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ui\Documents\Rstuff\Seabass\2020_bss.27.4bc7ad-h_catchAllocationTool\bootstrap\initial\data\other\"/>
    </mc:Choice>
  </mc:AlternateContent>
  <bookViews>
    <workbookView xWindow="0" yWindow="0" windowWidth="32000" windowHeight="13360" tabRatio="740" firstSheet="2" activeTab="4"/>
  </bookViews>
  <sheets>
    <sheet name="Sheet1" sheetId="65" r:id="rId1"/>
    <sheet name="Reportnew" sheetId="33" r:id="rId2"/>
    <sheet name="fleet wts at age" sheetId="2" r:id="rId3"/>
    <sheet name="Forecast inputs Tab10.1.5.1" sheetId="3" r:id="rId4"/>
    <sheet name="Man. opt. Tab 10.1.5.3 " sheetId="6" r:id="rId5"/>
    <sheet name="Detailed fcast_1" sheetId="41" r:id="rId6"/>
    <sheet name="Detailed fcast_2" sheetId="42" r:id="rId7"/>
    <sheet name="Detailed fcast_3" sheetId="44" r:id="rId8"/>
    <sheet name="Detailed fcast_4" sheetId="45" r:id="rId9"/>
    <sheet name="Detailed fcast_5" sheetId="56" r:id="rId10"/>
    <sheet name="Detailed fcast_6" sheetId="57" r:id="rId11"/>
    <sheet name="Detailed fcast_7" sheetId="58" r:id="rId12"/>
    <sheet name="Detailed fcast_8" sheetId="46" r:id="rId13"/>
    <sheet name="Detailed fcast_9" sheetId="53" r:id="rId14"/>
    <sheet name="Detailed fcast_10" sheetId="54" r:id="rId15"/>
    <sheet name="Detailed fcast_11" sheetId="55" r:id="rId16"/>
    <sheet name="Detailed fcast_12" sheetId="64" r:id="rId17"/>
  </sheets>
  <externalReferences>
    <externalReference r:id="rId18"/>
  </externalReferences>
  <definedNames>
    <definedName name="solver_adj" localSheetId="5" hidden="1">'Detailed fcast_1'!$G$29</definedName>
    <definedName name="solver_adj" localSheetId="14" hidden="1">'Detailed fcast_10'!$G$29</definedName>
    <definedName name="solver_adj" localSheetId="16" hidden="1">'Detailed fcast_12'!$G$29</definedName>
    <definedName name="solver_adj" localSheetId="7" hidden="1">'Detailed fcast_3'!$G$29</definedName>
    <definedName name="solver_adj" localSheetId="9" hidden="1">'Detailed fcast_5'!$G$29</definedName>
    <definedName name="solver_adj" localSheetId="10" hidden="1">'Detailed fcast_6'!$G$29</definedName>
    <definedName name="solver_adj" localSheetId="11" hidden="1">'Detailed fcast_7'!$G$29</definedName>
    <definedName name="solver_cvg" localSheetId="5" hidden="1">0.0001</definedName>
    <definedName name="solver_cvg" localSheetId="14" hidden="1">0.0001</definedName>
    <definedName name="solver_cvg" localSheetId="16" hidden="1">0.0001</definedName>
    <definedName name="solver_cvg" localSheetId="7" hidden="1">0.0001</definedName>
    <definedName name="solver_cvg" localSheetId="9" hidden="1">0.0001</definedName>
    <definedName name="solver_cvg" localSheetId="10" hidden="1">0.0001</definedName>
    <definedName name="solver_cvg" localSheetId="11" hidden="1">0.0001</definedName>
    <definedName name="solver_drv" localSheetId="5" hidden="1">1</definedName>
    <definedName name="solver_drv" localSheetId="14" hidden="1">1</definedName>
    <definedName name="solver_drv" localSheetId="16" hidden="1">1</definedName>
    <definedName name="solver_drv" localSheetId="7" hidden="1">1</definedName>
    <definedName name="solver_drv" localSheetId="9" hidden="1">1</definedName>
    <definedName name="solver_drv" localSheetId="10" hidden="1">1</definedName>
    <definedName name="solver_drv" localSheetId="11" hidden="1">1</definedName>
    <definedName name="solver_eng" localSheetId="5" hidden="1">1</definedName>
    <definedName name="solver_eng" localSheetId="14" hidden="1">1</definedName>
    <definedName name="solver_eng" localSheetId="16" hidden="1">1</definedName>
    <definedName name="solver_eng" localSheetId="7" hidden="1">1</definedName>
    <definedName name="solver_eng" localSheetId="9" hidden="1">1</definedName>
    <definedName name="solver_eng" localSheetId="10" hidden="1">1</definedName>
    <definedName name="solver_eng" localSheetId="11" hidden="1">1</definedName>
    <definedName name="solver_eng" localSheetId="12" hidden="1">1</definedName>
    <definedName name="solver_est" localSheetId="5" hidden="1">1</definedName>
    <definedName name="solver_est" localSheetId="14" hidden="1">1</definedName>
    <definedName name="solver_est" localSheetId="16" hidden="1">1</definedName>
    <definedName name="solver_est" localSheetId="7" hidden="1">1</definedName>
    <definedName name="solver_est" localSheetId="9" hidden="1">1</definedName>
    <definedName name="solver_est" localSheetId="10" hidden="1">1</definedName>
    <definedName name="solver_est" localSheetId="11" hidden="1">1</definedName>
    <definedName name="solver_itr" localSheetId="5" hidden="1">2147483647</definedName>
    <definedName name="solver_itr" localSheetId="14" hidden="1">2147483647</definedName>
    <definedName name="solver_itr" localSheetId="16" hidden="1">2147483647</definedName>
    <definedName name="solver_itr" localSheetId="7" hidden="1">2147483647</definedName>
    <definedName name="solver_itr" localSheetId="9" hidden="1">2147483647</definedName>
    <definedName name="solver_itr" localSheetId="10" hidden="1">2147483647</definedName>
    <definedName name="solver_itr" localSheetId="11" hidden="1">2147483647</definedName>
    <definedName name="solver_mip" localSheetId="5" hidden="1">2147483647</definedName>
    <definedName name="solver_mip" localSheetId="14" hidden="1">2147483647</definedName>
    <definedName name="solver_mip" localSheetId="16" hidden="1">2147483647</definedName>
    <definedName name="solver_mip" localSheetId="7" hidden="1">2147483647</definedName>
    <definedName name="solver_mip" localSheetId="9" hidden="1">2147483647</definedName>
    <definedName name="solver_mip" localSheetId="10" hidden="1">2147483647</definedName>
    <definedName name="solver_mip" localSheetId="11" hidden="1">2147483647</definedName>
    <definedName name="solver_mni" localSheetId="5" hidden="1">30</definedName>
    <definedName name="solver_mni" localSheetId="14" hidden="1">30</definedName>
    <definedName name="solver_mni" localSheetId="16" hidden="1">30</definedName>
    <definedName name="solver_mni" localSheetId="7" hidden="1">30</definedName>
    <definedName name="solver_mni" localSheetId="9" hidden="1">30</definedName>
    <definedName name="solver_mni" localSheetId="10" hidden="1">30</definedName>
    <definedName name="solver_mni" localSheetId="11" hidden="1">30</definedName>
    <definedName name="solver_mrt" localSheetId="5" hidden="1">0.075</definedName>
    <definedName name="solver_mrt" localSheetId="14" hidden="1">0.075</definedName>
    <definedName name="solver_mrt" localSheetId="16" hidden="1">0.075</definedName>
    <definedName name="solver_mrt" localSheetId="7" hidden="1">0.075</definedName>
    <definedName name="solver_mrt" localSheetId="9" hidden="1">0.075</definedName>
    <definedName name="solver_mrt" localSheetId="10" hidden="1">0.075</definedName>
    <definedName name="solver_mrt" localSheetId="11" hidden="1">0.075</definedName>
    <definedName name="solver_msl" localSheetId="5" hidden="1">2</definedName>
    <definedName name="solver_msl" localSheetId="14" hidden="1">2</definedName>
    <definedName name="solver_msl" localSheetId="16" hidden="1">2</definedName>
    <definedName name="solver_msl" localSheetId="7" hidden="1">2</definedName>
    <definedName name="solver_msl" localSheetId="9" hidden="1">2</definedName>
    <definedName name="solver_msl" localSheetId="10" hidden="1">2</definedName>
    <definedName name="solver_msl" localSheetId="11" hidden="1">2</definedName>
    <definedName name="solver_neg" localSheetId="5" hidden="1">1</definedName>
    <definedName name="solver_neg" localSheetId="14" hidden="1">1</definedName>
    <definedName name="solver_neg" localSheetId="16" hidden="1">1</definedName>
    <definedName name="solver_neg" localSheetId="7" hidden="1">1</definedName>
    <definedName name="solver_neg" localSheetId="9" hidden="1">1</definedName>
    <definedName name="solver_neg" localSheetId="10" hidden="1">1</definedName>
    <definedName name="solver_neg" localSheetId="11" hidden="1">1</definedName>
    <definedName name="solver_neg" localSheetId="12" hidden="1">1</definedName>
    <definedName name="solver_nod" localSheetId="5" hidden="1">2147483647</definedName>
    <definedName name="solver_nod" localSheetId="14" hidden="1">2147483647</definedName>
    <definedName name="solver_nod" localSheetId="16" hidden="1">2147483647</definedName>
    <definedName name="solver_nod" localSheetId="7" hidden="1">2147483647</definedName>
    <definedName name="solver_nod" localSheetId="9" hidden="1">2147483647</definedName>
    <definedName name="solver_nod" localSheetId="10" hidden="1">2147483647</definedName>
    <definedName name="solver_nod" localSheetId="11" hidden="1">2147483647</definedName>
    <definedName name="solver_num" localSheetId="5" hidden="1">0</definedName>
    <definedName name="solver_num" localSheetId="14" hidden="1">0</definedName>
    <definedName name="solver_num" localSheetId="16" hidden="1">0</definedName>
    <definedName name="solver_num" localSheetId="7" hidden="1">0</definedName>
    <definedName name="solver_num" localSheetId="9" hidden="1">0</definedName>
    <definedName name="solver_num" localSheetId="10" hidden="1">0</definedName>
    <definedName name="solver_num" localSheetId="11" hidden="1">0</definedName>
    <definedName name="solver_num" localSheetId="12" hidden="1">0</definedName>
    <definedName name="solver_nwt" localSheetId="5" hidden="1">1</definedName>
    <definedName name="solver_nwt" localSheetId="14" hidden="1">1</definedName>
    <definedName name="solver_nwt" localSheetId="16" hidden="1">1</definedName>
    <definedName name="solver_nwt" localSheetId="7" hidden="1">1</definedName>
    <definedName name="solver_nwt" localSheetId="9" hidden="1">1</definedName>
    <definedName name="solver_nwt" localSheetId="10" hidden="1">1</definedName>
    <definedName name="solver_nwt" localSheetId="11" hidden="1">1</definedName>
    <definedName name="solver_opt" localSheetId="5" hidden="1">'Detailed fcast_1'!$K$29</definedName>
    <definedName name="solver_opt" localSheetId="14" hidden="1">'Detailed fcast_10'!$K$29</definedName>
    <definedName name="solver_opt" localSheetId="16" hidden="1">'Detailed fcast_12'!$K$29</definedName>
    <definedName name="solver_opt" localSheetId="7" hidden="1">'Detailed fcast_3'!$K$29</definedName>
    <definedName name="solver_opt" localSheetId="9" hidden="1">'Detailed fcast_5'!$K$29</definedName>
    <definedName name="solver_opt" localSheetId="10" hidden="1">'Detailed fcast_6'!$G$29</definedName>
    <definedName name="solver_opt" localSheetId="11" hidden="1">'Detailed fcast_7'!$R$31</definedName>
    <definedName name="solver_opt" localSheetId="12" hidden="1">'Detailed fcast_8'!$G$30</definedName>
    <definedName name="solver_pre" localSheetId="5" hidden="1">0.000001</definedName>
    <definedName name="solver_pre" localSheetId="14" hidden="1">0.000001</definedName>
    <definedName name="solver_pre" localSheetId="16" hidden="1">0.000001</definedName>
    <definedName name="solver_pre" localSheetId="7" hidden="1">0.000001</definedName>
    <definedName name="solver_pre" localSheetId="9" hidden="1">0.000001</definedName>
    <definedName name="solver_pre" localSheetId="10" hidden="1">0.000001</definedName>
    <definedName name="solver_pre" localSheetId="11" hidden="1">0.000001</definedName>
    <definedName name="solver_rbv" localSheetId="5" hidden="1">1</definedName>
    <definedName name="solver_rbv" localSheetId="14" hidden="1">1</definedName>
    <definedName name="solver_rbv" localSheetId="16" hidden="1">1</definedName>
    <definedName name="solver_rbv" localSheetId="7" hidden="1">1</definedName>
    <definedName name="solver_rbv" localSheetId="9" hidden="1">1</definedName>
    <definedName name="solver_rbv" localSheetId="10" hidden="1">1</definedName>
    <definedName name="solver_rbv" localSheetId="11" hidden="1">1</definedName>
    <definedName name="solver_rlx" localSheetId="5" hidden="1">2</definedName>
    <definedName name="solver_rlx" localSheetId="14" hidden="1">2</definedName>
    <definedName name="solver_rlx" localSheetId="16" hidden="1">2</definedName>
    <definedName name="solver_rlx" localSheetId="7" hidden="1">2</definedName>
    <definedName name="solver_rlx" localSheetId="9" hidden="1">2</definedName>
    <definedName name="solver_rlx" localSheetId="10" hidden="1">2</definedName>
    <definedName name="solver_rlx" localSheetId="11" hidden="1">2</definedName>
    <definedName name="solver_rsd" localSheetId="5" hidden="1">0</definedName>
    <definedName name="solver_rsd" localSheetId="14" hidden="1">0</definedName>
    <definedName name="solver_rsd" localSheetId="16" hidden="1">0</definedName>
    <definedName name="solver_rsd" localSheetId="7" hidden="1">0</definedName>
    <definedName name="solver_rsd" localSheetId="9" hidden="1">0</definedName>
    <definedName name="solver_rsd" localSheetId="10" hidden="1">0</definedName>
    <definedName name="solver_rsd" localSheetId="11" hidden="1">0</definedName>
    <definedName name="solver_scl" localSheetId="5" hidden="1">1</definedName>
    <definedName name="solver_scl" localSheetId="14" hidden="1">1</definedName>
    <definedName name="solver_scl" localSheetId="16" hidden="1">1</definedName>
    <definedName name="solver_scl" localSheetId="7" hidden="1">1</definedName>
    <definedName name="solver_scl" localSheetId="9" hidden="1">1</definedName>
    <definedName name="solver_scl" localSheetId="10" hidden="1">1</definedName>
    <definedName name="solver_scl" localSheetId="11" hidden="1">1</definedName>
    <definedName name="solver_sho" localSheetId="5" hidden="1">2</definedName>
    <definedName name="solver_sho" localSheetId="14" hidden="1">2</definedName>
    <definedName name="solver_sho" localSheetId="16" hidden="1">2</definedName>
    <definedName name="solver_sho" localSheetId="7" hidden="1">2</definedName>
    <definedName name="solver_sho" localSheetId="9" hidden="1">2</definedName>
    <definedName name="solver_sho" localSheetId="10" hidden="1">2</definedName>
    <definedName name="solver_sho" localSheetId="11" hidden="1">2</definedName>
    <definedName name="solver_ssz" localSheetId="5" hidden="1">100</definedName>
    <definedName name="solver_ssz" localSheetId="14" hidden="1">100</definedName>
    <definedName name="solver_ssz" localSheetId="16" hidden="1">100</definedName>
    <definedName name="solver_ssz" localSheetId="7" hidden="1">100</definedName>
    <definedName name="solver_ssz" localSheetId="9" hidden="1">100</definedName>
    <definedName name="solver_ssz" localSheetId="10" hidden="1">100</definedName>
    <definedName name="solver_ssz" localSheetId="11" hidden="1">100</definedName>
    <definedName name="solver_tim" localSheetId="5" hidden="1">2147483647</definedName>
    <definedName name="solver_tim" localSheetId="14" hidden="1">2147483647</definedName>
    <definedName name="solver_tim" localSheetId="16" hidden="1">2147483647</definedName>
    <definedName name="solver_tim" localSheetId="7" hidden="1">2147483647</definedName>
    <definedName name="solver_tim" localSheetId="9" hidden="1">2147483647</definedName>
    <definedName name="solver_tim" localSheetId="10" hidden="1">2147483647</definedName>
    <definedName name="solver_tim" localSheetId="11" hidden="1">2147483647</definedName>
    <definedName name="solver_tol" localSheetId="5" hidden="1">0.01</definedName>
    <definedName name="solver_tol" localSheetId="14" hidden="1">0.01</definedName>
    <definedName name="solver_tol" localSheetId="16" hidden="1">0.01</definedName>
    <definedName name="solver_tol" localSheetId="7" hidden="1">0.01</definedName>
    <definedName name="solver_tol" localSheetId="9" hidden="1">0.01</definedName>
    <definedName name="solver_tol" localSheetId="10" hidden="1">0.01</definedName>
    <definedName name="solver_tol" localSheetId="11" hidden="1">0.01</definedName>
    <definedName name="solver_typ" localSheetId="5" hidden="1">3</definedName>
    <definedName name="solver_typ" localSheetId="14" hidden="1">3</definedName>
    <definedName name="solver_typ" localSheetId="16" hidden="1">3</definedName>
    <definedName name="solver_typ" localSheetId="7" hidden="1">3</definedName>
    <definedName name="solver_typ" localSheetId="9" hidden="1">3</definedName>
    <definedName name="solver_typ" localSheetId="10" hidden="1">3</definedName>
    <definedName name="solver_typ" localSheetId="11" hidden="1">3</definedName>
    <definedName name="solver_typ" localSheetId="12" hidden="1">3</definedName>
    <definedName name="solver_val" localSheetId="5" hidden="1">0.1713</definedName>
    <definedName name="solver_val" localSheetId="14" hidden="1">0.136</definedName>
    <definedName name="solver_val" localSheetId="16" hidden="1">0.113</definedName>
    <definedName name="solver_val" localSheetId="7" hidden="1">0.142</definedName>
    <definedName name="solver_val" localSheetId="9" hidden="1">0.1815</definedName>
    <definedName name="solver_val" localSheetId="10" hidden="1">0.254</definedName>
    <definedName name="solver_val" localSheetId="11" hidden="1">10313</definedName>
    <definedName name="solver_val" localSheetId="12" hidden="1">14439</definedName>
    <definedName name="solver_ver" localSheetId="5" hidden="1">3</definedName>
    <definedName name="solver_ver" localSheetId="14" hidden="1">3</definedName>
    <definedName name="solver_ver" localSheetId="16" hidden="1">3</definedName>
    <definedName name="solver_ver" localSheetId="7" hidden="1">3</definedName>
    <definedName name="solver_ver" localSheetId="9" hidden="1">3</definedName>
    <definedName name="solver_ver" localSheetId="10" hidden="1">3</definedName>
    <definedName name="solver_ver" localSheetId="11" hidden="1">3</definedName>
    <definedName name="solver_ver" localSheetId="12" hidden="1">3</definedName>
  </definedNames>
  <calcPr calcId="162913"/>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5" i="64" l="1"/>
  <c r="B36" i="64"/>
  <c r="B37" i="64"/>
  <c r="B38" i="64"/>
  <c r="B39" i="64"/>
  <c r="B40" i="64"/>
  <c r="B41" i="64"/>
  <c r="B42" i="64"/>
  <c r="B43" i="64"/>
  <c r="B44" i="64"/>
  <c r="B45" i="64"/>
  <c r="B46" i="64"/>
  <c r="B47" i="64"/>
  <c r="B48" i="64"/>
  <c r="B49" i="64"/>
  <c r="B50" i="64"/>
  <c r="B34" i="64"/>
  <c r="B35" i="55"/>
  <c r="B36" i="55"/>
  <c r="B37" i="55"/>
  <c r="B38" i="55"/>
  <c r="B39" i="55"/>
  <c r="B40" i="55"/>
  <c r="B41" i="55"/>
  <c r="B42" i="55"/>
  <c r="B43" i="55"/>
  <c r="B44" i="55"/>
  <c r="B45" i="55"/>
  <c r="B46" i="55"/>
  <c r="B47" i="55"/>
  <c r="B48" i="55"/>
  <c r="B49" i="55"/>
  <c r="B50" i="55"/>
  <c r="B34" i="55"/>
  <c r="Y4" i="3" l="1"/>
  <c r="N4" i="41"/>
  <c r="I4" i="41"/>
  <c r="I3" i="41"/>
  <c r="AJ6572" i="33"/>
  <c r="E6599" i="33"/>
  <c r="N30" i="64" l="1"/>
  <c r="G30" i="64"/>
  <c r="G31" i="64" s="1"/>
  <c r="I31" i="64" s="1"/>
  <c r="F31" i="64" s="1"/>
  <c r="N29" i="64"/>
  <c r="I29" i="64"/>
  <c r="N30" i="55"/>
  <c r="G30" i="55"/>
  <c r="I30" i="55" s="1"/>
  <c r="N29" i="55"/>
  <c r="I29" i="55"/>
  <c r="N30" i="54"/>
  <c r="G30" i="54"/>
  <c r="G31" i="54" s="1"/>
  <c r="I31" i="54" s="1"/>
  <c r="N29" i="54"/>
  <c r="I29" i="54"/>
  <c r="G31" i="53"/>
  <c r="I31" i="53" s="1"/>
  <c r="F31" i="53" s="1"/>
  <c r="N30" i="53"/>
  <c r="G30" i="53"/>
  <c r="I30" i="53" s="1"/>
  <c r="N29" i="53"/>
  <c r="I29" i="53"/>
  <c r="N30" i="46"/>
  <c r="G30" i="46"/>
  <c r="I30" i="46" s="1"/>
  <c r="N29" i="46"/>
  <c r="I29" i="46"/>
  <c r="N30" i="58"/>
  <c r="G30" i="58"/>
  <c r="I30" i="58" s="1"/>
  <c r="N29" i="58"/>
  <c r="I29" i="58"/>
  <c r="G31" i="57"/>
  <c r="I31" i="57" s="1"/>
  <c r="F31" i="57" s="1"/>
  <c r="N30" i="57"/>
  <c r="G30" i="57"/>
  <c r="I30" i="57" s="1"/>
  <c r="N29" i="57"/>
  <c r="I29" i="57"/>
  <c r="N30" i="45"/>
  <c r="G30" i="45"/>
  <c r="I30" i="45" s="1"/>
  <c r="N29" i="45"/>
  <c r="I29" i="45"/>
  <c r="N30" i="44"/>
  <c r="G30" i="44"/>
  <c r="I30" i="44" s="1"/>
  <c r="N29" i="44"/>
  <c r="I29" i="44"/>
  <c r="N30" i="56"/>
  <c r="G30" i="56"/>
  <c r="G31" i="56" s="1"/>
  <c r="I31" i="56" s="1"/>
  <c r="F31" i="56" s="1"/>
  <c r="N29" i="56"/>
  <c r="I29" i="56"/>
  <c r="Q4" i="64"/>
  <c r="N4" i="64"/>
  <c r="I4" i="64"/>
  <c r="N3" i="64"/>
  <c r="Q5" i="64" s="1"/>
  <c r="G5" i="64" s="1"/>
  <c r="I5" i="64" s="1"/>
  <c r="F5" i="64" s="1"/>
  <c r="I3" i="64"/>
  <c r="Q4" i="55"/>
  <c r="N4" i="55"/>
  <c r="I4" i="55"/>
  <c r="N3" i="55"/>
  <c r="Q5" i="55" s="1"/>
  <c r="G5" i="55" s="1"/>
  <c r="I5" i="55" s="1"/>
  <c r="F5" i="55" s="1"/>
  <c r="I3" i="55"/>
  <c r="Q4" i="54"/>
  <c r="N4" i="54"/>
  <c r="I4" i="54"/>
  <c r="N3" i="54"/>
  <c r="Q5" i="54" s="1"/>
  <c r="G5" i="54" s="1"/>
  <c r="I5" i="54" s="1"/>
  <c r="F5" i="54" s="1"/>
  <c r="I3" i="54"/>
  <c r="Q4" i="53"/>
  <c r="N4" i="53"/>
  <c r="I4" i="53"/>
  <c r="N3" i="53"/>
  <c r="Q5" i="53" s="1"/>
  <c r="G5" i="53" s="1"/>
  <c r="I5" i="53" s="1"/>
  <c r="F5" i="53" s="1"/>
  <c r="I3" i="53"/>
  <c r="Q4" i="46"/>
  <c r="N4" i="46"/>
  <c r="I4" i="46"/>
  <c r="N3" i="46"/>
  <c r="Q5" i="46" s="1"/>
  <c r="G5" i="46" s="1"/>
  <c r="I5" i="46" s="1"/>
  <c r="F5" i="46" s="1"/>
  <c r="I3" i="46"/>
  <c r="E6588" i="33"/>
  <c r="Q4" i="58"/>
  <c r="N4" i="58"/>
  <c r="I4" i="58"/>
  <c r="N3" i="58"/>
  <c r="Q5" i="58" s="1"/>
  <c r="G5" i="58" s="1"/>
  <c r="I5" i="58" s="1"/>
  <c r="F5" i="58" s="1"/>
  <c r="I3" i="58"/>
  <c r="Q4" i="57"/>
  <c r="N4" i="57"/>
  <c r="I4" i="57"/>
  <c r="N3" i="57"/>
  <c r="Q5" i="57" s="1"/>
  <c r="G5" i="57" s="1"/>
  <c r="I5" i="57" s="1"/>
  <c r="F5" i="57" s="1"/>
  <c r="I3" i="57"/>
  <c r="Q4" i="56"/>
  <c r="N4" i="56"/>
  <c r="I4" i="56"/>
  <c r="N3" i="56"/>
  <c r="Q5" i="56" s="1"/>
  <c r="G5" i="56" s="1"/>
  <c r="I5" i="56" s="1"/>
  <c r="I3" i="56"/>
  <c r="Q4" i="45"/>
  <c r="N4" i="45"/>
  <c r="I4" i="45"/>
  <c r="N3" i="45"/>
  <c r="Q5" i="45" s="1"/>
  <c r="G5" i="45" s="1"/>
  <c r="I5" i="45" s="1"/>
  <c r="I3" i="45"/>
  <c r="Q4" i="44"/>
  <c r="N4" i="44"/>
  <c r="I4" i="44"/>
  <c r="N3" i="44"/>
  <c r="Q5" i="44" s="1"/>
  <c r="G5" i="44" s="1"/>
  <c r="I5" i="44" s="1"/>
  <c r="I3" i="44"/>
  <c r="Q4" i="42"/>
  <c r="N4" i="42"/>
  <c r="I4" i="42"/>
  <c r="N3" i="42"/>
  <c r="Q5" i="42" s="1"/>
  <c r="G5" i="42" s="1"/>
  <c r="I5" i="42" s="1"/>
  <c r="I3" i="42"/>
  <c r="G5" i="41"/>
  <c r="G30" i="42"/>
  <c r="G31" i="42" s="1"/>
  <c r="G30" i="41"/>
  <c r="G31" i="41" s="1"/>
  <c r="G31" i="55" l="1"/>
  <c r="I31" i="55" s="1"/>
  <c r="F31" i="55" s="1"/>
  <c r="O30" i="55" s="1"/>
  <c r="I30" i="64"/>
  <c r="K29" i="64" s="1"/>
  <c r="I30" i="54"/>
  <c r="K29" i="54" s="1"/>
  <c r="G31" i="46"/>
  <c r="I31" i="46" s="1"/>
  <c r="F31" i="46" s="1"/>
  <c r="O30" i="46" s="1"/>
  <c r="G31" i="58"/>
  <c r="I31" i="58" s="1"/>
  <c r="F31" i="58" s="1"/>
  <c r="O30" i="58" s="1"/>
  <c r="I30" i="56"/>
  <c r="K29" i="56" s="1"/>
  <c r="G31" i="45"/>
  <c r="I31" i="45" s="1"/>
  <c r="F31" i="45" s="1"/>
  <c r="O30" i="45" s="1"/>
  <c r="G31" i="44"/>
  <c r="I31" i="44" s="1"/>
  <c r="F31" i="44" s="1"/>
  <c r="O30" i="44" s="1"/>
  <c r="O30" i="64"/>
  <c r="F31" i="54"/>
  <c r="O30" i="54" s="1"/>
  <c r="O30" i="53"/>
  <c r="K29" i="53"/>
  <c r="O30" i="57"/>
  <c r="K29" i="57"/>
  <c r="O30" i="56"/>
  <c r="K3" i="64"/>
  <c r="O4" i="64"/>
  <c r="K3" i="55"/>
  <c r="O4" i="55"/>
  <c r="K3" i="54"/>
  <c r="O4" i="54"/>
  <c r="K3" i="53"/>
  <c r="O4" i="53"/>
  <c r="K3" i="46"/>
  <c r="O4" i="46"/>
  <c r="K3" i="58"/>
  <c r="O4" i="58"/>
  <c r="K3" i="57"/>
  <c r="O4" i="57"/>
  <c r="F5" i="56"/>
  <c r="O4" i="56" s="1"/>
  <c r="K3" i="56"/>
  <c r="F5" i="45"/>
  <c r="O4" i="45" s="1"/>
  <c r="K3" i="45"/>
  <c r="F5" i="44"/>
  <c r="O4" i="44" s="1"/>
  <c r="K3" i="44"/>
  <c r="F5" i="42"/>
  <c r="O4" i="42" s="1"/>
  <c r="K3" i="42"/>
  <c r="I30" i="41"/>
  <c r="Q5" i="41"/>
  <c r="I5" i="41"/>
  <c r="K3" i="41" s="1"/>
  <c r="Q4" i="41"/>
  <c r="F5" i="41" l="1"/>
  <c r="I31" i="41"/>
  <c r="F31" i="41" s="1"/>
  <c r="F39" i="41" s="1"/>
  <c r="K29" i="55"/>
  <c r="K29" i="46"/>
  <c r="K29" i="58"/>
  <c r="K29" i="45"/>
  <c r="R31" i="44"/>
  <c r="K29" i="44"/>
  <c r="E6584" i="33"/>
  <c r="E6589" i="33"/>
  <c r="E6600" i="33"/>
  <c r="E6603" i="33" s="1"/>
  <c r="D77" i="2" s="1"/>
  <c r="F38" i="41" l="1"/>
  <c r="D6360" i="33"/>
  <c r="F6518" i="33" a="1"/>
  <c r="F6518" i="33" s="1"/>
  <c r="D6523" i="33"/>
  <c r="E6523" i="33"/>
  <c r="F6523" i="33"/>
  <c r="G6523" i="33"/>
  <c r="H6523" i="33"/>
  <c r="I6523" i="33"/>
  <c r="J6523" i="33"/>
  <c r="K6523" i="33"/>
  <c r="L6523" i="33"/>
  <c r="M6523" i="33"/>
  <c r="N6523" i="33"/>
  <c r="O6523" i="33"/>
  <c r="P6523" i="33"/>
  <c r="Q6523" i="33"/>
  <c r="R6523" i="33"/>
  <c r="S6523" i="33"/>
  <c r="T6523" i="33"/>
  <c r="U6523" i="33"/>
  <c r="V6523" i="33"/>
  <c r="W6523" i="33"/>
  <c r="X6523" i="33"/>
  <c r="Y6523" i="33"/>
  <c r="Z6523" i="33"/>
  <c r="AA6523" i="33"/>
  <c r="AB6523" i="33"/>
  <c r="AC6523" i="33"/>
  <c r="AD6523" i="33"/>
  <c r="AE6523" i="33"/>
  <c r="AF6523" i="33"/>
  <c r="AG6523" i="33"/>
  <c r="AH6523" i="33" s="1"/>
  <c r="AK6523" i="33"/>
  <c r="G55" i="64"/>
  <c r="G54" i="64"/>
  <c r="G55" i="55"/>
  <c r="G54" i="55"/>
  <c r="G55" i="54"/>
  <c r="G54" i="54"/>
  <c r="G55" i="53"/>
  <c r="G54" i="53"/>
  <c r="G55" i="46"/>
  <c r="G54" i="46"/>
  <c r="G54" i="58"/>
  <c r="G55" i="57"/>
  <c r="G54" i="57"/>
  <c r="G55" i="56"/>
  <c r="G54" i="56"/>
  <c r="G56" i="45"/>
  <c r="G55" i="45"/>
  <c r="G54" i="45"/>
  <c r="G55" i="44"/>
  <c r="G54" i="44"/>
  <c r="G55" i="42"/>
  <c r="G54" i="42"/>
  <c r="G54" i="41"/>
  <c r="G79" i="41" s="1"/>
  <c r="AJ6523" i="33" l="1"/>
  <c r="AM6523" i="33" s="1"/>
  <c r="J6585" i="33" l="1"/>
  <c r="E6585" i="33"/>
  <c r="E6574" i="33"/>
  <c r="E6609" i="33" l="1"/>
  <c r="E6608" i="33"/>
  <c r="G27" i="64" l="1"/>
  <c r="G53" i="64" s="1"/>
  <c r="G78" i="64" s="1"/>
  <c r="G103" i="64" s="1"/>
  <c r="G128" i="64" s="1"/>
  <c r="G153" i="64" s="1"/>
  <c r="G178" i="64" s="1"/>
  <c r="G203" i="64" s="1"/>
  <c r="G27" i="55"/>
  <c r="G53" i="55" s="1"/>
  <c r="G78" i="55" s="1"/>
  <c r="G103" i="55" s="1"/>
  <c r="G128" i="55" s="1"/>
  <c r="G153" i="55" s="1"/>
  <c r="G178" i="55" s="1"/>
  <c r="G203" i="55" s="1"/>
  <c r="G128" i="54"/>
  <c r="G153" i="54" s="1"/>
  <c r="G178" i="54" s="1"/>
  <c r="G203" i="54" s="1"/>
  <c r="G27" i="54"/>
  <c r="G53" i="54" s="1"/>
  <c r="G78" i="54" s="1"/>
  <c r="G103" i="54" s="1"/>
  <c r="G27" i="53"/>
  <c r="G53" i="53" s="1"/>
  <c r="G78" i="53" s="1"/>
  <c r="G103" i="53" s="1"/>
  <c r="G128" i="53" s="1"/>
  <c r="G153" i="53" s="1"/>
  <c r="G178" i="53" s="1"/>
  <c r="G203" i="53" s="1"/>
  <c r="G27" i="46"/>
  <c r="G53" i="46" s="1"/>
  <c r="G78" i="46" s="1"/>
  <c r="G103" i="46" s="1"/>
  <c r="G128" i="46" s="1"/>
  <c r="G153" i="46" s="1"/>
  <c r="G178" i="46" s="1"/>
  <c r="G203" i="46" s="1"/>
  <c r="G55" i="58"/>
  <c r="G27" i="58"/>
  <c r="G53" i="58" s="1"/>
  <c r="G78" i="58" s="1"/>
  <c r="G103" i="58" s="1"/>
  <c r="G128" i="58" s="1"/>
  <c r="G153" i="58" s="1"/>
  <c r="G178" i="58" s="1"/>
  <c r="G203" i="58" s="1"/>
  <c r="G27" i="57"/>
  <c r="G53" i="57" s="1"/>
  <c r="G78" i="57" s="1"/>
  <c r="G103" i="57" s="1"/>
  <c r="G128" i="57" s="1"/>
  <c r="G153" i="57" s="1"/>
  <c r="G178" i="57" s="1"/>
  <c r="G203" i="57" s="1"/>
  <c r="G27" i="56"/>
  <c r="G53" i="56" s="1"/>
  <c r="G78" i="56" s="1"/>
  <c r="G103" i="56" s="1"/>
  <c r="G128" i="56" s="1"/>
  <c r="G153" i="56" s="1"/>
  <c r="G178" i="56" s="1"/>
  <c r="G203" i="56" s="1"/>
  <c r="G27" i="45"/>
  <c r="G53" i="45" s="1"/>
  <c r="G78" i="45" s="1"/>
  <c r="G103" i="45" s="1"/>
  <c r="G128" i="45" s="1"/>
  <c r="G153" i="45" s="1"/>
  <c r="G178" i="45" s="1"/>
  <c r="G203" i="45" s="1"/>
  <c r="G27" i="44"/>
  <c r="G53" i="44" s="1"/>
  <c r="G78" i="44" s="1"/>
  <c r="G103" i="44" s="1"/>
  <c r="G128" i="44" s="1"/>
  <c r="G153" i="44" s="1"/>
  <c r="G178" i="44" s="1"/>
  <c r="G203" i="44" s="1"/>
  <c r="G27" i="42"/>
  <c r="G53" i="42" s="1"/>
  <c r="G78" i="42" s="1"/>
  <c r="G103" i="42" s="1"/>
  <c r="G128" i="42" s="1"/>
  <c r="G153" i="42" s="1"/>
  <c r="G178" i="42" s="1"/>
  <c r="G203" i="42" s="1"/>
  <c r="G27" i="41"/>
  <c r="G53" i="41"/>
  <c r="G55" i="41" l="1"/>
  <c r="G80" i="41" s="1"/>
  <c r="G79" i="57"/>
  <c r="G79" i="64"/>
  <c r="G79" i="55"/>
  <c r="G79" i="53"/>
  <c r="G79" i="46"/>
  <c r="G79" i="58"/>
  <c r="G80" i="44"/>
  <c r="G79" i="44"/>
  <c r="G79" i="42"/>
  <c r="G104" i="57" l="1"/>
  <c r="G129" i="57" s="1"/>
  <c r="G80" i="64"/>
  <c r="G104" i="64"/>
  <c r="G104" i="55"/>
  <c r="G80" i="55"/>
  <c r="G80" i="53"/>
  <c r="G104" i="53"/>
  <c r="G104" i="46"/>
  <c r="G80" i="46"/>
  <c r="G104" i="58"/>
  <c r="G80" i="58"/>
  <c r="G80" i="57"/>
  <c r="G105" i="44"/>
  <c r="G104" i="44"/>
  <c r="G104" i="42"/>
  <c r="G80" i="42"/>
  <c r="F36" i="41" l="1"/>
  <c r="F34" i="41"/>
  <c r="G129" i="64"/>
  <c r="G105" i="64"/>
  <c r="G105" i="55"/>
  <c r="G129" i="55"/>
  <c r="G105" i="53"/>
  <c r="G129" i="53"/>
  <c r="G105" i="46"/>
  <c r="G129" i="46"/>
  <c r="G105" i="58"/>
  <c r="G129" i="58"/>
  <c r="G105" i="57"/>
  <c r="G154" i="57"/>
  <c r="G129" i="44"/>
  <c r="G130" i="44"/>
  <c r="G129" i="42"/>
  <c r="G105" i="42"/>
  <c r="G130" i="64" l="1"/>
  <c r="G154" i="64"/>
  <c r="G154" i="55"/>
  <c r="G130" i="55"/>
  <c r="G154" i="53"/>
  <c r="G130" i="53"/>
  <c r="G130" i="46"/>
  <c r="G154" i="46"/>
  <c r="G154" i="58"/>
  <c r="G130" i="58"/>
  <c r="G130" i="57"/>
  <c r="G179" i="57"/>
  <c r="G154" i="44"/>
  <c r="G155" i="44"/>
  <c r="G154" i="42"/>
  <c r="G130" i="42"/>
  <c r="G179" i="64" l="1"/>
  <c r="G155" i="64"/>
  <c r="G155" i="55"/>
  <c r="G179" i="55"/>
  <c r="G179" i="53"/>
  <c r="G155" i="53"/>
  <c r="G155" i="46"/>
  <c r="G179" i="46"/>
  <c r="G155" i="58"/>
  <c r="G179" i="58"/>
  <c r="G204" i="57"/>
  <c r="G155" i="57"/>
  <c r="G180" i="44"/>
  <c r="G179" i="44"/>
  <c r="G179" i="42"/>
  <c r="G155" i="42"/>
  <c r="G204" i="64" l="1"/>
  <c r="G180" i="64"/>
  <c r="G204" i="55"/>
  <c r="G180" i="55"/>
  <c r="G180" i="53"/>
  <c r="G204" i="53"/>
  <c r="G204" i="46"/>
  <c r="G180" i="46"/>
  <c r="G180" i="58"/>
  <c r="G204" i="58"/>
  <c r="G180" i="57"/>
  <c r="G204" i="44"/>
  <c r="G205" i="44"/>
  <c r="G180" i="42"/>
  <c r="G204" i="42"/>
  <c r="G205" i="64" l="1"/>
  <c r="G205" i="55"/>
  <c r="G205" i="53"/>
  <c r="G205" i="46"/>
  <c r="G205" i="58"/>
  <c r="G205" i="57"/>
  <c r="G205" i="42"/>
  <c r="B8" i="3" l="1"/>
  <c r="B9" i="3"/>
  <c r="B10" i="3"/>
  <c r="B11" i="3"/>
  <c r="B12" i="3"/>
  <c r="B13" i="3"/>
  <c r="B14" i="3"/>
  <c r="B15" i="3"/>
  <c r="B16" i="3"/>
  <c r="B17" i="3"/>
  <c r="B18" i="3"/>
  <c r="B19" i="3"/>
  <c r="B20" i="3"/>
  <c r="B21" i="3"/>
  <c r="B22" i="3"/>
  <c r="B23" i="3"/>
  <c r="B24" i="3"/>
  <c r="B25" i="3"/>
  <c r="B26" i="3"/>
  <c r="B27" i="3"/>
  <c r="B28" i="3"/>
  <c r="B29" i="3"/>
  <c r="B30" i="3"/>
  <c r="B31" i="3"/>
  <c r="B32" i="3"/>
  <c r="B33" i="3"/>
  <c r="B34" i="3"/>
  <c r="B7" i="3"/>
  <c r="E70" i="2"/>
  <c r="E40" i="2"/>
  <c r="H39" i="2"/>
  <c r="I31" i="2"/>
  <c r="I30" i="2"/>
  <c r="H18" i="2"/>
  <c r="G8" i="2"/>
  <c r="G7" i="2"/>
  <c r="G6" i="2"/>
  <c r="G5" i="2"/>
  <c r="G3" i="2"/>
  <c r="G4" i="2"/>
  <c r="I3" i="2"/>
  <c r="J3" i="2"/>
  <c r="K3" i="2"/>
  <c r="L3" i="2"/>
  <c r="M3" i="2"/>
  <c r="N3" i="2"/>
  <c r="O3" i="2"/>
  <c r="P3" i="2"/>
  <c r="Q3" i="2"/>
  <c r="R3" i="2"/>
  <c r="S3" i="2"/>
  <c r="T3" i="2"/>
  <c r="U3" i="2"/>
  <c r="V3" i="2"/>
  <c r="W3" i="2"/>
  <c r="X3" i="2"/>
  <c r="X9" i="2" s="1"/>
  <c r="Y3" i="2"/>
  <c r="Z3" i="2"/>
  <c r="AA3" i="2"/>
  <c r="AB3" i="2"/>
  <c r="AC3" i="2"/>
  <c r="AD3" i="2"/>
  <c r="AE3" i="2"/>
  <c r="AF3" i="2"/>
  <c r="AF9" i="2" s="1"/>
  <c r="AG3" i="2"/>
  <c r="AH3" i="2"/>
  <c r="AI3" i="2"/>
  <c r="AJ3" i="2"/>
  <c r="AK3" i="2"/>
  <c r="AL3" i="2"/>
  <c r="I4" i="2"/>
  <c r="J4" i="2"/>
  <c r="K4" i="2"/>
  <c r="L4" i="2"/>
  <c r="M4" i="2"/>
  <c r="N4" i="2"/>
  <c r="O4" i="2"/>
  <c r="P4" i="2"/>
  <c r="Q4" i="2"/>
  <c r="R4" i="2"/>
  <c r="S4" i="2"/>
  <c r="T4" i="2"/>
  <c r="U4" i="2"/>
  <c r="V4" i="2"/>
  <c r="W4" i="2"/>
  <c r="X4" i="2"/>
  <c r="Y4" i="2"/>
  <c r="Z4" i="2"/>
  <c r="AA4" i="2"/>
  <c r="AB4" i="2"/>
  <c r="AC4" i="2"/>
  <c r="AD4" i="2"/>
  <c r="AE4" i="2"/>
  <c r="AF4" i="2"/>
  <c r="AG4" i="2"/>
  <c r="AH4" i="2"/>
  <c r="AI4" i="2"/>
  <c r="AJ4" i="2"/>
  <c r="AK4" i="2"/>
  <c r="AL4"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I7" i="2"/>
  <c r="J7" i="2"/>
  <c r="K7" i="2"/>
  <c r="L7" i="2"/>
  <c r="M7" i="2"/>
  <c r="N7" i="2"/>
  <c r="O7" i="2"/>
  <c r="P7" i="2"/>
  <c r="Q7" i="2"/>
  <c r="R7" i="2"/>
  <c r="S7" i="2"/>
  <c r="T7" i="2"/>
  <c r="U7" i="2"/>
  <c r="V7" i="2"/>
  <c r="W7" i="2"/>
  <c r="X7" i="2"/>
  <c r="Y7" i="2"/>
  <c r="Z7" i="2"/>
  <c r="AA7" i="2"/>
  <c r="AB7" i="2"/>
  <c r="AC7" i="2"/>
  <c r="AD7" i="2"/>
  <c r="AE7" i="2"/>
  <c r="AF7" i="2"/>
  <c r="AG7" i="2"/>
  <c r="AH7" i="2"/>
  <c r="AI7" i="2"/>
  <c r="AJ7" i="2"/>
  <c r="AK7" i="2"/>
  <c r="AL7" i="2"/>
  <c r="I8" i="2"/>
  <c r="J8" i="2"/>
  <c r="K8" i="2"/>
  <c r="L8" i="2"/>
  <c r="M8" i="2"/>
  <c r="N8" i="2"/>
  <c r="O8" i="2"/>
  <c r="P8" i="2"/>
  <c r="Q8" i="2"/>
  <c r="R8" i="2"/>
  <c r="S8" i="2"/>
  <c r="T8" i="2"/>
  <c r="U8" i="2"/>
  <c r="V8" i="2"/>
  <c r="W8" i="2"/>
  <c r="X8" i="2"/>
  <c r="Y8" i="2"/>
  <c r="Z8" i="2"/>
  <c r="AA8" i="2"/>
  <c r="AB8" i="2"/>
  <c r="AC8" i="2"/>
  <c r="AD8" i="2"/>
  <c r="AE8" i="2"/>
  <c r="AF8" i="2"/>
  <c r="AG8" i="2"/>
  <c r="AH8" i="2"/>
  <c r="AI8" i="2"/>
  <c r="AJ8" i="2"/>
  <c r="AK8" i="2"/>
  <c r="AL8" i="2"/>
  <c r="H8" i="2"/>
  <c r="H15" i="2" s="1"/>
  <c r="H27" i="2" s="1"/>
  <c r="L4" i="3" s="1"/>
  <c r="Z4" i="3" s="1"/>
  <c r="H4" i="2"/>
  <c r="H12" i="2" s="1"/>
  <c r="H7" i="2"/>
  <c r="H6" i="2"/>
  <c r="H14" i="2" s="1"/>
  <c r="H5" i="2"/>
  <c r="H13" i="2" s="1"/>
  <c r="H3" i="2"/>
  <c r="H11" i="2" s="1"/>
  <c r="AK6557" i="33"/>
  <c r="AG6557" i="33"/>
  <c r="AG6570" i="33" s="1"/>
  <c r="D6524" i="33"/>
  <c r="E6524" i="33"/>
  <c r="F6524" i="33"/>
  <c r="G6524" i="33"/>
  <c r="H6524" i="33"/>
  <c r="I6524" i="33"/>
  <c r="J6524" i="33"/>
  <c r="K6524" i="33"/>
  <c r="L6524" i="33"/>
  <c r="M6524" i="33"/>
  <c r="N6524" i="33"/>
  <c r="O6524" i="33"/>
  <c r="P6524" i="33"/>
  <c r="Q6524" i="33"/>
  <c r="R6524" i="33"/>
  <c r="S6524" i="33"/>
  <c r="T6524" i="33"/>
  <c r="U6524" i="33"/>
  <c r="V6524" i="33"/>
  <c r="W6524" i="33"/>
  <c r="X6524" i="33"/>
  <c r="Y6524" i="33"/>
  <c r="Z6524" i="33"/>
  <c r="AA6524" i="33"/>
  <c r="AB6524" i="33"/>
  <c r="AC6524" i="33"/>
  <c r="AD6524" i="33"/>
  <c r="AE6524" i="33"/>
  <c r="AF6524" i="33"/>
  <c r="AG6524" i="33"/>
  <c r="D6525" i="33"/>
  <c r="E6525" i="33"/>
  <c r="F6525" i="33"/>
  <c r="G6525" i="33"/>
  <c r="H6525" i="33"/>
  <c r="I6525" i="33"/>
  <c r="J6525" i="33"/>
  <c r="K6525" i="33"/>
  <c r="L6525" i="33"/>
  <c r="M6525" i="33"/>
  <c r="N6525" i="33"/>
  <c r="O6525" i="33"/>
  <c r="P6525" i="33"/>
  <c r="Q6525" i="33"/>
  <c r="R6525" i="33"/>
  <c r="S6525" i="33"/>
  <c r="T6525" i="33"/>
  <c r="U6525" i="33"/>
  <c r="V6525" i="33"/>
  <c r="W6525" i="33"/>
  <c r="X6525" i="33"/>
  <c r="Y6525" i="33"/>
  <c r="Z6525" i="33"/>
  <c r="AA6525" i="33"/>
  <c r="AB6525" i="33"/>
  <c r="AC6525" i="33"/>
  <c r="AD6525" i="33"/>
  <c r="AE6525" i="33"/>
  <c r="AF6525" i="33"/>
  <c r="AG6525" i="33"/>
  <c r="D6526" i="33"/>
  <c r="E6526" i="33"/>
  <c r="F6526" i="33"/>
  <c r="G6526" i="33"/>
  <c r="H6526" i="33"/>
  <c r="I6526" i="33"/>
  <c r="J6526" i="33"/>
  <c r="K6526" i="33"/>
  <c r="L6526" i="33"/>
  <c r="M6526" i="33"/>
  <c r="N6526" i="33"/>
  <c r="O6526" i="33"/>
  <c r="P6526" i="33"/>
  <c r="Q6526" i="33"/>
  <c r="R6526" i="33"/>
  <c r="S6526" i="33"/>
  <c r="T6526" i="33"/>
  <c r="U6526" i="33"/>
  <c r="V6526" i="33"/>
  <c r="W6526" i="33"/>
  <c r="X6526" i="33"/>
  <c r="Y6526" i="33"/>
  <c r="Z6526" i="33"/>
  <c r="AA6526" i="33"/>
  <c r="AB6526" i="33"/>
  <c r="AC6526" i="33"/>
  <c r="AD6526" i="33"/>
  <c r="AE6526" i="33"/>
  <c r="AF6526" i="33"/>
  <c r="AG6526" i="33"/>
  <c r="D6527" i="33"/>
  <c r="E6527" i="33"/>
  <c r="F6527" i="33"/>
  <c r="G6527" i="33"/>
  <c r="H6527" i="33"/>
  <c r="I6527" i="33"/>
  <c r="J6527" i="33"/>
  <c r="K6527" i="33"/>
  <c r="L6527" i="33"/>
  <c r="M6527" i="33"/>
  <c r="N6527" i="33"/>
  <c r="O6527" i="33"/>
  <c r="P6527" i="33"/>
  <c r="Q6527" i="33"/>
  <c r="R6527" i="33"/>
  <c r="S6527" i="33"/>
  <c r="T6527" i="33"/>
  <c r="U6527" i="33"/>
  <c r="V6527" i="33"/>
  <c r="W6527" i="33"/>
  <c r="X6527" i="33"/>
  <c r="Y6527" i="33"/>
  <c r="Z6527" i="33"/>
  <c r="AA6527" i="33"/>
  <c r="AB6527" i="33"/>
  <c r="AC6527" i="33"/>
  <c r="AD6527" i="33"/>
  <c r="AE6527" i="33"/>
  <c r="AF6527" i="33"/>
  <c r="AG6527" i="33"/>
  <c r="D6528" i="33"/>
  <c r="E6528" i="33"/>
  <c r="F6528" i="33"/>
  <c r="G6528" i="33"/>
  <c r="H6528" i="33"/>
  <c r="I6528" i="33"/>
  <c r="J6528" i="33"/>
  <c r="K6528" i="33"/>
  <c r="L6528" i="33"/>
  <c r="M6528" i="33"/>
  <c r="N6528" i="33"/>
  <c r="O6528" i="33"/>
  <c r="P6528" i="33"/>
  <c r="Q6528" i="33"/>
  <c r="R6528" i="33"/>
  <c r="S6528" i="33"/>
  <c r="T6528" i="33"/>
  <c r="U6528" i="33"/>
  <c r="V6528" i="33"/>
  <c r="W6528" i="33"/>
  <c r="X6528" i="33"/>
  <c r="Y6528" i="33"/>
  <c r="Z6528" i="33"/>
  <c r="AA6528" i="33"/>
  <c r="AB6528" i="33"/>
  <c r="AC6528" i="33"/>
  <c r="AD6528" i="33"/>
  <c r="AE6528" i="33"/>
  <c r="AF6528" i="33"/>
  <c r="AG6528" i="33"/>
  <c r="D6529" i="33"/>
  <c r="E6529" i="33"/>
  <c r="F6529" i="33"/>
  <c r="G6529" i="33"/>
  <c r="H6529" i="33"/>
  <c r="I6529" i="33"/>
  <c r="J6529" i="33"/>
  <c r="K6529" i="33"/>
  <c r="L6529" i="33"/>
  <c r="M6529" i="33"/>
  <c r="N6529" i="33"/>
  <c r="O6529" i="33"/>
  <c r="P6529" i="33"/>
  <c r="Q6529" i="33"/>
  <c r="R6529" i="33"/>
  <c r="S6529" i="33"/>
  <c r="T6529" i="33"/>
  <c r="U6529" i="33"/>
  <c r="V6529" i="33"/>
  <c r="W6529" i="33"/>
  <c r="X6529" i="33"/>
  <c r="Y6529" i="33"/>
  <c r="Z6529" i="33"/>
  <c r="AA6529" i="33"/>
  <c r="AB6529" i="33"/>
  <c r="AC6529" i="33"/>
  <c r="AD6529" i="33"/>
  <c r="AE6529" i="33"/>
  <c r="AF6529" i="33"/>
  <c r="AG6529" i="33"/>
  <c r="D6530" i="33"/>
  <c r="E6530" i="33"/>
  <c r="F6530" i="33"/>
  <c r="G6530" i="33"/>
  <c r="H6530" i="33"/>
  <c r="I6530" i="33"/>
  <c r="J6530" i="33"/>
  <c r="K6530" i="33"/>
  <c r="L6530" i="33"/>
  <c r="M6530" i="33"/>
  <c r="N6530" i="33"/>
  <c r="O6530" i="33"/>
  <c r="P6530" i="33"/>
  <c r="Q6530" i="33"/>
  <c r="R6530" i="33"/>
  <c r="S6530" i="33"/>
  <c r="T6530" i="33"/>
  <c r="U6530" i="33"/>
  <c r="V6530" i="33"/>
  <c r="W6530" i="33"/>
  <c r="X6530" i="33"/>
  <c r="Y6530" i="33"/>
  <c r="Z6530" i="33"/>
  <c r="AA6530" i="33"/>
  <c r="AB6530" i="33"/>
  <c r="AC6530" i="33"/>
  <c r="AD6530" i="33"/>
  <c r="AE6530" i="33"/>
  <c r="AF6530" i="33"/>
  <c r="AG6530" i="33"/>
  <c r="D6531" i="33"/>
  <c r="E6531" i="33"/>
  <c r="F6531" i="33"/>
  <c r="G6531" i="33"/>
  <c r="H6531" i="33"/>
  <c r="I6531" i="33"/>
  <c r="J6531" i="33"/>
  <c r="K6531" i="33"/>
  <c r="L6531" i="33"/>
  <c r="M6531" i="33"/>
  <c r="N6531" i="33"/>
  <c r="O6531" i="33"/>
  <c r="P6531" i="33"/>
  <c r="Q6531" i="33"/>
  <c r="R6531" i="33"/>
  <c r="S6531" i="33"/>
  <c r="T6531" i="33"/>
  <c r="U6531" i="33"/>
  <c r="V6531" i="33"/>
  <c r="W6531" i="33"/>
  <c r="X6531" i="33"/>
  <c r="Y6531" i="33"/>
  <c r="Z6531" i="33"/>
  <c r="AA6531" i="33"/>
  <c r="AB6531" i="33"/>
  <c r="AC6531" i="33"/>
  <c r="AD6531" i="33"/>
  <c r="AE6531" i="33"/>
  <c r="AF6531" i="33"/>
  <c r="AG6531" i="33"/>
  <c r="D6532" i="33"/>
  <c r="E6532" i="33"/>
  <c r="F6532" i="33"/>
  <c r="G6532" i="33"/>
  <c r="H6532" i="33"/>
  <c r="I6532" i="33"/>
  <c r="J6532" i="33"/>
  <c r="K6532" i="33"/>
  <c r="L6532" i="33"/>
  <c r="M6532" i="33"/>
  <c r="N6532" i="33"/>
  <c r="O6532" i="33"/>
  <c r="P6532" i="33"/>
  <c r="Q6532" i="33"/>
  <c r="R6532" i="33"/>
  <c r="S6532" i="33"/>
  <c r="T6532" i="33"/>
  <c r="U6532" i="33"/>
  <c r="V6532" i="33"/>
  <c r="W6532" i="33"/>
  <c r="X6532" i="33"/>
  <c r="Y6532" i="33"/>
  <c r="Z6532" i="33"/>
  <c r="AA6532" i="33"/>
  <c r="AB6532" i="33"/>
  <c r="AC6532" i="33"/>
  <c r="AD6532" i="33"/>
  <c r="AE6532" i="33"/>
  <c r="AF6532" i="33"/>
  <c r="AG6532" i="33"/>
  <c r="D6533" i="33"/>
  <c r="E6533" i="33"/>
  <c r="F6533" i="33"/>
  <c r="G6533" i="33"/>
  <c r="H6533" i="33"/>
  <c r="I6533" i="33"/>
  <c r="J6533" i="33"/>
  <c r="K6533" i="33"/>
  <c r="L6533" i="33"/>
  <c r="M6533" i="33"/>
  <c r="N6533" i="33"/>
  <c r="O6533" i="33"/>
  <c r="P6533" i="33"/>
  <c r="Q6533" i="33"/>
  <c r="R6533" i="33"/>
  <c r="S6533" i="33"/>
  <c r="T6533" i="33"/>
  <c r="U6533" i="33"/>
  <c r="V6533" i="33"/>
  <c r="W6533" i="33"/>
  <c r="X6533" i="33"/>
  <c r="Y6533" i="33"/>
  <c r="Z6533" i="33"/>
  <c r="AA6533" i="33"/>
  <c r="AB6533" i="33"/>
  <c r="AC6533" i="33"/>
  <c r="AD6533" i="33"/>
  <c r="AE6533" i="33"/>
  <c r="AF6533" i="33"/>
  <c r="AG6533" i="33"/>
  <c r="D6534" i="33"/>
  <c r="E6534" i="33"/>
  <c r="F6534" i="33"/>
  <c r="G6534" i="33"/>
  <c r="H6534" i="33"/>
  <c r="I6534" i="33"/>
  <c r="J6534" i="33"/>
  <c r="K6534" i="33"/>
  <c r="L6534" i="33"/>
  <c r="M6534" i="33"/>
  <c r="N6534" i="33"/>
  <c r="O6534" i="33"/>
  <c r="P6534" i="33"/>
  <c r="Q6534" i="33"/>
  <c r="R6534" i="33"/>
  <c r="S6534" i="33"/>
  <c r="T6534" i="33"/>
  <c r="U6534" i="33"/>
  <c r="V6534" i="33"/>
  <c r="W6534" i="33"/>
  <c r="X6534" i="33"/>
  <c r="Y6534" i="33"/>
  <c r="Z6534" i="33"/>
  <c r="AA6534" i="33"/>
  <c r="AB6534" i="33"/>
  <c r="AC6534" i="33"/>
  <c r="AD6534" i="33"/>
  <c r="AE6534" i="33"/>
  <c r="AF6534" i="33"/>
  <c r="AG6534" i="33"/>
  <c r="D6535" i="33"/>
  <c r="E6535" i="33"/>
  <c r="F6535" i="33"/>
  <c r="G6535" i="33"/>
  <c r="H6535" i="33"/>
  <c r="I6535" i="33"/>
  <c r="J6535" i="33"/>
  <c r="K6535" i="33"/>
  <c r="L6535" i="33"/>
  <c r="M6535" i="33"/>
  <c r="N6535" i="33"/>
  <c r="O6535" i="33"/>
  <c r="P6535" i="33"/>
  <c r="Q6535" i="33"/>
  <c r="R6535" i="33"/>
  <c r="S6535" i="33"/>
  <c r="T6535" i="33"/>
  <c r="U6535" i="33"/>
  <c r="V6535" i="33"/>
  <c r="W6535" i="33"/>
  <c r="X6535" i="33"/>
  <c r="Y6535" i="33"/>
  <c r="Z6535" i="33"/>
  <c r="AA6535" i="33"/>
  <c r="AB6535" i="33"/>
  <c r="AC6535" i="33"/>
  <c r="AD6535" i="33"/>
  <c r="AE6535" i="33"/>
  <c r="AF6535" i="33"/>
  <c r="AG6535" i="33"/>
  <c r="D6536" i="33"/>
  <c r="E6536" i="33"/>
  <c r="F6536" i="33"/>
  <c r="G6536" i="33"/>
  <c r="H6536" i="33"/>
  <c r="I6536" i="33"/>
  <c r="J6536" i="33"/>
  <c r="K6536" i="33"/>
  <c r="L6536" i="33"/>
  <c r="M6536" i="33"/>
  <c r="N6536" i="33"/>
  <c r="O6536" i="33"/>
  <c r="P6536" i="33"/>
  <c r="Q6536" i="33"/>
  <c r="R6536" i="33"/>
  <c r="S6536" i="33"/>
  <c r="T6536" i="33"/>
  <c r="U6536" i="33"/>
  <c r="V6536" i="33"/>
  <c r="W6536" i="33"/>
  <c r="X6536" i="33"/>
  <c r="Y6536" i="33"/>
  <c r="Z6536" i="33"/>
  <c r="AA6536" i="33"/>
  <c r="AB6536" i="33"/>
  <c r="AC6536" i="33"/>
  <c r="AD6536" i="33"/>
  <c r="AE6536" i="33"/>
  <c r="AF6536" i="33"/>
  <c r="AG6536" i="33"/>
  <c r="D6537" i="33"/>
  <c r="E6537" i="33"/>
  <c r="F6537" i="33"/>
  <c r="G6537" i="33"/>
  <c r="H6537" i="33"/>
  <c r="I6537" i="33"/>
  <c r="J6537" i="33"/>
  <c r="K6537" i="33"/>
  <c r="L6537" i="33"/>
  <c r="M6537" i="33"/>
  <c r="N6537" i="33"/>
  <c r="O6537" i="33"/>
  <c r="P6537" i="33"/>
  <c r="Q6537" i="33"/>
  <c r="R6537" i="33"/>
  <c r="S6537" i="33"/>
  <c r="T6537" i="33"/>
  <c r="U6537" i="33"/>
  <c r="V6537" i="33"/>
  <c r="W6537" i="33"/>
  <c r="X6537" i="33"/>
  <c r="Y6537" i="33"/>
  <c r="Z6537" i="33"/>
  <c r="AA6537" i="33"/>
  <c r="AB6537" i="33"/>
  <c r="AC6537" i="33"/>
  <c r="AD6537" i="33"/>
  <c r="AE6537" i="33"/>
  <c r="AF6537" i="33"/>
  <c r="AG6537" i="33"/>
  <c r="D6538" i="33"/>
  <c r="E6538" i="33"/>
  <c r="F6538" i="33"/>
  <c r="G6538" i="33"/>
  <c r="H6538" i="33"/>
  <c r="I6538" i="33"/>
  <c r="J6538" i="33"/>
  <c r="K6538" i="33"/>
  <c r="L6538" i="33"/>
  <c r="M6538" i="33"/>
  <c r="N6538" i="33"/>
  <c r="O6538" i="33"/>
  <c r="P6538" i="33"/>
  <c r="Q6538" i="33"/>
  <c r="R6538" i="33"/>
  <c r="S6538" i="33"/>
  <c r="T6538" i="33"/>
  <c r="U6538" i="33"/>
  <c r="V6538" i="33"/>
  <c r="W6538" i="33"/>
  <c r="X6538" i="33"/>
  <c r="Y6538" i="33"/>
  <c r="Z6538" i="33"/>
  <c r="AA6538" i="33"/>
  <c r="AB6538" i="33"/>
  <c r="AC6538" i="33"/>
  <c r="AD6538" i="33"/>
  <c r="AE6538" i="33"/>
  <c r="AF6538" i="33"/>
  <c r="AG6538" i="33"/>
  <c r="D6539" i="33"/>
  <c r="E6539" i="33"/>
  <c r="F6539" i="33"/>
  <c r="G6539" i="33"/>
  <c r="H6539" i="33"/>
  <c r="I6539" i="33"/>
  <c r="J6539" i="33"/>
  <c r="K6539" i="33"/>
  <c r="L6539" i="33"/>
  <c r="M6539" i="33"/>
  <c r="N6539" i="33"/>
  <c r="O6539" i="33"/>
  <c r="P6539" i="33"/>
  <c r="Q6539" i="33"/>
  <c r="R6539" i="33"/>
  <c r="S6539" i="33"/>
  <c r="T6539" i="33"/>
  <c r="U6539" i="33"/>
  <c r="V6539" i="33"/>
  <c r="W6539" i="33"/>
  <c r="X6539" i="33"/>
  <c r="Y6539" i="33"/>
  <c r="Z6539" i="33"/>
  <c r="AA6539" i="33"/>
  <c r="AB6539" i="33"/>
  <c r="AC6539" i="33"/>
  <c r="AD6539" i="33"/>
  <c r="AE6539" i="33"/>
  <c r="AF6539" i="33"/>
  <c r="AG6539" i="33"/>
  <c r="D6540" i="33"/>
  <c r="E6540" i="33"/>
  <c r="F6540" i="33"/>
  <c r="G6540" i="33"/>
  <c r="H6540" i="33"/>
  <c r="I6540" i="33"/>
  <c r="J6540" i="33"/>
  <c r="K6540" i="33"/>
  <c r="L6540" i="33"/>
  <c r="M6540" i="33"/>
  <c r="N6540" i="33"/>
  <c r="O6540" i="33"/>
  <c r="P6540" i="33"/>
  <c r="Q6540" i="33"/>
  <c r="R6540" i="33"/>
  <c r="S6540" i="33"/>
  <c r="T6540" i="33"/>
  <c r="U6540" i="33"/>
  <c r="V6540" i="33"/>
  <c r="W6540" i="33"/>
  <c r="X6540" i="33"/>
  <c r="Y6540" i="33"/>
  <c r="Z6540" i="33"/>
  <c r="AA6540" i="33"/>
  <c r="AB6540" i="33"/>
  <c r="AC6540" i="33"/>
  <c r="AD6540" i="33"/>
  <c r="AE6540" i="33"/>
  <c r="AF6540" i="33"/>
  <c r="AG6540" i="33"/>
  <c r="D6541" i="33"/>
  <c r="E6541" i="33"/>
  <c r="F6541" i="33"/>
  <c r="G6541" i="33"/>
  <c r="H6541" i="33"/>
  <c r="I6541" i="33"/>
  <c r="J6541" i="33"/>
  <c r="K6541" i="33"/>
  <c r="L6541" i="33"/>
  <c r="M6541" i="33"/>
  <c r="N6541" i="33"/>
  <c r="O6541" i="33"/>
  <c r="P6541" i="33"/>
  <c r="Q6541" i="33"/>
  <c r="R6541" i="33"/>
  <c r="S6541" i="33"/>
  <c r="T6541" i="33"/>
  <c r="U6541" i="33"/>
  <c r="V6541" i="33"/>
  <c r="W6541" i="33"/>
  <c r="X6541" i="33"/>
  <c r="Y6541" i="33"/>
  <c r="Z6541" i="33"/>
  <c r="AA6541" i="33"/>
  <c r="AB6541" i="33"/>
  <c r="AC6541" i="33"/>
  <c r="AD6541" i="33"/>
  <c r="AE6541" i="33"/>
  <c r="AF6541" i="33"/>
  <c r="AG6541" i="33"/>
  <c r="D6542" i="33"/>
  <c r="E6542" i="33"/>
  <c r="F6542" i="33"/>
  <c r="G6542" i="33"/>
  <c r="H6542" i="33"/>
  <c r="I6542" i="33"/>
  <c r="J6542" i="33"/>
  <c r="K6542" i="33"/>
  <c r="L6542" i="33"/>
  <c r="M6542" i="33"/>
  <c r="N6542" i="33"/>
  <c r="O6542" i="33"/>
  <c r="P6542" i="33"/>
  <c r="Q6542" i="33"/>
  <c r="R6542" i="33"/>
  <c r="S6542" i="33"/>
  <c r="T6542" i="33"/>
  <c r="U6542" i="33"/>
  <c r="V6542" i="33"/>
  <c r="W6542" i="33"/>
  <c r="X6542" i="33"/>
  <c r="Y6542" i="33"/>
  <c r="Z6542" i="33"/>
  <c r="AA6542" i="33"/>
  <c r="AB6542" i="33"/>
  <c r="AC6542" i="33"/>
  <c r="AD6542" i="33"/>
  <c r="AE6542" i="33"/>
  <c r="AF6542" i="33"/>
  <c r="AG6542" i="33"/>
  <c r="D6543" i="33"/>
  <c r="E6543" i="33"/>
  <c r="F6543" i="33"/>
  <c r="G6543" i="33"/>
  <c r="H6543" i="33"/>
  <c r="I6543" i="33"/>
  <c r="J6543" i="33"/>
  <c r="K6543" i="33"/>
  <c r="L6543" i="33"/>
  <c r="M6543" i="33"/>
  <c r="N6543" i="33"/>
  <c r="O6543" i="33"/>
  <c r="P6543" i="33"/>
  <c r="Q6543" i="33"/>
  <c r="R6543" i="33"/>
  <c r="S6543" i="33"/>
  <c r="T6543" i="33"/>
  <c r="U6543" i="33"/>
  <c r="V6543" i="33"/>
  <c r="W6543" i="33"/>
  <c r="X6543" i="33"/>
  <c r="Y6543" i="33"/>
  <c r="Z6543" i="33"/>
  <c r="AA6543" i="33"/>
  <c r="AB6543" i="33"/>
  <c r="AC6543" i="33"/>
  <c r="AD6543" i="33"/>
  <c r="AE6543" i="33"/>
  <c r="AF6543" i="33"/>
  <c r="AG6543" i="33"/>
  <c r="D6544" i="33"/>
  <c r="E6544" i="33"/>
  <c r="F6544" i="33"/>
  <c r="G6544" i="33"/>
  <c r="H6544" i="33"/>
  <c r="I6544" i="33"/>
  <c r="J6544" i="33"/>
  <c r="K6544" i="33"/>
  <c r="L6544" i="33"/>
  <c r="M6544" i="33"/>
  <c r="N6544" i="33"/>
  <c r="O6544" i="33"/>
  <c r="P6544" i="33"/>
  <c r="Q6544" i="33"/>
  <c r="R6544" i="33"/>
  <c r="S6544" i="33"/>
  <c r="T6544" i="33"/>
  <c r="U6544" i="33"/>
  <c r="V6544" i="33"/>
  <c r="W6544" i="33"/>
  <c r="X6544" i="33"/>
  <c r="Y6544" i="33"/>
  <c r="Z6544" i="33"/>
  <c r="AA6544" i="33"/>
  <c r="AB6544" i="33"/>
  <c r="AC6544" i="33"/>
  <c r="AD6544" i="33"/>
  <c r="AE6544" i="33"/>
  <c r="AF6544" i="33"/>
  <c r="AG6544" i="33"/>
  <c r="D6545" i="33"/>
  <c r="E6545" i="33"/>
  <c r="F6545" i="33"/>
  <c r="G6545" i="33"/>
  <c r="H6545" i="33"/>
  <c r="I6545" i="33"/>
  <c r="J6545" i="33"/>
  <c r="K6545" i="33"/>
  <c r="L6545" i="33"/>
  <c r="M6545" i="33"/>
  <c r="N6545" i="33"/>
  <c r="O6545" i="33"/>
  <c r="P6545" i="33"/>
  <c r="Q6545" i="33"/>
  <c r="R6545" i="33"/>
  <c r="S6545" i="33"/>
  <c r="T6545" i="33"/>
  <c r="U6545" i="33"/>
  <c r="V6545" i="33"/>
  <c r="W6545" i="33"/>
  <c r="X6545" i="33"/>
  <c r="Y6545" i="33"/>
  <c r="Z6545" i="33"/>
  <c r="AA6545" i="33"/>
  <c r="AB6545" i="33"/>
  <c r="AC6545" i="33"/>
  <c r="AD6545" i="33"/>
  <c r="AE6545" i="33"/>
  <c r="AF6545" i="33"/>
  <c r="AG6545" i="33"/>
  <c r="D6546" i="33"/>
  <c r="E6546" i="33"/>
  <c r="F6546" i="33"/>
  <c r="G6546" i="33"/>
  <c r="H6546" i="33"/>
  <c r="I6546" i="33"/>
  <c r="J6546" i="33"/>
  <c r="K6546" i="33"/>
  <c r="L6546" i="33"/>
  <c r="M6546" i="33"/>
  <c r="N6546" i="33"/>
  <c r="O6546" i="33"/>
  <c r="P6546" i="33"/>
  <c r="Q6546" i="33"/>
  <c r="R6546" i="33"/>
  <c r="S6546" i="33"/>
  <c r="T6546" i="33"/>
  <c r="U6546" i="33"/>
  <c r="V6546" i="33"/>
  <c r="W6546" i="33"/>
  <c r="X6546" i="33"/>
  <c r="Y6546" i="33"/>
  <c r="Z6546" i="33"/>
  <c r="AA6546" i="33"/>
  <c r="AB6546" i="33"/>
  <c r="AC6546" i="33"/>
  <c r="AD6546" i="33"/>
  <c r="AE6546" i="33"/>
  <c r="AF6546" i="33"/>
  <c r="AG6546" i="33"/>
  <c r="D6547" i="33"/>
  <c r="E6547" i="33"/>
  <c r="F6547" i="33"/>
  <c r="G6547" i="33"/>
  <c r="H6547" i="33"/>
  <c r="I6547" i="33"/>
  <c r="J6547" i="33"/>
  <c r="K6547" i="33"/>
  <c r="L6547" i="33"/>
  <c r="M6547" i="33"/>
  <c r="N6547" i="33"/>
  <c r="O6547" i="33"/>
  <c r="P6547" i="33"/>
  <c r="Q6547" i="33"/>
  <c r="R6547" i="33"/>
  <c r="S6547" i="33"/>
  <c r="T6547" i="33"/>
  <c r="U6547" i="33"/>
  <c r="V6547" i="33"/>
  <c r="W6547" i="33"/>
  <c r="X6547" i="33"/>
  <c r="Y6547" i="33"/>
  <c r="Z6547" i="33"/>
  <c r="AA6547" i="33"/>
  <c r="AB6547" i="33"/>
  <c r="AC6547" i="33"/>
  <c r="AD6547" i="33"/>
  <c r="AE6547" i="33"/>
  <c r="AF6547" i="33"/>
  <c r="AG6547" i="33"/>
  <c r="D6548" i="33"/>
  <c r="E6548" i="33"/>
  <c r="F6548" i="33"/>
  <c r="G6548" i="33"/>
  <c r="H6548" i="33"/>
  <c r="I6548" i="33"/>
  <c r="J6548" i="33"/>
  <c r="K6548" i="33"/>
  <c r="L6548" i="33"/>
  <c r="M6548" i="33"/>
  <c r="N6548" i="33"/>
  <c r="O6548" i="33"/>
  <c r="P6548" i="33"/>
  <c r="Q6548" i="33"/>
  <c r="R6548" i="33"/>
  <c r="S6548" i="33"/>
  <c r="T6548" i="33"/>
  <c r="U6548" i="33"/>
  <c r="V6548" i="33"/>
  <c r="W6548" i="33"/>
  <c r="X6548" i="33"/>
  <c r="Y6548" i="33"/>
  <c r="Z6548" i="33"/>
  <c r="AA6548" i="33"/>
  <c r="AB6548" i="33"/>
  <c r="AC6548" i="33"/>
  <c r="AD6548" i="33"/>
  <c r="AE6548" i="33"/>
  <c r="AF6548" i="33"/>
  <c r="AG6548" i="33"/>
  <c r="D6549" i="33"/>
  <c r="E6549" i="33"/>
  <c r="F6549" i="33"/>
  <c r="G6549" i="33"/>
  <c r="H6549" i="33"/>
  <c r="I6549" i="33"/>
  <c r="J6549" i="33"/>
  <c r="K6549" i="33"/>
  <c r="L6549" i="33"/>
  <c r="M6549" i="33"/>
  <c r="N6549" i="33"/>
  <c r="O6549" i="33"/>
  <c r="P6549" i="33"/>
  <c r="Q6549" i="33"/>
  <c r="R6549" i="33"/>
  <c r="S6549" i="33"/>
  <c r="T6549" i="33"/>
  <c r="U6549" i="33"/>
  <c r="V6549" i="33"/>
  <c r="W6549" i="33"/>
  <c r="X6549" i="33"/>
  <c r="Y6549" i="33"/>
  <c r="Z6549" i="33"/>
  <c r="AA6549" i="33"/>
  <c r="AB6549" i="33"/>
  <c r="AC6549" i="33"/>
  <c r="AD6549" i="33"/>
  <c r="AE6549" i="33"/>
  <c r="AF6549" i="33"/>
  <c r="AG6549" i="33"/>
  <c r="D6550" i="33"/>
  <c r="E6550" i="33"/>
  <c r="E6566" i="33" s="1"/>
  <c r="F6550" i="33"/>
  <c r="G6550" i="33"/>
  <c r="H6550" i="33"/>
  <c r="H6566" i="33" s="1"/>
  <c r="I6550" i="33"/>
  <c r="J6550" i="33"/>
  <c r="K6550" i="33"/>
  <c r="L6550" i="33"/>
  <c r="M6550" i="33"/>
  <c r="N6550" i="33"/>
  <c r="O6550" i="33"/>
  <c r="P6550" i="33"/>
  <c r="Q6550" i="33"/>
  <c r="R6550" i="33"/>
  <c r="S6550" i="33"/>
  <c r="T6550" i="33"/>
  <c r="U6550" i="33"/>
  <c r="V6550" i="33"/>
  <c r="W6550" i="33"/>
  <c r="X6550" i="33"/>
  <c r="Y6550" i="33"/>
  <c r="Z6550" i="33"/>
  <c r="AA6550" i="33"/>
  <c r="AB6550" i="33"/>
  <c r="AC6550" i="33"/>
  <c r="AD6550" i="33"/>
  <c r="AE6550" i="33"/>
  <c r="AF6550" i="33"/>
  <c r="AG6550" i="33"/>
  <c r="D6551" i="33"/>
  <c r="E6551" i="33"/>
  <c r="F6551" i="33"/>
  <c r="G6551" i="33"/>
  <c r="H6551" i="33"/>
  <c r="I6551" i="33"/>
  <c r="J6551" i="33"/>
  <c r="K6551" i="33"/>
  <c r="L6551" i="33"/>
  <c r="M6551" i="33"/>
  <c r="N6551" i="33"/>
  <c r="O6551" i="33"/>
  <c r="P6551" i="33"/>
  <c r="Q6551" i="33"/>
  <c r="R6551" i="33"/>
  <c r="S6551" i="33"/>
  <c r="T6551" i="33"/>
  <c r="U6551" i="33"/>
  <c r="V6551" i="33"/>
  <c r="W6551" i="33"/>
  <c r="X6551" i="33"/>
  <c r="Y6551" i="33"/>
  <c r="Z6551" i="33"/>
  <c r="AA6551" i="33"/>
  <c r="AB6551" i="33"/>
  <c r="AC6551" i="33"/>
  <c r="AD6551" i="33"/>
  <c r="AE6551" i="33"/>
  <c r="AF6551" i="33"/>
  <c r="AG6551" i="33"/>
  <c r="D6552" i="33"/>
  <c r="E6552" i="33"/>
  <c r="F6552" i="33"/>
  <c r="G6552" i="33"/>
  <c r="H6552" i="33"/>
  <c r="I6552" i="33"/>
  <c r="J6552" i="33"/>
  <c r="K6552" i="33"/>
  <c r="L6552" i="33"/>
  <c r="M6552" i="33"/>
  <c r="N6552" i="33"/>
  <c r="O6552" i="33"/>
  <c r="P6552" i="33"/>
  <c r="Q6552" i="33"/>
  <c r="R6552" i="33"/>
  <c r="S6552" i="33"/>
  <c r="T6552" i="33"/>
  <c r="U6552" i="33"/>
  <c r="V6552" i="33"/>
  <c r="W6552" i="33"/>
  <c r="X6552" i="33"/>
  <c r="Y6552" i="33"/>
  <c r="Z6552" i="33"/>
  <c r="AA6552" i="33"/>
  <c r="AB6552" i="33"/>
  <c r="AC6552" i="33"/>
  <c r="AD6552" i="33"/>
  <c r="AE6552" i="33"/>
  <c r="AF6552" i="33"/>
  <c r="AG6552" i="33"/>
  <c r="D6553" i="33"/>
  <c r="E6553" i="33"/>
  <c r="F6553" i="33"/>
  <c r="G6553" i="33"/>
  <c r="H6553" i="33"/>
  <c r="I6553" i="33"/>
  <c r="J6553" i="33"/>
  <c r="K6553" i="33"/>
  <c r="L6553" i="33"/>
  <c r="M6553" i="33"/>
  <c r="N6553" i="33"/>
  <c r="O6553" i="33"/>
  <c r="P6553" i="33"/>
  <c r="Q6553" i="33"/>
  <c r="R6553" i="33"/>
  <c r="S6553" i="33"/>
  <c r="T6553" i="33"/>
  <c r="U6553" i="33"/>
  <c r="V6553" i="33"/>
  <c r="W6553" i="33"/>
  <c r="X6553" i="33"/>
  <c r="Y6553" i="33"/>
  <c r="Z6553" i="33"/>
  <c r="AA6553" i="33"/>
  <c r="AB6553" i="33"/>
  <c r="AC6553" i="33"/>
  <c r="AD6553" i="33"/>
  <c r="AE6553" i="33"/>
  <c r="AF6553" i="33"/>
  <c r="AG6553" i="33"/>
  <c r="D6554" i="33"/>
  <c r="E6554" i="33"/>
  <c r="F6554" i="33"/>
  <c r="G6554" i="33"/>
  <c r="H6554" i="33"/>
  <c r="I6554" i="33"/>
  <c r="J6554" i="33"/>
  <c r="K6554" i="33"/>
  <c r="L6554" i="33"/>
  <c r="M6554" i="33"/>
  <c r="N6554" i="33"/>
  <c r="O6554" i="33"/>
  <c r="P6554" i="33"/>
  <c r="Q6554" i="33"/>
  <c r="R6554" i="33"/>
  <c r="S6554" i="33"/>
  <c r="T6554" i="33"/>
  <c r="U6554" i="33"/>
  <c r="V6554" i="33"/>
  <c r="W6554" i="33"/>
  <c r="X6554" i="33"/>
  <c r="Y6554" i="33"/>
  <c r="Z6554" i="33"/>
  <c r="AA6554" i="33"/>
  <c r="AB6554" i="33"/>
  <c r="AC6554" i="33"/>
  <c r="AD6554" i="33"/>
  <c r="AE6554" i="33"/>
  <c r="AF6554" i="33"/>
  <c r="AG6554" i="33"/>
  <c r="D6555" i="33"/>
  <c r="E6555" i="33"/>
  <c r="E6568" i="33" s="1"/>
  <c r="F6555" i="33"/>
  <c r="F6568" i="33" s="1"/>
  <c r="G6555" i="33"/>
  <c r="G6568" i="33" s="1"/>
  <c r="H6555" i="33"/>
  <c r="H6568" i="33" s="1"/>
  <c r="I6555" i="33"/>
  <c r="I6568" i="33" s="1"/>
  <c r="J6555" i="33"/>
  <c r="J6568" i="33" s="1"/>
  <c r="K6555" i="33"/>
  <c r="K6568" i="33" s="1"/>
  <c r="L6555" i="33"/>
  <c r="L6568" i="33" s="1"/>
  <c r="M6555" i="33"/>
  <c r="M6568" i="33" s="1"/>
  <c r="N6555" i="33"/>
  <c r="N6568" i="33" s="1"/>
  <c r="O6555" i="33"/>
  <c r="O6568" i="33" s="1"/>
  <c r="P6555" i="33"/>
  <c r="P6568" i="33" s="1"/>
  <c r="Q6555" i="33"/>
  <c r="Q6568" i="33" s="1"/>
  <c r="R6555" i="33"/>
  <c r="R6568" i="33" s="1"/>
  <c r="S6555" i="33"/>
  <c r="S6568" i="33" s="1"/>
  <c r="T6555" i="33"/>
  <c r="T6568" i="33" s="1"/>
  <c r="U6555" i="33"/>
  <c r="U6568" i="33" s="1"/>
  <c r="V6555" i="33"/>
  <c r="V6568" i="33" s="1"/>
  <c r="W6555" i="33"/>
  <c r="W6568" i="33" s="1"/>
  <c r="X6555" i="33"/>
  <c r="X6568" i="33" s="1"/>
  <c r="Y6555" i="33"/>
  <c r="Y6568" i="33" s="1"/>
  <c r="Z6555" i="33"/>
  <c r="Z6568" i="33" s="1"/>
  <c r="AA6555" i="33"/>
  <c r="AA6568" i="33" s="1"/>
  <c r="AB6555" i="33"/>
  <c r="AB6568" i="33" s="1"/>
  <c r="AC6555" i="33"/>
  <c r="AC6568" i="33" s="1"/>
  <c r="AD6555" i="33"/>
  <c r="AD6568" i="33" s="1"/>
  <c r="AE6555" i="33"/>
  <c r="AE6568" i="33" s="1"/>
  <c r="AF6555" i="33"/>
  <c r="AF6568" i="33" s="1"/>
  <c r="AG6555" i="33"/>
  <c r="AG6568" i="33" s="1"/>
  <c r="D6556" i="33"/>
  <c r="E6556" i="33"/>
  <c r="E6569" i="33" s="1"/>
  <c r="F6556" i="33"/>
  <c r="F6569" i="33" s="1"/>
  <c r="G6556" i="33"/>
  <c r="G6569" i="33" s="1"/>
  <c r="H6556" i="33"/>
  <c r="H6569" i="33" s="1"/>
  <c r="I6556" i="33"/>
  <c r="I6569" i="33" s="1"/>
  <c r="J6556" i="33"/>
  <c r="J6569" i="33" s="1"/>
  <c r="K6556" i="33"/>
  <c r="K6569" i="33" s="1"/>
  <c r="L6556" i="33"/>
  <c r="L6569" i="33" s="1"/>
  <c r="M6556" i="33"/>
  <c r="M6569" i="33" s="1"/>
  <c r="N6556" i="33"/>
  <c r="N6569" i="33" s="1"/>
  <c r="O6556" i="33"/>
  <c r="O6569" i="33" s="1"/>
  <c r="P6556" i="33"/>
  <c r="P6569" i="33" s="1"/>
  <c r="Q6556" i="33"/>
  <c r="Q6569" i="33" s="1"/>
  <c r="R6556" i="33"/>
  <c r="R6569" i="33" s="1"/>
  <c r="S6556" i="33"/>
  <c r="S6569" i="33" s="1"/>
  <c r="T6556" i="33"/>
  <c r="T6569" i="33" s="1"/>
  <c r="U6556" i="33"/>
  <c r="U6569" i="33" s="1"/>
  <c r="V6556" i="33"/>
  <c r="V6569" i="33" s="1"/>
  <c r="W6556" i="33"/>
  <c r="W6569" i="33" s="1"/>
  <c r="X6556" i="33"/>
  <c r="X6569" i="33" s="1"/>
  <c r="Y6556" i="33"/>
  <c r="Y6569" i="33" s="1"/>
  <c r="Z6556" i="33"/>
  <c r="Z6569" i="33" s="1"/>
  <c r="AA6556" i="33"/>
  <c r="AA6569" i="33" s="1"/>
  <c r="AB6556" i="33"/>
  <c r="AB6569" i="33" s="1"/>
  <c r="AC6556" i="33"/>
  <c r="AC6569" i="33" s="1"/>
  <c r="AD6556" i="33"/>
  <c r="AD6569" i="33" s="1"/>
  <c r="AE6556" i="33"/>
  <c r="AE6569" i="33" s="1"/>
  <c r="AF6556" i="33"/>
  <c r="AF6569" i="33" s="1"/>
  <c r="AG6556" i="33"/>
  <c r="AG6569" i="33" s="1"/>
  <c r="D6557" i="33"/>
  <c r="E6557" i="33"/>
  <c r="E6570" i="33" s="1"/>
  <c r="F6557" i="33"/>
  <c r="F6570" i="33" s="1"/>
  <c r="G6557" i="33"/>
  <c r="G6570" i="33" s="1"/>
  <c r="H6557" i="33"/>
  <c r="H6570" i="33" s="1"/>
  <c r="I6557" i="33"/>
  <c r="I6570" i="33" s="1"/>
  <c r="J6557" i="33"/>
  <c r="J6570" i="33" s="1"/>
  <c r="K6557" i="33"/>
  <c r="K6570" i="33" s="1"/>
  <c r="L6557" i="33"/>
  <c r="L6570" i="33" s="1"/>
  <c r="M6557" i="33"/>
  <c r="M6570" i="33" s="1"/>
  <c r="N6557" i="33"/>
  <c r="N6570" i="33" s="1"/>
  <c r="O6557" i="33"/>
  <c r="O6570" i="33" s="1"/>
  <c r="P6557" i="33"/>
  <c r="P6570" i="33" s="1"/>
  <c r="Q6557" i="33"/>
  <c r="Q6570" i="33" s="1"/>
  <c r="R6557" i="33"/>
  <c r="R6570" i="33" s="1"/>
  <c r="S6557" i="33"/>
  <c r="S6570" i="33" s="1"/>
  <c r="T6557" i="33"/>
  <c r="T6570" i="33" s="1"/>
  <c r="U6557" i="33"/>
  <c r="U6570" i="33" s="1"/>
  <c r="V6557" i="33"/>
  <c r="V6570" i="33" s="1"/>
  <c r="W6557" i="33"/>
  <c r="W6570" i="33" s="1"/>
  <c r="X6557" i="33"/>
  <c r="X6570" i="33" s="1"/>
  <c r="Y6557" i="33"/>
  <c r="Y6570" i="33" s="1"/>
  <c r="Z6557" i="33"/>
  <c r="Z6570" i="33" s="1"/>
  <c r="AA6557" i="33"/>
  <c r="AA6570" i="33" s="1"/>
  <c r="AB6557" i="33"/>
  <c r="AB6570" i="33" s="1"/>
  <c r="AC6557" i="33"/>
  <c r="AC6570" i="33" s="1"/>
  <c r="AD6557" i="33"/>
  <c r="AD6570" i="33" s="1"/>
  <c r="AE6557" i="33"/>
  <c r="AE6570" i="33" s="1"/>
  <c r="AF6557" i="33"/>
  <c r="AF6570" i="33" s="1"/>
  <c r="AH6557" i="33"/>
  <c r="AH6570" i="33" s="1"/>
  <c r="E6618" i="33"/>
  <c r="F6608" i="33"/>
  <c r="G6608" i="33"/>
  <c r="H6608" i="33"/>
  <c r="I6608" i="33"/>
  <c r="J6608" i="33"/>
  <c r="K6608" i="33"/>
  <c r="L6608" i="33"/>
  <c r="M6608" i="33"/>
  <c r="N6608" i="33"/>
  <c r="O6608" i="33"/>
  <c r="P6608" i="33"/>
  <c r="Q6608" i="33"/>
  <c r="R6608" i="33"/>
  <c r="S6608" i="33"/>
  <c r="T6608" i="33"/>
  <c r="U6608" i="33"/>
  <c r="V6608" i="33"/>
  <c r="W6608" i="33"/>
  <c r="X6608" i="33"/>
  <c r="Y6608" i="33"/>
  <c r="Z6608" i="33"/>
  <c r="AA6608" i="33"/>
  <c r="AB6608" i="33"/>
  <c r="AC6608" i="33"/>
  <c r="AD6608" i="33"/>
  <c r="AE6608" i="33"/>
  <c r="AF6608" i="33"/>
  <c r="AG6608" i="33"/>
  <c r="AH6608" i="33"/>
  <c r="F6609" i="33"/>
  <c r="G6609" i="33"/>
  <c r="H6609" i="33"/>
  <c r="I6609" i="33"/>
  <c r="J6609" i="33"/>
  <c r="K6609" i="33"/>
  <c r="L6609" i="33"/>
  <c r="M6609" i="33"/>
  <c r="N6609" i="33"/>
  <c r="O6609" i="33"/>
  <c r="P6609" i="33"/>
  <c r="Q6609" i="33"/>
  <c r="R6609" i="33"/>
  <c r="S6609" i="33"/>
  <c r="T6609" i="33"/>
  <c r="U6609" i="33"/>
  <c r="V6609" i="33"/>
  <c r="W6609" i="33"/>
  <c r="X6609" i="33"/>
  <c r="Y6609" i="33"/>
  <c r="Z6609" i="33"/>
  <c r="AA6609" i="33"/>
  <c r="AB6609" i="33"/>
  <c r="AC6609" i="33"/>
  <c r="AD6609" i="33"/>
  <c r="AE6609" i="33"/>
  <c r="AF6609" i="33"/>
  <c r="AG6609" i="33"/>
  <c r="AH6609" i="33"/>
  <c r="F6610" i="33"/>
  <c r="G6610" i="33"/>
  <c r="H6610" i="33"/>
  <c r="I6610" i="33"/>
  <c r="J6610" i="33"/>
  <c r="K6610" i="33"/>
  <c r="L6610" i="33"/>
  <c r="M6610" i="33"/>
  <c r="N6610" i="33"/>
  <c r="O6610" i="33"/>
  <c r="P6610" i="33"/>
  <c r="Q6610" i="33"/>
  <c r="R6610" i="33"/>
  <c r="S6610" i="33"/>
  <c r="T6610" i="33"/>
  <c r="U6610" i="33"/>
  <c r="V6610" i="33"/>
  <c r="W6610" i="33"/>
  <c r="X6610" i="33"/>
  <c r="Y6610" i="33"/>
  <c r="Z6610" i="33"/>
  <c r="AA6610" i="33"/>
  <c r="AB6610" i="33"/>
  <c r="AC6610" i="33"/>
  <c r="AD6610" i="33"/>
  <c r="AE6610" i="33"/>
  <c r="AF6610" i="33"/>
  <c r="AG6610" i="33"/>
  <c r="AH6610" i="33"/>
  <c r="F6611" i="33"/>
  <c r="G6611" i="33"/>
  <c r="H6611" i="33"/>
  <c r="I6611" i="33"/>
  <c r="J6611" i="33"/>
  <c r="K6611" i="33"/>
  <c r="L6611" i="33"/>
  <c r="M6611" i="33"/>
  <c r="N6611" i="33"/>
  <c r="O6611" i="33"/>
  <c r="P6611" i="33"/>
  <c r="Q6611" i="33"/>
  <c r="R6611" i="33"/>
  <c r="S6611" i="33"/>
  <c r="T6611" i="33"/>
  <c r="U6611" i="33"/>
  <c r="V6611" i="33"/>
  <c r="W6611" i="33"/>
  <c r="X6611" i="33"/>
  <c r="Y6611" i="33"/>
  <c r="Z6611" i="33"/>
  <c r="AA6611" i="33"/>
  <c r="AB6611" i="33"/>
  <c r="AC6611" i="33"/>
  <c r="AD6611" i="33"/>
  <c r="AE6611" i="33"/>
  <c r="AF6611" i="33"/>
  <c r="AG6611" i="33"/>
  <c r="AH6611" i="33"/>
  <c r="F6612" i="33"/>
  <c r="G6612" i="33"/>
  <c r="H6612" i="33"/>
  <c r="I6612" i="33"/>
  <c r="J6612" i="33"/>
  <c r="K6612" i="33"/>
  <c r="L6612" i="33"/>
  <c r="M6612" i="33"/>
  <c r="N6612" i="33"/>
  <c r="O6612" i="33"/>
  <c r="P6612" i="33"/>
  <c r="Q6612" i="33"/>
  <c r="R6612" i="33"/>
  <c r="S6612" i="33"/>
  <c r="T6612" i="33"/>
  <c r="U6612" i="33"/>
  <c r="V6612" i="33"/>
  <c r="W6612" i="33"/>
  <c r="X6612" i="33"/>
  <c r="Y6612" i="33"/>
  <c r="Z6612" i="33"/>
  <c r="AA6612" i="33"/>
  <c r="AB6612" i="33"/>
  <c r="AC6612" i="33"/>
  <c r="AD6612" i="33"/>
  <c r="AE6612" i="33"/>
  <c r="AF6612" i="33"/>
  <c r="AG6612" i="33"/>
  <c r="AH6612" i="33"/>
  <c r="F6613" i="33"/>
  <c r="G6613" i="33"/>
  <c r="H6613" i="33"/>
  <c r="I6613" i="33"/>
  <c r="J6613" i="33"/>
  <c r="K6613" i="33"/>
  <c r="L6613" i="33"/>
  <c r="M6613" i="33"/>
  <c r="N6613" i="33"/>
  <c r="O6613" i="33"/>
  <c r="P6613" i="33"/>
  <c r="Q6613" i="33"/>
  <c r="R6613" i="33"/>
  <c r="S6613" i="33"/>
  <c r="T6613" i="33"/>
  <c r="U6613" i="33"/>
  <c r="V6613" i="33"/>
  <c r="W6613" i="33"/>
  <c r="X6613" i="33"/>
  <c r="Y6613" i="33"/>
  <c r="Z6613" i="33"/>
  <c r="AA6613" i="33"/>
  <c r="AB6613" i="33"/>
  <c r="AC6613" i="33"/>
  <c r="AD6613" i="33"/>
  <c r="AE6613" i="33"/>
  <c r="AF6613" i="33"/>
  <c r="AG6613" i="33"/>
  <c r="AH6613" i="33"/>
  <c r="E6612" i="33"/>
  <c r="E6613" i="33"/>
  <c r="E6611" i="33"/>
  <c r="E6610" i="33"/>
  <c r="E6579" i="33"/>
  <c r="E6578" i="33"/>
  <c r="F6578" i="33"/>
  <c r="J36" i="2" s="1"/>
  <c r="G6578" i="33"/>
  <c r="K36" i="2" s="1"/>
  <c r="H6578" i="33"/>
  <c r="L36" i="2" s="1"/>
  <c r="I6578" i="33"/>
  <c r="M36" i="2" s="1"/>
  <c r="J6578" i="33"/>
  <c r="N36" i="2" s="1"/>
  <c r="K6578" i="33"/>
  <c r="O36" i="2" s="1"/>
  <c r="L6578" i="33"/>
  <c r="P36" i="2" s="1"/>
  <c r="M6578" i="33"/>
  <c r="Q36" i="2" s="1"/>
  <c r="N6578" i="33"/>
  <c r="R36" i="2" s="1"/>
  <c r="O6578" i="33"/>
  <c r="S36" i="2" s="1"/>
  <c r="P6578" i="33"/>
  <c r="T36" i="2" s="1"/>
  <c r="Q6578" i="33"/>
  <c r="U36" i="2" s="1"/>
  <c r="R6578" i="33"/>
  <c r="V36" i="2" s="1"/>
  <c r="S6578" i="33"/>
  <c r="W36" i="2" s="1"/>
  <c r="T6578" i="33"/>
  <c r="X36" i="2" s="1"/>
  <c r="U6578" i="33"/>
  <c r="Y36" i="2" s="1"/>
  <c r="V6578" i="33"/>
  <c r="Z36" i="2" s="1"/>
  <c r="W6578" i="33"/>
  <c r="AA36" i="2" s="1"/>
  <c r="X6578" i="33"/>
  <c r="AB36" i="2" s="1"/>
  <c r="Y6578" i="33"/>
  <c r="AC36" i="2" s="1"/>
  <c r="Z6578" i="33"/>
  <c r="AD36" i="2" s="1"/>
  <c r="AA6578" i="33"/>
  <c r="AE36" i="2" s="1"/>
  <c r="AB6578" i="33"/>
  <c r="AF36" i="2" s="1"/>
  <c r="AC6578" i="33"/>
  <c r="AG36" i="2" s="1"/>
  <c r="AD6578" i="33"/>
  <c r="AH36" i="2" s="1"/>
  <c r="AE6578" i="33"/>
  <c r="AI36" i="2" s="1"/>
  <c r="AF6578" i="33"/>
  <c r="AJ36" i="2" s="1"/>
  <c r="AG6578" i="33"/>
  <c r="AK36" i="2" s="1"/>
  <c r="AH6578" i="33"/>
  <c r="AL36" i="2" s="1"/>
  <c r="E6577" i="33"/>
  <c r="E6576" i="33"/>
  <c r="E6575" i="33"/>
  <c r="AG6572" i="33" l="1"/>
  <c r="AG9" i="2"/>
  <c r="AA6615" i="33"/>
  <c r="S6615" i="33"/>
  <c r="K6615" i="33"/>
  <c r="D6559" i="33"/>
  <c r="AC6615" i="33"/>
  <c r="U6615" i="33"/>
  <c r="M6615" i="33"/>
  <c r="AH6615" i="33"/>
  <c r="Z6615" i="33"/>
  <c r="R6615" i="33"/>
  <c r="J6615" i="33"/>
  <c r="X6615" i="33"/>
  <c r="Q6615" i="33"/>
  <c r="AF6615" i="33"/>
  <c r="AG6615" i="33"/>
  <c r="P6615" i="33"/>
  <c r="I6615" i="33"/>
  <c r="AF6572" i="33"/>
  <c r="X6572" i="33"/>
  <c r="P6572" i="33"/>
  <c r="H6572" i="33"/>
  <c r="H6615" i="33"/>
  <c r="Y6615" i="33"/>
  <c r="AD6615" i="33"/>
  <c r="V6615" i="33"/>
  <c r="N6615" i="33"/>
  <c r="F6615" i="33"/>
  <c r="Y9" i="2"/>
  <c r="AE6615" i="33"/>
  <c r="W6615" i="33"/>
  <c r="O6615" i="33"/>
  <c r="G6615" i="33"/>
  <c r="AB6615" i="33"/>
  <c r="T6615" i="33"/>
  <c r="L6615" i="33"/>
  <c r="I18" i="2"/>
  <c r="AA6572" i="33"/>
  <c r="S6572" i="33"/>
  <c r="K6572" i="33"/>
  <c r="AD6559" i="33"/>
  <c r="V6559" i="33"/>
  <c r="N6559" i="33"/>
  <c r="F6559" i="33"/>
  <c r="Z6572" i="33"/>
  <c r="R6572" i="33"/>
  <c r="J6572" i="33"/>
  <c r="AC6559" i="33"/>
  <c r="U6559" i="33"/>
  <c r="M6559" i="33"/>
  <c r="E6559" i="33"/>
  <c r="Y6572" i="33"/>
  <c r="Q6572" i="33"/>
  <c r="I6572" i="33"/>
  <c r="AB6559" i="33"/>
  <c r="T6559" i="33"/>
  <c r="L6559" i="33"/>
  <c r="AJ6556" i="33"/>
  <c r="E6581" i="33"/>
  <c r="AA6559" i="33"/>
  <c r="S6559" i="33"/>
  <c r="K6559" i="33"/>
  <c r="AJ6557" i="33"/>
  <c r="AM6557" i="33" s="1"/>
  <c r="AE6572" i="33"/>
  <c r="W6572" i="33"/>
  <c r="O6572" i="33"/>
  <c r="G6572" i="33"/>
  <c r="Z6559" i="33"/>
  <c r="R6559" i="33"/>
  <c r="J6559" i="33"/>
  <c r="I32" i="2"/>
  <c r="E6615" i="33"/>
  <c r="AD6572" i="33"/>
  <c r="V6572" i="33"/>
  <c r="N6572" i="33"/>
  <c r="F6572" i="33"/>
  <c r="AG6559" i="33"/>
  <c r="Y6559" i="33"/>
  <c r="Q6559" i="33"/>
  <c r="I6559" i="33"/>
  <c r="AK9" i="2"/>
  <c r="AC9" i="2"/>
  <c r="I33" i="2"/>
  <c r="AC6572" i="33"/>
  <c r="U6572" i="33"/>
  <c r="M6572" i="33"/>
  <c r="E6572" i="33"/>
  <c r="AF6559" i="33"/>
  <c r="X6559" i="33"/>
  <c r="P6559" i="33"/>
  <c r="H6559" i="33"/>
  <c r="I36" i="2"/>
  <c r="AB6572" i="33"/>
  <c r="T6572" i="33"/>
  <c r="L6572" i="33"/>
  <c r="AE6559" i="33"/>
  <c r="W6559" i="33"/>
  <c r="O6559" i="33"/>
  <c r="G6559" i="33"/>
  <c r="AJ6568" i="33"/>
  <c r="I37" i="2"/>
  <c r="AI9" i="2"/>
  <c r="AA9" i="2"/>
  <c r="AH9" i="2"/>
  <c r="Z9" i="2"/>
  <c r="AE9" i="2"/>
  <c r="AL9" i="2"/>
  <c r="AD9" i="2"/>
  <c r="AJ9" i="2"/>
  <c r="AB9" i="2"/>
  <c r="E6593" i="33" l="1"/>
  <c r="E6592" i="33"/>
  <c r="E6595" i="33"/>
  <c r="E6601" i="33" s="1"/>
  <c r="E6590" i="33"/>
  <c r="E6594" i="33"/>
  <c r="AN26" i="2"/>
  <c r="W20" i="3" s="1"/>
  <c r="E6591" i="33"/>
  <c r="E6622" i="33"/>
  <c r="E6624" i="33"/>
  <c r="E6623" i="33"/>
  <c r="D3" i="2"/>
  <c r="E3" i="2"/>
  <c r="F3" i="2"/>
  <c r="D4" i="2"/>
  <c r="E4" i="2"/>
  <c r="F4" i="2"/>
  <c r="D5" i="2"/>
  <c r="E5" i="2"/>
  <c r="F5" i="2"/>
  <c r="D6" i="2"/>
  <c r="E6" i="2"/>
  <c r="F6" i="2"/>
  <c r="D7" i="2"/>
  <c r="E7" i="2"/>
  <c r="F7" i="2"/>
  <c r="D8" i="2"/>
  <c r="E8" i="2"/>
  <c r="F8" i="2"/>
  <c r="AH6619" i="33"/>
  <c r="AG6619" i="33"/>
  <c r="AF6619" i="33"/>
  <c r="AE6619" i="33"/>
  <c r="AD6619" i="33"/>
  <c r="AC6619" i="33"/>
  <c r="AB6619" i="33"/>
  <c r="AA6619" i="33"/>
  <c r="Z6619" i="33"/>
  <c r="Y6619" i="33"/>
  <c r="X6619" i="33"/>
  <c r="W6619" i="33"/>
  <c r="V6619" i="33"/>
  <c r="U6619" i="33"/>
  <c r="T6619" i="33"/>
  <c r="S6619" i="33"/>
  <c r="R6619" i="33"/>
  <c r="Q6619" i="33"/>
  <c r="P6619" i="33"/>
  <c r="O6619" i="33"/>
  <c r="N6619" i="33"/>
  <c r="M6619" i="33"/>
  <c r="L6619" i="33"/>
  <c r="K6619" i="33"/>
  <c r="J6619" i="33"/>
  <c r="I6619" i="33"/>
  <c r="H6619" i="33"/>
  <c r="G6619" i="33"/>
  <c r="F6619" i="33"/>
  <c r="E6619" i="33"/>
  <c r="D6619" i="33"/>
  <c r="AH6618" i="33"/>
  <c r="AG6618" i="33"/>
  <c r="AF6618" i="33"/>
  <c r="AE6618" i="33"/>
  <c r="AD6618" i="33"/>
  <c r="AC6618" i="33"/>
  <c r="AB6618" i="33"/>
  <c r="AA6618" i="33"/>
  <c r="Z6618" i="33"/>
  <c r="Y6618" i="33"/>
  <c r="X6618" i="33"/>
  <c r="W6618" i="33"/>
  <c r="V6618" i="33"/>
  <c r="U6618" i="33"/>
  <c r="T6618" i="33"/>
  <c r="S6618" i="33"/>
  <c r="R6618" i="33"/>
  <c r="Q6618" i="33"/>
  <c r="P6618" i="33"/>
  <c r="O6618" i="33"/>
  <c r="N6618" i="33"/>
  <c r="M6618" i="33"/>
  <c r="L6618" i="33"/>
  <c r="K6618" i="33"/>
  <c r="J6618" i="33"/>
  <c r="I6618" i="33"/>
  <c r="H6618" i="33"/>
  <c r="G6618" i="33"/>
  <c r="F6618" i="33"/>
  <c r="D6618" i="33"/>
  <c r="D6613" i="33"/>
  <c r="D6612" i="33"/>
  <c r="D6611" i="33"/>
  <c r="D6610" i="33"/>
  <c r="D6609" i="33"/>
  <c r="D6608" i="33"/>
  <c r="AH6585" i="33"/>
  <c r="AG6585" i="33"/>
  <c r="AF6585" i="33"/>
  <c r="AE6585" i="33"/>
  <c r="AD6585" i="33"/>
  <c r="AC6585" i="33"/>
  <c r="AB6585" i="33"/>
  <c r="AA6585" i="33"/>
  <c r="Z6585" i="33"/>
  <c r="Y6585" i="33"/>
  <c r="X6585" i="33"/>
  <c r="W6585" i="33"/>
  <c r="V6585" i="33"/>
  <c r="U6585" i="33"/>
  <c r="T6585" i="33"/>
  <c r="S6585" i="33"/>
  <c r="R6585" i="33"/>
  <c r="Q6585" i="33"/>
  <c r="P6585" i="33"/>
  <c r="O6585" i="33"/>
  <c r="N6585" i="33"/>
  <c r="M6585" i="33"/>
  <c r="L6585" i="33"/>
  <c r="K6585" i="33"/>
  <c r="I6585" i="33"/>
  <c r="H6585" i="33"/>
  <c r="G6585" i="33"/>
  <c r="F6585" i="33"/>
  <c r="AH6584" i="33"/>
  <c r="AG6584" i="33"/>
  <c r="AF6584" i="33"/>
  <c r="AE6584" i="33"/>
  <c r="AD6584" i="33"/>
  <c r="AC6584" i="33"/>
  <c r="AB6584" i="33"/>
  <c r="AA6584" i="33"/>
  <c r="Z6584" i="33"/>
  <c r="Y6584" i="33"/>
  <c r="X6584" i="33"/>
  <c r="W6584" i="33"/>
  <c r="V6584" i="33"/>
  <c r="U6584" i="33"/>
  <c r="T6584" i="33"/>
  <c r="S6584" i="33"/>
  <c r="R6584" i="33"/>
  <c r="Q6584" i="33"/>
  <c r="P6584" i="33"/>
  <c r="O6584" i="33"/>
  <c r="N6584" i="33"/>
  <c r="M6584" i="33"/>
  <c r="L6584" i="33"/>
  <c r="K6584" i="33"/>
  <c r="J6584" i="33"/>
  <c r="I6584" i="33"/>
  <c r="H6584" i="33"/>
  <c r="G6584" i="33"/>
  <c r="F6584" i="33"/>
  <c r="AH6579" i="33"/>
  <c r="AL37" i="2" s="1"/>
  <c r="AG6579" i="33"/>
  <c r="AK37" i="2" s="1"/>
  <c r="AF6579" i="33"/>
  <c r="AJ37" i="2" s="1"/>
  <c r="AE6579" i="33"/>
  <c r="AI37" i="2" s="1"/>
  <c r="AD6579" i="33"/>
  <c r="AH37" i="2" s="1"/>
  <c r="AC6579" i="33"/>
  <c r="AG37" i="2" s="1"/>
  <c r="AB6579" i="33"/>
  <c r="AF37" i="2" s="1"/>
  <c r="AA6579" i="33"/>
  <c r="AE37" i="2" s="1"/>
  <c r="Z6579" i="33"/>
  <c r="AD37" i="2" s="1"/>
  <c r="Y6579" i="33"/>
  <c r="AC37" i="2" s="1"/>
  <c r="X6579" i="33"/>
  <c r="AB37" i="2" s="1"/>
  <c r="W6579" i="33"/>
  <c r="AA37" i="2" s="1"/>
  <c r="V6579" i="33"/>
  <c r="Z37" i="2" s="1"/>
  <c r="U6579" i="33"/>
  <c r="Y37" i="2" s="1"/>
  <c r="T6579" i="33"/>
  <c r="X37" i="2" s="1"/>
  <c r="S6579" i="33"/>
  <c r="W37" i="2" s="1"/>
  <c r="R6579" i="33"/>
  <c r="V37" i="2" s="1"/>
  <c r="Q6579" i="33"/>
  <c r="U37" i="2" s="1"/>
  <c r="P6579" i="33"/>
  <c r="T37" i="2" s="1"/>
  <c r="O6579" i="33"/>
  <c r="S37" i="2" s="1"/>
  <c r="N6579" i="33"/>
  <c r="R37" i="2" s="1"/>
  <c r="M6579" i="33"/>
  <c r="Q37" i="2" s="1"/>
  <c r="L6579" i="33"/>
  <c r="P37" i="2" s="1"/>
  <c r="K6579" i="33"/>
  <c r="O37" i="2" s="1"/>
  <c r="J6579" i="33"/>
  <c r="N37" i="2" s="1"/>
  <c r="I6579" i="33"/>
  <c r="H6579" i="33"/>
  <c r="L37" i="2" s="1"/>
  <c r="G6579" i="33"/>
  <c r="K37" i="2" s="1"/>
  <c r="F6579" i="33"/>
  <c r="J37" i="2" s="1"/>
  <c r="D6579" i="33"/>
  <c r="D6578" i="33"/>
  <c r="AH6577" i="33"/>
  <c r="AG6577" i="33"/>
  <c r="AF6577" i="33"/>
  <c r="AE6577" i="33"/>
  <c r="AD6577" i="33"/>
  <c r="AC6577" i="33"/>
  <c r="AB6577" i="33"/>
  <c r="AA6577" i="33"/>
  <c r="Z6577" i="33"/>
  <c r="Y6577" i="33"/>
  <c r="X6577" i="33"/>
  <c r="W6577" i="33"/>
  <c r="V6577" i="33"/>
  <c r="U6577" i="33"/>
  <c r="T6577" i="33"/>
  <c r="S6577" i="33"/>
  <c r="R6577" i="33"/>
  <c r="Q6577" i="33"/>
  <c r="P6577" i="33"/>
  <c r="O6577" i="33"/>
  <c r="N6577" i="33"/>
  <c r="M6577" i="33"/>
  <c r="L6577" i="33"/>
  <c r="K6577" i="33"/>
  <c r="J6577" i="33"/>
  <c r="I6577" i="33"/>
  <c r="H6577" i="33"/>
  <c r="G6577" i="33"/>
  <c r="F6577" i="33"/>
  <c r="D6577" i="33"/>
  <c r="AH6576" i="33"/>
  <c r="AL33" i="2" s="1"/>
  <c r="AG6576" i="33"/>
  <c r="AK33" i="2" s="1"/>
  <c r="AF6576" i="33"/>
  <c r="AJ33" i="2" s="1"/>
  <c r="AE6576" i="33"/>
  <c r="AI33" i="2" s="1"/>
  <c r="AD6576" i="33"/>
  <c r="AH33" i="2" s="1"/>
  <c r="AC6576" i="33"/>
  <c r="AG33" i="2" s="1"/>
  <c r="AB6576" i="33"/>
  <c r="AF33" i="2" s="1"/>
  <c r="AA6576" i="33"/>
  <c r="AE33" i="2" s="1"/>
  <c r="Z6576" i="33"/>
  <c r="AD33" i="2" s="1"/>
  <c r="Y6576" i="33"/>
  <c r="AC33" i="2" s="1"/>
  <c r="X6576" i="33"/>
  <c r="AB33" i="2" s="1"/>
  <c r="W6576" i="33"/>
  <c r="AA33" i="2" s="1"/>
  <c r="V6576" i="33"/>
  <c r="Z33" i="2" s="1"/>
  <c r="U6576" i="33"/>
  <c r="Y33" i="2" s="1"/>
  <c r="T6576" i="33"/>
  <c r="X33" i="2" s="1"/>
  <c r="S6576" i="33"/>
  <c r="W33" i="2" s="1"/>
  <c r="R6576" i="33"/>
  <c r="V33" i="2" s="1"/>
  <c r="Q6576" i="33"/>
  <c r="U33" i="2" s="1"/>
  <c r="P6576" i="33"/>
  <c r="T33" i="2" s="1"/>
  <c r="O6576" i="33"/>
  <c r="S33" i="2" s="1"/>
  <c r="N6576" i="33"/>
  <c r="R33" i="2" s="1"/>
  <c r="M6576" i="33"/>
  <c r="Q33" i="2" s="1"/>
  <c r="L6576" i="33"/>
  <c r="P33" i="2" s="1"/>
  <c r="K6576" i="33"/>
  <c r="O33" i="2" s="1"/>
  <c r="J6576" i="33"/>
  <c r="N33" i="2" s="1"/>
  <c r="I6576" i="33"/>
  <c r="H6576" i="33"/>
  <c r="L33" i="2" s="1"/>
  <c r="G6576" i="33"/>
  <c r="K33" i="2" s="1"/>
  <c r="F6576" i="33"/>
  <c r="J33" i="2" s="1"/>
  <c r="D6576" i="33"/>
  <c r="AH6575" i="33"/>
  <c r="AL32" i="2" s="1"/>
  <c r="AG6575" i="33"/>
  <c r="AK32" i="2" s="1"/>
  <c r="AF6575" i="33"/>
  <c r="AJ32" i="2" s="1"/>
  <c r="AE6575" i="33"/>
  <c r="AI32" i="2" s="1"/>
  <c r="AD6575" i="33"/>
  <c r="AH32" i="2" s="1"/>
  <c r="AC6575" i="33"/>
  <c r="AG32" i="2" s="1"/>
  <c r="AB6575" i="33"/>
  <c r="AF32" i="2" s="1"/>
  <c r="AA6575" i="33"/>
  <c r="AE32" i="2" s="1"/>
  <c r="Z6575" i="33"/>
  <c r="AD32" i="2" s="1"/>
  <c r="Y6575" i="33"/>
  <c r="AC32" i="2" s="1"/>
  <c r="X6575" i="33"/>
  <c r="AB32" i="2" s="1"/>
  <c r="W6575" i="33"/>
  <c r="AA32" i="2" s="1"/>
  <c r="V6575" i="33"/>
  <c r="Z32" i="2" s="1"/>
  <c r="U6575" i="33"/>
  <c r="Y32" i="2" s="1"/>
  <c r="T6575" i="33"/>
  <c r="X32" i="2" s="1"/>
  <c r="S6575" i="33"/>
  <c r="W32" i="2" s="1"/>
  <c r="R6575" i="33"/>
  <c r="V32" i="2" s="1"/>
  <c r="Q6575" i="33"/>
  <c r="U32" i="2" s="1"/>
  <c r="P6575" i="33"/>
  <c r="T32" i="2" s="1"/>
  <c r="O6575" i="33"/>
  <c r="S32" i="2" s="1"/>
  <c r="N6575" i="33"/>
  <c r="R32" i="2" s="1"/>
  <c r="M6575" i="33"/>
  <c r="Q32" i="2" s="1"/>
  <c r="L6575" i="33"/>
  <c r="P32" i="2" s="1"/>
  <c r="K6575" i="33"/>
  <c r="O32" i="2" s="1"/>
  <c r="J6575" i="33"/>
  <c r="N32" i="2" s="1"/>
  <c r="I6575" i="33"/>
  <c r="H6575" i="33"/>
  <c r="L32" i="2" s="1"/>
  <c r="G6575" i="33"/>
  <c r="K32" i="2" s="1"/>
  <c r="F6575" i="33"/>
  <c r="J32" i="2" s="1"/>
  <c r="D6575" i="33"/>
  <c r="AH6574" i="33"/>
  <c r="AG6574" i="33"/>
  <c r="AF6574" i="33"/>
  <c r="AE6574" i="33"/>
  <c r="AD6574" i="33"/>
  <c r="AC6574" i="33"/>
  <c r="AB6574" i="33"/>
  <c r="AA6574" i="33"/>
  <c r="Z6574" i="33"/>
  <c r="Y6574" i="33"/>
  <c r="X6574" i="33"/>
  <c r="W6574" i="33"/>
  <c r="V6574" i="33"/>
  <c r="U6574" i="33"/>
  <c r="T6574" i="33"/>
  <c r="S6574" i="33"/>
  <c r="R6574" i="33"/>
  <c r="Q6574" i="33"/>
  <c r="P6574" i="33"/>
  <c r="O6574" i="33"/>
  <c r="N6574" i="33"/>
  <c r="M6574" i="33"/>
  <c r="L6574" i="33"/>
  <c r="K6574" i="33"/>
  <c r="J6574" i="33"/>
  <c r="I6574" i="33"/>
  <c r="H6574" i="33"/>
  <c r="G6574" i="33"/>
  <c r="F6574" i="33"/>
  <c r="D6574" i="33"/>
  <c r="AK6556" i="33"/>
  <c r="AM6556" i="33" s="1"/>
  <c r="D6570" i="33"/>
  <c r="AK6555" i="33"/>
  <c r="D6569" i="33"/>
  <c r="AK6554" i="33"/>
  <c r="AH6554" i="33"/>
  <c r="AK6553" i="33"/>
  <c r="AH6553" i="33"/>
  <c r="AK6552" i="33"/>
  <c r="AH6552" i="33"/>
  <c r="AK6551" i="33"/>
  <c r="AH6551" i="33"/>
  <c r="AK6550" i="33"/>
  <c r="AF6566" i="33"/>
  <c r="AE6566" i="33"/>
  <c r="AD6566" i="33"/>
  <c r="AC6566" i="33"/>
  <c r="AB6566" i="33"/>
  <c r="AA6566" i="33"/>
  <c r="Z6566" i="33"/>
  <c r="Y6566" i="33"/>
  <c r="X6566" i="33"/>
  <c r="W6566" i="33"/>
  <c r="V6566" i="33"/>
  <c r="U6566" i="33"/>
  <c r="T6566" i="33"/>
  <c r="S6566" i="33"/>
  <c r="R6566" i="33"/>
  <c r="Q6566" i="33"/>
  <c r="P6566" i="33"/>
  <c r="O6566" i="33"/>
  <c r="N6566" i="33"/>
  <c r="M6566" i="33"/>
  <c r="L6566" i="33"/>
  <c r="K6566" i="33"/>
  <c r="J6566" i="33"/>
  <c r="I6566" i="33"/>
  <c r="G6566" i="33"/>
  <c r="F6566" i="33"/>
  <c r="D6566" i="33"/>
  <c r="AK6549" i="33"/>
  <c r="AH6549" i="33"/>
  <c r="AK6548" i="33"/>
  <c r="AH6548" i="33"/>
  <c r="AK6547" i="33"/>
  <c r="AH6547" i="33"/>
  <c r="AK6546" i="33"/>
  <c r="AH6546" i="33"/>
  <c r="AK6545" i="33"/>
  <c r="AH6545" i="33"/>
  <c r="AK6544" i="33"/>
  <c r="AH6544" i="33"/>
  <c r="AK6543" i="33"/>
  <c r="AH6543" i="33"/>
  <c r="AK6542" i="33"/>
  <c r="AH6542" i="33"/>
  <c r="AK6541" i="33"/>
  <c r="AH6541" i="33"/>
  <c r="AK6540" i="33"/>
  <c r="AH6540" i="33"/>
  <c r="AK6539" i="33"/>
  <c r="AH6539" i="33"/>
  <c r="AK6538" i="33"/>
  <c r="AH6538" i="33"/>
  <c r="AK6537" i="33"/>
  <c r="AH6537" i="33"/>
  <c r="AK6536" i="33"/>
  <c r="AH6536" i="33"/>
  <c r="AK6535" i="33"/>
  <c r="AH6535" i="33"/>
  <c r="AK6534" i="33"/>
  <c r="AH6534" i="33"/>
  <c r="AK6533" i="33"/>
  <c r="AH6533" i="33"/>
  <c r="AK6532" i="33"/>
  <c r="AH6532" i="33"/>
  <c r="AK6531" i="33"/>
  <c r="AH6531" i="33"/>
  <c r="AK6530" i="33"/>
  <c r="AH6530" i="33"/>
  <c r="AK6529" i="33"/>
  <c r="AH6529" i="33"/>
  <c r="AK6528" i="33"/>
  <c r="AH6528" i="33"/>
  <c r="AK6527" i="33"/>
  <c r="AH6527" i="33"/>
  <c r="AK6526" i="33"/>
  <c r="AH6526" i="33"/>
  <c r="AK6525" i="33"/>
  <c r="AH6525" i="33"/>
  <c r="AK6524" i="33"/>
  <c r="AH6524" i="33"/>
  <c r="E6597" i="33" l="1"/>
  <c r="M31" i="2"/>
  <c r="M30" i="2"/>
  <c r="U31" i="2"/>
  <c r="U30" i="2"/>
  <c r="AC31" i="2"/>
  <c r="AC30" i="2"/>
  <c r="AK31" i="2"/>
  <c r="AK30" i="2"/>
  <c r="K35" i="2"/>
  <c r="K34" i="2"/>
  <c r="S35" i="2"/>
  <c r="S34" i="2"/>
  <c r="AA35" i="2"/>
  <c r="AA34" i="2"/>
  <c r="AI35" i="2"/>
  <c r="AI34" i="2"/>
  <c r="N31" i="2"/>
  <c r="N30" i="2"/>
  <c r="V31" i="2"/>
  <c r="V30" i="2"/>
  <c r="AD31" i="2"/>
  <c r="AD30" i="2"/>
  <c r="AL31" i="2"/>
  <c r="AL30" i="2"/>
  <c r="L35" i="2"/>
  <c r="L34" i="2"/>
  <c r="T35" i="2"/>
  <c r="T34" i="2"/>
  <c r="AB35" i="2"/>
  <c r="AB34" i="2"/>
  <c r="AJ35" i="2"/>
  <c r="AJ34" i="2"/>
  <c r="M37" i="2"/>
  <c r="O31" i="2"/>
  <c r="O30" i="2"/>
  <c r="W31" i="2"/>
  <c r="W30" i="2"/>
  <c r="AE31" i="2"/>
  <c r="AE30" i="2"/>
  <c r="M35" i="2"/>
  <c r="M34" i="2"/>
  <c r="U35" i="2"/>
  <c r="U34" i="2"/>
  <c r="AC35" i="2"/>
  <c r="AC34" i="2"/>
  <c r="AK35" i="2"/>
  <c r="AK34" i="2"/>
  <c r="P31" i="2"/>
  <c r="P30" i="2"/>
  <c r="X31" i="2"/>
  <c r="X30" i="2"/>
  <c r="N34" i="2"/>
  <c r="N35" i="2"/>
  <c r="V34" i="2"/>
  <c r="V35" i="2"/>
  <c r="AD34" i="2"/>
  <c r="AD35" i="2"/>
  <c r="AL34" i="2"/>
  <c r="AL35" i="2"/>
  <c r="AF31" i="2"/>
  <c r="AF30" i="2"/>
  <c r="Q31" i="2"/>
  <c r="Q30" i="2"/>
  <c r="Y31" i="2"/>
  <c r="Y30" i="2"/>
  <c r="AG31" i="2"/>
  <c r="AG30" i="2"/>
  <c r="M33" i="2"/>
  <c r="O34" i="2"/>
  <c r="O35" i="2"/>
  <c r="W34" i="2"/>
  <c r="W35" i="2"/>
  <c r="AE34" i="2"/>
  <c r="AE35" i="2"/>
  <c r="D73" i="2"/>
  <c r="E5" i="3" s="1"/>
  <c r="J30" i="2"/>
  <c r="J31" i="2"/>
  <c r="R30" i="2"/>
  <c r="R31" i="2"/>
  <c r="Z30" i="2"/>
  <c r="Z31" i="2"/>
  <c r="AH30" i="2"/>
  <c r="AH31" i="2"/>
  <c r="P34" i="2"/>
  <c r="P35" i="2"/>
  <c r="X34" i="2"/>
  <c r="X35" i="2"/>
  <c r="AF34" i="2"/>
  <c r="AF35" i="2"/>
  <c r="K30" i="2"/>
  <c r="K31" i="2"/>
  <c r="S30" i="2"/>
  <c r="S31" i="2"/>
  <c r="AA30" i="2"/>
  <c r="AA31" i="2"/>
  <c r="AI30" i="2"/>
  <c r="AI31" i="2"/>
  <c r="M32" i="2"/>
  <c r="Q35" i="2"/>
  <c r="Q34" i="2"/>
  <c r="Y35" i="2"/>
  <c r="Y34" i="2"/>
  <c r="AG35" i="2"/>
  <c r="AG34" i="2"/>
  <c r="H6581" i="33"/>
  <c r="H6592" i="33" s="1"/>
  <c r="L30" i="2"/>
  <c r="L31" i="2"/>
  <c r="T30" i="2"/>
  <c r="T31" i="2"/>
  <c r="AB30" i="2"/>
  <c r="AB31" i="2"/>
  <c r="AJ30" i="2"/>
  <c r="AJ31" i="2"/>
  <c r="J35" i="2"/>
  <c r="J34" i="2"/>
  <c r="R35" i="2"/>
  <c r="R34" i="2"/>
  <c r="Z35" i="2"/>
  <c r="Z34" i="2"/>
  <c r="AH35" i="2"/>
  <c r="AH34" i="2"/>
  <c r="AJ6566" i="33"/>
  <c r="AH6555" i="33"/>
  <c r="AH6556" i="33"/>
  <c r="AH6569" i="33" s="1"/>
  <c r="I34" i="2"/>
  <c r="I25" i="2" s="1"/>
  <c r="G6625" i="33"/>
  <c r="AJ6535" i="33"/>
  <c r="AM6535" i="33" s="1"/>
  <c r="AJ6543" i="33"/>
  <c r="AM6543" i="33" s="1"/>
  <c r="T6581" i="33"/>
  <c r="I35" i="2"/>
  <c r="I26" i="2" s="1"/>
  <c r="D6581" i="33"/>
  <c r="D6588" i="33" s="1"/>
  <c r="AJ6525" i="33"/>
  <c r="AM6525" i="33" s="1"/>
  <c r="AJ6537" i="33"/>
  <c r="AM6537" i="33" s="1"/>
  <c r="AG6566" i="33"/>
  <c r="AH6550" i="33"/>
  <c r="AH6566" i="33" s="1"/>
  <c r="AJ6548" i="33"/>
  <c r="AM6548" i="33" s="1"/>
  <c r="M6581" i="33"/>
  <c r="AC6581" i="33"/>
  <c r="F6581" i="33"/>
  <c r="P6581" i="33"/>
  <c r="AF6581" i="33"/>
  <c r="AJ6529" i="33"/>
  <c r="AM6529" i="33" s="1"/>
  <c r="AJ6531" i="33"/>
  <c r="AM6531" i="33" s="1"/>
  <c r="AJ6549" i="33"/>
  <c r="AM6549" i="33" s="1"/>
  <c r="AJ6551" i="33"/>
  <c r="AM6551" i="33" s="1"/>
  <c r="O6581" i="33"/>
  <c r="W6581" i="33"/>
  <c r="D6615" i="33"/>
  <c r="D6627" i="33" s="1"/>
  <c r="AJ6533" i="33"/>
  <c r="AM6533" i="33" s="1"/>
  <c r="AJ6541" i="33"/>
  <c r="AM6541" i="33" s="1"/>
  <c r="AJ6553" i="33"/>
  <c r="AM6553" i="33" s="1"/>
  <c r="AJ6545" i="33"/>
  <c r="AM6545" i="33" s="1"/>
  <c r="AJ6547" i="33"/>
  <c r="AM6547" i="33" s="1"/>
  <c r="AB6581" i="33"/>
  <c r="U6581" i="33"/>
  <c r="AJ6524" i="33"/>
  <c r="AM6524" i="33" s="1"/>
  <c r="AJ6539" i="33"/>
  <c r="AM6539" i="33" s="1"/>
  <c r="AJ6527" i="33"/>
  <c r="AM6527" i="33" s="1"/>
  <c r="AJ6528" i="33"/>
  <c r="AM6528" i="33" s="1"/>
  <c r="AJ6555" i="33"/>
  <c r="AM6555" i="33" s="1"/>
  <c r="AJ6569" i="33"/>
  <c r="AJ6530" i="33"/>
  <c r="AM6530" i="33" s="1"/>
  <c r="AJ6540" i="33"/>
  <c r="AM6540" i="33" s="1"/>
  <c r="AJ6550" i="33"/>
  <c r="AM6550" i="33" s="1"/>
  <c r="F6622" i="33"/>
  <c r="N6623" i="33"/>
  <c r="V6623" i="33"/>
  <c r="O6629" i="33"/>
  <c r="AJ6542" i="33"/>
  <c r="AM6542" i="33" s="1"/>
  <c r="N6581" i="33"/>
  <c r="V6581" i="33"/>
  <c r="AD6581" i="33"/>
  <c r="G6628" i="33"/>
  <c r="G6629" i="33"/>
  <c r="G6627" i="33"/>
  <c r="AJ6552" i="33"/>
  <c r="AM6552" i="33" s="1"/>
  <c r="D6568" i="33"/>
  <c r="G6581" i="33"/>
  <c r="H6625" i="33"/>
  <c r="P6625" i="33"/>
  <c r="AF6623" i="33"/>
  <c r="S6626" i="33"/>
  <c r="AA6629" i="33"/>
  <c r="L6628" i="33"/>
  <c r="T6625" i="33"/>
  <c r="X6623" i="33"/>
  <c r="AJ6532" i="33"/>
  <c r="AM6532" i="33" s="1"/>
  <c r="AJ6534" i="33"/>
  <c r="AM6534" i="33" s="1"/>
  <c r="AJ6544" i="33"/>
  <c r="AM6544" i="33" s="1"/>
  <c r="AJ6554" i="33"/>
  <c r="AM6554" i="33" s="1"/>
  <c r="AD6623" i="33"/>
  <c r="AG6581" i="33"/>
  <c r="AJ6526" i="33"/>
  <c r="AM6526" i="33" s="1"/>
  <c r="AJ6536" i="33"/>
  <c r="AM6536" i="33" s="1"/>
  <c r="AJ6546" i="33"/>
  <c r="AM6546" i="33" s="1"/>
  <c r="AJ6538" i="33"/>
  <c r="AM6538" i="33" s="1"/>
  <c r="Y6581" i="33"/>
  <c r="J6581" i="33"/>
  <c r="J6592" i="33" s="1"/>
  <c r="R6581" i="33"/>
  <c r="Z6581" i="33"/>
  <c r="AH6581" i="33"/>
  <c r="I6581" i="33"/>
  <c r="I6594" i="33" s="1"/>
  <c r="K6626" i="33"/>
  <c r="K6581" i="33"/>
  <c r="S6581" i="33"/>
  <c r="AA6581" i="33"/>
  <c r="L6581" i="33"/>
  <c r="X6581" i="33"/>
  <c r="Q6581" i="33"/>
  <c r="AE6581" i="33"/>
  <c r="I6622" i="33"/>
  <c r="Q6624" i="33"/>
  <c r="Y6626" i="33"/>
  <c r="T6627" i="33"/>
  <c r="J6628" i="33"/>
  <c r="R6628" i="33"/>
  <c r="Z6628" i="33"/>
  <c r="E6629" i="33"/>
  <c r="M6622" i="33"/>
  <c r="U6628" i="33"/>
  <c r="AC6625" i="33"/>
  <c r="AB6627" i="33"/>
  <c r="AF18" i="2" l="1"/>
  <c r="D6622" i="33"/>
  <c r="D6623" i="33"/>
  <c r="D6628" i="33"/>
  <c r="D6595" i="33"/>
  <c r="D6593" i="33"/>
  <c r="D6591" i="33"/>
  <c r="AJ26" i="2"/>
  <c r="D6589" i="33"/>
  <c r="AH6568" i="33"/>
  <c r="AH6572" i="33" s="1"/>
  <c r="AH6559" i="33"/>
  <c r="I6593" i="33"/>
  <c r="H6589" i="33"/>
  <c r="I6592" i="33"/>
  <c r="I6595" i="33"/>
  <c r="I6601" i="33" s="1"/>
  <c r="H6588" i="33"/>
  <c r="I6590" i="33"/>
  <c r="I6591" i="33"/>
  <c r="AL25" i="2"/>
  <c r="AK25" i="2"/>
  <c r="I6589" i="33"/>
  <c r="I6600" i="33" s="1"/>
  <c r="AL26" i="2"/>
  <c r="AK26" i="2"/>
  <c r="I6588" i="33"/>
  <c r="G6624" i="33"/>
  <c r="P6629" i="33"/>
  <c r="X6626" i="33"/>
  <c r="D6626" i="33"/>
  <c r="P6624" i="33"/>
  <c r="D6624" i="33"/>
  <c r="D6625" i="33"/>
  <c r="D6629" i="33"/>
  <c r="P6626" i="33"/>
  <c r="AD6629" i="33"/>
  <c r="X6628" i="33"/>
  <c r="X6627" i="33"/>
  <c r="X6624" i="33"/>
  <c r="P6628" i="33"/>
  <c r="AF6626" i="33"/>
  <c r="D6592" i="33"/>
  <c r="D6590" i="33"/>
  <c r="G6622" i="33"/>
  <c r="D6594" i="33"/>
  <c r="AF6627" i="33"/>
  <c r="G6626" i="33"/>
  <c r="G6623" i="33"/>
  <c r="AH6628" i="33"/>
  <c r="AG6626" i="33"/>
  <c r="X6629" i="33"/>
  <c r="L6627" i="33"/>
  <c r="L6625" i="33"/>
  <c r="L6626" i="33"/>
  <c r="O6625" i="33"/>
  <c r="AF6625" i="33"/>
  <c r="L6629" i="33"/>
  <c r="V6624" i="33"/>
  <c r="L6624" i="33"/>
  <c r="V6629" i="33"/>
  <c r="AA6624" i="33"/>
  <c r="AA6625" i="33"/>
  <c r="L6622" i="33"/>
  <c r="H6628" i="33"/>
  <c r="U6622" i="33"/>
  <c r="T6623" i="33"/>
  <c r="Y6624" i="33"/>
  <c r="H6627" i="33"/>
  <c r="M6623" i="33"/>
  <c r="J6622" i="33"/>
  <c r="T6624" i="33"/>
  <c r="U6626" i="33"/>
  <c r="T6626" i="33"/>
  <c r="H6624" i="33"/>
  <c r="U6625" i="33"/>
  <c r="U6624" i="33"/>
  <c r="X6625" i="33"/>
  <c r="U6623" i="33"/>
  <c r="AA6626" i="33"/>
  <c r="X6622" i="33"/>
  <c r="F6623" i="33"/>
  <c r="L6623" i="33"/>
  <c r="AC6629" i="33"/>
  <c r="AC6624" i="33"/>
  <c r="U6629" i="33"/>
  <c r="K6627" i="33"/>
  <c r="P6623" i="33"/>
  <c r="J6625" i="33"/>
  <c r="AC6622" i="33"/>
  <c r="R6625" i="33"/>
  <c r="AG6627" i="33"/>
  <c r="AC6623" i="33"/>
  <c r="U6627" i="33"/>
  <c r="AC6628" i="33"/>
  <c r="AG6624" i="33"/>
  <c r="I6629" i="33"/>
  <c r="I6625" i="33"/>
  <c r="M6625" i="33"/>
  <c r="AB6622" i="33"/>
  <c r="M6626" i="33"/>
  <c r="AH6627" i="33"/>
  <c r="AH6626" i="33"/>
  <c r="AB6629" i="33"/>
  <c r="E6625" i="33"/>
  <c r="AH6624" i="33"/>
  <c r="T6628" i="33"/>
  <c r="S6622" i="33"/>
  <c r="S6625" i="33"/>
  <c r="S6623" i="33"/>
  <c r="S6628" i="33"/>
  <c r="S6624" i="33"/>
  <c r="I6626" i="33"/>
  <c r="W6628" i="33"/>
  <c r="W6626" i="33"/>
  <c r="W6622" i="33"/>
  <c r="W6629" i="33"/>
  <c r="W6627" i="33"/>
  <c r="W6625" i="33"/>
  <c r="W6623" i="33"/>
  <c r="V6622" i="33"/>
  <c r="T6622" i="33"/>
  <c r="M6627" i="33"/>
  <c r="Z6623" i="33"/>
  <c r="Z6626" i="33"/>
  <c r="Z6624" i="33"/>
  <c r="Z6629" i="33"/>
  <c r="Z6622" i="33"/>
  <c r="Z6627" i="33"/>
  <c r="T6629" i="33"/>
  <c r="AF6629" i="33"/>
  <c r="AB6624" i="33"/>
  <c r="V6628" i="33"/>
  <c r="J6624" i="33"/>
  <c r="AD6627" i="33"/>
  <c r="AD6625" i="33"/>
  <c r="AD6628" i="33"/>
  <c r="AD6626" i="33"/>
  <c r="AD6624" i="33"/>
  <c r="S6627" i="33"/>
  <c r="P6622" i="33"/>
  <c r="I6627" i="33"/>
  <c r="W6624" i="33"/>
  <c r="Q6629" i="33"/>
  <c r="Q6625" i="33"/>
  <c r="Q6622" i="33"/>
  <c r="Q6628" i="33"/>
  <c r="AB6623" i="33"/>
  <c r="R6624" i="33"/>
  <c r="R6622" i="33"/>
  <c r="R6629" i="33"/>
  <c r="R6627" i="33"/>
  <c r="R6623" i="33"/>
  <c r="R6626" i="33"/>
  <c r="E6628" i="33"/>
  <c r="AB6628" i="33"/>
  <c r="E6626" i="33"/>
  <c r="O6628" i="33"/>
  <c r="O6626" i="33"/>
  <c r="O6622" i="33"/>
  <c r="O6627" i="33"/>
  <c r="O6623" i="33"/>
  <c r="J6626" i="33"/>
  <c r="J6623" i="33"/>
  <c r="J6629" i="33"/>
  <c r="J6627" i="33"/>
  <c r="D74" i="2"/>
  <c r="AJ6570" i="33"/>
  <c r="O6624" i="33"/>
  <c r="N6628" i="33"/>
  <c r="N6626" i="33"/>
  <c r="N6624" i="33"/>
  <c r="N6629" i="33"/>
  <c r="N6627" i="33"/>
  <c r="N6625" i="33"/>
  <c r="AH6623" i="33"/>
  <c r="P6627" i="33"/>
  <c r="AC6626" i="33"/>
  <c r="AB6625" i="33"/>
  <c r="AB6626" i="33"/>
  <c r="AG6628" i="33"/>
  <c r="AG6622" i="33"/>
  <c r="AG6629" i="33"/>
  <c r="AG6625" i="33"/>
  <c r="AG6623" i="33"/>
  <c r="AF6624" i="33"/>
  <c r="AH6629" i="33"/>
  <c r="H6629" i="33"/>
  <c r="AH6622" i="33"/>
  <c r="M6624" i="33"/>
  <c r="M6629" i="33"/>
  <c r="AA6628" i="33"/>
  <c r="AA6622" i="33"/>
  <c r="AA6623" i="33"/>
  <c r="AH6625" i="33"/>
  <c r="AF6622" i="33"/>
  <c r="H6622" i="33"/>
  <c r="S6629" i="33"/>
  <c r="N6622" i="33"/>
  <c r="Q6623" i="33"/>
  <c r="M6628" i="33"/>
  <c r="I6624" i="33"/>
  <c r="E6627" i="33"/>
  <c r="K6628" i="33"/>
  <c r="K6624" i="33"/>
  <c r="K6622" i="33"/>
  <c r="K6625" i="33"/>
  <c r="K6623" i="33"/>
  <c r="I6623" i="33"/>
  <c r="H6626" i="33"/>
  <c r="AC6627" i="33"/>
  <c r="Y6625" i="33"/>
  <c r="Y6623" i="33"/>
  <c r="Y6628" i="33"/>
  <c r="Y6629" i="33"/>
  <c r="Y6622" i="33"/>
  <c r="I6628" i="33"/>
  <c r="AF6628" i="33"/>
  <c r="AA6627" i="33"/>
  <c r="Z6625" i="33"/>
  <c r="H6623" i="33"/>
  <c r="K6629" i="33"/>
  <c r="Y6627" i="33"/>
  <c r="AD6622" i="33"/>
  <c r="Q6626" i="33"/>
  <c r="AE6623" i="33"/>
  <c r="AE6628" i="33"/>
  <c r="AE6626" i="33"/>
  <c r="AE6622" i="33"/>
  <c r="AE6629" i="33"/>
  <c r="AE6627" i="33"/>
  <c r="AE6625" i="33"/>
  <c r="Q6627" i="33"/>
  <c r="AE6624" i="33"/>
  <c r="V6627" i="33"/>
  <c r="V6625" i="33"/>
  <c r="V6626" i="33"/>
  <c r="F6627" i="33"/>
  <c r="F6625" i="33"/>
  <c r="F6628" i="33"/>
  <c r="F6626" i="33"/>
  <c r="F6624" i="33"/>
  <c r="F6629" i="33"/>
  <c r="E6631" i="33" l="1"/>
  <c r="I6599" i="33"/>
  <c r="I6603" i="33" s="1"/>
  <c r="I6597" i="33"/>
  <c r="T6594" i="33"/>
  <c r="AC6588" i="33"/>
  <c r="AD6594" i="33"/>
  <c r="H6591" i="33"/>
  <c r="S6595" i="33"/>
  <c r="S6601" i="33" s="1"/>
  <c r="R75" i="2" s="1"/>
  <c r="X6592" i="33"/>
  <c r="Y6592" i="33"/>
  <c r="V6590" i="33"/>
  <c r="W6591" i="33"/>
  <c r="AA6593" i="33"/>
  <c r="Z6593" i="33"/>
  <c r="M6589" i="33"/>
  <c r="Q6594" i="33"/>
  <c r="AB6595" i="33"/>
  <c r="AB6601" i="33" s="1"/>
  <c r="AA75" i="2" s="1"/>
  <c r="AF6592" i="33"/>
  <c r="N6590" i="33"/>
  <c r="U6591" i="33"/>
  <c r="U6588" i="33"/>
  <c r="U6590" i="33"/>
  <c r="U6595" i="33"/>
  <c r="U6601" i="33" s="1"/>
  <c r="T75" i="2" s="1"/>
  <c r="U6594" i="33"/>
  <c r="U6592" i="33"/>
  <c r="U6589" i="33"/>
  <c r="U6593" i="33"/>
  <c r="G6591" i="33"/>
  <c r="G6588" i="33"/>
  <c r="G6590" i="33"/>
  <c r="G6589" i="33"/>
  <c r="G6600" i="33" s="1"/>
  <c r="F74" i="2" s="1"/>
  <c r="G6592" i="33"/>
  <c r="G6595" i="33"/>
  <c r="G6601" i="33" s="1"/>
  <c r="F75" i="2" s="1"/>
  <c r="K7" i="3" s="1"/>
  <c r="G6594" i="33"/>
  <c r="G6593" i="33"/>
  <c r="P6594" i="33"/>
  <c r="P6595" i="33"/>
  <c r="P6601" i="33" s="1"/>
  <c r="O75" i="2" s="1"/>
  <c r="P6589" i="33"/>
  <c r="P6591" i="33"/>
  <c r="P6593" i="33"/>
  <c r="P6588" i="33"/>
  <c r="P6590" i="33"/>
  <c r="P6592" i="33"/>
  <c r="F6589" i="33"/>
  <c r="F6591" i="33"/>
  <c r="F6595" i="33"/>
  <c r="F6601" i="33" s="1"/>
  <c r="E75" i="2" s="1"/>
  <c r="F6593" i="33"/>
  <c r="F6588" i="33"/>
  <c r="F6590" i="33"/>
  <c r="F6594" i="33"/>
  <c r="F6592" i="33"/>
  <c r="AE6595" i="33"/>
  <c r="AE6601" i="33" s="1"/>
  <c r="AD75" i="2" s="1"/>
  <c r="AE6588" i="33"/>
  <c r="AE6590" i="33"/>
  <c r="AE6592" i="33"/>
  <c r="AE6594" i="33"/>
  <c r="AE6589" i="33"/>
  <c r="AE6591" i="33"/>
  <c r="AE6593" i="33"/>
  <c r="AC6590" i="33"/>
  <c r="AC6594" i="33"/>
  <c r="AC6591" i="33"/>
  <c r="X6591" i="33"/>
  <c r="X6593" i="33"/>
  <c r="X6588" i="33"/>
  <c r="Y6588" i="33"/>
  <c r="Y6594" i="33"/>
  <c r="K6589" i="33"/>
  <c r="K6591" i="33"/>
  <c r="K6593" i="33"/>
  <c r="K6595" i="33"/>
  <c r="K6601" i="33" s="1"/>
  <c r="J75" i="2" s="1"/>
  <c r="K6588" i="33"/>
  <c r="K6590" i="33"/>
  <c r="K6592" i="33"/>
  <c r="K6594" i="33"/>
  <c r="V6595" i="33"/>
  <c r="V6601" i="33" s="1"/>
  <c r="U75" i="2" s="1"/>
  <c r="V6588" i="33"/>
  <c r="AG6589" i="33"/>
  <c r="AG6593" i="33"/>
  <c r="AG6591" i="33"/>
  <c r="AG6595" i="33"/>
  <c r="AG6601" i="33" s="1"/>
  <c r="AF75" i="2" s="1"/>
  <c r="AG6592" i="33"/>
  <c r="AG6594" i="33"/>
  <c r="AG6590" i="33"/>
  <c r="AG6588" i="33"/>
  <c r="AH6594" i="33"/>
  <c r="AH6592" i="33"/>
  <c r="AH6591" i="33"/>
  <c r="AH6589" i="33"/>
  <c r="AH6593" i="33"/>
  <c r="AH6590" i="33"/>
  <c r="AH6595" i="33"/>
  <c r="AH6601" i="33" s="1"/>
  <c r="AG75" i="2" s="1"/>
  <c r="AH6588" i="33"/>
  <c r="AA6592" i="33"/>
  <c r="AA6589" i="33"/>
  <c r="Z6595" i="33"/>
  <c r="Z6601" i="33" s="1"/>
  <c r="Y75" i="2" s="1"/>
  <c r="Z6591" i="33"/>
  <c r="Z6592" i="33"/>
  <c r="L6594" i="33"/>
  <c r="L6589" i="33"/>
  <c r="L6591" i="33"/>
  <c r="L6593" i="33"/>
  <c r="L6595" i="33"/>
  <c r="L6601" i="33" s="1"/>
  <c r="K75" i="2" s="1"/>
  <c r="L6588" i="33"/>
  <c r="L6592" i="33"/>
  <c r="L6590" i="33"/>
  <c r="M6591" i="33"/>
  <c r="J6588" i="33"/>
  <c r="J6590" i="33"/>
  <c r="J6594" i="33"/>
  <c r="J6589" i="33"/>
  <c r="J6591" i="33"/>
  <c r="J6593" i="33"/>
  <c r="J6595" i="33"/>
  <c r="J6601" i="33" s="1"/>
  <c r="I75" i="2" s="1"/>
  <c r="Q6592" i="33"/>
  <c r="Q6588" i="33"/>
  <c r="AB6594" i="33"/>
  <c r="AF6590" i="33"/>
  <c r="R6595" i="33"/>
  <c r="R6601" i="33" s="1"/>
  <c r="Q75" i="2" s="1"/>
  <c r="R6592" i="33"/>
  <c r="R6590" i="33"/>
  <c r="R6594" i="33"/>
  <c r="R6588" i="33"/>
  <c r="R6589" i="33"/>
  <c r="R6591" i="33"/>
  <c r="R6593" i="33"/>
  <c r="N6588" i="33"/>
  <c r="N6595" i="33"/>
  <c r="N6601" i="33" s="1"/>
  <c r="M75" i="2" s="1"/>
  <c r="H75" i="2"/>
  <c r="O6591" i="33"/>
  <c r="O6588" i="33"/>
  <c r="O6589" i="33"/>
  <c r="O6593" i="33"/>
  <c r="O6595" i="33"/>
  <c r="O6601" i="33" s="1"/>
  <c r="N75" i="2" s="1"/>
  <c r="O6590" i="33"/>
  <c r="O6592" i="33"/>
  <c r="O6594" i="33"/>
  <c r="AD6590" i="33"/>
  <c r="AD6592" i="33"/>
  <c r="G6631" i="33"/>
  <c r="X6631" i="33"/>
  <c r="L6631" i="33"/>
  <c r="AJ6628" i="33"/>
  <c r="U6631" i="33"/>
  <c r="P6631" i="33"/>
  <c r="AC6631" i="33"/>
  <c r="O6631" i="33"/>
  <c r="AJ6627" i="33"/>
  <c r="AJ6629" i="33"/>
  <c r="AG6631" i="33"/>
  <c r="J6631" i="33"/>
  <c r="AJ6625" i="33"/>
  <c r="F6631" i="33"/>
  <c r="Y6631" i="33"/>
  <c r="I6631" i="33"/>
  <c r="AJ6624" i="33"/>
  <c r="AD6631" i="33"/>
  <c r="N6631" i="33"/>
  <c r="AH6631" i="33"/>
  <c r="M6631" i="33"/>
  <c r="AA6631" i="33"/>
  <c r="T6631" i="33"/>
  <c r="W6631" i="33"/>
  <c r="R6631" i="33"/>
  <c r="AE6631" i="33"/>
  <c r="Z6631" i="33"/>
  <c r="AJ6626" i="33"/>
  <c r="D6572" i="33"/>
  <c r="S6631" i="33"/>
  <c r="AB6631" i="33"/>
  <c r="AJ6623" i="33"/>
  <c r="K6631" i="33"/>
  <c r="AJ6622" i="33"/>
  <c r="H6631" i="33"/>
  <c r="V6631" i="33"/>
  <c r="AF6631" i="33"/>
  <c r="Q6631" i="33"/>
  <c r="AA6600" i="33" l="1"/>
  <c r="Z74" i="2" s="1"/>
  <c r="J6597" i="33"/>
  <c r="J6600" i="33"/>
  <c r="N29" i="42"/>
  <c r="AH6599" i="33"/>
  <c r="AG73" i="2" s="1"/>
  <c r="H74" i="2"/>
  <c r="AF6591" i="33"/>
  <c r="AH6600" i="33"/>
  <c r="AG74" i="2" s="1"/>
  <c r="X6589" i="33"/>
  <c r="AC6595" i="33"/>
  <c r="AC6601" i="33" s="1"/>
  <c r="AB75" i="2" s="1"/>
  <c r="AF6588" i="33"/>
  <c r="Z6589" i="33"/>
  <c r="Z6600" i="33" s="1"/>
  <c r="Y74" i="2" s="1"/>
  <c r="AF6595" i="33"/>
  <c r="AF6601" i="33" s="1"/>
  <c r="AE75" i="2" s="1"/>
  <c r="Z6590" i="33"/>
  <c r="X6594" i="33"/>
  <c r="AC6592" i="33"/>
  <c r="AC6599" i="33" s="1"/>
  <c r="AB73" i="2" s="1"/>
  <c r="AF6593" i="33"/>
  <c r="Z6594" i="33"/>
  <c r="X6590" i="33"/>
  <c r="X6597" i="33" s="1"/>
  <c r="AC6589" i="33"/>
  <c r="AC6600" i="33" s="1"/>
  <c r="AB74" i="2" s="1"/>
  <c r="AF6589" i="33"/>
  <c r="AF6594" i="33"/>
  <c r="Z6588" i="33"/>
  <c r="W6589" i="33"/>
  <c r="X6595" i="33"/>
  <c r="X6601" i="33" s="1"/>
  <c r="W75" i="2" s="1"/>
  <c r="AC6593" i="33"/>
  <c r="T6591" i="33"/>
  <c r="T6592" i="33"/>
  <c r="T6590" i="33"/>
  <c r="T6588" i="33"/>
  <c r="T6595" i="33"/>
  <c r="T6601" i="33" s="1"/>
  <c r="S75" i="2" s="1"/>
  <c r="T6593" i="33"/>
  <c r="T6589" i="33"/>
  <c r="H6594" i="33"/>
  <c r="AD6591" i="33"/>
  <c r="AD6599" i="33" s="1"/>
  <c r="AC73" i="2" s="1"/>
  <c r="AB6588" i="33"/>
  <c r="Q6590" i="33"/>
  <c r="L6600" i="33"/>
  <c r="K74" i="2" s="1"/>
  <c r="W6592" i="33"/>
  <c r="V6593" i="33"/>
  <c r="AG6599" i="33"/>
  <c r="AD6588" i="33"/>
  <c r="AB6592" i="33"/>
  <c r="Q6595" i="33"/>
  <c r="Q6601" i="33" s="1"/>
  <c r="P75" i="2" s="1"/>
  <c r="W6590" i="33"/>
  <c r="V6589" i="33"/>
  <c r="U6599" i="33"/>
  <c r="K6599" i="33"/>
  <c r="H6595" i="33"/>
  <c r="AD6589" i="33"/>
  <c r="AB6593" i="33"/>
  <c r="Q6591" i="33"/>
  <c r="W6593" i="33"/>
  <c r="V6592" i="33"/>
  <c r="AB6590" i="33"/>
  <c r="L6597" i="33"/>
  <c r="W6594" i="33"/>
  <c r="AD6595" i="33"/>
  <c r="AD6601" i="33" s="1"/>
  <c r="AC75" i="2" s="1"/>
  <c r="AB6591" i="33"/>
  <c r="Q6593" i="33"/>
  <c r="W6588" i="33"/>
  <c r="V6591" i="33"/>
  <c r="AE6599" i="33"/>
  <c r="G6599" i="33"/>
  <c r="G6603" i="33" s="1"/>
  <c r="U6597" i="33"/>
  <c r="H6590" i="33"/>
  <c r="H6597" i="33" s="1"/>
  <c r="AD6593" i="33"/>
  <c r="AD6600" i="33" s="1"/>
  <c r="AC74" i="2" s="1"/>
  <c r="R6599" i="33"/>
  <c r="Q73" i="2" s="1"/>
  <c r="AB6589" i="33"/>
  <c r="Q6589" i="33"/>
  <c r="W6595" i="33"/>
  <c r="W6601" i="33" s="1"/>
  <c r="V75" i="2" s="1"/>
  <c r="V6594" i="33"/>
  <c r="H6593" i="33"/>
  <c r="S6593" i="33"/>
  <c r="K6597" i="33"/>
  <c r="N6593" i="33"/>
  <c r="M6594" i="33"/>
  <c r="AA6594" i="33"/>
  <c r="Y6590" i="33"/>
  <c r="S6591" i="33"/>
  <c r="S6594" i="33"/>
  <c r="N6591" i="33"/>
  <c r="M6588" i="33"/>
  <c r="AA6590" i="33"/>
  <c r="Y6593" i="33"/>
  <c r="S6589" i="33"/>
  <c r="N6594" i="33"/>
  <c r="M6592" i="33"/>
  <c r="M6590" i="33"/>
  <c r="AA6588" i="33"/>
  <c r="Y6589" i="33"/>
  <c r="S6592" i="33"/>
  <c r="O6599" i="33"/>
  <c r="N73" i="2" s="1"/>
  <c r="N6592" i="33"/>
  <c r="R6600" i="33"/>
  <c r="Q74" i="2" s="1"/>
  <c r="J6599" i="33"/>
  <c r="I73" i="2" s="1"/>
  <c r="M6595" i="33"/>
  <c r="M6601" i="33" s="1"/>
  <c r="L75" i="2" s="1"/>
  <c r="AA6595" i="33"/>
  <c r="AA6601" i="33" s="1"/>
  <c r="Z75" i="2" s="1"/>
  <c r="AG6600" i="33"/>
  <c r="AF74" i="2" s="1"/>
  <c r="Y6595" i="33"/>
  <c r="Y6601" i="33" s="1"/>
  <c r="X75" i="2" s="1"/>
  <c r="X6600" i="33"/>
  <c r="W74" i="2" s="1"/>
  <c r="S6590" i="33"/>
  <c r="L6599" i="33"/>
  <c r="N6589" i="33"/>
  <c r="M6593" i="33"/>
  <c r="M6600" i="33" s="1"/>
  <c r="L74" i="2" s="1"/>
  <c r="AA6591" i="33"/>
  <c r="K6600" i="33"/>
  <c r="J74" i="2" s="1"/>
  <c r="Y6591" i="33"/>
  <c r="S6588" i="33"/>
  <c r="P6597" i="33"/>
  <c r="P6599" i="33"/>
  <c r="U6600" i="33"/>
  <c r="T74" i="2" s="1"/>
  <c r="AH6597" i="33"/>
  <c r="G6597" i="33"/>
  <c r="AE6597" i="33"/>
  <c r="F6597" i="33"/>
  <c r="F6599" i="33"/>
  <c r="O6600" i="33"/>
  <c r="N74" i="2" s="1"/>
  <c r="P6600" i="33"/>
  <c r="O74" i="2" s="1"/>
  <c r="F6600" i="33"/>
  <c r="E74" i="2" s="1"/>
  <c r="R6597" i="33"/>
  <c r="AG6597" i="33"/>
  <c r="O6597" i="33"/>
  <c r="AE6600" i="33"/>
  <c r="AD74" i="2" s="1"/>
  <c r="I74" i="2"/>
  <c r="T73" i="2"/>
  <c r="AF73" i="2"/>
  <c r="F73" i="2"/>
  <c r="AD73" i="2"/>
  <c r="AJ6631" i="33"/>
  <c r="Q6599" i="33" l="1"/>
  <c r="P73" i="2" s="1"/>
  <c r="AJ6588" i="33"/>
  <c r="AF6599" i="33"/>
  <c r="AE73" i="2" s="1"/>
  <c r="L6603" i="33"/>
  <c r="AJ6591" i="33"/>
  <c r="X6599" i="33"/>
  <c r="W73" i="2" s="1"/>
  <c r="AH6603" i="33"/>
  <c r="AC6597" i="33"/>
  <c r="AJ6592" i="33"/>
  <c r="S6600" i="33"/>
  <c r="R74" i="2" s="1"/>
  <c r="K73" i="2"/>
  <c r="AJ6590" i="33"/>
  <c r="AJ6595" i="33"/>
  <c r="Q6600" i="33"/>
  <c r="P74" i="2" s="1"/>
  <c r="W6600" i="33"/>
  <c r="V74" i="2" s="1"/>
  <c r="Z6599" i="33"/>
  <c r="Y73" i="2" s="1"/>
  <c r="H6599" i="33"/>
  <c r="G73" i="2" s="1"/>
  <c r="N6600" i="33"/>
  <c r="M74" i="2" s="1"/>
  <c r="AI74" i="2" s="1"/>
  <c r="AB6600" i="33"/>
  <c r="AA74" i="2" s="1"/>
  <c r="T6597" i="33"/>
  <c r="AD6603" i="33"/>
  <c r="K6603" i="33"/>
  <c r="Q6597" i="33"/>
  <c r="H6601" i="33"/>
  <c r="AJ6601" i="33" s="1"/>
  <c r="AJ6593" i="33"/>
  <c r="Z6597" i="33"/>
  <c r="R6603" i="33"/>
  <c r="F6603" i="33"/>
  <c r="T6599" i="33"/>
  <c r="S73" i="2" s="1"/>
  <c r="AC6603" i="33"/>
  <c r="W6599" i="33"/>
  <c r="W6603" i="33" s="1"/>
  <c r="AF6597" i="33"/>
  <c r="AF6600" i="33"/>
  <c r="AE74" i="2" s="1"/>
  <c r="V6599" i="33"/>
  <c r="U73" i="2" s="1"/>
  <c r="AB6597" i="33"/>
  <c r="AD6597" i="33"/>
  <c r="T6600" i="33"/>
  <c r="S74" i="2" s="1"/>
  <c r="J73" i="2"/>
  <c r="H6600" i="33"/>
  <c r="V6600" i="33"/>
  <c r="U74" i="2" s="1"/>
  <c r="W6597" i="33"/>
  <c r="Y6600" i="33"/>
  <c r="X74" i="2" s="1"/>
  <c r="AJ6594" i="33"/>
  <c r="V6597" i="33"/>
  <c r="AJ6589" i="33"/>
  <c r="S6597" i="33"/>
  <c r="AA6599" i="33"/>
  <c r="Z73" i="2" s="1"/>
  <c r="U6603" i="33"/>
  <c r="H73" i="2"/>
  <c r="Y6599" i="33"/>
  <c r="X73" i="2" s="1"/>
  <c r="AB6599" i="33"/>
  <c r="AG6603" i="33"/>
  <c r="N6599" i="33"/>
  <c r="AE6603" i="33"/>
  <c r="AA6597" i="33"/>
  <c r="J6603" i="33"/>
  <c r="Y6597" i="33"/>
  <c r="E73" i="2"/>
  <c r="M6597" i="33"/>
  <c r="M6599" i="33"/>
  <c r="N6597" i="33"/>
  <c r="S6599" i="33"/>
  <c r="O73" i="2"/>
  <c r="P6603" i="33"/>
  <c r="O6603" i="33"/>
  <c r="K23" i="6"/>
  <c r="H23" i="6"/>
  <c r="X6603" i="33" l="1"/>
  <c r="Q6603" i="33"/>
  <c r="H6603" i="33"/>
  <c r="V73" i="2"/>
  <c r="Z6603" i="33"/>
  <c r="AJ6597" i="33"/>
  <c r="G74" i="2"/>
  <c r="G75" i="2"/>
  <c r="T6603" i="33"/>
  <c r="AJ6600" i="33"/>
  <c r="AF6603" i="33"/>
  <c r="Y6603" i="33"/>
  <c r="AA6603" i="33"/>
  <c r="N6603" i="33"/>
  <c r="M73" i="2"/>
  <c r="AJ6599" i="33"/>
  <c r="AA73" i="2"/>
  <c r="AB6603" i="33"/>
  <c r="V6603" i="33"/>
  <c r="R73" i="2"/>
  <c r="S6603" i="33"/>
  <c r="L73" i="2"/>
  <c r="M6603" i="33"/>
  <c r="K15" i="6"/>
  <c r="H15" i="6"/>
  <c r="AI73" i="2" l="1"/>
  <c r="K14" i="6"/>
  <c r="H14" i="6"/>
  <c r="K22" i="6" l="1"/>
  <c r="H22" i="6"/>
  <c r="K17" i="6"/>
  <c r="H17" i="6"/>
  <c r="K16" i="6"/>
  <c r="K11" i="6"/>
  <c r="H16" i="6" l="1"/>
  <c r="H11" i="6"/>
  <c r="H10" i="6"/>
  <c r="K10" i="6"/>
  <c r="K4" i="6" l="1"/>
  <c r="H4" i="6"/>
  <c r="Q7" i="3" l="1"/>
  <c r="Q8" i="3"/>
  <c r="Q9" i="3"/>
  <c r="Q10" i="3"/>
  <c r="Q11" i="3"/>
  <c r="Q12" i="3"/>
  <c r="Q13" i="3"/>
  <c r="Q14" i="3"/>
  <c r="Q15" i="3"/>
  <c r="Q16" i="3"/>
  <c r="Q17" i="3"/>
  <c r="Q18" i="3"/>
  <c r="Q19" i="3"/>
  <c r="N18" i="53" l="1"/>
  <c r="N18" i="64"/>
  <c r="N18" i="46"/>
  <c r="N18" i="54"/>
  <c r="N18" i="45"/>
  <c r="N18" i="58"/>
  <c r="N18" i="44"/>
  <c r="N18" i="42"/>
  <c r="N18" i="55"/>
  <c r="N18" i="56"/>
  <c r="N18" i="57"/>
  <c r="N13" i="54"/>
  <c r="N13" i="53"/>
  <c r="N13" i="56"/>
  <c r="N13" i="42"/>
  <c r="N13" i="64"/>
  <c r="N13" i="55"/>
  <c r="N13" i="58"/>
  <c r="N13" i="57"/>
  <c r="N13" i="45"/>
  <c r="N13" i="46"/>
  <c r="N13" i="44"/>
  <c r="N16" i="57"/>
  <c r="N16" i="45"/>
  <c r="N16" i="46"/>
  <c r="N16" i="44"/>
  <c r="N16" i="54"/>
  <c r="N16" i="53"/>
  <c r="N16" i="64"/>
  <c r="N16" i="55"/>
  <c r="N16" i="58"/>
  <c r="N16" i="42"/>
  <c r="N16" i="56"/>
  <c r="N15" i="57"/>
  <c r="N15" i="58"/>
  <c r="N15" i="45"/>
  <c r="N15" i="46"/>
  <c r="N15" i="44"/>
  <c r="N15" i="55"/>
  <c r="N15" i="54"/>
  <c r="N15" i="53"/>
  <c r="N15" i="56"/>
  <c r="N15" i="64"/>
  <c r="N15" i="42"/>
  <c r="N21" i="46"/>
  <c r="N21" i="57"/>
  <c r="N21" i="64"/>
  <c r="N21" i="55"/>
  <c r="N21" i="58"/>
  <c r="N21" i="56"/>
  <c r="N21" i="42"/>
  <c r="N21" i="44"/>
  <c r="N21" i="54"/>
  <c r="N21" i="53"/>
  <c r="N21" i="45"/>
  <c r="N20" i="58"/>
  <c r="N20" i="53"/>
  <c r="N20" i="46"/>
  <c r="N20" i="57"/>
  <c r="N20" i="45"/>
  <c r="N20" i="54"/>
  <c r="N20" i="64"/>
  <c r="N20" i="55"/>
  <c r="N20" i="44"/>
  <c r="N20" i="56"/>
  <c r="N20" i="42"/>
  <c r="N12" i="46"/>
  <c r="N12" i="45"/>
  <c r="N12" i="44"/>
  <c r="N12" i="56"/>
  <c r="N12" i="55"/>
  <c r="N12" i="54"/>
  <c r="N12" i="42"/>
  <c r="N12" i="64"/>
  <c r="N12" i="53"/>
  <c r="N12" i="58"/>
  <c r="N12" i="57"/>
  <c r="N17" i="46"/>
  <c r="N17" i="44"/>
  <c r="N17" i="56"/>
  <c r="N17" i="55"/>
  <c r="N17" i="53"/>
  <c r="N17" i="42"/>
  <c r="N17" i="64"/>
  <c r="N17" i="58"/>
  <c r="N17" i="57"/>
  <c r="N17" i="45"/>
  <c r="N17" i="54"/>
  <c r="N23" i="55"/>
  <c r="N23" i="54"/>
  <c r="N23" i="53"/>
  <c r="N23" i="57"/>
  <c r="N23" i="45"/>
  <c r="N23" i="46"/>
  <c r="N23" i="44"/>
  <c r="N23" i="58"/>
  <c r="N23" i="56"/>
  <c r="N23" i="64"/>
  <c r="N23" i="42"/>
  <c r="N22" i="64"/>
  <c r="N22" i="58"/>
  <c r="N22" i="56"/>
  <c r="N22" i="44"/>
  <c r="N22" i="42"/>
  <c r="N22" i="54"/>
  <c r="N22" i="46"/>
  <c r="N22" i="57"/>
  <c r="N22" i="53"/>
  <c r="N22" i="45"/>
  <c r="N22" i="55"/>
  <c r="N14" i="54"/>
  <c r="N14" i="53"/>
  <c r="N14" i="56"/>
  <c r="N14" i="64"/>
  <c r="N14" i="55"/>
  <c r="N14" i="42"/>
  <c r="N14" i="58"/>
  <c r="N14" i="57"/>
  <c r="N14" i="45"/>
  <c r="N14" i="46"/>
  <c r="N14" i="44"/>
  <c r="N19" i="57"/>
  <c r="N19" i="53"/>
  <c r="N19" i="46"/>
  <c r="N19" i="45"/>
  <c r="N19" i="58"/>
  <c r="N19" i="44"/>
  <c r="N19" i="55"/>
  <c r="N19" i="54"/>
  <c r="N19" i="56"/>
  <c r="N19" i="42"/>
  <c r="N19" i="64"/>
  <c r="N11" i="53"/>
  <c r="N11" i="57"/>
  <c r="N11" i="46"/>
  <c r="N11" i="44"/>
  <c r="N11" i="45"/>
  <c r="N11" i="55"/>
  <c r="N11" i="56"/>
  <c r="N11" i="42"/>
  <c r="N11" i="54"/>
  <c r="N11" i="58"/>
  <c r="N11" i="64"/>
  <c r="Q20" i="3"/>
  <c r="N24" i="54" l="1"/>
  <c r="N24" i="53"/>
  <c r="N24" i="57"/>
  <c r="N24" i="55"/>
  <c r="N24" i="46"/>
  <c r="N24" i="44"/>
  <c r="N24" i="58"/>
  <c r="N24" i="64"/>
  <c r="N24" i="56"/>
  <c r="N24" i="42"/>
  <c r="N24" i="45"/>
  <c r="K9" i="6"/>
  <c r="H9" i="6" l="1"/>
  <c r="G78" i="41"/>
  <c r="G103" i="41" s="1"/>
  <c r="G128" i="41" s="1"/>
  <c r="G153" i="41" s="1"/>
  <c r="G178" i="41" s="1"/>
  <c r="G203" i="41" s="1"/>
  <c r="G104" i="41" l="1"/>
  <c r="G105" i="41"/>
  <c r="G130" i="41" l="1"/>
  <c r="G129" i="41"/>
  <c r="G155" i="41" l="1"/>
  <c r="G154" i="41"/>
  <c r="M21" i="2"/>
  <c r="L18" i="2"/>
  <c r="L21" i="2"/>
  <c r="X21" i="2"/>
  <c r="R18" i="2"/>
  <c r="AJ21" i="2"/>
  <c r="AI21" i="2"/>
  <c r="O21" i="2"/>
  <c r="K18" i="2"/>
  <c r="W18" i="2"/>
  <c r="AH21" i="2"/>
  <c r="V21" i="2"/>
  <c r="U18" i="2"/>
  <c r="I21" i="2"/>
  <c r="AD18" i="2"/>
  <c r="AG21" i="2"/>
  <c r="W21" i="2"/>
  <c r="U21" i="2"/>
  <c r="T18" i="2"/>
  <c r="S18" i="2"/>
  <c r="AC21" i="2"/>
  <c r="AB18" i="2"/>
  <c r="AB21" i="2"/>
  <c r="AA18" i="2"/>
  <c r="Z21" i="2"/>
  <c r="Q21" i="2"/>
  <c r="V18" i="2"/>
  <c r="AE18" i="2"/>
  <c r="Q18" i="2"/>
  <c r="S21" i="2"/>
  <c r="AD21" i="2"/>
  <c r="AC18" i="2"/>
  <c r="Y21" i="2"/>
  <c r="X18" i="2"/>
  <c r="AF21" i="2"/>
  <c r="N18" i="2"/>
  <c r="R21" i="2"/>
  <c r="T21" i="2"/>
  <c r="J18" i="2"/>
  <c r="P18" i="2"/>
  <c r="AL18" i="2"/>
  <c r="AA21" i="2"/>
  <c r="AG18" i="2"/>
  <c r="J21" i="2"/>
  <c r="Z18" i="2"/>
  <c r="O18" i="2"/>
  <c r="K21" i="2"/>
  <c r="AE21" i="2"/>
  <c r="N21" i="2"/>
  <c r="M18" i="2"/>
  <c r="AK21" i="2"/>
  <c r="AJ18" i="2"/>
  <c r="AI18" i="2"/>
  <c r="AH18" i="2"/>
  <c r="P21" i="2"/>
  <c r="AL21" i="2"/>
  <c r="AK18" i="2"/>
  <c r="Y18" i="2"/>
  <c r="AN21" i="2" l="1"/>
  <c r="AN18" i="2"/>
  <c r="G180" i="41"/>
  <c r="G205" i="41" s="1"/>
  <c r="G179" i="41"/>
  <c r="G204" i="41" l="1"/>
  <c r="N3" i="41"/>
  <c r="N29" i="41" s="1"/>
  <c r="H4" i="3" l="1"/>
  <c r="W4" i="3" s="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4" i="3"/>
  <c r="B77" i="2" l="1"/>
  <c r="C77" i="2"/>
  <c r="I4" i="3" s="1"/>
  <c r="C73" i="2"/>
  <c r="E4" i="3" s="1"/>
  <c r="T4" i="3" s="1"/>
  <c r="C74" i="2"/>
  <c r="F4" i="3" s="1"/>
  <c r="U4" i="3" s="1"/>
  <c r="C75" i="2"/>
  <c r="K4" i="3" s="1"/>
  <c r="B75" i="2"/>
  <c r="B74" i="2"/>
  <c r="B73" i="2"/>
  <c r="E8" i="64" l="1"/>
  <c r="E8" i="54"/>
  <c r="E8" i="58"/>
  <c r="E8" i="45"/>
  <c r="E8" i="53"/>
  <c r="E8" i="57"/>
  <c r="E8" i="46"/>
  <c r="E8" i="44"/>
  <c r="E34" i="53"/>
  <c r="E8" i="55"/>
  <c r="E8" i="42"/>
  <c r="E8" i="56"/>
  <c r="E34" i="44"/>
  <c r="E34" i="64"/>
  <c r="E34" i="55"/>
  <c r="E34" i="58"/>
  <c r="E34" i="42"/>
  <c r="E34" i="41"/>
  <c r="E59" i="44"/>
  <c r="E34" i="46"/>
  <c r="E34" i="57"/>
  <c r="E59" i="55"/>
  <c r="E59" i="46"/>
  <c r="E59" i="42"/>
  <c r="E59" i="53"/>
  <c r="E84" i="44"/>
  <c r="E59" i="64"/>
  <c r="E59" i="58"/>
  <c r="E59" i="57"/>
  <c r="E109" i="44"/>
  <c r="E84" i="42"/>
  <c r="E84" i="58"/>
  <c r="E84" i="57"/>
  <c r="E84" i="46"/>
  <c r="E84" i="64"/>
  <c r="E84" i="55"/>
  <c r="E84" i="53"/>
  <c r="E109" i="53"/>
  <c r="E109" i="46"/>
  <c r="E109" i="64"/>
  <c r="E109" i="55"/>
  <c r="E109" i="57"/>
  <c r="E109" i="42"/>
  <c r="E134" i="44"/>
  <c r="E109" i="58"/>
  <c r="E134" i="55"/>
  <c r="E134" i="58"/>
  <c r="E134" i="53"/>
  <c r="E134" i="64"/>
  <c r="E159" i="44"/>
  <c r="E134" i="42"/>
  <c r="E134" i="57"/>
  <c r="E134" i="46"/>
  <c r="E159" i="53"/>
  <c r="E159" i="55"/>
  <c r="E159" i="42"/>
  <c r="E159" i="46"/>
  <c r="E159" i="58"/>
  <c r="E159" i="57"/>
  <c r="E159" i="64"/>
  <c r="E184" i="44"/>
  <c r="E184" i="57"/>
  <c r="E184" i="42"/>
  <c r="E184" i="46"/>
  <c r="E209" i="44"/>
  <c r="E184" i="53"/>
  <c r="E184" i="55"/>
  <c r="E184" i="58"/>
  <c r="E184" i="64"/>
  <c r="E209" i="58"/>
  <c r="E209" i="53"/>
  <c r="E209" i="46"/>
  <c r="E209" i="55"/>
  <c r="E209" i="42"/>
  <c r="E209" i="64"/>
  <c r="E209" i="57"/>
  <c r="D34" i="64"/>
  <c r="D8" i="55"/>
  <c r="D8" i="56"/>
  <c r="D34" i="44"/>
  <c r="D8" i="42"/>
  <c r="D8" i="44"/>
  <c r="D8" i="64"/>
  <c r="D8" i="54"/>
  <c r="D8" i="58"/>
  <c r="D59" i="46"/>
  <c r="D8" i="53"/>
  <c r="D8" i="57"/>
  <c r="D34" i="57"/>
  <c r="D34" i="53"/>
  <c r="D8" i="45"/>
  <c r="D8" i="46"/>
  <c r="D34" i="41"/>
  <c r="D34" i="55"/>
  <c r="D34" i="58"/>
  <c r="D34" i="46"/>
  <c r="D34" i="42"/>
  <c r="D59" i="44"/>
  <c r="D59" i="64"/>
  <c r="D59" i="53"/>
  <c r="D59" i="57"/>
  <c r="D59" i="55"/>
  <c r="D59" i="58"/>
  <c r="D59" i="42"/>
  <c r="D84" i="57"/>
  <c r="D84" i="42"/>
  <c r="D84" i="64"/>
  <c r="D84" i="53"/>
  <c r="D84" i="46"/>
  <c r="D84" i="58"/>
  <c r="D84" i="44"/>
  <c r="D84" i="55"/>
  <c r="D109" i="57"/>
  <c r="D109" i="53"/>
  <c r="D109" i="55"/>
  <c r="D134" i="57"/>
  <c r="D109" i="64"/>
  <c r="D109" i="58"/>
  <c r="D109" i="42"/>
  <c r="D109" i="44"/>
  <c r="D109" i="46"/>
  <c r="D134" i="55"/>
  <c r="D134" i="46"/>
  <c r="D134" i="42"/>
  <c r="D134" i="53"/>
  <c r="D134" i="64"/>
  <c r="D134" i="58"/>
  <c r="D134" i="44"/>
  <c r="D159" i="57"/>
  <c r="D159" i="64"/>
  <c r="D159" i="53"/>
  <c r="D159" i="55"/>
  <c r="D159" i="58"/>
  <c r="D159" i="44"/>
  <c r="D159" i="46"/>
  <c r="D159" i="42"/>
  <c r="D184" i="57"/>
  <c r="D184" i="55"/>
  <c r="D184" i="46"/>
  <c r="D184" i="64"/>
  <c r="D184" i="58"/>
  <c r="D184" i="44"/>
  <c r="D184" i="53"/>
  <c r="D209" i="57"/>
  <c r="D184" i="42"/>
  <c r="D209" i="53"/>
  <c r="D209" i="46"/>
  <c r="D209" i="55"/>
  <c r="D209" i="58"/>
  <c r="D209" i="64"/>
  <c r="D209" i="42"/>
  <c r="D209" i="44"/>
  <c r="E84" i="41"/>
  <c r="E109" i="41"/>
  <c r="E134" i="41"/>
  <c r="E159" i="41"/>
  <c r="E184" i="41"/>
  <c r="E209" i="41"/>
  <c r="D84" i="41"/>
  <c r="D109" i="41"/>
  <c r="D134" i="41"/>
  <c r="D159" i="41"/>
  <c r="D184" i="41"/>
  <c r="D209" i="41"/>
  <c r="D8" i="41"/>
  <c r="D59" i="41"/>
  <c r="E8" i="41"/>
  <c r="E59" i="41"/>
  <c r="J4" i="3"/>
  <c r="X4" i="3"/>
  <c r="B4" i="3" l="1"/>
  <c r="E41" i="2"/>
  <c r="I39" i="2" s="1"/>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H37" i="2"/>
  <c r="H22" i="2" s="1"/>
  <c r="H36" i="2"/>
  <c r="H21" i="2" s="1"/>
  <c r="H33" i="2"/>
  <c r="H20" i="2" s="1"/>
  <c r="H32" i="2"/>
  <c r="H19" i="2" s="1"/>
  <c r="AL12" i="2"/>
  <c r="AL13"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I12" i="2"/>
  <c r="I13" i="2"/>
  <c r="AN13" i="2" l="1"/>
  <c r="AN20" i="2"/>
  <c r="AN12" i="2"/>
  <c r="AN19" i="2"/>
  <c r="B6" i="3"/>
  <c r="B5" i="3"/>
  <c r="AI26" i="2"/>
  <c r="H31" i="3" s="1"/>
  <c r="AA26" i="2"/>
  <c r="H23" i="3" s="1"/>
  <c r="AE26" i="2"/>
  <c r="H27" i="3" s="1"/>
  <c r="AD26" i="2"/>
  <c r="H26" i="3" s="1"/>
  <c r="AC26" i="2"/>
  <c r="H25" i="3" s="1"/>
  <c r="AF26" i="2"/>
  <c r="H28" i="3" s="1"/>
  <c r="AH26" i="2"/>
  <c r="H30" i="3" s="1"/>
  <c r="Z26" i="2"/>
  <c r="H22" i="3" s="1"/>
  <c r="AG26" i="2"/>
  <c r="H29" i="3" s="1"/>
  <c r="H33" i="3"/>
  <c r="H32" i="3"/>
  <c r="AB26" i="2"/>
  <c r="H24" i="3" s="1"/>
  <c r="H34" i="3"/>
  <c r="S26" i="2"/>
  <c r="S25" i="2"/>
  <c r="K26" i="2"/>
  <c r="K25" i="2"/>
  <c r="Z25" i="2"/>
  <c r="AG25" i="2"/>
  <c r="Q26" i="2"/>
  <c r="Q25" i="2"/>
  <c r="AF25" i="2"/>
  <c r="X26" i="2"/>
  <c r="H20" i="3" s="1"/>
  <c r="X25" i="2"/>
  <c r="P26" i="2"/>
  <c r="P25" i="2"/>
  <c r="AE25" i="2"/>
  <c r="W25" i="2"/>
  <c r="W26" i="2"/>
  <c r="O26" i="2"/>
  <c r="O25" i="2"/>
  <c r="AA25" i="2"/>
  <c r="J25" i="2"/>
  <c r="J26" i="2"/>
  <c r="Y26" i="2"/>
  <c r="H21" i="3" s="1"/>
  <c r="Y25" i="2"/>
  <c r="AD25" i="2"/>
  <c r="N25" i="2"/>
  <c r="N26" i="2"/>
  <c r="AI25" i="2"/>
  <c r="AH25" i="2"/>
  <c r="R25" i="2"/>
  <c r="R26" i="2"/>
  <c r="V25" i="2"/>
  <c r="V26" i="2"/>
  <c r="AC25" i="2"/>
  <c r="U25" i="2"/>
  <c r="U26" i="2"/>
  <c r="M25" i="2"/>
  <c r="M26" i="2"/>
  <c r="AJ25" i="2"/>
  <c r="AB25" i="2"/>
  <c r="T26" i="2"/>
  <c r="T25" i="2"/>
  <c r="L26" i="2"/>
  <c r="L25" i="2"/>
  <c r="D75" i="2"/>
  <c r="K5" i="3" s="1"/>
  <c r="H14" i="3" l="1"/>
  <c r="W14" i="3" s="1"/>
  <c r="H11" i="3"/>
  <c r="W11" i="3" s="1"/>
  <c r="H15" i="3"/>
  <c r="W15" i="3" s="1"/>
  <c r="H9" i="3"/>
  <c r="W9" i="3" s="1"/>
  <c r="H19" i="3"/>
  <c r="W19" i="3" s="1"/>
  <c r="H6" i="3"/>
  <c r="W6" i="3" s="1"/>
  <c r="H13" i="3"/>
  <c r="W13" i="3" s="1"/>
  <c r="H17" i="3"/>
  <c r="W17" i="3" s="1"/>
  <c r="H12" i="3"/>
  <c r="W12" i="3" s="1"/>
  <c r="H8" i="3"/>
  <c r="W8" i="3" s="1"/>
  <c r="H10" i="3"/>
  <c r="W10" i="3" s="1"/>
  <c r="H16" i="3"/>
  <c r="W16" i="3" s="1"/>
  <c r="H18" i="3"/>
  <c r="W18" i="3" s="1"/>
  <c r="H5" i="3"/>
  <c r="W5" i="3" s="1"/>
  <c r="H7" i="3"/>
  <c r="W7" i="3" s="1"/>
  <c r="F5" i="3"/>
  <c r="U5" i="3" s="1"/>
  <c r="F32" i="3"/>
  <c r="K20" i="3"/>
  <c r="F20" i="3"/>
  <c r="U20" i="3" s="1"/>
  <c r="F6" i="3"/>
  <c r="U6" i="3" s="1"/>
  <c r="F27" i="3"/>
  <c r="F11" i="3"/>
  <c r="U11" i="3" s="1"/>
  <c r="F31" i="3"/>
  <c r="F23" i="3"/>
  <c r="F21" i="3"/>
  <c r="F7" i="3"/>
  <c r="U7" i="3" s="1"/>
  <c r="K15" i="3"/>
  <c r="K30" i="3"/>
  <c r="K28" i="3"/>
  <c r="K29" i="3"/>
  <c r="K21" i="3"/>
  <c r="K14" i="3"/>
  <c r="K16" i="3"/>
  <c r="K11" i="3"/>
  <c r="K9" i="3"/>
  <c r="K34" i="3"/>
  <c r="K32" i="3"/>
  <c r="K10" i="3"/>
  <c r="K31" i="3"/>
  <c r="K19" i="3"/>
  <c r="K24" i="3"/>
  <c r="K6" i="3"/>
  <c r="K17" i="3"/>
  <c r="K33" i="3"/>
  <c r="K26" i="3"/>
  <c r="K8" i="3"/>
  <c r="Y8" i="3" s="1"/>
  <c r="K27" i="3"/>
  <c r="K25" i="3"/>
  <c r="K18" i="3"/>
  <c r="K12" i="3"/>
  <c r="K22" i="3"/>
  <c r="K13" i="3"/>
  <c r="K23" i="3"/>
  <c r="E62" i="41" l="1"/>
  <c r="E37" i="41"/>
  <c r="E10" i="64"/>
  <c r="E10" i="55"/>
  <c r="E10" i="54"/>
  <c r="E10" i="46"/>
  <c r="E10" i="58"/>
  <c r="E10" i="57"/>
  <c r="E10" i="56"/>
  <c r="E10" i="53"/>
  <c r="E10" i="45"/>
  <c r="E10" i="42"/>
  <c r="E36" i="41"/>
  <c r="E10" i="44"/>
  <c r="E36" i="64"/>
  <c r="E36" i="58"/>
  <c r="E36" i="57"/>
  <c r="E36" i="53"/>
  <c r="E36" i="44"/>
  <c r="E36" i="55"/>
  <c r="E36" i="46"/>
  <c r="E61" i="44"/>
  <c r="E36" i="42"/>
  <c r="E61" i="53"/>
  <c r="E61" i="46"/>
  <c r="E61" i="58"/>
  <c r="E61" i="57"/>
  <c r="E86" i="44"/>
  <c r="E61" i="64"/>
  <c r="E61" i="42"/>
  <c r="E61" i="55"/>
  <c r="E86" i="53"/>
  <c r="E86" i="64"/>
  <c r="E86" i="55"/>
  <c r="E86" i="58"/>
  <c r="E86" i="57"/>
  <c r="E86" i="42"/>
  <c r="E111" i="44"/>
  <c r="E86" i="46"/>
  <c r="E111" i="55"/>
  <c r="E111" i="58"/>
  <c r="E111" i="57"/>
  <c r="E136" i="44"/>
  <c r="E111" i="64"/>
  <c r="E111" i="53"/>
  <c r="E111" i="42"/>
  <c r="E111" i="46"/>
  <c r="E136" i="64"/>
  <c r="E136" i="55"/>
  <c r="E136" i="46"/>
  <c r="E136" i="57"/>
  <c r="E136" i="58"/>
  <c r="E136" i="53"/>
  <c r="E136" i="42"/>
  <c r="E161" i="44"/>
  <c r="E161" i="46"/>
  <c r="E161" i="64"/>
  <c r="E161" i="55"/>
  <c r="E186" i="44"/>
  <c r="E161" i="42"/>
  <c r="E161" i="58"/>
  <c r="E161" i="57"/>
  <c r="E161" i="53"/>
  <c r="E186" i="58"/>
  <c r="E186" i="64"/>
  <c r="E186" i="46"/>
  <c r="E186" i="57"/>
  <c r="E186" i="53"/>
  <c r="E186" i="42"/>
  <c r="E186" i="55"/>
  <c r="E211" i="44"/>
  <c r="E211" i="53"/>
  <c r="E211" i="64"/>
  <c r="E211" i="58"/>
  <c r="E211" i="57"/>
  <c r="E211" i="46"/>
  <c r="E211" i="55"/>
  <c r="E211" i="42"/>
  <c r="E24" i="58"/>
  <c r="E24" i="54"/>
  <c r="E24" i="42"/>
  <c r="E50" i="41"/>
  <c r="E24" i="64"/>
  <c r="E24" i="46"/>
  <c r="E24" i="57"/>
  <c r="E24" i="55"/>
  <c r="E24" i="53"/>
  <c r="E24" i="44"/>
  <c r="E24" i="45"/>
  <c r="E24" i="56"/>
  <c r="E50" i="53"/>
  <c r="E50" i="64"/>
  <c r="E50" i="55"/>
  <c r="E50" i="46"/>
  <c r="E50" i="44"/>
  <c r="E75" i="44"/>
  <c r="E50" i="58"/>
  <c r="E50" i="57"/>
  <c r="E50" i="42"/>
  <c r="E75" i="64"/>
  <c r="E75" i="55"/>
  <c r="E75" i="53"/>
  <c r="E75" i="58"/>
  <c r="E100" i="44"/>
  <c r="E75" i="42"/>
  <c r="E75" i="46"/>
  <c r="E75" i="57"/>
  <c r="E100" i="55"/>
  <c r="E100" i="53"/>
  <c r="E100" i="58"/>
  <c r="E100" i="46"/>
  <c r="E125" i="44"/>
  <c r="E100" i="57"/>
  <c r="E100" i="64"/>
  <c r="E100" i="42"/>
  <c r="E125" i="57"/>
  <c r="E150" i="44"/>
  <c r="E125" i="53"/>
  <c r="E125" i="55"/>
  <c r="E125" i="46"/>
  <c r="E125" i="42"/>
  <c r="E125" i="64"/>
  <c r="E125" i="58"/>
  <c r="E150" i="53"/>
  <c r="E150" i="57"/>
  <c r="E175" i="44"/>
  <c r="E150" i="55"/>
  <c r="E150" i="64"/>
  <c r="E150" i="46"/>
  <c r="E150" i="58"/>
  <c r="E150" i="42"/>
  <c r="E175" i="55"/>
  <c r="E200" i="44"/>
  <c r="E175" i="42"/>
  <c r="E175" i="46"/>
  <c r="E175" i="58"/>
  <c r="E175" i="64"/>
  <c r="E175" i="53"/>
  <c r="E175" i="57"/>
  <c r="E200" i="64"/>
  <c r="E200" i="46"/>
  <c r="E200" i="57"/>
  <c r="E200" i="42"/>
  <c r="E200" i="55"/>
  <c r="E200" i="53"/>
  <c r="E225" i="44"/>
  <c r="E200" i="58"/>
  <c r="E225" i="64"/>
  <c r="E225" i="57"/>
  <c r="E225" i="46"/>
  <c r="E225" i="42"/>
  <c r="E225" i="55"/>
  <c r="E225" i="53"/>
  <c r="E225" i="58"/>
  <c r="E15" i="57"/>
  <c r="E15" i="56"/>
  <c r="E15" i="64"/>
  <c r="E15" i="55"/>
  <c r="E15" i="54"/>
  <c r="E15" i="44"/>
  <c r="E15" i="42"/>
  <c r="E41" i="41"/>
  <c r="E15" i="46"/>
  <c r="E15" i="58"/>
  <c r="E41" i="42"/>
  <c r="E15" i="53"/>
  <c r="E15" i="45"/>
  <c r="E41" i="55"/>
  <c r="E41" i="53"/>
  <c r="E41" i="58"/>
  <c r="E41" i="64"/>
  <c r="E41" i="44"/>
  <c r="E41" i="46"/>
  <c r="E66" i="44"/>
  <c r="E41" i="57"/>
  <c r="E66" i="64"/>
  <c r="E66" i="46"/>
  <c r="E66" i="53"/>
  <c r="E66" i="58"/>
  <c r="E91" i="44"/>
  <c r="E66" i="55"/>
  <c r="E66" i="42"/>
  <c r="E66" i="57"/>
  <c r="E91" i="55"/>
  <c r="E91" i="46"/>
  <c r="E91" i="64"/>
  <c r="E91" i="53"/>
  <c r="E91" i="58"/>
  <c r="E116" i="44"/>
  <c r="E91" i="57"/>
  <c r="E91" i="42"/>
  <c r="E116" i="46"/>
  <c r="E141" i="44"/>
  <c r="E116" i="42"/>
  <c r="E116" i="53"/>
  <c r="E116" i="64"/>
  <c r="E116" i="58"/>
  <c r="E116" i="55"/>
  <c r="E116" i="57"/>
  <c r="E141" i="58"/>
  <c r="E141" i="64"/>
  <c r="E141" i="55"/>
  <c r="E141" i="46"/>
  <c r="E141" i="57"/>
  <c r="E141" i="53"/>
  <c r="E166" i="44"/>
  <c r="E141" i="42"/>
  <c r="E166" i="58"/>
  <c r="E166" i="55"/>
  <c r="E191" i="44"/>
  <c r="E166" i="53"/>
  <c r="E166" i="46"/>
  <c r="E166" i="42"/>
  <c r="E166" i="64"/>
  <c r="E166" i="57"/>
  <c r="E191" i="46"/>
  <c r="E191" i="57"/>
  <c r="E191" i="53"/>
  <c r="E191" i="42"/>
  <c r="E191" i="64"/>
  <c r="E191" i="58"/>
  <c r="E191" i="55"/>
  <c r="E216" i="44"/>
  <c r="E216" i="46"/>
  <c r="E216" i="57"/>
  <c r="E216" i="42"/>
  <c r="E216" i="58"/>
  <c r="E216" i="55"/>
  <c r="E216" i="53"/>
  <c r="E216" i="64"/>
  <c r="E11" i="57"/>
  <c r="E11" i="53"/>
  <c r="E11" i="56"/>
  <c r="E11" i="64"/>
  <c r="E11" i="55"/>
  <c r="E11" i="54"/>
  <c r="E11" i="46"/>
  <c r="E11" i="45"/>
  <c r="E11" i="44"/>
  <c r="E11" i="42"/>
  <c r="E11" i="58"/>
  <c r="E37" i="64"/>
  <c r="E37" i="58"/>
  <c r="E37" i="44"/>
  <c r="E37" i="57"/>
  <c r="E37" i="53"/>
  <c r="E37" i="42"/>
  <c r="E37" i="55"/>
  <c r="E62" i="44"/>
  <c r="E37" i="46"/>
  <c r="E62" i="53"/>
  <c r="E62" i="64"/>
  <c r="E62" i="55"/>
  <c r="E62" i="58"/>
  <c r="E62" i="46"/>
  <c r="E62" i="57"/>
  <c r="E87" i="44"/>
  <c r="E62" i="42"/>
  <c r="E87" i="58"/>
  <c r="E87" i="53"/>
  <c r="E87" i="55"/>
  <c r="E87" i="64"/>
  <c r="E87" i="46"/>
  <c r="E87" i="57"/>
  <c r="E112" i="44"/>
  <c r="E87" i="42"/>
  <c r="E112" i="55"/>
  <c r="E112" i="64"/>
  <c r="E112" i="46"/>
  <c r="E137" i="44"/>
  <c r="E112" i="58"/>
  <c r="E112" i="53"/>
  <c r="E112" i="57"/>
  <c r="E112" i="42"/>
  <c r="E137" i="46"/>
  <c r="E137" i="58"/>
  <c r="E137" i="55"/>
  <c r="E137" i="57"/>
  <c r="E137" i="53"/>
  <c r="E137" i="64"/>
  <c r="E137" i="42"/>
  <c r="E162" i="44"/>
  <c r="E162" i="53"/>
  <c r="E162" i="58"/>
  <c r="E187" i="44"/>
  <c r="E162" i="46"/>
  <c r="E162" i="64"/>
  <c r="E162" i="57"/>
  <c r="E162" i="42"/>
  <c r="E162" i="55"/>
  <c r="E212" i="44"/>
  <c r="E187" i="55"/>
  <c r="E187" i="58"/>
  <c r="E187" i="64"/>
  <c r="E187" i="57"/>
  <c r="E187" i="53"/>
  <c r="E187" i="46"/>
  <c r="E187" i="42"/>
  <c r="E212" i="46"/>
  <c r="E212" i="42"/>
  <c r="E212" i="53"/>
  <c r="E212" i="55"/>
  <c r="E212" i="58"/>
  <c r="E212" i="64"/>
  <c r="E212" i="57"/>
  <c r="E9" i="42"/>
  <c r="E35" i="42"/>
  <c r="E9" i="64"/>
  <c r="E9" i="56"/>
  <c r="E35" i="41"/>
  <c r="E9" i="46"/>
  <c r="E9" i="55"/>
  <c r="E9" i="57"/>
  <c r="E9" i="53"/>
  <c r="E9" i="58"/>
  <c r="E9" i="45"/>
  <c r="E9" i="54"/>
  <c r="E9" i="44"/>
  <c r="E35" i="53"/>
  <c r="E35" i="57"/>
  <c r="E35" i="46"/>
  <c r="E35" i="58"/>
  <c r="E60" i="44"/>
  <c r="E35" i="44"/>
  <c r="E35" i="64"/>
  <c r="E35" i="55"/>
  <c r="E85" i="44"/>
  <c r="E60" i="57"/>
  <c r="E60" i="64"/>
  <c r="E60" i="55"/>
  <c r="E60" i="46"/>
  <c r="E60" i="53"/>
  <c r="E60" i="42"/>
  <c r="E60" i="58"/>
  <c r="E85" i="53"/>
  <c r="E85" i="42"/>
  <c r="E85" i="58"/>
  <c r="E110" i="44"/>
  <c r="E85" i="46"/>
  <c r="E85" i="55"/>
  <c r="E85" i="64"/>
  <c r="E85" i="57"/>
  <c r="E110" i="64"/>
  <c r="E110" i="46"/>
  <c r="E110" i="55"/>
  <c r="E110" i="58"/>
  <c r="E110" i="42"/>
  <c r="E110" i="53"/>
  <c r="E135" i="44"/>
  <c r="E110" i="57"/>
  <c r="E135" i="46"/>
  <c r="E160" i="44"/>
  <c r="E135" i="42"/>
  <c r="E135" i="57"/>
  <c r="E135" i="64"/>
  <c r="E135" i="55"/>
  <c r="E135" i="53"/>
  <c r="E135" i="58"/>
  <c r="E160" i="55"/>
  <c r="E160" i="53"/>
  <c r="E160" i="46"/>
  <c r="E160" i="64"/>
  <c r="E160" i="42"/>
  <c r="E185" i="44"/>
  <c r="E160" i="58"/>
  <c r="E160" i="57"/>
  <c r="E185" i="64"/>
  <c r="E185" i="46"/>
  <c r="E185" i="57"/>
  <c r="E185" i="53"/>
  <c r="E185" i="58"/>
  <c r="E210" i="44"/>
  <c r="E185" i="55"/>
  <c r="E185" i="42"/>
  <c r="E210" i="46"/>
  <c r="E210" i="64"/>
  <c r="E210" i="57"/>
  <c r="E210" i="42"/>
  <c r="E210" i="55"/>
  <c r="E210" i="53"/>
  <c r="E210" i="58"/>
  <c r="E85" i="41"/>
  <c r="E110" i="41"/>
  <c r="E135" i="41"/>
  <c r="E160" i="41"/>
  <c r="E185" i="41"/>
  <c r="E210" i="41"/>
  <c r="E91" i="41"/>
  <c r="E116" i="41"/>
  <c r="E141" i="41"/>
  <c r="E166" i="41"/>
  <c r="E216" i="41"/>
  <c r="E191" i="41"/>
  <c r="E86" i="41"/>
  <c r="E111" i="41"/>
  <c r="E136" i="41"/>
  <c r="E161" i="41"/>
  <c r="E186" i="41"/>
  <c r="E211" i="41"/>
  <c r="E100" i="41"/>
  <c r="E125" i="41"/>
  <c r="E150" i="41"/>
  <c r="E175" i="41"/>
  <c r="E225" i="41"/>
  <c r="E200" i="41"/>
  <c r="E87" i="41"/>
  <c r="E112" i="41"/>
  <c r="E137" i="41"/>
  <c r="E162" i="41"/>
  <c r="E212" i="41"/>
  <c r="E187" i="41"/>
  <c r="E9" i="41"/>
  <c r="E60" i="41"/>
  <c r="E15" i="41"/>
  <c r="E66" i="41"/>
  <c r="E61" i="41"/>
  <c r="E10" i="41"/>
  <c r="E11" i="41"/>
  <c r="E24" i="41"/>
  <c r="E75" i="41"/>
  <c r="F28" i="3"/>
  <c r="F8" i="3"/>
  <c r="U8" i="3" s="1"/>
  <c r="E63" i="41" s="1"/>
  <c r="Z77" i="2"/>
  <c r="I27" i="3" s="1"/>
  <c r="J27" i="3" s="1"/>
  <c r="AD77" i="2"/>
  <c r="I31" i="3" s="1"/>
  <c r="J31" i="3" s="1"/>
  <c r="F77" i="2"/>
  <c r="I7" i="3" s="1"/>
  <c r="F13" i="3"/>
  <c r="U13" i="3" s="1"/>
  <c r="F30" i="3"/>
  <c r="F10" i="3"/>
  <c r="U10" i="3" s="1"/>
  <c r="F24" i="3"/>
  <c r="F14" i="3"/>
  <c r="U14" i="3" s="1"/>
  <c r="F22" i="3"/>
  <c r="F15" i="3"/>
  <c r="U15" i="3" s="1"/>
  <c r="F26" i="3"/>
  <c r="F12" i="3"/>
  <c r="U12" i="3" s="1"/>
  <c r="F29" i="3"/>
  <c r="F33" i="3"/>
  <c r="F25" i="3"/>
  <c r="K77" i="2"/>
  <c r="I12" i="3" s="1"/>
  <c r="F34" i="3"/>
  <c r="F16" i="3"/>
  <c r="U16" i="3" s="1"/>
  <c r="F17" i="3"/>
  <c r="U17" i="3" s="1"/>
  <c r="F18" i="3"/>
  <c r="U18" i="3" s="1"/>
  <c r="F19" i="3"/>
  <c r="U19" i="3" s="1"/>
  <c r="F9" i="3"/>
  <c r="U9" i="3" s="1"/>
  <c r="Q5" i="3"/>
  <c r="G4" i="3"/>
  <c r="V4" i="3" s="1"/>
  <c r="S4" i="3"/>
  <c r="Q4" i="3"/>
  <c r="AL39" i="2"/>
  <c r="AK39" i="2"/>
  <c r="AI39" i="2"/>
  <c r="AH39" i="2"/>
  <c r="AG39" i="2"/>
  <c r="AF39" i="2"/>
  <c r="AE39" i="2"/>
  <c r="AD39" i="2"/>
  <c r="AC39" i="2"/>
  <c r="AA39" i="2"/>
  <c r="Z39" i="2"/>
  <c r="Y39" i="2"/>
  <c r="X39" i="2"/>
  <c r="W39" i="2"/>
  <c r="V39" i="2"/>
  <c r="U39" i="2"/>
  <c r="S39" i="2"/>
  <c r="R39" i="2"/>
  <c r="Q39" i="2"/>
  <c r="P39" i="2"/>
  <c r="O39" i="2"/>
  <c r="N39" i="2"/>
  <c r="M39" i="2"/>
  <c r="K39" i="2"/>
  <c r="J39" i="2"/>
  <c r="AJ39" i="2"/>
  <c r="AB39" i="2"/>
  <c r="T39" i="2"/>
  <c r="L39" i="2"/>
  <c r="AL22" i="2"/>
  <c r="AK22" i="2"/>
  <c r="AH22" i="2"/>
  <c r="AG22" i="2"/>
  <c r="AF22" i="2"/>
  <c r="AE22" i="2"/>
  <c r="AD22" i="2"/>
  <c r="AC22" i="2"/>
  <c r="AB22" i="2"/>
  <c r="AA22" i="2"/>
  <c r="Z22" i="2"/>
  <c r="Y22" i="2"/>
  <c r="V22" i="2"/>
  <c r="U22" i="2"/>
  <c r="T22" i="2"/>
  <c r="R22" i="2"/>
  <c r="Q22" i="2"/>
  <c r="P22" i="2"/>
  <c r="O22" i="2"/>
  <c r="N22" i="2"/>
  <c r="M22" i="2"/>
  <c r="L22" i="2"/>
  <c r="J22" i="2"/>
  <c r="I22" i="2"/>
  <c r="AJ22" i="2"/>
  <c r="AI22" i="2"/>
  <c r="X22" i="2"/>
  <c r="W22" i="2"/>
  <c r="S22" i="2"/>
  <c r="K22"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Q27" i="2" l="1"/>
  <c r="I27" i="2"/>
  <c r="R27" i="2"/>
  <c r="AN11" i="2"/>
  <c r="AN14" i="2"/>
  <c r="X27" i="2"/>
  <c r="AN22" i="2"/>
  <c r="O27" i="2"/>
  <c r="AL24" i="2"/>
  <c r="P27" i="2"/>
  <c r="J27" i="2"/>
  <c r="T27" i="2"/>
  <c r="K27" i="2"/>
  <c r="L27" i="2"/>
  <c r="U27" i="2"/>
  <c r="AN15" i="2"/>
  <c r="AN27" i="2" s="1"/>
  <c r="S27" i="2"/>
  <c r="M27" i="2"/>
  <c r="V27" i="2"/>
  <c r="W27" i="2"/>
  <c r="N27" i="2"/>
  <c r="Y27" i="2"/>
  <c r="N134" i="64"/>
  <c r="N8" i="64"/>
  <c r="N84" i="55"/>
  <c r="N184" i="54"/>
  <c r="N34" i="54"/>
  <c r="N159" i="53"/>
  <c r="N84" i="46"/>
  <c r="N109" i="56"/>
  <c r="N34" i="45"/>
  <c r="N134" i="44"/>
  <c r="N159" i="42"/>
  <c r="N34" i="64"/>
  <c r="N159" i="54"/>
  <c r="N8" i="53"/>
  <c r="N8" i="58"/>
  <c r="N8" i="56"/>
  <c r="N209" i="44"/>
  <c r="N134" i="42"/>
  <c r="N8" i="46"/>
  <c r="N159" i="44"/>
  <c r="N59" i="46"/>
  <c r="N59" i="64"/>
  <c r="N8" i="55"/>
  <c r="N109" i="54"/>
  <c r="N134" i="53"/>
  <c r="N34" i="53"/>
  <c r="N209" i="46"/>
  <c r="N134" i="58"/>
  <c r="N34" i="56"/>
  <c r="N109" i="44"/>
  <c r="N209" i="42"/>
  <c r="N59" i="42"/>
  <c r="N159" i="46"/>
  <c r="N209" i="57"/>
  <c r="N184" i="56"/>
  <c r="N8" i="42"/>
  <c r="N209" i="64"/>
  <c r="N84" i="54"/>
  <c r="N209" i="53"/>
  <c r="N134" i="46"/>
  <c r="N209" i="58"/>
  <c r="N84" i="56"/>
  <c r="N84" i="45"/>
  <c r="N34" i="42"/>
  <c r="N59" i="58"/>
  <c r="N159" i="57"/>
  <c r="N184" i="46"/>
  <c r="N34" i="58"/>
  <c r="N134" i="57"/>
  <c r="N34" i="57"/>
  <c r="N209" i="56"/>
  <c r="N209" i="45"/>
  <c r="N109" i="45"/>
  <c r="N184" i="42"/>
  <c r="N34" i="41"/>
  <c r="N159" i="55"/>
  <c r="N109" i="57"/>
  <c r="N84" i="44"/>
  <c r="N109" i="64"/>
  <c r="N59" i="55"/>
  <c r="N109" i="53"/>
  <c r="N34" i="46"/>
  <c r="N109" i="58"/>
  <c r="N34" i="44"/>
  <c r="N8" i="44"/>
  <c r="N134" i="45"/>
  <c r="N59" i="44"/>
  <c r="N184" i="64"/>
  <c r="N134" i="55"/>
  <c r="N134" i="54"/>
  <c r="N8" i="54"/>
  <c r="N184" i="53"/>
  <c r="N184" i="58"/>
  <c r="N184" i="57"/>
  <c r="N84" i="57"/>
  <c r="N8" i="57"/>
  <c r="N184" i="45"/>
  <c r="N59" i="45"/>
  <c r="N184" i="44"/>
  <c r="N109" i="42"/>
  <c r="N159" i="64"/>
  <c r="N84" i="64"/>
  <c r="N209" i="55"/>
  <c r="N59" i="54"/>
  <c r="N84" i="53"/>
  <c r="N159" i="58"/>
  <c r="N84" i="58"/>
  <c r="N159" i="56"/>
  <c r="N59" i="56"/>
  <c r="N159" i="45"/>
  <c r="N84" i="42"/>
  <c r="N184" i="55"/>
  <c r="N109" i="55"/>
  <c r="N34" i="55"/>
  <c r="N209" i="54"/>
  <c r="N59" i="53"/>
  <c r="N109" i="46"/>
  <c r="N59" i="57"/>
  <c r="N134" i="56"/>
  <c r="N8" i="45"/>
  <c r="N9" i="42"/>
  <c r="N9" i="54"/>
  <c r="N9" i="44"/>
  <c r="N9" i="58"/>
  <c r="N9" i="56"/>
  <c r="N9" i="53"/>
  <c r="N9" i="57"/>
  <c r="N9" i="46"/>
  <c r="N9" i="45"/>
  <c r="N9" i="64"/>
  <c r="N9" i="55"/>
  <c r="E20" i="53"/>
  <c r="E20" i="58"/>
  <c r="E20" i="46"/>
  <c r="E20" i="64"/>
  <c r="E20" i="54"/>
  <c r="E20" i="57"/>
  <c r="E20" i="56"/>
  <c r="E20" i="44"/>
  <c r="E20" i="55"/>
  <c r="E46" i="41"/>
  <c r="E20" i="45"/>
  <c r="E20" i="42"/>
  <c r="E46" i="57"/>
  <c r="E46" i="53"/>
  <c r="E46" i="58"/>
  <c r="E46" i="64"/>
  <c r="E46" i="42"/>
  <c r="E46" i="44"/>
  <c r="E71" i="44"/>
  <c r="E46" i="46"/>
  <c r="E46" i="55"/>
  <c r="E71" i="55"/>
  <c r="E71" i="53"/>
  <c r="E71" i="57"/>
  <c r="E71" i="46"/>
  <c r="E71" i="42"/>
  <c r="E71" i="64"/>
  <c r="E96" i="44"/>
  <c r="E71" i="58"/>
  <c r="E96" i="53"/>
  <c r="E96" i="58"/>
  <c r="E96" i="46"/>
  <c r="E96" i="57"/>
  <c r="E121" i="44"/>
  <c r="E96" i="55"/>
  <c r="E96" i="64"/>
  <c r="E96" i="42"/>
  <c r="E121" i="57"/>
  <c r="E121" i="64"/>
  <c r="E121" i="55"/>
  <c r="E121" i="42"/>
  <c r="E121" i="46"/>
  <c r="E146" i="44"/>
  <c r="E121" i="58"/>
  <c r="E121" i="53"/>
  <c r="E171" i="44"/>
  <c r="E146" i="64"/>
  <c r="E146" i="55"/>
  <c r="E146" i="53"/>
  <c r="E146" i="46"/>
  <c r="E146" i="58"/>
  <c r="E146" i="42"/>
  <c r="E146" i="57"/>
  <c r="E171" i="55"/>
  <c r="E171" i="57"/>
  <c r="E171" i="42"/>
  <c r="E196" i="44"/>
  <c r="E171" i="53"/>
  <c r="E171" i="46"/>
  <c r="E171" i="58"/>
  <c r="E171" i="64"/>
  <c r="E196" i="64"/>
  <c r="E196" i="55"/>
  <c r="E196" i="46"/>
  <c r="E196" i="53"/>
  <c r="E221" i="44"/>
  <c r="E196" i="42"/>
  <c r="E196" i="57"/>
  <c r="E196" i="58"/>
  <c r="E221" i="42"/>
  <c r="E221" i="46"/>
  <c r="E221" i="57"/>
  <c r="E221" i="53"/>
  <c r="E221" i="55"/>
  <c r="E221" i="58"/>
  <c r="E221" i="64"/>
  <c r="E19" i="57"/>
  <c r="E19" i="54"/>
  <c r="E19" i="64"/>
  <c r="E19" i="55"/>
  <c r="E19" i="56"/>
  <c r="E19" i="58"/>
  <c r="E19" i="45"/>
  <c r="E19" i="42"/>
  <c r="E19" i="53"/>
  <c r="E19" i="46"/>
  <c r="E19" i="44"/>
  <c r="E45" i="41"/>
  <c r="E45" i="55"/>
  <c r="E45" i="44"/>
  <c r="E45" i="42"/>
  <c r="E45" i="64"/>
  <c r="E45" i="57"/>
  <c r="E45" i="46"/>
  <c r="E70" i="44"/>
  <c r="E45" i="53"/>
  <c r="E45" i="58"/>
  <c r="E70" i="53"/>
  <c r="E70" i="64"/>
  <c r="E70" i="55"/>
  <c r="E70" i="58"/>
  <c r="E70" i="57"/>
  <c r="E70" i="46"/>
  <c r="E70" i="42"/>
  <c r="E95" i="44"/>
  <c r="E95" i="55"/>
  <c r="E95" i="64"/>
  <c r="E95" i="53"/>
  <c r="E95" i="46"/>
  <c r="E95" i="58"/>
  <c r="E120" i="44"/>
  <c r="E95" i="42"/>
  <c r="E95" i="57"/>
  <c r="E120" i="53"/>
  <c r="E120" i="46"/>
  <c r="E145" i="44"/>
  <c r="E120" i="58"/>
  <c r="E120" i="42"/>
  <c r="E120" i="64"/>
  <c r="E120" i="55"/>
  <c r="E120" i="57"/>
  <c r="E145" i="58"/>
  <c r="E145" i="46"/>
  <c r="E145" i="57"/>
  <c r="E170" i="44"/>
  <c r="E145" i="64"/>
  <c r="E145" i="55"/>
  <c r="E145" i="53"/>
  <c r="E145" i="42"/>
  <c r="E170" i="55"/>
  <c r="E170" i="53"/>
  <c r="E170" i="42"/>
  <c r="E170" i="57"/>
  <c r="E195" i="44"/>
  <c r="E170" i="58"/>
  <c r="E170" i="46"/>
  <c r="E170" i="64"/>
  <c r="E195" i="58"/>
  <c r="E220" i="44"/>
  <c r="E195" i="42"/>
  <c r="E195" i="64"/>
  <c r="E195" i="46"/>
  <c r="E195" i="55"/>
  <c r="E195" i="57"/>
  <c r="E195" i="53"/>
  <c r="E220" i="42"/>
  <c r="E220" i="53"/>
  <c r="E220" i="46"/>
  <c r="E220" i="55"/>
  <c r="E220" i="58"/>
  <c r="E220" i="64"/>
  <c r="E220" i="57"/>
  <c r="E18" i="46"/>
  <c r="E18" i="53"/>
  <c r="E18" i="54"/>
  <c r="E18" i="57"/>
  <c r="E18" i="56"/>
  <c r="E44" i="41"/>
  <c r="E18" i="64"/>
  <c r="E18" i="45"/>
  <c r="E18" i="55"/>
  <c r="E18" i="44"/>
  <c r="E18" i="58"/>
  <c r="E18" i="42"/>
  <c r="E44" i="55"/>
  <c r="E44" i="46"/>
  <c r="E69" i="44"/>
  <c r="E44" i="57"/>
  <c r="E44" i="44"/>
  <c r="E44" i="58"/>
  <c r="E44" i="42"/>
  <c r="E44" i="53"/>
  <c r="E44" i="64"/>
  <c r="E69" i="53"/>
  <c r="E69" i="64"/>
  <c r="E69" i="57"/>
  <c r="E69" i="55"/>
  <c r="E94" i="44"/>
  <c r="E69" i="42"/>
  <c r="E69" i="46"/>
  <c r="E69" i="58"/>
  <c r="E94" i="64"/>
  <c r="E94" i="55"/>
  <c r="E94" i="53"/>
  <c r="E94" i="58"/>
  <c r="E94" i="46"/>
  <c r="E119" i="44"/>
  <c r="E94" i="57"/>
  <c r="E94" i="42"/>
  <c r="E119" i="58"/>
  <c r="E119" i="42"/>
  <c r="E119" i="46"/>
  <c r="E119" i="53"/>
  <c r="E119" i="57"/>
  <c r="E144" i="44"/>
  <c r="E119" i="55"/>
  <c r="E119" i="64"/>
  <c r="E169" i="44"/>
  <c r="E144" i="64"/>
  <c r="E144" i="53"/>
  <c r="E144" i="46"/>
  <c r="E144" i="58"/>
  <c r="E144" i="57"/>
  <c r="E144" i="42"/>
  <c r="E144" i="55"/>
  <c r="E169" i="46"/>
  <c r="E169" i="64"/>
  <c r="E169" i="53"/>
  <c r="E169" i="57"/>
  <c r="E194" i="44"/>
  <c r="E169" i="42"/>
  <c r="E169" i="55"/>
  <c r="E169" i="58"/>
  <c r="E194" i="58"/>
  <c r="E194" i="57"/>
  <c r="E219" i="44"/>
  <c r="E194" i="64"/>
  <c r="E194" i="46"/>
  <c r="E194" i="53"/>
  <c r="E194" i="42"/>
  <c r="E194" i="55"/>
  <c r="E219" i="64"/>
  <c r="E219" i="55"/>
  <c r="E219" i="57"/>
  <c r="E219" i="46"/>
  <c r="E219" i="42"/>
  <c r="E219" i="58"/>
  <c r="E219" i="53"/>
  <c r="E12" i="55"/>
  <c r="E12" i="54"/>
  <c r="E12" i="46"/>
  <c r="E12" i="53"/>
  <c r="E12" i="58"/>
  <c r="E38" i="42"/>
  <c r="E12" i="57"/>
  <c r="E12" i="64"/>
  <c r="E12" i="56"/>
  <c r="I30" i="42"/>
  <c r="E38" i="41"/>
  <c r="E12" i="45"/>
  <c r="E12" i="42"/>
  <c r="E12" i="44"/>
  <c r="E38" i="44"/>
  <c r="E38" i="53"/>
  <c r="E63" i="44"/>
  <c r="E38" i="55"/>
  <c r="E38" i="46"/>
  <c r="E38" i="64"/>
  <c r="E38" i="58"/>
  <c r="E38" i="57"/>
  <c r="E63" i="57"/>
  <c r="E63" i="64"/>
  <c r="E63" i="55"/>
  <c r="E63" i="58"/>
  <c r="E63" i="42"/>
  <c r="E63" i="46"/>
  <c r="E63" i="53"/>
  <c r="E88" i="44"/>
  <c r="E88" i="64"/>
  <c r="E88" i="55"/>
  <c r="E88" i="46"/>
  <c r="E88" i="53"/>
  <c r="E88" i="42"/>
  <c r="E88" i="58"/>
  <c r="E88" i="57"/>
  <c r="E113" i="44"/>
  <c r="E113" i="58"/>
  <c r="E138" i="44"/>
  <c r="E113" i="57"/>
  <c r="E113" i="64"/>
  <c r="E113" i="55"/>
  <c r="E113" i="46"/>
  <c r="E113" i="42"/>
  <c r="E113" i="53"/>
  <c r="E138" i="64"/>
  <c r="E138" i="57"/>
  <c r="E163" i="44"/>
  <c r="E138" i="53"/>
  <c r="E138" i="58"/>
  <c r="E138" i="46"/>
  <c r="E138" i="55"/>
  <c r="E138" i="42"/>
  <c r="E163" i="55"/>
  <c r="E163" i="46"/>
  <c r="E163" i="42"/>
  <c r="E163" i="64"/>
  <c r="E163" i="53"/>
  <c r="E163" i="58"/>
  <c r="E163" i="57"/>
  <c r="E188" i="44"/>
  <c r="E188" i="58"/>
  <c r="E188" i="64"/>
  <c r="E213" i="44"/>
  <c r="E188" i="46"/>
  <c r="E188" i="55"/>
  <c r="E188" i="53"/>
  <c r="E188" i="42"/>
  <c r="E188" i="57"/>
  <c r="E213" i="42"/>
  <c r="E213" i="46"/>
  <c r="E213" i="57"/>
  <c r="E213" i="64"/>
  <c r="E213" i="53"/>
  <c r="E213" i="55"/>
  <c r="E213" i="58"/>
  <c r="E14" i="54"/>
  <c r="E14" i="55"/>
  <c r="E14" i="46"/>
  <c r="E14" i="58"/>
  <c r="E14" i="53"/>
  <c r="E14" i="44"/>
  <c r="E14" i="57"/>
  <c r="E14" i="56"/>
  <c r="E14" i="64"/>
  <c r="E14" i="45"/>
  <c r="E40" i="41"/>
  <c r="E14" i="42"/>
  <c r="E40" i="55"/>
  <c r="E40" i="44"/>
  <c r="E40" i="53"/>
  <c r="E40" i="64"/>
  <c r="E40" i="46"/>
  <c r="E40" i="42"/>
  <c r="E40" i="57"/>
  <c r="E65" i="44"/>
  <c r="E40" i="58"/>
  <c r="E65" i="53"/>
  <c r="E65" i="55"/>
  <c r="E65" i="64"/>
  <c r="E65" i="46"/>
  <c r="E90" i="44"/>
  <c r="E65" i="58"/>
  <c r="E65" i="57"/>
  <c r="E65" i="42"/>
  <c r="E90" i="53"/>
  <c r="E90" i="46"/>
  <c r="E90" i="58"/>
  <c r="E90" i="64"/>
  <c r="E90" i="55"/>
  <c r="E90" i="57"/>
  <c r="E90" i="42"/>
  <c r="E115" i="44"/>
  <c r="E115" i="57"/>
  <c r="E115" i="42"/>
  <c r="E115" i="64"/>
  <c r="E115" i="46"/>
  <c r="E115" i="53"/>
  <c r="E115" i="58"/>
  <c r="E140" i="44"/>
  <c r="E115" i="55"/>
  <c r="E140" i="53"/>
  <c r="E140" i="46"/>
  <c r="E165" i="44"/>
  <c r="E140" i="55"/>
  <c r="E140" i="58"/>
  <c r="E140" i="42"/>
  <c r="E140" i="57"/>
  <c r="E140" i="64"/>
  <c r="E190" i="44"/>
  <c r="E165" i="55"/>
  <c r="E165" i="42"/>
  <c r="E165" i="64"/>
  <c r="E165" i="46"/>
  <c r="E165" i="58"/>
  <c r="E165" i="57"/>
  <c r="E165" i="53"/>
  <c r="E190" i="46"/>
  <c r="E190" i="57"/>
  <c r="E190" i="42"/>
  <c r="E190" i="55"/>
  <c r="E190" i="53"/>
  <c r="E215" i="44"/>
  <c r="E190" i="64"/>
  <c r="E190" i="58"/>
  <c r="E215" i="64"/>
  <c r="E215" i="46"/>
  <c r="E215" i="42"/>
  <c r="E215" i="57"/>
  <c r="E215" i="55"/>
  <c r="E215" i="53"/>
  <c r="E215" i="58"/>
  <c r="E13" i="56"/>
  <c r="E13" i="64"/>
  <c r="E13" i="57"/>
  <c r="E13" i="54"/>
  <c r="E13" i="55"/>
  <c r="E13" i="42"/>
  <c r="E13" i="53"/>
  <c r="E13" i="58"/>
  <c r="E13" i="44"/>
  <c r="E13" i="45"/>
  <c r="E13" i="46"/>
  <c r="E39" i="41"/>
  <c r="E39" i="58"/>
  <c r="E39" i="57"/>
  <c r="E39" i="46"/>
  <c r="E39" i="55"/>
  <c r="E64" i="44"/>
  <c r="E39" i="64"/>
  <c r="E39" i="44"/>
  <c r="E39" i="53"/>
  <c r="E39" i="42"/>
  <c r="E64" i="53"/>
  <c r="E64" i="46"/>
  <c r="E64" i="55"/>
  <c r="E64" i="64"/>
  <c r="E64" i="57"/>
  <c r="E64" i="58"/>
  <c r="E64" i="42"/>
  <c r="E89" i="44"/>
  <c r="E89" i="46"/>
  <c r="E89" i="64"/>
  <c r="E89" i="58"/>
  <c r="E89" i="55"/>
  <c r="E89" i="53"/>
  <c r="E114" i="44"/>
  <c r="E89" i="42"/>
  <c r="E89" i="57"/>
  <c r="E114" i="55"/>
  <c r="E114" i="53"/>
  <c r="E114" i="58"/>
  <c r="E114" i="64"/>
  <c r="E139" i="44"/>
  <c r="E114" i="42"/>
  <c r="E114" i="46"/>
  <c r="E114" i="57"/>
  <c r="E139" i="53"/>
  <c r="E139" i="57"/>
  <c r="E139" i="64"/>
  <c r="E139" i="46"/>
  <c r="E164" i="44"/>
  <c r="E139" i="55"/>
  <c r="E139" i="58"/>
  <c r="E139" i="42"/>
  <c r="E164" i="55"/>
  <c r="E164" i="58"/>
  <c r="E164" i="53"/>
  <c r="E164" i="57"/>
  <c r="E164" i="46"/>
  <c r="E164" i="64"/>
  <c r="E189" i="44"/>
  <c r="E164" i="42"/>
  <c r="E189" i="55"/>
  <c r="E214" i="44"/>
  <c r="E189" i="53"/>
  <c r="E189" i="57"/>
  <c r="E189" i="58"/>
  <c r="E189" i="64"/>
  <c r="E189" i="46"/>
  <c r="E189" i="42"/>
  <c r="E214" i="58"/>
  <c r="E214" i="53"/>
  <c r="E214" i="55"/>
  <c r="E214" i="64"/>
  <c r="E214" i="57"/>
  <c r="E214" i="42"/>
  <c r="E214" i="46"/>
  <c r="E23" i="54"/>
  <c r="E23" i="46"/>
  <c r="E23" i="57"/>
  <c r="E23" i="64"/>
  <c r="E23" i="55"/>
  <c r="E23" i="56"/>
  <c r="E23" i="53"/>
  <c r="E23" i="58"/>
  <c r="E23" i="45"/>
  <c r="E49" i="42"/>
  <c r="E23" i="42"/>
  <c r="E49" i="41"/>
  <c r="E23" i="44"/>
  <c r="E49" i="55"/>
  <c r="E49" i="44"/>
  <c r="E49" i="57"/>
  <c r="E49" i="58"/>
  <c r="E49" i="64"/>
  <c r="E49" i="53"/>
  <c r="E74" i="44"/>
  <c r="E49" i="46"/>
  <c r="E74" i="55"/>
  <c r="E74" i="58"/>
  <c r="E74" i="57"/>
  <c r="E74" i="53"/>
  <c r="E74" i="64"/>
  <c r="E99" i="44"/>
  <c r="E74" i="46"/>
  <c r="E74" i="42"/>
  <c r="E99" i="46"/>
  <c r="E99" i="58"/>
  <c r="E99" i="64"/>
  <c r="E99" i="55"/>
  <c r="E99" i="53"/>
  <c r="E99" i="42"/>
  <c r="E99" i="57"/>
  <c r="E124" i="44"/>
  <c r="E124" i="53"/>
  <c r="E124" i="46"/>
  <c r="E124" i="57"/>
  <c r="E124" i="42"/>
  <c r="E124" i="64"/>
  <c r="E149" i="44"/>
  <c r="E124" i="55"/>
  <c r="E124" i="58"/>
  <c r="E174" i="44"/>
  <c r="E149" i="64"/>
  <c r="E149" i="46"/>
  <c r="E149" i="53"/>
  <c r="E149" i="57"/>
  <c r="E149" i="55"/>
  <c r="E149" i="58"/>
  <c r="E149" i="42"/>
  <c r="E174" i="57"/>
  <c r="E174" i="42"/>
  <c r="E174" i="55"/>
  <c r="E174" i="46"/>
  <c r="E174" i="58"/>
  <c r="E174" i="64"/>
  <c r="E174" i="53"/>
  <c r="E199" i="44"/>
  <c r="E199" i="58"/>
  <c r="E199" i="64"/>
  <c r="E199" i="57"/>
  <c r="E199" i="46"/>
  <c r="E199" i="55"/>
  <c r="E224" i="44"/>
  <c r="E199" i="42"/>
  <c r="E199" i="53"/>
  <c r="E224" i="55"/>
  <c r="E224" i="42"/>
  <c r="E224" i="46"/>
  <c r="E224" i="53"/>
  <c r="E224" i="57"/>
  <c r="E224" i="58"/>
  <c r="E224" i="64"/>
  <c r="E16" i="55"/>
  <c r="E16" i="53"/>
  <c r="E16" i="58"/>
  <c r="E16" i="46"/>
  <c r="E16" i="42"/>
  <c r="E16" i="64"/>
  <c r="E16" i="57"/>
  <c r="E16" i="45"/>
  <c r="E16" i="54"/>
  <c r="E16" i="44"/>
  <c r="E42" i="41"/>
  <c r="E16" i="56"/>
  <c r="E42" i="53"/>
  <c r="E42" i="58"/>
  <c r="E42" i="46"/>
  <c r="E67" i="44"/>
  <c r="E42" i="55"/>
  <c r="E42" i="42"/>
  <c r="E42" i="44"/>
  <c r="E42" i="64"/>
  <c r="E42" i="57"/>
  <c r="E67" i="64"/>
  <c r="E67" i="46"/>
  <c r="E67" i="55"/>
  <c r="E67" i="42"/>
  <c r="E67" i="53"/>
  <c r="E67" i="58"/>
  <c r="E67" i="57"/>
  <c r="E92" i="44"/>
  <c r="E92" i="58"/>
  <c r="E92" i="55"/>
  <c r="E92" i="64"/>
  <c r="E92" i="46"/>
  <c r="E117" i="44"/>
  <c r="E92" i="53"/>
  <c r="E92" i="57"/>
  <c r="E92" i="42"/>
  <c r="E117" i="58"/>
  <c r="E117" i="55"/>
  <c r="E117" i="57"/>
  <c r="E117" i="53"/>
  <c r="E117" i="46"/>
  <c r="E117" i="64"/>
  <c r="E142" i="44"/>
  <c r="E117" i="42"/>
  <c r="E142" i="55"/>
  <c r="E142" i="57"/>
  <c r="E167" i="44"/>
  <c r="E142" i="64"/>
  <c r="E142" i="53"/>
  <c r="E142" i="58"/>
  <c r="E142" i="46"/>
  <c r="E142" i="42"/>
  <c r="E167" i="64"/>
  <c r="E192" i="44"/>
  <c r="E167" i="58"/>
  <c r="E167" i="55"/>
  <c r="E167" i="53"/>
  <c r="E167" i="57"/>
  <c r="E167" i="46"/>
  <c r="E167" i="42"/>
  <c r="E192" i="58"/>
  <c r="E192" i="57"/>
  <c r="E192" i="64"/>
  <c r="E192" i="53"/>
  <c r="E192" i="46"/>
  <c r="E192" i="42"/>
  <c r="E192" i="55"/>
  <c r="E217" i="44"/>
  <c r="E217" i="55"/>
  <c r="E217" i="58"/>
  <c r="E217" i="64"/>
  <c r="E217" i="57"/>
  <c r="E217" i="46"/>
  <c r="E217" i="53"/>
  <c r="E217" i="42"/>
  <c r="E22" i="53"/>
  <c r="E22" i="58"/>
  <c r="E22" i="46"/>
  <c r="E22" i="54"/>
  <c r="E22" i="64"/>
  <c r="E22" i="57"/>
  <c r="E22" i="56"/>
  <c r="E22" i="44"/>
  <c r="E22" i="42"/>
  <c r="E22" i="45"/>
  <c r="E48" i="41"/>
  <c r="E22" i="55"/>
  <c r="E48" i="58"/>
  <c r="E48" i="64"/>
  <c r="E73" i="44"/>
  <c r="E48" i="46"/>
  <c r="E48" i="55"/>
  <c r="E48" i="53"/>
  <c r="E48" i="44"/>
  <c r="E48" i="57"/>
  <c r="E48" i="42"/>
  <c r="E73" i="64"/>
  <c r="E73" i="55"/>
  <c r="E73" i="42"/>
  <c r="E73" i="53"/>
  <c r="E73" i="58"/>
  <c r="E73" i="57"/>
  <c r="E73" i="46"/>
  <c r="E98" i="44"/>
  <c r="E98" i="46"/>
  <c r="E98" i="64"/>
  <c r="E98" i="53"/>
  <c r="E98" i="58"/>
  <c r="E98" i="55"/>
  <c r="E98" i="42"/>
  <c r="E123" i="44"/>
  <c r="E98" i="57"/>
  <c r="E123" i="64"/>
  <c r="E148" i="44"/>
  <c r="E123" i="42"/>
  <c r="E123" i="55"/>
  <c r="E123" i="46"/>
  <c r="E123" i="58"/>
  <c r="E123" i="53"/>
  <c r="E123" i="57"/>
  <c r="E148" i="55"/>
  <c r="E173" i="44"/>
  <c r="E148" i="64"/>
  <c r="E148" i="58"/>
  <c r="E148" i="57"/>
  <c r="E148" i="46"/>
  <c r="E148" i="42"/>
  <c r="E148" i="53"/>
  <c r="E173" i="46"/>
  <c r="E173" i="57"/>
  <c r="E173" i="64"/>
  <c r="E173" i="53"/>
  <c r="E173" i="42"/>
  <c r="E173" i="55"/>
  <c r="E173" i="58"/>
  <c r="E198" i="44"/>
  <c r="E198" i="42"/>
  <c r="E198" i="55"/>
  <c r="E198" i="53"/>
  <c r="E223" i="44"/>
  <c r="E198" i="58"/>
  <c r="E198" i="46"/>
  <c r="E198" i="64"/>
  <c r="E198" i="57"/>
  <c r="E223" i="42"/>
  <c r="E223" i="53"/>
  <c r="E223" i="58"/>
  <c r="E223" i="55"/>
  <c r="E223" i="64"/>
  <c r="E223" i="46"/>
  <c r="E223" i="57"/>
  <c r="E17" i="46"/>
  <c r="E17" i="54"/>
  <c r="E17" i="57"/>
  <c r="E17" i="56"/>
  <c r="E17" i="64"/>
  <c r="E17" i="55"/>
  <c r="E17" i="58"/>
  <c r="E17" i="45"/>
  <c r="E17" i="42"/>
  <c r="E17" i="53"/>
  <c r="E17" i="44"/>
  <c r="E43" i="41"/>
  <c r="E43" i="58"/>
  <c r="E43" i="64"/>
  <c r="E43" i="53"/>
  <c r="E68" i="44"/>
  <c r="E43" i="42"/>
  <c r="E43" i="46"/>
  <c r="E43" i="55"/>
  <c r="E43" i="57"/>
  <c r="E43" i="44"/>
  <c r="E68" i="55"/>
  <c r="E68" i="64"/>
  <c r="E68" i="46"/>
  <c r="E68" i="53"/>
  <c r="E68" i="57"/>
  <c r="E93" i="44"/>
  <c r="E68" i="58"/>
  <c r="E68" i="42"/>
  <c r="E93" i="55"/>
  <c r="E93" i="53"/>
  <c r="E93" i="46"/>
  <c r="E93" i="64"/>
  <c r="E93" i="42"/>
  <c r="E93" i="58"/>
  <c r="E118" i="44"/>
  <c r="E93" i="57"/>
  <c r="E143" i="44"/>
  <c r="E118" i="42"/>
  <c r="E118" i="46"/>
  <c r="E118" i="57"/>
  <c r="E118" i="64"/>
  <c r="E118" i="58"/>
  <c r="E118" i="53"/>
  <c r="E118" i="55"/>
  <c r="E143" i="46"/>
  <c r="E143" i="55"/>
  <c r="E143" i="58"/>
  <c r="E143" i="53"/>
  <c r="E143" i="64"/>
  <c r="E143" i="57"/>
  <c r="E168" i="44"/>
  <c r="E143" i="42"/>
  <c r="E168" i="64"/>
  <c r="E168" i="55"/>
  <c r="E168" i="42"/>
  <c r="E168" i="53"/>
  <c r="E168" i="57"/>
  <c r="E168" i="58"/>
  <c r="E168" i="46"/>
  <c r="E193" i="44"/>
  <c r="E218" i="44"/>
  <c r="E193" i="53"/>
  <c r="E193" i="58"/>
  <c r="E193" i="64"/>
  <c r="E193" i="55"/>
  <c r="E193" i="46"/>
  <c r="E193" i="42"/>
  <c r="E193" i="57"/>
  <c r="E218" i="53"/>
  <c r="E218" i="58"/>
  <c r="E218" i="55"/>
  <c r="E218" i="64"/>
  <c r="E218" i="57"/>
  <c r="E218" i="42"/>
  <c r="E218" i="46"/>
  <c r="E21" i="64"/>
  <c r="E21" i="46"/>
  <c r="E21" i="56"/>
  <c r="E21" i="57"/>
  <c r="E21" i="55"/>
  <c r="E21" i="53"/>
  <c r="E21" i="58"/>
  <c r="E21" i="45"/>
  <c r="E21" i="42"/>
  <c r="E21" i="54"/>
  <c r="E47" i="41"/>
  <c r="E21" i="44"/>
  <c r="E47" i="42"/>
  <c r="E47" i="57"/>
  <c r="E47" i="55"/>
  <c r="E47" i="46"/>
  <c r="E47" i="44"/>
  <c r="E47" i="64"/>
  <c r="E47" i="53"/>
  <c r="E47" i="58"/>
  <c r="E72" i="44"/>
  <c r="E72" i="64"/>
  <c r="E72" i="55"/>
  <c r="E72" i="58"/>
  <c r="E97" i="44"/>
  <c r="E72" i="46"/>
  <c r="E72" i="57"/>
  <c r="E72" i="53"/>
  <c r="E72" i="42"/>
  <c r="E97" i="46"/>
  <c r="E97" i="64"/>
  <c r="E97" i="58"/>
  <c r="E97" i="55"/>
  <c r="E97" i="53"/>
  <c r="E97" i="42"/>
  <c r="E97" i="57"/>
  <c r="E122" i="44"/>
  <c r="E122" i="55"/>
  <c r="E122" i="53"/>
  <c r="E122" i="57"/>
  <c r="E122" i="42"/>
  <c r="E147" i="44"/>
  <c r="E122" i="58"/>
  <c r="E122" i="64"/>
  <c r="E122" i="46"/>
  <c r="E147" i="57"/>
  <c r="E147" i="55"/>
  <c r="E147" i="64"/>
  <c r="E147" i="53"/>
  <c r="E147" i="58"/>
  <c r="E172" i="44"/>
  <c r="E147" i="46"/>
  <c r="E147" i="42"/>
  <c r="E172" i="42"/>
  <c r="E172" i="58"/>
  <c r="E172" i="53"/>
  <c r="E172" i="46"/>
  <c r="E172" i="64"/>
  <c r="E172" i="55"/>
  <c r="E197" i="44"/>
  <c r="E172" i="57"/>
  <c r="E197" i="53"/>
  <c r="E197" i="55"/>
  <c r="E197" i="58"/>
  <c r="E197" i="57"/>
  <c r="E197" i="64"/>
  <c r="E197" i="46"/>
  <c r="E222" i="44"/>
  <c r="E197" i="42"/>
  <c r="E222" i="64"/>
  <c r="E222" i="57"/>
  <c r="E222" i="46"/>
  <c r="E222" i="42"/>
  <c r="E222" i="53"/>
  <c r="E222" i="55"/>
  <c r="E222" i="58"/>
  <c r="I24" i="2"/>
  <c r="E98" i="41"/>
  <c r="E123" i="41"/>
  <c r="E148" i="41"/>
  <c r="E173" i="41"/>
  <c r="E223" i="41"/>
  <c r="E198" i="41"/>
  <c r="E96" i="41"/>
  <c r="E121" i="41"/>
  <c r="E146" i="41"/>
  <c r="E171" i="41"/>
  <c r="E196" i="41"/>
  <c r="E221" i="41"/>
  <c r="E88" i="41"/>
  <c r="E113" i="41"/>
  <c r="E138" i="41"/>
  <c r="E163" i="41"/>
  <c r="E188" i="41"/>
  <c r="E213" i="41"/>
  <c r="E92" i="41"/>
  <c r="E117" i="41"/>
  <c r="E142" i="41"/>
  <c r="E167" i="41"/>
  <c r="E192" i="41"/>
  <c r="E217" i="41"/>
  <c r="E93" i="41"/>
  <c r="E118" i="41"/>
  <c r="E143" i="41"/>
  <c r="E168" i="41"/>
  <c r="E193" i="41"/>
  <c r="E218" i="41"/>
  <c r="E95" i="41"/>
  <c r="E120" i="41"/>
  <c r="E145" i="41"/>
  <c r="E170" i="41"/>
  <c r="E220" i="41"/>
  <c r="E195" i="41"/>
  <c r="AF24" i="2"/>
  <c r="E89" i="41"/>
  <c r="E114" i="41"/>
  <c r="E139" i="41"/>
  <c r="E164" i="41"/>
  <c r="E189" i="41"/>
  <c r="E214" i="41"/>
  <c r="E99" i="41"/>
  <c r="E124" i="41"/>
  <c r="E149" i="41"/>
  <c r="E174" i="41"/>
  <c r="E224" i="41"/>
  <c r="E199" i="41"/>
  <c r="E94" i="41"/>
  <c r="E119" i="41"/>
  <c r="E144" i="41"/>
  <c r="E169" i="41"/>
  <c r="E194" i="41"/>
  <c r="E219" i="41"/>
  <c r="E97" i="41"/>
  <c r="E122" i="41"/>
  <c r="E147" i="41"/>
  <c r="E172" i="41"/>
  <c r="E197" i="41"/>
  <c r="E222" i="41"/>
  <c r="E90" i="41"/>
  <c r="E115" i="41"/>
  <c r="E140" i="41"/>
  <c r="E165" i="41"/>
  <c r="E190" i="41"/>
  <c r="E215" i="41"/>
  <c r="S24" i="2"/>
  <c r="V24" i="2"/>
  <c r="AG24" i="2"/>
  <c r="AI24" i="2"/>
  <c r="AJ24" i="2"/>
  <c r="AB24" i="2"/>
  <c r="N134" i="41"/>
  <c r="N159" i="41"/>
  <c r="N209" i="41"/>
  <c r="N109" i="41"/>
  <c r="N184" i="41"/>
  <c r="N84" i="41"/>
  <c r="N24" i="2"/>
  <c r="X24" i="2"/>
  <c r="O24" i="2"/>
  <c r="Z24" i="2"/>
  <c r="AH24" i="2"/>
  <c r="P24" i="2"/>
  <c r="AA24" i="2"/>
  <c r="AK24" i="2"/>
  <c r="M24" i="2"/>
  <c r="W24" i="2"/>
  <c r="Q24" i="2"/>
  <c r="R24" i="2"/>
  <c r="AC24" i="2"/>
  <c r="J24" i="2"/>
  <c r="T24" i="2"/>
  <c r="AD24" i="2"/>
  <c r="Y24" i="2"/>
  <c r="K24" i="2"/>
  <c r="L24" i="2"/>
  <c r="U24" i="2"/>
  <c r="AE24" i="2"/>
  <c r="E12" i="41"/>
  <c r="N11" i="41"/>
  <c r="N22" i="41"/>
  <c r="N16" i="41"/>
  <c r="N15" i="41"/>
  <c r="N20" i="41"/>
  <c r="N14" i="41"/>
  <c r="N17" i="41"/>
  <c r="N19" i="41"/>
  <c r="N12" i="41"/>
  <c r="N21" i="41"/>
  <c r="N18" i="41"/>
  <c r="N24" i="41"/>
  <c r="N13" i="41"/>
  <c r="N23" i="41"/>
  <c r="E23" i="41"/>
  <c r="E74" i="41"/>
  <c r="E14" i="41"/>
  <c r="E65" i="41"/>
  <c r="E22" i="41"/>
  <c r="E73" i="41"/>
  <c r="E71" i="41"/>
  <c r="E20" i="41"/>
  <c r="E17" i="41"/>
  <c r="E68" i="41"/>
  <c r="E72" i="41"/>
  <c r="E21" i="41"/>
  <c r="E16" i="41"/>
  <c r="E67" i="41"/>
  <c r="E13" i="41"/>
  <c r="E64" i="41"/>
  <c r="E19" i="41"/>
  <c r="E70" i="41"/>
  <c r="E69" i="41"/>
  <c r="E18" i="41"/>
  <c r="N59" i="41"/>
  <c r="N8" i="41"/>
  <c r="N9" i="41"/>
  <c r="Q77" i="2"/>
  <c r="I18" i="3" s="1"/>
  <c r="J18" i="3" s="1"/>
  <c r="U77" i="2"/>
  <c r="I22" i="3" s="1"/>
  <c r="J22" i="3" s="1"/>
  <c r="E22" i="3"/>
  <c r="I5" i="3"/>
  <c r="N77" i="2"/>
  <c r="I15" i="3" s="1"/>
  <c r="E15" i="3"/>
  <c r="T15" i="3" s="1"/>
  <c r="E77" i="2"/>
  <c r="I6" i="3" s="1"/>
  <c r="E6" i="3"/>
  <c r="J77" i="2"/>
  <c r="I11" i="3" s="1"/>
  <c r="E11" i="3"/>
  <c r="T11" i="3" s="1"/>
  <c r="AG77" i="2"/>
  <c r="I34" i="3" s="1"/>
  <c r="J34" i="3" s="1"/>
  <c r="O77" i="2"/>
  <c r="I16" i="3" s="1"/>
  <c r="E20" i="3"/>
  <c r="T20" i="3" s="1"/>
  <c r="S77" i="2"/>
  <c r="I20" i="3" s="1"/>
  <c r="V77" i="2"/>
  <c r="I23" i="3" s="1"/>
  <c r="J23" i="3" s="1"/>
  <c r="E23" i="3"/>
  <c r="L77" i="2"/>
  <c r="I13" i="3" s="1"/>
  <c r="AF77" i="2"/>
  <c r="I33" i="3" s="1"/>
  <c r="J33" i="3" s="1"/>
  <c r="E33" i="3"/>
  <c r="H77" i="2"/>
  <c r="I9" i="3" s="1"/>
  <c r="E9" i="3"/>
  <c r="T9" i="3" s="1"/>
  <c r="E21" i="3"/>
  <c r="T77" i="2"/>
  <c r="I21" i="3" s="1"/>
  <c r="J21" i="3" s="1"/>
  <c r="E17" i="3"/>
  <c r="T17" i="3" s="1"/>
  <c r="P77" i="2"/>
  <c r="I17" i="3" s="1"/>
  <c r="I77" i="2"/>
  <c r="I10" i="3" s="1"/>
  <c r="AE77" i="2"/>
  <c r="I32" i="3" s="1"/>
  <c r="J32" i="3" s="1"/>
  <c r="E32" i="3"/>
  <c r="R77" i="2"/>
  <c r="I19" i="3" s="1"/>
  <c r="E19" i="3"/>
  <c r="T19" i="3" s="1"/>
  <c r="E29" i="3"/>
  <c r="AB77" i="2"/>
  <c r="I29" i="3" s="1"/>
  <c r="J29" i="3" s="1"/>
  <c r="J7" i="3"/>
  <c r="X7" i="3"/>
  <c r="J12" i="3"/>
  <c r="X12" i="3"/>
  <c r="W77" i="2"/>
  <c r="I24" i="3" s="1"/>
  <c r="J24" i="3" s="1"/>
  <c r="E24" i="3"/>
  <c r="E28" i="3"/>
  <c r="AA77" i="2"/>
  <c r="I28" i="3" s="1"/>
  <c r="J28" i="3" s="1"/>
  <c r="AC77" i="2"/>
  <c r="I30" i="3" s="1"/>
  <c r="J30" i="3" s="1"/>
  <c r="E30" i="3"/>
  <c r="M77" i="2"/>
  <c r="I14" i="3" s="1"/>
  <c r="E14" i="3"/>
  <c r="T14" i="3" s="1"/>
  <c r="E26" i="3"/>
  <c r="Y77" i="2"/>
  <c r="I26" i="3" s="1"/>
  <c r="J26" i="3" s="1"/>
  <c r="G77" i="2"/>
  <c r="I8" i="3" s="1"/>
  <c r="E8" i="3"/>
  <c r="E25" i="3"/>
  <c r="X77" i="2"/>
  <c r="I25" i="3" s="1"/>
  <c r="J25" i="3" s="1"/>
  <c r="E13" i="3"/>
  <c r="T13" i="3" s="1"/>
  <c r="Y17" i="3"/>
  <c r="E31" i="3"/>
  <c r="E16" i="3"/>
  <c r="T16" i="3" s="1"/>
  <c r="Y9" i="3"/>
  <c r="Y18" i="3"/>
  <c r="E7" i="3"/>
  <c r="Y10" i="3"/>
  <c r="Y16" i="3"/>
  <c r="Y12" i="3"/>
  <c r="Y20" i="3"/>
  <c r="Y6" i="3"/>
  <c r="E10" i="3"/>
  <c r="T10" i="3" s="1"/>
  <c r="E18" i="3"/>
  <c r="T18" i="3" s="1"/>
  <c r="Y13" i="3"/>
  <c r="E27" i="3"/>
  <c r="Y14" i="3"/>
  <c r="Y5" i="3"/>
  <c r="Y11" i="3"/>
  <c r="Y19" i="3"/>
  <c r="E12" i="3"/>
  <c r="T12" i="3" s="1"/>
  <c r="Y7" i="3"/>
  <c r="Y15" i="3"/>
  <c r="AJ27" i="2"/>
  <c r="AI27" i="2"/>
  <c r="AG27" i="2"/>
  <c r="AB27" i="2"/>
  <c r="AC27" i="2"/>
  <c r="AK27" i="2"/>
  <c r="AD27" i="2"/>
  <c r="AL27" i="2"/>
  <c r="AE27" i="2"/>
  <c r="AA27" i="2"/>
  <c r="Z27" i="2"/>
  <c r="AH27" i="2"/>
  <c r="AF27" i="2"/>
  <c r="C4" i="3"/>
  <c r="M4" i="3" s="1"/>
  <c r="AN25" i="2" l="1"/>
  <c r="V20" i="3" s="1"/>
  <c r="AN24" i="2"/>
  <c r="P59" i="53"/>
  <c r="Q59" i="53" s="1"/>
  <c r="O59" i="53"/>
  <c r="P159" i="56"/>
  <c r="Q159" i="56" s="1"/>
  <c r="O159" i="56"/>
  <c r="O109" i="42"/>
  <c r="P109" i="42"/>
  <c r="Q109" i="42" s="1"/>
  <c r="P184" i="53"/>
  <c r="Q184" i="53" s="1"/>
  <c r="O184" i="53"/>
  <c r="O34" i="44"/>
  <c r="P34" i="44"/>
  <c r="Q34" i="44" s="1"/>
  <c r="P159" i="55"/>
  <c r="Q159" i="55" s="1"/>
  <c r="O159" i="55"/>
  <c r="P34" i="58"/>
  <c r="Q34" i="58" s="1"/>
  <c r="O34" i="58"/>
  <c r="P134" i="46"/>
  <c r="Q134" i="46" s="1"/>
  <c r="O134" i="46"/>
  <c r="O59" i="42"/>
  <c r="P59" i="42"/>
  <c r="Q59" i="42" s="1"/>
  <c r="O109" i="54"/>
  <c r="P109" i="54"/>
  <c r="Q109" i="54" s="1"/>
  <c r="P8" i="56"/>
  <c r="O8" i="56"/>
  <c r="P109" i="56"/>
  <c r="Q109" i="56" s="1"/>
  <c r="O109" i="56"/>
  <c r="O209" i="54"/>
  <c r="P209" i="54"/>
  <c r="Q209" i="54" s="1"/>
  <c r="P84" i="58"/>
  <c r="Q84" i="58" s="1"/>
  <c r="O84" i="58"/>
  <c r="P184" i="44"/>
  <c r="Q184" i="44" s="1"/>
  <c r="O184" i="44"/>
  <c r="O8" i="54"/>
  <c r="P8" i="54"/>
  <c r="P109" i="58"/>
  <c r="Q109" i="58" s="1"/>
  <c r="O109" i="58"/>
  <c r="P34" i="41"/>
  <c r="Q34" i="41" s="1"/>
  <c r="O34" i="41"/>
  <c r="P184" i="46"/>
  <c r="Q184" i="46" s="1"/>
  <c r="O184" i="46"/>
  <c r="P209" i="53"/>
  <c r="Q209" i="53" s="1"/>
  <c r="O209" i="53"/>
  <c r="P209" i="42"/>
  <c r="Q209" i="42" s="1"/>
  <c r="O209" i="42"/>
  <c r="O8" i="55"/>
  <c r="P8" i="55"/>
  <c r="P8" i="58"/>
  <c r="O8" i="58"/>
  <c r="P84" i="46"/>
  <c r="Q84" i="46" s="1"/>
  <c r="O84" i="46"/>
  <c r="O84" i="54"/>
  <c r="P84" i="54"/>
  <c r="Q84" i="54" s="1"/>
  <c r="P109" i="55"/>
  <c r="Q109" i="55" s="1"/>
  <c r="O109" i="55"/>
  <c r="O84" i="53"/>
  <c r="P84" i="53"/>
  <c r="Q84" i="53" s="1"/>
  <c r="P184" i="45"/>
  <c r="Q184" i="45" s="1"/>
  <c r="O184" i="45"/>
  <c r="P134" i="55"/>
  <c r="Q134" i="55" s="1"/>
  <c r="O134" i="55"/>
  <c r="P109" i="53"/>
  <c r="Q109" i="53" s="1"/>
  <c r="O109" i="53"/>
  <c r="P109" i="45"/>
  <c r="Q109" i="45" s="1"/>
  <c r="O109" i="45"/>
  <c r="P59" i="58"/>
  <c r="Q59" i="58" s="1"/>
  <c r="O59" i="58"/>
  <c r="P209" i="64"/>
  <c r="Q209" i="64" s="1"/>
  <c r="O209" i="64"/>
  <c r="O34" i="56"/>
  <c r="P34" i="56"/>
  <c r="Q34" i="56" s="1"/>
  <c r="O59" i="46"/>
  <c r="P59" i="46"/>
  <c r="Q59" i="46" s="1"/>
  <c r="P159" i="54"/>
  <c r="Q159" i="54" s="1"/>
  <c r="O159" i="54"/>
  <c r="P34" i="54"/>
  <c r="Q34" i="54" s="1"/>
  <c r="O34" i="54"/>
  <c r="O34" i="55"/>
  <c r="P34" i="55"/>
  <c r="Q34" i="55" s="1"/>
  <c r="P8" i="53"/>
  <c r="O8" i="53"/>
  <c r="O8" i="45"/>
  <c r="P8" i="45"/>
  <c r="P184" i="55"/>
  <c r="Q184" i="55" s="1"/>
  <c r="O184" i="55"/>
  <c r="O59" i="54"/>
  <c r="P59" i="54"/>
  <c r="Q59" i="54" s="1"/>
  <c r="P8" i="57"/>
  <c r="O8" i="57"/>
  <c r="P184" i="64"/>
  <c r="Q184" i="64" s="1"/>
  <c r="O184" i="64"/>
  <c r="P59" i="55"/>
  <c r="Q59" i="55" s="1"/>
  <c r="O59" i="55"/>
  <c r="P209" i="45"/>
  <c r="Q209" i="45" s="1"/>
  <c r="O209" i="45"/>
  <c r="P34" i="42"/>
  <c r="Q34" i="42" s="1"/>
  <c r="O34" i="42"/>
  <c r="P8" i="42"/>
  <c r="O8" i="42"/>
  <c r="O134" i="58"/>
  <c r="P134" i="58"/>
  <c r="Q134" i="58" s="1"/>
  <c r="O159" i="44"/>
  <c r="P159" i="44"/>
  <c r="Q159" i="44" s="1"/>
  <c r="P34" i="64"/>
  <c r="Q34" i="64" s="1"/>
  <c r="O34" i="64"/>
  <c r="P184" i="54"/>
  <c r="Q184" i="54" s="1"/>
  <c r="O184" i="54"/>
  <c r="P134" i="54"/>
  <c r="Q134" i="54" s="1"/>
  <c r="O134" i="54"/>
  <c r="P109" i="44"/>
  <c r="Q109" i="44" s="1"/>
  <c r="O109" i="44"/>
  <c r="O134" i="56"/>
  <c r="P134" i="56"/>
  <c r="Q134" i="56" s="1"/>
  <c r="P84" i="42"/>
  <c r="Q84" i="42" s="1"/>
  <c r="O84" i="42"/>
  <c r="O209" i="55"/>
  <c r="P209" i="55"/>
  <c r="Q209" i="55" s="1"/>
  <c r="P84" i="57"/>
  <c r="Q84" i="57" s="1"/>
  <c r="O84" i="57"/>
  <c r="P59" i="44"/>
  <c r="Q59" i="44" s="1"/>
  <c r="O59" i="44"/>
  <c r="O109" i="64"/>
  <c r="P109" i="64"/>
  <c r="Q109" i="64" s="1"/>
  <c r="O209" i="56"/>
  <c r="P209" i="56"/>
  <c r="Q209" i="56" s="1"/>
  <c r="P84" i="45"/>
  <c r="Q84" i="45" s="1"/>
  <c r="O84" i="45"/>
  <c r="P184" i="56"/>
  <c r="Q184" i="56" s="1"/>
  <c r="O184" i="56"/>
  <c r="P209" i="46"/>
  <c r="Q209" i="46" s="1"/>
  <c r="O209" i="46"/>
  <c r="O8" i="46"/>
  <c r="P8" i="46"/>
  <c r="P159" i="42"/>
  <c r="Q159" i="42" s="1"/>
  <c r="O159" i="42"/>
  <c r="P84" i="55"/>
  <c r="Q84" i="55" s="1"/>
  <c r="O84" i="55"/>
  <c r="P59" i="45"/>
  <c r="Q59" i="45" s="1"/>
  <c r="O59" i="45"/>
  <c r="O34" i="46"/>
  <c r="P34" i="46"/>
  <c r="Q34" i="46" s="1"/>
  <c r="P159" i="57"/>
  <c r="Q159" i="57" s="1"/>
  <c r="O159" i="57"/>
  <c r="O59" i="64"/>
  <c r="P59" i="64"/>
  <c r="Q59" i="64" s="1"/>
  <c r="P59" i="57"/>
  <c r="Q59" i="57" s="1"/>
  <c r="O59" i="57"/>
  <c r="O159" i="45"/>
  <c r="P159" i="45"/>
  <c r="Q159" i="45" s="1"/>
  <c r="O84" i="64"/>
  <c r="P84" i="64"/>
  <c r="Q84" i="64" s="1"/>
  <c r="P184" i="57"/>
  <c r="Q184" i="57" s="1"/>
  <c r="O184" i="57"/>
  <c r="P134" i="45"/>
  <c r="Q134" i="45" s="1"/>
  <c r="O134" i="45"/>
  <c r="O84" i="44"/>
  <c r="P84" i="44"/>
  <c r="Q84" i="44" s="1"/>
  <c r="P34" i="57"/>
  <c r="Q34" i="57" s="1"/>
  <c r="O34" i="57"/>
  <c r="P84" i="56"/>
  <c r="Q84" i="56" s="1"/>
  <c r="O84" i="56"/>
  <c r="P209" i="57"/>
  <c r="Q209" i="57" s="1"/>
  <c r="O209" i="57"/>
  <c r="P34" i="53"/>
  <c r="Q34" i="53" s="1"/>
  <c r="O34" i="53"/>
  <c r="P134" i="42"/>
  <c r="Q134" i="42" s="1"/>
  <c r="O134" i="42"/>
  <c r="O134" i="44"/>
  <c r="P134" i="44"/>
  <c r="Q134" i="44" s="1"/>
  <c r="O8" i="64"/>
  <c r="P8" i="64"/>
  <c r="P159" i="58"/>
  <c r="Q159" i="58" s="1"/>
  <c r="O159" i="58"/>
  <c r="P184" i="42"/>
  <c r="Q184" i="42" s="1"/>
  <c r="O184" i="42"/>
  <c r="P159" i="53"/>
  <c r="Q159" i="53" s="1"/>
  <c r="O159" i="53"/>
  <c r="P109" i="46"/>
  <c r="Q109" i="46" s="1"/>
  <c r="O109" i="46"/>
  <c r="O59" i="56"/>
  <c r="P59" i="56"/>
  <c r="Q59" i="56" s="1"/>
  <c r="O159" i="64"/>
  <c r="P159" i="64"/>
  <c r="Q159" i="64" s="1"/>
  <c r="P184" i="58"/>
  <c r="Q184" i="58" s="1"/>
  <c r="O184" i="58"/>
  <c r="P8" i="44"/>
  <c r="O8" i="44"/>
  <c r="P109" i="57"/>
  <c r="Q109" i="57" s="1"/>
  <c r="O109" i="57"/>
  <c r="P134" i="57"/>
  <c r="Q134" i="57" s="1"/>
  <c r="O134" i="57"/>
  <c r="P209" i="58"/>
  <c r="Q209" i="58" s="1"/>
  <c r="O209" i="58"/>
  <c r="P159" i="46"/>
  <c r="Q159" i="46" s="1"/>
  <c r="O159" i="46"/>
  <c r="P134" i="53"/>
  <c r="Q134" i="53" s="1"/>
  <c r="O134" i="53"/>
  <c r="O209" i="44"/>
  <c r="P209" i="44"/>
  <c r="Q209" i="44" s="1"/>
  <c r="P34" i="45"/>
  <c r="Q34" i="45" s="1"/>
  <c r="O34" i="45"/>
  <c r="O134" i="64"/>
  <c r="P134" i="64"/>
  <c r="Q134" i="64" s="1"/>
  <c r="E51" i="58"/>
  <c r="I205" i="46"/>
  <c r="E226" i="46"/>
  <c r="E51" i="42"/>
  <c r="E25" i="55"/>
  <c r="I180" i="46"/>
  <c r="E201" i="46"/>
  <c r="I155" i="53"/>
  <c r="E176" i="53"/>
  <c r="E151" i="42"/>
  <c r="I130" i="42"/>
  <c r="I155" i="44"/>
  <c r="E176" i="44"/>
  <c r="E126" i="46"/>
  <c r="I105" i="46"/>
  <c r="I55" i="58"/>
  <c r="E76" i="58"/>
  <c r="E25" i="56"/>
  <c r="I180" i="55"/>
  <c r="E201" i="55"/>
  <c r="D48" i="55"/>
  <c r="D22" i="55"/>
  <c r="D48" i="46"/>
  <c r="D48" i="58"/>
  <c r="D22" i="53"/>
  <c r="D22" i="58"/>
  <c r="D48" i="53"/>
  <c r="D22" i="42"/>
  <c r="D22" i="46"/>
  <c r="D22" i="54"/>
  <c r="D48" i="44"/>
  <c r="D48" i="64"/>
  <c r="D22" i="64"/>
  <c r="D48" i="57"/>
  <c r="D22" i="57"/>
  <c r="D48" i="41"/>
  <c r="D22" i="44"/>
  <c r="D22" i="45"/>
  <c r="D48" i="42"/>
  <c r="D22" i="56"/>
  <c r="D73" i="64"/>
  <c r="D73" i="57"/>
  <c r="D73" i="55"/>
  <c r="D73" i="44"/>
  <c r="D73" i="46"/>
  <c r="D73" i="53"/>
  <c r="D98" i="57"/>
  <c r="D73" i="42"/>
  <c r="D73" i="58"/>
  <c r="D98" i="64"/>
  <c r="D98" i="55"/>
  <c r="D98" i="46"/>
  <c r="D98" i="58"/>
  <c r="D98" i="53"/>
  <c r="D98" i="42"/>
  <c r="D98" i="44"/>
  <c r="D123" i="55"/>
  <c r="D123" i="64"/>
  <c r="D123" i="46"/>
  <c r="D123" i="53"/>
  <c r="D123" i="58"/>
  <c r="D123" i="57"/>
  <c r="D123" i="44"/>
  <c r="D123" i="42"/>
  <c r="D148" i="57"/>
  <c r="D148" i="53"/>
  <c r="D148" i="46"/>
  <c r="D173" i="57"/>
  <c r="D148" i="55"/>
  <c r="D148" i="58"/>
  <c r="D148" i="42"/>
  <c r="D148" i="44"/>
  <c r="D148" i="64"/>
  <c r="D173" i="53"/>
  <c r="D173" i="58"/>
  <c r="D198" i="57"/>
  <c r="D173" i="46"/>
  <c r="D173" i="55"/>
  <c r="D173" i="44"/>
  <c r="D173" i="42"/>
  <c r="D173" i="64"/>
  <c r="D198" i="53"/>
  <c r="D223" i="57"/>
  <c r="D198" i="46"/>
  <c r="D198" i="58"/>
  <c r="D198" i="44"/>
  <c r="D198" i="64"/>
  <c r="D198" i="55"/>
  <c r="D198" i="42"/>
  <c r="D223" i="64"/>
  <c r="D223" i="42"/>
  <c r="D223" i="55"/>
  <c r="D223" i="46"/>
  <c r="D223" i="58"/>
  <c r="D223" i="53"/>
  <c r="D223" i="44"/>
  <c r="D21" i="54"/>
  <c r="D21" i="64"/>
  <c r="D47" i="55"/>
  <c r="D47" i="46"/>
  <c r="D21" i="46"/>
  <c r="D47" i="58"/>
  <c r="D21" i="56"/>
  <c r="D47" i="53"/>
  <c r="D21" i="57"/>
  <c r="D21" i="55"/>
  <c r="D21" i="53"/>
  <c r="D21" i="58"/>
  <c r="D72" i="42"/>
  <c r="D47" i="41"/>
  <c r="D21" i="45"/>
  <c r="D47" i="44"/>
  <c r="D21" i="42"/>
  <c r="D47" i="57"/>
  <c r="D47" i="64"/>
  <c r="D21" i="44"/>
  <c r="D47" i="42"/>
  <c r="D72" i="46"/>
  <c r="D72" i="44"/>
  <c r="D72" i="64"/>
  <c r="D72" i="55"/>
  <c r="D72" i="53"/>
  <c r="D72" i="57"/>
  <c r="D72" i="58"/>
  <c r="D97" i="57"/>
  <c r="D97" i="53"/>
  <c r="D97" i="58"/>
  <c r="D97" i="64"/>
  <c r="D97" i="46"/>
  <c r="D97" i="55"/>
  <c r="D97" i="44"/>
  <c r="D122" i="57"/>
  <c r="D97" i="42"/>
  <c r="D122" i="53"/>
  <c r="D122" i="64"/>
  <c r="D122" i="46"/>
  <c r="D122" i="55"/>
  <c r="D122" i="58"/>
  <c r="D122" i="44"/>
  <c r="D122" i="42"/>
  <c r="D147" i="57"/>
  <c r="D147" i="44"/>
  <c r="D147" i="58"/>
  <c r="D147" i="55"/>
  <c r="D147" i="53"/>
  <c r="D147" i="42"/>
  <c r="D147" i="46"/>
  <c r="D172" i="57"/>
  <c r="D147" i="64"/>
  <c r="D172" i="46"/>
  <c r="D172" i="55"/>
  <c r="D172" i="58"/>
  <c r="D197" i="57"/>
  <c r="D172" i="64"/>
  <c r="D172" i="44"/>
  <c r="D172" i="53"/>
  <c r="D172" i="42"/>
  <c r="D197" i="55"/>
  <c r="D197" i="64"/>
  <c r="D197" i="58"/>
  <c r="D197" i="44"/>
  <c r="D197" i="53"/>
  <c r="D222" i="57"/>
  <c r="D197" i="46"/>
  <c r="D197" i="42"/>
  <c r="D222" i="53"/>
  <c r="D222" i="44"/>
  <c r="D222" i="42"/>
  <c r="D222" i="58"/>
  <c r="D222" i="46"/>
  <c r="D222" i="55"/>
  <c r="D222" i="64"/>
  <c r="E226" i="42"/>
  <c r="I205" i="42"/>
  <c r="E226" i="44"/>
  <c r="I205" i="44"/>
  <c r="E176" i="64"/>
  <c r="I155" i="64"/>
  <c r="E151" i="57"/>
  <c r="I130" i="57"/>
  <c r="I105" i="55"/>
  <c r="E126" i="55"/>
  <c r="E101" i="57"/>
  <c r="I80" i="57"/>
  <c r="I80" i="64"/>
  <c r="E101" i="64"/>
  <c r="E76" i="55"/>
  <c r="I55" i="55"/>
  <c r="E51" i="64"/>
  <c r="E51" i="44"/>
  <c r="E25" i="58"/>
  <c r="E51" i="53"/>
  <c r="D16" i="54"/>
  <c r="D42" i="53"/>
  <c r="D16" i="55"/>
  <c r="D16" i="53"/>
  <c r="D16" i="58"/>
  <c r="D42" i="44"/>
  <c r="D16" i="44"/>
  <c r="D42" i="64"/>
  <c r="D16" i="46"/>
  <c r="D42" i="57"/>
  <c r="D42" i="55"/>
  <c r="D42" i="46"/>
  <c r="D42" i="58"/>
  <c r="D42" i="42"/>
  <c r="D16" i="56"/>
  <c r="D16" i="42"/>
  <c r="D16" i="57"/>
  <c r="D16" i="64"/>
  <c r="D16" i="45"/>
  <c r="D42" i="41"/>
  <c r="D67" i="57"/>
  <c r="D67" i="64"/>
  <c r="D67" i="55"/>
  <c r="D67" i="42"/>
  <c r="D67" i="46"/>
  <c r="D67" i="53"/>
  <c r="D67" i="58"/>
  <c r="D67" i="44"/>
  <c r="D92" i="58"/>
  <c r="D92" i="53"/>
  <c r="D92" i="57"/>
  <c r="D92" i="64"/>
  <c r="D92" i="46"/>
  <c r="D92" i="55"/>
  <c r="D92" i="44"/>
  <c r="D117" i="57"/>
  <c r="D92" i="42"/>
  <c r="D117" i="55"/>
  <c r="D117" i="64"/>
  <c r="D117" i="53"/>
  <c r="D117" i="58"/>
  <c r="D117" i="46"/>
  <c r="D117" i="44"/>
  <c r="D142" i="57"/>
  <c r="D117" i="42"/>
  <c r="D142" i="55"/>
  <c r="D142" i="44"/>
  <c r="D142" i="53"/>
  <c r="D167" i="57"/>
  <c r="D142" i="64"/>
  <c r="D142" i="42"/>
  <c r="D142" i="46"/>
  <c r="D142" i="58"/>
  <c r="D167" i="44"/>
  <c r="D167" i="64"/>
  <c r="D167" i="58"/>
  <c r="D192" i="57"/>
  <c r="D167" i="55"/>
  <c r="D167" i="53"/>
  <c r="D167" i="46"/>
  <c r="D167" i="42"/>
  <c r="D192" i="55"/>
  <c r="D192" i="64"/>
  <c r="D192" i="58"/>
  <c r="D192" i="46"/>
  <c r="D217" i="57"/>
  <c r="D192" i="42"/>
  <c r="D192" i="53"/>
  <c r="D192" i="44"/>
  <c r="D217" i="44"/>
  <c r="D217" i="64"/>
  <c r="D217" i="42"/>
  <c r="D217" i="53"/>
  <c r="D217" i="55"/>
  <c r="D217" i="46"/>
  <c r="D217" i="58"/>
  <c r="D14" i="64"/>
  <c r="D40" i="55"/>
  <c r="D40" i="46"/>
  <c r="D40" i="58"/>
  <c r="D14" i="54"/>
  <c r="D14" i="55"/>
  <c r="D40" i="53"/>
  <c r="D14" i="46"/>
  <c r="D14" i="58"/>
  <c r="D14" i="42"/>
  <c r="D14" i="53"/>
  <c r="D40" i="44"/>
  <c r="D40" i="64"/>
  <c r="D40" i="57"/>
  <c r="D14" i="57"/>
  <c r="D14" i="56"/>
  <c r="D40" i="41"/>
  <c r="D14" i="45"/>
  <c r="D40" i="42"/>
  <c r="D14" i="44"/>
  <c r="D65" i="53"/>
  <c r="D65" i="44"/>
  <c r="D65" i="55"/>
  <c r="D65" i="64"/>
  <c r="D65" i="57"/>
  <c r="D65" i="58"/>
  <c r="D65" i="46"/>
  <c r="D65" i="42"/>
  <c r="D90" i="55"/>
  <c r="D90" i="53"/>
  <c r="D90" i="57"/>
  <c r="D90" i="58"/>
  <c r="D90" i="44"/>
  <c r="D90" i="64"/>
  <c r="D90" i="42"/>
  <c r="D90" i="46"/>
  <c r="D115" i="64"/>
  <c r="D115" i="55"/>
  <c r="D115" i="57"/>
  <c r="D115" i="46"/>
  <c r="D115" i="42"/>
  <c r="D115" i="58"/>
  <c r="D115" i="44"/>
  <c r="D115" i="53"/>
  <c r="D140" i="57"/>
  <c r="D140" i="64"/>
  <c r="D140" i="44"/>
  <c r="D140" i="53"/>
  <c r="D140" i="58"/>
  <c r="D140" i="55"/>
  <c r="D140" i="46"/>
  <c r="D165" i="57"/>
  <c r="D140" i="42"/>
  <c r="D165" i="44"/>
  <c r="D165" i="64"/>
  <c r="D190" i="57"/>
  <c r="D165" i="53"/>
  <c r="D165" i="55"/>
  <c r="D165" i="58"/>
  <c r="D165" i="46"/>
  <c r="D165" i="42"/>
  <c r="D190" i="46"/>
  <c r="D190" i="42"/>
  <c r="D190" i="55"/>
  <c r="D190" i="64"/>
  <c r="D190" i="58"/>
  <c r="D190" i="44"/>
  <c r="D215" i="57"/>
  <c r="D190" i="53"/>
  <c r="D215" i="64"/>
  <c r="D215" i="44"/>
  <c r="D215" i="42"/>
  <c r="D215" i="46"/>
  <c r="D215" i="53"/>
  <c r="D215" i="55"/>
  <c r="D215" i="58"/>
  <c r="N30" i="41"/>
  <c r="N30" i="42"/>
  <c r="G56" i="54"/>
  <c r="G56" i="56"/>
  <c r="E226" i="58"/>
  <c r="I205" i="58"/>
  <c r="E201" i="64"/>
  <c r="I180" i="64"/>
  <c r="I155" i="42"/>
  <c r="E176" i="42"/>
  <c r="E151" i="55"/>
  <c r="I130" i="55"/>
  <c r="I130" i="64"/>
  <c r="E151" i="64"/>
  <c r="I105" i="64"/>
  <c r="E126" i="64"/>
  <c r="E101" i="58"/>
  <c r="I80" i="58"/>
  <c r="I55" i="64"/>
  <c r="E76" i="64"/>
  <c r="E25" i="44"/>
  <c r="E25" i="53"/>
  <c r="I80" i="55"/>
  <c r="E101" i="55"/>
  <c r="D45" i="64"/>
  <c r="D45" i="57"/>
  <c r="D19" i="57"/>
  <c r="D19" i="54"/>
  <c r="D19" i="64"/>
  <c r="D45" i="55"/>
  <c r="D19" i="55"/>
  <c r="D45" i="46"/>
  <c r="D45" i="58"/>
  <c r="D19" i="56"/>
  <c r="D45" i="42"/>
  <c r="D19" i="58"/>
  <c r="D45" i="53"/>
  <c r="D19" i="45"/>
  <c r="D19" i="42"/>
  <c r="D19" i="46"/>
  <c r="D19" i="53"/>
  <c r="D45" i="44"/>
  <c r="D19" i="44"/>
  <c r="D45" i="41"/>
  <c r="D70" i="55"/>
  <c r="D70" i="58"/>
  <c r="D70" i="57"/>
  <c r="D70" i="44"/>
  <c r="D70" i="46"/>
  <c r="D70" i="42"/>
  <c r="D70" i="53"/>
  <c r="D70" i="64"/>
  <c r="D95" i="64"/>
  <c r="D95" i="53"/>
  <c r="D95" i="46"/>
  <c r="D95" i="55"/>
  <c r="D120" i="57"/>
  <c r="D95" i="57"/>
  <c r="D95" i="58"/>
  <c r="D95" i="44"/>
  <c r="D95" i="42"/>
  <c r="D120" i="46"/>
  <c r="D120" i="64"/>
  <c r="D120" i="55"/>
  <c r="D120" i="53"/>
  <c r="D120" i="42"/>
  <c r="D145" i="57"/>
  <c r="D120" i="44"/>
  <c r="D120" i="58"/>
  <c r="D145" i="58"/>
  <c r="D170" i="57"/>
  <c r="D145" i="42"/>
  <c r="D145" i="44"/>
  <c r="D145" i="64"/>
  <c r="D145" i="46"/>
  <c r="D145" i="53"/>
  <c r="D145" i="55"/>
  <c r="D170" i="46"/>
  <c r="D170" i="44"/>
  <c r="D170" i="58"/>
  <c r="D195" i="57"/>
  <c r="D170" i="64"/>
  <c r="D170" i="53"/>
  <c r="D170" i="55"/>
  <c r="D170" i="42"/>
  <c r="D195" i="44"/>
  <c r="D195" i="64"/>
  <c r="D195" i="55"/>
  <c r="D195" i="53"/>
  <c r="D195" i="58"/>
  <c r="D195" i="46"/>
  <c r="D220" i="57"/>
  <c r="D195" i="42"/>
  <c r="D220" i="53"/>
  <c r="D220" i="46"/>
  <c r="D220" i="58"/>
  <c r="D220" i="55"/>
  <c r="D220" i="44"/>
  <c r="D220" i="64"/>
  <c r="D220" i="42"/>
  <c r="E226" i="55"/>
  <c r="I205" i="55"/>
  <c r="I180" i="57"/>
  <c r="E201" i="57"/>
  <c r="E201" i="58"/>
  <c r="I180" i="58"/>
  <c r="E176" i="46"/>
  <c r="I155" i="46"/>
  <c r="I130" i="46"/>
  <c r="E151" i="46"/>
  <c r="E126" i="53"/>
  <c r="I105" i="53"/>
  <c r="I105" i="57"/>
  <c r="E126" i="57"/>
  <c r="I80" i="42"/>
  <c r="E101" i="42"/>
  <c r="E51" i="46"/>
  <c r="E25" i="42"/>
  <c r="E25" i="64"/>
  <c r="E25" i="46"/>
  <c r="E151" i="53"/>
  <c r="I130" i="53"/>
  <c r="D46" i="64"/>
  <c r="D20" i="55"/>
  <c r="D46" i="57"/>
  <c r="D20" i="53"/>
  <c r="D20" i="58"/>
  <c r="D46" i="55"/>
  <c r="D46" i="46"/>
  <c r="D46" i="58"/>
  <c r="D20" i="42"/>
  <c r="D46" i="53"/>
  <c r="D20" i="46"/>
  <c r="D20" i="64"/>
  <c r="D20" i="44"/>
  <c r="D20" i="54"/>
  <c r="D20" i="57"/>
  <c r="D46" i="44"/>
  <c r="D20" i="45"/>
  <c r="D46" i="41"/>
  <c r="D20" i="56"/>
  <c r="D46" i="42"/>
  <c r="D71" i="44"/>
  <c r="D71" i="46"/>
  <c r="D71" i="53"/>
  <c r="D71" i="55"/>
  <c r="D71" i="64"/>
  <c r="D71" i="58"/>
  <c r="D71" i="42"/>
  <c r="D71" i="57"/>
  <c r="D96" i="55"/>
  <c r="D96" i="53"/>
  <c r="D96" i="57"/>
  <c r="D96" i="42"/>
  <c r="D96" i="46"/>
  <c r="D96" i="58"/>
  <c r="D96" i="44"/>
  <c r="D96" i="64"/>
  <c r="D121" i="57"/>
  <c r="D121" i="53"/>
  <c r="D121" i="46"/>
  <c r="D121" i="58"/>
  <c r="D121" i="64"/>
  <c r="D121" i="55"/>
  <c r="D121" i="44"/>
  <c r="D121" i="42"/>
  <c r="D146" i="57"/>
  <c r="D146" i="64"/>
  <c r="D171" i="57"/>
  <c r="D146" i="44"/>
  <c r="D146" i="42"/>
  <c r="D146" i="46"/>
  <c r="D146" i="55"/>
  <c r="D146" i="58"/>
  <c r="D146" i="53"/>
  <c r="D171" i="58"/>
  <c r="D171" i="44"/>
  <c r="D171" i="46"/>
  <c r="D196" i="57"/>
  <c r="D171" i="64"/>
  <c r="D171" i="42"/>
  <c r="D171" i="53"/>
  <c r="D171" i="55"/>
  <c r="D196" i="64"/>
  <c r="D196" i="58"/>
  <c r="D196" i="44"/>
  <c r="D196" i="53"/>
  <c r="D196" i="46"/>
  <c r="D196" i="42"/>
  <c r="D221" i="57"/>
  <c r="D196" i="55"/>
  <c r="D221" i="64"/>
  <c r="D221" i="46"/>
  <c r="D221" i="58"/>
  <c r="D221" i="55"/>
  <c r="D221" i="53"/>
  <c r="D221" i="42"/>
  <c r="D221" i="44"/>
  <c r="D13" i="46"/>
  <c r="D39" i="55"/>
  <c r="D39" i="46"/>
  <c r="D39" i="58"/>
  <c r="D13" i="56"/>
  <c r="D13" i="64"/>
  <c r="D39" i="53"/>
  <c r="D13" i="57"/>
  <c r="D13" i="54"/>
  <c r="D13" i="45"/>
  <c r="D13" i="55"/>
  <c r="D39" i="44"/>
  <c r="D64" i="42"/>
  <c r="D13" i="42"/>
  <c r="D13" i="53"/>
  <c r="D39" i="64"/>
  <c r="D39" i="57"/>
  <c r="D39" i="42"/>
  <c r="D13" i="58"/>
  <c r="D13" i="44"/>
  <c r="D39" i="41"/>
  <c r="D64" i="55"/>
  <c r="D64" i="46"/>
  <c r="D64" i="64"/>
  <c r="D64" i="53"/>
  <c r="D64" i="57"/>
  <c r="D64" i="58"/>
  <c r="D64" i="44"/>
  <c r="D89" i="64"/>
  <c r="D89" i="55"/>
  <c r="D89" i="57"/>
  <c r="D89" i="53"/>
  <c r="D89" i="46"/>
  <c r="D89" i="58"/>
  <c r="D89" i="44"/>
  <c r="D89" i="42"/>
  <c r="D114" i="64"/>
  <c r="D114" i="53"/>
  <c r="D114" i="46"/>
  <c r="D114" i="58"/>
  <c r="D114" i="44"/>
  <c r="D114" i="57"/>
  <c r="D139" i="57"/>
  <c r="D114" i="55"/>
  <c r="D114" i="42"/>
  <c r="D139" i="55"/>
  <c r="D139" i="58"/>
  <c r="D139" i="44"/>
  <c r="D139" i="42"/>
  <c r="D139" i="64"/>
  <c r="D139" i="53"/>
  <c r="D139" i="46"/>
  <c r="D164" i="57"/>
  <c r="D164" i="64"/>
  <c r="D164" i="53"/>
  <c r="D164" i="55"/>
  <c r="D164" i="46"/>
  <c r="D189" i="57"/>
  <c r="D164" i="44"/>
  <c r="D164" i="42"/>
  <c r="D164" i="58"/>
  <c r="D189" i="55"/>
  <c r="D189" i="64"/>
  <c r="D214" i="57"/>
  <c r="D189" i="58"/>
  <c r="D189" i="44"/>
  <c r="D189" i="53"/>
  <c r="D189" i="46"/>
  <c r="D189" i="42"/>
  <c r="D214" i="58"/>
  <c r="D214" i="64"/>
  <c r="D214" i="53"/>
  <c r="D214" i="44"/>
  <c r="D214" i="42"/>
  <c r="D214" i="55"/>
  <c r="D214" i="46"/>
  <c r="D50" i="53"/>
  <c r="D24" i="53"/>
  <c r="D24" i="58"/>
  <c r="D24" i="56"/>
  <c r="D50" i="44"/>
  <c r="D50" i="64"/>
  <c r="D24" i="54"/>
  <c r="D50" i="57"/>
  <c r="D24" i="64"/>
  <c r="D24" i="46"/>
  <c r="D24" i="57"/>
  <c r="D24" i="44"/>
  <c r="D50" i="55"/>
  <c r="D50" i="46"/>
  <c r="D50" i="58"/>
  <c r="D24" i="55"/>
  <c r="D24" i="42"/>
  <c r="D50" i="42"/>
  <c r="D24" i="45"/>
  <c r="D50" i="41"/>
  <c r="D75" i="46"/>
  <c r="D75" i="55"/>
  <c r="D75" i="58"/>
  <c r="D75" i="64"/>
  <c r="D75" i="44"/>
  <c r="D75" i="53"/>
  <c r="D75" i="57"/>
  <c r="D75" i="42"/>
  <c r="D100" i="53"/>
  <c r="D100" i="58"/>
  <c r="D100" i="64"/>
  <c r="D100" i="46"/>
  <c r="D100" i="55"/>
  <c r="D100" i="44"/>
  <c r="D100" i="57"/>
  <c r="D100" i="42"/>
  <c r="D125" i="53"/>
  <c r="D125" i="58"/>
  <c r="D125" i="57"/>
  <c r="D125" i="64"/>
  <c r="D125" i="46"/>
  <c r="D125" i="44"/>
  <c r="D125" i="55"/>
  <c r="D125" i="42"/>
  <c r="D150" i="57"/>
  <c r="D150" i="53"/>
  <c r="D150" i="46"/>
  <c r="D150" i="58"/>
  <c r="D150" i="42"/>
  <c r="D150" i="55"/>
  <c r="D175" i="57"/>
  <c r="D150" i="44"/>
  <c r="D150" i="64"/>
  <c r="D200" i="57"/>
  <c r="D175" i="64"/>
  <c r="D175" i="58"/>
  <c r="D175" i="53"/>
  <c r="D175" i="46"/>
  <c r="D175" i="55"/>
  <c r="D175" i="44"/>
  <c r="D175" i="42"/>
  <c r="D200" i="46"/>
  <c r="D225" i="57"/>
  <c r="D200" i="44"/>
  <c r="D200" i="42"/>
  <c r="D200" i="55"/>
  <c r="D200" i="64"/>
  <c r="D200" i="53"/>
  <c r="D200" i="58"/>
  <c r="D225" i="55"/>
  <c r="D225" i="64"/>
  <c r="D225" i="53"/>
  <c r="D225" i="46"/>
  <c r="D225" i="58"/>
  <c r="D225" i="44"/>
  <c r="D225" i="42"/>
  <c r="E226" i="53"/>
  <c r="I205" i="53"/>
  <c r="E126" i="42"/>
  <c r="I105" i="42"/>
  <c r="E151" i="44"/>
  <c r="I130" i="44"/>
  <c r="I80" i="44"/>
  <c r="E101" i="44"/>
  <c r="I55" i="57"/>
  <c r="E76" i="57"/>
  <c r="E25" i="45"/>
  <c r="I155" i="58"/>
  <c r="E176" i="58"/>
  <c r="E25" i="57"/>
  <c r="E226" i="64"/>
  <c r="I205" i="64"/>
  <c r="I180" i="42"/>
  <c r="E201" i="42"/>
  <c r="E201" i="44"/>
  <c r="I180" i="44"/>
  <c r="I105" i="58"/>
  <c r="E126" i="58"/>
  <c r="E101" i="53"/>
  <c r="I80" i="53"/>
  <c r="I55" i="53"/>
  <c r="E76" i="53"/>
  <c r="E51" i="55"/>
  <c r="E25" i="54"/>
  <c r="D15" i="53"/>
  <c r="D15" i="46"/>
  <c r="D15" i="58"/>
  <c r="D41" i="53"/>
  <c r="D15" i="57"/>
  <c r="D15" i="56"/>
  <c r="D15" i="64"/>
  <c r="D15" i="55"/>
  <c r="D41" i="64"/>
  <c r="D15" i="54"/>
  <c r="D41" i="57"/>
  <c r="D15" i="45"/>
  <c r="D41" i="55"/>
  <c r="D41" i="46"/>
  <c r="D41" i="41"/>
  <c r="D15" i="42"/>
  <c r="D41" i="42"/>
  <c r="D15" i="44"/>
  <c r="D41" i="58"/>
  <c r="D41" i="44"/>
  <c r="D66" i="53"/>
  <c r="D66" i="44"/>
  <c r="D66" i="55"/>
  <c r="D66" i="58"/>
  <c r="D66" i="46"/>
  <c r="D66" i="57"/>
  <c r="D66" i="42"/>
  <c r="D66" i="64"/>
  <c r="D91" i="53"/>
  <c r="D91" i="55"/>
  <c r="D91" i="57"/>
  <c r="D91" i="46"/>
  <c r="D91" i="58"/>
  <c r="D91" i="64"/>
  <c r="D91" i="44"/>
  <c r="D91" i="42"/>
  <c r="D116" i="58"/>
  <c r="D116" i="64"/>
  <c r="D116" i="53"/>
  <c r="D116" i="57"/>
  <c r="D116" i="46"/>
  <c r="D116" i="55"/>
  <c r="D116" i="42"/>
  <c r="D116" i="44"/>
  <c r="D141" i="57"/>
  <c r="D141" i="44"/>
  <c r="D141" i="42"/>
  <c r="D141" i="64"/>
  <c r="D166" i="57"/>
  <c r="D141" i="46"/>
  <c r="D141" i="55"/>
  <c r="D141" i="53"/>
  <c r="D141" i="58"/>
  <c r="D166" i="46"/>
  <c r="D166" i="58"/>
  <c r="D166" i="55"/>
  <c r="D166" i="53"/>
  <c r="D166" i="64"/>
  <c r="D191" i="57"/>
  <c r="D166" i="44"/>
  <c r="D166" i="42"/>
  <c r="D191" i="58"/>
  <c r="D191" i="53"/>
  <c r="D216" i="57"/>
  <c r="D191" i="55"/>
  <c r="D191" i="46"/>
  <c r="D191" i="44"/>
  <c r="D191" i="42"/>
  <c r="D191" i="64"/>
  <c r="D216" i="55"/>
  <c r="D216" i="42"/>
  <c r="D216" i="53"/>
  <c r="D216" i="44"/>
  <c r="D216" i="64"/>
  <c r="D216" i="46"/>
  <c r="D216" i="58"/>
  <c r="E126" i="44"/>
  <c r="I105" i="44"/>
  <c r="E76" i="42"/>
  <c r="I55" i="42"/>
  <c r="D23" i="54"/>
  <c r="D49" i="53"/>
  <c r="D23" i="46"/>
  <c r="D23" i="57"/>
  <c r="D23" i="64"/>
  <c r="D23" i="55"/>
  <c r="D49" i="64"/>
  <c r="D23" i="53"/>
  <c r="D49" i="57"/>
  <c r="D23" i="58"/>
  <c r="D23" i="45"/>
  <c r="D49" i="42"/>
  <c r="D49" i="46"/>
  <c r="D49" i="44"/>
  <c r="D49" i="58"/>
  <c r="D23" i="42"/>
  <c r="D49" i="55"/>
  <c r="D23" i="56"/>
  <c r="D49" i="41"/>
  <c r="D23" i="44"/>
  <c r="D74" i="55"/>
  <c r="D74" i="64"/>
  <c r="D74" i="53"/>
  <c r="D74" i="58"/>
  <c r="D74" i="57"/>
  <c r="D74" i="46"/>
  <c r="D74" i="44"/>
  <c r="D74" i="42"/>
  <c r="D99" i="46"/>
  <c r="D99" i="55"/>
  <c r="D99" i="57"/>
  <c r="D99" i="64"/>
  <c r="D99" i="58"/>
  <c r="D124" i="57"/>
  <c r="D99" i="42"/>
  <c r="D99" i="53"/>
  <c r="D99" i="44"/>
  <c r="D124" i="53"/>
  <c r="D124" i="64"/>
  <c r="D124" i="55"/>
  <c r="D124" i="58"/>
  <c r="D124" i="44"/>
  <c r="D124" i="42"/>
  <c r="D124" i="46"/>
  <c r="D149" i="57"/>
  <c r="D149" i="55"/>
  <c r="D174" i="57"/>
  <c r="D149" i="64"/>
  <c r="D149" i="58"/>
  <c r="D149" i="53"/>
  <c r="D149" i="46"/>
  <c r="D149" i="44"/>
  <c r="D149" i="42"/>
  <c r="D174" i="64"/>
  <c r="D174" i="55"/>
  <c r="D174" i="53"/>
  <c r="D174" i="58"/>
  <c r="D199" i="57"/>
  <c r="D174" i="46"/>
  <c r="D174" i="44"/>
  <c r="D174" i="42"/>
  <c r="D199" i="58"/>
  <c r="D199" i="46"/>
  <c r="D224" i="57"/>
  <c r="D199" i="44"/>
  <c r="D199" i="55"/>
  <c r="D199" i="53"/>
  <c r="D199" i="42"/>
  <c r="D199" i="64"/>
  <c r="D224" i="53"/>
  <c r="D224" i="44"/>
  <c r="D224" i="64"/>
  <c r="D224" i="42"/>
  <c r="D224" i="55"/>
  <c r="D224" i="46"/>
  <c r="D224" i="58"/>
  <c r="D18" i="64"/>
  <c r="D18" i="55"/>
  <c r="D18" i="58"/>
  <c r="D44" i="64"/>
  <c r="D44" i="57"/>
  <c r="D18" i="46"/>
  <c r="D18" i="45"/>
  <c r="D44" i="55"/>
  <c r="D18" i="53"/>
  <c r="D44" i="46"/>
  <c r="D44" i="58"/>
  <c r="D18" i="44"/>
  <c r="D18" i="54"/>
  <c r="D44" i="53"/>
  <c r="D18" i="57"/>
  <c r="D18" i="56"/>
  <c r="D44" i="41"/>
  <c r="D44" i="42"/>
  <c r="D44" i="44"/>
  <c r="D18" i="42"/>
  <c r="D69" i="55"/>
  <c r="D69" i="53"/>
  <c r="D69" i="58"/>
  <c r="D69" i="57"/>
  <c r="D69" i="64"/>
  <c r="D69" i="46"/>
  <c r="D69" i="44"/>
  <c r="D69" i="42"/>
  <c r="D94" i="53"/>
  <c r="D94" i="55"/>
  <c r="D94" i="64"/>
  <c r="D94" i="58"/>
  <c r="D94" i="44"/>
  <c r="D94" i="42"/>
  <c r="D94" i="57"/>
  <c r="D94" i="46"/>
  <c r="D119" i="55"/>
  <c r="D119" i="57"/>
  <c r="D119" i="53"/>
  <c r="D119" i="58"/>
  <c r="D119" i="44"/>
  <c r="D119" i="64"/>
  <c r="D144" i="57"/>
  <c r="D119" i="46"/>
  <c r="D119" i="42"/>
  <c r="D169" i="57"/>
  <c r="D144" i="42"/>
  <c r="D144" i="64"/>
  <c r="D144" i="53"/>
  <c r="D144" i="58"/>
  <c r="D144" i="44"/>
  <c r="D144" i="55"/>
  <c r="D144" i="46"/>
  <c r="D169" i="55"/>
  <c r="D169" i="46"/>
  <c r="D194" i="57"/>
  <c r="D169" i="53"/>
  <c r="D169" i="64"/>
  <c r="D169" i="58"/>
  <c r="D169" i="44"/>
  <c r="D169" i="42"/>
  <c r="D194" i="53"/>
  <c r="D194" i="46"/>
  <c r="D219" i="57"/>
  <c r="D194" i="44"/>
  <c r="D194" i="42"/>
  <c r="D194" i="55"/>
  <c r="D194" i="64"/>
  <c r="D194" i="58"/>
  <c r="D219" i="58"/>
  <c r="D219" i="55"/>
  <c r="D219" i="44"/>
  <c r="D219" i="46"/>
  <c r="D219" i="64"/>
  <c r="D219" i="42"/>
  <c r="D219" i="53"/>
  <c r="D17" i="53"/>
  <c r="D17" i="46"/>
  <c r="D17" i="54"/>
  <c r="D17" i="57"/>
  <c r="D43" i="64"/>
  <c r="D43" i="57"/>
  <c r="D17" i="56"/>
  <c r="D17" i="64"/>
  <c r="D43" i="55"/>
  <c r="D17" i="55"/>
  <c r="D43" i="46"/>
  <c r="D43" i="58"/>
  <c r="D43" i="42"/>
  <c r="D17" i="58"/>
  <c r="D17" i="45"/>
  <c r="D17" i="42"/>
  <c r="D17" i="44"/>
  <c r="D43" i="41"/>
  <c r="D43" i="53"/>
  <c r="D43" i="44"/>
  <c r="D68" i="64"/>
  <c r="D68" i="53"/>
  <c r="D68" i="42"/>
  <c r="D68" i="57"/>
  <c r="D68" i="44"/>
  <c r="D68" i="58"/>
  <c r="D68" i="55"/>
  <c r="D68" i="46"/>
  <c r="D93" i="57"/>
  <c r="D93" i="53"/>
  <c r="D93" i="64"/>
  <c r="D93" i="46"/>
  <c r="D93" i="58"/>
  <c r="D93" i="55"/>
  <c r="D93" i="44"/>
  <c r="D93" i="42"/>
  <c r="D118" i="57"/>
  <c r="D118" i="64"/>
  <c r="D118" i="46"/>
  <c r="D118" i="58"/>
  <c r="D118" i="55"/>
  <c r="D118" i="53"/>
  <c r="D143" i="57"/>
  <c r="D118" i="42"/>
  <c r="D118" i="44"/>
  <c r="D143" i="55"/>
  <c r="D143" i="46"/>
  <c r="D168" i="57"/>
  <c r="D143" i="53"/>
  <c r="D143" i="64"/>
  <c r="D143" i="58"/>
  <c r="D143" i="42"/>
  <c r="D143" i="44"/>
  <c r="D168" i="55"/>
  <c r="D168" i="53"/>
  <c r="D168" i="64"/>
  <c r="D168" i="58"/>
  <c r="D168" i="46"/>
  <c r="D168" i="44"/>
  <c r="D193" i="57"/>
  <c r="D168" i="42"/>
  <c r="D193" i="53"/>
  <c r="D193" i="58"/>
  <c r="D193" i="44"/>
  <c r="D193" i="46"/>
  <c r="D193" i="55"/>
  <c r="D218" i="57"/>
  <c r="D193" i="42"/>
  <c r="D193" i="64"/>
  <c r="D218" i="46"/>
  <c r="D218" i="58"/>
  <c r="D218" i="55"/>
  <c r="D218" i="53"/>
  <c r="D218" i="64"/>
  <c r="D218" i="42"/>
  <c r="D218" i="44"/>
  <c r="E226" i="57"/>
  <c r="I205" i="57"/>
  <c r="E201" i="53"/>
  <c r="I180" i="53"/>
  <c r="E176" i="57"/>
  <c r="I155" i="57"/>
  <c r="I155" i="55"/>
  <c r="E176" i="55"/>
  <c r="E151" i="58"/>
  <c r="I130" i="58"/>
  <c r="I80" i="46"/>
  <c r="E101" i="46"/>
  <c r="I55" i="46"/>
  <c r="E76" i="46"/>
  <c r="E51" i="57"/>
  <c r="E76" i="44"/>
  <c r="I55" i="44"/>
  <c r="E51" i="41"/>
  <c r="L4" i="6"/>
  <c r="E176" i="41"/>
  <c r="I155" i="41"/>
  <c r="D98" i="41"/>
  <c r="D123" i="41"/>
  <c r="D148" i="41"/>
  <c r="D173" i="41"/>
  <c r="D198" i="41"/>
  <c r="D223" i="41"/>
  <c r="D91" i="41"/>
  <c r="D116" i="41"/>
  <c r="D141" i="41"/>
  <c r="D166" i="41"/>
  <c r="D191" i="41"/>
  <c r="D216" i="41"/>
  <c r="E25" i="41"/>
  <c r="D96" i="41"/>
  <c r="D121" i="41"/>
  <c r="D146" i="41"/>
  <c r="D171" i="41"/>
  <c r="D196" i="41"/>
  <c r="D221" i="41"/>
  <c r="D99" i="41"/>
  <c r="D124" i="41"/>
  <c r="D149" i="41"/>
  <c r="D174" i="41"/>
  <c r="D199" i="41"/>
  <c r="D224" i="41"/>
  <c r="E151" i="41"/>
  <c r="I130" i="41"/>
  <c r="D89" i="41"/>
  <c r="D114" i="41"/>
  <c r="D139" i="41"/>
  <c r="D164" i="41"/>
  <c r="D189" i="41"/>
  <c r="D214" i="41"/>
  <c r="I105" i="41"/>
  <c r="E126" i="41"/>
  <c r="D95" i="41"/>
  <c r="D120" i="41"/>
  <c r="D145" i="41"/>
  <c r="D170" i="41"/>
  <c r="D195" i="41"/>
  <c r="D220" i="41"/>
  <c r="D94" i="41"/>
  <c r="D119" i="41"/>
  <c r="D144" i="41"/>
  <c r="D169" i="41"/>
  <c r="D194" i="41"/>
  <c r="D219" i="41"/>
  <c r="I80" i="41"/>
  <c r="E101" i="41"/>
  <c r="D90" i="41"/>
  <c r="D115" i="41"/>
  <c r="D140" i="41"/>
  <c r="D165" i="41"/>
  <c r="D190" i="41"/>
  <c r="D215" i="41"/>
  <c r="D100" i="41"/>
  <c r="D125" i="41"/>
  <c r="D150" i="41"/>
  <c r="D175" i="41"/>
  <c r="D200" i="41"/>
  <c r="D225" i="41"/>
  <c r="D93" i="41"/>
  <c r="D118" i="41"/>
  <c r="D143" i="41"/>
  <c r="D168" i="41"/>
  <c r="D193" i="41"/>
  <c r="D218" i="41"/>
  <c r="I55" i="41"/>
  <c r="D92" i="41"/>
  <c r="D117" i="41"/>
  <c r="D142" i="41"/>
  <c r="D167" i="41"/>
  <c r="D192" i="41"/>
  <c r="D217" i="41"/>
  <c r="E226" i="41"/>
  <c r="I205" i="41"/>
  <c r="D97" i="41"/>
  <c r="D122" i="41"/>
  <c r="D147" i="41"/>
  <c r="D172" i="41"/>
  <c r="D197" i="41"/>
  <c r="D222" i="41"/>
  <c r="I180" i="41"/>
  <c r="E201" i="41"/>
  <c r="E76" i="41"/>
  <c r="P159" i="41"/>
  <c r="L15" i="6"/>
  <c r="L14" i="6"/>
  <c r="P84" i="41"/>
  <c r="P184" i="41"/>
  <c r="P109" i="41"/>
  <c r="P134" i="41"/>
  <c r="P209" i="41"/>
  <c r="D16" i="41"/>
  <c r="D67" i="41"/>
  <c r="D14" i="41"/>
  <c r="D65" i="41"/>
  <c r="D13" i="41"/>
  <c r="D64" i="41"/>
  <c r="D75" i="41"/>
  <c r="D24" i="41"/>
  <c r="D71" i="41"/>
  <c r="D20" i="41"/>
  <c r="D17" i="41"/>
  <c r="D68" i="41"/>
  <c r="D19" i="41"/>
  <c r="D70" i="41"/>
  <c r="D23" i="41"/>
  <c r="D74" i="41"/>
  <c r="D22" i="41"/>
  <c r="D73" i="41"/>
  <c r="D18" i="41"/>
  <c r="D69" i="41"/>
  <c r="D21" i="41"/>
  <c r="D72" i="41"/>
  <c r="D15" i="41"/>
  <c r="D66" i="41"/>
  <c r="P8" i="41"/>
  <c r="P59" i="41"/>
  <c r="X18" i="3"/>
  <c r="J17" i="3"/>
  <c r="X17" i="3"/>
  <c r="J13" i="3"/>
  <c r="X13" i="3"/>
  <c r="J10" i="3"/>
  <c r="X10" i="3"/>
  <c r="J6" i="3"/>
  <c r="X6" i="3"/>
  <c r="J14" i="3"/>
  <c r="X14" i="3"/>
  <c r="X8" i="3"/>
  <c r="J8" i="3"/>
  <c r="J20" i="3"/>
  <c r="X20" i="3"/>
  <c r="X16" i="3"/>
  <c r="J16" i="3"/>
  <c r="J15" i="3"/>
  <c r="X15" i="3"/>
  <c r="J19" i="3"/>
  <c r="X19" i="3"/>
  <c r="X11" i="3"/>
  <c r="J11" i="3"/>
  <c r="X5" i="3"/>
  <c r="J5" i="3"/>
  <c r="X9" i="3"/>
  <c r="J9" i="3"/>
  <c r="I31" i="42" l="1"/>
  <c r="F31" i="42" s="1"/>
  <c r="L23" i="6"/>
  <c r="L10" i="6"/>
  <c r="L9" i="6"/>
  <c r="L16" i="6"/>
  <c r="L22" i="6"/>
  <c r="Q8" i="56"/>
  <c r="Q8" i="44"/>
  <c r="Q8" i="45"/>
  <c r="Q8" i="54"/>
  <c r="Q8" i="53"/>
  <c r="Q8" i="46"/>
  <c r="Q8" i="57"/>
  <c r="Q8" i="58"/>
  <c r="Q8" i="64"/>
  <c r="Q8" i="42"/>
  <c r="Q8" i="55"/>
  <c r="L17" i="6"/>
  <c r="G56" i="42"/>
  <c r="L11" i="6"/>
  <c r="G56" i="44"/>
  <c r="O4" i="6"/>
  <c r="O109" i="41"/>
  <c r="O184" i="41"/>
  <c r="Q109" i="41"/>
  <c r="Q184" i="41"/>
  <c r="O84" i="41"/>
  <c r="Q84" i="41"/>
  <c r="O159" i="41"/>
  <c r="O209" i="41"/>
  <c r="Q159" i="41"/>
  <c r="Q209" i="41"/>
  <c r="Q134" i="41"/>
  <c r="O134" i="41"/>
  <c r="O8" i="41"/>
  <c r="O59" i="41"/>
  <c r="Q59" i="41"/>
  <c r="Q8" i="41"/>
  <c r="O4" i="41" l="1"/>
  <c r="F56" i="41"/>
  <c r="N11" i="6"/>
  <c r="O11" i="6" s="1"/>
  <c r="N10" i="6"/>
  <c r="N14" i="6"/>
  <c r="G56" i="57"/>
  <c r="F56" i="45"/>
  <c r="N17" i="6"/>
  <c r="G56" i="53"/>
  <c r="F56" i="54"/>
  <c r="R31" i="41"/>
  <c r="G56" i="41"/>
  <c r="N15" i="6"/>
  <c r="O15" i="6" s="1"/>
  <c r="G56" i="58"/>
  <c r="N16" i="6"/>
  <c r="G56" i="46"/>
  <c r="N23" i="6"/>
  <c r="G56" i="64"/>
  <c r="F56" i="56"/>
  <c r="N22" i="6"/>
  <c r="O22" i="6" s="1"/>
  <c r="G56" i="55"/>
  <c r="F13" i="58"/>
  <c r="F20" i="58"/>
  <c r="F16" i="58"/>
  <c r="F23" i="58"/>
  <c r="F21" i="58"/>
  <c r="F8" i="58"/>
  <c r="F15" i="58"/>
  <c r="F24" i="58"/>
  <c r="F18" i="58"/>
  <c r="F19" i="58"/>
  <c r="F12" i="58"/>
  <c r="F10" i="58"/>
  <c r="F14" i="58"/>
  <c r="F22" i="58"/>
  <c r="F17" i="58"/>
  <c r="F56" i="58"/>
  <c r="F9" i="58"/>
  <c r="F11" i="58"/>
  <c r="F16" i="55"/>
  <c r="F12" i="55"/>
  <c r="F23" i="55"/>
  <c r="F18" i="55"/>
  <c r="F22" i="55"/>
  <c r="F10" i="55"/>
  <c r="F14" i="55"/>
  <c r="F19" i="55"/>
  <c r="A19" i="55" s="1"/>
  <c r="F15" i="55"/>
  <c r="F17" i="55"/>
  <c r="F21" i="55"/>
  <c r="F56" i="55"/>
  <c r="F13" i="55"/>
  <c r="F24" i="55"/>
  <c r="F8" i="55"/>
  <c r="F20" i="55"/>
  <c r="F9" i="55"/>
  <c r="F11" i="55"/>
  <c r="F56" i="42"/>
  <c r="F16" i="42"/>
  <c r="F19" i="42"/>
  <c r="F8" i="42"/>
  <c r="F24" i="42"/>
  <c r="F18" i="42"/>
  <c r="F20" i="42"/>
  <c r="F10" i="42"/>
  <c r="F13" i="42"/>
  <c r="F22" i="42"/>
  <c r="F14" i="42"/>
  <c r="F23" i="42"/>
  <c r="F15" i="42"/>
  <c r="F21" i="42"/>
  <c r="F12" i="42"/>
  <c r="F17" i="42"/>
  <c r="F9" i="42"/>
  <c r="F11" i="42"/>
  <c r="F21" i="44"/>
  <c r="F56" i="44"/>
  <c r="F18" i="44"/>
  <c r="F20" i="44"/>
  <c r="F15" i="44"/>
  <c r="F17" i="44"/>
  <c r="F10" i="44"/>
  <c r="F14" i="44"/>
  <c r="A14" i="44" s="1"/>
  <c r="F16" i="44"/>
  <c r="F19" i="44"/>
  <c r="F24" i="44"/>
  <c r="F22" i="44"/>
  <c r="F23" i="44"/>
  <c r="F12" i="44"/>
  <c r="F8" i="44"/>
  <c r="F13" i="44"/>
  <c r="F11" i="44"/>
  <c r="F9" i="44"/>
  <c r="F15" i="56"/>
  <c r="F13" i="56"/>
  <c r="F22" i="56"/>
  <c r="F16" i="56"/>
  <c r="F14" i="56"/>
  <c r="A14" i="56" s="1"/>
  <c r="F17" i="56"/>
  <c r="F21" i="56"/>
  <c r="F20" i="56"/>
  <c r="F24" i="56"/>
  <c r="F8" i="56"/>
  <c r="F19" i="56"/>
  <c r="F10" i="56"/>
  <c r="F18" i="56"/>
  <c r="F23" i="56"/>
  <c r="F12" i="56"/>
  <c r="F9" i="56"/>
  <c r="F11" i="56"/>
  <c r="F20" i="57"/>
  <c r="A20" i="57" s="1"/>
  <c r="F17" i="57"/>
  <c r="F22" i="57"/>
  <c r="F23" i="57"/>
  <c r="F24" i="57"/>
  <c r="F12" i="57"/>
  <c r="F16" i="57"/>
  <c r="F8" i="57"/>
  <c r="F10" i="57"/>
  <c r="F19" i="57"/>
  <c r="F18" i="57"/>
  <c r="F14" i="57"/>
  <c r="F56" i="57"/>
  <c r="F21" i="57"/>
  <c r="F13" i="57"/>
  <c r="F15" i="57"/>
  <c r="F11" i="57"/>
  <c r="F9" i="57"/>
  <c r="F16" i="64"/>
  <c r="A16" i="64" s="1"/>
  <c r="F22" i="64"/>
  <c r="A22" i="64" s="1"/>
  <c r="F18" i="64"/>
  <c r="F10" i="64"/>
  <c r="F19" i="64"/>
  <c r="F21" i="64"/>
  <c r="F14" i="64"/>
  <c r="F23" i="64"/>
  <c r="F56" i="64"/>
  <c r="F15" i="64"/>
  <c r="F24" i="64"/>
  <c r="F17" i="64"/>
  <c r="F12" i="64"/>
  <c r="F13" i="64"/>
  <c r="F8" i="64"/>
  <c r="A8" i="64" s="1"/>
  <c r="F20" i="64"/>
  <c r="F11" i="64"/>
  <c r="F9" i="64"/>
  <c r="F18" i="54"/>
  <c r="F17" i="54"/>
  <c r="F21" i="54"/>
  <c r="F10" i="54"/>
  <c r="F14" i="54"/>
  <c r="F12" i="54"/>
  <c r="F22" i="54"/>
  <c r="F24" i="54"/>
  <c r="F15" i="54"/>
  <c r="F20" i="54"/>
  <c r="F8" i="54"/>
  <c r="F13" i="54"/>
  <c r="F19" i="54"/>
  <c r="F16" i="54"/>
  <c r="F23" i="54"/>
  <c r="F9" i="54"/>
  <c r="F11" i="54"/>
  <c r="F20" i="45"/>
  <c r="F8" i="45"/>
  <c r="F12" i="45"/>
  <c r="F15" i="45"/>
  <c r="F14" i="45"/>
  <c r="F21" i="45"/>
  <c r="F18" i="45"/>
  <c r="F17" i="45"/>
  <c r="A17" i="45" s="1"/>
  <c r="F10" i="45"/>
  <c r="F13" i="45"/>
  <c r="F23" i="45"/>
  <c r="F24" i="45"/>
  <c r="F16" i="45"/>
  <c r="A16" i="45" s="1"/>
  <c r="F19" i="45"/>
  <c r="A19" i="45" s="1"/>
  <c r="F22" i="45"/>
  <c r="F9" i="45"/>
  <c r="F11" i="45"/>
  <c r="F13" i="46"/>
  <c r="F8" i="46"/>
  <c r="A8" i="46" s="1"/>
  <c r="F15" i="46"/>
  <c r="A15" i="46" s="1"/>
  <c r="F20" i="46"/>
  <c r="F17" i="46"/>
  <c r="F16" i="46"/>
  <c r="F14" i="46"/>
  <c r="A14" i="46" s="1"/>
  <c r="F22" i="46"/>
  <c r="A22" i="46" s="1"/>
  <c r="F23" i="46"/>
  <c r="A23" i="46" s="1"/>
  <c r="F12" i="46"/>
  <c r="F18" i="46"/>
  <c r="F24" i="46"/>
  <c r="A24" i="46" s="1"/>
  <c r="F10" i="46"/>
  <c r="F56" i="46"/>
  <c r="F19" i="46"/>
  <c r="A19" i="46" s="1"/>
  <c r="F21" i="46"/>
  <c r="F9" i="46"/>
  <c r="F11" i="46"/>
  <c r="F56" i="53"/>
  <c r="F21" i="53"/>
  <c r="A21" i="53" s="1"/>
  <c r="F24" i="53"/>
  <c r="F13" i="53"/>
  <c r="F17" i="53"/>
  <c r="F22" i="53"/>
  <c r="F18" i="53"/>
  <c r="A18" i="53" s="1"/>
  <c r="F14" i="53"/>
  <c r="F10" i="53"/>
  <c r="F23" i="53"/>
  <c r="F20" i="53"/>
  <c r="F12" i="53"/>
  <c r="F15" i="53"/>
  <c r="F8" i="53"/>
  <c r="F16" i="53"/>
  <c r="A16" i="53" s="1"/>
  <c r="F19" i="53"/>
  <c r="F11" i="53"/>
  <c r="F9" i="53"/>
  <c r="R31" i="53"/>
  <c r="R31" i="64"/>
  <c r="O23" i="6"/>
  <c r="R31" i="57"/>
  <c r="R31" i="55"/>
  <c r="R31" i="42"/>
  <c r="F15" i="41"/>
  <c r="A15" i="41" s="1"/>
  <c r="F13" i="41"/>
  <c r="A13" i="41" s="1"/>
  <c r="N40" i="41" s="1"/>
  <c r="F10" i="41"/>
  <c r="F20" i="41"/>
  <c r="A20" i="41" s="1"/>
  <c r="N47" i="41" s="1"/>
  <c r="F8" i="41"/>
  <c r="A8" i="41" s="1"/>
  <c r="N35" i="41" s="1"/>
  <c r="F9" i="41"/>
  <c r="F22" i="41"/>
  <c r="A22" i="41" s="1"/>
  <c r="N4" i="6"/>
  <c r="F12" i="41"/>
  <c r="F23" i="41"/>
  <c r="A23" i="41" s="1"/>
  <c r="F19" i="41"/>
  <c r="A19" i="41" s="1"/>
  <c r="F24" i="41"/>
  <c r="A24" i="41" s="1"/>
  <c r="I24" i="41" s="1"/>
  <c r="J24" i="41" s="1"/>
  <c r="F17" i="41"/>
  <c r="A17" i="41" s="1"/>
  <c r="F14" i="41"/>
  <c r="A14" i="41" s="1"/>
  <c r="N41" i="41" s="1"/>
  <c r="F11" i="41"/>
  <c r="F16" i="41"/>
  <c r="A16" i="41" s="1"/>
  <c r="F21" i="41"/>
  <c r="A21" i="41" s="1"/>
  <c r="N48" i="41" s="1"/>
  <c r="F18" i="41"/>
  <c r="A18" i="41" s="1"/>
  <c r="N45" i="41" s="1"/>
  <c r="O10" i="6"/>
  <c r="O14" i="6"/>
  <c r="F49" i="41" l="1"/>
  <c r="A49" i="41" s="1"/>
  <c r="F50" i="41"/>
  <c r="A50" i="41" s="1"/>
  <c r="F59" i="46"/>
  <c r="F81" i="46"/>
  <c r="F63" i="46"/>
  <c r="F65" i="46"/>
  <c r="A65" i="46" s="1"/>
  <c r="F64" i="46"/>
  <c r="A64" i="46" s="1"/>
  <c r="F73" i="46"/>
  <c r="A73" i="46" s="1"/>
  <c r="F68" i="46"/>
  <c r="A68" i="46" s="1"/>
  <c r="F69" i="46"/>
  <c r="A69" i="46" s="1"/>
  <c r="F66" i="46"/>
  <c r="A66" i="46" s="1"/>
  <c r="F75" i="46"/>
  <c r="A75" i="46" s="1"/>
  <c r="F67" i="46"/>
  <c r="A67" i="46" s="1"/>
  <c r="F70" i="46"/>
  <c r="A70" i="46" s="1"/>
  <c r="F60" i="46"/>
  <c r="F71" i="46"/>
  <c r="A71" i="46" s="1"/>
  <c r="F62" i="46"/>
  <c r="F74" i="46"/>
  <c r="A74" i="46" s="1"/>
  <c r="F72" i="46"/>
  <c r="A72" i="46" s="1"/>
  <c r="F61" i="46"/>
  <c r="F59" i="57"/>
  <c r="F81" i="57"/>
  <c r="F63" i="57"/>
  <c r="F66" i="57"/>
  <c r="A66" i="57" s="1"/>
  <c r="F75" i="57"/>
  <c r="A75" i="57" s="1"/>
  <c r="F68" i="57"/>
  <c r="A68" i="57" s="1"/>
  <c r="F65" i="57"/>
  <c r="A65" i="57" s="1"/>
  <c r="F70" i="57"/>
  <c r="A70" i="57" s="1"/>
  <c r="F73" i="57"/>
  <c r="A73" i="57" s="1"/>
  <c r="F64" i="57"/>
  <c r="A64" i="57" s="1"/>
  <c r="F61" i="57"/>
  <c r="F69" i="57"/>
  <c r="A69" i="57" s="1"/>
  <c r="F62" i="57"/>
  <c r="F74" i="57"/>
  <c r="A74" i="57" s="1"/>
  <c r="F60" i="57"/>
  <c r="F67" i="57"/>
  <c r="A67" i="57" s="1"/>
  <c r="F72" i="57"/>
  <c r="A72" i="57" s="1"/>
  <c r="F71" i="57"/>
  <c r="A71" i="57" s="1"/>
  <c r="O30" i="41"/>
  <c r="F41" i="41"/>
  <c r="A41" i="41" s="1"/>
  <c r="I41" i="41" s="1"/>
  <c r="J41" i="41" s="1"/>
  <c r="F45" i="41"/>
  <c r="A45" i="41" s="1"/>
  <c r="I45" i="41" s="1"/>
  <c r="J45" i="41" s="1"/>
  <c r="F46" i="41"/>
  <c r="A46" i="41" s="1"/>
  <c r="F37" i="41"/>
  <c r="F42" i="41"/>
  <c r="A42" i="41" s="1"/>
  <c r="F81" i="55"/>
  <c r="F59" i="55"/>
  <c r="F63" i="55"/>
  <c r="F73" i="55"/>
  <c r="A73" i="55" s="1"/>
  <c r="F65" i="55"/>
  <c r="A65" i="55" s="1"/>
  <c r="F64" i="55"/>
  <c r="A64" i="55" s="1"/>
  <c r="F74" i="55"/>
  <c r="A74" i="55" s="1"/>
  <c r="F70" i="55"/>
  <c r="A70" i="55" s="1"/>
  <c r="F68" i="55"/>
  <c r="A68" i="55" s="1"/>
  <c r="F61" i="55"/>
  <c r="F67" i="55"/>
  <c r="A67" i="55" s="1"/>
  <c r="F71" i="55"/>
  <c r="A71" i="55" s="1"/>
  <c r="F75" i="55"/>
  <c r="A75" i="55" s="1"/>
  <c r="F72" i="55"/>
  <c r="A72" i="55" s="1"/>
  <c r="F66" i="55"/>
  <c r="A66" i="55" s="1"/>
  <c r="F69" i="55"/>
  <c r="A69" i="55" s="1"/>
  <c r="F62" i="55"/>
  <c r="F60" i="55"/>
  <c r="F81" i="53"/>
  <c r="F59" i="53"/>
  <c r="F63" i="53"/>
  <c r="F64" i="53"/>
  <c r="A64" i="53" s="1"/>
  <c r="F66" i="53"/>
  <c r="A66" i="53" s="1"/>
  <c r="F70" i="53"/>
  <c r="A70" i="53" s="1"/>
  <c r="F65" i="53"/>
  <c r="A65" i="53" s="1"/>
  <c r="F74" i="53"/>
  <c r="A74" i="53" s="1"/>
  <c r="F68" i="53"/>
  <c r="A68" i="53" s="1"/>
  <c r="F75" i="53"/>
  <c r="A75" i="53" s="1"/>
  <c r="F73" i="53"/>
  <c r="A73" i="53" s="1"/>
  <c r="F67" i="53"/>
  <c r="A67" i="53" s="1"/>
  <c r="F61" i="53"/>
  <c r="F72" i="53"/>
  <c r="A72" i="53" s="1"/>
  <c r="F71" i="53"/>
  <c r="A71" i="53" s="1"/>
  <c r="F69" i="53"/>
  <c r="A69" i="53" s="1"/>
  <c r="F62" i="53"/>
  <c r="F60" i="53"/>
  <c r="F35" i="41"/>
  <c r="F44" i="41"/>
  <c r="A44" i="41" s="1"/>
  <c r="A34" i="41"/>
  <c r="F81" i="42"/>
  <c r="F59" i="42"/>
  <c r="F63" i="42"/>
  <c r="F68" i="42"/>
  <c r="A68" i="42" s="1"/>
  <c r="F73" i="42"/>
  <c r="A73" i="42" s="1"/>
  <c r="F70" i="42"/>
  <c r="A70" i="42" s="1"/>
  <c r="F64" i="42"/>
  <c r="A64" i="42" s="1"/>
  <c r="F74" i="42"/>
  <c r="A74" i="42" s="1"/>
  <c r="F72" i="42"/>
  <c r="A72" i="42" s="1"/>
  <c r="F69" i="42"/>
  <c r="A69" i="42" s="1"/>
  <c r="F66" i="42"/>
  <c r="A66" i="42" s="1"/>
  <c r="F61" i="42"/>
  <c r="F62" i="42"/>
  <c r="F67" i="42"/>
  <c r="A67" i="42" s="1"/>
  <c r="F71" i="42"/>
  <c r="A71" i="42" s="1"/>
  <c r="F75" i="42"/>
  <c r="A75" i="42" s="1"/>
  <c r="F60" i="42"/>
  <c r="F65" i="42"/>
  <c r="A65" i="42" s="1"/>
  <c r="F81" i="58"/>
  <c r="F59" i="58"/>
  <c r="F63" i="58"/>
  <c r="F74" i="58"/>
  <c r="A74" i="58" s="1"/>
  <c r="F68" i="58"/>
  <c r="A68" i="58" s="1"/>
  <c r="F64" i="58"/>
  <c r="A64" i="58" s="1"/>
  <c r="F72" i="58"/>
  <c r="A72" i="58" s="1"/>
  <c r="F73" i="58"/>
  <c r="A73" i="58" s="1"/>
  <c r="F65" i="58"/>
  <c r="A65" i="58" s="1"/>
  <c r="F70" i="58"/>
  <c r="A70" i="58" s="1"/>
  <c r="F75" i="58"/>
  <c r="A75" i="58" s="1"/>
  <c r="F67" i="58"/>
  <c r="A67" i="58" s="1"/>
  <c r="F61" i="58"/>
  <c r="F60" i="58"/>
  <c r="F66" i="58"/>
  <c r="A66" i="58" s="1"/>
  <c r="F71" i="58"/>
  <c r="A71" i="58" s="1"/>
  <c r="F69" i="58"/>
  <c r="A69" i="58" s="1"/>
  <c r="F62" i="58"/>
  <c r="F47" i="41"/>
  <c r="A47" i="41" s="1"/>
  <c r="I47" i="41" s="1"/>
  <c r="J47" i="41" s="1"/>
  <c r="F81" i="44"/>
  <c r="F59" i="44"/>
  <c r="F63" i="44"/>
  <c r="F70" i="44"/>
  <c r="A70" i="44" s="1"/>
  <c r="F73" i="44"/>
  <c r="A73" i="44" s="1"/>
  <c r="F64" i="44"/>
  <c r="A64" i="44" s="1"/>
  <c r="F68" i="44"/>
  <c r="A68" i="44" s="1"/>
  <c r="F65" i="44"/>
  <c r="A65" i="44" s="1"/>
  <c r="F74" i="44"/>
  <c r="A74" i="44" s="1"/>
  <c r="F61" i="44"/>
  <c r="F69" i="44"/>
  <c r="A69" i="44" s="1"/>
  <c r="F71" i="44"/>
  <c r="A71" i="44" s="1"/>
  <c r="F62" i="44"/>
  <c r="F72" i="44"/>
  <c r="A72" i="44" s="1"/>
  <c r="F75" i="44"/>
  <c r="A75" i="44" s="1"/>
  <c r="F67" i="44"/>
  <c r="A67" i="44" s="1"/>
  <c r="F66" i="44"/>
  <c r="A66" i="44" s="1"/>
  <c r="F60" i="44"/>
  <c r="F48" i="41"/>
  <c r="A48" i="41" s="1"/>
  <c r="I48" i="41" s="1"/>
  <c r="J48" i="41" s="1"/>
  <c r="F40" i="41"/>
  <c r="A40" i="41" s="1"/>
  <c r="G40" i="41" s="1"/>
  <c r="F81" i="64"/>
  <c r="F59" i="64"/>
  <c r="F63" i="64"/>
  <c r="F65" i="64"/>
  <c r="A65" i="64" s="1"/>
  <c r="F74" i="64"/>
  <c r="A74" i="64" s="1"/>
  <c r="F70" i="64"/>
  <c r="A70" i="64" s="1"/>
  <c r="F73" i="64"/>
  <c r="A73" i="64" s="1"/>
  <c r="F66" i="64"/>
  <c r="A66" i="64" s="1"/>
  <c r="F71" i="64"/>
  <c r="A71" i="64" s="1"/>
  <c r="F60" i="64"/>
  <c r="F68" i="64"/>
  <c r="A68" i="64" s="1"/>
  <c r="F75" i="64"/>
  <c r="A75" i="64" s="1"/>
  <c r="F72" i="64"/>
  <c r="A72" i="64" s="1"/>
  <c r="F67" i="64"/>
  <c r="A67" i="64" s="1"/>
  <c r="F69" i="64"/>
  <c r="A69" i="64" s="1"/>
  <c r="F64" i="64"/>
  <c r="A64" i="64" s="1"/>
  <c r="F61" i="64"/>
  <c r="F62" i="64"/>
  <c r="F63" i="41"/>
  <c r="F81" i="41"/>
  <c r="F106" i="41" s="1"/>
  <c r="F43" i="41"/>
  <c r="A43" i="41" s="1"/>
  <c r="L16" i="53"/>
  <c r="N43" i="53"/>
  <c r="I16" i="53"/>
  <c r="J16" i="53" s="1"/>
  <c r="G16" i="53"/>
  <c r="A23" i="54"/>
  <c r="L23" i="54" s="1"/>
  <c r="A23" i="44"/>
  <c r="A24" i="58"/>
  <c r="L24" i="58" s="1"/>
  <c r="A8" i="53"/>
  <c r="L8" i="53" s="1"/>
  <c r="M8" i="53" s="1"/>
  <c r="A22" i="53"/>
  <c r="L22" i="53" s="1"/>
  <c r="L23" i="46"/>
  <c r="N50" i="46"/>
  <c r="I23" i="46"/>
  <c r="J23" i="46" s="1"/>
  <c r="G23" i="46"/>
  <c r="A13" i="46"/>
  <c r="L13" i="46" s="1"/>
  <c r="A23" i="45"/>
  <c r="L23" i="45" s="1"/>
  <c r="F25" i="45"/>
  <c r="A16" i="54"/>
  <c r="L16" i="54" s="1"/>
  <c r="F25" i="54"/>
  <c r="A24" i="64"/>
  <c r="L24" i="64" s="1"/>
  <c r="A18" i="64"/>
  <c r="A21" i="57"/>
  <c r="L21" i="57" s="1"/>
  <c r="F25" i="57"/>
  <c r="F25" i="56"/>
  <c r="A22" i="44"/>
  <c r="A20" i="44"/>
  <c r="L20" i="44" s="1"/>
  <c r="A15" i="42"/>
  <c r="L15" i="42" s="1"/>
  <c r="A24" i="42"/>
  <c r="A15" i="55"/>
  <c r="A16" i="55"/>
  <c r="L16" i="55" s="1"/>
  <c r="A17" i="58"/>
  <c r="A15" i="58"/>
  <c r="L15" i="58" s="1"/>
  <c r="F25" i="46"/>
  <c r="A15" i="56"/>
  <c r="L15" i="56" s="1"/>
  <c r="A21" i="42"/>
  <c r="L21" i="42" s="1"/>
  <c r="A15" i="53"/>
  <c r="A17" i="53"/>
  <c r="A21" i="46"/>
  <c r="L22" i="46"/>
  <c r="N49" i="46"/>
  <c r="I22" i="46"/>
  <c r="J22" i="46" s="1"/>
  <c r="G22" i="46"/>
  <c r="A13" i="45"/>
  <c r="A8" i="45"/>
  <c r="A19" i="54"/>
  <c r="A14" i="54"/>
  <c r="L14" i="54" s="1"/>
  <c r="A15" i="64"/>
  <c r="L22" i="64"/>
  <c r="N49" i="64"/>
  <c r="I22" i="64"/>
  <c r="J22" i="64" s="1"/>
  <c r="G22" i="64"/>
  <c r="F39" i="57"/>
  <c r="A39" i="57" s="1"/>
  <c r="F44" i="57"/>
  <c r="A44" i="57" s="1"/>
  <c r="F40" i="57"/>
  <c r="A40" i="57" s="1"/>
  <c r="F43" i="57"/>
  <c r="A43" i="57" s="1"/>
  <c r="F49" i="57"/>
  <c r="A49" i="57" s="1"/>
  <c r="F45" i="57"/>
  <c r="A45" i="57" s="1"/>
  <c r="F47" i="57"/>
  <c r="A47" i="57" s="1"/>
  <c r="F41" i="57"/>
  <c r="A41" i="57" s="1"/>
  <c r="F50" i="57"/>
  <c r="A50" i="57" s="1"/>
  <c r="F42" i="57"/>
  <c r="A42" i="57" s="1"/>
  <c r="F48" i="57"/>
  <c r="A48" i="57" s="1"/>
  <c r="F34" i="57"/>
  <c r="A34" i="57" s="1"/>
  <c r="F38" i="57"/>
  <c r="F46" i="57"/>
  <c r="A46" i="57" s="1"/>
  <c r="F36" i="57"/>
  <c r="F37" i="57"/>
  <c r="F35" i="57"/>
  <c r="A24" i="57"/>
  <c r="L24" i="57" s="1"/>
  <c r="A23" i="56"/>
  <c r="L23" i="56" s="1"/>
  <c r="A21" i="56"/>
  <c r="A24" i="44"/>
  <c r="A18" i="44"/>
  <c r="A23" i="42"/>
  <c r="L23" i="42" s="1"/>
  <c r="A8" i="42"/>
  <c r="L8" i="42" s="1"/>
  <c r="M8" i="42" s="1"/>
  <c r="A20" i="55"/>
  <c r="L20" i="55" s="1"/>
  <c r="L19" i="55"/>
  <c r="N46" i="55"/>
  <c r="I19" i="55"/>
  <c r="J19" i="55" s="1"/>
  <c r="G19" i="55"/>
  <c r="A22" i="58"/>
  <c r="L22" i="58" s="1"/>
  <c r="A8" i="58"/>
  <c r="L8" i="58" s="1"/>
  <c r="M8" i="58" s="1"/>
  <c r="A22" i="54"/>
  <c r="L22" i="54" s="1"/>
  <c r="A13" i="57"/>
  <c r="L13" i="57" s="1"/>
  <c r="A15" i="44"/>
  <c r="L15" i="44" s="1"/>
  <c r="F25" i="53"/>
  <c r="A13" i="53"/>
  <c r="L19" i="46"/>
  <c r="N46" i="46"/>
  <c r="I19" i="46"/>
  <c r="J19" i="46" s="1"/>
  <c r="G19" i="46"/>
  <c r="L14" i="46"/>
  <c r="N41" i="46"/>
  <c r="I14" i="46"/>
  <c r="J14" i="46" s="1"/>
  <c r="G14" i="46"/>
  <c r="A20" i="45"/>
  <c r="L20" i="45" s="1"/>
  <c r="A13" i="54"/>
  <c r="L13" i="54" s="1"/>
  <c r="F45" i="64"/>
  <c r="A45" i="64" s="1"/>
  <c r="F49" i="64"/>
  <c r="A49" i="64" s="1"/>
  <c r="F48" i="64"/>
  <c r="A48" i="64" s="1"/>
  <c r="F46" i="64"/>
  <c r="A46" i="64" s="1"/>
  <c r="F43" i="64"/>
  <c r="A43" i="64" s="1"/>
  <c r="F34" i="64"/>
  <c r="F44" i="64"/>
  <c r="A44" i="64" s="1"/>
  <c r="F41" i="64"/>
  <c r="A41" i="64" s="1"/>
  <c r="F47" i="64"/>
  <c r="A47" i="64" s="1"/>
  <c r="F39" i="64"/>
  <c r="A39" i="64" s="1"/>
  <c r="F50" i="64"/>
  <c r="A50" i="64" s="1"/>
  <c r="F38" i="64"/>
  <c r="F36" i="64"/>
  <c r="F40" i="64"/>
  <c r="A40" i="64" s="1"/>
  <c r="F42" i="64"/>
  <c r="A42" i="64" s="1"/>
  <c r="F35" i="64"/>
  <c r="F37" i="64"/>
  <c r="L16" i="64"/>
  <c r="N43" i="64"/>
  <c r="I16" i="64"/>
  <c r="J16" i="64" s="1"/>
  <c r="G16" i="64"/>
  <c r="A14" i="57"/>
  <c r="L14" i="57" s="1"/>
  <c r="A23" i="57"/>
  <c r="L23" i="57" s="1"/>
  <c r="A18" i="56"/>
  <c r="A17" i="56"/>
  <c r="L17" i="56" s="1"/>
  <c r="A19" i="44"/>
  <c r="L19" i="44" s="1"/>
  <c r="F48" i="44"/>
  <c r="A48" i="44" s="1"/>
  <c r="F44" i="44"/>
  <c r="A44" i="44" s="1"/>
  <c r="F36" i="44"/>
  <c r="F49" i="44"/>
  <c r="A49" i="44" s="1"/>
  <c r="F38" i="44"/>
  <c r="F41" i="44"/>
  <c r="A41" i="44" s="1"/>
  <c r="F45" i="44"/>
  <c r="A45" i="44" s="1"/>
  <c r="F39" i="44"/>
  <c r="A39" i="44" s="1"/>
  <c r="F42" i="44"/>
  <c r="A42" i="44" s="1"/>
  <c r="F50" i="44"/>
  <c r="A50" i="44" s="1"/>
  <c r="F40" i="44"/>
  <c r="A40" i="44" s="1"/>
  <c r="F47" i="44"/>
  <c r="A47" i="44" s="1"/>
  <c r="F34" i="44"/>
  <c r="A34" i="44" s="1"/>
  <c r="F43" i="44"/>
  <c r="A43" i="44" s="1"/>
  <c r="F46" i="44"/>
  <c r="A46" i="44" s="1"/>
  <c r="F35" i="44"/>
  <c r="F37" i="44"/>
  <c r="A14" i="42"/>
  <c r="L14" i="42" s="1"/>
  <c r="A19" i="42"/>
  <c r="L19" i="42" s="1"/>
  <c r="A8" i="55"/>
  <c r="L8" i="55" s="1"/>
  <c r="M8" i="55" s="1"/>
  <c r="A14" i="55"/>
  <c r="L14" i="55" s="1"/>
  <c r="A14" i="58"/>
  <c r="L14" i="58" s="1"/>
  <c r="A21" i="58"/>
  <c r="L21" i="58" s="1"/>
  <c r="L8" i="46"/>
  <c r="M8" i="46" s="1"/>
  <c r="I8" i="46"/>
  <c r="J8" i="46" s="1"/>
  <c r="G8" i="46"/>
  <c r="H8" i="46" s="1"/>
  <c r="N35" i="46"/>
  <c r="F25" i="55"/>
  <c r="A20" i="53"/>
  <c r="L20" i="53" s="1"/>
  <c r="A24" i="53"/>
  <c r="L24" i="53" s="1"/>
  <c r="F41" i="46"/>
  <c r="A41" i="46" s="1"/>
  <c r="F40" i="46"/>
  <c r="A40" i="46" s="1"/>
  <c r="F44" i="46"/>
  <c r="A44" i="46" s="1"/>
  <c r="F39" i="46"/>
  <c r="A39" i="46" s="1"/>
  <c r="F45" i="46"/>
  <c r="A45" i="46" s="1"/>
  <c r="F34" i="46"/>
  <c r="F48" i="46"/>
  <c r="A48" i="46" s="1"/>
  <c r="F42" i="46"/>
  <c r="A42" i="46" s="1"/>
  <c r="F43" i="46"/>
  <c r="A43" i="46" s="1"/>
  <c r="F38" i="46"/>
  <c r="F46" i="46"/>
  <c r="A46" i="46" s="1"/>
  <c r="F50" i="46"/>
  <c r="A50" i="46" s="1"/>
  <c r="F36" i="46"/>
  <c r="F49" i="46"/>
  <c r="A49" i="46" s="1"/>
  <c r="F47" i="46"/>
  <c r="A47" i="46" s="1"/>
  <c r="F37" i="46"/>
  <c r="F35" i="46"/>
  <c r="A16" i="46"/>
  <c r="L16" i="46" s="1"/>
  <c r="L17" i="45"/>
  <c r="N44" i="45"/>
  <c r="I17" i="45"/>
  <c r="J17" i="45" s="1"/>
  <c r="G17" i="45"/>
  <c r="A8" i="54"/>
  <c r="L8" i="54" s="1"/>
  <c r="M8" i="54" s="1"/>
  <c r="A20" i="64"/>
  <c r="L20" i="64" s="1"/>
  <c r="A23" i="64"/>
  <c r="L23" i="64" s="1"/>
  <c r="A18" i="57"/>
  <c r="L18" i="57" s="1"/>
  <c r="A22" i="57"/>
  <c r="L22" i="57" s="1"/>
  <c r="L14" i="56"/>
  <c r="N41" i="56"/>
  <c r="I14" i="56"/>
  <c r="J14" i="56" s="1"/>
  <c r="G14" i="56"/>
  <c r="A16" i="44"/>
  <c r="A21" i="44"/>
  <c r="L21" i="44" s="1"/>
  <c r="A22" i="42"/>
  <c r="L22" i="42" s="1"/>
  <c r="A16" i="42"/>
  <c r="L16" i="42" s="1"/>
  <c r="A24" i="55"/>
  <c r="L24" i="55" s="1"/>
  <c r="A23" i="58"/>
  <c r="L23" i="58" s="1"/>
  <c r="A15" i="45"/>
  <c r="A20" i="56"/>
  <c r="F44" i="58"/>
  <c r="A44" i="58" s="1"/>
  <c r="F46" i="58"/>
  <c r="A46" i="58" s="1"/>
  <c r="F42" i="58"/>
  <c r="A42" i="58" s="1"/>
  <c r="F48" i="58"/>
  <c r="A48" i="58" s="1"/>
  <c r="F36" i="58"/>
  <c r="F43" i="58"/>
  <c r="A43" i="58" s="1"/>
  <c r="F45" i="58"/>
  <c r="A45" i="58" s="1"/>
  <c r="F41" i="58"/>
  <c r="A41" i="58" s="1"/>
  <c r="F50" i="58"/>
  <c r="A50" i="58" s="1"/>
  <c r="F40" i="58"/>
  <c r="A40" i="58" s="1"/>
  <c r="F49" i="58"/>
  <c r="A49" i="58" s="1"/>
  <c r="F38" i="58"/>
  <c r="F47" i="58"/>
  <c r="A47" i="58" s="1"/>
  <c r="F34" i="58"/>
  <c r="F39" i="58"/>
  <c r="A39" i="58" s="1"/>
  <c r="F35" i="58"/>
  <c r="F37" i="58"/>
  <c r="A23" i="53"/>
  <c r="L21" i="53"/>
  <c r="N48" i="53"/>
  <c r="I21" i="53"/>
  <c r="J21" i="53" s="1"/>
  <c r="G21" i="53"/>
  <c r="A17" i="46"/>
  <c r="L17" i="46" s="1"/>
  <c r="A22" i="45"/>
  <c r="L22" i="45" s="1"/>
  <c r="A18" i="45"/>
  <c r="L18" i="45" s="1"/>
  <c r="A20" i="54"/>
  <c r="L20" i="54" s="1"/>
  <c r="A21" i="54"/>
  <c r="L21" i="54" s="1"/>
  <c r="L8" i="64"/>
  <c r="M8" i="64" s="1"/>
  <c r="I8" i="64"/>
  <c r="J8" i="64" s="1"/>
  <c r="N35" i="64"/>
  <c r="G8" i="64"/>
  <c r="H8" i="64" s="1"/>
  <c r="A14" i="64"/>
  <c r="A19" i="57"/>
  <c r="L19" i="57" s="1"/>
  <c r="A17" i="57"/>
  <c r="L17" i="57" s="1"/>
  <c r="A19" i="56"/>
  <c r="L19" i="56" s="1"/>
  <c r="A16" i="56"/>
  <c r="A13" i="44"/>
  <c r="L13" i="44" s="1"/>
  <c r="L14" i="44"/>
  <c r="N41" i="44"/>
  <c r="I14" i="44"/>
  <c r="J14" i="44" s="1"/>
  <c r="G14" i="44"/>
  <c r="A13" i="42"/>
  <c r="L13" i="42" s="1"/>
  <c r="F45" i="42"/>
  <c r="A45" i="42" s="1"/>
  <c r="F46" i="42"/>
  <c r="A46" i="42" s="1"/>
  <c r="F48" i="42"/>
  <c r="A48" i="42" s="1"/>
  <c r="F34" i="42"/>
  <c r="F43" i="42"/>
  <c r="A43" i="42" s="1"/>
  <c r="F47" i="42"/>
  <c r="A47" i="42" s="1"/>
  <c r="F41" i="42"/>
  <c r="A41" i="42" s="1"/>
  <c r="F39" i="42"/>
  <c r="A39" i="42" s="1"/>
  <c r="F49" i="42"/>
  <c r="A49" i="42" s="1"/>
  <c r="F38" i="42"/>
  <c r="F44" i="42"/>
  <c r="A44" i="42" s="1"/>
  <c r="F50" i="42"/>
  <c r="A50" i="42" s="1"/>
  <c r="F42" i="42"/>
  <c r="A42" i="42" s="1"/>
  <c r="F40" i="42"/>
  <c r="A40" i="42" s="1"/>
  <c r="F36" i="42"/>
  <c r="F37" i="42"/>
  <c r="F35" i="42"/>
  <c r="O30" i="42"/>
  <c r="A13" i="55"/>
  <c r="L13" i="55" s="1"/>
  <c r="A22" i="55"/>
  <c r="L22" i="55" s="1"/>
  <c r="F25" i="58"/>
  <c r="A16" i="58"/>
  <c r="L16" i="58" s="1"/>
  <c r="L18" i="53"/>
  <c r="N45" i="53"/>
  <c r="I18" i="53"/>
  <c r="J18" i="53" s="1"/>
  <c r="G18" i="53"/>
  <c r="A17" i="64"/>
  <c r="L17" i="64" s="1"/>
  <c r="A17" i="55"/>
  <c r="F50" i="53"/>
  <c r="A50" i="53" s="1"/>
  <c r="F39" i="53"/>
  <c r="A39" i="53" s="1"/>
  <c r="F36" i="53"/>
  <c r="F41" i="53"/>
  <c r="A41" i="53" s="1"/>
  <c r="F45" i="53"/>
  <c r="A45" i="53" s="1"/>
  <c r="F49" i="53"/>
  <c r="A49" i="53" s="1"/>
  <c r="F46" i="53"/>
  <c r="A46" i="53" s="1"/>
  <c r="F34" i="53"/>
  <c r="A34" i="53" s="1"/>
  <c r="F38" i="53"/>
  <c r="F42" i="53"/>
  <c r="A42" i="53" s="1"/>
  <c r="F43" i="53"/>
  <c r="A43" i="53" s="1"/>
  <c r="F44" i="53"/>
  <c r="A44" i="53" s="1"/>
  <c r="F47" i="53"/>
  <c r="A47" i="53" s="1"/>
  <c r="F48" i="53"/>
  <c r="A48" i="53" s="1"/>
  <c r="F40" i="53"/>
  <c r="A40" i="53" s="1"/>
  <c r="F35" i="53"/>
  <c r="F37" i="53"/>
  <c r="L24" i="46"/>
  <c r="I24" i="46"/>
  <c r="J24" i="46" s="1"/>
  <c r="G24" i="46"/>
  <c r="H24" i="46" s="1"/>
  <c r="A20" i="46"/>
  <c r="L20" i="46" s="1"/>
  <c r="L19" i="45"/>
  <c r="N46" i="45"/>
  <c r="I19" i="45"/>
  <c r="J19" i="45" s="1"/>
  <c r="G19" i="45"/>
  <c r="A21" i="45"/>
  <c r="L21" i="45" s="1"/>
  <c r="A15" i="54"/>
  <c r="A17" i="54"/>
  <c r="A13" i="64"/>
  <c r="L13" i="64" s="1"/>
  <c r="A21" i="64"/>
  <c r="L21" i="64" s="1"/>
  <c r="L20" i="57"/>
  <c r="N47" i="57"/>
  <c r="I20" i="57"/>
  <c r="J20" i="57" s="1"/>
  <c r="G20" i="57"/>
  <c r="A8" i="56"/>
  <c r="L8" i="56" s="1"/>
  <c r="M8" i="56" s="1"/>
  <c r="A22" i="56"/>
  <c r="L22" i="56" s="1"/>
  <c r="A8" i="44"/>
  <c r="L8" i="44" s="1"/>
  <c r="M8" i="44" s="1"/>
  <c r="A17" i="42"/>
  <c r="L17" i="42" s="1"/>
  <c r="F43" i="55"/>
  <c r="A43" i="55" s="1"/>
  <c r="F50" i="55"/>
  <c r="A50" i="55" s="1"/>
  <c r="F38" i="55"/>
  <c r="F42" i="55"/>
  <c r="A42" i="55" s="1"/>
  <c r="F47" i="55"/>
  <c r="A47" i="55" s="1"/>
  <c r="F36" i="55"/>
  <c r="F39" i="55"/>
  <c r="A39" i="55" s="1"/>
  <c r="F49" i="55"/>
  <c r="A49" i="55" s="1"/>
  <c r="F48" i="55"/>
  <c r="A48" i="55" s="1"/>
  <c r="F45" i="55"/>
  <c r="A45" i="55" s="1"/>
  <c r="F44" i="55"/>
  <c r="A44" i="55" s="1"/>
  <c r="F46" i="55"/>
  <c r="A46" i="55" s="1"/>
  <c r="F40" i="55"/>
  <c r="A40" i="55" s="1"/>
  <c r="F34" i="55"/>
  <c r="A34" i="55" s="1"/>
  <c r="F41" i="55"/>
  <c r="A41" i="55" s="1"/>
  <c r="F37" i="55"/>
  <c r="F35" i="55"/>
  <c r="A18" i="55"/>
  <c r="L18" i="55" s="1"/>
  <c r="A19" i="58"/>
  <c r="A20" i="58"/>
  <c r="A24" i="45"/>
  <c r="A16" i="57"/>
  <c r="L16" i="57" s="1"/>
  <c r="A18" i="42"/>
  <c r="L18" i="42" s="1"/>
  <c r="A19" i="53"/>
  <c r="L19" i="53" s="1"/>
  <c r="A14" i="53"/>
  <c r="A18" i="46"/>
  <c r="L15" i="46"/>
  <c r="N42" i="46"/>
  <c r="I15" i="46"/>
  <c r="J15" i="46" s="1"/>
  <c r="G15" i="46"/>
  <c r="L16" i="45"/>
  <c r="N43" i="45"/>
  <c r="I16" i="45"/>
  <c r="J16" i="45" s="1"/>
  <c r="G16" i="45"/>
  <c r="A14" i="45"/>
  <c r="A24" i="54"/>
  <c r="L24" i="54" s="1"/>
  <c r="A18" i="54"/>
  <c r="L18" i="54" s="1"/>
  <c r="F25" i="64"/>
  <c r="A19" i="64"/>
  <c r="L19" i="64" s="1"/>
  <c r="A15" i="57"/>
  <c r="L15" i="57" s="1"/>
  <c r="A8" i="57"/>
  <c r="L8" i="57" s="1"/>
  <c r="M8" i="57" s="1"/>
  <c r="A24" i="56"/>
  <c r="A13" i="56"/>
  <c r="L13" i="56" s="1"/>
  <c r="F25" i="44"/>
  <c r="A17" i="44"/>
  <c r="L17" i="44" s="1"/>
  <c r="F25" i="42"/>
  <c r="A20" i="42"/>
  <c r="L20" i="42" s="1"/>
  <c r="A21" i="55"/>
  <c r="A23" i="55"/>
  <c r="A18" i="58"/>
  <c r="L18" i="58" s="1"/>
  <c r="A13" i="58"/>
  <c r="L13" i="58" s="1"/>
  <c r="I19" i="41"/>
  <c r="J19" i="41" s="1"/>
  <c r="N46" i="41"/>
  <c r="I15" i="41"/>
  <c r="J15" i="41" s="1"/>
  <c r="N42" i="41"/>
  <c r="I17" i="41"/>
  <c r="J17" i="41" s="1"/>
  <c r="N44" i="41"/>
  <c r="I16" i="41"/>
  <c r="J16" i="41" s="1"/>
  <c r="N43" i="41"/>
  <c r="I23" i="41"/>
  <c r="J23" i="41" s="1"/>
  <c r="N50" i="41"/>
  <c r="L22" i="41"/>
  <c r="N49" i="41"/>
  <c r="I13" i="41"/>
  <c r="J13" i="41" s="1"/>
  <c r="L13" i="41"/>
  <c r="G13" i="41"/>
  <c r="F25" i="41"/>
  <c r="G15" i="41"/>
  <c r="L15" i="41"/>
  <c r="G18" i="41"/>
  <c r="G14" i="41"/>
  <c r="G19" i="41"/>
  <c r="L19" i="41"/>
  <c r="G24" i="41"/>
  <c r="H24" i="41" s="1"/>
  <c r="K24" i="41" s="1"/>
  <c r="G22" i="41"/>
  <c r="I22" i="41"/>
  <c r="J22" i="41" s="1"/>
  <c r="G17" i="41"/>
  <c r="L17" i="41"/>
  <c r="G16" i="41"/>
  <c r="L16" i="41"/>
  <c r="G20" i="41"/>
  <c r="I20" i="41"/>
  <c r="J20" i="41" s="1"/>
  <c r="L20" i="41"/>
  <c r="I21" i="41"/>
  <c r="J21" i="41" s="1"/>
  <c r="G21" i="41"/>
  <c r="L21" i="41"/>
  <c r="L23" i="41"/>
  <c r="I18" i="41"/>
  <c r="J18" i="41" s="1"/>
  <c r="L18" i="41"/>
  <c r="G23" i="41"/>
  <c r="L14" i="41"/>
  <c r="I14" i="41"/>
  <c r="J14" i="41" s="1"/>
  <c r="L24" i="41"/>
  <c r="O16" i="6"/>
  <c r="O17" i="6"/>
  <c r="I8" i="41"/>
  <c r="J8" i="41" s="1"/>
  <c r="G8" i="41"/>
  <c r="H8" i="41" s="1"/>
  <c r="L8" i="41"/>
  <c r="M8" i="41" s="1"/>
  <c r="S20" i="3"/>
  <c r="S19" i="3"/>
  <c r="P19" i="3"/>
  <c r="S18" i="3"/>
  <c r="P48" i="41" s="1"/>
  <c r="P18" i="3"/>
  <c r="S17" i="3"/>
  <c r="P47" i="41" s="1"/>
  <c r="P17" i="3"/>
  <c r="S16" i="3"/>
  <c r="P16" i="3"/>
  <c r="S15" i="3"/>
  <c r="P15" i="3"/>
  <c r="S14" i="3"/>
  <c r="P14" i="3"/>
  <c r="S13" i="3"/>
  <c r="P13" i="3"/>
  <c r="S12" i="3"/>
  <c r="P12" i="3"/>
  <c r="S11" i="3"/>
  <c r="P11" i="3"/>
  <c r="S10" i="3"/>
  <c r="P10" i="3"/>
  <c r="S9" i="3"/>
  <c r="P9" i="3"/>
  <c r="S8" i="3"/>
  <c r="P8" i="3"/>
  <c r="S7" i="3"/>
  <c r="P7" i="3"/>
  <c r="S6" i="3"/>
  <c r="P6" i="3"/>
  <c r="S5" i="3"/>
  <c r="P5" i="3"/>
  <c r="P4" i="3"/>
  <c r="T8" i="3"/>
  <c r="T7" i="3"/>
  <c r="D62" i="41" s="1"/>
  <c r="T6" i="3"/>
  <c r="T5" i="3"/>
  <c r="Q6" i="3"/>
  <c r="C5" i="3"/>
  <c r="C6" i="3"/>
  <c r="C7" i="3"/>
  <c r="C8" i="3"/>
  <c r="C9" i="3"/>
  <c r="C10" i="3"/>
  <c r="C11" i="3"/>
  <c r="C12" i="3"/>
  <c r="C13" i="3"/>
  <c r="C14" i="3"/>
  <c r="C15" i="3"/>
  <c r="C16" i="3"/>
  <c r="C17" i="3"/>
  <c r="C18" i="3"/>
  <c r="C19" i="3"/>
  <c r="C20" i="3"/>
  <c r="C21" i="3"/>
  <c r="M21" i="3" s="1"/>
  <c r="C22" i="3"/>
  <c r="M22" i="3" s="1"/>
  <c r="C23" i="3"/>
  <c r="M23" i="3" s="1"/>
  <c r="C24" i="3"/>
  <c r="M24" i="3" s="1"/>
  <c r="C25" i="3"/>
  <c r="M25" i="3" s="1"/>
  <c r="C26" i="3"/>
  <c r="M26" i="3" s="1"/>
  <c r="C27" i="3"/>
  <c r="M27" i="3" s="1"/>
  <c r="C28" i="3"/>
  <c r="M28" i="3" s="1"/>
  <c r="C29" i="3"/>
  <c r="M29" i="3" s="1"/>
  <c r="C30" i="3"/>
  <c r="M30" i="3" s="1"/>
  <c r="C31" i="3"/>
  <c r="M31" i="3" s="1"/>
  <c r="C32" i="3"/>
  <c r="M32" i="3" s="1"/>
  <c r="C33" i="3"/>
  <c r="M33" i="3" s="1"/>
  <c r="C34" i="3"/>
  <c r="M34" i="3" s="1"/>
  <c r="L41" i="41" l="1"/>
  <c r="G47" i="41"/>
  <c r="G41" i="41"/>
  <c r="G48" i="41"/>
  <c r="L48" i="41"/>
  <c r="I40" i="41"/>
  <c r="J40" i="41" s="1"/>
  <c r="L40" i="41"/>
  <c r="F51" i="41"/>
  <c r="P11" i="46"/>
  <c r="P11" i="57"/>
  <c r="P11" i="53"/>
  <c r="P11" i="58"/>
  <c r="P11" i="44"/>
  <c r="P11" i="64"/>
  <c r="P11" i="54"/>
  <c r="P11" i="55"/>
  <c r="P11" i="45"/>
  <c r="P11" i="42"/>
  <c r="P11" i="56"/>
  <c r="P19" i="56"/>
  <c r="P19" i="44"/>
  <c r="P19" i="46"/>
  <c r="P19" i="57"/>
  <c r="P19" i="58"/>
  <c r="P19" i="55"/>
  <c r="P19" i="42"/>
  <c r="P19" i="53"/>
  <c r="P19" i="45"/>
  <c r="P19" i="64"/>
  <c r="P19" i="54"/>
  <c r="P14" i="46"/>
  <c r="P14" i="57"/>
  <c r="P14" i="58"/>
  <c r="P14" i="54"/>
  <c r="P14" i="53"/>
  <c r="P14" i="44"/>
  <c r="P14" i="45"/>
  <c r="P14" i="42"/>
  <c r="P14" i="64"/>
  <c r="P14" i="56"/>
  <c r="P14" i="55"/>
  <c r="P18" i="44"/>
  <c r="P18" i="54"/>
  <c r="P18" i="46"/>
  <c r="P18" i="58"/>
  <c r="P18" i="42"/>
  <c r="P18" i="56"/>
  <c r="P18" i="45"/>
  <c r="P18" i="55"/>
  <c r="P18" i="57"/>
  <c r="P18" i="64"/>
  <c r="P18" i="53"/>
  <c r="P22" i="44"/>
  <c r="P22" i="64"/>
  <c r="P22" i="56"/>
  <c r="P22" i="58"/>
  <c r="P22" i="42"/>
  <c r="P22" i="55"/>
  <c r="P22" i="53"/>
  <c r="P22" i="46"/>
  <c r="P22" i="54"/>
  <c r="P22" i="57"/>
  <c r="P22" i="45"/>
  <c r="P45" i="41"/>
  <c r="I56" i="58"/>
  <c r="F76" i="58"/>
  <c r="A59" i="53"/>
  <c r="L59" i="53" s="1"/>
  <c r="M59" i="53" s="1"/>
  <c r="L47" i="41"/>
  <c r="F76" i="64"/>
  <c r="I56" i="64"/>
  <c r="A59" i="58"/>
  <c r="L59" i="58" s="1"/>
  <c r="M59" i="58" s="1"/>
  <c r="F106" i="53"/>
  <c r="F84" i="53"/>
  <c r="F88" i="53"/>
  <c r="F90" i="53"/>
  <c r="A90" i="53" s="1"/>
  <c r="F95" i="53"/>
  <c r="A95" i="53" s="1"/>
  <c r="F98" i="53"/>
  <c r="A98" i="53" s="1"/>
  <c r="F93" i="53"/>
  <c r="A93" i="53" s="1"/>
  <c r="F97" i="53"/>
  <c r="A97" i="53" s="1"/>
  <c r="F89" i="53"/>
  <c r="A89" i="53" s="1"/>
  <c r="F100" i="53"/>
  <c r="A100" i="53" s="1"/>
  <c r="F94" i="53"/>
  <c r="A94" i="53" s="1"/>
  <c r="F85" i="53"/>
  <c r="F86" i="53"/>
  <c r="F92" i="53"/>
  <c r="A92" i="53" s="1"/>
  <c r="F99" i="53"/>
  <c r="A99" i="53" s="1"/>
  <c r="F91" i="53"/>
  <c r="A91" i="53" s="1"/>
  <c r="F96" i="53"/>
  <c r="A96" i="53" s="1"/>
  <c r="F87" i="53"/>
  <c r="I56" i="55"/>
  <c r="F76" i="55"/>
  <c r="A59" i="64"/>
  <c r="L59" i="64" s="1"/>
  <c r="M59" i="64" s="1"/>
  <c r="F84" i="58"/>
  <c r="F106" i="58"/>
  <c r="F88" i="58"/>
  <c r="F89" i="58"/>
  <c r="A89" i="58" s="1"/>
  <c r="F100" i="58"/>
  <c r="A100" i="58" s="1"/>
  <c r="F93" i="58"/>
  <c r="A93" i="58" s="1"/>
  <c r="F90" i="58"/>
  <c r="A90" i="58" s="1"/>
  <c r="F99" i="58"/>
  <c r="A99" i="58" s="1"/>
  <c r="F98" i="58"/>
  <c r="A98" i="58" s="1"/>
  <c r="F91" i="58"/>
  <c r="A91" i="58" s="1"/>
  <c r="F97" i="58"/>
  <c r="A97" i="58" s="1"/>
  <c r="F92" i="58"/>
  <c r="A92" i="58" s="1"/>
  <c r="F94" i="58"/>
  <c r="A94" i="58" s="1"/>
  <c r="F95" i="58"/>
  <c r="A95" i="58" s="1"/>
  <c r="F85" i="58"/>
  <c r="F87" i="58"/>
  <c r="F86" i="58"/>
  <c r="F96" i="58"/>
  <c r="A96" i="58" s="1"/>
  <c r="F76" i="42"/>
  <c r="I56" i="42"/>
  <c r="A59" i="55"/>
  <c r="A59" i="42"/>
  <c r="L59" i="42" s="1"/>
  <c r="M59" i="42" s="1"/>
  <c r="F84" i="55"/>
  <c r="F106" i="55"/>
  <c r="F88" i="55"/>
  <c r="F93" i="55"/>
  <c r="A93" i="55" s="1"/>
  <c r="F91" i="55"/>
  <c r="A91" i="55" s="1"/>
  <c r="F90" i="55"/>
  <c r="A90" i="55" s="1"/>
  <c r="F95" i="55"/>
  <c r="A95" i="55" s="1"/>
  <c r="F89" i="55"/>
  <c r="A89" i="55" s="1"/>
  <c r="F98" i="55"/>
  <c r="A98" i="55" s="1"/>
  <c r="F99" i="55"/>
  <c r="A99" i="55" s="1"/>
  <c r="F92" i="55"/>
  <c r="A92" i="55" s="1"/>
  <c r="F96" i="55"/>
  <c r="A96" i="55" s="1"/>
  <c r="F94" i="55"/>
  <c r="A94" i="55" s="1"/>
  <c r="F97" i="55"/>
  <c r="A97" i="55" s="1"/>
  <c r="F100" i="55"/>
  <c r="A100" i="55" s="1"/>
  <c r="F85" i="55"/>
  <c r="F86" i="55"/>
  <c r="F87" i="55"/>
  <c r="P12" i="55"/>
  <c r="P12" i="53"/>
  <c r="P12" i="46"/>
  <c r="P12" i="44"/>
  <c r="P12" i="54"/>
  <c r="P12" i="57"/>
  <c r="P12" i="56"/>
  <c r="P12" i="58"/>
  <c r="P12" i="42"/>
  <c r="P12" i="45"/>
  <c r="P12" i="64"/>
  <c r="P16" i="45"/>
  <c r="P16" i="58"/>
  <c r="P16" i="53"/>
  <c r="P16" i="44"/>
  <c r="P16" i="46"/>
  <c r="P16" i="57"/>
  <c r="P16" i="64"/>
  <c r="P16" i="54"/>
  <c r="P16" i="55"/>
  <c r="P16" i="42"/>
  <c r="P16" i="56"/>
  <c r="P20" i="42"/>
  <c r="P20" i="46"/>
  <c r="P20" i="64"/>
  <c r="P20" i="55"/>
  <c r="P20" i="45"/>
  <c r="P20" i="53"/>
  <c r="P20" i="44"/>
  <c r="P20" i="57"/>
  <c r="P20" i="58"/>
  <c r="P20" i="54"/>
  <c r="P20" i="56"/>
  <c r="P40" i="41"/>
  <c r="A39" i="41"/>
  <c r="F84" i="42"/>
  <c r="F106" i="42"/>
  <c r="F88" i="42"/>
  <c r="F89" i="42"/>
  <c r="A89" i="42" s="1"/>
  <c r="F91" i="42"/>
  <c r="A91" i="42" s="1"/>
  <c r="F93" i="42"/>
  <c r="A93" i="42" s="1"/>
  <c r="F90" i="42"/>
  <c r="A90" i="42" s="1"/>
  <c r="F95" i="42"/>
  <c r="A95" i="42" s="1"/>
  <c r="F98" i="42"/>
  <c r="A98" i="42" s="1"/>
  <c r="F100" i="42"/>
  <c r="A100" i="42" s="1"/>
  <c r="F97" i="42"/>
  <c r="A97" i="42" s="1"/>
  <c r="F86" i="42"/>
  <c r="F96" i="42"/>
  <c r="A96" i="42" s="1"/>
  <c r="F85" i="42"/>
  <c r="F92" i="42"/>
  <c r="A92" i="42" s="1"/>
  <c r="F99" i="42"/>
  <c r="A99" i="42" s="1"/>
  <c r="F87" i="42"/>
  <c r="F94" i="42"/>
  <c r="A94" i="42" s="1"/>
  <c r="F106" i="57"/>
  <c r="F84" i="57"/>
  <c r="F88" i="57"/>
  <c r="F98" i="57"/>
  <c r="A98" i="57" s="1"/>
  <c r="F95" i="57"/>
  <c r="A95" i="57" s="1"/>
  <c r="F89" i="57"/>
  <c r="A89" i="57" s="1"/>
  <c r="F99" i="57"/>
  <c r="A99" i="57" s="1"/>
  <c r="F90" i="57"/>
  <c r="A90" i="57" s="1"/>
  <c r="F100" i="57"/>
  <c r="A100" i="57" s="1"/>
  <c r="F85" i="57"/>
  <c r="F91" i="57"/>
  <c r="A91" i="57" s="1"/>
  <c r="F97" i="57"/>
  <c r="A97" i="57" s="1"/>
  <c r="F86" i="57"/>
  <c r="F92" i="57"/>
  <c r="A92" i="57" s="1"/>
  <c r="F93" i="57"/>
  <c r="A93" i="57" s="1"/>
  <c r="F96" i="57"/>
  <c r="A96" i="57" s="1"/>
  <c r="F87" i="57"/>
  <c r="F94" i="57"/>
  <c r="A94" i="57" s="1"/>
  <c r="P15" i="55"/>
  <c r="P15" i="45"/>
  <c r="P15" i="56"/>
  <c r="P15" i="58"/>
  <c r="P15" i="54"/>
  <c r="P15" i="42"/>
  <c r="P15" i="44"/>
  <c r="P15" i="46"/>
  <c r="P15" i="53"/>
  <c r="P15" i="64"/>
  <c r="P15" i="57"/>
  <c r="P23" i="56"/>
  <c r="P23" i="57"/>
  <c r="P23" i="42"/>
  <c r="P23" i="54"/>
  <c r="P23" i="45"/>
  <c r="P23" i="55"/>
  <c r="P23" i="44"/>
  <c r="P23" i="53"/>
  <c r="P23" i="58"/>
  <c r="P23" i="46"/>
  <c r="P23" i="64"/>
  <c r="L45" i="41"/>
  <c r="I56" i="44"/>
  <c r="F76" i="44"/>
  <c r="A59" i="57"/>
  <c r="L59" i="57" s="1"/>
  <c r="M59" i="57" s="1"/>
  <c r="F76" i="46"/>
  <c r="I56" i="46"/>
  <c r="F76" i="57"/>
  <c r="I56" i="57"/>
  <c r="P9" i="58"/>
  <c r="P9" i="57"/>
  <c r="P9" i="55"/>
  <c r="P9" i="54"/>
  <c r="P9" i="42"/>
  <c r="P9" i="53"/>
  <c r="P9" i="56"/>
  <c r="P9" i="44"/>
  <c r="P9" i="46"/>
  <c r="P9" i="64"/>
  <c r="P9" i="45"/>
  <c r="P13" i="64"/>
  <c r="P13" i="46"/>
  <c r="P13" i="57"/>
  <c r="P13" i="54"/>
  <c r="P13" i="45"/>
  <c r="P13" i="58"/>
  <c r="P13" i="55"/>
  <c r="P13" i="53"/>
  <c r="P13" i="42"/>
  <c r="P13" i="44"/>
  <c r="P13" i="56"/>
  <c r="P17" i="54"/>
  <c r="P17" i="56"/>
  <c r="P17" i="57"/>
  <c r="P17" i="58"/>
  <c r="P17" i="42"/>
  <c r="P17" i="55"/>
  <c r="P17" i="53"/>
  <c r="P17" i="45"/>
  <c r="P17" i="64"/>
  <c r="P17" i="44"/>
  <c r="P17" i="46"/>
  <c r="P21" i="55"/>
  <c r="P21" i="53"/>
  <c r="P21" i="64"/>
  <c r="P21" i="56"/>
  <c r="P21" i="57"/>
  <c r="P21" i="44"/>
  <c r="P21" i="46"/>
  <c r="P21" i="58"/>
  <c r="P21" i="45"/>
  <c r="P21" i="54"/>
  <c r="P21" i="42"/>
  <c r="G45" i="41"/>
  <c r="P41" i="41"/>
  <c r="P35" i="41"/>
  <c r="A59" i="44"/>
  <c r="L59" i="44" s="1"/>
  <c r="M59" i="44" s="1"/>
  <c r="F106" i="46"/>
  <c r="F84" i="46"/>
  <c r="F88" i="46"/>
  <c r="F93" i="46"/>
  <c r="A93" i="46" s="1"/>
  <c r="F90" i="46"/>
  <c r="A90" i="46" s="1"/>
  <c r="F95" i="46"/>
  <c r="A95" i="46" s="1"/>
  <c r="F98" i="46"/>
  <c r="A98" i="46" s="1"/>
  <c r="F99" i="46"/>
  <c r="A99" i="46" s="1"/>
  <c r="F89" i="46"/>
  <c r="A89" i="46" s="1"/>
  <c r="F86" i="46"/>
  <c r="F87" i="46"/>
  <c r="F91" i="46"/>
  <c r="A91" i="46" s="1"/>
  <c r="F100" i="46"/>
  <c r="A100" i="46" s="1"/>
  <c r="F94" i="46"/>
  <c r="A94" i="46" s="1"/>
  <c r="F96" i="46"/>
  <c r="A96" i="46" s="1"/>
  <c r="F97" i="46"/>
  <c r="A97" i="46" s="1"/>
  <c r="F92" i="46"/>
  <c r="A92" i="46" s="1"/>
  <c r="F85" i="46"/>
  <c r="P24" i="64"/>
  <c r="P24" i="57"/>
  <c r="P24" i="46"/>
  <c r="P24" i="55"/>
  <c r="P24" i="53"/>
  <c r="P24" i="44"/>
  <c r="P24" i="42"/>
  <c r="P24" i="58"/>
  <c r="P24" i="45"/>
  <c r="P24" i="54"/>
  <c r="P24" i="56"/>
  <c r="F84" i="64"/>
  <c r="F106" i="64"/>
  <c r="F88" i="64"/>
  <c r="F100" i="64"/>
  <c r="A100" i="64" s="1"/>
  <c r="F99" i="64"/>
  <c r="A99" i="64" s="1"/>
  <c r="F89" i="64"/>
  <c r="A89" i="64" s="1"/>
  <c r="F93" i="64"/>
  <c r="A93" i="64" s="1"/>
  <c r="F96" i="64"/>
  <c r="A96" i="64" s="1"/>
  <c r="F94" i="64"/>
  <c r="A94" i="64" s="1"/>
  <c r="F98" i="64"/>
  <c r="A98" i="64" s="1"/>
  <c r="F86" i="64"/>
  <c r="F90" i="64"/>
  <c r="A90" i="64" s="1"/>
  <c r="F91" i="64"/>
  <c r="A91" i="64" s="1"/>
  <c r="F85" i="64"/>
  <c r="F95" i="64"/>
  <c r="A95" i="64" s="1"/>
  <c r="F97" i="64"/>
  <c r="A97" i="64" s="1"/>
  <c r="F87" i="64"/>
  <c r="F92" i="64"/>
  <c r="A92" i="64" s="1"/>
  <c r="F84" i="44"/>
  <c r="F106" i="44"/>
  <c r="F88" i="44"/>
  <c r="F95" i="44"/>
  <c r="A95" i="44" s="1"/>
  <c r="F100" i="44"/>
  <c r="A100" i="44" s="1"/>
  <c r="F93" i="44"/>
  <c r="A93" i="44" s="1"/>
  <c r="F89" i="44"/>
  <c r="A89" i="44" s="1"/>
  <c r="F99" i="44"/>
  <c r="A99" i="44" s="1"/>
  <c r="F90" i="44"/>
  <c r="A90" i="44" s="1"/>
  <c r="F98" i="44"/>
  <c r="A98" i="44" s="1"/>
  <c r="F91" i="44"/>
  <c r="A91" i="44" s="1"/>
  <c r="F86" i="44"/>
  <c r="F94" i="44"/>
  <c r="A94" i="44" s="1"/>
  <c r="F96" i="44"/>
  <c r="A96" i="44" s="1"/>
  <c r="F97" i="44"/>
  <c r="A97" i="44" s="1"/>
  <c r="F85" i="44"/>
  <c r="F87" i="44"/>
  <c r="F92" i="44"/>
  <c r="A92" i="44" s="1"/>
  <c r="I56" i="53"/>
  <c r="F76" i="53"/>
  <c r="A59" i="46"/>
  <c r="L59" i="46" s="1"/>
  <c r="M59" i="46" s="1"/>
  <c r="K8" i="46"/>
  <c r="K8" i="64"/>
  <c r="N10" i="54"/>
  <c r="N10" i="53"/>
  <c r="N10" i="46"/>
  <c r="N10" i="57"/>
  <c r="N10" i="44"/>
  <c r="N10" i="55"/>
  <c r="N10" i="45"/>
  <c r="N10" i="42"/>
  <c r="N10" i="64"/>
  <c r="N10" i="58"/>
  <c r="N10" i="56"/>
  <c r="G20" i="58"/>
  <c r="N47" i="58"/>
  <c r="G47" i="58" s="1"/>
  <c r="I20" i="58"/>
  <c r="J20" i="58" s="1"/>
  <c r="N42" i="54"/>
  <c r="I15" i="54"/>
  <c r="J15" i="54" s="1"/>
  <c r="G15" i="54"/>
  <c r="G34" i="41"/>
  <c r="H34" i="41" s="1"/>
  <c r="I34" i="41"/>
  <c r="J34" i="41" s="1"/>
  <c r="N47" i="56"/>
  <c r="I20" i="56"/>
  <c r="J20" i="56" s="1"/>
  <c r="G20" i="56"/>
  <c r="N48" i="56"/>
  <c r="I21" i="56"/>
  <c r="J21" i="56" s="1"/>
  <c r="G21" i="56"/>
  <c r="I19" i="54"/>
  <c r="J19" i="54" s="1"/>
  <c r="N46" i="54"/>
  <c r="G19" i="54"/>
  <c r="I24" i="42"/>
  <c r="J24" i="42" s="1"/>
  <c r="G24" i="42"/>
  <c r="H24" i="42" s="1"/>
  <c r="N45" i="64"/>
  <c r="I18" i="64"/>
  <c r="J18" i="64" s="1"/>
  <c r="G18" i="64"/>
  <c r="N50" i="44"/>
  <c r="I23" i="44"/>
  <c r="J23" i="44" s="1"/>
  <c r="G23" i="44"/>
  <c r="D38" i="64"/>
  <c r="D38" i="57"/>
  <c r="D38" i="55"/>
  <c r="D12" i="55"/>
  <c r="D12" i="54"/>
  <c r="D38" i="46"/>
  <c r="D38" i="58"/>
  <c r="D12" i="46"/>
  <c r="D12" i="42"/>
  <c r="D38" i="53"/>
  <c r="D12" i="53"/>
  <c r="D12" i="58"/>
  <c r="D12" i="57"/>
  <c r="D12" i="64"/>
  <c r="D12" i="56"/>
  <c r="D12" i="44"/>
  <c r="D38" i="41"/>
  <c r="D12" i="45"/>
  <c r="I29" i="42"/>
  <c r="D38" i="42"/>
  <c r="D38" i="44"/>
  <c r="D63" i="55"/>
  <c r="D63" i="53"/>
  <c r="D63" i="57"/>
  <c r="D63" i="64"/>
  <c r="D63" i="58"/>
  <c r="D63" i="44"/>
  <c r="D63" i="46"/>
  <c r="D63" i="42"/>
  <c r="D88" i="64"/>
  <c r="D88" i="57"/>
  <c r="D88" i="46"/>
  <c r="D88" i="58"/>
  <c r="D88" i="44"/>
  <c r="D88" i="55"/>
  <c r="D88" i="42"/>
  <c r="D88" i="53"/>
  <c r="D113" i="46"/>
  <c r="D113" i="55"/>
  <c r="D113" i="58"/>
  <c r="D113" i="57"/>
  <c r="D113" i="64"/>
  <c r="D113" i="53"/>
  <c r="D138" i="57"/>
  <c r="D113" i="44"/>
  <c r="D113" i="42"/>
  <c r="D138" i="53"/>
  <c r="D138" i="55"/>
  <c r="D138" i="64"/>
  <c r="D138" i="46"/>
  <c r="D138" i="58"/>
  <c r="D138" i="42"/>
  <c r="D138" i="44"/>
  <c r="D163" i="57"/>
  <c r="D163" i="53"/>
  <c r="D163" i="46"/>
  <c r="D163" i="55"/>
  <c r="D163" i="64"/>
  <c r="D163" i="58"/>
  <c r="D163" i="44"/>
  <c r="D188" i="57"/>
  <c r="D163" i="42"/>
  <c r="D188" i="55"/>
  <c r="D188" i="64"/>
  <c r="D188" i="58"/>
  <c r="D213" i="57"/>
  <c r="D188" i="44"/>
  <c r="D188" i="53"/>
  <c r="D188" i="46"/>
  <c r="D188" i="42"/>
  <c r="D213" i="42"/>
  <c r="D213" i="55"/>
  <c r="D213" i="53"/>
  <c r="D213" i="46"/>
  <c r="D213" i="58"/>
  <c r="D213" i="44"/>
  <c r="D213" i="64"/>
  <c r="N40" i="56"/>
  <c r="I13" i="56"/>
  <c r="J13" i="56" s="1"/>
  <c r="G13" i="56"/>
  <c r="N46" i="64"/>
  <c r="I19" i="64"/>
  <c r="J19" i="64" s="1"/>
  <c r="G19" i="64"/>
  <c r="L20" i="58"/>
  <c r="L15" i="54"/>
  <c r="N47" i="46"/>
  <c r="I20" i="46"/>
  <c r="J20" i="46" s="1"/>
  <c r="G20" i="46"/>
  <c r="G13" i="55"/>
  <c r="N40" i="55"/>
  <c r="I13" i="55"/>
  <c r="J13" i="55" s="1"/>
  <c r="A34" i="42"/>
  <c r="L34" i="42" s="1"/>
  <c r="M34" i="42" s="1"/>
  <c r="N46" i="56"/>
  <c r="I19" i="56"/>
  <c r="J19" i="56" s="1"/>
  <c r="G19" i="56"/>
  <c r="N45" i="45"/>
  <c r="I18" i="45"/>
  <c r="J18" i="45" s="1"/>
  <c r="G18" i="45"/>
  <c r="L20" i="56"/>
  <c r="G21" i="44"/>
  <c r="N48" i="44"/>
  <c r="I21" i="44"/>
  <c r="J21" i="44" s="1"/>
  <c r="N47" i="64"/>
  <c r="G47" i="64" s="1"/>
  <c r="I20" i="64"/>
  <c r="J20" i="64" s="1"/>
  <c r="G20" i="64"/>
  <c r="I24" i="53"/>
  <c r="J24" i="53" s="1"/>
  <c r="G24" i="53"/>
  <c r="H24" i="53" s="1"/>
  <c r="P35" i="46"/>
  <c r="N50" i="57"/>
  <c r="G50" i="57" s="1"/>
  <c r="H50" i="57" s="1"/>
  <c r="I23" i="57"/>
  <c r="J23" i="57" s="1"/>
  <c r="G23" i="57"/>
  <c r="N49" i="58"/>
  <c r="I22" i="58"/>
  <c r="J22" i="58" s="1"/>
  <c r="G22" i="58"/>
  <c r="N35" i="42"/>
  <c r="I8" i="42"/>
  <c r="J8" i="42" s="1"/>
  <c r="G8" i="42"/>
  <c r="H8" i="42" s="1"/>
  <c r="L21" i="56"/>
  <c r="L19" i="54"/>
  <c r="N42" i="58"/>
  <c r="I15" i="58"/>
  <c r="J15" i="58" s="1"/>
  <c r="G15" i="58"/>
  <c r="L24" i="42"/>
  <c r="I24" i="64"/>
  <c r="J24" i="64" s="1"/>
  <c r="G24" i="64"/>
  <c r="H24" i="64" s="1"/>
  <c r="N50" i="45"/>
  <c r="I23" i="45"/>
  <c r="J23" i="45" s="1"/>
  <c r="G23" i="45"/>
  <c r="N49" i="53"/>
  <c r="I22" i="53"/>
  <c r="J22" i="53" s="1"/>
  <c r="G22" i="53"/>
  <c r="N40" i="58"/>
  <c r="I40" i="58" s="1"/>
  <c r="J40" i="58" s="1"/>
  <c r="I13" i="58"/>
  <c r="J13" i="58" s="1"/>
  <c r="G13" i="58"/>
  <c r="N43" i="56"/>
  <c r="I16" i="56"/>
  <c r="J16" i="56" s="1"/>
  <c r="G16" i="56"/>
  <c r="I46" i="46"/>
  <c r="J46" i="46" s="1"/>
  <c r="N72" i="46"/>
  <c r="P46" i="46"/>
  <c r="G46" i="46"/>
  <c r="L46" i="46"/>
  <c r="N75" i="46"/>
  <c r="P49" i="46"/>
  <c r="L49" i="46"/>
  <c r="G49" i="46"/>
  <c r="I49" i="46"/>
  <c r="J49" i="46" s="1"/>
  <c r="I24" i="56"/>
  <c r="J24" i="56" s="1"/>
  <c r="G24" i="56"/>
  <c r="H24" i="56" s="1"/>
  <c r="N41" i="45"/>
  <c r="I14" i="45"/>
  <c r="J14" i="45" s="1"/>
  <c r="G14" i="45"/>
  <c r="N46" i="58"/>
  <c r="I19" i="58"/>
  <c r="J19" i="58" s="1"/>
  <c r="G19" i="58"/>
  <c r="I17" i="55"/>
  <c r="J17" i="55" s="1"/>
  <c r="N44" i="55"/>
  <c r="G17" i="55"/>
  <c r="P35" i="64"/>
  <c r="P48" i="53"/>
  <c r="G48" i="53"/>
  <c r="L48" i="53"/>
  <c r="N74" i="53"/>
  <c r="I48" i="53"/>
  <c r="J48" i="53" s="1"/>
  <c r="A34" i="58"/>
  <c r="L34" i="58" s="1"/>
  <c r="M34" i="58" s="1"/>
  <c r="N42" i="45"/>
  <c r="I15" i="45"/>
  <c r="J15" i="45" s="1"/>
  <c r="G15" i="45"/>
  <c r="G24" i="55"/>
  <c r="H24" i="55" s="1"/>
  <c r="I24" i="55"/>
  <c r="J24" i="55" s="1"/>
  <c r="N43" i="44"/>
  <c r="I16" i="44"/>
  <c r="J16" i="44" s="1"/>
  <c r="G16" i="44"/>
  <c r="N41" i="55"/>
  <c r="I14" i="55"/>
  <c r="J14" i="55" s="1"/>
  <c r="G14" i="55"/>
  <c r="N40" i="53"/>
  <c r="I13" i="53"/>
  <c r="J13" i="53" s="1"/>
  <c r="G13" i="53"/>
  <c r="G49" i="64"/>
  <c r="L49" i="64"/>
  <c r="I49" i="64"/>
  <c r="J49" i="64" s="1"/>
  <c r="P49" i="64"/>
  <c r="I8" i="45"/>
  <c r="J8" i="45" s="1"/>
  <c r="G8" i="45"/>
  <c r="H8" i="45" s="1"/>
  <c r="N35" i="45"/>
  <c r="N48" i="46"/>
  <c r="I21" i="46"/>
  <c r="J21" i="46" s="1"/>
  <c r="G21" i="46"/>
  <c r="N44" i="58"/>
  <c r="G44" i="58" s="1"/>
  <c r="I17" i="58"/>
  <c r="J17" i="58" s="1"/>
  <c r="G17" i="58"/>
  <c r="N50" i="54"/>
  <c r="I23" i="54"/>
  <c r="J23" i="54" s="1"/>
  <c r="G23" i="54"/>
  <c r="I24" i="54"/>
  <c r="J24" i="54" s="1"/>
  <c r="G24" i="54"/>
  <c r="H24" i="54" s="1"/>
  <c r="L34" i="53"/>
  <c r="M34" i="53" s="1"/>
  <c r="N60" i="53"/>
  <c r="I34" i="53"/>
  <c r="J34" i="53" s="1"/>
  <c r="G34" i="53"/>
  <c r="H34" i="53" s="1"/>
  <c r="G45" i="53"/>
  <c r="L45" i="53"/>
  <c r="N71" i="53"/>
  <c r="I45" i="53"/>
  <c r="J45" i="53" s="1"/>
  <c r="P45" i="53"/>
  <c r="G14" i="64"/>
  <c r="N41" i="64"/>
  <c r="I14" i="64"/>
  <c r="J14" i="64" s="1"/>
  <c r="N45" i="56"/>
  <c r="I18" i="56"/>
  <c r="J18" i="56" s="1"/>
  <c r="G18" i="56"/>
  <c r="N40" i="57"/>
  <c r="I13" i="57"/>
  <c r="J13" i="57" s="1"/>
  <c r="G13" i="57"/>
  <c r="N48" i="42"/>
  <c r="I21" i="42"/>
  <c r="J21" i="42" s="1"/>
  <c r="G21" i="42"/>
  <c r="I42" i="46"/>
  <c r="J42" i="46" s="1"/>
  <c r="P42" i="46"/>
  <c r="G42" i="46"/>
  <c r="L42" i="46"/>
  <c r="N68" i="46"/>
  <c r="G8" i="56"/>
  <c r="H8" i="56" s="1"/>
  <c r="I8" i="56"/>
  <c r="J8" i="56" s="1"/>
  <c r="N35" i="56"/>
  <c r="N45" i="58"/>
  <c r="I18" i="58"/>
  <c r="J18" i="58" s="1"/>
  <c r="G18" i="58"/>
  <c r="L24" i="56"/>
  <c r="L14" i="45"/>
  <c r="I18" i="42"/>
  <c r="J18" i="42" s="1"/>
  <c r="N45" i="42"/>
  <c r="I45" i="42" s="1"/>
  <c r="J45" i="42" s="1"/>
  <c r="G18" i="42"/>
  <c r="L19" i="58"/>
  <c r="L34" i="55"/>
  <c r="M34" i="55" s="1"/>
  <c r="G34" i="55"/>
  <c r="H34" i="55" s="1"/>
  <c r="N60" i="55"/>
  <c r="I34" i="55"/>
  <c r="J34" i="55" s="1"/>
  <c r="I17" i="42"/>
  <c r="J17" i="42" s="1"/>
  <c r="N44" i="42"/>
  <c r="G17" i="42"/>
  <c r="I21" i="64"/>
  <c r="J21" i="64" s="1"/>
  <c r="N48" i="64"/>
  <c r="I48" i="64" s="1"/>
  <c r="J48" i="64" s="1"/>
  <c r="G21" i="64"/>
  <c r="N48" i="45"/>
  <c r="I21" i="45"/>
  <c r="J21" i="45" s="1"/>
  <c r="G21" i="45"/>
  <c r="K24" i="46"/>
  <c r="L17" i="55"/>
  <c r="N43" i="58"/>
  <c r="I16" i="58"/>
  <c r="J16" i="58" s="1"/>
  <c r="G16" i="58"/>
  <c r="F51" i="42"/>
  <c r="N67" i="44"/>
  <c r="P41" i="44"/>
  <c r="G41" i="44"/>
  <c r="L41" i="44"/>
  <c r="I41" i="44"/>
  <c r="J41" i="44" s="1"/>
  <c r="I17" i="57"/>
  <c r="J17" i="57" s="1"/>
  <c r="N44" i="57"/>
  <c r="G44" i="57" s="1"/>
  <c r="G17" i="57"/>
  <c r="N49" i="45"/>
  <c r="I22" i="45"/>
  <c r="J22" i="45" s="1"/>
  <c r="G22" i="45"/>
  <c r="L15" i="45"/>
  <c r="N43" i="42"/>
  <c r="I16" i="42"/>
  <c r="J16" i="42" s="1"/>
  <c r="G16" i="42"/>
  <c r="L16" i="44"/>
  <c r="P44" i="45"/>
  <c r="A34" i="46"/>
  <c r="N47" i="53"/>
  <c r="I20" i="53"/>
  <c r="J20" i="53" s="1"/>
  <c r="G20" i="53"/>
  <c r="N46" i="44"/>
  <c r="I19" i="44"/>
  <c r="J19" i="44" s="1"/>
  <c r="G19" i="44"/>
  <c r="L13" i="53"/>
  <c r="N49" i="54"/>
  <c r="I22" i="54"/>
  <c r="J22" i="54" s="1"/>
  <c r="G22" i="54"/>
  <c r="G23" i="42"/>
  <c r="N50" i="42"/>
  <c r="I23" i="42"/>
  <c r="J23" i="42" s="1"/>
  <c r="I23" i="56"/>
  <c r="J23" i="56" s="1"/>
  <c r="N50" i="56"/>
  <c r="G23" i="56"/>
  <c r="F51" i="57"/>
  <c r="L8" i="45"/>
  <c r="M8" i="45" s="1"/>
  <c r="L21" i="46"/>
  <c r="G15" i="56"/>
  <c r="N42" i="56"/>
  <c r="I15" i="56"/>
  <c r="J15" i="56" s="1"/>
  <c r="L17" i="58"/>
  <c r="G15" i="42"/>
  <c r="N42" i="42"/>
  <c r="I15" i="42"/>
  <c r="J15" i="42" s="1"/>
  <c r="N40" i="46"/>
  <c r="I13" i="46"/>
  <c r="J13" i="46" s="1"/>
  <c r="G13" i="46"/>
  <c r="N47" i="42"/>
  <c r="I20" i="42"/>
  <c r="J20" i="42" s="1"/>
  <c r="G20" i="42"/>
  <c r="I23" i="55"/>
  <c r="J23" i="55" s="1"/>
  <c r="N50" i="55"/>
  <c r="G23" i="55"/>
  <c r="F51" i="58"/>
  <c r="G8" i="55"/>
  <c r="H8" i="55" s="1"/>
  <c r="I8" i="55"/>
  <c r="J8" i="55" s="1"/>
  <c r="N35" i="55"/>
  <c r="G14" i="57"/>
  <c r="N41" i="57"/>
  <c r="I14" i="57"/>
  <c r="J14" i="57" s="1"/>
  <c r="N67" i="46"/>
  <c r="P41" i="46"/>
  <c r="L41" i="46"/>
  <c r="I41" i="46"/>
  <c r="J41" i="46" s="1"/>
  <c r="G41" i="46"/>
  <c r="N72" i="55"/>
  <c r="I46" i="55"/>
  <c r="J46" i="55" s="1"/>
  <c r="P46" i="55"/>
  <c r="L46" i="55"/>
  <c r="G46" i="55"/>
  <c r="N45" i="44"/>
  <c r="I18" i="44"/>
  <c r="J18" i="44" s="1"/>
  <c r="G18" i="44"/>
  <c r="L34" i="57"/>
  <c r="M34" i="57" s="1"/>
  <c r="G34" i="57"/>
  <c r="H34" i="57" s="1"/>
  <c r="N60" i="57"/>
  <c r="I34" i="57"/>
  <c r="J34" i="57" s="1"/>
  <c r="N42" i="64"/>
  <c r="I15" i="64"/>
  <c r="J15" i="64" s="1"/>
  <c r="G15" i="64"/>
  <c r="N40" i="45"/>
  <c r="I13" i="45"/>
  <c r="J13" i="45" s="1"/>
  <c r="G13" i="45"/>
  <c r="N44" i="53"/>
  <c r="I17" i="53"/>
  <c r="J17" i="53" s="1"/>
  <c r="G17" i="53"/>
  <c r="I8" i="53"/>
  <c r="J8" i="53" s="1"/>
  <c r="G8" i="53"/>
  <c r="H8" i="53" s="1"/>
  <c r="N35" i="53"/>
  <c r="N45" i="46"/>
  <c r="I18" i="46"/>
  <c r="J18" i="46" s="1"/>
  <c r="G18" i="46"/>
  <c r="N50" i="53"/>
  <c r="I23" i="53"/>
  <c r="J23" i="53" s="1"/>
  <c r="G23" i="53"/>
  <c r="N49" i="57"/>
  <c r="I22" i="57"/>
  <c r="J22" i="57" s="1"/>
  <c r="G22" i="57"/>
  <c r="L23" i="55"/>
  <c r="G17" i="44"/>
  <c r="N44" i="44"/>
  <c r="I17" i="44"/>
  <c r="J17" i="44" s="1"/>
  <c r="L18" i="46"/>
  <c r="N43" i="57"/>
  <c r="G43" i="57" s="1"/>
  <c r="I16" i="57"/>
  <c r="J16" i="57" s="1"/>
  <c r="G16" i="57"/>
  <c r="N45" i="55"/>
  <c r="I18" i="55"/>
  <c r="J18" i="55" s="1"/>
  <c r="G18" i="55"/>
  <c r="N73" i="57"/>
  <c r="I47" i="57"/>
  <c r="J47" i="57" s="1"/>
  <c r="P47" i="57"/>
  <c r="L47" i="57"/>
  <c r="G47" i="57"/>
  <c r="N40" i="64"/>
  <c r="G40" i="64" s="1"/>
  <c r="I13" i="64"/>
  <c r="J13" i="64" s="1"/>
  <c r="G13" i="64"/>
  <c r="G17" i="64"/>
  <c r="N44" i="64"/>
  <c r="N70" i="64" s="1"/>
  <c r="I17" i="64"/>
  <c r="J17" i="64" s="1"/>
  <c r="I13" i="42"/>
  <c r="J13" i="42" s="1"/>
  <c r="N40" i="42"/>
  <c r="G13" i="42"/>
  <c r="N44" i="46"/>
  <c r="I17" i="46"/>
  <c r="J17" i="46" s="1"/>
  <c r="G17" i="46"/>
  <c r="L23" i="53"/>
  <c r="G23" i="58"/>
  <c r="N50" i="58"/>
  <c r="L50" i="58" s="1"/>
  <c r="I23" i="58"/>
  <c r="J23" i="58" s="1"/>
  <c r="N49" i="42"/>
  <c r="I22" i="42"/>
  <c r="J22" i="42" s="1"/>
  <c r="G22" i="42"/>
  <c r="N45" i="57"/>
  <c r="I18" i="57"/>
  <c r="J18" i="57" s="1"/>
  <c r="G18" i="57"/>
  <c r="N43" i="46"/>
  <c r="I16" i="46"/>
  <c r="J16" i="46" s="1"/>
  <c r="G16" i="46"/>
  <c r="N46" i="42"/>
  <c r="I19" i="42"/>
  <c r="J19" i="42" s="1"/>
  <c r="G19" i="42"/>
  <c r="G17" i="56"/>
  <c r="N44" i="56"/>
  <c r="I17" i="56"/>
  <c r="J17" i="56" s="1"/>
  <c r="A34" i="64"/>
  <c r="L34" i="64" s="1"/>
  <c r="M34" i="64" s="1"/>
  <c r="N40" i="54"/>
  <c r="I13" i="54"/>
  <c r="J13" i="54" s="1"/>
  <c r="G13" i="54"/>
  <c r="L18" i="44"/>
  <c r="I24" i="57"/>
  <c r="J24" i="57" s="1"/>
  <c r="G24" i="57"/>
  <c r="H24" i="57" s="1"/>
  <c r="L15" i="64"/>
  <c r="L13" i="45"/>
  <c r="L17" i="53"/>
  <c r="G16" i="55"/>
  <c r="N43" i="55"/>
  <c r="G43" i="55" s="1"/>
  <c r="I16" i="55"/>
  <c r="J16" i="55" s="1"/>
  <c r="N47" i="44"/>
  <c r="N73" i="44" s="1"/>
  <c r="I20" i="44"/>
  <c r="J20" i="44" s="1"/>
  <c r="G20" i="44"/>
  <c r="N48" i="57"/>
  <c r="I21" i="57"/>
  <c r="J21" i="57" s="1"/>
  <c r="G21" i="57"/>
  <c r="N43" i="54"/>
  <c r="I16" i="54"/>
  <c r="J16" i="54" s="1"/>
  <c r="G16" i="54"/>
  <c r="N69" i="53"/>
  <c r="L43" i="53"/>
  <c r="I43" i="53"/>
  <c r="J43" i="53" s="1"/>
  <c r="P43" i="53"/>
  <c r="G43" i="53"/>
  <c r="N46" i="53"/>
  <c r="I19" i="53"/>
  <c r="J19" i="53" s="1"/>
  <c r="G19" i="53"/>
  <c r="N48" i="55"/>
  <c r="I21" i="55"/>
  <c r="J21" i="55" s="1"/>
  <c r="G21" i="55"/>
  <c r="N35" i="57"/>
  <c r="G8" i="57"/>
  <c r="H8" i="57" s="1"/>
  <c r="I8" i="57"/>
  <c r="J8" i="57" s="1"/>
  <c r="P43" i="45"/>
  <c r="F51" i="55"/>
  <c r="N35" i="44"/>
  <c r="I8" i="44"/>
  <c r="J8" i="44" s="1"/>
  <c r="G8" i="44"/>
  <c r="H8" i="44" s="1"/>
  <c r="N44" i="54"/>
  <c r="I17" i="54"/>
  <c r="J17" i="54" s="1"/>
  <c r="G17" i="54"/>
  <c r="G19" i="57"/>
  <c r="N46" i="57"/>
  <c r="I19" i="57"/>
  <c r="J19" i="57" s="1"/>
  <c r="G8" i="54"/>
  <c r="H8" i="54" s="1"/>
  <c r="I8" i="54"/>
  <c r="J8" i="54" s="1"/>
  <c r="N35" i="54"/>
  <c r="L34" i="44"/>
  <c r="M34" i="44" s="1"/>
  <c r="I34" i="44"/>
  <c r="J34" i="44" s="1"/>
  <c r="N60" i="44"/>
  <c r="G34" i="44"/>
  <c r="H34" i="44" s="1"/>
  <c r="F51" i="44"/>
  <c r="I24" i="44"/>
  <c r="J24" i="44" s="1"/>
  <c r="G24" i="44"/>
  <c r="H24" i="44" s="1"/>
  <c r="N42" i="53"/>
  <c r="I15" i="53"/>
  <c r="J15" i="53" s="1"/>
  <c r="G15" i="53"/>
  <c r="N42" i="55"/>
  <c r="G42" i="55" s="1"/>
  <c r="I15" i="55"/>
  <c r="J15" i="55" s="1"/>
  <c r="G15" i="55"/>
  <c r="N49" i="44"/>
  <c r="I22" i="44"/>
  <c r="J22" i="44" s="1"/>
  <c r="G22" i="44"/>
  <c r="I24" i="58"/>
  <c r="J24" i="58" s="1"/>
  <c r="G24" i="58"/>
  <c r="H24" i="58" s="1"/>
  <c r="D37" i="64"/>
  <c r="A37" i="64" s="1"/>
  <c r="D37" i="57"/>
  <c r="A37" i="57" s="1"/>
  <c r="D11" i="57"/>
  <c r="D11" i="53"/>
  <c r="D37" i="55"/>
  <c r="A37" i="55" s="1"/>
  <c r="D37" i="46"/>
  <c r="A37" i="46" s="1"/>
  <c r="D37" i="58"/>
  <c r="A37" i="58" s="1"/>
  <c r="D11" i="56"/>
  <c r="D11" i="64"/>
  <c r="D11" i="55"/>
  <c r="D37" i="53"/>
  <c r="A37" i="53" s="1"/>
  <c r="D37" i="42"/>
  <c r="A37" i="42" s="1"/>
  <c r="D11" i="54"/>
  <c r="D11" i="46"/>
  <c r="D11" i="45"/>
  <c r="D11" i="44"/>
  <c r="D11" i="42"/>
  <c r="D37" i="44"/>
  <c r="A37" i="44" s="1"/>
  <c r="D11" i="58"/>
  <c r="D37" i="41"/>
  <c r="A37" i="41" s="1"/>
  <c r="D62" i="53"/>
  <c r="A62" i="53" s="1"/>
  <c r="D62" i="64"/>
  <c r="A62" i="64" s="1"/>
  <c r="D62" i="57"/>
  <c r="A62" i="57" s="1"/>
  <c r="D62" i="55"/>
  <c r="A62" i="55" s="1"/>
  <c r="D62" i="46"/>
  <c r="A62" i="46" s="1"/>
  <c r="D62" i="42"/>
  <c r="A62" i="42" s="1"/>
  <c r="D62" i="44"/>
  <c r="A62" i="44" s="1"/>
  <c r="D62" i="58"/>
  <c r="A62" i="58" s="1"/>
  <c r="D87" i="55"/>
  <c r="D87" i="53"/>
  <c r="A87" i="53" s="1"/>
  <c r="D87" i="57"/>
  <c r="D87" i="44"/>
  <c r="D87" i="64"/>
  <c r="D87" i="46"/>
  <c r="A87" i="46" s="1"/>
  <c r="D87" i="58"/>
  <c r="D87" i="42"/>
  <c r="D112" i="58"/>
  <c r="D112" i="46"/>
  <c r="D112" i="57"/>
  <c r="D112" i="55"/>
  <c r="D112" i="53"/>
  <c r="D112" i="42"/>
  <c r="D112" i="64"/>
  <c r="D137" i="57"/>
  <c r="D112" i="44"/>
  <c r="D137" i="55"/>
  <c r="D137" i="58"/>
  <c r="D137" i="46"/>
  <c r="D162" i="57"/>
  <c r="D137" i="53"/>
  <c r="D137" i="42"/>
  <c r="D137" i="44"/>
  <c r="D137" i="64"/>
  <c r="D162" i="55"/>
  <c r="D162" i="46"/>
  <c r="D162" i="64"/>
  <c r="D187" i="57"/>
  <c r="D162" i="44"/>
  <c r="D162" i="58"/>
  <c r="D162" i="53"/>
  <c r="D162" i="42"/>
  <c r="D187" i="64"/>
  <c r="D212" i="57"/>
  <c r="D187" i="58"/>
  <c r="D187" i="53"/>
  <c r="D187" i="46"/>
  <c r="D187" i="42"/>
  <c r="D187" i="44"/>
  <c r="D187" i="55"/>
  <c r="D212" i="53"/>
  <c r="D212" i="46"/>
  <c r="D212" i="58"/>
  <c r="D212" i="64"/>
  <c r="D212" i="55"/>
  <c r="D212" i="44"/>
  <c r="D212" i="42"/>
  <c r="N41" i="53"/>
  <c r="I14" i="53"/>
  <c r="J14" i="53" s="1"/>
  <c r="G14" i="53"/>
  <c r="I24" i="45"/>
  <c r="J24" i="45" s="1"/>
  <c r="G24" i="45"/>
  <c r="H24" i="45" s="1"/>
  <c r="N40" i="44"/>
  <c r="I13" i="44"/>
  <c r="J13" i="44" s="1"/>
  <c r="G13" i="44"/>
  <c r="N48" i="54"/>
  <c r="I21" i="54"/>
  <c r="J21" i="54" s="1"/>
  <c r="G21" i="54"/>
  <c r="G21" i="58"/>
  <c r="N48" i="58"/>
  <c r="I21" i="58"/>
  <c r="J21" i="58" s="1"/>
  <c r="D10" i="64"/>
  <c r="D36" i="64"/>
  <c r="A36" i="64" s="1"/>
  <c r="D10" i="55"/>
  <c r="D10" i="54"/>
  <c r="A10" i="54" s="1"/>
  <c r="D36" i="57"/>
  <c r="A36" i="57" s="1"/>
  <c r="D10" i="46"/>
  <c r="D10" i="58"/>
  <c r="D10" i="45"/>
  <c r="D10" i="44"/>
  <c r="D36" i="55"/>
  <c r="A36" i="55" s="1"/>
  <c r="D36" i="46"/>
  <c r="A36" i="46" s="1"/>
  <c r="D36" i="58"/>
  <c r="A36" i="58" s="1"/>
  <c r="D36" i="53"/>
  <c r="A36" i="53" s="1"/>
  <c r="D10" i="57"/>
  <c r="D10" i="56"/>
  <c r="A10" i="56" s="1"/>
  <c r="D36" i="42"/>
  <c r="A36" i="42" s="1"/>
  <c r="D61" i="42"/>
  <c r="A61" i="42" s="1"/>
  <c r="D36" i="41"/>
  <c r="A36" i="41" s="1"/>
  <c r="D36" i="44"/>
  <c r="A36" i="44" s="1"/>
  <c r="D10" i="53"/>
  <c r="D10" i="42"/>
  <c r="D61" i="46"/>
  <c r="A61" i="46" s="1"/>
  <c r="D61" i="57"/>
  <c r="A61" i="57" s="1"/>
  <c r="D61" i="64"/>
  <c r="A61" i="64" s="1"/>
  <c r="D61" i="53"/>
  <c r="A61" i="53" s="1"/>
  <c r="D61" i="44"/>
  <c r="A61" i="44" s="1"/>
  <c r="D61" i="55"/>
  <c r="A61" i="55" s="1"/>
  <c r="D61" i="58"/>
  <c r="A61" i="58" s="1"/>
  <c r="D86" i="57"/>
  <c r="D86" i="64"/>
  <c r="D86" i="46"/>
  <c r="D86" i="58"/>
  <c r="D86" i="42"/>
  <c r="D86" i="53"/>
  <c r="D86" i="55"/>
  <c r="D86" i="44"/>
  <c r="A86" i="44" s="1"/>
  <c r="D111" i="53"/>
  <c r="D111" i="46"/>
  <c r="D111" i="55"/>
  <c r="D111" i="57"/>
  <c r="D111" i="64"/>
  <c r="D111" i="58"/>
  <c r="D136" i="57"/>
  <c r="D111" i="44"/>
  <c r="D111" i="42"/>
  <c r="D136" i="53"/>
  <c r="D136" i="44"/>
  <c r="D136" i="46"/>
  <c r="D136" i="42"/>
  <c r="D136" i="64"/>
  <c r="D136" i="58"/>
  <c r="D161" i="57"/>
  <c r="D136" i="55"/>
  <c r="D161" i="64"/>
  <c r="D161" i="44"/>
  <c r="D161" i="55"/>
  <c r="D161" i="53"/>
  <c r="D161" i="46"/>
  <c r="D186" i="57"/>
  <c r="D161" i="58"/>
  <c r="D161" i="42"/>
  <c r="D186" i="55"/>
  <c r="D186" i="53"/>
  <c r="D186" i="64"/>
  <c r="D211" i="57"/>
  <c r="D186" i="58"/>
  <c r="D186" i="44"/>
  <c r="D186" i="46"/>
  <c r="D186" i="42"/>
  <c r="D211" i="46"/>
  <c r="D211" i="58"/>
  <c r="D211" i="55"/>
  <c r="D211" i="44"/>
  <c r="D211" i="64"/>
  <c r="D211" i="42"/>
  <c r="D211" i="53"/>
  <c r="L21" i="55"/>
  <c r="N42" i="57"/>
  <c r="I15" i="57"/>
  <c r="J15" i="57" s="1"/>
  <c r="G15" i="57"/>
  <c r="G18" i="54"/>
  <c r="N45" i="54"/>
  <c r="I18" i="54"/>
  <c r="J18" i="54" s="1"/>
  <c r="L14" i="53"/>
  <c r="L24" i="45"/>
  <c r="I22" i="56"/>
  <c r="J22" i="56" s="1"/>
  <c r="N49" i="56"/>
  <c r="G22" i="56"/>
  <c r="L17" i="54"/>
  <c r="P46" i="45"/>
  <c r="F51" i="53"/>
  <c r="N49" i="55"/>
  <c r="I22" i="55"/>
  <c r="J22" i="55" s="1"/>
  <c r="G22" i="55"/>
  <c r="L34" i="41"/>
  <c r="M34" i="41" s="1"/>
  <c r="L16" i="56"/>
  <c r="L14" i="64"/>
  <c r="N47" i="54"/>
  <c r="I20" i="54"/>
  <c r="J20" i="54" s="1"/>
  <c r="G20" i="54"/>
  <c r="P41" i="56"/>
  <c r="N50" i="64"/>
  <c r="I23" i="64"/>
  <c r="J23" i="64" s="1"/>
  <c r="G23" i="64"/>
  <c r="F51" i="46"/>
  <c r="G14" i="58"/>
  <c r="N41" i="58"/>
  <c r="I14" i="58"/>
  <c r="J14" i="58" s="1"/>
  <c r="N41" i="42"/>
  <c r="I14" i="42"/>
  <c r="J14" i="42" s="1"/>
  <c r="G14" i="42"/>
  <c r="L18" i="56"/>
  <c r="P43" i="64"/>
  <c r="G43" i="64"/>
  <c r="N69" i="64"/>
  <c r="L43" i="64"/>
  <c r="I43" i="64"/>
  <c r="J43" i="64" s="1"/>
  <c r="F51" i="64"/>
  <c r="N47" i="45"/>
  <c r="I20" i="45"/>
  <c r="J20" i="45" s="1"/>
  <c r="G20" i="45"/>
  <c r="N42" i="44"/>
  <c r="I15" i="44"/>
  <c r="J15" i="44" s="1"/>
  <c r="G15" i="44"/>
  <c r="I8" i="58"/>
  <c r="J8" i="58" s="1"/>
  <c r="N35" i="58"/>
  <c r="G8" i="58"/>
  <c r="H8" i="58" s="1"/>
  <c r="G20" i="55"/>
  <c r="N47" i="55"/>
  <c r="I20" i="55"/>
  <c r="J20" i="55" s="1"/>
  <c r="L24" i="44"/>
  <c r="N41" i="54"/>
  <c r="I14" i="54"/>
  <c r="J14" i="54" s="1"/>
  <c r="G14" i="54"/>
  <c r="L15" i="53"/>
  <c r="L15" i="55"/>
  <c r="L22" i="44"/>
  <c r="L18" i="64"/>
  <c r="L50" i="46"/>
  <c r="I50" i="46"/>
  <c r="J50" i="46" s="1"/>
  <c r="P50" i="46"/>
  <c r="G50" i="46"/>
  <c r="H50" i="46" s="1"/>
  <c r="L23" i="44"/>
  <c r="N75" i="41"/>
  <c r="P49" i="41"/>
  <c r="L49" i="41"/>
  <c r="G49" i="41"/>
  <c r="I49" i="41"/>
  <c r="J49" i="41" s="1"/>
  <c r="P46" i="41"/>
  <c r="G46" i="41"/>
  <c r="I46" i="41"/>
  <c r="J46" i="41" s="1"/>
  <c r="L46" i="41"/>
  <c r="P50" i="41"/>
  <c r="G50" i="41"/>
  <c r="H50" i="41" s="1"/>
  <c r="L50" i="41"/>
  <c r="I50" i="41"/>
  <c r="J50" i="41" s="1"/>
  <c r="P44" i="41"/>
  <c r="L44" i="41"/>
  <c r="I44" i="41"/>
  <c r="J44" i="41" s="1"/>
  <c r="G44" i="41"/>
  <c r="P43" i="41"/>
  <c r="L43" i="41"/>
  <c r="I43" i="41"/>
  <c r="J43" i="41" s="1"/>
  <c r="G43" i="41"/>
  <c r="P42" i="41"/>
  <c r="G42" i="41"/>
  <c r="I42" i="41"/>
  <c r="J42" i="41" s="1"/>
  <c r="L42" i="41"/>
  <c r="D35" i="55"/>
  <c r="D9" i="45"/>
  <c r="D35" i="42"/>
  <c r="D9" i="42"/>
  <c r="D35" i="53"/>
  <c r="D35" i="41"/>
  <c r="D35" i="44"/>
  <c r="D35" i="46"/>
  <c r="D9" i="58"/>
  <c r="D35" i="64"/>
  <c r="D9" i="55"/>
  <c r="D9" i="56"/>
  <c r="D9" i="44"/>
  <c r="A9" i="44" s="1"/>
  <c r="D9" i="46"/>
  <c r="D9" i="64"/>
  <c r="D9" i="54"/>
  <c r="D35" i="58"/>
  <c r="D9" i="57"/>
  <c r="D60" i="42"/>
  <c r="D9" i="53"/>
  <c r="D35" i="57"/>
  <c r="D60" i="64"/>
  <c r="D60" i="53"/>
  <c r="D60" i="55"/>
  <c r="D60" i="46"/>
  <c r="D60" i="57"/>
  <c r="D60" i="58"/>
  <c r="D60" i="44"/>
  <c r="D85" i="53"/>
  <c r="D85" i="57"/>
  <c r="D85" i="55"/>
  <c r="D85" i="64"/>
  <c r="D85" i="46"/>
  <c r="D85" i="58"/>
  <c r="D85" i="44"/>
  <c r="D85" i="42"/>
  <c r="D110" i="55"/>
  <c r="D110" i="53"/>
  <c r="D135" i="57"/>
  <c r="D110" i="57"/>
  <c r="D110" i="64"/>
  <c r="D110" i="58"/>
  <c r="D110" i="44"/>
  <c r="D110" i="46"/>
  <c r="D110" i="42"/>
  <c r="D135" i="53"/>
  <c r="D135" i="44"/>
  <c r="D135" i="46"/>
  <c r="D135" i="42"/>
  <c r="D135" i="64"/>
  <c r="D160" i="57"/>
  <c r="D135" i="55"/>
  <c r="D135" i="58"/>
  <c r="D160" i="53"/>
  <c r="D160" i="58"/>
  <c r="D185" i="57"/>
  <c r="D160" i="44"/>
  <c r="D160" i="64"/>
  <c r="D160" i="55"/>
  <c r="D160" i="46"/>
  <c r="D160" i="42"/>
  <c r="D185" i="42"/>
  <c r="D185" i="55"/>
  <c r="D185" i="46"/>
  <c r="D185" i="58"/>
  <c r="D185" i="53"/>
  <c r="D210" i="57"/>
  <c r="D185" i="44"/>
  <c r="D185" i="64"/>
  <c r="D210" i="46"/>
  <c r="D210" i="42"/>
  <c r="D210" i="55"/>
  <c r="D210" i="53"/>
  <c r="D210" i="58"/>
  <c r="D210" i="64"/>
  <c r="D210" i="44"/>
  <c r="D88" i="41"/>
  <c r="D113" i="41"/>
  <c r="D138" i="41"/>
  <c r="D163" i="41"/>
  <c r="D188" i="41"/>
  <c r="D213" i="41"/>
  <c r="D85" i="41"/>
  <c r="D110" i="41"/>
  <c r="D135" i="41"/>
  <c r="D160" i="41"/>
  <c r="D185" i="41"/>
  <c r="D210" i="41"/>
  <c r="D86" i="41"/>
  <c r="D111" i="41"/>
  <c r="D136" i="41"/>
  <c r="D161" i="41"/>
  <c r="D186" i="41"/>
  <c r="D211" i="41"/>
  <c r="D87" i="41"/>
  <c r="D112" i="41"/>
  <c r="D137" i="41"/>
  <c r="D162" i="41"/>
  <c r="D187" i="41"/>
  <c r="D212" i="41"/>
  <c r="K8" i="41"/>
  <c r="P9" i="41"/>
  <c r="P18" i="41"/>
  <c r="P20" i="41"/>
  <c r="P22" i="41"/>
  <c r="P12" i="41"/>
  <c r="P14" i="41"/>
  <c r="P16" i="41"/>
  <c r="P24" i="41"/>
  <c r="M20" i="3"/>
  <c r="R20" i="3"/>
  <c r="P11" i="41"/>
  <c r="P13" i="41"/>
  <c r="P15" i="41"/>
  <c r="P17" i="41"/>
  <c r="P19" i="41"/>
  <c r="P21" i="41"/>
  <c r="P23" i="41"/>
  <c r="D9" i="41"/>
  <c r="D60" i="41"/>
  <c r="D10" i="41"/>
  <c r="A10" i="41" s="1"/>
  <c r="D61" i="41"/>
  <c r="D11" i="41"/>
  <c r="D12" i="41"/>
  <c r="D63" i="41"/>
  <c r="I54" i="41" s="1"/>
  <c r="N10" i="41"/>
  <c r="R11" i="3"/>
  <c r="O41" i="44" s="1"/>
  <c r="M11" i="3"/>
  <c r="R18" i="3"/>
  <c r="O48" i="53" s="1"/>
  <c r="M18" i="3"/>
  <c r="R10" i="3"/>
  <c r="M10" i="3"/>
  <c r="R17" i="3"/>
  <c r="O47" i="57" s="1"/>
  <c r="M17" i="3"/>
  <c r="R9" i="3"/>
  <c r="M9" i="3"/>
  <c r="R12" i="3"/>
  <c r="O42" i="46" s="1"/>
  <c r="M12" i="3"/>
  <c r="R8" i="3"/>
  <c r="M8" i="3"/>
  <c r="R15" i="3"/>
  <c r="O45" i="53" s="1"/>
  <c r="M15" i="3"/>
  <c r="R14" i="3"/>
  <c r="O44" i="45" s="1"/>
  <c r="M14" i="3"/>
  <c r="R6" i="3"/>
  <c r="M6" i="3"/>
  <c r="R19" i="3"/>
  <c r="O49" i="46" s="1"/>
  <c r="M19" i="3"/>
  <c r="R16" i="3"/>
  <c r="O46" i="41" s="1"/>
  <c r="M16" i="3"/>
  <c r="R7" i="3"/>
  <c r="M7" i="3"/>
  <c r="R13" i="3"/>
  <c r="O43" i="45" s="1"/>
  <c r="M13" i="3"/>
  <c r="R5" i="3"/>
  <c r="O35" i="64" s="1"/>
  <c r="M5" i="3"/>
  <c r="A87" i="58" l="1"/>
  <c r="A86" i="57"/>
  <c r="A87" i="42"/>
  <c r="A86" i="55"/>
  <c r="A86" i="46"/>
  <c r="A87" i="64"/>
  <c r="A86" i="58"/>
  <c r="Q46" i="45"/>
  <c r="Q43" i="41"/>
  <c r="Q22" i="57"/>
  <c r="Q22" i="64"/>
  <c r="Q18" i="42"/>
  <c r="Q19" i="54"/>
  <c r="Q19" i="46"/>
  <c r="Q11" i="64"/>
  <c r="Q21" i="58"/>
  <c r="Q17" i="46"/>
  <c r="Q17" i="57"/>
  <c r="Q13" i="58"/>
  <c r="Q46" i="46"/>
  <c r="Q48" i="41"/>
  <c r="Q23" i="54"/>
  <c r="Q42" i="41"/>
  <c r="Q41" i="56"/>
  <c r="Q45" i="41"/>
  <c r="Q22" i="58"/>
  <c r="Q18" i="45"/>
  <c r="Q19" i="58"/>
  <c r="Q11" i="55"/>
  <c r="Q44" i="41"/>
  <c r="Q43" i="53"/>
  <c r="Q46" i="55"/>
  <c r="Q21" i="45"/>
  <c r="Q21" i="55"/>
  <c r="Q17" i="58"/>
  <c r="Q13" i="55"/>
  <c r="Q9" i="64"/>
  <c r="Q9" i="57"/>
  <c r="Q15" i="53"/>
  <c r="Q15" i="55"/>
  <c r="Q20" i="54"/>
  <c r="Q20" i="46"/>
  <c r="Q16" i="46"/>
  <c r="Q43" i="64"/>
  <c r="A86" i="42"/>
  <c r="A86" i="53"/>
  <c r="Q15" i="44"/>
  <c r="Q47" i="57"/>
  <c r="O42" i="41"/>
  <c r="Q49" i="64"/>
  <c r="Q48" i="53"/>
  <c r="A86" i="64"/>
  <c r="A87" i="44"/>
  <c r="Q45" i="53"/>
  <c r="Q21" i="42"/>
  <c r="Q21" i="64"/>
  <c r="Q17" i="55"/>
  <c r="Q13" i="42"/>
  <c r="Q13" i="64"/>
  <c r="Q20" i="55"/>
  <c r="Q16" i="64"/>
  <c r="O24" i="55"/>
  <c r="O24" i="53"/>
  <c r="O24" i="64"/>
  <c r="O24" i="56"/>
  <c r="O24" i="57"/>
  <c r="O24" i="46"/>
  <c r="O24" i="58"/>
  <c r="O24" i="45"/>
  <c r="O24" i="44"/>
  <c r="O24" i="54"/>
  <c r="O24" i="42"/>
  <c r="O50" i="46"/>
  <c r="O50" i="41"/>
  <c r="F131" i="44"/>
  <c r="F109" i="44"/>
  <c r="F113" i="44"/>
  <c r="F124" i="44"/>
  <c r="A124" i="44" s="1"/>
  <c r="F118" i="44"/>
  <c r="A118" i="44" s="1"/>
  <c r="F123" i="44"/>
  <c r="A123" i="44" s="1"/>
  <c r="F120" i="44"/>
  <c r="A120" i="44" s="1"/>
  <c r="F114" i="44"/>
  <c r="A114" i="44" s="1"/>
  <c r="F111" i="44"/>
  <c r="A111" i="44" s="1"/>
  <c r="F119" i="44"/>
  <c r="A119" i="44" s="1"/>
  <c r="F125" i="44"/>
  <c r="A125" i="44" s="1"/>
  <c r="F121" i="44"/>
  <c r="A121" i="44" s="1"/>
  <c r="F117" i="44"/>
  <c r="A117" i="44" s="1"/>
  <c r="F122" i="44"/>
  <c r="A122" i="44" s="1"/>
  <c r="F115" i="44"/>
  <c r="A115" i="44" s="1"/>
  <c r="F112" i="44"/>
  <c r="A112" i="44" s="1"/>
  <c r="F116" i="44"/>
  <c r="A116" i="44" s="1"/>
  <c r="F110" i="44"/>
  <c r="A110" i="44" s="1"/>
  <c r="F109" i="64"/>
  <c r="F131" i="64"/>
  <c r="F113" i="64"/>
  <c r="A113" i="64" s="1"/>
  <c r="F115" i="64"/>
  <c r="A115" i="64" s="1"/>
  <c r="F120" i="64"/>
  <c r="A120" i="64" s="1"/>
  <c r="F123" i="64"/>
  <c r="A123" i="64" s="1"/>
  <c r="F124" i="64"/>
  <c r="A124" i="64" s="1"/>
  <c r="F114" i="64"/>
  <c r="A114" i="64" s="1"/>
  <c r="F111" i="64"/>
  <c r="A111" i="64" s="1"/>
  <c r="F112" i="64"/>
  <c r="A112" i="64" s="1"/>
  <c r="F116" i="64"/>
  <c r="A116" i="64" s="1"/>
  <c r="F119" i="64"/>
  <c r="A119" i="64" s="1"/>
  <c r="F118" i="64"/>
  <c r="A118" i="64" s="1"/>
  <c r="F117" i="64"/>
  <c r="A117" i="64" s="1"/>
  <c r="F110" i="64"/>
  <c r="F125" i="64"/>
  <c r="A125" i="64" s="1"/>
  <c r="F121" i="64"/>
  <c r="A121" i="64" s="1"/>
  <c r="F122" i="64"/>
  <c r="A122" i="64" s="1"/>
  <c r="Q24" i="44"/>
  <c r="F131" i="46"/>
  <c r="F109" i="46"/>
  <c r="F113" i="46"/>
  <c r="A113" i="46" s="1"/>
  <c r="F118" i="46"/>
  <c r="A118" i="46" s="1"/>
  <c r="F114" i="46"/>
  <c r="A114" i="46" s="1"/>
  <c r="F123" i="46"/>
  <c r="A123" i="46" s="1"/>
  <c r="F115" i="46"/>
  <c r="A115" i="46" s="1"/>
  <c r="F117" i="46"/>
  <c r="A117" i="46" s="1"/>
  <c r="F119" i="46"/>
  <c r="A119" i="46" s="1"/>
  <c r="F121" i="46"/>
  <c r="A121" i="46" s="1"/>
  <c r="F124" i="46"/>
  <c r="A124" i="46" s="1"/>
  <c r="F111" i="46"/>
  <c r="F125" i="46"/>
  <c r="A125" i="46" s="1"/>
  <c r="F116" i="46"/>
  <c r="A116" i="46" s="1"/>
  <c r="F112" i="46"/>
  <c r="A112" i="46" s="1"/>
  <c r="F120" i="46"/>
  <c r="A120" i="46" s="1"/>
  <c r="F122" i="46"/>
  <c r="A122" i="46" s="1"/>
  <c r="F110" i="46"/>
  <c r="A110" i="46" s="1"/>
  <c r="Q9" i="54"/>
  <c r="Q23" i="55"/>
  <c r="I81" i="57"/>
  <c r="G81" i="57" s="1"/>
  <c r="F101" i="57"/>
  <c r="Q12" i="45"/>
  <c r="Q12" i="53"/>
  <c r="I59" i="55"/>
  <c r="J59" i="55" s="1"/>
  <c r="G59" i="55"/>
  <c r="H59" i="55" s="1"/>
  <c r="N85" i="55"/>
  <c r="Q14" i="56"/>
  <c r="Q14" i="57"/>
  <c r="O20" i="58"/>
  <c r="O20" i="54"/>
  <c r="O20" i="55"/>
  <c r="O20" i="45"/>
  <c r="O20" i="53"/>
  <c r="O20" i="46"/>
  <c r="O20" i="57"/>
  <c r="O20" i="44"/>
  <c r="O20" i="64"/>
  <c r="O20" i="42"/>
  <c r="O20" i="56"/>
  <c r="O19" i="45"/>
  <c r="O19" i="64"/>
  <c r="O19" i="54"/>
  <c r="O19" i="42"/>
  <c r="O19" i="44"/>
  <c r="O19" i="46"/>
  <c r="O19" i="57"/>
  <c r="O19" i="58"/>
  <c r="O19" i="53"/>
  <c r="O19" i="55"/>
  <c r="O19" i="56"/>
  <c r="O45" i="41"/>
  <c r="O21" i="55"/>
  <c r="O21" i="53"/>
  <c r="O21" i="46"/>
  <c r="O21" i="45"/>
  <c r="O21" i="54"/>
  <c r="O21" i="56"/>
  <c r="O21" i="58"/>
  <c r="O21" i="42"/>
  <c r="O21" i="57"/>
  <c r="O21" i="44"/>
  <c r="O21" i="64"/>
  <c r="O47" i="41"/>
  <c r="O46" i="45"/>
  <c r="A87" i="55"/>
  <c r="O43" i="53"/>
  <c r="O46" i="46"/>
  <c r="A84" i="44"/>
  <c r="A84" i="64"/>
  <c r="Q24" i="53"/>
  <c r="Q21" i="54"/>
  <c r="Q21" i="53"/>
  <c r="Q17" i="42"/>
  <c r="Q13" i="53"/>
  <c r="Q9" i="45"/>
  <c r="Q9" i="55"/>
  <c r="Q23" i="45"/>
  <c r="Q15" i="46"/>
  <c r="A84" i="57"/>
  <c r="L84" i="57" s="1"/>
  <c r="M84" i="57" s="1"/>
  <c r="Q20" i="56"/>
  <c r="Q20" i="64"/>
  <c r="Q16" i="57"/>
  <c r="Q12" i="42"/>
  <c r="Q12" i="55"/>
  <c r="F101" i="55"/>
  <c r="I81" i="55"/>
  <c r="G81" i="55" s="1"/>
  <c r="I81" i="53"/>
  <c r="G81" i="53" s="1"/>
  <c r="F101" i="53"/>
  <c r="Q22" i="45"/>
  <c r="Q22" i="56"/>
  <c r="Q18" i="56"/>
  <c r="Q14" i="64"/>
  <c r="Q14" i="46"/>
  <c r="Q19" i="57"/>
  <c r="Q11" i="54"/>
  <c r="Q24" i="55"/>
  <c r="I59" i="44"/>
  <c r="J59" i="44" s="1"/>
  <c r="N85" i="44"/>
  <c r="G59" i="44"/>
  <c r="H59" i="44" s="1"/>
  <c r="I59" i="57"/>
  <c r="J59" i="57" s="1"/>
  <c r="N85" i="57"/>
  <c r="G59" i="57"/>
  <c r="H59" i="57" s="1"/>
  <c r="F131" i="57"/>
  <c r="F109" i="57"/>
  <c r="F113" i="57"/>
  <c r="A113" i="57" s="1"/>
  <c r="F118" i="57"/>
  <c r="A118" i="57" s="1"/>
  <c r="F115" i="57"/>
  <c r="A115" i="57" s="1"/>
  <c r="F120" i="57"/>
  <c r="A120" i="57" s="1"/>
  <c r="F116" i="57"/>
  <c r="A116" i="57" s="1"/>
  <c r="F114" i="57"/>
  <c r="A114" i="57" s="1"/>
  <c r="F124" i="57"/>
  <c r="A124" i="57" s="1"/>
  <c r="F122" i="57"/>
  <c r="A122" i="57" s="1"/>
  <c r="F117" i="57"/>
  <c r="A117" i="57" s="1"/>
  <c r="F111" i="57"/>
  <c r="A111" i="57" s="1"/>
  <c r="F121" i="57"/>
  <c r="A121" i="57" s="1"/>
  <c r="F110" i="57"/>
  <c r="A110" i="57" s="1"/>
  <c r="F119" i="57"/>
  <c r="A119" i="57" s="1"/>
  <c r="F112" i="57"/>
  <c r="F125" i="57"/>
  <c r="A125" i="57" s="1"/>
  <c r="F123" i="57"/>
  <c r="A123" i="57" s="1"/>
  <c r="F101" i="42"/>
  <c r="I81" i="42"/>
  <c r="G81" i="42" s="1"/>
  <c r="Q12" i="58"/>
  <c r="F109" i="55"/>
  <c r="F131" i="55"/>
  <c r="F113" i="55"/>
  <c r="F115" i="55"/>
  <c r="A115" i="55" s="1"/>
  <c r="F123" i="55"/>
  <c r="A123" i="55" s="1"/>
  <c r="F124" i="55"/>
  <c r="A124" i="55" s="1"/>
  <c r="F118" i="55"/>
  <c r="A118" i="55" s="1"/>
  <c r="F120" i="55"/>
  <c r="A120" i="55" s="1"/>
  <c r="F122" i="55"/>
  <c r="A122" i="55" s="1"/>
  <c r="F117" i="55"/>
  <c r="A117" i="55" s="1"/>
  <c r="F121" i="55"/>
  <c r="A121" i="55" s="1"/>
  <c r="F114" i="55"/>
  <c r="A114" i="55" s="1"/>
  <c r="F116" i="55"/>
  <c r="A116" i="55" s="1"/>
  <c r="F112" i="55"/>
  <c r="F125" i="55"/>
  <c r="A125" i="55" s="1"/>
  <c r="F119" i="55"/>
  <c r="A119" i="55" s="1"/>
  <c r="F111" i="55"/>
  <c r="A111" i="55" s="1"/>
  <c r="F110" i="55"/>
  <c r="F101" i="58"/>
  <c r="I81" i="58"/>
  <c r="G81" i="58" s="1"/>
  <c r="A84" i="53"/>
  <c r="L84" i="53" s="1"/>
  <c r="M84" i="53" s="1"/>
  <c r="Q14" i="42"/>
  <c r="Q9" i="46"/>
  <c r="Q9" i="58"/>
  <c r="Q23" i="64"/>
  <c r="Q23" i="42"/>
  <c r="Q15" i="42"/>
  <c r="F131" i="42"/>
  <c r="F109" i="42"/>
  <c r="F113" i="42"/>
  <c r="A113" i="42" s="1"/>
  <c r="F120" i="42"/>
  <c r="A120" i="42" s="1"/>
  <c r="F123" i="42"/>
  <c r="A123" i="42" s="1"/>
  <c r="F114" i="42"/>
  <c r="A114" i="42" s="1"/>
  <c r="F118" i="42"/>
  <c r="A118" i="42" s="1"/>
  <c r="F115" i="42"/>
  <c r="A115" i="42" s="1"/>
  <c r="F124" i="42"/>
  <c r="A124" i="42" s="1"/>
  <c r="F110" i="42"/>
  <c r="A110" i="42" s="1"/>
  <c r="F125" i="42"/>
  <c r="A125" i="42" s="1"/>
  <c r="F122" i="42"/>
  <c r="A122" i="42" s="1"/>
  <c r="F111" i="42"/>
  <c r="A111" i="42" s="1"/>
  <c r="F119" i="42"/>
  <c r="A119" i="42" s="1"/>
  <c r="F121" i="42"/>
  <c r="A121" i="42" s="1"/>
  <c r="F117" i="42"/>
  <c r="A117" i="42" s="1"/>
  <c r="F116" i="42"/>
  <c r="A116" i="42" s="1"/>
  <c r="F112" i="42"/>
  <c r="A112" i="42" s="1"/>
  <c r="Q20" i="58"/>
  <c r="Q20" i="42"/>
  <c r="Q16" i="44"/>
  <c r="Q12" i="56"/>
  <c r="A84" i="55"/>
  <c r="L84" i="55" s="1"/>
  <c r="M84" i="55" s="1"/>
  <c r="F109" i="58"/>
  <c r="F131" i="58"/>
  <c r="F113" i="58"/>
  <c r="A113" i="58" s="1"/>
  <c r="F124" i="58"/>
  <c r="A124" i="58" s="1"/>
  <c r="F125" i="58"/>
  <c r="A125" i="58" s="1"/>
  <c r="F115" i="58"/>
  <c r="A115" i="58" s="1"/>
  <c r="F114" i="58"/>
  <c r="A114" i="58" s="1"/>
  <c r="F118" i="58"/>
  <c r="A118" i="58" s="1"/>
  <c r="F123" i="58"/>
  <c r="A123" i="58" s="1"/>
  <c r="F120" i="58"/>
  <c r="A120" i="58" s="1"/>
  <c r="F122" i="58"/>
  <c r="A122" i="58" s="1"/>
  <c r="F119" i="58"/>
  <c r="A119" i="58" s="1"/>
  <c r="F121" i="58"/>
  <c r="A121" i="58" s="1"/>
  <c r="F117" i="58"/>
  <c r="A117" i="58" s="1"/>
  <c r="F111" i="58"/>
  <c r="A111" i="58" s="1"/>
  <c r="F112" i="58"/>
  <c r="A112" i="58" s="1"/>
  <c r="F116" i="58"/>
  <c r="A116" i="58" s="1"/>
  <c r="F110" i="58"/>
  <c r="A110" i="58" s="1"/>
  <c r="F131" i="53"/>
  <c r="F109" i="53"/>
  <c r="F113" i="53"/>
  <c r="A113" i="53" s="1"/>
  <c r="F123" i="53"/>
  <c r="A123" i="53" s="1"/>
  <c r="F114" i="53"/>
  <c r="A114" i="53" s="1"/>
  <c r="F118" i="53"/>
  <c r="A118" i="53" s="1"/>
  <c r="F120" i="53"/>
  <c r="A120" i="53" s="1"/>
  <c r="F115" i="53"/>
  <c r="A115" i="53" s="1"/>
  <c r="F124" i="53"/>
  <c r="A124" i="53" s="1"/>
  <c r="F125" i="53"/>
  <c r="A125" i="53" s="1"/>
  <c r="F110" i="53"/>
  <c r="F116" i="53"/>
  <c r="A116" i="53" s="1"/>
  <c r="F119" i="53"/>
  <c r="A119" i="53" s="1"/>
  <c r="F122" i="53"/>
  <c r="A122" i="53" s="1"/>
  <c r="F111" i="53"/>
  <c r="F121" i="53"/>
  <c r="A121" i="53" s="1"/>
  <c r="F117" i="53"/>
  <c r="A117" i="53" s="1"/>
  <c r="F112" i="53"/>
  <c r="A112" i="53" s="1"/>
  <c r="Q22" i="54"/>
  <c r="Q22" i="44"/>
  <c r="Q18" i="58"/>
  <c r="Q14" i="45"/>
  <c r="Q19" i="64"/>
  <c r="Q19" i="44"/>
  <c r="Q11" i="44"/>
  <c r="O23" i="64"/>
  <c r="O23" i="44"/>
  <c r="O23" i="57"/>
  <c r="O23" i="42"/>
  <c r="O23" i="54"/>
  <c r="O23" i="45"/>
  <c r="O23" i="55"/>
  <c r="O23" i="46"/>
  <c r="O23" i="53"/>
  <c r="O23" i="58"/>
  <c r="O23" i="56"/>
  <c r="Q24" i="56"/>
  <c r="Q24" i="46"/>
  <c r="O44" i="41"/>
  <c r="O41" i="56"/>
  <c r="Q42" i="46"/>
  <c r="Q35" i="46"/>
  <c r="Q24" i="54"/>
  <c r="Q24" i="57"/>
  <c r="Q21" i="46"/>
  <c r="Q17" i="44"/>
  <c r="Q17" i="56"/>
  <c r="Q13" i="45"/>
  <c r="Q9" i="44"/>
  <c r="Q47" i="41"/>
  <c r="Q23" i="46"/>
  <c r="Q23" i="57"/>
  <c r="Q15" i="54"/>
  <c r="A84" i="42"/>
  <c r="L84" i="42" s="1"/>
  <c r="M84" i="42" s="1"/>
  <c r="Q20" i="57"/>
  <c r="Q16" i="56"/>
  <c r="Q16" i="53"/>
  <c r="Q12" i="57"/>
  <c r="A84" i="58"/>
  <c r="L84" i="58" s="1"/>
  <c r="M84" i="58" s="1"/>
  <c r="N85" i="53"/>
  <c r="G59" i="53"/>
  <c r="H59" i="53" s="1"/>
  <c r="I59" i="53"/>
  <c r="J59" i="53" s="1"/>
  <c r="Q22" i="46"/>
  <c r="Q18" i="53"/>
  <c r="Q18" i="46"/>
  <c r="Q14" i="44"/>
  <c r="Q19" i="45"/>
  <c r="Q19" i="56"/>
  <c r="Q11" i="58"/>
  <c r="Q50" i="46"/>
  <c r="O46" i="55"/>
  <c r="Q44" i="45"/>
  <c r="Q35" i="64"/>
  <c r="Q49" i="46"/>
  <c r="I59" i="46"/>
  <c r="J59" i="46" s="1"/>
  <c r="G59" i="46"/>
  <c r="H59" i="46" s="1"/>
  <c r="N85" i="46"/>
  <c r="Q24" i="45"/>
  <c r="Q24" i="64"/>
  <c r="Q35" i="41"/>
  <c r="Q21" i="44"/>
  <c r="Q17" i="64"/>
  <c r="Q17" i="54"/>
  <c r="Q13" i="54"/>
  <c r="Q9" i="56"/>
  <c r="Q23" i="58"/>
  <c r="Q23" i="56"/>
  <c r="Q15" i="58"/>
  <c r="Q20" i="44"/>
  <c r="Q16" i="42"/>
  <c r="Q16" i="58"/>
  <c r="Q12" i="54"/>
  <c r="G59" i="42"/>
  <c r="H59" i="42" s="1"/>
  <c r="N85" i="42"/>
  <c r="I59" i="42"/>
  <c r="J59" i="42" s="1"/>
  <c r="G59" i="58"/>
  <c r="H59" i="58" s="1"/>
  <c r="I59" i="58"/>
  <c r="J59" i="58" s="1"/>
  <c r="N85" i="58"/>
  <c r="Q22" i="53"/>
  <c r="Q18" i="64"/>
  <c r="Q18" i="54"/>
  <c r="Q14" i="53"/>
  <c r="Q19" i="53"/>
  <c r="Q11" i="56"/>
  <c r="Q11" i="53"/>
  <c r="O9" i="46"/>
  <c r="O9" i="64"/>
  <c r="O9" i="57"/>
  <c r="O9" i="58"/>
  <c r="O9" i="54"/>
  <c r="O9" i="45"/>
  <c r="O9" i="44"/>
  <c r="O9" i="42"/>
  <c r="O9" i="56"/>
  <c r="O9" i="53"/>
  <c r="O9" i="55"/>
  <c r="O35" i="41"/>
  <c r="O14" i="55"/>
  <c r="O14" i="53"/>
  <c r="O14" i="44"/>
  <c r="O14" i="42"/>
  <c r="O14" i="64"/>
  <c r="O14" i="56"/>
  <c r="O14" i="45"/>
  <c r="O14" i="54"/>
  <c r="O14" i="46"/>
  <c r="O14" i="57"/>
  <c r="O14" i="58"/>
  <c r="O40" i="41"/>
  <c r="O35" i="46"/>
  <c r="O22" i="57"/>
  <c r="O22" i="45"/>
  <c r="O22" i="53"/>
  <c r="O22" i="54"/>
  <c r="O22" i="56"/>
  <c r="O22" i="42"/>
  <c r="O22" i="58"/>
  <c r="O22" i="55"/>
  <c r="O22" i="46"/>
  <c r="O22" i="44"/>
  <c r="O22" i="64"/>
  <c r="O48" i="41"/>
  <c r="N37" i="41"/>
  <c r="I37" i="41" s="1"/>
  <c r="J37" i="41" s="1"/>
  <c r="Q49" i="41"/>
  <c r="A111" i="46"/>
  <c r="A112" i="55"/>
  <c r="Q43" i="45"/>
  <c r="Q41" i="46"/>
  <c r="Q41" i="44"/>
  <c r="O49" i="64"/>
  <c r="Q24" i="58"/>
  <c r="I81" i="46"/>
  <c r="G81" i="46" s="1"/>
  <c r="F101" i="46"/>
  <c r="Q41" i="41"/>
  <c r="Q21" i="57"/>
  <c r="Q17" i="45"/>
  <c r="Q13" i="56"/>
  <c r="Q13" i="57"/>
  <c r="Q9" i="53"/>
  <c r="Q23" i="53"/>
  <c r="Q15" i="57"/>
  <c r="Q15" i="56"/>
  <c r="Q20" i="53"/>
  <c r="Q16" i="55"/>
  <c r="Q16" i="45"/>
  <c r="Q12" i="44"/>
  <c r="N85" i="64"/>
  <c r="G59" i="64"/>
  <c r="H59" i="64" s="1"/>
  <c r="I59" i="64"/>
  <c r="J59" i="64" s="1"/>
  <c r="Q22" i="55"/>
  <c r="Q18" i="57"/>
  <c r="Q18" i="44"/>
  <c r="Q14" i="54"/>
  <c r="Q19" i="42"/>
  <c r="Q11" i="42"/>
  <c r="Q11" i="57"/>
  <c r="Q50" i="41"/>
  <c r="O12" i="45"/>
  <c r="O12" i="44"/>
  <c r="O12" i="46"/>
  <c r="O12" i="56"/>
  <c r="O12" i="54"/>
  <c r="O12" i="57"/>
  <c r="O12" i="42"/>
  <c r="O12" i="58"/>
  <c r="O12" i="64"/>
  <c r="O12" i="55"/>
  <c r="O12" i="53"/>
  <c r="O17" i="46"/>
  <c r="O17" i="55"/>
  <c r="O17" i="56"/>
  <c r="O17" i="57"/>
  <c r="O17" i="58"/>
  <c r="O17" i="45"/>
  <c r="O17" i="64"/>
  <c r="O17" i="53"/>
  <c r="O17" i="44"/>
  <c r="O17" i="42"/>
  <c r="O17" i="54"/>
  <c r="O16" i="42"/>
  <c r="O16" i="58"/>
  <c r="O16" i="53"/>
  <c r="O16" i="44"/>
  <c r="O16" i="46"/>
  <c r="O16" i="55"/>
  <c r="O16" i="57"/>
  <c r="O16" i="64"/>
  <c r="O16" i="54"/>
  <c r="O16" i="45"/>
  <c r="O16" i="56"/>
  <c r="O49" i="41"/>
  <c r="O43" i="64"/>
  <c r="O11" i="56"/>
  <c r="O11" i="57"/>
  <c r="O11" i="53"/>
  <c r="O11" i="58"/>
  <c r="O11" i="55"/>
  <c r="O11" i="45"/>
  <c r="O11" i="44"/>
  <c r="O11" i="54"/>
  <c r="O11" i="64"/>
  <c r="O11" i="42"/>
  <c r="O11" i="46"/>
  <c r="O18" i="57"/>
  <c r="O18" i="64"/>
  <c r="O18" i="53"/>
  <c r="O18" i="46"/>
  <c r="O18" i="45"/>
  <c r="O18" i="42"/>
  <c r="O18" i="56"/>
  <c r="O18" i="58"/>
  <c r="O18" i="44"/>
  <c r="O18" i="54"/>
  <c r="O18" i="55"/>
  <c r="O13" i="56"/>
  <c r="O13" i="64"/>
  <c r="O13" i="46"/>
  <c r="O13" i="55"/>
  <c r="O13" i="53"/>
  <c r="O13" i="45"/>
  <c r="O13" i="58"/>
  <c r="O13" i="42"/>
  <c r="O13" i="54"/>
  <c r="O13" i="57"/>
  <c r="O13" i="44"/>
  <c r="O15" i="64"/>
  <c r="O15" i="57"/>
  <c r="O15" i="58"/>
  <c r="O15" i="44"/>
  <c r="O15" i="54"/>
  <c r="O15" i="46"/>
  <c r="O15" i="42"/>
  <c r="O15" i="56"/>
  <c r="O15" i="53"/>
  <c r="O15" i="55"/>
  <c r="O15" i="45"/>
  <c r="O41" i="41"/>
  <c r="O43" i="41"/>
  <c r="Q46" i="41"/>
  <c r="A111" i="53"/>
  <c r="A112" i="57"/>
  <c r="A87" i="57"/>
  <c r="O41" i="46"/>
  <c r="F101" i="44"/>
  <c r="I81" i="44"/>
  <c r="G81" i="44" s="1"/>
  <c r="I81" i="64"/>
  <c r="G81" i="64" s="1"/>
  <c r="F101" i="64"/>
  <c r="Q24" i="42"/>
  <c r="A84" i="46"/>
  <c r="L84" i="46" s="1"/>
  <c r="M84" i="46" s="1"/>
  <c r="Q21" i="56"/>
  <c r="Q17" i="53"/>
  <c r="Q13" i="44"/>
  <c r="Q13" i="46"/>
  <c r="Q9" i="42"/>
  <c r="Q23" i="44"/>
  <c r="Q15" i="64"/>
  <c r="Q15" i="45"/>
  <c r="Q40" i="41"/>
  <c r="Q20" i="45"/>
  <c r="Q16" i="54"/>
  <c r="Q12" i="64"/>
  <c r="Q12" i="46"/>
  <c r="L59" i="55"/>
  <c r="M59" i="55" s="1"/>
  <c r="Q22" i="42"/>
  <c r="Q18" i="55"/>
  <c r="Q14" i="55"/>
  <c r="Q14" i="58"/>
  <c r="Q19" i="55"/>
  <c r="Q11" i="45"/>
  <c r="Q11" i="46"/>
  <c r="K34" i="53"/>
  <c r="K8" i="45"/>
  <c r="K8" i="58"/>
  <c r="K24" i="44"/>
  <c r="K24" i="45"/>
  <c r="K24" i="57"/>
  <c r="K8" i="57"/>
  <c r="K8" i="56"/>
  <c r="P10" i="45"/>
  <c r="O10" i="45"/>
  <c r="N25" i="45"/>
  <c r="O10" i="55"/>
  <c r="P10" i="55"/>
  <c r="N25" i="55"/>
  <c r="P10" i="44"/>
  <c r="O10" i="44"/>
  <c r="N25" i="44"/>
  <c r="P10" i="57"/>
  <c r="O10" i="57"/>
  <c r="N25" i="57"/>
  <c r="O10" i="56"/>
  <c r="P10" i="56"/>
  <c r="N25" i="56"/>
  <c r="O10" i="46"/>
  <c r="P10" i="46"/>
  <c r="N25" i="46"/>
  <c r="O10" i="42"/>
  <c r="P10" i="42"/>
  <c r="N25" i="42"/>
  <c r="O10" i="58"/>
  <c r="P10" i="58"/>
  <c r="N25" i="58"/>
  <c r="O10" i="53"/>
  <c r="P10" i="53"/>
  <c r="N25" i="53"/>
  <c r="K8" i="42"/>
  <c r="P10" i="64"/>
  <c r="O10" i="64"/>
  <c r="N25" i="64"/>
  <c r="O10" i="54"/>
  <c r="P10" i="54"/>
  <c r="N25" i="54"/>
  <c r="K50" i="41"/>
  <c r="K50" i="46"/>
  <c r="K34" i="55"/>
  <c r="A10" i="44"/>
  <c r="G10" i="44" s="1"/>
  <c r="P48" i="55"/>
  <c r="Q48" i="55" s="1"/>
  <c r="O48" i="55"/>
  <c r="L48" i="55"/>
  <c r="I48" i="55"/>
  <c r="J48" i="55" s="1"/>
  <c r="G48" i="55"/>
  <c r="P43" i="46"/>
  <c r="Q43" i="46" s="1"/>
  <c r="L43" i="46"/>
  <c r="G43" i="46"/>
  <c r="N69" i="46"/>
  <c r="O43" i="46"/>
  <c r="I43" i="46"/>
  <c r="J43" i="46" s="1"/>
  <c r="L48" i="46"/>
  <c r="N74" i="46"/>
  <c r="I48" i="46"/>
  <c r="J48" i="46" s="1"/>
  <c r="G48" i="46"/>
  <c r="P48" i="46"/>
  <c r="Q48" i="46" s="1"/>
  <c r="O48" i="46"/>
  <c r="P43" i="56"/>
  <c r="Q43" i="56" s="1"/>
  <c r="O43" i="56"/>
  <c r="D226" i="58"/>
  <c r="I204" i="58"/>
  <c r="D176" i="42"/>
  <c r="I154" i="42"/>
  <c r="D176" i="46"/>
  <c r="I154" i="46"/>
  <c r="I129" i="58"/>
  <c r="D151" i="58"/>
  <c r="D126" i="55"/>
  <c r="I104" i="55"/>
  <c r="A113" i="55"/>
  <c r="D101" i="58"/>
  <c r="I79" i="58"/>
  <c r="A88" i="58"/>
  <c r="D76" i="44"/>
  <c r="A63" i="44"/>
  <c r="I54" i="44"/>
  <c r="K54" i="44" s="1"/>
  <c r="D51" i="44"/>
  <c r="A38" i="44"/>
  <c r="O42" i="44"/>
  <c r="P42" i="44"/>
  <c r="Q42" i="44" s="1"/>
  <c r="G42" i="44"/>
  <c r="L42" i="44"/>
  <c r="N68" i="44"/>
  <c r="I42" i="44"/>
  <c r="J42" i="44" s="1"/>
  <c r="N67" i="42"/>
  <c r="L41" i="42"/>
  <c r="G41" i="42"/>
  <c r="O41" i="42"/>
  <c r="I41" i="42"/>
  <c r="J41" i="42" s="1"/>
  <c r="P41" i="42"/>
  <c r="Q41" i="42" s="1"/>
  <c r="P50" i="64"/>
  <c r="Q50" i="64" s="1"/>
  <c r="L50" i="64"/>
  <c r="I50" i="64"/>
  <c r="J50" i="64" s="1"/>
  <c r="O50" i="64"/>
  <c r="G50" i="64"/>
  <c r="H50" i="64" s="1"/>
  <c r="P45" i="54"/>
  <c r="Q45" i="54" s="1"/>
  <c r="O45" i="54"/>
  <c r="A10" i="45"/>
  <c r="G10" i="45" s="1"/>
  <c r="A11" i="58"/>
  <c r="G11" i="58" s="1"/>
  <c r="A11" i="54"/>
  <c r="G11" i="54" s="1"/>
  <c r="P42" i="55"/>
  <c r="Q42" i="55" s="1"/>
  <c r="O42" i="55"/>
  <c r="I42" i="55"/>
  <c r="J42" i="55" s="1"/>
  <c r="L42" i="55"/>
  <c r="N68" i="55"/>
  <c r="K8" i="54"/>
  <c r="K8" i="44"/>
  <c r="N95" i="53"/>
  <c r="I69" i="53"/>
  <c r="J69" i="53" s="1"/>
  <c r="P69" i="53"/>
  <c r="Q69" i="53" s="1"/>
  <c r="O69" i="53"/>
  <c r="L69" i="53"/>
  <c r="G69" i="53"/>
  <c r="P44" i="56"/>
  <c r="Q44" i="56" s="1"/>
  <c r="O44" i="56"/>
  <c r="P50" i="58"/>
  <c r="Q50" i="58" s="1"/>
  <c r="O50" i="58"/>
  <c r="G50" i="58"/>
  <c r="H50" i="58" s="1"/>
  <c r="I50" i="58"/>
  <c r="J50" i="58" s="1"/>
  <c r="N66" i="64"/>
  <c r="L40" i="64"/>
  <c r="I40" i="64"/>
  <c r="J40" i="64" s="1"/>
  <c r="O40" i="64"/>
  <c r="P40" i="64"/>
  <c r="Q40" i="64" s="1"/>
  <c r="L44" i="44"/>
  <c r="O44" i="44"/>
  <c r="I44" i="44"/>
  <c r="J44" i="44" s="1"/>
  <c r="N70" i="44"/>
  <c r="P44" i="44"/>
  <c r="Q44" i="44" s="1"/>
  <c r="G44" i="44"/>
  <c r="G72" i="55"/>
  <c r="P72" i="55"/>
  <c r="Q72" i="55" s="1"/>
  <c r="O72" i="55"/>
  <c r="I72" i="55"/>
  <c r="J72" i="55" s="1"/>
  <c r="L72" i="55"/>
  <c r="N98" i="55"/>
  <c r="P70" i="64"/>
  <c r="Q70" i="64" s="1"/>
  <c r="O70" i="64"/>
  <c r="N96" i="64"/>
  <c r="G70" i="64"/>
  <c r="L70" i="64"/>
  <c r="I70" i="64"/>
  <c r="J70" i="64" s="1"/>
  <c r="I47" i="42"/>
  <c r="J47" i="42" s="1"/>
  <c r="P47" i="42"/>
  <c r="Q47" i="42" s="1"/>
  <c r="O47" i="42"/>
  <c r="G47" i="42"/>
  <c r="L47" i="42"/>
  <c r="N73" i="42"/>
  <c r="O49" i="54"/>
  <c r="P49" i="54"/>
  <c r="Q49" i="54" s="1"/>
  <c r="I47" i="53"/>
  <c r="J47" i="53" s="1"/>
  <c r="P47" i="53"/>
  <c r="Q47" i="53" s="1"/>
  <c r="O47" i="53"/>
  <c r="G47" i="53"/>
  <c r="L47" i="53"/>
  <c r="N73" i="53"/>
  <c r="O43" i="58"/>
  <c r="G43" i="58"/>
  <c r="P43" i="58"/>
  <c r="Q43" i="58" s="1"/>
  <c r="L43" i="58"/>
  <c r="N69" i="58"/>
  <c r="I43" i="58"/>
  <c r="J43" i="58" s="1"/>
  <c r="P50" i="54"/>
  <c r="Q50" i="54" s="1"/>
  <c r="O50" i="54"/>
  <c r="P35" i="45"/>
  <c r="Q35" i="45" s="1"/>
  <c r="O35" i="45"/>
  <c r="N74" i="55"/>
  <c r="K24" i="53"/>
  <c r="P46" i="56"/>
  <c r="Q46" i="56" s="1"/>
  <c r="O46" i="56"/>
  <c r="D226" i="46"/>
  <c r="I204" i="46"/>
  <c r="D201" i="53"/>
  <c r="I179" i="53"/>
  <c r="I179" i="57"/>
  <c r="D201" i="57"/>
  <c r="D126" i="46"/>
  <c r="I104" i="46"/>
  <c r="D101" i="46"/>
  <c r="I79" i="46"/>
  <c r="A88" i="46"/>
  <c r="D51" i="42"/>
  <c r="A38" i="42"/>
  <c r="D25" i="64"/>
  <c r="A12" i="64"/>
  <c r="G12" i="64" s="1"/>
  <c r="D51" i="53"/>
  <c r="A38" i="53"/>
  <c r="D51" i="64"/>
  <c r="A38" i="64"/>
  <c r="K24" i="42"/>
  <c r="K34" i="41"/>
  <c r="O40" i="42"/>
  <c r="I40" i="42"/>
  <c r="J40" i="42" s="1"/>
  <c r="N66" i="42"/>
  <c r="L40" i="42"/>
  <c r="P40" i="42"/>
  <c r="Q40" i="42" s="1"/>
  <c r="G40" i="42"/>
  <c r="P48" i="56"/>
  <c r="Q48" i="56" s="1"/>
  <c r="O48" i="56"/>
  <c r="O47" i="55"/>
  <c r="P47" i="55"/>
  <c r="Q47" i="55" s="1"/>
  <c r="I47" i="55"/>
  <c r="J47" i="55" s="1"/>
  <c r="L47" i="55"/>
  <c r="N73" i="55"/>
  <c r="I49" i="55"/>
  <c r="J49" i="55" s="1"/>
  <c r="P49" i="55"/>
  <c r="Q49" i="55" s="1"/>
  <c r="O49" i="55"/>
  <c r="G49" i="55"/>
  <c r="N75" i="55"/>
  <c r="L49" i="55"/>
  <c r="G10" i="56"/>
  <c r="N37" i="56"/>
  <c r="I10" i="56"/>
  <c r="J10" i="56" s="1"/>
  <c r="L10" i="56"/>
  <c r="A10" i="64"/>
  <c r="G10" i="64" s="1"/>
  <c r="P48" i="54"/>
  <c r="Q48" i="54" s="1"/>
  <c r="O48" i="54"/>
  <c r="G41" i="53"/>
  <c r="N67" i="53"/>
  <c r="L41" i="53"/>
  <c r="I41" i="53"/>
  <c r="J41" i="53" s="1"/>
  <c r="P41" i="53"/>
  <c r="Q41" i="53" s="1"/>
  <c r="O41" i="53"/>
  <c r="A11" i="53"/>
  <c r="G11" i="53" s="1"/>
  <c r="L50" i="53"/>
  <c r="I50" i="53"/>
  <c r="J50" i="53" s="1"/>
  <c r="P50" i="53"/>
  <c r="Q50" i="53" s="1"/>
  <c r="G50" i="53"/>
  <c r="H50" i="53" s="1"/>
  <c r="O50" i="53"/>
  <c r="P50" i="56"/>
  <c r="Q50" i="56" s="1"/>
  <c r="O50" i="56"/>
  <c r="N60" i="46"/>
  <c r="G34" i="46"/>
  <c r="H34" i="46" s="1"/>
  <c r="I34" i="46"/>
  <c r="J34" i="46" s="1"/>
  <c r="O40" i="57"/>
  <c r="G40" i="57"/>
  <c r="L40" i="57"/>
  <c r="I40" i="57"/>
  <c r="J40" i="57" s="1"/>
  <c r="N66" i="57"/>
  <c r="P40" i="57"/>
  <c r="Q40" i="57" s="1"/>
  <c r="P60" i="53"/>
  <c r="Q60" i="53" s="1"/>
  <c r="O60" i="53"/>
  <c r="I41" i="55"/>
  <c r="J41" i="55" s="1"/>
  <c r="P41" i="55"/>
  <c r="Q41" i="55" s="1"/>
  <c r="O41" i="55"/>
  <c r="G41" i="55"/>
  <c r="L41" i="55"/>
  <c r="N67" i="55"/>
  <c r="P50" i="45"/>
  <c r="Q50" i="45" s="1"/>
  <c r="O50" i="45"/>
  <c r="P49" i="58"/>
  <c r="Q49" i="58" s="1"/>
  <c r="O49" i="58"/>
  <c r="G49" i="58"/>
  <c r="N75" i="58"/>
  <c r="I49" i="58"/>
  <c r="J49" i="58" s="1"/>
  <c r="L49" i="58"/>
  <c r="O47" i="46"/>
  <c r="L47" i="46"/>
  <c r="I47" i="46"/>
  <c r="J47" i="46" s="1"/>
  <c r="P47" i="46"/>
  <c r="Q47" i="46" s="1"/>
  <c r="G47" i="46"/>
  <c r="N73" i="46"/>
  <c r="O40" i="56"/>
  <c r="P40" i="56"/>
  <c r="Q40" i="56" s="1"/>
  <c r="I204" i="53"/>
  <c r="D226" i="53"/>
  <c r="I179" i="44"/>
  <c r="D201" i="44"/>
  <c r="I154" i="44"/>
  <c r="D176" i="44"/>
  <c r="D176" i="53"/>
  <c r="I154" i="53"/>
  <c r="D151" i="46"/>
  <c r="I129" i="46"/>
  <c r="I79" i="57"/>
  <c r="D101" i="57"/>
  <c r="A88" i="57"/>
  <c r="I54" i="58"/>
  <c r="K54" i="58" s="1"/>
  <c r="D76" i="58"/>
  <c r="A63" i="58"/>
  <c r="K29" i="42"/>
  <c r="D25" i="54"/>
  <c r="A12" i="54"/>
  <c r="G12" i="54" s="1"/>
  <c r="P48" i="64"/>
  <c r="Q48" i="64" s="1"/>
  <c r="L48" i="64"/>
  <c r="G48" i="64"/>
  <c r="O48" i="64"/>
  <c r="N74" i="64"/>
  <c r="G69" i="64"/>
  <c r="L69" i="64"/>
  <c r="I69" i="64"/>
  <c r="J69" i="64" s="1"/>
  <c r="P69" i="64"/>
  <c r="Q69" i="64" s="1"/>
  <c r="N95" i="64"/>
  <c r="O69" i="64"/>
  <c r="I4" i="6"/>
  <c r="I29" i="41"/>
  <c r="K29" i="41" s="1"/>
  <c r="L41" i="58"/>
  <c r="I41" i="58"/>
  <c r="J41" i="58" s="1"/>
  <c r="O41" i="58"/>
  <c r="P41" i="58"/>
  <c r="Q41" i="58" s="1"/>
  <c r="N67" i="58"/>
  <c r="G41" i="58"/>
  <c r="A10" i="42"/>
  <c r="G10" i="42" s="1"/>
  <c r="A10" i="57"/>
  <c r="G10" i="57" s="1"/>
  <c r="A10" i="58"/>
  <c r="G10" i="58" s="1"/>
  <c r="A11" i="57"/>
  <c r="G11" i="57" s="1"/>
  <c r="K34" i="44"/>
  <c r="O46" i="57"/>
  <c r="G46" i="57"/>
  <c r="L46" i="57"/>
  <c r="P46" i="57"/>
  <c r="Q46" i="57" s="1"/>
  <c r="N72" i="57"/>
  <c r="I46" i="57"/>
  <c r="J46" i="57" s="1"/>
  <c r="P35" i="44"/>
  <c r="Q35" i="44" s="1"/>
  <c r="O35" i="44"/>
  <c r="I46" i="53"/>
  <c r="J46" i="53" s="1"/>
  <c r="N72" i="53"/>
  <c r="P46" i="53"/>
  <c r="Q46" i="53" s="1"/>
  <c r="O46" i="53"/>
  <c r="G46" i="53"/>
  <c r="L46" i="53"/>
  <c r="O47" i="44"/>
  <c r="P47" i="44"/>
  <c r="Q47" i="44" s="1"/>
  <c r="G47" i="44"/>
  <c r="I47" i="44"/>
  <c r="J47" i="44" s="1"/>
  <c r="L47" i="44"/>
  <c r="P45" i="57"/>
  <c r="Q45" i="57" s="1"/>
  <c r="N71" i="57"/>
  <c r="L45" i="57"/>
  <c r="I45" i="57"/>
  <c r="J45" i="57" s="1"/>
  <c r="G45" i="57"/>
  <c r="O45" i="57"/>
  <c r="O44" i="64"/>
  <c r="P44" i="64"/>
  <c r="Q44" i="64" s="1"/>
  <c r="I44" i="64"/>
  <c r="J44" i="64" s="1"/>
  <c r="G44" i="64"/>
  <c r="L44" i="64"/>
  <c r="P45" i="55"/>
  <c r="Q45" i="55" s="1"/>
  <c r="O45" i="55"/>
  <c r="G45" i="55"/>
  <c r="L45" i="55"/>
  <c r="N71" i="55"/>
  <c r="I45" i="55"/>
  <c r="J45" i="55" s="1"/>
  <c r="P42" i="64"/>
  <c r="Q42" i="64" s="1"/>
  <c r="L42" i="64"/>
  <c r="N68" i="64"/>
  <c r="G42" i="64"/>
  <c r="O42" i="64"/>
  <c r="I42" i="64"/>
  <c r="J42" i="64" s="1"/>
  <c r="N71" i="44"/>
  <c r="L45" i="44"/>
  <c r="P45" i="44"/>
  <c r="Q45" i="44" s="1"/>
  <c r="I45" i="44"/>
  <c r="J45" i="44" s="1"/>
  <c r="O45" i="44"/>
  <c r="G45" i="44"/>
  <c r="I41" i="57"/>
  <c r="J41" i="57" s="1"/>
  <c r="P41" i="57"/>
  <c r="Q41" i="57" s="1"/>
  <c r="O41" i="57"/>
  <c r="G41" i="57"/>
  <c r="N67" i="57"/>
  <c r="L41" i="57"/>
  <c r="G47" i="55"/>
  <c r="P42" i="56"/>
  <c r="Q42" i="56" s="1"/>
  <c r="O42" i="56"/>
  <c r="L34" i="46"/>
  <c r="M34" i="46" s="1"/>
  <c r="P49" i="45"/>
  <c r="Q49" i="45" s="1"/>
  <c r="O49" i="45"/>
  <c r="P45" i="58"/>
  <c r="Q45" i="58" s="1"/>
  <c r="O45" i="58"/>
  <c r="L45" i="58"/>
  <c r="G45" i="58"/>
  <c r="I45" i="58"/>
  <c r="J45" i="58" s="1"/>
  <c r="O42" i="45"/>
  <c r="P42" i="45"/>
  <c r="Q42" i="45" s="1"/>
  <c r="L46" i="58"/>
  <c r="N72" i="58"/>
  <c r="P46" i="58"/>
  <c r="Q46" i="58" s="1"/>
  <c r="I46" i="58"/>
  <c r="J46" i="58" s="1"/>
  <c r="O46" i="58"/>
  <c r="G46" i="58"/>
  <c r="G72" i="46"/>
  <c r="N98" i="46"/>
  <c r="I72" i="46"/>
  <c r="J72" i="46" s="1"/>
  <c r="P72" i="46"/>
  <c r="Q72" i="46" s="1"/>
  <c r="O72" i="46"/>
  <c r="L72" i="46"/>
  <c r="K24" i="64"/>
  <c r="N71" i="58"/>
  <c r="I204" i="55"/>
  <c r="D226" i="55"/>
  <c r="D226" i="57"/>
  <c r="I204" i="57"/>
  <c r="D176" i="58"/>
  <c r="I154" i="58"/>
  <c r="D176" i="57"/>
  <c r="I154" i="57"/>
  <c r="I129" i="64"/>
  <c r="D151" i="64"/>
  <c r="D151" i="57"/>
  <c r="I129" i="57"/>
  <c r="D101" i="53"/>
  <c r="I79" i="53"/>
  <c r="A88" i="53"/>
  <c r="I79" i="64"/>
  <c r="D101" i="64"/>
  <c r="A88" i="64"/>
  <c r="I54" i="64"/>
  <c r="K54" i="64" s="1"/>
  <c r="D76" i="64"/>
  <c r="A63" i="64"/>
  <c r="D25" i="45"/>
  <c r="A12" i="45"/>
  <c r="G12" i="45" s="1"/>
  <c r="D25" i="42"/>
  <c r="A12" i="42"/>
  <c r="G12" i="42" s="1"/>
  <c r="D25" i="55"/>
  <c r="A12" i="55"/>
  <c r="G12" i="55" s="1"/>
  <c r="P60" i="55"/>
  <c r="Q60" i="55" s="1"/>
  <c r="O60" i="55"/>
  <c r="P47" i="45"/>
  <c r="Q47" i="45" s="1"/>
  <c r="O47" i="45"/>
  <c r="O49" i="56"/>
  <c r="P49" i="56"/>
  <c r="Q49" i="56" s="1"/>
  <c r="A10" i="46"/>
  <c r="A11" i="42"/>
  <c r="G11" i="42" s="1"/>
  <c r="A11" i="55"/>
  <c r="G11" i="55" s="1"/>
  <c r="I42" i="53"/>
  <c r="J42" i="53" s="1"/>
  <c r="P42" i="53"/>
  <c r="Q42" i="53" s="1"/>
  <c r="O42" i="53"/>
  <c r="G42" i="53"/>
  <c r="N68" i="53"/>
  <c r="L42" i="53"/>
  <c r="O60" i="44"/>
  <c r="P60" i="44"/>
  <c r="Q60" i="44" s="1"/>
  <c r="N93" i="44"/>
  <c r="L67" i="44"/>
  <c r="I67" i="44"/>
  <c r="J67" i="44" s="1"/>
  <c r="P67" i="44"/>
  <c r="Q67" i="44" s="1"/>
  <c r="O67" i="44"/>
  <c r="G67" i="44"/>
  <c r="N70" i="42"/>
  <c r="G44" i="42"/>
  <c r="L44" i="42"/>
  <c r="P44" i="42"/>
  <c r="Q44" i="42" s="1"/>
  <c r="I44" i="42"/>
  <c r="J44" i="42" s="1"/>
  <c r="O44" i="42"/>
  <c r="P35" i="56"/>
  <c r="Q35" i="56" s="1"/>
  <c r="O35" i="56"/>
  <c r="L40" i="53"/>
  <c r="N66" i="53"/>
  <c r="I40" i="53"/>
  <c r="J40" i="53" s="1"/>
  <c r="P40" i="53"/>
  <c r="Q40" i="53" s="1"/>
  <c r="O40" i="53"/>
  <c r="G40" i="53"/>
  <c r="O40" i="58"/>
  <c r="P40" i="58"/>
  <c r="Q40" i="58" s="1"/>
  <c r="N66" i="58"/>
  <c r="G40" i="58"/>
  <c r="L40" i="58"/>
  <c r="G34" i="42"/>
  <c r="H34" i="42" s="1"/>
  <c r="N60" i="42"/>
  <c r="I34" i="42"/>
  <c r="J34" i="42" s="1"/>
  <c r="D226" i="64"/>
  <c r="I204" i="64"/>
  <c r="D226" i="42"/>
  <c r="I204" i="42"/>
  <c r="D201" i="58"/>
  <c r="I179" i="58"/>
  <c r="D176" i="64"/>
  <c r="I154" i="64"/>
  <c r="D151" i="44"/>
  <c r="I129" i="44"/>
  <c r="D151" i="55"/>
  <c r="I129" i="55"/>
  <c r="D126" i="53"/>
  <c r="I104" i="53"/>
  <c r="D76" i="57"/>
  <c r="I54" i="57"/>
  <c r="K54" i="57" s="1"/>
  <c r="A63" i="57"/>
  <c r="D51" i="41"/>
  <c r="A38" i="41"/>
  <c r="A12" i="57"/>
  <c r="G12" i="57" s="1"/>
  <c r="D25" i="57"/>
  <c r="D51" i="55"/>
  <c r="A38" i="55"/>
  <c r="O50" i="44"/>
  <c r="L50" i="44"/>
  <c r="I50" i="44"/>
  <c r="J50" i="44" s="1"/>
  <c r="G50" i="44"/>
  <c r="H50" i="44" s="1"/>
  <c r="P50" i="44"/>
  <c r="Q50" i="44" s="1"/>
  <c r="P46" i="54"/>
  <c r="Q46" i="54" s="1"/>
  <c r="O46" i="54"/>
  <c r="P42" i="54"/>
  <c r="Q42" i="54" s="1"/>
  <c r="O42" i="54"/>
  <c r="A11" i="46"/>
  <c r="P44" i="54"/>
  <c r="Q44" i="54" s="1"/>
  <c r="O44" i="54"/>
  <c r="N74" i="57"/>
  <c r="P48" i="57"/>
  <c r="Q48" i="57" s="1"/>
  <c r="O48" i="57"/>
  <c r="G48" i="57"/>
  <c r="L48" i="57"/>
  <c r="I48" i="57"/>
  <c r="J48" i="57" s="1"/>
  <c r="L42" i="58"/>
  <c r="I42" i="58"/>
  <c r="J42" i="58" s="1"/>
  <c r="N68" i="58"/>
  <c r="P42" i="58"/>
  <c r="Q42" i="58" s="1"/>
  <c r="G42" i="58"/>
  <c r="O42" i="58"/>
  <c r="O48" i="44"/>
  <c r="P48" i="44"/>
  <c r="Q48" i="44" s="1"/>
  <c r="L48" i="44"/>
  <c r="G48" i="44"/>
  <c r="I48" i="44"/>
  <c r="J48" i="44" s="1"/>
  <c r="D51" i="46"/>
  <c r="A38" i="46"/>
  <c r="O47" i="54"/>
  <c r="P47" i="54"/>
  <c r="Q47" i="54" s="1"/>
  <c r="P41" i="54"/>
  <c r="Q41" i="54" s="1"/>
  <c r="O41" i="54"/>
  <c r="O35" i="58"/>
  <c r="P35" i="58"/>
  <c r="Q35" i="58" s="1"/>
  <c r="N68" i="57"/>
  <c r="I42" i="57"/>
  <c r="J42" i="57" s="1"/>
  <c r="P42" i="57"/>
  <c r="Q42" i="57" s="1"/>
  <c r="O42" i="57"/>
  <c r="G42" i="57"/>
  <c r="L42" i="57"/>
  <c r="A10" i="53"/>
  <c r="G10" i="53" s="1"/>
  <c r="L48" i="58"/>
  <c r="O48" i="58"/>
  <c r="G48" i="58"/>
  <c r="N74" i="58"/>
  <c r="I48" i="58"/>
  <c r="J48" i="58" s="1"/>
  <c r="P48" i="58"/>
  <c r="Q48" i="58" s="1"/>
  <c r="O40" i="44"/>
  <c r="P40" i="44"/>
  <c r="Q40" i="44" s="1"/>
  <c r="G40" i="44"/>
  <c r="I40" i="44"/>
  <c r="J40" i="44" s="1"/>
  <c r="L40" i="44"/>
  <c r="A11" i="44"/>
  <c r="G11" i="44" s="1"/>
  <c r="A11" i="64"/>
  <c r="G11" i="64" s="1"/>
  <c r="P35" i="57"/>
  <c r="Q35" i="57" s="1"/>
  <c r="O35" i="57"/>
  <c r="P43" i="54"/>
  <c r="Q43" i="54" s="1"/>
  <c r="O43" i="54"/>
  <c r="O43" i="55"/>
  <c r="P43" i="55"/>
  <c r="Q43" i="55" s="1"/>
  <c r="N69" i="55"/>
  <c r="L43" i="55"/>
  <c r="I43" i="55"/>
  <c r="J43" i="55" s="1"/>
  <c r="I34" i="64"/>
  <c r="J34" i="64" s="1"/>
  <c r="G34" i="64"/>
  <c r="H34" i="64" s="1"/>
  <c r="N60" i="64"/>
  <c r="O46" i="42"/>
  <c r="P46" i="42"/>
  <c r="Q46" i="42" s="1"/>
  <c r="L46" i="42"/>
  <c r="N72" i="42"/>
  <c r="I46" i="42"/>
  <c r="J46" i="42" s="1"/>
  <c r="O45" i="46"/>
  <c r="G45" i="46"/>
  <c r="P45" i="46"/>
  <c r="Q45" i="46" s="1"/>
  <c r="I45" i="46"/>
  <c r="J45" i="46" s="1"/>
  <c r="N71" i="46"/>
  <c r="L45" i="46"/>
  <c r="O44" i="53"/>
  <c r="G44" i="53"/>
  <c r="L44" i="53"/>
  <c r="I44" i="53"/>
  <c r="J44" i="53" s="1"/>
  <c r="P44" i="53"/>
  <c r="Q44" i="53" s="1"/>
  <c r="N70" i="53"/>
  <c r="O35" i="55"/>
  <c r="P35" i="55"/>
  <c r="Q35" i="55" s="1"/>
  <c r="G50" i="55"/>
  <c r="H50" i="55" s="1"/>
  <c r="L50" i="55"/>
  <c r="I50" i="55"/>
  <c r="J50" i="55" s="1"/>
  <c r="P50" i="55"/>
  <c r="Q50" i="55" s="1"/>
  <c r="O50" i="55"/>
  <c r="I40" i="46"/>
  <c r="J40" i="46" s="1"/>
  <c r="P40" i="46"/>
  <c r="Q40" i="46" s="1"/>
  <c r="G40" i="46"/>
  <c r="N66" i="46"/>
  <c r="L40" i="46"/>
  <c r="O40" i="46"/>
  <c r="I50" i="42"/>
  <c r="J50" i="42" s="1"/>
  <c r="O50" i="42"/>
  <c r="G50" i="42"/>
  <c r="H50" i="42" s="1"/>
  <c r="L50" i="42"/>
  <c r="P50" i="42"/>
  <c r="Q50" i="42" s="1"/>
  <c r="P43" i="42"/>
  <c r="Q43" i="42" s="1"/>
  <c r="L43" i="42"/>
  <c r="O43" i="42"/>
  <c r="G43" i="42"/>
  <c r="I43" i="42"/>
  <c r="J43" i="42" s="1"/>
  <c r="N69" i="42"/>
  <c r="P44" i="57"/>
  <c r="Q44" i="57" s="1"/>
  <c r="O44" i="57"/>
  <c r="L44" i="57"/>
  <c r="N70" i="57"/>
  <c r="I44" i="57"/>
  <c r="J44" i="57" s="1"/>
  <c r="G46" i="42"/>
  <c r="N71" i="42"/>
  <c r="O45" i="42"/>
  <c r="L45" i="42"/>
  <c r="P45" i="42"/>
  <c r="Q45" i="42" s="1"/>
  <c r="G45" i="42"/>
  <c r="O71" i="53"/>
  <c r="G71" i="53"/>
  <c r="I71" i="53"/>
  <c r="J71" i="53" s="1"/>
  <c r="L71" i="53"/>
  <c r="N97" i="53"/>
  <c r="P71" i="53"/>
  <c r="Q71" i="53" s="1"/>
  <c r="K24" i="54"/>
  <c r="O44" i="58"/>
  <c r="P44" i="58"/>
  <c r="Q44" i="58" s="1"/>
  <c r="L44" i="58"/>
  <c r="I44" i="58"/>
  <c r="J44" i="58" s="1"/>
  <c r="N70" i="58"/>
  <c r="N60" i="58"/>
  <c r="G34" i="58"/>
  <c r="H34" i="58" s="1"/>
  <c r="I34" i="58"/>
  <c r="J34" i="58" s="1"/>
  <c r="N66" i="44"/>
  <c r="D226" i="44"/>
  <c r="I204" i="44"/>
  <c r="I179" i="42"/>
  <c r="D201" i="42"/>
  <c r="D151" i="53"/>
  <c r="I129" i="53"/>
  <c r="D126" i="64"/>
  <c r="I104" i="64"/>
  <c r="D101" i="42"/>
  <c r="I79" i="42"/>
  <c r="A88" i="42"/>
  <c r="I54" i="53"/>
  <c r="K54" i="53" s="1"/>
  <c r="D76" i="53"/>
  <c r="A63" i="53"/>
  <c r="D25" i="44"/>
  <c r="A12" i="44"/>
  <c r="G12" i="44" s="1"/>
  <c r="D25" i="46"/>
  <c r="A12" i="46"/>
  <c r="G12" i="46" s="1"/>
  <c r="D51" i="57"/>
  <c r="A38" i="57"/>
  <c r="P40" i="45"/>
  <c r="Q40" i="45" s="1"/>
  <c r="O40" i="45"/>
  <c r="D25" i="53"/>
  <c r="A12" i="53"/>
  <c r="G12" i="53" s="1"/>
  <c r="G73" i="44"/>
  <c r="I73" i="44"/>
  <c r="J73" i="44" s="1"/>
  <c r="N99" i="44"/>
  <c r="O73" i="44"/>
  <c r="L73" i="44"/>
  <c r="P73" i="44"/>
  <c r="Q73" i="44" s="1"/>
  <c r="G10" i="54"/>
  <c r="N37" i="54"/>
  <c r="I10" i="54"/>
  <c r="J10" i="54" s="1"/>
  <c r="L10" i="54"/>
  <c r="A11" i="45"/>
  <c r="A11" i="56"/>
  <c r="G11" i="56" s="1"/>
  <c r="N75" i="44"/>
  <c r="I49" i="44"/>
  <c r="J49" i="44" s="1"/>
  <c r="P49" i="44"/>
  <c r="Q49" i="44" s="1"/>
  <c r="G49" i="44"/>
  <c r="O49" i="44"/>
  <c r="L49" i="44"/>
  <c r="I44" i="46"/>
  <c r="J44" i="46" s="1"/>
  <c r="N70" i="46"/>
  <c r="P44" i="46"/>
  <c r="Q44" i="46" s="1"/>
  <c r="G44" i="46"/>
  <c r="O44" i="46"/>
  <c r="L44" i="46"/>
  <c r="P43" i="57"/>
  <c r="Q43" i="57" s="1"/>
  <c r="O43" i="57"/>
  <c r="I43" i="57"/>
  <c r="J43" i="57" s="1"/>
  <c r="L43" i="57"/>
  <c r="N69" i="57"/>
  <c r="P35" i="53"/>
  <c r="Q35" i="53" s="1"/>
  <c r="O35" i="53"/>
  <c r="P60" i="57"/>
  <c r="Q60" i="57" s="1"/>
  <c r="O60" i="57"/>
  <c r="N72" i="44"/>
  <c r="L46" i="44"/>
  <c r="I46" i="44"/>
  <c r="J46" i="44" s="1"/>
  <c r="P46" i="44"/>
  <c r="Q46" i="44" s="1"/>
  <c r="O46" i="44"/>
  <c r="G46" i="44"/>
  <c r="P48" i="45"/>
  <c r="Q48" i="45" s="1"/>
  <c r="O48" i="45"/>
  <c r="O45" i="56"/>
  <c r="P45" i="56"/>
  <c r="Q45" i="56" s="1"/>
  <c r="N75" i="64"/>
  <c r="L43" i="44"/>
  <c r="N69" i="44"/>
  <c r="I43" i="44"/>
  <c r="J43" i="44" s="1"/>
  <c r="P43" i="44"/>
  <c r="Q43" i="44" s="1"/>
  <c r="O43" i="44"/>
  <c r="G43" i="44"/>
  <c r="P41" i="45"/>
  <c r="Q41" i="45" s="1"/>
  <c r="O41" i="45"/>
  <c r="I75" i="46"/>
  <c r="J75" i="46" s="1"/>
  <c r="P75" i="46"/>
  <c r="Q75" i="46" s="1"/>
  <c r="O75" i="46"/>
  <c r="G75" i="46"/>
  <c r="H75" i="46" s="1"/>
  <c r="L75" i="46"/>
  <c r="P50" i="57"/>
  <c r="Q50" i="57" s="1"/>
  <c r="O50" i="57"/>
  <c r="L50" i="57"/>
  <c r="I50" i="57"/>
  <c r="J50" i="57" s="1"/>
  <c r="K50" i="57" s="1"/>
  <c r="P47" i="64"/>
  <c r="Q47" i="64" s="1"/>
  <c r="O47" i="64"/>
  <c r="I47" i="64"/>
  <c r="J47" i="64" s="1"/>
  <c r="L47" i="64"/>
  <c r="N73" i="64"/>
  <c r="P45" i="45"/>
  <c r="Q45" i="45" s="1"/>
  <c r="O45" i="45"/>
  <c r="P40" i="55"/>
  <c r="Q40" i="55" s="1"/>
  <c r="O40" i="55"/>
  <c r="G40" i="55"/>
  <c r="L40" i="55"/>
  <c r="I40" i="55"/>
  <c r="J40" i="55" s="1"/>
  <c r="N66" i="55"/>
  <c r="D201" i="64"/>
  <c r="I179" i="64"/>
  <c r="D176" i="55"/>
  <c r="I154" i="55"/>
  <c r="D151" i="42"/>
  <c r="I129" i="42"/>
  <c r="I104" i="42"/>
  <c r="D126" i="42"/>
  <c r="I104" i="57"/>
  <c r="D126" i="57"/>
  <c r="I79" i="55"/>
  <c r="K79" i="55" s="1"/>
  <c r="D101" i="55"/>
  <c r="A88" i="55"/>
  <c r="D76" i="42"/>
  <c r="I54" i="42"/>
  <c r="K54" i="42" s="1"/>
  <c r="A63" i="42"/>
  <c r="D76" i="55"/>
  <c r="I54" i="55"/>
  <c r="K54" i="55" s="1"/>
  <c r="A63" i="55"/>
  <c r="D25" i="56"/>
  <c r="A12" i="56"/>
  <c r="G12" i="56" s="1"/>
  <c r="P47" i="58"/>
  <c r="Q47" i="58" s="1"/>
  <c r="O47" i="58"/>
  <c r="L47" i="58"/>
  <c r="I47" i="58"/>
  <c r="J47" i="58" s="1"/>
  <c r="N73" i="58"/>
  <c r="N67" i="64"/>
  <c r="I41" i="64"/>
  <c r="J41" i="64" s="1"/>
  <c r="P41" i="64"/>
  <c r="Q41" i="64" s="1"/>
  <c r="O41" i="64"/>
  <c r="G41" i="64"/>
  <c r="L41" i="64"/>
  <c r="A10" i="55"/>
  <c r="G10" i="55" s="1"/>
  <c r="K24" i="58"/>
  <c r="P35" i="54"/>
  <c r="Q35" i="54" s="1"/>
  <c r="O35" i="54"/>
  <c r="P40" i="54"/>
  <c r="Q40" i="54" s="1"/>
  <c r="O40" i="54"/>
  <c r="P49" i="42"/>
  <c r="Q49" i="42" s="1"/>
  <c r="O49" i="42"/>
  <c r="G49" i="42"/>
  <c r="L49" i="42"/>
  <c r="I49" i="42"/>
  <c r="J49" i="42" s="1"/>
  <c r="N75" i="42"/>
  <c r="N99" i="57"/>
  <c r="P73" i="57"/>
  <c r="Q73" i="57" s="1"/>
  <c r="I73" i="57"/>
  <c r="J73" i="57" s="1"/>
  <c r="G73" i="57"/>
  <c r="O73" i="57"/>
  <c r="L73" i="57"/>
  <c r="P49" i="57"/>
  <c r="Q49" i="57" s="1"/>
  <c r="O49" i="57"/>
  <c r="N75" i="57"/>
  <c r="G49" i="57"/>
  <c r="L49" i="57"/>
  <c r="K8" i="53"/>
  <c r="K34" i="57"/>
  <c r="I67" i="46"/>
  <c r="J67" i="46" s="1"/>
  <c r="G67" i="46"/>
  <c r="O67" i="46"/>
  <c r="N93" i="46"/>
  <c r="L67" i="46"/>
  <c r="P67" i="46"/>
  <c r="Q67" i="46" s="1"/>
  <c r="K8" i="55"/>
  <c r="G42" i="42"/>
  <c r="L42" i="42"/>
  <c r="N68" i="42"/>
  <c r="P42" i="42"/>
  <c r="Q42" i="42" s="1"/>
  <c r="O42" i="42"/>
  <c r="I42" i="42"/>
  <c r="J42" i="42" s="1"/>
  <c r="I49" i="57"/>
  <c r="J49" i="57" s="1"/>
  <c r="O68" i="46"/>
  <c r="G68" i="46"/>
  <c r="N94" i="46"/>
  <c r="L68" i="46"/>
  <c r="I68" i="46"/>
  <c r="J68" i="46" s="1"/>
  <c r="P68" i="46"/>
  <c r="Q68" i="46" s="1"/>
  <c r="L48" i="42"/>
  <c r="P48" i="42"/>
  <c r="Q48" i="42" s="1"/>
  <c r="O48" i="42"/>
  <c r="G48" i="42"/>
  <c r="N74" i="42"/>
  <c r="I48" i="42"/>
  <c r="J48" i="42" s="1"/>
  <c r="N74" i="44"/>
  <c r="K24" i="55"/>
  <c r="O74" i="53"/>
  <c r="G74" i="53"/>
  <c r="P74" i="53"/>
  <c r="Q74" i="53" s="1"/>
  <c r="L74" i="53"/>
  <c r="I74" i="53"/>
  <c r="J74" i="53" s="1"/>
  <c r="N70" i="55"/>
  <c r="P44" i="55"/>
  <c r="Q44" i="55" s="1"/>
  <c r="I44" i="55"/>
  <c r="J44" i="55" s="1"/>
  <c r="O44" i="55"/>
  <c r="G44" i="55"/>
  <c r="L44" i="55"/>
  <c r="K24" i="56"/>
  <c r="G49" i="53"/>
  <c r="O49" i="53"/>
  <c r="N75" i="53"/>
  <c r="L49" i="53"/>
  <c r="I49" i="53"/>
  <c r="J49" i="53" s="1"/>
  <c r="P49" i="53"/>
  <c r="Q49" i="53" s="1"/>
  <c r="P35" i="42"/>
  <c r="Q35" i="42" s="1"/>
  <c r="O35" i="42"/>
  <c r="O46" i="64"/>
  <c r="N72" i="64"/>
  <c r="L46" i="64"/>
  <c r="I46" i="64"/>
  <c r="J46" i="64" s="1"/>
  <c r="P46" i="64"/>
  <c r="Q46" i="64" s="1"/>
  <c r="G46" i="64"/>
  <c r="I179" i="46"/>
  <c r="D201" i="46"/>
  <c r="D201" i="55"/>
  <c r="I179" i="55"/>
  <c r="D126" i="44"/>
  <c r="I104" i="44"/>
  <c r="A113" i="44"/>
  <c r="D126" i="58"/>
  <c r="I104" i="58"/>
  <c r="D101" i="44"/>
  <c r="I79" i="44"/>
  <c r="A88" i="44"/>
  <c r="I54" i="46"/>
  <c r="K54" i="46" s="1"/>
  <c r="D76" i="46"/>
  <c r="A63" i="46"/>
  <c r="D25" i="58"/>
  <c r="A12" i="58"/>
  <c r="G12" i="58" s="1"/>
  <c r="D51" i="58"/>
  <c r="A38" i="58"/>
  <c r="O45" i="64"/>
  <c r="P45" i="64"/>
  <c r="Q45" i="64" s="1"/>
  <c r="L45" i="64"/>
  <c r="G45" i="64"/>
  <c r="I45" i="64"/>
  <c r="J45" i="64" s="1"/>
  <c r="N71" i="64"/>
  <c r="O47" i="56"/>
  <c r="P47" i="56"/>
  <c r="Q47" i="56" s="1"/>
  <c r="A85" i="64"/>
  <c r="A60" i="58"/>
  <c r="A9" i="64"/>
  <c r="A35" i="44"/>
  <c r="A35" i="57"/>
  <c r="G35" i="57" s="1"/>
  <c r="A9" i="46"/>
  <c r="G9" i="46" s="1"/>
  <c r="A35" i="41"/>
  <c r="G35" i="41" s="1"/>
  <c r="A110" i="55"/>
  <c r="A85" i="55"/>
  <c r="A60" i="57"/>
  <c r="A9" i="53"/>
  <c r="G9" i="53" s="1"/>
  <c r="G9" i="44"/>
  <c r="N36" i="44"/>
  <c r="L9" i="44"/>
  <c r="I9" i="44"/>
  <c r="A35" i="53"/>
  <c r="A110" i="64"/>
  <c r="A60" i="46"/>
  <c r="A60" i="42"/>
  <c r="A9" i="56"/>
  <c r="G9" i="56" s="1"/>
  <c r="A9" i="42"/>
  <c r="A85" i="42"/>
  <c r="A85" i="57"/>
  <c r="A9" i="55"/>
  <c r="G9" i="55" s="1"/>
  <c r="A35" i="42"/>
  <c r="A85" i="44"/>
  <c r="A85" i="53"/>
  <c r="A60" i="55"/>
  <c r="A9" i="57"/>
  <c r="G9" i="57" s="1"/>
  <c r="A35" i="64"/>
  <c r="A9" i="45"/>
  <c r="G9" i="45" s="1"/>
  <c r="A85" i="58"/>
  <c r="A60" i="44"/>
  <c r="G60" i="44" s="1"/>
  <c r="A60" i="53"/>
  <c r="G60" i="53" s="1"/>
  <c r="A35" i="58"/>
  <c r="G35" i="58" s="1"/>
  <c r="A9" i="58"/>
  <c r="G9" i="58" s="1"/>
  <c r="A110" i="53"/>
  <c r="A85" i="46"/>
  <c r="G85" i="46" s="1"/>
  <c r="A60" i="64"/>
  <c r="A9" i="54"/>
  <c r="A35" i="46"/>
  <c r="G35" i="46" s="1"/>
  <c r="A35" i="55"/>
  <c r="G10" i="41"/>
  <c r="I129" i="41"/>
  <c r="D151" i="41"/>
  <c r="I104" i="41"/>
  <c r="D126" i="41"/>
  <c r="I79" i="41"/>
  <c r="D101" i="41"/>
  <c r="I204" i="41"/>
  <c r="D226" i="41"/>
  <c r="I179" i="41"/>
  <c r="D201" i="41"/>
  <c r="A12" i="41"/>
  <c r="D25" i="41"/>
  <c r="I154" i="41"/>
  <c r="D176" i="41"/>
  <c r="D76" i="41"/>
  <c r="Q23" i="41"/>
  <c r="I16" i="6"/>
  <c r="Q16" i="6" s="1"/>
  <c r="I10" i="41"/>
  <c r="Q18" i="41"/>
  <c r="O20" i="41"/>
  <c r="O19" i="41"/>
  <c r="O21" i="41"/>
  <c r="O22" i="41"/>
  <c r="Q13" i="41"/>
  <c r="Q16" i="41"/>
  <c r="Q14" i="41"/>
  <c r="Q22" i="41"/>
  <c r="Q21" i="41"/>
  <c r="Q19" i="41"/>
  <c r="Q15" i="41"/>
  <c r="Q9" i="41"/>
  <c r="O17" i="41"/>
  <c r="O16" i="41"/>
  <c r="O9" i="41"/>
  <c r="O11" i="41"/>
  <c r="O23" i="41"/>
  <c r="O18" i="41"/>
  <c r="O12" i="41"/>
  <c r="O13" i="41"/>
  <c r="O14" i="41"/>
  <c r="O15" i="41"/>
  <c r="Q17" i="41"/>
  <c r="Q11" i="41"/>
  <c r="Q12" i="41"/>
  <c r="Q20" i="41"/>
  <c r="O24" i="41"/>
  <c r="Q24" i="41"/>
  <c r="A11" i="41"/>
  <c r="N38" i="41" s="1"/>
  <c r="A9" i="41"/>
  <c r="N36" i="41" s="1"/>
  <c r="O10" i="41"/>
  <c r="P10" i="41"/>
  <c r="L10" i="41"/>
  <c r="N25" i="41"/>
  <c r="L9" i="3"/>
  <c r="Z9" i="3" s="1"/>
  <c r="L29" i="3"/>
  <c r="L21" i="3"/>
  <c r="L13" i="3"/>
  <c r="Z13" i="3" s="1"/>
  <c r="L24" i="3"/>
  <c r="L6" i="3"/>
  <c r="Z6" i="3" s="1"/>
  <c r="L28" i="3"/>
  <c r="L20" i="3"/>
  <c r="Z20" i="3" s="1"/>
  <c r="M50" i="41" s="1"/>
  <c r="L12" i="3"/>
  <c r="Z12" i="3" s="1"/>
  <c r="M42" i="41" s="1"/>
  <c r="L16" i="3"/>
  <c r="Z16" i="3" s="1"/>
  <c r="M46" i="55" s="1"/>
  <c r="L26" i="3"/>
  <c r="L18" i="3"/>
  <c r="Z18" i="3" s="1"/>
  <c r="L10" i="3"/>
  <c r="Z10" i="3" s="1"/>
  <c r="M14" i="45" s="1"/>
  <c r="G28" i="3"/>
  <c r="G20" i="3"/>
  <c r="G33" i="3"/>
  <c r="G22" i="3"/>
  <c r="G8" i="3"/>
  <c r="G7" i="3"/>
  <c r="L5" i="3"/>
  <c r="Z5" i="3" s="1"/>
  <c r="L7" i="3"/>
  <c r="Z7" i="3" s="1"/>
  <c r="L8" i="3"/>
  <c r="Z8" i="3" s="1"/>
  <c r="L11" i="3"/>
  <c r="Z11" i="3" s="1"/>
  <c r="M15" i="55" s="1"/>
  <c r="L14" i="3"/>
  <c r="Z14" i="3" s="1"/>
  <c r="M18" i="44" s="1"/>
  <c r="L15" i="3"/>
  <c r="Z15" i="3" s="1"/>
  <c r="M19" i="54" s="1"/>
  <c r="L17" i="3"/>
  <c r="Z17" i="3" s="1"/>
  <c r="M21" i="56" s="1"/>
  <c r="L19" i="3"/>
  <c r="Z19" i="3" s="1"/>
  <c r="L22" i="3"/>
  <c r="L23" i="3"/>
  <c r="L25" i="3"/>
  <c r="L27" i="3"/>
  <c r="L30" i="3"/>
  <c r="L31" i="3"/>
  <c r="L32" i="3"/>
  <c r="L33" i="3"/>
  <c r="L34" i="3"/>
  <c r="G5" i="3"/>
  <c r="K79" i="44" l="1"/>
  <c r="G85" i="55"/>
  <c r="G85" i="58"/>
  <c r="L37" i="41"/>
  <c r="M37" i="41" s="1"/>
  <c r="O37" i="41"/>
  <c r="G37" i="41"/>
  <c r="K79" i="58"/>
  <c r="K79" i="53"/>
  <c r="K79" i="46"/>
  <c r="O25" i="46"/>
  <c r="G85" i="53"/>
  <c r="K79" i="64"/>
  <c r="K59" i="46"/>
  <c r="K59" i="44"/>
  <c r="K59" i="58"/>
  <c r="O25" i="53"/>
  <c r="P37" i="41"/>
  <c r="Q37" i="41" s="1"/>
  <c r="G85" i="64"/>
  <c r="K59" i="55"/>
  <c r="G85" i="42"/>
  <c r="K79" i="57"/>
  <c r="K79" i="42"/>
  <c r="K59" i="64"/>
  <c r="I15" i="6"/>
  <c r="Q15" i="6" s="1"/>
  <c r="I10" i="6"/>
  <c r="Q10" i="6" s="1"/>
  <c r="I14" i="6"/>
  <c r="Q14" i="6" s="1"/>
  <c r="I22" i="6"/>
  <c r="Q22" i="6" s="1"/>
  <c r="I17" i="6"/>
  <c r="Q17" i="6" s="1"/>
  <c r="I23" i="6"/>
  <c r="Q23" i="6" s="1"/>
  <c r="I11" i="6"/>
  <c r="Q11" i="6" s="1"/>
  <c r="I9" i="6"/>
  <c r="N110" i="44"/>
  <c r="I84" i="44"/>
  <c r="J84" i="44" s="1"/>
  <c r="G84" i="44"/>
  <c r="H84" i="44" s="1"/>
  <c r="O25" i="42"/>
  <c r="O25" i="57"/>
  <c r="O85" i="64"/>
  <c r="P85" i="64"/>
  <c r="Q85" i="64" s="1"/>
  <c r="F134" i="58"/>
  <c r="F156" i="58"/>
  <c r="F138" i="58"/>
  <c r="F143" i="58"/>
  <c r="A143" i="58" s="1"/>
  <c r="F140" i="58"/>
  <c r="A140" i="58" s="1"/>
  <c r="F141" i="58"/>
  <c r="A141" i="58" s="1"/>
  <c r="F145" i="58"/>
  <c r="A145" i="58" s="1"/>
  <c r="F150" i="58"/>
  <c r="A150" i="58" s="1"/>
  <c r="F149" i="58"/>
  <c r="A149" i="58" s="1"/>
  <c r="F139" i="58"/>
  <c r="A139" i="58" s="1"/>
  <c r="F142" i="58"/>
  <c r="A142" i="58" s="1"/>
  <c r="F144" i="58"/>
  <c r="A144" i="58" s="1"/>
  <c r="F136" i="58"/>
  <c r="A136" i="58" s="1"/>
  <c r="F147" i="58"/>
  <c r="A147" i="58" s="1"/>
  <c r="F148" i="58"/>
  <c r="A148" i="58" s="1"/>
  <c r="F146" i="58"/>
  <c r="A146" i="58" s="1"/>
  <c r="F137" i="58"/>
  <c r="A137" i="58" s="1"/>
  <c r="F135" i="58"/>
  <c r="A135" i="58" s="1"/>
  <c r="A109" i="42"/>
  <c r="L109" i="42" s="1"/>
  <c r="M109" i="42" s="1"/>
  <c r="F156" i="55"/>
  <c r="F134" i="55"/>
  <c r="F138" i="55"/>
  <c r="F145" i="55"/>
  <c r="A145" i="55" s="1"/>
  <c r="F149" i="55"/>
  <c r="A149" i="55" s="1"/>
  <c r="F139" i="55"/>
  <c r="A139" i="55" s="1"/>
  <c r="F148" i="55"/>
  <c r="A148" i="55" s="1"/>
  <c r="F140" i="55"/>
  <c r="A140" i="55" s="1"/>
  <c r="F150" i="55"/>
  <c r="A150" i="55" s="1"/>
  <c r="F147" i="55"/>
  <c r="A147" i="55" s="1"/>
  <c r="F143" i="55"/>
  <c r="A143" i="55" s="1"/>
  <c r="F141" i="55"/>
  <c r="A141" i="55" s="1"/>
  <c r="F142" i="55"/>
  <c r="A142" i="55" s="1"/>
  <c r="F144" i="55"/>
  <c r="A144" i="55" s="1"/>
  <c r="F135" i="55"/>
  <c r="A135" i="55" s="1"/>
  <c r="F136" i="55"/>
  <c r="A136" i="55" s="1"/>
  <c r="F146" i="55"/>
  <c r="A146" i="55" s="1"/>
  <c r="F137" i="55"/>
  <c r="A137" i="55" s="1"/>
  <c r="P85" i="57"/>
  <c r="Q85" i="57" s="1"/>
  <c r="O85" i="57"/>
  <c r="N110" i="64"/>
  <c r="G110" i="64" s="1"/>
  <c r="G84" i="64"/>
  <c r="H84" i="64" s="1"/>
  <c r="I84" i="64"/>
  <c r="J84" i="64" s="1"/>
  <c r="A109" i="46"/>
  <c r="O25" i="45"/>
  <c r="A109" i="58"/>
  <c r="L109" i="58" s="1"/>
  <c r="M109" i="58" s="1"/>
  <c r="F156" i="42"/>
  <c r="F134" i="42"/>
  <c r="F138" i="42"/>
  <c r="F148" i="42"/>
  <c r="A148" i="42" s="1"/>
  <c r="F150" i="42"/>
  <c r="A150" i="42" s="1"/>
  <c r="F143" i="42"/>
  <c r="A143" i="42" s="1"/>
  <c r="F139" i="42"/>
  <c r="A139" i="42" s="1"/>
  <c r="F140" i="42"/>
  <c r="A140" i="42" s="1"/>
  <c r="F145" i="42"/>
  <c r="A145" i="42" s="1"/>
  <c r="F141" i="42"/>
  <c r="A141" i="42" s="1"/>
  <c r="F142" i="42"/>
  <c r="A142" i="42" s="1"/>
  <c r="F147" i="42"/>
  <c r="A147" i="42" s="1"/>
  <c r="F149" i="42"/>
  <c r="A149" i="42" s="1"/>
  <c r="F144" i="42"/>
  <c r="A144" i="42" s="1"/>
  <c r="F136" i="42"/>
  <c r="A136" i="42" s="1"/>
  <c r="F146" i="42"/>
  <c r="A146" i="42" s="1"/>
  <c r="F135" i="42"/>
  <c r="A135" i="42" s="1"/>
  <c r="F137" i="42"/>
  <c r="A137" i="42" s="1"/>
  <c r="A109" i="55"/>
  <c r="L109" i="55" s="1"/>
  <c r="M109" i="55" s="1"/>
  <c r="L84" i="44"/>
  <c r="M84" i="44" s="1"/>
  <c r="F156" i="46"/>
  <c r="F134" i="46"/>
  <c r="F138" i="46"/>
  <c r="F140" i="46"/>
  <c r="A140" i="46" s="1"/>
  <c r="F139" i="46"/>
  <c r="A139" i="46" s="1"/>
  <c r="F145" i="46"/>
  <c r="A145" i="46" s="1"/>
  <c r="F143" i="46"/>
  <c r="A143" i="46" s="1"/>
  <c r="F148" i="46"/>
  <c r="A148" i="46" s="1"/>
  <c r="F149" i="46"/>
  <c r="A149" i="46" s="1"/>
  <c r="F147" i="46"/>
  <c r="A147" i="46" s="1"/>
  <c r="F136" i="46"/>
  <c r="A136" i="46" s="1"/>
  <c r="F146" i="46"/>
  <c r="A146" i="46" s="1"/>
  <c r="F141" i="46"/>
  <c r="A141" i="46" s="1"/>
  <c r="F150" i="46"/>
  <c r="A150" i="46" s="1"/>
  <c r="F137" i="46"/>
  <c r="A137" i="46" s="1"/>
  <c r="F142" i="46"/>
  <c r="A142" i="46" s="1"/>
  <c r="F144" i="46"/>
  <c r="A144" i="46" s="1"/>
  <c r="F135" i="46"/>
  <c r="A135" i="46" s="1"/>
  <c r="F126" i="64"/>
  <c r="I106" i="64"/>
  <c r="G106" i="64" s="1"/>
  <c r="O25" i="54"/>
  <c r="O25" i="44"/>
  <c r="I84" i="46"/>
  <c r="J84" i="46" s="1"/>
  <c r="N110" i="46"/>
  <c r="L110" i="46" s="1"/>
  <c r="M110" i="46" s="1"/>
  <c r="G84" i="46"/>
  <c r="H84" i="46" s="1"/>
  <c r="P85" i="42"/>
  <c r="Q85" i="42" s="1"/>
  <c r="O85" i="42"/>
  <c r="G84" i="55"/>
  <c r="H84" i="55" s="1"/>
  <c r="I84" i="55"/>
  <c r="J84" i="55" s="1"/>
  <c r="N110" i="55"/>
  <c r="G110" i="55" s="1"/>
  <c r="O85" i="44"/>
  <c r="P85" i="44"/>
  <c r="Q85" i="44" s="1"/>
  <c r="F156" i="64"/>
  <c r="F134" i="64"/>
  <c r="F138" i="64"/>
  <c r="F148" i="64"/>
  <c r="A148" i="64" s="1"/>
  <c r="F143" i="64"/>
  <c r="A143" i="64" s="1"/>
  <c r="F140" i="64"/>
  <c r="A140" i="64" s="1"/>
  <c r="F149" i="64"/>
  <c r="A149" i="64" s="1"/>
  <c r="F141" i="64"/>
  <c r="A141" i="64" s="1"/>
  <c r="F145" i="64"/>
  <c r="A145" i="64" s="1"/>
  <c r="F136" i="64"/>
  <c r="A136" i="64" s="1"/>
  <c r="F135" i="64"/>
  <c r="A135" i="64" s="1"/>
  <c r="F137" i="64"/>
  <c r="A137" i="64" s="1"/>
  <c r="F139" i="64"/>
  <c r="A139" i="64" s="1"/>
  <c r="F147" i="64"/>
  <c r="A147" i="64" s="1"/>
  <c r="F146" i="64"/>
  <c r="A146" i="64" s="1"/>
  <c r="F150" i="64"/>
  <c r="A150" i="64" s="1"/>
  <c r="F144" i="64"/>
  <c r="A144" i="64" s="1"/>
  <c r="F142" i="64"/>
  <c r="A142" i="64" s="1"/>
  <c r="K59" i="42"/>
  <c r="O85" i="46"/>
  <c r="P85" i="46"/>
  <c r="Q85" i="46" s="1"/>
  <c r="K59" i="53"/>
  <c r="I106" i="57"/>
  <c r="G106" i="57" s="1"/>
  <c r="F126" i="57"/>
  <c r="A109" i="64"/>
  <c r="L109" i="64" s="1"/>
  <c r="M109" i="64" s="1"/>
  <c r="I106" i="44"/>
  <c r="G106" i="44" s="1"/>
  <c r="F126" i="44"/>
  <c r="O25" i="64"/>
  <c r="O25" i="58"/>
  <c r="O85" i="53"/>
  <c r="P85" i="53"/>
  <c r="Q85" i="53" s="1"/>
  <c r="N110" i="42"/>
  <c r="N136" i="42" s="1"/>
  <c r="G84" i="42"/>
  <c r="H84" i="42" s="1"/>
  <c r="I84" i="42"/>
  <c r="J84" i="42" s="1"/>
  <c r="I106" i="53"/>
  <c r="G106" i="53" s="1"/>
  <c r="F126" i="53"/>
  <c r="G84" i="53"/>
  <c r="H84" i="53" s="1"/>
  <c r="I84" i="53"/>
  <c r="J84" i="53" s="1"/>
  <c r="N110" i="53"/>
  <c r="I110" i="53" s="1"/>
  <c r="J110" i="53" s="1"/>
  <c r="A109" i="57"/>
  <c r="L109" i="57" s="1"/>
  <c r="M109" i="57" s="1"/>
  <c r="I84" i="57"/>
  <c r="J84" i="57" s="1"/>
  <c r="N110" i="57"/>
  <c r="L110" i="57" s="1"/>
  <c r="M110" i="57" s="1"/>
  <c r="G84" i="57"/>
  <c r="H84" i="57" s="1"/>
  <c r="A109" i="44"/>
  <c r="L109" i="44" s="1"/>
  <c r="M109" i="44" s="1"/>
  <c r="O25" i="56"/>
  <c r="A109" i="53"/>
  <c r="L109" i="53" s="1"/>
  <c r="M109" i="53" s="1"/>
  <c r="F134" i="57"/>
  <c r="F156" i="57"/>
  <c r="F138" i="57"/>
  <c r="F143" i="57"/>
  <c r="A143" i="57" s="1"/>
  <c r="F141" i="57"/>
  <c r="A141" i="57" s="1"/>
  <c r="F140" i="57"/>
  <c r="A140" i="57" s="1"/>
  <c r="F139" i="57"/>
  <c r="A139" i="57" s="1"/>
  <c r="F148" i="57"/>
  <c r="A148" i="57" s="1"/>
  <c r="F145" i="57"/>
  <c r="A145" i="57" s="1"/>
  <c r="F149" i="57"/>
  <c r="A149" i="57" s="1"/>
  <c r="F146" i="57"/>
  <c r="A146" i="57" s="1"/>
  <c r="F136" i="57"/>
  <c r="A136" i="57" s="1"/>
  <c r="F142" i="57"/>
  <c r="A142" i="57" s="1"/>
  <c r="F144" i="57"/>
  <c r="A144" i="57" s="1"/>
  <c r="F147" i="57"/>
  <c r="A147" i="57" s="1"/>
  <c r="F135" i="57"/>
  <c r="A135" i="57" s="1"/>
  <c r="F150" i="57"/>
  <c r="A150" i="57" s="1"/>
  <c r="F137" i="57"/>
  <c r="A137" i="57" s="1"/>
  <c r="F156" i="44"/>
  <c r="F134" i="44"/>
  <c r="F138" i="44"/>
  <c r="F141" i="44"/>
  <c r="A141" i="44" s="1"/>
  <c r="F150" i="44"/>
  <c r="A150" i="44" s="1"/>
  <c r="F149" i="44"/>
  <c r="A149" i="44" s="1"/>
  <c r="F145" i="44"/>
  <c r="A145" i="44" s="1"/>
  <c r="F143" i="44"/>
  <c r="A143" i="44" s="1"/>
  <c r="F140" i="44"/>
  <c r="A140" i="44" s="1"/>
  <c r="F139" i="44"/>
  <c r="A139" i="44" s="1"/>
  <c r="F147" i="44"/>
  <c r="A147" i="44" s="1"/>
  <c r="F148" i="44"/>
  <c r="A148" i="44" s="1"/>
  <c r="F136" i="44"/>
  <c r="A136" i="44" s="1"/>
  <c r="F146" i="44"/>
  <c r="A146" i="44" s="1"/>
  <c r="F142" i="44"/>
  <c r="A142" i="44" s="1"/>
  <c r="F135" i="44"/>
  <c r="A135" i="44" s="1"/>
  <c r="F137" i="44"/>
  <c r="A137" i="44" s="1"/>
  <c r="F144" i="44"/>
  <c r="A144" i="44" s="1"/>
  <c r="O25" i="55"/>
  <c r="O85" i="58"/>
  <c r="P85" i="58"/>
  <c r="Q85" i="58" s="1"/>
  <c r="N110" i="58"/>
  <c r="G110" i="58" s="1"/>
  <c r="G84" i="58"/>
  <c r="H84" i="58" s="1"/>
  <c r="I84" i="58"/>
  <c r="J84" i="58" s="1"/>
  <c r="F134" i="53"/>
  <c r="F156" i="53"/>
  <c r="F138" i="53"/>
  <c r="F145" i="53"/>
  <c r="A145" i="53" s="1"/>
  <c r="F139" i="53"/>
  <c r="A139" i="53" s="1"/>
  <c r="F149" i="53"/>
  <c r="A149" i="53" s="1"/>
  <c r="F148" i="53"/>
  <c r="A148" i="53" s="1"/>
  <c r="F143" i="53"/>
  <c r="A143" i="53" s="1"/>
  <c r="F140" i="53"/>
  <c r="A140" i="53" s="1"/>
  <c r="F136" i="53"/>
  <c r="A136" i="53" s="1"/>
  <c r="F135" i="53"/>
  <c r="A135" i="53" s="1"/>
  <c r="F144" i="53"/>
  <c r="A144" i="53" s="1"/>
  <c r="F141" i="53"/>
  <c r="A141" i="53" s="1"/>
  <c r="F142" i="53"/>
  <c r="A142" i="53" s="1"/>
  <c r="F150" i="53"/>
  <c r="A150" i="53" s="1"/>
  <c r="F146" i="53"/>
  <c r="A146" i="53" s="1"/>
  <c r="F147" i="53"/>
  <c r="A147" i="53" s="1"/>
  <c r="F137" i="53"/>
  <c r="A137" i="53" s="1"/>
  <c r="F126" i="58"/>
  <c r="I106" i="58"/>
  <c r="G106" i="58" s="1"/>
  <c r="I106" i="42"/>
  <c r="G106" i="42" s="1"/>
  <c r="F126" i="42"/>
  <c r="F126" i="55"/>
  <c r="I106" i="55"/>
  <c r="G106" i="55" s="1"/>
  <c r="K59" i="57"/>
  <c r="L84" i="64"/>
  <c r="M84" i="64" s="1"/>
  <c r="O85" i="55"/>
  <c r="P85" i="55"/>
  <c r="Q85" i="55" s="1"/>
  <c r="F126" i="46"/>
  <c r="I106" i="46"/>
  <c r="G106" i="46" s="1"/>
  <c r="G60" i="46"/>
  <c r="M22" i="45"/>
  <c r="M22" i="58"/>
  <c r="M22" i="56"/>
  <c r="M22" i="46"/>
  <c r="M22" i="57"/>
  <c r="M22" i="42"/>
  <c r="M22" i="54"/>
  <c r="M22" i="55"/>
  <c r="M22" i="53"/>
  <c r="M48" i="41"/>
  <c r="M22" i="64"/>
  <c r="M17" i="44"/>
  <c r="M17" i="57"/>
  <c r="M17" i="45"/>
  <c r="M17" i="46"/>
  <c r="M17" i="56"/>
  <c r="M17" i="64"/>
  <c r="M17" i="42"/>
  <c r="M49" i="57"/>
  <c r="M44" i="46"/>
  <c r="M10" i="54"/>
  <c r="M45" i="42"/>
  <c r="M48" i="44"/>
  <c r="M42" i="58"/>
  <c r="M46" i="53"/>
  <c r="M41" i="55"/>
  <c r="M41" i="53"/>
  <c r="M41" i="42"/>
  <c r="M48" i="46"/>
  <c r="M17" i="55"/>
  <c r="M41" i="44"/>
  <c r="M16" i="44"/>
  <c r="M14" i="53"/>
  <c r="M24" i="45"/>
  <c r="M22" i="44"/>
  <c r="M23" i="46"/>
  <c r="M23" i="45"/>
  <c r="M23" i="57"/>
  <c r="M23" i="42"/>
  <c r="M23" i="54"/>
  <c r="M23" i="64"/>
  <c r="M23" i="58"/>
  <c r="M23" i="56"/>
  <c r="M74" i="53"/>
  <c r="M67" i="46"/>
  <c r="M47" i="64"/>
  <c r="M75" i="46"/>
  <c r="M71" i="53"/>
  <c r="M50" i="42"/>
  <c r="M45" i="46"/>
  <c r="M48" i="58"/>
  <c r="M40" i="53"/>
  <c r="M45" i="58"/>
  <c r="M72" i="55"/>
  <c r="M48" i="55"/>
  <c r="M47" i="57"/>
  <c r="M14" i="64"/>
  <c r="M18" i="56"/>
  <c r="M16" i="56"/>
  <c r="M20" i="55"/>
  <c r="M20" i="44"/>
  <c r="M20" i="53"/>
  <c r="M20" i="46"/>
  <c r="M20" i="54"/>
  <c r="M20" i="57"/>
  <c r="M20" i="42"/>
  <c r="M20" i="45"/>
  <c r="M20" i="64"/>
  <c r="M44" i="55"/>
  <c r="M68" i="46"/>
  <c r="M43" i="44"/>
  <c r="M48" i="57"/>
  <c r="M42" i="53"/>
  <c r="M45" i="55"/>
  <c r="M47" i="44"/>
  <c r="M41" i="58"/>
  <c r="M47" i="46"/>
  <c r="M40" i="57"/>
  <c r="M50" i="53"/>
  <c r="M10" i="56"/>
  <c r="M47" i="53"/>
  <c r="M40" i="64"/>
  <c r="M69" i="53"/>
  <c r="M50" i="64"/>
  <c r="M23" i="53"/>
  <c r="M48" i="53"/>
  <c r="M20" i="56"/>
  <c r="M15" i="53"/>
  <c r="M18" i="64"/>
  <c r="M16" i="64"/>
  <c r="M16" i="46"/>
  <c r="M16" i="57"/>
  <c r="M16" i="54"/>
  <c r="M16" i="58"/>
  <c r="M16" i="53"/>
  <c r="M16" i="42"/>
  <c r="M16" i="55"/>
  <c r="M16" i="45"/>
  <c r="M13" i="57"/>
  <c r="M13" i="46"/>
  <c r="M13" i="42"/>
  <c r="M13" i="55"/>
  <c r="M13" i="58"/>
  <c r="M13" i="64"/>
  <c r="M13" i="56"/>
  <c r="M13" i="44"/>
  <c r="M13" i="54"/>
  <c r="M46" i="64"/>
  <c r="M41" i="64"/>
  <c r="M47" i="58"/>
  <c r="M46" i="44"/>
  <c r="M44" i="58"/>
  <c r="M46" i="42"/>
  <c r="M43" i="55"/>
  <c r="M42" i="57"/>
  <c r="M72" i="46"/>
  <c r="M46" i="57"/>
  <c r="M40" i="42"/>
  <c r="M70" i="64"/>
  <c r="M42" i="55"/>
  <c r="M15" i="64"/>
  <c r="M23" i="55"/>
  <c r="M42" i="46"/>
  <c r="M23" i="44"/>
  <c r="M15" i="45"/>
  <c r="M43" i="41"/>
  <c r="M21" i="53"/>
  <c r="M21" i="44"/>
  <c r="M47" i="41"/>
  <c r="M21" i="64"/>
  <c r="M21" i="57"/>
  <c r="M21" i="58"/>
  <c r="M21" i="42"/>
  <c r="M21" i="54"/>
  <c r="M21" i="45"/>
  <c r="M18" i="42"/>
  <c r="M18" i="54"/>
  <c r="M18" i="57"/>
  <c r="M18" i="58"/>
  <c r="M18" i="55"/>
  <c r="M18" i="45"/>
  <c r="M18" i="53"/>
  <c r="M24" i="46"/>
  <c r="M24" i="53"/>
  <c r="M24" i="55"/>
  <c r="M24" i="58"/>
  <c r="M24" i="64"/>
  <c r="M24" i="54"/>
  <c r="M24" i="57"/>
  <c r="M42" i="42"/>
  <c r="M43" i="57"/>
  <c r="M50" i="44"/>
  <c r="M41" i="57"/>
  <c r="M42" i="64"/>
  <c r="M48" i="64"/>
  <c r="M49" i="58"/>
  <c r="M43" i="58"/>
  <c r="M42" i="44"/>
  <c r="M17" i="54"/>
  <c r="M50" i="58"/>
  <c r="M24" i="56"/>
  <c r="M13" i="45"/>
  <c r="M19" i="46"/>
  <c r="M19" i="53"/>
  <c r="M45" i="41"/>
  <c r="M19" i="42"/>
  <c r="M19" i="45"/>
  <c r="M19" i="56"/>
  <c r="M19" i="55"/>
  <c r="M19" i="57"/>
  <c r="M19" i="64"/>
  <c r="M19" i="44"/>
  <c r="M15" i="57"/>
  <c r="M41" i="41"/>
  <c r="M15" i="58"/>
  <c r="M15" i="44"/>
  <c r="M15" i="46"/>
  <c r="M15" i="56"/>
  <c r="M15" i="42"/>
  <c r="M49" i="53"/>
  <c r="M73" i="57"/>
  <c r="M73" i="44"/>
  <c r="M43" i="42"/>
  <c r="M69" i="64"/>
  <c r="M47" i="42"/>
  <c r="M44" i="44"/>
  <c r="M43" i="46"/>
  <c r="M24" i="42"/>
  <c r="M43" i="64"/>
  <c r="M17" i="53"/>
  <c r="M13" i="53"/>
  <c r="M46" i="46"/>
  <c r="M15" i="54"/>
  <c r="M46" i="41"/>
  <c r="M43" i="53"/>
  <c r="M40" i="55"/>
  <c r="M50" i="57"/>
  <c r="M44" i="57"/>
  <c r="M40" i="46"/>
  <c r="M50" i="55"/>
  <c r="M44" i="53"/>
  <c r="M67" i="44"/>
  <c r="M45" i="44"/>
  <c r="M44" i="64"/>
  <c r="M45" i="57"/>
  <c r="M49" i="64"/>
  <c r="M24" i="44"/>
  <c r="M44" i="41"/>
  <c r="M17" i="58"/>
  <c r="M45" i="53"/>
  <c r="M49" i="46"/>
  <c r="M14" i="54"/>
  <c r="M14" i="58"/>
  <c r="M14" i="56"/>
  <c r="M14" i="57"/>
  <c r="M40" i="41"/>
  <c r="M14" i="55"/>
  <c r="M14" i="42"/>
  <c r="M14" i="44"/>
  <c r="M14" i="46"/>
  <c r="M45" i="64"/>
  <c r="M48" i="42"/>
  <c r="M49" i="42"/>
  <c r="M49" i="44"/>
  <c r="M40" i="44"/>
  <c r="M40" i="58"/>
  <c r="M44" i="42"/>
  <c r="M46" i="58"/>
  <c r="M49" i="55"/>
  <c r="M47" i="55"/>
  <c r="M19" i="58"/>
  <c r="M50" i="46"/>
  <c r="M20" i="58"/>
  <c r="M41" i="46"/>
  <c r="M21" i="55"/>
  <c r="M18" i="46"/>
  <c r="M21" i="46"/>
  <c r="M49" i="41"/>
  <c r="G60" i="64"/>
  <c r="K34" i="42"/>
  <c r="K34" i="46"/>
  <c r="G60" i="58"/>
  <c r="K50" i="53"/>
  <c r="Q10" i="56"/>
  <c r="Q25" i="56" s="1"/>
  <c r="P25" i="56"/>
  <c r="Q10" i="64"/>
  <c r="Q25" i="64" s="1"/>
  <c r="P25" i="64"/>
  <c r="Q10" i="55"/>
  <c r="Q25" i="55" s="1"/>
  <c r="P25" i="55"/>
  <c r="Q10" i="42"/>
  <c r="Q25" i="42" s="1"/>
  <c r="P25" i="42"/>
  <c r="Q10" i="53"/>
  <c r="Q25" i="53" s="1"/>
  <c r="P25" i="53"/>
  <c r="Q10" i="57"/>
  <c r="Q25" i="57" s="1"/>
  <c r="P25" i="57"/>
  <c r="Q10" i="54"/>
  <c r="Q25" i="54" s="1"/>
  <c r="P25" i="54"/>
  <c r="Q10" i="46"/>
  <c r="Q25" i="46" s="1"/>
  <c r="P25" i="46"/>
  <c r="Q10" i="45"/>
  <c r="Q25" i="45" s="1"/>
  <c r="P25" i="45"/>
  <c r="Q10" i="58"/>
  <c r="Q25" i="58" s="1"/>
  <c r="P25" i="58"/>
  <c r="Q10" i="44"/>
  <c r="Q25" i="44" s="1"/>
  <c r="P25" i="44"/>
  <c r="K50" i="58"/>
  <c r="K50" i="64"/>
  <c r="P72" i="64"/>
  <c r="Q72" i="64" s="1"/>
  <c r="O72" i="64"/>
  <c r="G72" i="64"/>
  <c r="L72" i="64"/>
  <c r="M72" i="64" s="1"/>
  <c r="N98" i="64"/>
  <c r="I72" i="64"/>
  <c r="J72" i="64" s="1"/>
  <c r="P98" i="46"/>
  <c r="Q98" i="46" s="1"/>
  <c r="O98" i="46"/>
  <c r="G98" i="46"/>
  <c r="L98" i="46"/>
  <c r="M98" i="46" s="1"/>
  <c r="I98" i="46"/>
  <c r="J98" i="46" s="1"/>
  <c r="N124" i="46"/>
  <c r="N39" i="58"/>
  <c r="I12" i="58"/>
  <c r="J12" i="58" s="1"/>
  <c r="L12" i="58"/>
  <c r="M12" i="58" s="1"/>
  <c r="K75" i="46"/>
  <c r="L99" i="44"/>
  <c r="M99" i="44" s="1"/>
  <c r="I99" i="44"/>
  <c r="J99" i="44" s="1"/>
  <c r="P99" i="44"/>
  <c r="Q99" i="44" s="1"/>
  <c r="G99" i="44"/>
  <c r="O99" i="44"/>
  <c r="N92" i="44"/>
  <c r="L66" i="44"/>
  <c r="M66" i="44" s="1"/>
  <c r="I66" i="44"/>
  <c r="J66" i="44" s="1"/>
  <c r="P66" i="44"/>
  <c r="Q66" i="44" s="1"/>
  <c r="G66" i="44"/>
  <c r="O66" i="44"/>
  <c r="P69" i="55"/>
  <c r="Q69" i="55" s="1"/>
  <c r="O69" i="55"/>
  <c r="I69" i="55"/>
  <c r="J69" i="55" s="1"/>
  <c r="L69" i="55"/>
  <c r="M69" i="55" s="1"/>
  <c r="G69" i="55"/>
  <c r="N95" i="55"/>
  <c r="P68" i="57"/>
  <c r="Q68" i="57" s="1"/>
  <c r="G68" i="57"/>
  <c r="O68" i="57"/>
  <c r="L68" i="57"/>
  <c r="M68" i="57" s="1"/>
  <c r="I68" i="57"/>
  <c r="J68" i="57" s="1"/>
  <c r="N94" i="57"/>
  <c r="N39" i="55"/>
  <c r="I12" i="55"/>
  <c r="J12" i="55" s="1"/>
  <c r="L12" i="55"/>
  <c r="M12" i="55" s="1"/>
  <c r="N39" i="45"/>
  <c r="I12" i="45"/>
  <c r="J12" i="45" s="1"/>
  <c r="L12" i="45"/>
  <c r="M12" i="45" s="1"/>
  <c r="O71" i="58"/>
  <c r="P71" i="58"/>
  <c r="Q71" i="58" s="1"/>
  <c r="N97" i="58"/>
  <c r="L71" i="58"/>
  <c r="M71" i="58" s="1"/>
  <c r="I71" i="58"/>
  <c r="J71" i="58" s="1"/>
  <c r="G71" i="58"/>
  <c r="N37" i="58"/>
  <c r="I10" i="58"/>
  <c r="J10" i="58" s="1"/>
  <c r="L10" i="58"/>
  <c r="M10" i="58" s="1"/>
  <c r="N124" i="55"/>
  <c r="I98" i="55"/>
  <c r="J98" i="55" s="1"/>
  <c r="P98" i="55"/>
  <c r="Q98" i="55" s="1"/>
  <c r="O98" i="55"/>
  <c r="G98" i="55"/>
  <c r="L98" i="55"/>
  <c r="M98" i="55" s="1"/>
  <c r="N38" i="54"/>
  <c r="I11" i="54"/>
  <c r="J11" i="54" s="1"/>
  <c r="L11" i="54"/>
  <c r="M11" i="54" s="1"/>
  <c r="L10" i="44"/>
  <c r="M10" i="44" s="1"/>
  <c r="N37" i="44"/>
  <c r="I10" i="44"/>
  <c r="J10" i="44" s="1"/>
  <c r="N37" i="46"/>
  <c r="I10" i="46"/>
  <c r="J10" i="46" s="1"/>
  <c r="L10" i="46"/>
  <c r="M10" i="46" s="1"/>
  <c r="P75" i="53"/>
  <c r="Q75" i="53" s="1"/>
  <c r="O75" i="53"/>
  <c r="G75" i="53"/>
  <c r="H75" i="53" s="1"/>
  <c r="L75" i="53"/>
  <c r="M75" i="53" s="1"/>
  <c r="I75" i="53"/>
  <c r="J75" i="53" s="1"/>
  <c r="O75" i="42"/>
  <c r="I75" i="42"/>
  <c r="J75" i="42" s="1"/>
  <c r="P75" i="42"/>
  <c r="Q75" i="42" s="1"/>
  <c r="L75" i="42"/>
  <c r="M75" i="42" s="1"/>
  <c r="G75" i="42"/>
  <c r="H75" i="42" s="1"/>
  <c r="O75" i="64"/>
  <c r="G75" i="64"/>
  <c r="H75" i="64" s="1"/>
  <c r="L75" i="64"/>
  <c r="M75" i="64" s="1"/>
  <c r="P75" i="64"/>
  <c r="Q75" i="64" s="1"/>
  <c r="I75" i="64"/>
  <c r="J75" i="64" s="1"/>
  <c r="L69" i="57"/>
  <c r="M69" i="57" s="1"/>
  <c r="N95" i="57"/>
  <c r="P69" i="57"/>
  <c r="Q69" i="57" s="1"/>
  <c r="I69" i="57"/>
  <c r="J69" i="57" s="1"/>
  <c r="O69" i="57"/>
  <c r="G69" i="57"/>
  <c r="N39" i="46"/>
  <c r="I12" i="46"/>
  <c r="J12" i="46" s="1"/>
  <c r="L12" i="46"/>
  <c r="M12" i="46" s="1"/>
  <c r="P70" i="57"/>
  <c r="Q70" i="57" s="1"/>
  <c r="O70" i="57"/>
  <c r="L70" i="57"/>
  <c r="M70" i="57" s="1"/>
  <c r="I70" i="57"/>
  <c r="J70" i="57" s="1"/>
  <c r="G70" i="57"/>
  <c r="N96" i="57"/>
  <c r="L93" i="44"/>
  <c r="M93" i="44" s="1"/>
  <c r="N119" i="44"/>
  <c r="O93" i="44"/>
  <c r="G93" i="44"/>
  <c r="P93" i="44"/>
  <c r="Q93" i="44" s="1"/>
  <c r="I93" i="44"/>
  <c r="J93" i="44" s="1"/>
  <c r="L71" i="55"/>
  <c r="M71" i="55" s="1"/>
  <c r="G71" i="55"/>
  <c r="P71" i="55"/>
  <c r="Q71" i="55" s="1"/>
  <c r="O71" i="55"/>
  <c r="N97" i="55"/>
  <c r="I71" i="55"/>
  <c r="J71" i="55" s="1"/>
  <c r="L72" i="57"/>
  <c r="M72" i="57" s="1"/>
  <c r="N98" i="57"/>
  <c r="I72" i="57"/>
  <c r="J72" i="57" s="1"/>
  <c r="O72" i="57"/>
  <c r="G72" i="57"/>
  <c r="P72" i="57"/>
  <c r="Q72" i="57" s="1"/>
  <c r="L73" i="53"/>
  <c r="M73" i="53" s="1"/>
  <c r="I73" i="53"/>
  <c r="J73" i="53" s="1"/>
  <c r="P73" i="53"/>
  <c r="Q73" i="53" s="1"/>
  <c r="O73" i="53"/>
  <c r="N99" i="53"/>
  <c r="G73" i="53"/>
  <c r="I94" i="46"/>
  <c r="J94" i="46" s="1"/>
  <c r="G94" i="46"/>
  <c r="P94" i="46"/>
  <c r="Q94" i="46" s="1"/>
  <c r="N120" i="46"/>
  <c r="O94" i="46"/>
  <c r="L94" i="46"/>
  <c r="M94" i="46" s="1"/>
  <c r="I11" i="45"/>
  <c r="J11" i="45" s="1"/>
  <c r="N38" i="45"/>
  <c r="L11" i="45"/>
  <c r="M11" i="45" s="1"/>
  <c r="I71" i="57"/>
  <c r="J71" i="57" s="1"/>
  <c r="P71" i="57"/>
  <c r="Q71" i="57" s="1"/>
  <c r="G71" i="57"/>
  <c r="O71" i="57"/>
  <c r="L71" i="57"/>
  <c r="M71" i="57" s="1"/>
  <c r="N97" i="57"/>
  <c r="G60" i="42"/>
  <c r="I70" i="55"/>
  <c r="J70" i="55" s="1"/>
  <c r="O70" i="55"/>
  <c r="G70" i="55"/>
  <c r="N96" i="55"/>
  <c r="P70" i="55"/>
  <c r="Q70" i="55" s="1"/>
  <c r="L70" i="55"/>
  <c r="M70" i="55" s="1"/>
  <c r="L74" i="44"/>
  <c r="M74" i="44" s="1"/>
  <c r="I74" i="44"/>
  <c r="J74" i="44" s="1"/>
  <c r="P74" i="44"/>
  <c r="Q74" i="44" s="1"/>
  <c r="O74" i="44"/>
  <c r="G74" i="44"/>
  <c r="N100" i="44"/>
  <c r="N37" i="55"/>
  <c r="I10" i="55"/>
  <c r="J10" i="55" s="1"/>
  <c r="L10" i="55"/>
  <c r="M10" i="55" s="1"/>
  <c r="L12" i="56"/>
  <c r="M12" i="56" s="1"/>
  <c r="N39" i="56"/>
  <c r="I12" i="56"/>
  <c r="J12" i="56" s="1"/>
  <c r="N92" i="55"/>
  <c r="I66" i="55"/>
  <c r="J66" i="55" s="1"/>
  <c r="G66" i="55"/>
  <c r="P66" i="55"/>
  <c r="Q66" i="55" s="1"/>
  <c r="O66" i="55"/>
  <c r="L66" i="55"/>
  <c r="M66" i="55" s="1"/>
  <c r="P72" i="44"/>
  <c r="Q72" i="44" s="1"/>
  <c r="O72" i="44"/>
  <c r="G72" i="44"/>
  <c r="N98" i="44"/>
  <c r="I72" i="44"/>
  <c r="J72" i="44" s="1"/>
  <c r="L72" i="44"/>
  <c r="M72" i="44" s="1"/>
  <c r="O70" i="46"/>
  <c r="L70" i="46"/>
  <c r="M70" i="46" s="1"/>
  <c r="I70" i="46"/>
  <c r="J70" i="46" s="1"/>
  <c r="P70" i="46"/>
  <c r="Q70" i="46" s="1"/>
  <c r="N96" i="46"/>
  <c r="G70" i="46"/>
  <c r="K34" i="58"/>
  <c r="O60" i="64"/>
  <c r="P60" i="64"/>
  <c r="Q60" i="64" s="1"/>
  <c r="N37" i="53"/>
  <c r="I10" i="53"/>
  <c r="J10" i="53" s="1"/>
  <c r="L10" i="53"/>
  <c r="M10" i="53" s="1"/>
  <c r="P66" i="53"/>
  <c r="Q66" i="53" s="1"/>
  <c r="L66" i="53"/>
  <c r="M66" i="53" s="1"/>
  <c r="I66" i="53"/>
  <c r="J66" i="53" s="1"/>
  <c r="N92" i="53"/>
  <c r="O66" i="53"/>
  <c r="G66" i="53"/>
  <c r="N37" i="57"/>
  <c r="I10" i="57"/>
  <c r="J10" i="57" s="1"/>
  <c r="L10" i="57"/>
  <c r="M10" i="57" s="1"/>
  <c r="N93" i="58"/>
  <c r="I67" i="58"/>
  <c r="J67" i="58" s="1"/>
  <c r="L67" i="58"/>
  <c r="M67" i="58" s="1"/>
  <c r="P67" i="58"/>
  <c r="Q67" i="58" s="1"/>
  <c r="O67" i="58"/>
  <c r="G67" i="58"/>
  <c r="N38" i="53"/>
  <c r="I11" i="53"/>
  <c r="J11" i="53" s="1"/>
  <c r="L11" i="53"/>
  <c r="M11" i="53" s="1"/>
  <c r="I70" i="44"/>
  <c r="J70" i="44" s="1"/>
  <c r="P70" i="44"/>
  <c r="Q70" i="44" s="1"/>
  <c r="O70" i="44"/>
  <c r="G70" i="44"/>
  <c r="L70" i="44"/>
  <c r="M70" i="44" s="1"/>
  <c r="N96" i="44"/>
  <c r="O68" i="55"/>
  <c r="P68" i="55"/>
  <c r="Q68" i="55" s="1"/>
  <c r="I68" i="55"/>
  <c r="J68" i="55" s="1"/>
  <c r="L68" i="55"/>
  <c r="M68" i="55" s="1"/>
  <c r="G68" i="55"/>
  <c r="N94" i="55"/>
  <c r="I11" i="58"/>
  <c r="J11" i="58" s="1"/>
  <c r="N38" i="58"/>
  <c r="L11" i="58"/>
  <c r="M11" i="58" s="1"/>
  <c r="O74" i="46"/>
  <c r="I74" i="46"/>
  <c r="J74" i="46" s="1"/>
  <c r="P74" i="46"/>
  <c r="Q74" i="46" s="1"/>
  <c r="L74" i="46"/>
  <c r="M74" i="46" s="1"/>
  <c r="G74" i="46"/>
  <c r="N100" i="46"/>
  <c r="I67" i="53"/>
  <c r="J67" i="53" s="1"/>
  <c r="P67" i="53"/>
  <c r="Q67" i="53" s="1"/>
  <c r="O67" i="53"/>
  <c r="G67" i="53"/>
  <c r="L67" i="53"/>
  <c r="M67" i="53" s="1"/>
  <c r="N93" i="53"/>
  <c r="L75" i="44"/>
  <c r="M75" i="44" s="1"/>
  <c r="I75" i="44"/>
  <c r="J75" i="44" s="1"/>
  <c r="O75" i="44"/>
  <c r="P75" i="44"/>
  <c r="Q75" i="44" s="1"/>
  <c r="G75" i="44"/>
  <c r="H75" i="44" s="1"/>
  <c r="P37" i="54"/>
  <c r="Q37" i="54" s="1"/>
  <c r="O37" i="54"/>
  <c r="P60" i="58"/>
  <c r="Q60" i="58" s="1"/>
  <c r="O60" i="58"/>
  <c r="P66" i="46"/>
  <c r="Q66" i="46" s="1"/>
  <c r="L66" i="46"/>
  <c r="M66" i="46" s="1"/>
  <c r="I66" i="46"/>
  <c r="J66" i="46" s="1"/>
  <c r="N92" i="46"/>
  <c r="O66" i="46"/>
  <c r="G66" i="46"/>
  <c r="K50" i="55"/>
  <c r="K34" i="64"/>
  <c r="N38" i="64"/>
  <c r="I11" i="64"/>
  <c r="J11" i="64" s="1"/>
  <c r="L11" i="64"/>
  <c r="M11" i="64" s="1"/>
  <c r="K50" i="44"/>
  <c r="P66" i="58"/>
  <c r="Q66" i="58" s="1"/>
  <c r="N92" i="58"/>
  <c r="I66" i="58"/>
  <c r="J66" i="58" s="1"/>
  <c r="G66" i="58"/>
  <c r="O66" i="58"/>
  <c r="L66" i="58"/>
  <c r="M66" i="58" s="1"/>
  <c r="I70" i="42"/>
  <c r="J70" i="42" s="1"/>
  <c r="P70" i="42"/>
  <c r="Q70" i="42" s="1"/>
  <c r="N96" i="42"/>
  <c r="G70" i="42"/>
  <c r="O70" i="42"/>
  <c r="L70" i="42"/>
  <c r="M70" i="42" s="1"/>
  <c r="N38" i="55"/>
  <c r="I11" i="55"/>
  <c r="J11" i="55" s="1"/>
  <c r="L11" i="55"/>
  <c r="M11" i="55" s="1"/>
  <c r="N39" i="42"/>
  <c r="I12" i="42"/>
  <c r="J12" i="42" s="1"/>
  <c r="L12" i="42"/>
  <c r="M12" i="42" s="1"/>
  <c r="N94" i="64"/>
  <c r="P68" i="64"/>
  <c r="Q68" i="64" s="1"/>
  <c r="O68" i="64"/>
  <c r="G68" i="64"/>
  <c r="I68" i="64"/>
  <c r="J68" i="64" s="1"/>
  <c r="L68" i="64"/>
  <c r="M68" i="64" s="1"/>
  <c r="N39" i="54"/>
  <c r="I12" i="54"/>
  <c r="J12" i="54" s="1"/>
  <c r="L12" i="54"/>
  <c r="M12" i="54" s="1"/>
  <c r="O73" i="46"/>
  <c r="G73" i="46"/>
  <c r="L73" i="46"/>
  <c r="M73" i="46" s="1"/>
  <c r="N99" i="46"/>
  <c r="P73" i="46"/>
  <c r="Q73" i="46" s="1"/>
  <c r="I73" i="46"/>
  <c r="J73" i="46" s="1"/>
  <c r="I75" i="58"/>
  <c r="J75" i="58" s="1"/>
  <c r="P75" i="58"/>
  <c r="Q75" i="58" s="1"/>
  <c r="O75" i="58"/>
  <c r="L75" i="58"/>
  <c r="M75" i="58" s="1"/>
  <c r="G75" i="58"/>
  <c r="H75" i="58" s="1"/>
  <c r="P37" i="56"/>
  <c r="Q37" i="56" s="1"/>
  <c r="O37" i="56"/>
  <c r="O66" i="42"/>
  <c r="N92" i="42"/>
  <c r="I66" i="42"/>
  <c r="J66" i="42" s="1"/>
  <c r="G66" i="42"/>
  <c r="P66" i="42"/>
  <c r="Q66" i="42" s="1"/>
  <c r="L66" i="42"/>
  <c r="M66" i="42" s="1"/>
  <c r="G69" i="58"/>
  <c r="L69" i="58"/>
  <c r="M69" i="58" s="1"/>
  <c r="I69" i="58"/>
  <c r="J69" i="58" s="1"/>
  <c r="P69" i="58"/>
  <c r="Q69" i="58" s="1"/>
  <c r="N95" i="58"/>
  <c r="O69" i="58"/>
  <c r="I66" i="64"/>
  <c r="J66" i="64" s="1"/>
  <c r="G66" i="64"/>
  <c r="N92" i="64"/>
  <c r="L66" i="64"/>
  <c r="M66" i="64" s="1"/>
  <c r="P66" i="64"/>
  <c r="Q66" i="64" s="1"/>
  <c r="O66" i="64"/>
  <c r="O68" i="42"/>
  <c r="G68" i="42"/>
  <c r="I68" i="42"/>
  <c r="J68" i="42" s="1"/>
  <c r="P68" i="42"/>
  <c r="Q68" i="42" s="1"/>
  <c r="L68" i="42"/>
  <c r="M68" i="42" s="1"/>
  <c r="N94" i="42"/>
  <c r="N37" i="64"/>
  <c r="I10" i="64"/>
  <c r="J10" i="64" s="1"/>
  <c r="L10" i="64"/>
  <c r="M10" i="64" s="1"/>
  <c r="N39" i="53"/>
  <c r="I12" i="53"/>
  <c r="J12" i="53" s="1"/>
  <c r="L12" i="53"/>
  <c r="M12" i="53" s="1"/>
  <c r="I97" i="53"/>
  <c r="J97" i="53" s="1"/>
  <c r="P97" i="53"/>
  <c r="Q97" i="53" s="1"/>
  <c r="O97" i="53"/>
  <c r="N123" i="53"/>
  <c r="L97" i="53"/>
  <c r="M97" i="53" s="1"/>
  <c r="G97" i="53"/>
  <c r="I11" i="46"/>
  <c r="J11" i="46" s="1"/>
  <c r="N38" i="46"/>
  <c r="L11" i="46"/>
  <c r="M11" i="46" s="1"/>
  <c r="G72" i="53"/>
  <c r="N98" i="53"/>
  <c r="L72" i="53"/>
  <c r="M72" i="53" s="1"/>
  <c r="I72" i="53"/>
  <c r="J72" i="53" s="1"/>
  <c r="P72" i="53"/>
  <c r="Q72" i="53" s="1"/>
  <c r="O72" i="53"/>
  <c r="N37" i="42"/>
  <c r="I10" i="42"/>
  <c r="J10" i="42" s="1"/>
  <c r="L10" i="42"/>
  <c r="M10" i="42" s="1"/>
  <c r="N93" i="55"/>
  <c r="O67" i="55"/>
  <c r="G67" i="55"/>
  <c r="L67" i="55"/>
  <c r="M67" i="55" s="1"/>
  <c r="I67" i="55"/>
  <c r="J67" i="55" s="1"/>
  <c r="P67" i="55"/>
  <c r="Q67" i="55" s="1"/>
  <c r="O60" i="46"/>
  <c r="P60" i="46"/>
  <c r="Q60" i="46" s="1"/>
  <c r="I73" i="42"/>
  <c r="J73" i="42" s="1"/>
  <c r="O73" i="42"/>
  <c r="G73" i="42"/>
  <c r="L73" i="42"/>
  <c r="M73" i="42" s="1"/>
  <c r="P73" i="42"/>
  <c r="Q73" i="42" s="1"/>
  <c r="N99" i="42"/>
  <c r="L10" i="45"/>
  <c r="M10" i="45" s="1"/>
  <c r="N37" i="45"/>
  <c r="I10" i="45"/>
  <c r="J10" i="45" s="1"/>
  <c r="I67" i="42"/>
  <c r="J67" i="42" s="1"/>
  <c r="N93" i="42"/>
  <c r="L67" i="42"/>
  <c r="M67" i="42" s="1"/>
  <c r="G67" i="42"/>
  <c r="O67" i="42"/>
  <c r="P67" i="42"/>
  <c r="Q67" i="42" s="1"/>
  <c r="N96" i="53"/>
  <c r="I70" i="53"/>
  <c r="J70" i="53" s="1"/>
  <c r="O70" i="53"/>
  <c r="G70" i="53"/>
  <c r="P70" i="53"/>
  <c r="Q70" i="53" s="1"/>
  <c r="L70" i="53"/>
  <c r="M70" i="53" s="1"/>
  <c r="O60" i="42"/>
  <c r="P60" i="42"/>
  <c r="Q60" i="42" s="1"/>
  <c r="P71" i="44"/>
  <c r="Q71" i="44" s="1"/>
  <c r="G71" i="44"/>
  <c r="O71" i="44"/>
  <c r="L71" i="44"/>
  <c r="M71" i="44" s="1"/>
  <c r="N97" i="44"/>
  <c r="I71" i="44"/>
  <c r="J71" i="44" s="1"/>
  <c r="O67" i="64"/>
  <c r="G67" i="64"/>
  <c r="P67" i="64"/>
  <c r="Q67" i="64" s="1"/>
  <c r="L67" i="64"/>
  <c r="M67" i="64" s="1"/>
  <c r="N93" i="64"/>
  <c r="I67" i="64"/>
  <c r="J67" i="64" s="1"/>
  <c r="I11" i="56"/>
  <c r="J11" i="56" s="1"/>
  <c r="N38" i="56"/>
  <c r="L11" i="56"/>
  <c r="M11" i="56" s="1"/>
  <c r="P70" i="58"/>
  <c r="Q70" i="58" s="1"/>
  <c r="O70" i="58"/>
  <c r="L70" i="58"/>
  <c r="M70" i="58" s="1"/>
  <c r="I70" i="58"/>
  <c r="J70" i="58" s="1"/>
  <c r="N96" i="58"/>
  <c r="G70" i="58"/>
  <c r="N95" i="42"/>
  <c r="P69" i="42"/>
  <c r="Q69" i="42" s="1"/>
  <c r="O69" i="42"/>
  <c r="G69" i="42"/>
  <c r="I69" i="42"/>
  <c r="J69" i="42" s="1"/>
  <c r="L69" i="42"/>
  <c r="M69" i="42" s="1"/>
  <c r="N38" i="44"/>
  <c r="I11" i="44"/>
  <c r="J11" i="44" s="1"/>
  <c r="L11" i="44"/>
  <c r="M11" i="44" s="1"/>
  <c r="P74" i="58"/>
  <c r="Q74" i="58" s="1"/>
  <c r="O74" i="58"/>
  <c r="G74" i="58"/>
  <c r="N100" i="58"/>
  <c r="I74" i="58"/>
  <c r="J74" i="58" s="1"/>
  <c r="L74" i="58"/>
  <c r="M74" i="58" s="1"/>
  <c r="G11" i="46"/>
  <c r="N39" i="57"/>
  <c r="I12" i="57"/>
  <c r="J12" i="57" s="1"/>
  <c r="L12" i="57"/>
  <c r="M12" i="57" s="1"/>
  <c r="I68" i="53"/>
  <c r="J68" i="53" s="1"/>
  <c r="P68" i="53"/>
  <c r="Q68" i="53" s="1"/>
  <c r="O68" i="53"/>
  <c r="G68" i="53"/>
  <c r="L68" i="53"/>
  <c r="M68" i="53" s="1"/>
  <c r="N94" i="53"/>
  <c r="N38" i="42"/>
  <c r="I11" i="42"/>
  <c r="J11" i="42" s="1"/>
  <c r="L11" i="42"/>
  <c r="M11" i="42" s="1"/>
  <c r="P67" i="57"/>
  <c r="Q67" i="57" s="1"/>
  <c r="L67" i="57"/>
  <c r="M67" i="57" s="1"/>
  <c r="N93" i="57"/>
  <c r="O67" i="57"/>
  <c r="G67" i="57"/>
  <c r="I67" i="57"/>
  <c r="J67" i="57" s="1"/>
  <c r="I74" i="64"/>
  <c r="J74" i="64" s="1"/>
  <c r="O74" i="64"/>
  <c r="N100" i="64"/>
  <c r="L74" i="64"/>
  <c r="M74" i="64" s="1"/>
  <c r="P74" i="64"/>
  <c r="Q74" i="64" s="1"/>
  <c r="G74" i="64"/>
  <c r="P66" i="57"/>
  <c r="Q66" i="57" s="1"/>
  <c r="N92" i="57"/>
  <c r="I66" i="57"/>
  <c r="J66" i="57" s="1"/>
  <c r="O66" i="57"/>
  <c r="L66" i="57"/>
  <c r="M66" i="57" s="1"/>
  <c r="G66" i="57"/>
  <c r="O73" i="55"/>
  <c r="P73" i="55"/>
  <c r="Q73" i="55" s="1"/>
  <c r="L73" i="55"/>
  <c r="M73" i="55" s="1"/>
  <c r="G73" i="55"/>
  <c r="N99" i="55"/>
  <c r="I73" i="55"/>
  <c r="J73" i="55" s="1"/>
  <c r="O74" i="55"/>
  <c r="P74" i="55"/>
  <c r="Q74" i="55" s="1"/>
  <c r="G74" i="55"/>
  <c r="L74" i="55"/>
  <c r="M74" i="55" s="1"/>
  <c r="I74" i="55"/>
  <c r="J74" i="55" s="1"/>
  <c r="G96" i="64"/>
  <c r="N122" i="64"/>
  <c r="P96" i="64"/>
  <c r="Q96" i="64" s="1"/>
  <c r="L96" i="64"/>
  <c r="M96" i="64" s="1"/>
  <c r="O96" i="64"/>
  <c r="I96" i="64"/>
  <c r="J96" i="64" s="1"/>
  <c r="L74" i="42"/>
  <c r="M74" i="42" s="1"/>
  <c r="I74" i="42"/>
  <c r="J74" i="42" s="1"/>
  <c r="G74" i="42"/>
  <c r="N100" i="42"/>
  <c r="O74" i="42"/>
  <c r="P74" i="42"/>
  <c r="Q74" i="42" s="1"/>
  <c r="P69" i="44"/>
  <c r="Q69" i="44" s="1"/>
  <c r="O69" i="44"/>
  <c r="G69" i="44"/>
  <c r="N95" i="44"/>
  <c r="L69" i="44"/>
  <c r="M69" i="44" s="1"/>
  <c r="I69" i="44"/>
  <c r="J69" i="44" s="1"/>
  <c r="N100" i="55"/>
  <c r="I75" i="55"/>
  <c r="J75" i="55" s="1"/>
  <c r="G75" i="55"/>
  <c r="H75" i="55" s="1"/>
  <c r="P75" i="55"/>
  <c r="Q75" i="55" s="1"/>
  <c r="O75" i="55"/>
  <c r="L75" i="55"/>
  <c r="M75" i="55" s="1"/>
  <c r="I71" i="64"/>
  <c r="J71" i="64" s="1"/>
  <c r="P71" i="64"/>
  <c r="Q71" i="64" s="1"/>
  <c r="L71" i="64"/>
  <c r="M71" i="64" s="1"/>
  <c r="N97" i="64"/>
  <c r="G71" i="64"/>
  <c r="O71" i="64"/>
  <c r="N100" i="53"/>
  <c r="O93" i="46"/>
  <c r="N119" i="46"/>
  <c r="L93" i="46"/>
  <c r="M93" i="46" s="1"/>
  <c r="I93" i="46"/>
  <c r="J93" i="46" s="1"/>
  <c r="P93" i="46"/>
  <c r="Q93" i="46" s="1"/>
  <c r="G93" i="46"/>
  <c r="O75" i="57"/>
  <c r="L75" i="57"/>
  <c r="M75" i="57" s="1"/>
  <c r="G75" i="57"/>
  <c r="H75" i="57" s="1"/>
  <c r="P75" i="57"/>
  <c r="Q75" i="57" s="1"/>
  <c r="I75" i="57"/>
  <c r="J75" i="57" s="1"/>
  <c r="L99" i="57"/>
  <c r="M99" i="57" s="1"/>
  <c r="P99" i="57"/>
  <c r="Q99" i="57" s="1"/>
  <c r="O99" i="57"/>
  <c r="I99" i="57"/>
  <c r="J99" i="57" s="1"/>
  <c r="G99" i="57"/>
  <c r="N99" i="58"/>
  <c r="P73" i="58"/>
  <c r="Q73" i="58" s="1"/>
  <c r="O73" i="58"/>
  <c r="L73" i="58"/>
  <c r="M73" i="58" s="1"/>
  <c r="I73" i="58"/>
  <c r="J73" i="58" s="1"/>
  <c r="G73" i="58"/>
  <c r="P73" i="64"/>
  <c r="Q73" i="64" s="1"/>
  <c r="L73" i="64"/>
  <c r="M73" i="64" s="1"/>
  <c r="O73" i="64"/>
  <c r="N99" i="64"/>
  <c r="I73" i="64"/>
  <c r="J73" i="64" s="1"/>
  <c r="G73" i="64"/>
  <c r="G11" i="45"/>
  <c r="G25" i="45" s="1"/>
  <c r="N39" i="44"/>
  <c r="I12" i="44"/>
  <c r="J12" i="44" s="1"/>
  <c r="L12" i="44"/>
  <c r="M12" i="44" s="1"/>
  <c r="G71" i="42"/>
  <c r="L71" i="42"/>
  <c r="M71" i="42" s="1"/>
  <c r="I71" i="42"/>
  <c r="J71" i="42" s="1"/>
  <c r="P71" i="42"/>
  <c r="Q71" i="42" s="1"/>
  <c r="O71" i="42"/>
  <c r="N97" i="42"/>
  <c r="K50" i="42"/>
  <c r="G71" i="46"/>
  <c r="I71" i="46"/>
  <c r="J71" i="46" s="1"/>
  <c r="N97" i="46"/>
  <c r="L71" i="46"/>
  <c r="M71" i="46" s="1"/>
  <c r="O71" i="46"/>
  <c r="P71" i="46"/>
  <c r="Q71" i="46" s="1"/>
  <c r="P72" i="42"/>
  <c r="Q72" i="42" s="1"/>
  <c r="L72" i="42"/>
  <c r="M72" i="42" s="1"/>
  <c r="I72" i="42"/>
  <c r="J72" i="42" s="1"/>
  <c r="G72" i="42"/>
  <c r="O72" i="42"/>
  <c r="N98" i="42"/>
  <c r="N94" i="58"/>
  <c r="I68" i="58"/>
  <c r="J68" i="58" s="1"/>
  <c r="P68" i="58"/>
  <c r="Q68" i="58" s="1"/>
  <c r="G68" i="58"/>
  <c r="L68" i="58"/>
  <c r="M68" i="58" s="1"/>
  <c r="O68" i="58"/>
  <c r="L74" i="57"/>
  <c r="M74" i="57" s="1"/>
  <c r="I74" i="57"/>
  <c r="J74" i="57" s="1"/>
  <c r="G74" i="57"/>
  <c r="O74" i="57"/>
  <c r="P74" i="57"/>
  <c r="Q74" i="57" s="1"/>
  <c r="N100" i="57"/>
  <c r="G10" i="46"/>
  <c r="P72" i="58"/>
  <c r="Q72" i="58" s="1"/>
  <c r="N98" i="58"/>
  <c r="I72" i="58"/>
  <c r="J72" i="58" s="1"/>
  <c r="O72" i="58"/>
  <c r="G72" i="58"/>
  <c r="L72" i="58"/>
  <c r="M72" i="58" s="1"/>
  <c r="N38" i="57"/>
  <c r="I11" i="57"/>
  <c r="J11" i="57" s="1"/>
  <c r="L11" i="57"/>
  <c r="M11" i="57" s="1"/>
  <c r="O95" i="64"/>
  <c r="G95" i="64"/>
  <c r="L95" i="64"/>
  <c r="M95" i="64" s="1"/>
  <c r="P95" i="64"/>
  <c r="Q95" i="64" s="1"/>
  <c r="I95" i="64"/>
  <c r="J95" i="64" s="1"/>
  <c r="N121" i="64"/>
  <c r="N39" i="64"/>
  <c r="I12" i="64"/>
  <c r="J12" i="64" s="1"/>
  <c r="L12" i="64"/>
  <c r="M12" i="64" s="1"/>
  <c r="O95" i="53"/>
  <c r="G95" i="53"/>
  <c r="N121" i="53"/>
  <c r="L95" i="53"/>
  <c r="M95" i="53" s="1"/>
  <c r="P95" i="53"/>
  <c r="Q95" i="53" s="1"/>
  <c r="I95" i="53"/>
  <c r="J95" i="53" s="1"/>
  <c r="G68" i="44"/>
  <c r="N94" i="44"/>
  <c r="I68" i="44"/>
  <c r="J68" i="44" s="1"/>
  <c r="P68" i="44"/>
  <c r="Q68" i="44" s="1"/>
  <c r="L68" i="44"/>
  <c r="M68" i="44" s="1"/>
  <c r="O68" i="44"/>
  <c r="N95" i="46"/>
  <c r="P69" i="46"/>
  <c r="Q69" i="46" s="1"/>
  <c r="O69" i="46"/>
  <c r="G69" i="46"/>
  <c r="L69" i="46"/>
  <c r="M69" i="46" s="1"/>
  <c r="I69" i="46"/>
  <c r="J69" i="46" s="1"/>
  <c r="G12" i="41"/>
  <c r="N39" i="41"/>
  <c r="N51" i="41" s="1"/>
  <c r="N111" i="57"/>
  <c r="L85" i="57"/>
  <c r="I85" i="57"/>
  <c r="I9" i="58"/>
  <c r="L9" i="58"/>
  <c r="N36" i="58"/>
  <c r="I85" i="58"/>
  <c r="J85" i="58" s="1"/>
  <c r="N111" i="58"/>
  <c r="L85" i="58"/>
  <c r="M85" i="58" s="1"/>
  <c r="L85" i="44"/>
  <c r="M85" i="44" s="1"/>
  <c r="N111" i="44"/>
  <c r="I85" i="44"/>
  <c r="J85" i="44" s="1"/>
  <c r="G85" i="44"/>
  <c r="N61" i="55"/>
  <c r="L35" i="55"/>
  <c r="I35" i="55"/>
  <c r="G35" i="55"/>
  <c r="L9" i="42"/>
  <c r="N36" i="42"/>
  <c r="I9" i="42"/>
  <c r="G9" i="42"/>
  <c r="I35" i="42"/>
  <c r="L35" i="42"/>
  <c r="N61" i="42"/>
  <c r="N136" i="53"/>
  <c r="G110" i="53"/>
  <c r="N61" i="64"/>
  <c r="L35" i="64"/>
  <c r="I35" i="64"/>
  <c r="G35" i="64"/>
  <c r="G25" i="56"/>
  <c r="L9" i="54"/>
  <c r="N36" i="54"/>
  <c r="I9" i="54"/>
  <c r="G9" i="54"/>
  <c r="L60" i="57"/>
  <c r="N86" i="57"/>
  <c r="I60" i="57"/>
  <c r="G60" i="57"/>
  <c r="G25" i="58"/>
  <c r="P36" i="41"/>
  <c r="Q36" i="41" s="1"/>
  <c r="O36" i="41"/>
  <c r="I36" i="41"/>
  <c r="J36" i="41" s="1"/>
  <c r="L36" i="41"/>
  <c r="M36" i="41" s="1"/>
  <c r="G36" i="41"/>
  <c r="I60" i="55"/>
  <c r="N86" i="55"/>
  <c r="L60" i="55"/>
  <c r="G60" i="55"/>
  <c r="L35" i="53"/>
  <c r="N61" i="53"/>
  <c r="I35" i="53"/>
  <c r="G35" i="53"/>
  <c r="G35" i="42"/>
  <c r="G85" i="57"/>
  <c r="J9" i="44"/>
  <c r="L35" i="44"/>
  <c r="N61" i="44"/>
  <c r="I35" i="44"/>
  <c r="G35" i="44"/>
  <c r="L85" i="64"/>
  <c r="M85" i="64" s="1"/>
  <c r="I85" i="64"/>
  <c r="N111" i="64"/>
  <c r="N61" i="46"/>
  <c r="L35" i="46"/>
  <c r="I35" i="46"/>
  <c r="L85" i="46"/>
  <c r="I85" i="46"/>
  <c r="N111" i="46"/>
  <c r="L9" i="45"/>
  <c r="I9" i="45"/>
  <c r="N36" i="45"/>
  <c r="L85" i="53"/>
  <c r="M85" i="53" s="1"/>
  <c r="N111" i="53"/>
  <c r="I85" i="53"/>
  <c r="G25" i="55"/>
  <c r="L9" i="56"/>
  <c r="N36" i="56"/>
  <c r="I9" i="56"/>
  <c r="M9" i="44"/>
  <c r="I85" i="55"/>
  <c r="L85" i="55"/>
  <c r="M85" i="55" s="1"/>
  <c r="N111" i="55"/>
  <c r="L35" i="41"/>
  <c r="M35" i="41" s="1"/>
  <c r="I35" i="41"/>
  <c r="J35" i="41" s="1"/>
  <c r="L9" i="64"/>
  <c r="I9" i="64"/>
  <c r="N36" i="64"/>
  <c r="L35" i="58"/>
  <c r="I35" i="58"/>
  <c r="N61" i="58"/>
  <c r="I9" i="55"/>
  <c r="N36" i="55"/>
  <c r="L9" i="55"/>
  <c r="L85" i="42"/>
  <c r="I85" i="42"/>
  <c r="J85" i="42" s="1"/>
  <c r="N111" i="42"/>
  <c r="G36" i="44"/>
  <c r="N62" i="44"/>
  <c r="I36" i="44"/>
  <c r="J36" i="44" s="1"/>
  <c r="L36" i="44"/>
  <c r="M36" i="44" s="1"/>
  <c r="P36" i="44"/>
  <c r="O36" i="44"/>
  <c r="G9" i="64"/>
  <c r="N86" i="42"/>
  <c r="L60" i="42"/>
  <c r="I60" i="42"/>
  <c r="G25" i="44"/>
  <c r="I110" i="55"/>
  <c r="J110" i="55" s="1"/>
  <c r="N136" i="55"/>
  <c r="L110" i="55"/>
  <c r="M110" i="55" s="1"/>
  <c r="L9" i="46"/>
  <c r="I9" i="46"/>
  <c r="N36" i="46"/>
  <c r="N86" i="53"/>
  <c r="L60" i="53"/>
  <c r="I60" i="53"/>
  <c r="G25" i="57"/>
  <c r="G25" i="53"/>
  <c r="I60" i="64"/>
  <c r="L60" i="64"/>
  <c r="N86" i="64"/>
  <c r="I9" i="57"/>
  <c r="L9" i="57"/>
  <c r="N36" i="57"/>
  <c r="I60" i="46"/>
  <c r="L60" i="46"/>
  <c r="N86" i="46"/>
  <c r="I9" i="53"/>
  <c r="L9" i="53"/>
  <c r="N36" i="53"/>
  <c r="I35" i="57"/>
  <c r="N61" i="57"/>
  <c r="L35" i="57"/>
  <c r="N86" i="44"/>
  <c r="I60" i="44"/>
  <c r="L60" i="44"/>
  <c r="N86" i="58"/>
  <c r="I60" i="58"/>
  <c r="L60" i="58"/>
  <c r="O38" i="41"/>
  <c r="P38" i="41"/>
  <c r="I38" i="41"/>
  <c r="L38" i="41"/>
  <c r="G38" i="41"/>
  <c r="I12" i="41"/>
  <c r="J12" i="41" s="1"/>
  <c r="L12" i="41"/>
  <c r="M12" i="41" s="1"/>
  <c r="G11" i="41"/>
  <c r="I11" i="41"/>
  <c r="J11" i="41" s="1"/>
  <c r="I9" i="41"/>
  <c r="J9" i="41" s="1"/>
  <c r="G9" i="41"/>
  <c r="Q4" i="6"/>
  <c r="M18" i="41"/>
  <c r="M20" i="41"/>
  <c r="M23" i="41"/>
  <c r="M22" i="41"/>
  <c r="M19" i="41"/>
  <c r="M14" i="41"/>
  <c r="M15" i="41"/>
  <c r="M16" i="41"/>
  <c r="M13" i="41"/>
  <c r="M21" i="41"/>
  <c r="M24" i="41"/>
  <c r="M17" i="41"/>
  <c r="O25" i="41"/>
  <c r="F4" i="6" s="1"/>
  <c r="L9" i="41"/>
  <c r="M9" i="41" s="1"/>
  <c r="L11" i="41"/>
  <c r="M11" i="41" s="1"/>
  <c r="J10" i="41"/>
  <c r="M10" i="41"/>
  <c r="Q10" i="41"/>
  <c r="Q25" i="41" s="1"/>
  <c r="G4" i="6" s="1"/>
  <c r="P25" i="41"/>
  <c r="G34" i="3"/>
  <c r="G15" i="3"/>
  <c r="G32" i="3"/>
  <c r="G19" i="3"/>
  <c r="G24" i="3"/>
  <c r="G11" i="3"/>
  <c r="G31" i="3"/>
  <c r="G23" i="3"/>
  <c r="G27" i="3"/>
  <c r="G10" i="3"/>
  <c r="G26" i="3"/>
  <c r="G29" i="3"/>
  <c r="G18" i="3"/>
  <c r="G16" i="3"/>
  <c r="G30" i="3"/>
  <c r="G12" i="3"/>
  <c r="G9" i="3"/>
  <c r="G6" i="3"/>
  <c r="G17" i="3"/>
  <c r="G13" i="3"/>
  <c r="G14" i="3"/>
  <c r="G25" i="3"/>
  <c r="G21" i="3"/>
  <c r="V8" i="3"/>
  <c r="H12" i="57" s="1"/>
  <c r="V7" i="3"/>
  <c r="H11" i="56" s="1"/>
  <c r="V5" i="3"/>
  <c r="N136" i="46" l="1"/>
  <c r="L110" i="53"/>
  <c r="M110" i="53" s="1"/>
  <c r="I110" i="46"/>
  <c r="J110" i="46" s="1"/>
  <c r="N136" i="58"/>
  <c r="L136" i="58" s="1"/>
  <c r="M136" i="58" s="1"/>
  <c r="L110" i="42"/>
  <c r="M110" i="42" s="1"/>
  <c r="I110" i="42"/>
  <c r="J110" i="42" s="1"/>
  <c r="H85" i="42"/>
  <c r="I110" i="58"/>
  <c r="J110" i="58" s="1"/>
  <c r="L110" i="58"/>
  <c r="M110" i="58" s="1"/>
  <c r="K84" i="44"/>
  <c r="K104" i="44"/>
  <c r="K84" i="53"/>
  <c r="H60" i="44"/>
  <c r="H60" i="46"/>
  <c r="K84" i="64"/>
  <c r="I110" i="57"/>
  <c r="J110" i="57" s="1"/>
  <c r="K84" i="57"/>
  <c r="H110" i="58"/>
  <c r="I110" i="64"/>
  <c r="J110" i="64" s="1"/>
  <c r="K84" i="42"/>
  <c r="N136" i="64"/>
  <c r="O136" i="64" s="1"/>
  <c r="N136" i="57"/>
  <c r="O136" i="57" s="1"/>
  <c r="L110" i="64"/>
  <c r="M110" i="64" s="1"/>
  <c r="K84" i="46"/>
  <c r="G110" i="57"/>
  <c r="H110" i="57" s="1"/>
  <c r="H9" i="55"/>
  <c r="H35" i="46"/>
  <c r="H12" i="42"/>
  <c r="K12" i="42" s="1"/>
  <c r="A134" i="64"/>
  <c r="L134" i="64" s="1"/>
  <c r="M134" i="64" s="1"/>
  <c r="H11" i="53"/>
  <c r="K11" i="53" s="1"/>
  <c r="F181" i="46"/>
  <c r="F159" i="46"/>
  <c r="F163" i="46"/>
  <c r="F175" i="46"/>
  <c r="A175" i="46" s="1"/>
  <c r="F164" i="46"/>
  <c r="A164" i="46" s="1"/>
  <c r="F174" i="46"/>
  <c r="A174" i="46" s="1"/>
  <c r="F165" i="46"/>
  <c r="A165" i="46" s="1"/>
  <c r="F167" i="46"/>
  <c r="A167" i="46" s="1"/>
  <c r="F171" i="46"/>
  <c r="A171" i="46" s="1"/>
  <c r="F162" i="46"/>
  <c r="A162" i="46" s="1"/>
  <c r="F173" i="46"/>
  <c r="A173" i="46" s="1"/>
  <c r="F172" i="46"/>
  <c r="A172" i="46" s="1"/>
  <c r="F161" i="46"/>
  <c r="A161" i="46" s="1"/>
  <c r="F169" i="46"/>
  <c r="A169" i="46" s="1"/>
  <c r="F170" i="46"/>
  <c r="A170" i="46" s="1"/>
  <c r="F166" i="46"/>
  <c r="A166" i="46" s="1"/>
  <c r="F160" i="46"/>
  <c r="A160" i="46" s="1"/>
  <c r="F168" i="46"/>
  <c r="A168" i="46" s="1"/>
  <c r="I109" i="46"/>
  <c r="J109" i="46" s="1"/>
  <c r="N135" i="46"/>
  <c r="G135" i="46" s="1"/>
  <c r="H135" i="46" s="1"/>
  <c r="G109" i="46"/>
  <c r="H109" i="46" s="1"/>
  <c r="K104" i="64"/>
  <c r="H85" i="57"/>
  <c r="H9" i="46"/>
  <c r="H60" i="64"/>
  <c r="N135" i="53"/>
  <c r="G109" i="53"/>
  <c r="H109" i="53" s="1"/>
  <c r="I109" i="53"/>
  <c r="J109" i="53" s="1"/>
  <c r="I109" i="57"/>
  <c r="J109" i="57" s="1"/>
  <c r="G109" i="57"/>
  <c r="H109" i="57" s="1"/>
  <c r="N135" i="57"/>
  <c r="O110" i="42"/>
  <c r="P110" i="42"/>
  <c r="Q110" i="42" s="1"/>
  <c r="H85" i="55"/>
  <c r="F181" i="64"/>
  <c r="F159" i="64"/>
  <c r="F163" i="64"/>
  <c r="F175" i="64"/>
  <c r="A175" i="64" s="1"/>
  <c r="F164" i="64"/>
  <c r="A164" i="64" s="1"/>
  <c r="F165" i="64"/>
  <c r="A165" i="64" s="1"/>
  <c r="F170" i="64"/>
  <c r="A170" i="64" s="1"/>
  <c r="F173" i="64"/>
  <c r="A173" i="64" s="1"/>
  <c r="F174" i="64"/>
  <c r="A174" i="64" s="1"/>
  <c r="F168" i="64"/>
  <c r="A168" i="64" s="1"/>
  <c r="F172" i="64"/>
  <c r="A172" i="64" s="1"/>
  <c r="F169" i="64"/>
  <c r="A169" i="64" s="1"/>
  <c r="F166" i="64"/>
  <c r="A166" i="64" s="1"/>
  <c r="F162" i="64"/>
  <c r="A162" i="64" s="1"/>
  <c r="F161" i="64"/>
  <c r="A161" i="64" s="1"/>
  <c r="F167" i="64"/>
  <c r="A167" i="64" s="1"/>
  <c r="F171" i="64"/>
  <c r="A171" i="64" s="1"/>
  <c r="F160" i="64"/>
  <c r="A160" i="64" s="1"/>
  <c r="K104" i="55"/>
  <c r="K104" i="53"/>
  <c r="I109" i="42"/>
  <c r="J109" i="42" s="1"/>
  <c r="N135" i="42"/>
  <c r="G109" i="42"/>
  <c r="H109" i="42" s="1"/>
  <c r="F151" i="58"/>
  <c r="I131" i="58"/>
  <c r="A138" i="58"/>
  <c r="K104" i="57"/>
  <c r="H85" i="46"/>
  <c r="I131" i="53"/>
  <c r="F151" i="53"/>
  <c r="A138" i="53"/>
  <c r="H110" i="55"/>
  <c r="K110" i="55" s="1"/>
  <c r="P110" i="53"/>
  <c r="Q110" i="53" s="1"/>
  <c r="O110" i="53"/>
  <c r="H11" i="64"/>
  <c r="K11" i="64" s="1"/>
  <c r="P110" i="46"/>
  <c r="Q110" i="46" s="1"/>
  <c r="O110" i="46"/>
  <c r="F159" i="58"/>
  <c r="F181" i="58"/>
  <c r="F163" i="58"/>
  <c r="F166" i="58"/>
  <c r="A166" i="58" s="1"/>
  <c r="F168" i="58"/>
  <c r="A168" i="58" s="1"/>
  <c r="F170" i="58"/>
  <c r="A170" i="58" s="1"/>
  <c r="F173" i="58"/>
  <c r="A173" i="58" s="1"/>
  <c r="F165" i="58"/>
  <c r="A165" i="58" s="1"/>
  <c r="F174" i="58"/>
  <c r="A174" i="58" s="1"/>
  <c r="F164" i="58"/>
  <c r="A164" i="58" s="1"/>
  <c r="F161" i="58"/>
  <c r="A161" i="58" s="1"/>
  <c r="F167" i="58"/>
  <c r="A167" i="58" s="1"/>
  <c r="F171" i="58"/>
  <c r="A171" i="58" s="1"/>
  <c r="F175" i="58"/>
  <c r="A175" i="58" s="1"/>
  <c r="F172" i="58"/>
  <c r="A172" i="58" s="1"/>
  <c r="F162" i="58"/>
  <c r="A162" i="58" s="1"/>
  <c r="F169" i="58"/>
  <c r="A169" i="58" s="1"/>
  <c r="F160" i="58"/>
  <c r="A160" i="58" s="1"/>
  <c r="G110" i="42"/>
  <c r="H110" i="42" s="1"/>
  <c r="K110" i="42" s="1"/>
  <c r="H9" i="44"/>
  <c r="K9" i="44" s="1"/>
  <c r="K12" i="57"/>
  <c r="F159" i="53"/>
  <c r="F181" i="53"/>
  <c r="F163" i="53"/>
  <c r="F168" i="53"/>
  <c r="A168" i="53" s="1"/>
  <c r="F165" i="53"/>
  <c r="A165" i="53" s="1"/>
  <c r="F170" i="53"/>
  <c r="A170" i="53" s="1"/>
  <c r="F164" i="53"/>
  <c r="A164" i="53" s="1"/>
  <c r="F173" i="53"/>
  <c r="A173" i="53" s="1"/>
  <c r="F166" i="53"/>
  <c r="A166" i="53" s="1"/>
  <c r="F171" i="53"/>
  <c r="A171" i="53" s="1"/>
  <c r="F175" i="53"/>
  <c r="A175" i="53" s="1"/>
  <c r="F174" i="53"/>
  <c r="A174" i="53" s="1"/>
  <c r="F161" i="53"/>
  <c r="A161" i="53" s="1"/>
  <c r="F172" i="53"/>
  <c r="A172" i="53" s="1"/>
  <c r="F167" i="53"/>
  <c r="A167" i="53" s="1"/>
  <c r="F169" i="53"/>
  <c r="A169" i="53" s="1"/>
  <c r="F162" i="53"/>
  <c r="A162" i="53" s="1"/>
  <c r="F160" i="53"/>
  <c r="A160" i="53" s="1"/>
  <c r="F151" i="44"/>
  <c r="I131" i="44"/>
  <c r="A138" i="44"/>
  <c r="I109" i="55"/>
  <c r="J109" i="55" s="1"/>
  <c r="N135" i="55"/>
  <c r="G135" i="55" s="1"/>
  <c r="H135" i="55" s="1"/>
  <c r="G109" i="55"/>
  <c r="H109" i="55" s="1"/>
  <c r="I131" i="42"/>
  <c r="F151" i="42"/>
  <c r="A138" i="42"/>
  <c r="H37" i="41"/>
  <c r="K37" i="41" s="1"/>
  <c r="O110" i="64"/>
  <c r="P110" i="64"/>
  <c r="Q110" i="64" s="1"/>
  <c r="A134" i="58"/>
  <c r="L134" i="58" s="1"/>
  <c r="M134" i="58" s="1"/>
  <c r="H12" i="45"/>
  <c r="K12" i="45" s="1"/>
  <c r="H12" i="58"/>
  <c r="K12" i="58" s="1"/>
  <c r="H35" i="57"/>
  <c r="H9" i="57"/>
  <c r="H35" i="58"/>
  <c r="H9" i="58"/>
  <c r="H9" i="56"/>
  <c r="H110" i="53"/>
  <c r="K110" i="53" s="1"/>
  <c r="H9" i="45"/>
  <c r="A134" i="53"/>
  <c r="L134" i="53" s="1"/>
  <c r="M134" i="53" s="1"/>
  <c r="A134" i="44"/>
  <c r="L134" i="44" s="1"/>
  <c r="M134" i="44" s="1"/>
  <c r="K104" i="46"/>
  <c r="N135" i="44"/>
  <c r="G109" i="44"/>
  <c r="H109" i="44" s="1"/>
  <c r="I109" i="44"/>
  <c r="J109" i="44" s="1"/>
  <c r="K104" i="58"/>
  <c r="P110" i="55"/>
  <c r="Q110" i="55" s="1"/>
  <c r="O110" i="55"/>
  <c r="H12" i="55"/>
  <c r="K12" i="55" s="1"/>
  <c r="A134" i="42"/>
  <c r="L134" i="42" s="1"/>
  <c r="M134" i="42" s="1"/>
  <c r="H85" i="64"/>
  <c r="H12" i="54"/>
  <c r="K12" i="54" s="1"/>
  <c r="H85" i="53"/>
  <c r="H11" i="46"/>
  <c r="K11" i="46" s="1"/>
  <c r="H60" i="42"/>
  <c r="F159" i="44"/>
  <c r="F181" i="44"/>
  <c r="F163" i="44"/>
  <c r="F174" i="44"/>
  <c r="A174" i="44" s="1"/>
  <c r="F173" i="44"/>
  <c r="A173" i="44" s="1"/>
  <c r="F168" i="44"/>
  <c r="A168" i="44" s="1"/>
  <c r="F171" i="44"/>
  <c r="A171" i="44" s="1"/>
  <c r="F172" i="44"/>
  <c r="A172" i="44" s="1"/>
  <c r="F170" i="44"/>
  <c r="A170" i="44" s="1"/>
  <c r="F167" i="44"/>
  <c r="A167" i="44" s="1"/>
  <c r="F169" i="44"/>
  <c r="A169" i="44" s="1"/>
  <c r="F165" i="44"/>
  <c r="A165" i="44" s="1"/>
  <c r="F175" i="44"/>
  <c r="A175" i="44" s="1"/>
  <c r="F162" i="44"/>
  <c r="A162" i="44" s="1"/>
  <c r="F160" i="44"/>
  <c r="A160" i="44" s="1"/>
  <c r="F166" i="44"/>
  <c r="A166" i="44" s="1"/>
  <c r="F161" i="44"/>
  <c r="A161" i="44" s="1"/>
  <c r="F164" i="44"/>
  <c r="A164" i="44" s="1"/>
  <c r="I131" i="57"/>
  <c r="F151" i="57"/>
  <c r="A138" i="57"/>
  <c r="H12" i="64"/>
  <c r="K12" i="64" s="1"/>
  <c r="H12" i="46"/>
  <c r="K12" i="46" s="1"/>
  <c r="H11" i="44"/>
  <c r="K11" i="44" s="1"/>
  <c r="K104" i="42"/>
  <c r="F181" i="42"/>
  <c r="F159" i="42"/>
  <c r="F163" i="42"/>
  <c r="F165" i="42"/>
  <c r="A165" i="42" s="1"/>
  <c r="F174" i="42"/>
  <c r="A174" i="42" s="1"/>
  <c r="F168" i="42"/>
  <c r="A168" i="42" s="1"/>
  <c r="F164" i="42"/>
  <c r="A164" i="42" s="1"/>
  <c r="F173" i="42"/>
  <c r="A173" i="42" s="1"/>
  <c r="F169" i="42"/>
  <c r="A169" i="42" s="1"/>
  <c r="F172" i="42"/>
  <c r="A172" i="42" s="1"/>
  <c r="F161" i="42"/>
  <c r="A161" i="42" s="1"/>
  <c r="F167" i="42"/>
  <c r="A167" i="42" s="1"/>
  <c r="F160" i="42"/>
  <c r="A160" i="42" s="1"/>
  <c r="F170" i="42"/>
  <c r="A170" i="42" s="1"/>
  <c r="F171" i="42"/>
  <c r="A171" i="42" s="1"/>
  <c r="F166" i="42"/>
  <c r="A166" i="42" s="1"/>
  <c r="F175" i="42"/>
  <c r="A175" i="42" s="1"/>
  <c r="F162" i="42"/>
  <c r="A162" i="42" s="1"/>
  <c r="H110" i="64"/>
  <c r="F151" i="55"/>
  <c r="I131" i="55"/>
  <c r="A138" i="55"/>
  <c r="H11" i="54"/>
  <c r="K11" i="54" s="1"/>
  <c r="H11" i="42"/>
  <c r="K11" i="42" s="1"/>
  <c r="H9" i="53"/>
  <c r="H60" i="53"/>
  <c r="H11" i="45"/>
  <c r="K11" i="45" s="1"/>
  <c r="K11" i="56"/>
  <c r="H60" i="58"/>
  <c r="K84" i="58"/>
  <c r="F159" i="57"/>
  <c r="F181" i="57"/>
  <c r="F163" i="57"/>
  <c r="F164" i="57"/>
  <c r="A164" i="57" s="1"/>
  <c r="F168" i="57"/>
  <c r="A168" i="57" s="1"/>
  <c r="F165" i="57"/>
  <c r="A165" i="57" s="1"/>
  <c r="F170" i="57"/>
  <c r="A170" i="57" s="1"/>
  <c r="F160" i="57"/>
  <c r="A160" i="57" s="1"/>
  <c r="F173" i="57"/>
  <c r="A173" i="57" s="1"/>
  <c r="F172" i="57"/>
  <c r="A172" i="57" s="1"/>
  <c r="F167" i="57"/>
  <c r="A167" i="57" s="1"/>
  <c r="F166" i="57"/>
  <c r="A166" i="57" s="1"/>
  <c r="F175" i="57"/>
  <c r="A175" i="57" s="1"/>
  <c r="F169" i="57"/>
  <c r="A169" i="57" s="1"/>
  <c r="F161" i="57"/>
  <c r="A161" i="57" s="1"/>
  <c r="F162" i="57"/>
  <c r="A162" i="57" s="1"/>
  <c r="F174" i="57"/>
  <c r="A174" i="57" s="1"/>
  <c r="F171" i="57"/>
  <c r="A171" i="57" s="1"/>
  <c r="H12" i="53"/>
  <c r="K12" i="53" s="1"/>
  <c r="P110" i="57"/>
  <c r="Q110" i="57" s="1"/>
  <c r="O110" i="57"/>
  <c r="H12" i="56"/>
  <c r="K12" i="56" s="1"/>
  <c r="N135" i="64"/>
  <c r="G135" i="64" s="1"/>
  <c r="H135" i="64" s="1"/>
  <c r="G109" i="64"/>
  <c r="H109" i="64" s="1"/>
  <c r="I109" i="64"/>
  <c r="J109" i="64" s="1"/>
  <c r="H35" i="41"/>
  <c r="K35" i="41" s="1"/>
  <c r="K84" i="55"/>
  <c r="I131" i="46"/>
  <c r="F151" i="46"/>
  <c r="A138" i="46"/>
  <c r="H11" i="55"/>
  <c r="K11" i="55" s="1"/>
  <c r="H12" i="44"/>
  <c r="K12" i="44" s="1"/>
  <c r="H85" i="58"/>
  <c r="K85" i="58" s="1"/>
  <c r="A134" i="55"/>
  <c r="H11" i="57"/>
  <c r="K11" i="57" s="1"/>
  <c r="K85" i="42"/>
  <c r="P110" i="58"/>
  <c r="Q110" i="58" s="1"/>
  <c r="O110" i="58"/>
  <c r="A134" i="57"/>
  <c r="L134" i="57" s="1"/>
  <c r="M134" i="57" s="1"/>
  <c r="I131" i="64"/>
  <c r="F151" i="64"/>
  <c r="A138" i="64"/>
  <c r="H11" i="58"/>
  <c r="K11" i="58" s="1"/>
  <c r="A134" i="46"/>
  <c r="L134" i="46" s="1"/>
  <c r="M134" i="46" s="1"/>
  <c r="N135" i="58"/>
  <c r="G109" i="58"/>
  <c r="H109" i="58" s="1"/>
  <c r="I109" i="58"/>
  <c r="J109" i="58" s="1"/>
  <c r="L109" i="46"/>
  <c r="M109" i="46" s="1"/>
  <c r="F159" i="55"/>
  <c r="F181" i="55"/>
  <c r="F163" i="55"/>
  <c r="F173" i="55"/>
  <c r="A173" i="55" s="1"/>
  <c r="F174" i="55"/>
  <c r="A174" i="55" s="1"/>
  <c r="F170" i="55"/>
  <c r="A170" i="55" s="1"/>
  <c r="F168" i="55"/>
  <c r="A168" i="55" s="1"/>
  <c r="F175" i="55"/>
  <c r="A175" i="55" s="1"/>
  <c r="F166" i="55"/>
  <c r="A166" i="55" s="1"/>
  <c r="F165" i="55"/>
  <c r="A165" i="55" s="1"/>
  <c r="F172" i="55"/>
  <c r="A172" i="55" s="1"/>
  <c r="F169" i="55"/>
  <c r="A169" i="55" s="1"/>
  <c r="F171" i="55"/>
  <c r="A171" i="55" s="1"/>
  <c r="F160" i="55"/>
  <c r="A160" i="55" s="1"/>
  <c r="F164" i="55"/>
  <c r="A164" i="55" s="1"/>
  <c r="F162" i="55"/>
  <c r="A162" i="55" s="1"/>
  <c r="F167" i="55"/>
  <c r="A167" i="55" s="1"/>
  <c r="F161" i="55"/>
  <c r="A161" i="55" s="1"/>
  <c r="O110" i="44"/>
  <c r="P110" i="44"/>
  <c r="Q110" i="44" s="1"/>
  <c r="L110" i="44"/>
  <c r="M110" i="44" s="1"/>
  <c r="I110" i="44"/>
  <c r="J110" i="44" s="1"/>
  <c r="N136" i="44"/>
  <c r="G110" i="44"/>
  <c r="H110" i="44" s="1"/>
  <c r="G110" i="46"/>
  <c r="H110" i="46" s="1"/>
  <c r="K110" i="46" s="1"/>
  <c r="K75" i="42"/>
  <c r="N51" i="44"/>
  <c r="L25" i="44"/>
  <c r="K75" i="57"/>
  <c r="K75" i="55"/>
  <c r="K75" i="44"/>
  <c r="N119" i="64"/>
  <c r="I93" i="64"/>
  <c r="J93" i="64" s="1"/>
  <c r="P93" i="64"/>
  <c r="Q93" i="64" s="1"/>
  <c r="L93" i="64"/>
  <c r="M93" i="64" s="1"/>
  <c r="G93" i="64"/>
  <c r="O93" i="64"/>
  <c r="G38" i="53"/>
  <c r="H38" i="53" s="1"/>
  <c r="L38" i="53"/>
  <c r="M38" i="53" s="1"/>
  <c r="O38" i="53"/>
  <c r="N64" i="53"/>
  <c r="I38" i="53"/>
  <c r="J38" i="53" s="1"/>
  <c r="P38" i="53"/>
  <c r="Q38" i="53" s="1"/>
  <c r="I98" i="44"/>
  <c r="J98" i="44" s="1"/>
  <c r="N124" i="44"/>
  <c r="L98" i="44"/>
  <c r="M98" i="44" s="1"/>
  <c r="P98" i="44"/>
  <c r="Q98" i="44" s="1"/>
  <c r="O98" i="44"/>
  <c r="G98" i="44"/>
  <c r="N125" i="53"/>
  <c r="O99" i="53"/>
  <c r="G99" i="53"/>
  <c r="L99" i="53"/>
  <c r="M99" i="53" s="1"/>
  <c r="I99" i="53"/>
  <c r="J99" i="53" s="1"/>
  <c r="P99" i="53"/>
  <c r="Q99" i="53" s="1"/>
  <c r="N145" i="44"/>
  <c r="L119" i="44"/>
  <c r="M119" i="44" s="1"/>
  <c r="I119" i="44"/>
  <c r="J119" i="44" s="1"/>
  <c r="P119" i="44"/>
  <c r="Q119" i="44" s="1"/>
  <c r="O119" i="44"/>
  <c r="G119" i="44"/>
  <c r="P124" i="55"/>
  <c r="Q124" i="55" s="1"/>
  <c r="O124" i="55"/>
  <c r="G124" i="55"/>
  <c r="L124" i="55"/>
  <c r="M124" i="55" s="1"/>
  <c r="I124" i="55"/>
  <c r="J124" i="55" s="1"/>
  <c r="P94" i="57"/>
  <c r="Q94" i="57" s="1"/>
  <c r="O94" i="57"/>
  <c r="G94" i="57"/>
  <c r="N120" i="57"/>
  <c r="L94" i="57"/>
  <c r="M94" i="57" s="1"/>
  <c r="I94" i="57"/>
  <c r="J94" i="57" s="1"/>
  <c r="L92" i="44"/>
  <c r="M92" i="44" s="1"/>
  <c r="I92" i="44"/>
  <c r="J92" i="44" s="1"/>
  <c r="G92" i="44"/>
  <c r="N118" i="44"/>
  <c r="P92" i="44"/>
  <c r="Q92" i="44" s="1"/>
  <c r="O92" i="44"/>
  <c r="L121" i="53"/>
  <c r="M121" i="53" s="1"/>
  <c r="G121" i="53"/>
  <c r="I121" i="53"/>
  <c r="J121" i="53" s="1"/>
  <c r="P121" i="53"/>
  <c r="Q121" i="53" s="1"/>
  <c r="N147" i="53"/>
  <c r="O121" i="53"/>
  <c r="I39" i="64"/>
  <c r="J39" i="64" s="1"/>
  <c r="P39" i="64"/>
  <c r="Q39" i="64" s="1"/>
  <c r="N65" i="64"/>
  <c r="L39" i="64"/>
  <c r="M39" i="64" s="1"/>
  <c r="G39" i="64"/>
  <c r="O39" i="64"/>
  <c r="N125" i="57"/>
  <c r="I100" i="57"/>
  <c r="J100" i="57" s="1"/>
  <c r="P100" i="57"/>
  <c r="Q100" i="57" s="1"/>
  <c r="O100" i="57"/>
  <c r="L100" i="57"/>
  <c r="M100" i="57" s="1"/>
  <c r="G100" i="57"/>
  <c r="H100" i="57" s="1"/>
  <c r="N125" i="42"/>
  <c r="L99" i="42"/>
  <c r="M99" i="42" s="1"/>
  <c r="P99" i="42"/>
  <c r="Q99" i="42" s="1"/>
  <c r="I99" i="42"/>
  <c r="J99" i="42" s="1"/>
  <c r="O99" i="42"/>
  <c r="G99" i="42"/>
  <c r="P37" i="42"/>
  <c r="Q37" i="42" s="1"/>
  <c r="O37" i="42"/>
  <c r="L37" i="42"/>
  <c r="M37" i="42" s="1"/>
  <c r="N63" i="42"/>
  <c r="I37" i="42"/>
  <c r="J37" i="42" s="1"/>
  <c r="G37" i="42"/>
  <c r="H37" i="42" s="1"/>
  <c r="N125" i="46"/>
  <c r="O99" i="46"/>
  <c r="G99" i="46"/>
  <c r="I99" i="46"/>
  <c r="J99" i="46" s="1"/>
  <c r="P99" i="46"/>
  <c r="Q99" i="46" s="1"/>
  <c r="L99" i="46"/>
  <c r="M99" i="46" s="1"/>
  <c r="I96" i="46"/>
  <c r="J96" i="46" s="1"/>
  <c r="O96" i="46"/>
  <c r="G96" i="46"/>
  <c r="L96" i="46"/>
  <c r="M96" i="46" s="1"/>
  <c r="N122" i="46"/>
  <c r="P96" i="46"/>
  <c r="Q96" i="46" s="1"/>
  <c r="L100" i="44"/>
  <c r="M100" i="44" s="1"/>
  <c r="I100" i="44"/>
  <c r="J100" i="44" s="1"/>
  <c r="O100" i="44"/>
  <c r="P100" i="44"/>
  <c r="Q100" i="44" s="1"/>
  <c r="G100" i="44"/>
  <c r="H100" i="44" s="1"/>
  <c r="N122" i="55"/>
  <c r="L96" i="55"/>
  <c r="M96" i="55" s="1"/>
  <c r="I96" i="55"/>
  <c r="J96" i="55" s="1"/>
  <c r="P96" i="55"/>
  <c r="Q96" i="55" s="1"/>
  <c r="O96" i="55"/>
  <c r="G96" i="55"/>
  <c r="P38" i="54"/>
  <c r="Q38" i="54" s="1"/>
  <c r="O38" i="54"/>
  <c r="I100" i="64"/>
  <c r="J100" i="64" s="1"/>
  <c r="P100" i="64"/>
  <c r="Q100" i="64" s="1"/>
  <c r="O100" i="64"/>
  <c r="G100" i="64"/>
  <c r="H100" i="64" s="1"/>
  <c r="L100" i="64"/>
  <c r="M100" i="64" s="1"/>
  <c r="O93" i="57"/>
  <c r="G93" i="57"/>
  <c r="L93" i="57"/>
  <c r="M93" i="57" s="1"/>
  <c r="N119" i="57"/>
  <c r="I93" i="57"/>
  <c r="J93" i="57" s="1"/>
  <c r="P93" i="57"/>
  <c r="Q93" i="57" s="1"/>
  <c r="G92" i="42"/>
  <c r="N118" i="42"/>
  <c r="P92" i="42"/>
  <c r="Q92" i="42" s="1"/>
  <c r="L92" i="42"/>
  <c r="M92" i="42" s="1"/>
  <c r="I92" i="42"/>
  <c r="J92" i="42" s="1"/>
  <c r="O92" i="42"/>
  <c r="K75" i="58"/>
  <c r="P92" i="58"/>
  <c r="Q92" i="58" s="1"/>
  <c r="O92" i="58"/>
  <c r="L92" i="58"/>
  <c r="M92" i="58" s="1"/>
  <c r="G92" i="58"/>
  <c r="N118" i="58"/>
  <c r="I92" i="58"/>
  <c r="J92" i="58" s="1"/>
  <c r="G92" i="46"/>
  <c r="L92" i="46"/>
  <c r="M92" i="46" s="1"/>
  <c r="I92" i="46"/>
  <c r="J92" i="46" s="1"/>
  <c r="N118" i="46"/>
  <c r="O92" i="46"/>
  <c r="P92" i="46"/>
  <c r="Q92" i="46" s="1"/>
  <c r="G96" i="44"/>
  <c r="N122" i="44"/>
  <c r="O96" i="44"/>
  <c r="L96" i="44"/>
  <c r="M96" i="44" s="1"/>
  <c r="I96" i="44"/>
  <c r="J96" i="44" s="1"/>
  <c r="P96" i="44"/>
  <c r="Q96" i="44" s="1"/>
  <c r="O37" i="57"/>
  <c r="P37" i="57"/>
  <c r="Q37" i="57" s="1"/>
  <c r="L37" i="57"/>
  <c r="M37" i="57" s="1"/>
  <c r="N63" i="57"/>
  <c r="G37" i="57"/>
  <c r="H37" i="57" s="1"/>
  <c r="I37" i="57"/>
  <c r="J37" i="57" s="1"/>
  <c r="N118" i="55"/>
  <c r="P92" i="55"/>
  <c r="Q92" i="55" s="1"/>
  <c r="O92" i="55"/>
  <c r="G92" i="55"/>
  <c r="L92" i="55"/>
  <c r="M92" i="55" s="1"/>
  <c r="I92" i="55"/>
  <c r="J92" i="55" s="1"/>
  <c r="L120" i="46"/>
  <c r="M120" i="46" s="1"/>
  <c r="G120" i="46"/>
  <c r="P120" i="46"/>
  <c r="Q120" i="46" s="1"/>
  <c r="O120" i="46"/>
  <c r="I120" i="46"/>
  <c r="J120" i="46" s="1"/>
  <c r="N146" i="46"/>
  <c r="O98" i="57"/>
  <c r="G98" i="57"/>
  <c r="P98" i="57"/>
  <c r="Q98" i="57" s="1"/>
  <c r="I98" i="57"/>
  <c r="J98" i="57" s="1"/>
  <c r="L98" i="57"/>
  <c r="M98" i="57" s="1"/>
  <c r="N124" i="57"/>
  <c r="N125" i="44"/>
  <c r="N65" i="58"/>
  <c r="P39" i="58"/>
  <c r="Q39" i="58" s="1"/>
  <c r="O39" i="58"/>
  <c r="G39" i="58"/>
  <c r="I39" i="58"/>
  <c r="J39" i="58" s="1"/>
  <c r="L39" i="58"/>
  <c r="M39" i="58" s="1"/>
  <c r="O39" i="57"/>
  <c r="P39" i="57"/>
  <c r="Q39" i="57" s="1"/>
  <c r="N65" i="57"/>
  <c r="L39" i="57"/>
  <c r="M39" i="57" s="1"/>
  <c r="I39" i="57"/>
  <c r="J39" i="57" s="1"/>
  <c r="G39" i="57"/>
  <c r="M25" i="44"/>
  <c r="P97" i="42"/>
  <c r="Q97" i="42" s="1"/>
  <c r="O97" i="42"/>
  <c r="I97" i="42"/>
  <c r="J97" i="42" s="1"/>
  <c r="L97" i="42"/>
  <c r="M97" i="42" s="1"/>
  <c r="G97" i="42"/>
  <c r="N123" i="42"/>
  <c r="L39" i="44"/>
  <c r="M39" i="44" s="1"/>
  <c r="I39" i="44"/>
  <c r="J39" i="44" s="1"/>
  <c r="G39" i="44"/>
  <c r="P39" i="44"/>
  <c r="Q39" i="44" s="1"/>
  <c r="N65" i="44"/>
  <c r="O39" i="44"/>
  <c r="I97" i="64"/>
  <c r="J97" i="64" s="1"/>
  <c r="P97" i="64"/>
  <c r="Q97" i="64" s="1"/>
  <c r="G97" i="64"/>
  <c r="O97" i="64"/>
  <c r="L97" i="64"/>
  <c r="M97" i="64" s="1"/>
  <c r="N123" i="64"/>
  <c r="N121" i="42"/>
  <c r="L95" i="42"/>
  <c r="M95" i="42" s="1"/>
  <c r="G95" i="42"/>
  <c r="I95" i="42"/>
  <c r="J95" i="42" s="1"/>
  <c r="P95" i="42"/>
  <c r="Q95" i="42" s="1"/>
  <c r="O95" i="42"/>
  <c r="G93" i="42"/>
  <c r="O93" i="42"/>
  <c r="L93" i="42"/>
  <c r="M93" i="42" s="1"/>
  <c r="I93" i="42"/>
  <c r="J93" i="42" s="1"/>
  <c r="N119" i="42"/>
  <c r="P93" i="42"/>
  <c r="Q93" i="42" s="1"/>
  <c r="N65" i="53"/>
  <c r="I39" i="53"/>
  <c r="J39" i="53" s="1"/>
  <c r="P39" i="53"/>
  <c r="Q39" i="53" s="1"/>
  <c r="O39" i="53"/>
  <c r="G39" i="53"/>
  <c r="L39" i="53"/>
  <c r="M39" i="53" s="1"/>
  <c r="P37" i="64"/>
  <c r="Q37" i="64" s="1"/>
  <c r="O37" i="64"/>
  <c r="L37" i="64"/>
  <c r="M37" i="64" s="1"/>
  <c r="G37" i="64"/>
  <c r="H37" i="64" s="1"/>
  <c r="N63" i="64"/>
  <c r="I37" i="64"/>
  <c r="J37" i="64" s="1"/>
  <c r="O95" i="58"/>
  <c r="I95" i="58"/>
  <c r="J95" i="58" s="1"/>
  <c r="P95" i="58"/>
  <c r="Q95" i="58" s="1"/>
  <c r="G95" i="58"/>
  <c r="N121" i="58"/>
  <c r="L95" i="58"/>
  <c r="M95" i="58" s="1"/>
  <c r="I39" i="42"/>
  <c r="J39" i="42" s="1"/>
  <c r="P39" i="42"/>
  <c r="Q39" i="42" s="1"/>
  <c r="N65" i="42"/>
  <c r="G39" i="42"/>
  <c r="O39" i="42"/>
  <c r="L39" i="42"/>
  <c r="M39" i="42" s="1"/>
  <c r="I96" i="42"/>
  <c r="J96" i="42" s="1"/>
  <c r="N122" i="42"/>
  <c r="P96" i="42"/>
  <c r="Q96" i="42" s="1"/>
  <c r="G96" i="42"/>
  <c r="L96" i="42"/>
  <c r="M96" i="42" s="1"/>
  <c r="O96" i="42"/>
  <c r="N64" i="64"/>
  <c r="P38" i="64"/>
  <c r="Q38" i="64" s="1"/>
  <c r="L38" i="64"/>
  <c r="M38" i="64" s="1"/>
  <c r="I38" i="64"/>
  <c r="J38" i="64" s="1"/>
  <c r="O38" i="64"/>
  <c r="G38" i="64"/>
  <c r="H38" i="64" s="1"/>
  <c r="P37" i="53"/>
  <c r="Q37" i="53" s="1"/>
  <c r="O37" i="53"/>
  <c r="L37" i="53"/>
  <c r="M37" i="53" s="1"/>
  <c r="I37" i="53"/>
  <c r="J37" i="53" s="1"/>
  <c r="N63" i="53"/>
  <c r="G37" i="53"/>
  <c r="H37" i="53" s="1"/>
  <c r="O96" i="57"/>
  <c r="I96" i="57"/>
  <c r="J96" i="57" s="1"/>
  <c r="G96" i="57"/>
  <c r="L96" i="57"/>
  <c r="M96" i="57" s="1"/>
  <c r="P96" i="57"/>
  <c r="Q96" i="57" s="1"/>
  <c r="N122" i="57"/>
  <c r="N65" i="46"/>
  <c r="G39" i="46"/>
  <c r="O39" i="46"/>
  <c r="L39" i="46"/>
  <c r="M39" i="46" s="1"/>
  <c r="I39" i="46"/>
  <c r="J39" i="46" s="1"/>
  <c r="P39" i="46"/>
  <c r="Q39" i="46" s="1"/>
  <c r="K75" i="64"/>
  <c r="P37" i="46"/>
  <c r="Q37" i="46" s="1"/>
  <c r="O37" i="46"/>
  <c r="L37" i="46"/>
  <c r="M37" i="46" s="1"/>
  <c r="N63" i="46"/>
  <c r="I37" i="46"/>
  <c r="J37" i="46" s="1"/>
  <c r="G37" i="46"/>
  <c r="H37" i="46" s="1"/>
  <c r="L38" i="46"/>
  <c r="M38" i="46" s="1"/>
  <c r="I38" i="46"/>
  <c r="J38" i="46" s="1"/>
  <c r="O38" i="46"/>
  <c r="G38" i="46"/>
  <c r="H38" i="46" s="1"/>
  <c r="N64" i="46"/>
  <c r="P38" i="46"/>
  <c r="Q38" i="46" s="1"/>
  <c r="P37" i="55"/>
  <c r="Q37" i="55" s="1"/>
  <c r="O37" i="55"/>
  <c r="L37" i="55"/>
  <c r="M37" i="55" s="1"/>
  <c r="G37" i="55"/>
  <c r="H37" i="55" s="1"/>
  <c r="N63" i="55"/>
  <c r="I37" i="55"/>
  <c r="J37" i="55" s="1"/>
  <c r="G94" i="44"/>
  <c r="N120" i="44"/>
  <c r="L94" i="44"/>
  <c r="M94" i="44" s="1"/>
  <c r="I94" i="44"/>
  <c r="J94" i="44" s="1"/>
  <c r="P94" i="44"/>
  <c r="Q94" i="44" s="1"/>
  <c r="O94" i="44"/>
  <c r="O94" i="58"/>
  <c r="I94" i="58"/>
  <c r="J94" i="58" s="1"/>
  <c r="L94" i="58"/>
  <c r="M94" i="58" s="1"/>
  <c r="P94" i="58"/>
  <c r="Q94" i="58" s="1"/>
  <c r="N120" i="58"/>
  <c r="G94" i="58"/>
  <c r="L100" i="55"/>
  <c r="M100" i="55" s="1"/>
  <c r="I100" i="55"/>
  <c r="J100" i="55" s="1"/>
  <c r="P100" i="55"/>
  <c r="Q100" i="55" s="1"/>
  <c r="O100" i="55"/>
  <c r="G100" i="55"/>
  <c r="H100" i="55" s="1"/>
  <c r="O99" i="55"/>
  <c r="G99" i="55"/>
  <c r="L99" i="55"/>
  <c r="M99" i="55" s="1"/>
  <c r="N125" i="55"/>
  <c r="I99" i="55"/>
  <c r="J99" i="55" s="1"/>
  <c r="P99" i="55"/>
  <c r="Q99" i="55" s="1"/>
  <c r="P38" i="56"/>
  <c r="Q38" i="56" s="1"/>
  <c r="O38" i="56"/>
  <c r="I97" i="44"/>
  <c r="J97" i="44" s="1"/>
  <c r="O97" i="44"/>
  <c r="G97" i="44"/>
  <c r="P97" i="44"/>
  <c r="Q97" i="44" s="1"/>
  <c r="N123" i="44"/>
  <c r="L97" i="44"/>
  <c r="M97" i="44" s="1"/>
  <c r="L94" i="42"/>
  <c r="M94" i="42" s="1"/>
  <c r="G94" i="42"/>
  <c r="P94" i="42"/>
  <c r="Q94" i="42" s="1"/>
  <c r="O94" i="42"/>
  <c r="N120" i="42"/>
  <c r="I94" i="42"/>
  <c r="J94" i="42" s="1"/>
  <c r="I38" i="58"/>
  <c r="J38" i="58" s="1"/>
  <c r="N64" i="58"/>
  <c r="P38" i="58"/>
  <c r="Q38" i="58" s="1"/>
  <c r="O38" i="58"/>
  <c r="G38" i="58"/>
  <c r="H38" i="58" s="1"/>
  <c r="L38" i="58"/>
  <c r="M38" i="58" s="1"/>
  <c r="P39" i="56"/>
  <c r="Q39" i="56" s="1"/>
  <c r="O39" i="56"/>
  <c r="O39" i="45"/>
  <c r="P39" i="45"/>
  <c r="Q39" i="45" s="1"/>
  <c r="I98" i="64"/>
  <c r="J98" i="64" s="1"/>
  <c r="P98" i="64"/>
  <c r="Q98" i="64" s="1"/>
  <c r="N124" i="64"/>
  <c r="O98" i="64"/>
  <c r="G98" i="64"/>
  <c r="L98" i="64"/>
  <c r="M98" i="64" s="1"/>
  <c r="G100" i="58"/>
  <c r="H100" i="58" s="1"/>
  <c r="O100" i="58"/>
  <c r="L100" i="58"/>
  <c r="M100" i="58" s="1"/>
  <c r="I100" i="58"/>
  <c r="J100" i="58" s="1"/>
  <c r="P100" i="58"/>
  <c r="Q100" i="58" s="1"/>
  <c r="G96" i="53"/>
  <c r="L96" i="53"/>
  <c r="M96" i="53" s="1"/>
  <c r="O96" i="53"/>
  <c r="I96" i="53"/>
  <c r="J96" i="53" s="1"/>
  <c r="N122" i="53"/>
  <c r="P96" i="53"/>
  <c r="Q96" i="53" s="1"/>
  <c r="I25" i="44"/>
  <c r="I98" i="58"/>
  <c r="J98" i="58" s="1"/>
  <c r="P98" i="58"/>
  <c r="Q98" i="58" s="1"/>
  <c r="O98" i="58"/>
  <c r="G98" i="58"/>
  <c r="N124" i="58"/>
  <c r="L98" i="58"/>
  <c r="M98" i="58" s="1"/>
  <c r="I99" i="64"/>
  <c r="J99" i="64" s="1"/>
  <c r="P99" i="64"/>
  <c r="Q99" i="64" s="1"/>
  <c r="O99" i="64"/>
  <c r="G99" i="64"/>
  <c r="N125" i="64"/>
  <c r="L99" i="64"/>
  <c r="M99" i="64" s="1"/>
  <c r="P119" i="46"/>
  <c r="Q119" i="46" s="1"/>
  <c r="L119" i="46"/>
  <c r="M119" i="46" s="1"/>
  <c r="I119" i="46"/>
  <c r="J119" i="46" s="1"/>
  <c r="O119" i="46"/>
  <c r="G119" i="46"/>
  <c r="N145" i="46"/>
  <c r="G92" i="57"/>
  <c r="O92" i="57"/>
  <c r="L92" i="57"/>
  <c r="M92" i="57" s="1"/>
  <c r="N118" i="57"/>
  <c r="I92" i="57"/>
  <c r="J92" i="57" s="1"/>
  <c r="P92" i="57"/>
  <c r="Q92" i="57" s="1"/>
  <c r="O96" i="58"/>
  <c r="I96" i="58"/>
  <c r="J96" i="58" s="1"/>
  <c r="L96" i="58"/>
  <c r="M96" i="58" s="1"/>
  <c r="N122" i="58"/>
  <c r="P96" i="58"/>
  <c r="Q96" i="58" s="1"/>
  <c r="G96" i="58"/>
  <c r="N123" i="55"/>
  <c r="L97" i="55"/>
  <c r="M97" i="55" s="1"/>
  <c r="I97" i="55"/>
  <c r="J97" i="55" s="1"/>
  <c r="P97" i="55"/>
  <c r="Q97" i="55" s="1"/>
  <c r="G97" i="55"/>
  <c r="O97" i="55"/>
  <c r="P37" i="44"/>
  <c r="Q37" i="44" s="1"/>
  <c r="O37" i="44"/>
  <c r="L37" i="44"/>
  <c r="M37" i="44" s="1"/>
  <c r="N63" i="44"/>
  <c r="I37" i="44"/>
  <c r="J37" i="44" s="1"/>
  <c r="G37" i="44"/>
  <c r="H37" i="44" s="1"/>
  <c r="O37" i="58"/>
  <c r="P37" i="58"/>
  <c r="Q37" i="58" s="1"/>
  <c r="L37" i="58"/>
  <c r="M37" i="58" s="1"/>
  <c r="G37" i="58"/>
  <c r="H37" i="58" s="1"/>
  <c r="I37" i="58"/>
  <c r="J37" i="58" s="1"/>
  <c r="N63" i="58"/>
  <c r="P95" i="55"/>
  <c r="Q95" i="55" s="1"/>
  <c r="O95" i="55"/>
  <c r="N121" i="55"/>
  <c r="I95" i="55"/>
  <c r="J95" i="55" s="1"/>
  <c r="L95" i="55"/>
  <c r="M95" i="55" s="1"/>
  <c r="G95" i="55"/>
  <c r="I124" i="46"/>
  <c r="J124" i="46" s="1"/>
  <c r="L124" i="46"/>
  <c r="M124" i="46" s="1"/>
  <c r="P124" i="46"/>
  <c r="Q124" i="46" s="1"/>
  <c r="O124" i="46"/>
  <c r="G124" i="46"/>
  <c r="L121" i="64"/>
  <c r="M121" i="64" s="1"/>
  <c r="P121" i="64"/>
  <c r="Q121" i="64" s="1"/>
  <c r="I121" i="64"/>
  <c r="J121" i="64" s="1"/>
  <c r="N147" i="64"/>
  <c r="O121" i="64"/>
  <c r="G121" i="64"/>
  <c r="P38" i="57"/>
  <c r="Q38" i="57" s="1"/>
  <c r="G38" i="57"/>
  <c r="H38" i="57" s="1"/>
  <c r="O38" i="57"/>
  <c r="N64" i="57"/>
  <c r="I38" i="57"/>
  <c r="J38" i="57" s="1"/>
  <c r="L38" i="57"/>
  <c r="M38" i="57" s="1"/>
  <c r="G98" i="42"/>
  <c r="L98" i="42"/>
  <c r="M98" i="42" s="1"/>
  <c r="I98" i="42"/>
  <c r="J98" i="42" s="1"/>
  <c r="O98" i="42"/>
  <c r="N124" i="42"/>
  <c r="P98" i="42"/>
  <c r="Q98" i="42" s="1"/>
  <c r="O99" i="58"/>
  <c r="G99" i="58"/>
  <c r="L99" i="58"/>
  <c r="M99" i="58" s="1"/>
  <c r="N125" i="58"/>
  <c r="I99" i="58"/>
  <c r="J99" i="58" s="1"/>
  <c r="P99" i="58"/>
  <c r="Q99" i="58" s="1"/>
  <c r="L100" i="42"/>
  <c r="M100" i="42" s="1"/>
  <c r="I100" i="42"/>
  <c r="J100" i="42" s="1"/>
  <c r="P100" i="42"/>
  <c r="Q100" i="42" s="1"/>
  <c r="O100" i="42"/>
  <c r="G100" i="42"/>
  <c r="H100" i="42" s="1"/>
  <c r="N148" i="64"/>
  <c r="O122" i="64"/>
  <c r="I122" i="64"/>
  <c r="J122" i="64" s="1"/>
  <c r="P122" i="64"/>
  <c r="Q122" i="64" s="1"/>
  <c r="L122" i="64"/>
  <c r="M122" i="64" s="1"/>
  <c r="G122" i="64"/>
  <c r="O38" i="44"/>
  <c r="P38" i="44"/>
  <c r="Q38" i="44" s="1"/>
  <c r="I38" i="44"/>
  <c r="J38" i="44" s="1"/>
  <c r="G38" i="44"/>
  <c r="H38" i="44" s="1"/>
  <c r="L38" i="44"/>
  <c r="M38" i="44" s="1"/>
  <c r="N64" i="44"/>
  <c r="P37" i="45"/>
  <c r="Q37" i="45" s="1"/>
  <c r="O37" i="45"/>
  <c r="I93" i="55"/>
  <c r="J93" i="55" s="1"/>
  <c r="P93" i="55"/>
  <c r="Q93" i="55" s="1"/>
  <c r="L93" i="55"/>
  <c r="M93" i="55" s="1"/>
  <c r="G93" i="55"/>
  <c r="O93" i="55"/>
  <c r="N119" i="55"/>
  <c r="L93" i="53"/>
  <c r="M93" i="53" s="1"/>
  <c r="I93" i="53"/>
  <c r="J93" i="53" s="1"/>
  <c r="P93" i="53"/>
  <c r="Q93" i="53" s="1"/>
  <c r="O93" i="53"/>
  <c r="N119" i="53"/>
  <c r="G93" i="53"/>
  <c r="I100" i="46"/>
  <c r="J100" i="46" s="1"/>
  <c r="P100" i="46"/>
  <c r="Q100" i="46" s="1"/>
  <c r="O100" i="46"/>
  <c r="G100" i="46"/>
  <c r="H100" i="46" s="1"/>
  <c r="L100" i="46"/>
  <c r="M100" i="46" s="1"/>
  <c r="G94" i="55"/>
  <c r="L94" i="55"/>
  <c r="M94" i="55" s="1"/>
  <c r="P94" i="55"/>
  <c r="Q94" i="55" s="1"/>
  <c r="N120" i="55"/>
  <c r="I94" i="55"/>
  <c r="J94" i="55" s="1"/>
  <c r="O94" i="55"/>
  <c r="N118" i="53"/>
  <c r="L92" i="53"/>
  <c r="M92" i="53" s="1"/>
  <c r="P92" i="53"/>
  <c r="Q92" i="53" s="1"/>
  <c r="G92" i="53"/>
  <c r="I92" i="53"/>
  <c r="J92" i="53" s="1"/>
  <c r="O92" i="53"/>
  <c r="N123" i="57"/>
  <c r="P97" i="57"/>
  <c r="Q97" i="57" s="1"/>
  <c r="L97" i="57"/>
  <c r="M97" i="57" s="1"/>
  <c r="I97" i="57"/>
  <c r="J97" i="57" s="1"/>
  <c r="G97" i="57"/>
  <c r="O97" i="57"/>
  <c r="O38" i="45"/>
  <c r="P38" i="45"/>
  <c r="Q38" i="45" s="1"/>
  <c r="L95" i="57"/>
  <c r="M95" i="57" s="1"/>
  <c r="G95" i="57"/>
  <c r="O95" i="57"/>
  <c r="N121" i="57"/>
  <c r="I95" i="57"/>
  <c r="J95" i="57" s="1"/>
  <c r="P95" i="57"/>
  <c r="Q95" i="57" s="1"/>
  <c r="K75" i="53"/>
  <c r="N121" i="44"/>
  <c r="I95" i="44"/>
  <c r="J95" i="44" s="1"/>
  <c r="P95" i="44"/>
  <c r="Q95" i="44" s="1"/>
  <c r="O95" i="44"/>
  <c r="G95" i="44"/>
  <c r="L95" i="44"/>
  <c r="M95" i="44" s="1"/>
  <c r="I94" i="53"/>
  <c r="J94" i="53" s="1"/>
  <c r="G94" i="53"/>
  <c r="P94" i="53"/>
  <c r="Q94" i="53" s="1"/>
  <c r="O94" i="53"/>
  <c r="N120" i="53"/>
  <c r="L94" i="53"/>
  <c r="M94" i="53" s="1"/>
  <c r="H12" i="41"/>
  <c r="K12" i="41" s="1"/>
  <c r="G25" i="46"/>
  <c r="G95" i="46"/>
  <c r="O95" i="46"/>
  <c r="P95" i="46"/>
  <c r="Q95" i="46" s="1"/>
  <c r="N121" i="46"/>
  <c r="L95" i="46"/>
  <c r="M95" i="46" s="1"/>
  <c r="I95" i="46"/>
  <c r="J95" i="46" s="1"/>
  <c r="N123" i="46"/>
  <c r="P97" i="46"/>
  <c r="Q97" i="46" s="1"/>
  <c r="L97" i="46"/>
  <c r="M97" i="46" s="1"/>
  <c r="G97" i="46"/>
  <c r="O97" i="46"/>
  <c r="I97" i="46"/>
  <c r="J97" i="46" s="1"/>
  <c r="G100" i="53"/>
  <c r="H100" i="53" s="1"/>
  <c r="O100" i="53"/>
  <c r="I100" i="53"/>
  <c r="J100" i="53" s="1"/>
  <c r="L100" i="53"/>
  <c r="M100" i="53" s="1"/>
  <c r="P100" i="53"/>
  <c r="Q100" i="53" s="1"/>
  <c r="N64" i="42"/>
  <c r="L38" i="42"/>
  <c r="M38" i="42" s="1"/>
  <c r="P38" i="42"/>
  <c r="Q38" i="42" s="1"/>
  <c r="O38" i="42"/>
  <c r="G38" i="42"/>
  <c r="H38" i="42" s="1"/>
  <c r="I38" i="42"/>
  <c r="J38" i="42" s="1"/>
  <c r="L98" i="53"/>
  <c r="M98" i="53" s="1"/>
  <c r="N124" i="53"/>
  <c r="G98" i="53"/>
  <c r="P98" i="53"/>
  <c r="Q98" i="53" s="1"/>
  <c r="O98" i="53"/>
  <c r="I98" i="53"/>
  <c r="J98" i="53" s="1"/>
  <c r="L123" i="53"/>
  <c r="M123" i="53" s="1"/>
  <c r="I123" i="53"/>
  <c r="J123" i="53" s="1"/>
  <c r="G123" i="53"/>
  <c r="P123" i="53"/>
  <c r="Q123" i="53" s="1"/>
  <c r="N149" i="53"/>
  <c r="O123" i="53"/>
  <c r="P92" i="64"/>
  <c r="Q92" i="64" s="1"/>
  <c r="O92" i="64"/>
  <c r="N118" i="64"/>
  <c r="L92" i="64"/>
  <c r="M92" i="64" s="1"/>
  <c r="G92" i="64"/>
  <c r="I92" i="64"/>
  <c r="J92" i="64" s="1"/>
  <c r="P39" i="54"/>
  <c r="Q39" i="54" s="1"/>
  <c r="O39" i="54"/>
  <c r="N120" i="64"/>
  <c r="P94" i="64"/>
  <c r="Q94" i="64" s="1"/>
  <c r="O94" i="64"/>
  <c r="I94" i="64"/>
  <c r="J94" i="64" s="1"/>
  <c r="L94" i="64"/>
  <c r="M94" i="64" s="1"/>
  <c r="G94" i="64"/>
  <c r="P38" i="55"/>
  <c r="Q38" i="55" s="1"/>
  <c r="O38" i="55"/>
  <c r="G38" i="55"/>
  <c r="H38" i="55" s="1"/>
  <c r="I38" i="55"/>
  <c r="J38" i="55" s="1"/>
  <c r="L38" i="55"/>
  <c r="M38" i="55" s="1"/>
  <c r="N64" i="55"/>
  <c r="I93" i="58"/>
  <c r="J93" i="58" s="1"/>
  <c r="P93" i="58"/>
  <c r="Q93" i="58" s="1"/>
  <c r="O93" i="58"/>
  <c r="G93" i="58"/>
  <c r="N119" i="58"/>
  <c r="L93" i="58"/>
  <c r="M93" i="58" s="1"/>
  <c r="P97" i="58"/>
  <c r="Q97" i="58" s="1"/>
  <c r="I97" i="58"/>
  <c r="J97" i="58" s="1"/>
  <c r="L97" i="58"/>
  <c r="M97" i="58" s="1"/>
  <c r="G97" i="58"/>
  <c r="O97" i="58"/>
  <c r="N123" i="58"/>
  <c r="I39" i="55"/>
  <c r="J39" i="55" s="1"/>
  <c r="O39" i="55"/>
  <c r="G39" i="55"/>
  <c r="P39" i="55"/>
  <c r="Q39" i="55" s="1"/>
  <c r="L39" i="55"/>
  <c r="M39" i="55" s="1"/>
  <c r="N65" i="55"/>
  <c r="P39" i="41"/>
  <c r="Q39" i="41" s="1"/>
  <c r="O39" i="41"/>
  <c r="O51" i="41" s="1"/>
  <c r="I39" i="41"/>
  <c r="J39" i="41" s="1"/>
  <c r="L39" i="41"/>
  <c r="M39" i="41" s="1"/>
  <c r="G39" i="41"/>
  <c r="M60" i="44"/>
  <c r="M9" i="57"/>
  <c r="M25" i="57" s="1"/>
  <c r="L25" i="57"/>
  <c r="J85" i="46"/>
  <c r="K85" i="46" s="1"/>
  <c r="I111" i="44"/>
  <c r="J111" i="44" s="1"/>
  <c r="P111" i="44"/>
  <c r="Q111" i="44" s="1"/>
  <c r="L111" i="44"/>
  <c r="G111" i="44"/>
  <c r="O111" i="44"/>
  <c r="N137" i="44"/>
  <c r="P111" i="58"/>
  <c r="O111" i="58"/>
  <c r="G111" i="58"/>
  <c r="L111" i="58"/>
  <c r="M111" i="58" s="1"/>
  <c r="N137" i="58"/>
  <c r="I111" i="58"/>
  <c r="J111" i="58" s="1"/>
  <c r="I86" i="55"/>
  <c r="J86" i="55" s="1"/>
  <c r="O86" i="55"/>
  <c r="G86" i="55"/>
  <c r="P86" i="55"/>
  <c r="L86" i="55"/>
  <c r="N112" i="55"/>
  <c r="J35" i="57"/>
  <c r="M9" i="53"/>
  <c r="M25" i="53" s="1"/>
  <c r="L25" i="53"/>
  <c r="M60" i="46"/>
  <c r="H9" i="42"/>
  <c r="G25" i="42"/>
  <c r="J60" i="58"/>
  <c r="H9" i="64"/>
  <c r="G25" i="64"/>
  <c r="J9" i="55"/>
  <c r="J25" i="55" s="1"/>
  <c r="I25" i="55"/>
  <c r="L86" i="42"/>
  <c r="M86" i="42" s="1"/>
  <c r="P86" i="42"/>
  <c r="I86" i="42"/>
  <c r="N112" i="42"/>
  <c r="O86" i="42"/>
  <c r="G86" i="42"/>
  <c r="P36" i="64"/>
  <c r="O36" i="64"/>
  <c r="L36" i="64"/>
  <c r="M36" i="64" s="1"/>
  <c r="I36" i="64"/>
  <c r="J36" i="64" s="1"/>
  <c r="N62" i="64"/>
  <c r="G36" i="64"/>
  <c r="N51" i="64"/>
  <c r="N137" i="55"/>
  <c r="I111" i="55"/>
  <c r="P111" i="55"/>
  <c r="O111" i="55"/>
  <c r="G111" i="55"/>
  <c r="L111" i="55"/>
  <c r="J60" i="44"/>
  <c r="K60" i="44" s="1"/>
  <c r="J9" i="53"/>
  <c r="J25" i="53" s="1"/>
  <c r="I25" i="53"/>
  <c r="J60" i="46"/>
  <c r="J9" i="57"/>
  <c r="J25" i="57" s="1"/>
  <c r="I25" i="57"/>
  <c r="J9" i="64"/>
  <c r="J25" i="64" s="1"/>
  <c r="I25" i="64"/>
  <c r="M85" i="46"/>
  <c r="J60" i="55"/>
  <c r="J9" i="42"/>
  <c r="J25" i="42" s="1"/>
  <c r="I25" i="42"/>
  <c r="P86" i="44"/>
  <c r="O86" i="44"/>
  <c r="L86" i="44"/>
  <c r="G86" i="44"/>
  <c r="I86" i="44"/>
  <c r="N112" i="44"/>
  <c r="M9" i="64"/>
  <c r="M25" i="64" s="1"/>
  <c r="L25" i="64"/>
  <c r="J85" i="55"/>
  <c r="J85" i="53"/>
  <c r="J35" i="46"/>
  <c r="H35" i="53"/>
  <c r="O61" i="42"/>
  <c r="G61" i="42"/>
  <c r="L61" i="42"/>
  <c r="M61" i="42" s="1"/>
  <c r="I61" i="42"/>
  <c r="J61" i="42" s="1"/>
  <c r="N87" i="42"/>
  <c r="P61" i="42"/>
  <c r="P36" i="42"/>
  <c r="G36" i="42"/>
  <c r="O36" i="42"/>
  <c r="L36" i="42"/>
  <c r="M36" i="42" s="1"/>
  <c r="I36" i="42"/>
  <c r="J36" i="42" s="1"/>
  <c r="N62" i="42"/>
  <c r="N51" i="42"/>
  <c r="P36" i="58"/>
  <c r="O36" i="58"/>
  <c r="G36" i="58"/>
  <c r="L36" i="58"/>
  <c r="M36" i="58" s="1"/>
  <c r="I36" i="58"/>
  <c r="J36" i="58" s="1"/>
  <c r="N62" i="58"/>
  <c r="N51" i="58"/>
  <c r="M60" i="58"/>
  <c r="I136" i="42"/>
  <c r="J136" i="42" s="1"/>
  <c r="P136" i="42"/>
  <c r="Q136" i="42" s="1"/>
  <c r="L136" i="42"/>
  <c r="M136" i="42" s="1"/>
  <c r="N162" i="42"/>
  <c r="O136" i="42"/>
  <c r="G136" i="42"/>
  <c r="Q36" i="44"/>
  <c r="N137" i="42"/>
  <c r="O111" i="42"/>
  <c r="G111" i="42"/>
  <c r="L111" i="42"/>
  <c r="M111" i="42" s="1"/>
  <c r="P111" i="42"/>
  <c r="Q111" i="42" s="1"/>
  <c r="I111" i="42"/>
  <c r="J111" i="42" s="1"/>
  <c r="J9" i="56"/>
  <c r="J25" i="56" s="1"/>
  <c r="I25" i="56"/>
  <c r="I111" i="53"/>
  <c r="J111" i="53" s="1"/>
  <c r="P111" i="53"/>
  <c r="L111" i="53"/>
  <c r="M111" i="53" s="1"/>
  <c r="N137" i="53"/>
  <c r="O111" i="53"/>
  <c r="G111" i="53"/>
  <c r="M35" i="46"/>
  <c r="N137" i="64"/>
  <c r="P111" i="64"/>
  <c r="L111" i="64"/>
  <c r="I111" i="64"/>
  <c r="J111" i="64" s="1"/>
  <c r="G111" i="64"/>
  <c r="O111" i="64"/>
  <c r="H35" i="42"/>
  <c r="J35" i="53"/>
  <c r="H9" i="54"/>
  <c r="G25" i="54"/>
  <c r="H35" i="64"/>
  <c r="M35" i="42"/>
  <c r="M9" i="42"/>
  <c r="M25" i="42" s="1"/>
  <c r="L25" i="42"/>
  <c r="M9" i="58"/>
  <c r="M25" i="58" s="1"/>
  <c r="L25" i="58"/>
  <c r="L86" i="64"/>
  <c r="N112" i="64"/>
  <c r="G86" i="64"/>
  <c r="O86" i="64"/>
  <c r="P86" i="64"/>
  <c r="I86" i="64"/>
  <c r="J86" i="64" s="1"/>
  <c r="J60" i="53"/>
  <c r="I136" i="55"/>
  <c r="J136" i="55" s="1"/>
  <c r="P136" i="55"/>
  <c r="Q136" i="55" s="1"/>
  <c r="O136" i="55"/>
  <c r="G136" i="55"/>
  <c r="L136" i="55"/>
  <c r="M136" i="55" s="1"/>
  <c r="N162" i="55"/>
  <c r="O36" i="56"/>
  <c r="P36" i="56"/>
  <c r="N51" i="56"/>
  <c r="O61" i="46"/>
  <c r="G61" i="46"/>
  <c r="I61" i="46"/>
  <c r="J61" i="46" s="1"/>
  <c r="L61" i="46"/>
  <c r="M61" i="46" s="1"/>
  <c r="N87" i="46"/>
  <c r="P61" i="46"/>
  <c r="J85" i="64"/>
  <c r="H35" i="44"/>
  <c r="L61" i="53"/>
  <c r="M61" i="53" s="1"/>
  <c r="N87" i="53"/>
  <c r="I61" i="53"/>
  <c r="J61" i="53" s="1"/>
  <c r="P61" i="53"/>
  <c r="G61" i="53"/>
  <c r="O61" i="53"/>
  <c r="H60" i="57"/>
  <c r="J9" i="54"/>
  <c r="J25" i="54" s="1"/>
  <c r="I25" i="54"/>
  <c r="J35" i="64"/>
  <c r="J35" i="42"/>
  <c r="H35" i="55"/>
  <c r="J9" i="58"/>
  <c r="J25" i="58" s="1"/>
  <c r="I25" i="58"/>
  <c r="J85" i="57"/>
  <c r="K85" i="57" s="1"/>
  <c r="N112" i="58"/>
  <c r="G86" i="58"/>
  <c r="P86" i="58"/>
  <c r="I86" i="58"/>
  <c r="O86" i="58"/>
  <c r="L86" i="58"/>
  <c r="M60" i="64"/>
  <c r="I136" i="46"/>
  <c r="N162" i="46"/>
  <c r="O136" i="46"/>
  <c r="G136" i="46"/>
  <c r="L136" i="46"/>
  <c r="M136" i="46" s="1"/>
  <c r="P136" i="46"/>
  <c r="Q136" i="46" s="1"/>
  <c r="I136" i="57"/>
  <c r="J136" i="57" s="1"/>
  <c r="N162" i="57"/>
  <c r="M60" i="53"/>
  <c r="I36" i="46"/>
  <c r="J36" i="46" s="1"/>
  <c r="G36" i="46"/>
  <c r="P36" i="46"/>
  <c r="O36" i="46"/>
  <c r="N62" i="46"/>
  <c r="L36" i="46"/>
  <c r="M36" i="46" s="1"/>
  <c r="N51" i="46"/>
  <c r="M85" i="42"/>
  <c r="P61" i="58"/>
  <c r="N87" i="58"/>
  <c r="G61" i="58"/>
  <c r="O61" i="58"/>
  <c r="L61" i="58"/>
  <c r="M61" i="58" s="1"/>
  <c r="I61" i="58"/>
  <c r="J61" i="58" s="1"/>
  <c r="M9" i="56"/>
  <c r="M25" i="56" s="1"/>
  <c r="L25" i="56"/>
  <c r="O36" i="45"/>
  <c r="P36" i="45"/>
  <c r="N51" i="45"/>
  <c r="J35" i="44"/>
  <c r="J25" i="44"/>
  <c r="M35" i="53"/>
  <c r="J60" i="57"/>
  <c r="P36" i="54"/>
  <c r="O36" i="54"/>
  <c r="N51" i="54"/>
  <c r="M35" i="64"/>
  <c r="I136" i="53"/>
  <c r="J136" i="53" s="1"/>
  <c r="N162" i="53"/>
  <c r="G136" i="53"/>
  <c r="O136" i="53"/>
  <c r="P136" i="53"/>
  <c r="Q136" i="53" s="1"/>
  <c r="L136" i="53"/>
  <c r="M136" i="53" s="1"/>
  <c r="J35" i="55"/>
  <c r="M85" i="57"/>
  <c r="M35" i="57"/>
  <c r="J60" i="64"/>
  <c r="I86" i="53"/>
  <c r="J86" i="53" s="1"/>
  <c r="L86" i="53"/>
  <c r="P86" i="53"/>
  <c r="O86" i="53"/>
  <c r="N112" i="53"/>
  <c r="G86" i="53"/>
  <c r="J9" i="46"/>
  <c r="J25" i="46" s="1"/>
  <c r="I25" i="46"/>
  <c r="J60" i="42"/>
  <c r="P62" i="44"/>
  <c r="Q62" i="44" s="1"/>
  <c r="O62" i="44"/>
  <c r="L62" i="44"/>
  <c r="M62" i="44" s="1"/>
  <c r="G62" i="44"/>
  <c r="H62" i="44" s="1"/>
  <c r="N88" i="44"/>
  <c r="I62" i="44"/>
  <c r="J62" i="44" s="1"/>
  <c r="M9" i="55"/>
  <c r="M25" i="55" s="1"/>
  <c r="L25" i="55"/>
  <c r="J35" i="58"/>
  <c r="J9" i="45"/>
  <c r="J25" i="45" s="1"/>
  <c r="I25" i="45"/>
  <c r="P61" i="44"/>
  <c r="O61" i="44"/>
  <c r="G61" i="44"/>
  <c r="N87" i="44"/>
  <c r="L61" i="44"/>
  <c r="M61" i="44" s="1"/>
  <c r="I61" i="44"/>
  <c r="J61" i="44" s="1"/>
  <c r="H60" i="55"/>
  <c r="P86" i="57"/>
  <c r="O86" i="57"/>
  <c r="L86" i="57"/>
  <c r="M86" i="57" s="1"/>
  <c r="G86" i="57"/>
  <c r="N112" i="57"/>
  <c r="I86" i="57"/>
  <c r="J86" i="57" s="1"/>
  <c r="M9" i="54"/>
  <c r="M25" i="54" s="1"/>
  <c r="L25" i="54"/>
  <c r="L61" i="64"/>
  <c r="M61" i="64" s="1"/>
  <c r="I61" i="64"/>
  <c r="J61" i="64" s="1"/>
  <c r="P61" i="64"/>
  <c r="O61" i="64"/>
  <c r="N87" i="64"/>
  <c r="G61" i="64"/>
  <c r="M35" i="55"/>
  <c r="H85" i="44"/>
  <c r="G111" i="57"/>
  <c r="P111" i="57"/>
  <c r="Q111" i="57" s="1"/>
  <c r="L111" i="57"/>
  <c r="M111" i="57" s="1"/>
  <c r="N137" i="57"/>
  <c r="I111" i="57"/>
  <c r="J111" i="57" s="1"/>
  <c r="O111" i="57"/>
  <c r="O61" i="57"/>
  <c r="I61" i="57"/>
  <c r="J61" i="57" s="1"/>
  <c r="N87" i="57"/>
  <c r="L61" i="57"/>
  <c r="M61" i="57" s="1"/>
  <c r="P61" i="57"/>
  <c r="G61" i="57"/>
  <c r="O36" i="53"/>
  <c r="G36" i="53"/>
  <c r="N62" i="53"/>
  <c r="L36" i="53"/>
  <c r="M36" i="53" s="1"/>
  <c r="I36" i="53"/>
  <c r="J36" i="53" s="1"/>
  <c r="P36" i="53"/>
  <c r="N51" i="53"/>
  <c r="L86" i="46"/>
  <c r="M86" i="46" s="1"/>
  <c r="P86" i="46"/>
  <c r="O86" i="46"/>
  <c r="G86" i="46"/>
  <c r="N112" i="46"/>
  <c r="I86" i="46"/>
  <c r="J86" i="46" s="1"/>
  <c r="N62" i="57"/>
  <c r="I36" i="57"/>
  <c r="P36" i="57"/>
  <c r="G36" i="57"/>
  <c r="O36" i="57"/>
  <c r="L36" i="57"/>
  <c r="M36" i="57" s="1"/>
  <c r="N51" i="57"/>
  <c r="M9" i="46"/>
  <c r="M25" i="46" s="1"/>
  <c r="L25" i="46"/>
  <c r="M60" i="42"/>
  <c r="I36" i="55"/>
  <c r="J36" i="55" s="1"/>
  <c r="N62" i="55"/>
  <c r="P36" i="55"/>
  <c r="O36" i="55"/>
  <c r="G36" i="55"/>
  <c r="L36" i="55"/>
  <c r="N51" i="55"/>
  <c r="M35" i="58"/>
  <c r="M9" i="45"/>
  <c r="M25" i="45" s="1"/>
  <c r="L25" i="45"/>
  <c r="I111" i="46"/>
  <c r="O111" i="46"/>
  <c r="G111" i="46"/>
  <c r="L111" i="46"/>
  <c r="M111" i="46" s="1"/>
  <c r="N137" i="46"/>
  <c r="P111" i="46"/>
  <c r="M35" i="44"/>
  <c r="M60" i="55"/>
  <c r="M60" i="57"/>
  <c r="O61" i="55"/>
  <c r="G61" i="55"/>
  <c r="N87" i="55"/>
  <c r="I61" i="55"/>
  <c r="J61" i="55" s="1"/>
  <c r="P61" i="55"/>
  <c r="L61" i="55"/>
  <c r="M61" i="55" s="1"/>
  <c r="Q38" i="41"/>
  <c r="J38" i="41"/>
  <c r="H38" i="41"/>
  <c r="M38" i="41"/>
  <c r="H11" i="41"/>
  <c r="K11" i="41" s="1"/>
  <c r="G25" i="41"/>
  <c r="H9" i="41"/>
  <c r="K9" i="41" s="1"/>
  <c r="I25" i="41"/>
  <c r="J25" i="41"/>
  <c r="M4" i="6" s="1"/>
  <c r="L25" i="41"/>
  <c r="M25" i="41"/>
  <c r="P4" i="6" s="1"/>
  <c r="V17" i="3"/>
  <c r="H72" i="64" s="1"/>
  <c r="K72" i="64" s="1"/>
  <c r="V11" i="3"/>
  <c r="H66" i="57" s="1"/>
  <c r="K66" i="57" s="1"/>
  <c r="V12" i="3"/>
  <c r="H67" i="58" s="1"/>
  <c r="K67" i="58" s="1"/>
  <c r="V13" i="3"/>
  <c r="H68" i="42" s="1"/>
  <c r="K68" i="42" s="1"/>
  <c r="V16" i="3"/>
  <c r="H71" i="42" s="1"/>
  <c r="K71" i="42" s="1"/>
  <c r="V10" i="3"/>
  <c r="V14" i="3"/>
  <c r="H69" i="44" s="1"/>
  <c r="K69" i="44" s="1"/>
  <c r="V9" i="3"/>
  <c r="V18" i="3"/>
  <c r="H73" i="53" s="1"/>
  <c r="K73" i="53" s="1"/>
  <c r="V15" i="3"/>
  <c r="H70" i="55" s="1"/>
  <c r="K70" i="55" s="1"/>
  <c r="V6" i="3"/>
  <c r="H36" i="44" s="1"/>
  <c r="K36" i="44" s="1"/>
  <c r="V19" i="3"/>
  <c r="H74" i="42" s="1"/>
  <c r="K74" i="42" s="1"/>
  <c r="P136" i="58" l="1"/>
  <c r="Q136" i="58" s="1"/>
  <c r="N162" i="58"/>
  <c r="O136" i="58"/>
  <c r="G136" i="58"/>
  <c r="H136" i="58" s="1"/>
  <c r="I136" i="58"/>
  <c r="J136" i="58" s="1"/>
  <c r="K110" i="57"/>
  <c r="K109" i="42"/>
  <c r="Q51" i="41"/>
  <c r="P136" i="57"/>
  <c r="Q136" i="57" s="1"/>
  <c r="L136" i="57"/>
  <c r="M136" i="57" s="1"/>
  <c r="G136" i="57"/>
  <c r="K60" i="46"/>
  <c r="K110" i="58"/>
  <c r="K60" i="53"/>
  <c r="K110" i="64"/>
  <c r="K35" i="46"/>
  <c r="K109" i="64"/>
  <c r="K109" i="58"/>
  <c r="K109" i="46"/>
  <c r="N162" i="64"/>
  <c r="I162" i="64" s="1"/>
  <c r="J162" i="64" s="1"/>
  <c r="I136" i="64"/>
  <c r="J136" i="64" s="1"/>
  <c r="H94" i="64"/>
  <c r="H74" i="57"/>
  <c r="K74" i="57" s="1"/>
  <c r="P136" i="64"/>
  <c r="Q136" i="64" s="1"/>
  <c r="H98" i="42"/>
  <c r="K98" i="42" s="1"/>
  <c r="H70" i="57"/>
  <c r="K70" i="57" s="1"/>
  <c r="L136" i="64"/>
  <c r="M136" i="64" s="1"/>
  <c r="H97" i="64"/>
  <c r="K97" i="64" s="1"/>
  <c r="H99" i="42"/>
  <c r="G136" i="64"/>
  <c r="H95" i="58"/>
  <c r="K95" i="58" s="1"/>
  <c r="H73" i="64"/>
  <c r="K73" i="64" s="1"/>
  <c r="K109" i="55"/>
  <c r="H71" i="57"/>
  <c r="K71" i="57" s="1"/>
  <c r="H72" i="53"/>
  <c r="K72" i="53" s="1"/>
  <c r="H71" i="55"/>
  <c r="K71" i="55" s="1"/>
  <c r="H20" i="57"/>
  <c r="K20" i="57" s="1"/>
  <c r="H20" i="64"/>
  <c r="K20" i="64" s="1"/>
  <c r="H20" i="45"/>
  <c r="K20" i="45" s="1"/>
  <c r="H20" i="46"/>
  <c r="K20" i="46" s="1"/>
  <c r="H20" i="44"/>
  <c r="K20" i="44" s="1"/>
  <c r="H20" i="56"/>
  <c r="K20" i="56" s="1"/>
  <c r="H20" i="53"/>
  <c r="K20" i="53" s="1"/>
  <c r="H20" i="42"/>
  <c r="K20" i="42" s="1"/>
  <c r="H46" i="41"/>
  <c r="K46" i="41" s="1"/>
  <c r="H20" i="54"/>
  <c r="K20" i="54" s="1"/>
  <c r="H46" i="46"/>
  <c r="K46" i="46" s="1"/>
  <c r="H20" i="55"/>
  <c r="K20" i="55" s="1"/>
  <c r="H20" i="58"/>
  <c r="K20" i="58" s="1"/>
  <c r="H46" i="55"/>
  <c r="K46" i="55" s="1"/>
  <c r="H46" i="42"/>
  <c r="K46" i="42" s="1"/>
  <c r="H46" i="58"/>
  <c r="K46" i="58" s="1"/>
  <c r="H46" i="53"/>
  <c r="K46" i="53" s="1"/>
  <c r="H46" i="57"/>
  <c r="K46" i="57" s="1"/>
  <c r="H46" i="44"/>
  <c r="K46" i="44" s="1"/>
  <c r="H46" i="64"/>
  <c r="K46" i="64" s="1"/>
  <c r="H71" i="53"/>
  <c r="K71" i="53" s="1"/>
  <c r="J51" i="41"/>
  <c r="H136" i="55"/>
  <c r="K136" i="55" s="1"/>
  <c r="H86" i="44"/>
  <c r="K35" i="57"/>
  <c r="H39" i="41"/>
  <c r="K39" i="41" s="1"/>
  <c r="H95" i="44"/>
  <c r="K95" i="44" s="1"/>
  <c r="H92" i="53"/>
  <c r="K92" i="53" s="1"/>
  <c r="H97" i="55"/>
  <c r="K97" i="55" s="1"/>
  <c r="H92" i="55"/>
  <c r="K92" i="55" s="1"/>
  <c r="H96" i="44"/>
  <c r="K96" i="44" s="1"/>
  <c r="H93" i="57"/>
  <c r="K93" i="57" s="1"/>
  <c r="H121" i="53"/>
  <c r="K121" i="53" s="1"/>
  <c r="H124" i="55"/>
  <c r="K124" i="55" s="1"/>
  <c r="K110" i="44"/>
  <c r="H69" i="55"/>
  <c r="K69" i="55" s="1"/>
  <c r="H67" i="42"/>
  <c r="K67" i="42" s="1"/>
  <c r="G134" i="55"/>
  <c r="H134" i="55" s="1"/>
  <c r="I134" i="55"/>
  <c r="J134" i="55" s="1"/>
  <c r="N160" i="55"/>
  <c r="G160" i="55" s="1"/>
  <c r="H160" i="55" s="1"/>
  <c r="F184" i="57"/>
  <c r="F206" i="57"/>
  <c r="F188" i="57"/>
  <c r="F195" i="57"/>
  <c r="A195" i="57" s="1"/>
  <c r="F198" i="57"/>
  <c r="A198" i="57" s="1"/>
  <c r="F189" i="57"/>
  <c r="A189" i="57" s="1"/>
  <c r="F193" i="57"/>
  <c r="A193" i="57" s="1"/>
  <c r="F190" i="57"/>
  <c r="A190" i="57" s="1"/>
  <c r="F186" i="57"/>
  <c r="A186" i="57" s="1"/>
  <c r="F185" i="57"/>
  <c r="A185" i="57" s="1"/>
  <c r="F197" i="57"/>
  <c r="A197" i="57" s="1"/>
  <c r="F196" i="57"/>
  <c r="A196" i="57" s="1"/>
  <c r="F191" i="57"/>
  <c r="A191" i="57" s="1"/>
  <c r="F200" i="57"/>
  <c r="A200" i="57" s="1"/>
  <c r="F194" i="57"/>
  <c r="A194" i="57" s="1"/>
  <c r="F199" i="57"/>
  <c r="A199" i="57" s="1"/>
  <c r="F192" i="57"/>
  <c r="A192" i="57" s="1"/>
  <c r="F187" i="57"/>
  <c r="A187" i="57" s="1"/>
  <c r="H71" i="64"/>
  <c r="K71" i="64" s="1"/>
  <c r="H73" i="46"/>
  <c r="K73" i="46" s="1"/>
  <c r="H67" i="64"/>
  <c r="K67" i="64" s="1"/>
  <c r="H94" i="46"/>
  <c r="K94" i="46" s="1"/>
  <c r="H73" i="55"/>
  <c r="K73" i="55" s="1"/>
  <c r="H98" i="46"/>
  <c r="K98" i="46" s="1"/>
  <c r="H69" i="42"/>
  <c r="K69" i="42" s="1"/>
  <c r="P135" i="57"/>
  <c r="Q135" i="57" s="1"/>
  <c r="O135" i="57"/>
  <c r="N161" i="57"/>
  <c r="L135" i="57"/>
  <c r="M135" i="57" s="1"/>
  <c r="I135" i="57"/>
  <c r="J135" i="57" s="1"/>
  <c r="H10" i="55"/>
  <c r="H10" i="45"/>
  <c r="H10" i="54"/>
  <c r="K10" i="54" s="1"/>
  <c r="H10" i="44"/>
  <c r="K10" i="44" s="1"/>
  <c r="H10" i="53"/>
  <c r="H10" i="42"/>
  <c r="K10" i="42" s="1"/>
  <c r="H10" i="58"/>
  <c r="H10" i="56"/>
  <c r="H10" i="57"/>
  <c r="H10" i="64"/>
  <c r="K10" i="64" s="1"/>
  <c r="I51" i="41"/>
  <c r="H23" i="46"/>
  <c r="K23" i="46" s="1"/>
  <c r="H23" i="64"/>
  <c r="K23" i="64" s="1"/>
  <c r="H23" i="55"/>
  <c r="K23" i="55" s="1"/>
  <c r="H23" i="53"/>
  <c r="K23" i="53" s="1"/>
  <c r="H23" i="42"/>
  <c r="K23" i="42" s="1"/>
  <c r="H23" i="58"/>
  <c r="K23" i="58" s="1"/>
  <c r="H49" i="64"/>
  <c r="K49" i="64" s="1"/>
  <c r="H23" i="56"/>
  <c r="K23" i="56" s="1"/>
  <c r="H23" i="54"/>
  <c r="K23" i="54" s="1"/>
  <c r="H23" i="44"/>
  <c r="K23" i="44" s="1"/>
  <c r="H49" i="46"/>
  <c r="K49" i="46" s="1"/>
  <c r="H49" i="41"/>
  <c r="K49" i="41" s="1"/>
  <c r="H23" i="45"/>
  <c r="K23" i="45" s="1"/>
  <c r="H23" i="57"/>
  <c r="K23" i="57" s="1"/>
  <c r="H74" i="53"/>
  <c r="K74" i="53" s="1"/>
  <c r="H49" i="44"/>
  <c r="K49" i="44" s="1"/>
  <c r="H49" i="58"/>
  <c r="K49" i="58" s="1"/>
  <c r="H49" i="42"/>
  <c r="K49" i="42" s="1"/>
  <c r="H49" i="57"/>
  <c r="K49" i="57" s="1"/>
  <c r="H49" i="55"/>
  <c r="K49" i="55" s="1"/>
  <c r="H49" i="53"/>
  <c r="K49" i="53" s="1"/>
  <c r="H17" i="45"/>
  <c r="K17" i="45" s="1"/>
  <c r="H17" i="58"/>
  <c r="K17" i="58" s="1"/>
  <c r="H17" i="42"/>
  <c r="K17" i="42" s="1"/>
  <c r="H17" i="46"/>
  <c r="K17" i="46" s="1"/>
  <c r="H17" i="54"/>
  <c r="K17" i="54" s="1"/>
  <c r="H43" i="64"/>
  <c r="K43" i="64" s="1"/>
  <c r="H43" i="53"/>
  <c r="K43" i="53" s="1"/>
  <c r="H17" i="56"/>
  <c r="K17" i="56" s="1"/>
  <c r="H17" i="44"/>
  <c r="K17" i="44" s="1"/>
  <c r="H43" i="55"/>
  <c r="K43" i="55" s="1"/>
  <c r="H43" i="57"/>
  <c r="K43" i="57" s="1"/>
  <c r="H17" i="64"/>
  <c r="K17" i="64" s="1"/>
  <c r="H43" i="41"/>
  <c r="K43" i="41" s="1"/>
  <c r="H17" i="57"/>
  <c r="K17" i="57" s="1"/>
  <c r="H17" i="53"/>
  <c r="K17" i="53" s="1"/>
  <c r="H17" i="55"/>
  <c r="K17" i="55" s="1"/>
  <c r="H43" i="42"/>
  <c r="K43" i="42" s="1"/>
  <c r="H43" i="46"/>
  <c r="K43" i="46" s="1"/>
  <c r="H68" i="46"/>
  <c r="K68" i="46" s="1"/>
  <c r="H43" i="58"/>
  <c r="K43" i="58" s="1"/>
  <c r="H43" i="44"/>
  <c r="K43" i="44" s="1"/>
  <c r="H36" i="55"/>
  <c r="K36" i="55" s="1"/>
  <c r="H136" i="42"/>
  <c r="H39" i="55"/>
  <c r="K39" i="55" s="1"/>
  <c r="H98" i="53"/>
  <c r="K98" i="53" s="1"/>
  <c r="H97" i="57"/>
  <c r="K97" i="57" s="1"/>
  <c r="H94" i="55"/>
  <c r="K94" i="55" s="1"/>
  <c r="H121" i="64"/>
  <c r="K121" i="64" s="1"/>
  <c r="H98" i="58"/>
  <c r="K98" i="58" s="1"/>
  <c r="H39" i="44"/>
  <c r="K39" i="44" s="1"/>
  <c r="H92" i="58"/>
  <c r="K92" i="58" s="1"/>
  <c r="H99" i="46"/>
  <c r="K99" i="46" s="1"/>
  <c r="N162" i="44"/>
  <c r="O136" i="44"/>
  <c r="L136" i="44"/>
  <c r="M136" i="44" s="1"/>
  <c r="G136" i="44"/>
  <c r="H136" i="44" s="1"/>
  <c r="P136" i="44"/>
  <c r="Q136" i="44" s="1"/>
  <c r="I136" i="44"/>
  <c r="J136" i="44" s="1"/>
  <c r="H69" i="57"/>
  <c r="K69" i="57" s="1"/>
  <c r="A159" i="57"/>
  <c r="H97" i="53"/>
  <c r="K97" i="53" s="1"/>
  <c r="G131" i="55"/>
  <c r="K129" i="55"/>
  <c r="G134" i="53"/>
  <c r="H134" i="53" s="1"/>
  <c r="I134" i="53"/>
  <c r="J134" i="53" s="1"/>
  <c r="N160" i="53"/>
  <c r="H67" i="57"/>
  <c r="K67" i="57" s="1"/>
  <c r="G131" i="44"/>
  <c r="K129" i="44"/>
  <c r="H96" i="64"/>
  <c r="K96" i="64" s="1"/>
  <c r="K109" i="57"/>
  <c r="H93" i="44"/>
  <c r="K93" i="44" s="1"/>
  <c r="N160" i="64"/>
  <c r="G134" i="64"/>
  <c r="H134" i="64" s="1"/>
  <c r="I134" i="64"/>
  <c r="J134" i="64" s="1"/>
  <c r="G131" i="64"/>
  <c r="K129" i="64"/>
  <c r="F176" i="53"/>
  <c r="I156" i="53"/>
  <c r="A163" i="53"/>
  <c r="F176" i="58"/>
  <c r="I156" i="58"/>
  <c r="A163" i="58"/>
  <c r="F176" i="64"/>
  <c r="I156" i="64"/>
  <c r="A163" i="64"/>
  <c r="H19" i="45"/>
  <c r="K19" i="45" s="1"/>
  <c r="H19" i="55"/>
  <c r="K19" i="55" s="1"/>
  <c r="H19" i="46"/>
  <c r="K19" i="46" s="1"/>
  <c r="H19" i="42"/>
  <c r="K19" i="42" s="1"/>
  <c r="H19" i="57"/>
  <c r="K19" i="57" s="1"/>
  <c r="H45" i="53"/>
  <c r="K45" i="53" s="1"/>
  <c r="H19" i="56"/>
  <c r="K19" i="56" s="1"/>
  <c r="H19" i="53"/>
  <c r="K19" i="53" s="1"/>
  <c r="H19" i="58"/>
  <c r="K19" i="58" s="1"/>
  <c r="H19" i="54"/>
  <c r="K19" i="54" s="1"/>
  <c r="H19" i="64"/>
  <c r="K19" i="64" s="1"/>
  <c r="H45" i="41"/>
  <c r="K45" i="41" s="1"/>
  <c r="H19" i="44"/>
  <c r="K19" i="44" s="1"/>
  <c r="H45" i="42"/>
  <c r="K45" i="42" s="1"/>
  <c r="H45" i="57"/>
  <c r="K45" i="57" s="1"/>
  <c r="H45" i="64"/>
  <c r="K45" i="64" s="1"/>
  <c r="H45" i="55"/>
  <c r="K45" i="55" s="1"/>
  <c r="H45" i="44"/>
  <c r="K45" i="44" s="1"/>
  <c r="H45" i="46"/>
  <c r="K45" i="46" s="1"/>
  <c r="H70" i="64"/>
  <c r="K70" i="64" s="1"/>
  <c r="H45" i="58"/>
  <c r="K45" i="58" s="1"/>
  <c r="H15" i="46"/>
  <c r="K15" i="46" s="1"/>
  <c r="H41" i="41"/>
  <c r="K41" i="41" s="1"/>
  <c r="H15" i="53"/>
  <c r="K15" i="53" s="1"/>
  <c r="H15" i="45"/>
  <c r="K15" i="45" s="1"/>
  <c r="H15" i="44"/>
  <c r="K15" i="44" s="1"/>
  <c r="H15" i="55"/>
  <c r="K15" i="55" s="1"/>
  <c r="H15" i="56"/>
  <c r="K15" i="56" s="1"/>
  <c r="H15" i="42"/>
  <c r="K15" i="42" s="1"/>
  <c r="H15" i="58"/>
  <c r="K15" i="58" s="1"/>
  <c r="H15" i="64"/>
  <c r="K15" i="64" s="1"/>
  <c r="H41" i="46"/>
  <c r="K41" i="46" s="1"/>
  <c r="H15" i="57"/>
  <c r="K15" i="57" s="1"/>
  <c r="H41" i="44"/>
  <c r="K41" i="44" s="1"/>
  <c r="H15" i="54"/>
  <c r="K15" i="54" s="1"/>
  <c r="H41" i="64"/>
  <c r="K41" i="64" s="1"/>
  <c r="H41" i="57"/>
  <c r="K41" i="57" s="1"/>
  <c r="H41" i="42"/>
  <c r="K41" i="42" s="1"/>
  <c r="H41" i="53"/>
  <c r="K41" i="53" s="1"/>
  <c r="H41" i="58"/>
  <c r="K41" i="58" s="1"/>
  <c r="H41" i="55"/>
  <c r="K41" i="55" s="1"/>
  <c r="H136" i="64"/>
  <c r="H36" i="64"/>
  <c r="K36" i="64" s="1"/>
  <c r="H92" i="64"/>
  <c r="K92" i="64" s="1"/>
  <c r="H123" i="53"/>
  <c r="H95" i="57"/>
  <c r="K95" i="57" s="1"/>
  <c r="H99" i="58"/>
  <c r="K99" i="58" s="1"/>
  <c r="H99" i="64"/>
  <c r="K99" i="64" s="1"/>
  <c r="H98" i="64"/>
  <c r="K98" i="64" s="1"/>
  <c r="H39" i="42"/>
  <c r="H39" i="57"/>
  <c r="K39" i="57" s="1"/>
  <c r="H39" i="58"/>
  <c r="K39" i="58" s="1"/>
  <c r="H120" i="46"/>
  <c r="K120" i="46" s="1"/>
  <c r="H92" i="42"/>
  <c r="K92" i="42" s="1"/>
  <c r="H96" i="46"/>
  <c r="K96" i="46" s="1"/>
  <c r="H94" i="57"/>
  <c r="K94" i="57" s="1"/>
  <c r="H119" i="44"/>
  <c r="K119" i="44" s="1"/>
  <c r="P135" i="58"/>
  <c r="Q135" i="58" s="1"/>
  <c r="O135" i="58"/>
  <c r="L135" i="58"/>
  <c r="M135" i="58" s="1"/>
  <c r="I135" i="58"/>
  <c r="J135" i="58" s="1"/>
  <c r="N161" i="58"/>
  <c r="P135" i="64"/>
  <c r="Q135" i="64" s="1"/>
  <c r="O135" i="64"/>
  <c r="L135" i="64"/>
  <c r="M135" i="64" s="1"/>
  <c r="I135" i="64"/>
  <c r="J135" i="64" s="1"/>
  <c r="K135" i="64" s="1"/>
  <c r="N161" i="64"/>
  <c r="I156" i="42"/>
  <c r="F176" i="42"/>
  <c r="A163" i="42"/>
  <c r="K109" i="44"/>
  <c r="H72" i="57"/>
  <c r="K72" i="57" s="1"/>
  <c r="H95" i="64"/>
  <c r="K95" i="64" s="1"/>
  <c r="F206" i="53"/>
  <c r="F184" i="53"/>
  <c r="F188" i="53"/>
  <c r="F191" i="53"/>
  <c r="A191" i="53" s="1"/>
  <c r="F193" i="53"/>
  <c r="A193" i="53" s="1"/>
  <c r="F198" i="53"/>
  <c r="A198" i="53" s="1"/>
  <c r="F189" i="53"/>
  <c r="A189" i="53" s="1"/>
  <c r="F190" i="53"/>
  <c r="A190" i="53" s="1"/>
  <c r="F199" i="53"/>
  <c r="A199" i="53" s="1"/>
  <c r="F192" i="53"/>
  <c r="A192" i="53" s="1"/>
  <c r="F200" i="53"/>
  <c r="A200" i="53" s="1"/>
  <c r="F186" i="53"/>
  <c r="A186" i="53" s="1"/>
  <c r="F196" i="53"/>
  <c r="A196" i="53" s="1"/>
  <c r="F197" i="53"/>
  <c r="A197" i="53" s="1"/>
  <c r="F195" i="53"/>
  <c r="A195" i="53" s="1"/>
  <c r="F194" i="53"/>
  <c r="A194" i="53" s="1"/>
  <c r="F185" i="53"/>
  <c r="A185" i="53" s="1"/>
  <c r="F187" i="53"/>
  <c r="A187" i="53" s="1"/>
  <c r="H99" i="57"/>
  <c r="K99" i="57" s="1"/>
  <c r="F206" i="58"/>
  <c r="F184" i="58"/>
  <c r="F188" i="58"/>
  <c r="F193" i="58"/>
  <c r="A193" i="58" s="1"/>
  <c r="F189" i="58"/>
  <c r="A189" i="58" s="1"/>
  <c r="F191" i="58"/>
  <c r="A191" i="58" s="1"/>
  <c r="F198" i="58"/>
  <c r="A198" i="58" s="1"/>
  <c r="F186" i="58"/>
  <c r="A186" i="58" s="1"/>
  <c r="F197" i="58"/>
  <c r="A197" i="58" s="1"/>
  <c r="F200" i="58"/>
  <c r="A200" i="58" s="1"/>
  <c r="F194" i="58"/>
  <c r="A194" i="58" s="1"/>
  <c r="F196" i="58"/>
  <c r="A196" i="58" s="1"/>
  <c r="F190" i="58"/>
  <c r="A190" i="58" s="1"/>
  <c r="F199" i="58"/>
  <c r="A199" i="58" s="1"/>
  <c r="F192" i="58"/>
  <c r="A192" i="58" s="1"/>
  <c r="F185" i="58"/>
  <c r="A185" i="58" s="1"/>
  <c r="F187" i="58"/>
  <c r="A187" i="58" s="1"/>
  <c r="F195" i="58"/>
  <c r="A195" i="58" s="1"/>
  <c r="H74" i="44"/>
  <c r="K74" i="44" s="1"/>
  <c r="H72" i="42"/>
  <c r="K72" i="42" s="1"/>
  <c r="G131" i="58"/>
  <c r="K129" i="58"/>
  <c r="G160" i="64"/>
  <c r="H160" i="64" s="1"/>
  <c r="A159" i="64"/>
  <c r="L159" i="64" s="1"/>
  <c r="M159" i="64" s="1"/>
  <c r="H70" i="46"/>
  <c r="K70" i="46" s="1"/>
  <c r="O135" i="46"/>
  <c r="P135" i="46"/>
  <c r="Q135" i="46" s="1"/>
  <c r="N161" i="46"/>
  <c r="I135" i="46"/>
  <c r="J135" i="46" s="1"/>
  <c r="K135" i="46" s="1"/>
  <c r="L135" i="46"/>
  <c r="M135" i="46" s="1"/>
  <c r="G135" i="57"/>
  <c r="H135" i="57" s="1"/>
  <c r="H95" i="53"/>
  <c r="K95" i="53" s="1"/>
  <c r="H10" i="46"/>
  <c r="H48" i="41"/>
  <c r="K48" i="41" s="1"/>
  <c r="H22" i="64"/>
  <c r="K22" i="64" s="1"/>
  <c r="H22" i="46"/>
  <c r="K22" i="46" s="1"/>
  <c r="H22" i="57"/>
  <c r="K22" i="57" s="1"/>
  <c r="H48" i="53"/>
  <c r="K48" i="53" s="1"/>
  <c r="H22" i="42"/>
  <c r="K22" i="42" s="1"/>
  <c r="H22" i="53"/>
  <c r="K22" i="53" s="1"/>
  <c r="H22" i="56"/>
  <c r="K22" i="56" s="1"/>
  <c r="H22" i="45"/>
  <c r="K22" i="45" s="1"/>
  <c r="H22" i="55"/>
  <c r="K22" i="55" s="1"/>
  <c r="H22" i="54"/>
  <c r="K22" i="54" s="1"/>
  <c r="H22" i="44"/>
  <c r="K22" i="44" s="1"/>
  <c r="H22" i="58"/>
  <c r="K22" i="58" s="1"/>
  <c r="H48" i="46"/>
  <c r="K48" i="46" s="1"/>
  <c r="H48" i="55"/>
  <c r="K48" i="55" s="1"/>
  <c r="H48" i="42"/>
  <c r="K48" i="42" s="1"/>
  <c r="H48" i="57"/>
  <c r="K48" i="57" s="1"/>
  <c r="H48" i="64"/>
  <c r="K48" i="64" s="1"/>
  <c r="H48" i="44"/>
  <c r="K48" i="44" s="1"/>
  <c r="H73" i="44"/>
  <c r="K73" i="44" s="1"/>
  <c r="H48" i="58"/>
  <c r="K48" i="58" s="1"/>
  <c r="H73" i="57"/>
  <c r="K73" i="57" s="1"/>
  <c r="H36" i="53"/>
  <c r="K36" i="53" s="1"/>
  <c r="H136" i="57"/>
  <c r="K136" i="57" s="1"/>
  <c r="H136" i="46"/>
  <c r="H122" i="64"/>
  <c r="K122" i="64" s="1"/>
  <c r="H95" i="55"/>
  <c r="K95" i="55" s="1"/>
  <c r="H119" i="46"/>
  <c r="K119" i="46" s="1"/>
  <c r="H96" i="53"/>
  <c r="K96" i="53" s="1"/>
  <c r="H97" i="44"/>
  <c r="K97" i="44" s="1"/>
  <c r="H94" i="58"/>
  <c r="K94" i="58" s="1"/>
  <c r="H96" i="57"/>
  <c r="H95" i="42"/>
  <c r="K95" i="42" s="1"/>
  <c r="H99" i="53"/>
  <c r="K99" i="53" s="1"/>
  <c r="H93" i="64"/>
  <c r="K93" i="64" s="1"/>
  <c r="H36" i="41"/>
  <c r="K36" i="41" s="1"/>
  <c r="A159" i="42"/>
  <c r="L159" i="42" s="1"/>
  <c r="M159" i="42" s="1"/>
  <c r="G131" i="57"/>
  <c r="K129" i="57"/>
  <c r="I156" i="44"/>
  <c r="F176" i="44"/>
  <c r="A163" i="44"/>
  <c r="H74" i="64"/>
  <c r="K74" i="64" s="1"/>
  <c r="O135" i="44"/>
  <c r="P135" i="44"/>
  <c r="Q135" i="44" s="1"/>
  <c r="N161" i="44"/>
  <c r="L135" i="44"/>
  <c r="M135" i="44" s="1"/>
  <c r="G135" i="44"/>
  <c r="H135" i="44" s="1"/>
  <c r="I135" i="44"/>
  <c r="J135" i="44" s="1"/>
  <c r="H66" i="53"/>
  <c r="K66" i="53" s="1"/>
  <c r="G131" i="42"/>
  <c r="K129" i="42"/>
  <c r="A159" i="53"/>
  <c r="L159" i="53" s="1"/>
  <c r="M159" i="53" s="1"/>
  <c r="H69" i="58"/>
  <c r="K69" i="58" s="1"/>
  <c r="H71" i="46"/>
  <c r="K71" i="46" s="1"/>
  <c r="A159" i="58"/>
  <c r="L159" i="58" s="1"/>
  <c r="M159" i="58" s="1"/>
  <c r="H72" i="44"/>
  <c r="K72" i="44" s="1"/>
  <c r="H69" i="46"/>
  <c r="K69" i="46" s="1"/>
  <c r="F206" i="64"/>
  <c r="F184" i="64"/>
  <c r="F188" i="64"/>
  <c r="F195" i="64"/>
  <c r="A195" i="64" s="1"/>
  <c r="F189" i="64"/>
  <c r="A189" i="64" s="1"/>
  <c r="F193" i="64"/>
  <c r="A193" i="64" s="1"/>
  <c r="F190" i="64"/>
  <c r="A190" i="64" s="1"/>
  <c r="F199" i="64"/>
  <c r="A199" i="64" s="1"/>
  <c r="F192" i="64"/>
  <c r="A192" i="64" s="1"/>
  <c r="F194" i="64"/>
  <c r="A194" i="64" s="1"/>
  <c r="F198" i="64"/>
  <c r="A198" i="64" s="1"/>
  <c r="F186" i="64"/>
  <c r="A186" i="64" s="1"/>
  <c r="F191" i="64"/>
  <c r="A191" i="64" s="1"/>
  <c r="F200" i="64"/>
  <c r="A200" i="64" s="1"/>
  <c r="F197" i="64"/>
  <c r="A197" i="64" s="1"/>
  <c r="F196" i="64"/>
  <c r="A196" i="64" s="1"/>
  <c r="F187" i="64"/>
  <c r="A187" i="64" s="1"/>
  <c r="F185" i="64"/>
  <c r="A185" i="64" s="1"/>
  <c r="K109" i="53"/>
  <c r="H70" i="53"/>
  <c r="K70" i="53" s="1"/>
  <c r="I156" i="46"/>
  <c r="F176" i="46"/>
  <c r="A163" i="46"/>
  <c r="H136" i="53"/>
  <c r="K136" i="53" s="1"/>
  <c r="H21" i="53"/>
  <c r="K21" i="53" s="1"/>
  <c r="H47" i="41"/>
  <c r="K47" i="41" s="1"/>
  <c r="H21" i="46"/>
  <c r="K21" i="46" s="1"/>
  <c r="H21" i="44"/>
  <c r="K21" i="44" s="1"/>
  <c r="H21" i="45"/>
  <c r="K21" i="45" s="1"/>
  <c r="H21" i="54"/>
  <c r="K21" i="54" s="1"/>
  <c r="H21" i="58"/>
  <c r="K21" i="58" s="1"/>
  <c r="H21" i="42"/>
  <c r="K21" i="42" s="1"/>
  <c r="H47" i="58"/>
  <c r="K47" i="58" s="1"/>
  <c r="H47" i="57"/>
  <c r="K47" i="57" s="1"/>
  <c r="H21" i="64"/>
  <c r="K21" i="64" s="1"/>
  <c r="H21" i="55"/>
  <c r="K21" i="55" s="1"/>
  <c r="H21" i="57"/>
  <c r="K21" i="57" s="1"/>
  <c r="H47" i="64"/>
  <c r="K47" i="64" s="1"/>
  <c r="H21" i="56"/>
  <c r="K21" i="56" s="1"/>
  <c r="H47" i="53"/>
  <c r="K47" i="53" s="1"/>
  <c r="H72" i="46"/>
  <c r="K72" i="46" s="1"/>
  <c r="H47" i="42"/>
  <c r="K47" i="42" s="1"/>
  <c r="H47" i="55"/>
  <c r="K47" i="55" s="1"/>
  <c r="H47" i="44"/>
  <c r="K47" i="44" s="1"/>
  <c r="H47" i="46"/>
  <c r="K47" i="46" s="1"/>
  <c r="H72" i="55"/>
  <c r="K72" i="55" s="1"/>
  <c r="H13" i="45"/>
  <c r="K13" i="45" s="1"/>
  <c r="H13" i="64"/>
  <c r="K13" i="64" s="1"/>
  <c r="H13" i="53"/>
  <c r="K13" i="53" s="1"/>
  <c r="H13" i="42"/>
  <c r="K13" i="42" s="1"/>
  <c r="H13" i="55"/>
  <c r="K13" i="55" s="1"/>
  <c r="H13" i="56"/>
  <c r="K13" i="56" s="1"/>
  <c r="H13" i="58"/>
  <c r="K13" i="58" s="1"/>
  <c r="H13" i="57"/>
  <c r="K13" i="57" s="1"/>
  <c r="H13" i="46"/>
  <c r="K13" i="46" s="1"/>
  <c r="H13" i="54"/>
  <c r="K13" i="54" s="1"/>
  <c r="H13" i="44"/>
  <c r="K13" i="44" s="1"/>
  <c r="H36" i="42"/>
  <c r="K36" i="42" s="1"/>
  <c r="H111" i="58"/>
  <c r="K111" i="58" s="1"/>
  <c r="H97" i="46"/>
  <c r="K97" i="46" s="1"/>
  <c r="H94" i="53"/>
  <c r="K94" i="53" s="1"/>
  <c r="H99" i="55"/>
  <c r="K99" i="55" s="1"/>
  <c r="H96" i="42"/>
  <c r="K96" i="42" s="1"/>
  <c r="H39" i="53"/>
  <c r="K39" i="53" s="1"/>
  <c r="H97" i="42"/>
  <c r="K97" i="42" s="1"/>
  <c r="H98" i="57"/>
  <c r="H96" i="55"/>
  <c r="K96" i="55" s="1"/>
  <c r="H92" i="44"/>
  <c r="K92" i="44" s="1"/>
  <c r="I156" i="55"/>
  <c r="F176" i="55"/>
  <c r="A163" i="55"/>
  <c r="G134" i="46"/>
  <c r="H134" i="46" s="1"/>
  <c r="I134" i="46"/>
  <c r="J134" i="46" s="1"/>
  <c r="N160" i="46"/>
  <c r="G160" i="46" s="1"/>
  <c r="H160" i="46" s="1"/>
  <c r="N160" i="57"/>
  <c r="G134" i="57"/>
  <c r="H134" i="57" s="1"/>
  <c r="I134" i="57"/>
  <c r="J134" i="57" s="1"/>
  <c r="H68" i="55"/>
  <c r="K68" i="55" s="1"/>
  <c r="H70" i="44"/>
  <c r="K70" i="44" s="1"/>
  <c r="H70" i="58"/>
  <c r="K70" i="58" s="1"/>
  <c r="F184" i="42"/>
  <c r="F206" i="42"/>
  <c r="F188" i="42"/>
  <c r="F193" i="42"/>
  <c r="A193" i="42" s="1"/>
  <c r="F198" i="42"/>
  <c r="A198" i="42" s="1"/>
  <c r="F189" i="42"/>
  <c r="A189" i="42" s="1"/>
  <c r="F200" i="42"/>
  <c r="A200" i="42" s="1"/>
  <c r="F190" i="42"/>
  <c r="A190" i="42" s="1"/>
  <c r="F199" i="42"/>
  <c r="A199" i="42" s="1"/>
  <c r="F195" i="42"/>
  <c r="A195" i="42" s="1"/>
  <c r="F196" i="42"/>
  <c r="A196" i="42" s="1"/>
  <c r="F192" i="42"/>
  <c r="A192" i="42" s="1"/>
  <c r="F194" i="42"/>
  <c r="A194" i="42" s="1"/>
  <c r="F191" i="42"/>
  <c r="A191" i="42" s="1"/>
  <c r="F197" i="42"/>
  <c r="A197" i="42" s="1"/>
  <c r="F186" i="42"/>
  <c r="A186" i="42" s="1"/>
  <c r="F187" i="42"/>
  <c r="A187" i="42" s="1"/>
  <c r="F185" i="42"/>
  <c r="A185" i="42" s="1"/>
  <c r="F206" i="44"/>
  <c r="F184" i="44"/>
  <c r="F188" i="44"/>
  <c r="F191" i="44"/>
  <c r="A191" i="44" s="1"/>
  <c r="F193" i="44"/>
  <c r="A193" i="44" s="1"/>
  <c r="F195" i="44"/>
  <c r="A195" i="44" s="1"/>
  <c r="F198" i="44"/>
  <c r="A198" i="44" s="1"/>
  <c r="F199" i="44"/>
  <c r="A199" i="44" s="1"/>
  <c r="F189" i="44"/>
  <c r="A189" i="44" s="1"/>
  <c r="F200" i="44"/>
  <c r="A200" i="44" s="1"/>
  <c r="F186" i="44"/>
  <c r="A186" i="44" s="1"/>
  <c r="F194" i="44"/>
  <c r="A194" i="44" s="1"/>
  <c r="F196" i="44"/>
  <c r="A196" i="44" s="1"/>
  <c r="F192" i="44"/>
  <c r="A192" i="44" s="1"/>
  <c r="F197" i="44"/>
  <c r="A197" i="44" s="1"/>
  <c r="F187" i="44"/>
  <c r="A187" i="44" s="1"/>
  <c r="F185" i="44"/>
  <c r="A185" i="44" s="1"/>
  <c r="F190" i="44"/>
  <c r="A190" i="44" s="1"/>
  <c r="N160" i="42"/>
  <c r="G134" i="42"/>
  <c r="H134" i="42" s="1"/>
  <c r="I134" i="42"/>
  <c r="J134" i="42" s="1"/>
  <c r="H99" i="44"/>
  <c r="K99" i="44" s="1"/>
  <c r="H68" i="58"/>
  <c r="K68" i="58" s="1"/>
  <c r="G135" i="58"/>
  <c r="H135" i="58" s="1"/>
  <c r="H70" i="42"/>
  <c r="K70" i="42" s="1"/>
  <c r="P135" i="53"/>
  <c r="Q135" i="53" s="1"/>
  <c r="O135" i="53"/>
  <c r="I135" i="53"/>
  <c r="J135" i="53" s="1"/>
  <c r="N161" i="53"/>
  <c r="L135" i="53"/>
  <c r="M135" i="53" s="1"/>
  <c r="G135" i="53"/>
  <c r="H135" i="53" s="1"/>
  <c r="H74" i="58"/>
  <c r="K74" i="58" s="1"/>
  <c r="A159" i="46"/>
  <c r="L159" i="46" s="1"/>
  <c r="M159" i="46" s="1"/>
  <c r="H16" i="53"/>
  <c r="K16" i="53" s="1"/>
  <c r="H16" i="45"/>
  <c r="K16" i="45" s="1"/>
  <c r="H16" i="64"/>
  <c r="K16" i="64" s="1"/>
  <c r="H42" i="46"/>
  <c r="K42" i="46" s="1"/>
  <c r="H16" i="57"/>
  <c r="K16" i="57" s="1"/>
  <c r="H16" i="54"/>
  <c r="K16" i="54" s="1"/>
  <c r="H16" i="42"/>
  <c r="K16" i="42" s="1"/>
  <c r="H16" i="44"/>
  <c r="K16" i="44" s="1"/>
  <c r="H16" i="58"/>
  <c r="K16" i="58" s="1"/>
  <c r="H42" i="41"/>
  <c r="K42" i="41" s="1"/>
  <c r="H16" i="56"/>
  <c r="K16" i="56" s="1"/>
  <c r="H16" i="46"/>
  <c r="K16" i="46" s="1"/>
  <c r="H42" i="55"/>
  <c r="K42" i="55" s="1"/>
  <c r="H16" i="55"/>
  <c r="K16" i="55" s="1"/>
  <c r="H42" i="57"/>
  <c r="K42" i="57" s="1"/>
  <c r="H67" i="44"/>
  <c r="K67" i="44" s="1"/>
  <c r="H42" i="64"/>
  <c r="K42" i="64" s="1"/>
  <c r="H42" i="53"/>
  <c r="K42" i="53" s="1"/>
  <c r="H42" i="44"/>
  <c r="K42" i="44" s="1"/>
  <c r="H42" i="58"/>
  <c r="K42" i="58" s="1"/>
  <c r="H67" i="46"/>
  <c r="K67" i="46" s="1"/>
  <c r="H42" i="42"/>
  <c r="K42" i="42" s="1"/>
  <c r="H92" i="57"/>
  <c r="H18" i="53"/>
  <c r="K18" i="53" s="1"/>
  <c r="H18" i="58"/>
  <c r="K18" i="58" s="1"/>
  <c r="H18" i="42"/>
  <c r="K18" i="42" s="1"/>
  <c r="H18" i="44"/>
  <c r="K18" i="44" s="1"/>
  <c r="H18" i="57"/>
  <c r="K18" i="57" s="1"/>
  <c r="H18" i="45"/>
  <c r="K18" i="45" s="1"/>
  <c r="H44" i="58"/>
  <c r="K44" i="58" s="1"/>
  <c r="H44" i="57"/>
  <c r="K44" i="57" s="1"/>
  <c r="H18" i="55"/>
  <c r="K18" i="55" s="1"/>
  <c r="H18" i="46"/>
  <c r="K18" i="46" s="1"/>
  <c r="H18" i="64"/>
  <c r="K18" i="64" s="1"/>
  <c r="H44" i="41"/>
  <c r="K44" i="41" s="1"/>
  <c r="H18" i="54"/>
  <c r="K18" i="54" s="1"/>
  <c r="H18" i="56"/>
  <c r="K18" i="56" s="1"/>
  <c r="H44" i="64"/>
  <c r="K44" i="64" s="1"/>
  <c r="H44" i="42"/>
  <c r="K44" i="42" s="1"/>
  <c r="H44" i="46"/>
  <c r="K44" i="46" s="1"/>
  <c r="H44" i="53"/>
  <c r="K44" i="53" s="1"/>
  <c r="H69" i="53"/>
  <c r="K69" i="53" s="1"/>
  <c r="H69" i="64"/>
  <c r="K69" i="64" s="1"/>
  <c r="H44" i="55"/>
  <c r="K44" i="55" s="1"/>
  <c r="H44" i="44"/>
  <c r="K44" i="44" s="1"/>
  <c r="H61" i="57"/>
  <c r="K61" i="57" s="1"/>
  <c r="H97" i="58"/>
  <c r="K97" i="58" s="1"/>
  <c r="H93" i="58"/>
  <c r="K93" i="58" s="1"/>
  <c r="H95" i="46"/>
  <c r="K95" i="46" s="1"/>
  <c r="H94" i="42"/>
  <c r="K94" i="42" s="1"/>
  <c r="H92" i="46"/>
  <c r="K92" i="46" s="1"/>
  <c r="F206" i="55"/>
  <c r="F184" i="55"/>
  <c r="F188" i="55"/>
  <c r="F195" i="55"/>
  <c r="A195" i="55" s="1"/>
  <c r="F198" i="55"/>
  <c r="A198" i="55" s="1"/>
  <c r="F190" i="55"/>
  <c r="A190" i="55" s="1"/>
  <c r="F199" i="55"/>
  <c r="A199" i="55" s="1"/>
  <c r="F193" i="55"/>
  <c r="A193" i="55" s="1"/>
  <c r="F191" i="55"/>
  <c r="A191" i="55" s="1"/>
  <c r="F197" i="55"/>
  <c r="A197" i="55" s="1"/>
  <c r="F194" i="55"/>
  <c r="A194" i="55" s="1"/>
  <c r="F189" i="55"/>
  <c r="A189" i="55" s="1"/>
  <c r="F200" i="55"/>
  <c r="A200" i="55" s="1"/>
  <c r="F192" i="55"/>
  <c r="A192" i="55" s="1"/>
  <c r="F196" i="55"/>
  <c r="A196" i="55" s="1"/>
  <c r="F186" i="55"/>
  <c r="A186" i="55" s="1"/>
  <c r="F185" i="55"/>
  <c r="A185" i="55" s="1"/>
  <c r="F187" i="55"/>
  <c r="A187" i="55" s="1"/>
  <c r="H67" i="53"/>
  <c r="K67" i="53" s="1"/>
  <c r="G131" i="46"/>
  <c r="K129" i="46"/>
  <c r="H68" i="53"/>
  <c r="K68" i="53" s="1"/>
  <c r="A159" i="44"/>
  <c r="L159" i="44" s="1"/>
  <c r="M159" i="44" s="1"/>
  <c r="H74" i="46"/>
  <c r="K74" i="46" s="1"/>
  <c r="H93" i="46"/>
  <c r="K93" i="46" s="1"/>
  <c r="H66" i="46"/>
  <c r="K66" i="46" s="1"/>
  <c r="N160" i="58"/>
  <c r="I134" i="58"/>
  <c r="J134" i="58" s="1"/>
  <c r="G134" i="58"/>
  <c r="H134" i="58" s="1"/>
  <c r="P135" i="55"/>
  <c r="Q135" i="55" s="1"/>
  <c r="O135" i="55"/>
  <c r="L135" i="55"/>
  <c r="M135" i="55" s="1"/>
  <c r="I135" i="55"/>
  <c r="J135" i="55" s="1"/>
  <c r="K135" i="55" s="1"/>
  <c r="N161" i="55"/>
  <c r="H68" i="57"/>
  <c r="K68" i="57" s="1"/>
  <c r="H71" i="44"/>
  <c r="K71" i="44" s="1"/>
  <c r="H72" i="58"/>
  <c r="K72" i="58" s="1"/>
  <c r="H67" i="55"/>
  <c r="K67" i="55" s="1"/>
  <c r="P135" i="42"/>
  <c r="Q135" i="42" s="1"/>
  <c r="O135" i="42"/>
  <c r="G135" i="42"/>
  <c r="H135" i="42" s="1"/>
  <c r="I135" i="42"/>
  <c r="J135" i="42" s="1"/>
  <c r="N161" i="42"/>
  <c r="L135" i="42"/>
  <c r="M135" i="42" s="1"/>
  <c r="F184" i="46"/>
  <c r="F206" i="46"/>
  <c r="F188" i="46"/>
  <c r="F199" i="46"/>
  <c r="A199" i="46" s="1"/>
  <c r="F193" i="46"/>
  <c r="A193" i="46" s="1"/>
  <c r="F195" i="46"/>
  <c r="A195" i="46" s="1"/>
  <c r="F189" i="46"/>
  <c r="A189" i="46" s="1"/>
  <c r="F200" i="46"/>
  <c r="A200" i="46" s="1"/>
  <c r="F192" i="46"/>
  <c r="A192" i="46" s="1"/>
  <c r="F198" i="46"/>
  <c r="A198" i="46" s="1"/>
  <c r="F190" i="46"/>
  <c r="A190" i="46" s="1"/>
  <c r="F186" i="46"/>
  <c r="A186" i="46" s="1"/>
  <c r="F196" i="46"/>
  <c r="A196" i="46" s="1"/>
  <c r="F197" i="46"/>
  <c r="A197" i="46" s="1"/>
  <c r="F187" i="46"/>
  <c r="A187" i="46" s="1"/>
  <c r="F191" i="46"/>
  <c r="A191" i="46" s="1"/>
  <c r="F194" i="46"/>
  <c r="A194" i="46" s="1"/>
  <c r="F185" i="46"/>
  <c r="A185" i="46" s="1"/>
  <c r="H66" i="55"/>
  <c r="K66" i="55" s="1"/>
  <c r="H40" i="41"/>
  <c r="K40" i="41" s="1"/>
  <c r="H14" i="46"/>
  <c r="K14" i="46" s="1"/>
  <c r="H14" i="44"/>
  <c r="K14" i="44" s="1"/>
  <c r="H14" i="56"/>
  <c r="K14" i="56" s="1"/>
  <c r="H14" i="57"/>
  <c r="K14" i="57" s="1"/>
  <c r="H14" i="45"/>
  <c r="K14" i="45" s="1"/>
  <c r="H14" i="58"/>
  <c r="K14" i="58" s="1"/>
  <c r="H14" i="53"/>
  <c r="K14" i="53" s="1"/>
  <c r="H14" i="54"/>
  <c r="K14" i="54" s="1"/>
  <c r="H14" i="55"/>
  <c r="K14" i="55" s="1"/>
  <c r="H40" i="64"/>
  <c r="K40" i="64" s="1"/>
  <c r="H14" i="42"/>
  <c r="K14" i="42" s="1"/>
  <c r="H14" i="64"/>
  <c r="K14" i="64" s="1"/>
  <c r="H40" i="44"/>
  <c r="K40" i="44" s="1"/>
  <c r="H40" i="46"/>
  <c r="K40" i="46" s="1"/>
  <c r="H40" i="57"/>
  <c r="K40" i="57" s="1"/>
  <c r="H40" i="55"/>
  <c r="K40" i="55" s="1"/>
  <c r="H40" i="53"/>
  <c r="K40" i="53" s="1"/>
  <c r="H40" i="42"/>
  <c r="K40" i="42" s="1"/>
  <c r="H40" i="58"/>
  <c r="K40" i="58" s="1"/>
  <c r="H93" i="53"/>
  <c r="H93" i="55"/>
  <c r="K93" i="55" s="1"/>
  <c r="H124" i="46"/>
  <c r="K124" i="46" s="1"/>
  <c r="H96" i="58"/>
  <c r="K96" i="58" s="1"/>
  <c r="H94" i="44"/>
  <c r="K94" i="44" s="1"/>
  <c r="H39" i="46"/>
  <c r="H93" i="42"/>
  <c r="K93" i="42" s="1"/>
  <c r="H39" i="64"/>
  <c r="K39" i="64" s="1"/>
  <c r="H98" i="44"/>
  <c r="K98" i="44" s="1"/>
  <c r="A159" i="55"/>
  <c r="L159" i="55" s="1"/>
  <c r="M159" i="55" s="1"/>
  <c r="L134" i="55"/>
  <c r="M134" i="55" s="1"/>
  <c r="F176" i="57"/>
  <c r="I156" i="57"/>
  <c r="A163" i="57"/>
  <c r="H66" i="42"/>
  <c r="K66" i="42" s="1"/>
  <c r="H74" i="55"/>
  <c r="K74" i="55" s="1"/>
  <c r="H66" i="44"/>
  <c r="K66" i="44" s="1"/>
  <c r="H68" i="64"/>
  <c r="K68" i="64" s="1"/>
  <c r="H73" i="58"/>
  <c r="K73" i="58" s="1"/>
  <c r="I134" i="44"/>
  <c r="J134" i="44" s="1"/>
  <c r="G134" i="44"/>
  <c r="H134" i="44" s="1"/>
  <c r="N160" i="44"/>
  <c r="H66" i="64"/>
  <c r="K66" i="64" s="1"/>
  <c r="H71" i="58"/>
  <c r="K71" i="58" s="1"/>
  <c r="H68" i="44"/>
  <c r="K68" i="44" s="1"/>
  <c r="G131" i="53"/>
  <c r="K129" i="53"/>
  <c r="H73" i="42"/>
  <c r="K73" i="42" s="1"/>
  <c r="H98" i="55"/>
  <c r="K98" i="55" s="1"/>
  <c r="H66" i="58"/>
  <c r="K66" i="58" s="1"/>
  <c r="O51" i="54"/>
  <c r="F21" i="6" s="1"/>
  <c r="N76" i="44"/>
  <c r="O51" i="64"/>
  <c r="K37" i="42"/>
  <c r="P51" i="41"/>
  <c r="I51" i="44"/>
  <c r="O51" i="44"/>
  <c r="J51" i="44"/>
  <c r="M11" i="6" s="1"/>
  <c r="K99" i="42"/>
  <c r="K38" i="57"/>
  <c r="K38" i="46"/>
  <c r="N76" i="55"/>
  <c r="G51" i="44"/>
  <c r="O51" i="42"/>
  <c r="N76" i="58"/>
  <c r="K39" i="42"/>
  <c r="L51" i="41"/>
  <c r="M51" i="41"/>
  <c r="K100" i="53"/>
  <c r="J51" i="58"/>
  <c r="J51" i="42"/>
  <c r="M10" i="6" s="1"/>
  <c r="N76" i="42"/>
  <c r="K38" i="58"/>
  <c r="K38" i="55"/>
  <c r="K100" i="57"/>
  <c r="N76" i="53"/>
  <c r="K123" i="53"/>
  <c r="K100" i="46"/>
  <c r="K39" i="46"/>
  <c r="K37" i="64"/>
  <c r="P121" i="42"/>
  <c r="Q121" i="42" s="1"/>
  <c r="L121" i="42"/>
  <c r="M121" i="42" s="1"/>
  <c r="I121" i="42"/>
  <c r="J121" i="42" s="1"/>
  <c r="N147" i="42"/>
  <c r="O121" i="42"/>
  <c r="G121" i="42"/>
  <c r="H121" i="42" s="1"/>
  <c r="L125" i="46"/>
  <c r="M125" i="46" s="1"/>
  <c r="O125" i="46"/>
  <c r="I125" i="46"/>
  <c r="J125" i="46" s="1"/>
  <c r="G125" i="46"/>
  <c r="H125" i="46" s="1"/>
  <c r="P125" i="46"/>
  <c r="Q125" i="46" s="1"/>
  <c r="O51" i="53"/>
  <c r="N76" i="46"/>
  <c r="I149" i="53"/>
  <c r="J149" i="53" s="1"/>
  <c r="G149" i="53"/>
  <c r="H149" i="53" s="1"/>
  <c r="O149" i="53"/>
  <c r="L149" i="53"/>
  <c r="M149" i="53" s="1"/>
  <c r="P149" i="53"/>
  <c r="Q149" i="53" s="1"/>
  <c r="N147" i="46"/>
  <c r="O121" i="46"/>
  <c r="G121" i="46"/>
  <c r="H121" i="46" s="1"/>
  <c r="P121" i="46"/>
  <c r="Q121" i="46" s="1"/>
  <c r="L121" i="46"/>
  <c r="M121" i="46" s="1"/>
  <c r="I121" i="46"/>
  <c r="J121" i="46" s="1"/>
  <c r="G119" i="55"/>
  <c r="H119" i="55" s="1"/>
  <c r="L119" i="55"/>
  <c r="M119" i="55" s="1"/>
  <c r="N145" i="55"/>
  <c r="P119" i="55"/>
  <c r="Q119" i="55" s="1"/>
  <c r="I119" i="55"/>
  <c r="J119" i="55" s="1"/>
  <c r="O119" i="55"/>
  <c r="O147" i="64"/>
  <c r="I147" i="64"/>
  <c r="J147" i="64" s="1"/>
  <c r="G147" i="64"/>
  <c r="H147" i="64" s="1"/>
  <c r="N173" i="64"/>
  <c r="P147" i="64"/>
  <c r="Q147" i="64" s="1"/>
  <c r="L147" i="64"/>
  <c r="M147" i="64" s="1"/>
  <c r="G122" i="58"/>
  <c r="H122" i="58" s="1"/>
  <c r="O122" i="58"/>
  <c r="L122" i="58"/>
  <c r="M122" i="58" s="1"/>
  <c r="I122" i="58"/>
  <c r="J122" i="58" s="1"/>
  <c r="N148" i="58"/>
  <c r="P122" i="58"/>
  <c r="Q122" i="58" s="1"/>
  <c r="N171" i="46"/>
  <c r="P145" i="46"/>
  <c r="Q145" i="46" s="1"/>
  <c r="G145" i="46"/>
  <c r="H145" i="46" s="1"/>
  <c r="L145" i="46"/>
  <c r="M145" i="46" s="1"/>
  <c r="I145" i="46"/>
  <c r="J145" i="46" s="1"/>
  <c r="O145" i="46"/>
  <c r="K37" i="55"/>
  <c r="K37" i="46"/>
  <c r="K96" i="57"/>
  <c r="K37" i="53"/>
  <c r="K38" i="64"/>
  <c r="P65" i="57"/>
  <c r="Q65" i="57" s="1"/>
  <c r="O65" i="57"/>
  <c r="N91" i="57"/>
  <c r="L65" i="57"/>
  <c r="M65" i="57" s="1"/>
  <c r="I65" i="57"/>
  <c r="J65" i="57" s="1"/>
  <c r="G65" i="57"/>
  <c r="H65" i="57" s="1"/>
  <c r="P65" i="58"/>
  <c r="Q65" i="58" s="1"/>
  <c r="L65" i="58"/>
  <c r="M65" i="58" s="1"/>
  <c r="I65" i="58"/>
  <c r="J65" i="58" s="1"/>
  <c r="G65" i="58"/>
  <c r="H65" i="58" s="1"/>
  <c r="O65" i="58"/>
  <c r="N91" i="58"/>
  <c r="I124" i="57"/>
  <c r="J124" i="57" s="1"/>
  <c r="P124" i="57"/>
  <c r="Q124" i="57" s="1"/>
  <c r="O124" i="57"/>
  <c r="G124" i="57"/>
  <c r="H124" i="57" s="1"/>
  <c r="N150" i="57"/>
  <c r="L124" i="57"/>
  <c r="M124" i="57" s="1"/>
  <c r="L118" i="46"/>
  <c r="M118" i="46" s="1"/>
  <c r="P118" i="46"/>
  <c r="Q118" i="46" s="1"/>
  <c r="O118" i="46"/>
  <c r="G118" i="46"/>
  <c r="H118" i="46" s="1"/>
  <c r="N144" i="46"/>
  <c r="I118" i="46"/>
  <c r="J118" i="46" s="1"/>
  <c r="K100" i="64"/>
  <c r="N89" i="64"/>
  <c r="P63" i="64"/>
  <c r="Q63" i="64" s="1"/>
  <c r="O63" i="64"/>
  <c r="L63" i="64"/>
  <c r="M63" i="64" s="1"/>
  <c r="G63" i="64"/>
  <c r="H63" i="64" s="1"/>
  <c r="I63" i="64"/>
  <c r="J63" i="64" s="1"/>
  <c r="I125" i="53"/>
  <c r="J125" i="53" s="1"/>
  <c r="G125" i="53"/>
  <c r="H125" i="53" s="1"/>
  <c r="P125" i="53"/>
  <c r="Q125" i="53" s="1"/>
  <c r="O125" i="53"/>
  <c r="L125" i="53"/>
  <c r="M125" i="53" s="1"/>
  <c r="O51" i="45"/>
  <c r="O51" i="46"/>
  <c r="I65" i="55"/>
  <c r="J65" i="55" s="1"/>
  <c r="P65" i="55"/>
  <c r="Q65" i="55" s="1"/>
  <c r="O65" i="55"/>
  <c r="G65" i="55"/>
  <c r="H65" i="55" s="1"/>
  <c r="N91" i="55"/>
  <c r="L65" i="55"/>
  <c r="M65" i="55" s="1"/>
  <c r="I120" i="64"/>
  <c r="J120" i="64" s="1"/>
  <c r="G120" i="64"/>
  <c r="H120" i="64" s="1"/>
  <c r="P120" i="64"/>
  <c r="Q120" i="64" s="1"/>
  <c r="L120" i="64"/>
  <c r="M120" i="64" s="1"/>
  <c r="N146" i="64"/>
  <c r="O120" i="64"/>
  <c r="G124" i="53"/>
  <c r="H124" i="53" s="1"/>
  <c r="N150" i="53"/>
  <c r="O124" i="53"/>
  <c r="L124" i="53"/>
  <c r="M124" i="53" s="1"/>
  <c r="P124" i="53"/>
  <c r="Q124" i="53" s="1"/>
  <c r="I124" i="53"/>
  <c r="J124" i="53" s="1"/>
  <c r="O64" i="42"/>
  <c r="L64" i="42"/>
  <c r="M64" i="42" s="1"/>
  <c r="I64" i="42"/>
  <c r="J64" i="42" s="1"/>
  <c r="P64" i="42"/>
  <c r="Q64" i="42" s="1"/>
  <c r="N90" i="42"/>
  <c r="G64" i="42"/>
  <c r="H64" i="42" s="1"/>
  <c r="G121" i="44"/>
  <c r="H121" i="44" s="1"/>
  <c r="P121" i="44"/>
  <c r="Q121" i="44" s="1"/>
  <c r="I121" i="44"/>
  <c r="J121" i="44" s="1"/>
  <c r="N147" i="44"/>
  <c r="O121" i="44"/>
  <c r="L121" i="44"/>
  <c r="M121" i="44" s="1"/>
  <c r="O63" i="58"/>
  <c r="L63" i="58"/>
  <c r="M63" i="58" s="1"/>
  <c r="P63" i="58"/>
  <c r="Q63" i="58" s="1"/>
  <c r="G63" i="58"/>
  <c r="H63" i="58" s="1"/>
  <c r="N89" i="58"/>
  <c r="I63" i="58"/>
  <c r="J63" i="58" s="1"/>
  <c r="L63" i="44"/>
  <c r="M63" i="44" s="1"/>
  <c r="I63" i="44"/>
  <c r="J63" i="44" s="1"/>
  <c r="O63" i="44"/>
  <c r="N89" i="44"/>
  <c r="G63" i="44"/>
  <c r="H63" i="44" s="1"/>
  <c r="P63" i="44"/>
  <c r="Q63" i="44" s="1"/>
  <c r="I124" i="64"/>
  <c r="J124" i="64" s="1"/>
  <c r="P124" i="64"/>
  <c r="Q124" i="64" s="1"/>
  <c r="L124" i="64"/>
  <c r="M124" i="64" s="1"/>
  <c r="G124" i="64"/>
  <c r="H124" i="64" s="1"/>
  <c r="N150" i="64"/>
  <c r="O124" i="64"/>
  <c r="P125" i="55"/>
  <c r="Q125" i="55" s="1"/>
  <c r="O125" i="55"/>
  <c r="G125" i="55"/>
  <c r="H125" i="55" s="1"/>
  <c r="L125" i="55"/>
  <c r="M125" i="55" s="1"/>
  <c r="I125" i="55"/>
  <c r="J125" i="55" s="1"/>
  <c r="L63" i="53"/>
  <c r="M63" i="53" s="1"/>
  <c r="N89" i="53"/>
  <c r="P63" i="53"/>
  <c r="Q63" i="53" s="1"/>
  <c r="O63" i="53"/>
  <c r="I63" i="53"/>
  <c r="J63" i="53" s="1"/>
  <c r="G63" i="53"/>
  <c r="H63" i="53" s="1"/>
  <c r="P123" i="64"/>
  <c r="Q123" i="64" s="1"/>
  <c r="O123" i="64"/>
  <c r="L123" i="64"/>
  <c r="M123" i="64" s="1"/>
  <c r="G123" i="64"/>
  <c r="H123" i="64" s="1"/>
  <c r="I123" i="64"/>
  <c r="J123" i="64" s="1"/>
  <c r="N149" i="64"/>
  <c r="L65" i="44"/>
  <c r="M65" i="44" s="1"/>
  <c r="P65" i="44"/>
  <c r="Q65" i="44" s="1"/>
  <c r="N91" i="44"/>
  <c r="O65" i="44"/>
  <c r="G65" i="44"/>
  <c r="H65" i="44" s="1"/>
  <c r="I65" i="44"/>
  <c r="J65" i="44" s="1"/>
  <c r="P122" i="46"/>
  <c r="Q122" i="46" s="1"/>
  <c r="O122" i="46"/>
  <c r="G122" i="46"/>
  <c r="H122" i="46" s="1"/>
  <c r="I122" i="46"/>
  <c r="J122" i="46" s="1"/>
  <c r="L122" i="46"/>
  <c r="M122" i="46" s="1"/>
  <c r="N148" i="46"/>
  <c r="N90" i="53"/>
  <c r="L64" i="53"/>
  <c r="M64" i="53" s="1"/>
  <c r="I64" i="53"/>
  <c r="J64" i="53" s="1"/>
  <c r="P64" i="53"/>
  <c r="Q64" i="53" s="1"/>
  <c r="G64" i="53"/>
  <c r="H64" i="53" s="1"/>
  <c r="O64" i="53"/>
  <c r="I118" i="55"/>
  <c r="J118" i="55" s="1"/>
  <c r="P118" i="55"/>
  <c r="Q118" i="55" s="1"/>
  <c r="L118" i="55"/>
  <c r="M118" i="55" s="1"/>
  <c r="N144" i="55"/>
  <c r="O118" i="55"/>
  <c r="G118" i="55"/>
  <c r="H118" i="55" s="1"/>
  <c r="L51" i="44"/>
  <c r="P51" i="44"/>
  <c r="O51" i="58"/>
  <c r="O118" i="64"/>
  <c r="I118" i="64"/>
  <c r="J118" i="64" s="1"/>
  <c r="L118" i="64"/>
  <c r="M118" i="64" s="1"/>
  <c r="P118" i="64"/>
  <c r="Q118" i="64" s="1"/>
  <c r="G118" i="64"/>
  <c r="H118" i="64" s="1"/>
  <c r="N144" i="64"/>
  <c r="O64" i="44"/>
  <c r="L64" i="44"/>
  <c r="M64" i="44" s="1"/>
  <c r="G64" i="44"/>
  <c r="H64" i="44" s="1"/>
  <c r="P64" i="44"/>
  <c r="Q64" i="44" s="1"/>
  <c r="I64" i="44"/>
  <c r="J64" i="44" s="1"/>
  <c r="N90" i="44"/>
  <c r="G124" i="42"/>
  <c r="H124" i="42" s="1"/>
  <c r="O124" i="42"/>
  <c r="L124" i="42"/>
  <c r="M124" i="42" s="1"/>
  <c r="P124" i="42"/>
  <c r="Q124" i="42" s="1"/>
  <c r="I124" i="42"/>
  <c r="J124" i="42" s="1"/>
  <c r="K37" i="58"/>
  <c r="N146" i="58"/>
  <c r="O120" i="58"/>
  <c r="P120" i="58"/>
  <c r="Q120" i="58" s="1"/>
  <c r="L120" i="58"/>
  <c r="M120" i="58" s="1"/>
  <c r="I120" i="58"/>
  <c r="J120" i="58" s="1"/>
  <c r="G120" i="58"/>
  <c r="H120" i="58" s="1"/>
  <c r="O119" i="57"/>
  <c r="G119" i="57"/>
  <c r="H119" i="57" s="1"/>
  <c r="P119" i="57"/>
  <c r="Q119" i="57" s="1"/>
  <c r="L119" i="57"/>
  <c r="M119" i="57" s="1"/>
  <c r="N145" i="57"/>
  <c r="I119" i="57"/>
  <c r="J119" i="57" s="1"/>
  <c r="K100" i="44"/>
  <c r="L65" i="64"/>
  <c r="M65" i="64" s="1"/>
  <c r="I65" i="64"/>
  <c r="J65" i="64" s="1"/>
  <c r="G65" i="64"/>
  <c r="H65" i="64" s="1"/>
  <c r="O65" i="64"/>
  <c r="N91" i="64"/>
  <c r="P65" i="64"/>
  <c r="Q65" i="64" s="1"/>
  <c r="N150" i="55"/>
  <c r="G122" i="55"/>
  <c r="H122" i="55" s="1"/>
  <c r="N148" i="55"/>
  <c r="L122" i="55"/>
  <c r="M122" i="55" s="1"/>
  <c r="I122" i="55"/>
  <c r="J122" i="55" s="1"/>
  <c r="P122" i="55"/>
  <c r="Q122" i="55" s="1"/>
  <c r="O122" i="55"/>
  <c r="M51" i="44"/>
  <c r="P11" i="6" s="1"/>
  <c r="Q51" i="44"/>
  <c r="K94" i="64"/>
  <c r="N150" i="46"/>
  <c r="L118" i="57"/>
  <c r="M118" i="57" s="1"/>
  <c r="G118" i="57"/>
  <c r="H118" i="57" s="1"/>
  <c r="O118" i="57"/>
  <c r="N144" i="57"/>
  <c r="I118" i="57"/>
  <c r="J118" i="57" s="1"/>
  <c r="P118" i="57"/>
  <c r="Q118" i="57" s="1"/>
  <c r="I124" i="58"/>
  <c r="J124" i="58" s="1"/>
  <c r="L124" i="58"/>
  <c r="M124" i="58" s="1"/>
  <c r="N150" i="58"/>
  <c r="O124" i="58"/>
  <c r="G124" i="58"/>
  <c r="H124" i="58" s="1"/>
  <c r="P124" i="58"/>
  <c r="Q124" i="58" s="1"/>
  <c r="I122" i="53"/>
  <c r="J122" i="53" s="1"/>
  <c r="L122" i="53"/>
  <c r="M122" i="53" s="1"/>
  <c r="G122" i="53"/>
  <c r="H122" i="53" s="1"/>
  <c r="N148" i="53"/>
  <c r="O122" i="53"/>
  <c r="P122" i="53"/>
  <c r="Q122" i="53" s="1"/>
  <c r="L64" i="58"/>
  <c r="M64" i="58" s="1"/>
  <c r="P64" i="58"/>
  <c r="Q64" i="58" s="1"/>
  <c r="N90" i="58"/>
  <c r="I64" i="58"/>
  <c r="J64" i="58" s="1"/>
  <c r="O64" i="58"/>
  <c r="G64" i="58"/>
  <c r="H64" i="58" s="1"/>
  <c r="P123" i="44"/>
  <c r="Q123" i="44" s="1"/>
  <c r="L123" i="44"/>
  <c r="M123" i="44" s="1"/>
  <c r="N149" i="44"/>
  <c r="I123" i="44"/>
  <c r="J123" i="44" s="1"/>
  <c r="G123" i="44"/>
  <c r="H123" i="44" s="1"/>
  <c r="O123" i="44"/>
  <c r="N146" i="44"/>
  <c r="I120" i="44"/>
  <c r="J120" i="44" s="1"/>
  <c r="P120" i="44"/>
  <c r="Q120" i="44" s="1"/>
  <c r="O120" i="44"/>
  <c r="L120" i="44"/>
  <c r="M120" i="44" s="1"/>
  <c r="G120" i="44"/>
  <c r="H120" i="44" s="1"/>
  <c r="I65" i="46"/>
  <c r="J65" i="46" s="1"/>
  <c r="P65" i="46"/>
  <c r="Q65" i="46" s="1"/>
  <c r="O65" i="46"/>
  <c r="G65" i="46"/>
  <c r="H65" i="46" s="1"/>
  <c r="L65" i="46"/>
  <c r="M65" i="46" s="1"/>
  <c r="N91" i="46"/>
  <c r="G121" i="58"/>
  <c r="H121" i="58" s="1"/>
  <c r="P121" i="58"/>
  <c r="Q121" i="58" s="1"/>
  <c r="O121" i="58"/>
  <c r="N147" i="58"/>
  <c r="L121" i="58"/>
  <c r="M121" i="58" s="1"/>
  <c r="I121" i="58"/>
  <c r="J121" i="58" s="1"/>
  <c r="K98" i="57"/>
  <c r="K37" i="57"/>
  <c r="P145" i="44"/>
  <c r="Q145" i="44" s="1"/>
  <c r="N171" i="44"/>
  <c r="G145" i="44"/>
  <c r="H145" i="44" s="1"/>
  <c r="L145" i="44"/>
  <c r="M145" i="44" s="1"/>
  <c r="O145" i="44"/>
  <c r="I145" i="44"/>
  <c r="J145" i="44" s="1"/>
  <c r="K38" i="53"/>
  <c r="L63" i="46"/>
  <c r="M63" i="46" s="1"/>
  <c r="I63" i="46"/>
  <c r="J63" i="46" s="1"/>
  <c r="P63" i="46"/>
  <c r="Q63" i="46" s="1"/>
  <c r="O63" i="46"/>
  <c r="G63" i="46"/>
  <c r="H63" i="46" s="1"/>
  <c r="N89" i="46"/>
  <c r="P122" i="42"/>
  <c r="Q122" i="42" s="1"/>
  <c r="L122" i="42"/>
  <c r="M122" i="42" s="1"/>
  <c r="I122" i="42"/>
  <c r="J122" i="42" s="1"/>
  <c r="G122" i="42"/>
  <c r="H122" i="42" s="1"/>
  <c r="N148" i="42"/>
  <c r="O122" i="42"/>
  <c r="O51" i="56"/>
  <c r="K38" i="42"/>
  <c r="G123" i="46"/>
  <c r="H123" i="46" s="1"/>
  <c r="O123" i="46"/>
  <c r="N149" i="46"/>
  <c r="P123" i="46"/>
  <c r="Q123" i="46" s="1"/>
  <c r="L123" i="46"/>
  <c r="M123" i="46" s="1"/>
  <c r="I123" i="46"/>
  <c r="J123" i="46" s="1"/>
  <c r="I120" i="55"/>
  <c r="J120" i="55" s="1"/>
  <c r="N146" i="55"/>
  <c r="P120" i="55"/>
  <c r="Q120" i="55" s="1"/>
  <c r="O120" i="55"/>
  <c r="G120" i="55"/>
  <c r="H120" i="55" s="1"/>
  <c r="L120" i="55"/>
  <c r="M120" i="55" s="1"/>
  <c r="K38" i="44"/>
  <c r="P121" i="55"/>
  <c r="Q121" i="55" s="1"/>
  <c r="O121" i="55"/>
  <c r="G121" i="55"/>
  <c r="H121" i="55" s="1"/>
  <c r="N147" i="55"/>
  <c r="L121" i="55"/>
  <c r="M121" i="55" s="1"/>
  <c r="I121" i="55"/>
  <c r="J121" i="55" s="1"/>
  <c r="K100" i="58"/>
  <c r="L120" i="42"/>
  <c r="M120" i="42" s="1"/>
  <c r="I120" i="42"/>
  <c r="J120" i="42" s="1"/>
  <c r="G120" i="42"/>
  <c r="H120" i="42" s="1"/>
  <c r="P120" i="42"/>
  <c r="Q120" i="42" s="1"/>
  <c r="O120" i="42"/>
  <c r="N146" i="42"/>
  <c r="K100" i="55"/>
  <c r="N90" i="46"/>
  <c r="O64" i="46"/>
  <c r="L64" i="46"/>
  <c r="M64" i="46" s="1"/>
  <c r="G64" i="46"/>
  <c r="H64" i="46" s="1"/>
  <c r="P64" i="46"/>
  <c r="Q64" i="46" s="1"/>
  <c r="I64" i="46"/>
  <c r="J64" i="46" s="1"/>
  <c r="L122" i="57"/>
  <c r="M122" i="57" s="1"/>
  <c r="P122" i="57"/>
  <c r="Q122" i="57" s="1"/>
  <c r="G122" i="57"/>
  <c r="H122" i="57" s="1"/>
  <c r="I122" i="57"/>
  <c r="J122" i="57" s="1"/>
  <c r="N148" i="57"/>
  <c r="O122" i="57"/>
  <c r="O64" i="64"/>
  <c r="G64" i="64"/>
  <c r="H64" i="64" s="1"/>
  <c r="L64" i="64"/>
  <c r="M64" i="64" s="1"/>
  <c r="N90" i="64"/>
  <c r="I64" i="64"/>
  <c r="J64" i="64" s="1"/>
  <c r="P64" i="64"/>
  <c r="Q64" i="64" s="1"/>
  <c r="O65" i="53"/>
  <c r="G65" i="53"/>
  <c r="H65" i="53" s="1"/>
  <c r="P65" i="53"/>
  <c r="Q65" i="53" s="1"/>
  <c r="N91" i="53"/>
  <c r="L65" i="53"/>
  <c r="M65" i="53" s="1"/>
  <c r="I65" i="53"/>
  <c r="J65" i="53" s="1"/>
  <c r="P63" i="57"/>
  <c r="Q63" i="57" s="1"/>
  <c r="O63" i="57"/>
  <c r="G63" i="57"/>
  <c r="H63" i="57" s="1"/>
  <c r="L63" i="57"/>
  <c r="M63" i="57" s="1"/>
  <c r="I63" i="57"/>
  <c r="J63" i="57" s="1"/>
  <c r="N89" i="57"/>
  <c r="L118" i="58"/>
  <c r="M118" i="58" s="1"/>
  <c r="G118" i="58"/>
  <c r="H118" i="58" s="1"/>
  <c r="P118" i="58"/>
  <c r="Q118" i="58" s="1"/>
  <c r="N144" i="58"/>
  <c r="I118" i="58"/>
  <c r="J118" i="58" s="1"/>
  <c r="O118" i="58"/>
  <c r="O63" i="42"/>
  <c r="P63" i="42"/>
  <c r="Q63" i="42" s="1"/>
  <c r="N89" i="42"/>
  <c r="L63" i="42"/>
  <c r="M63" i="42" s="1"/>
  <c r="I63" i="42"/>
  <c r="J63" i="42" s="1"/>
  <c r="G63" i="42"/>
  <c r="H63" i="42" s="1"/>
  <c r="N146" i="57"/>
  <c r="P120" i="57"/>
  <c r="Q120" i="57" s="1"/>
  <c r="I120" i="57"/>
  <c r="J120" i="57" s="1"/>
  <c r="O120" i="57"/>
  <c r="L120" i="57"/>
  <c r="M120" i="57" s="1"/>
  <c r="G120" i="57"/>
  <c r="H120" i="57" s="1"/>
  <c r="I124" i="44"/>
  <c r="J124" i="44" s="1"/>
  <c r="G124" i="44"/>
  <c r="H124" i="44" s="1"/>
  <c r="O124" i="44"/>
  <c r="L124" i="44"/>
  <c r="M124" i="44" s="1"/>
  <c r="P124" i="44"/>
  <c r="Q124" i="44" s="1"/>
  <c r="N150" i="44"/>
  <c r="N76" i="64"/>
  <c r="G51" i="42"/>
  <c r="I119" i="58"/>
  <c r="J119" i="58" s="1"/>
  <c r="G119" i="58"/>
  <c r="H119" i="58" s="1"/>
  <c r="P119" i="58"/>
  <c r="Q119" i="58" s="1"/>
  <c r="O119" i="58"/>
  <c r="N145" i="58"/>
  <c r="L119" i="58"/>
  <c r="M119" i="58" s="1"/>
  <c r="G64" i="55"/>
  <c r="H64" i="55" s="1"/>
  <c r="N90" i="55"/>
  <c r="L64" i="55"/>
  <c r="M64" i="55" s="1"/>
  <c r="I64" i="55"/>
  <c r="J64" i="55" s="1"/>
  <c r="P64" i="55"/>
  <c r="Q64" i="55" s="1"/>
  <c r="O64" i="55"/>
  <c r="P121" i="57"/>
  <c r="Q121" i="57" s="1"/>
  <c r="N147" i="57"/>
  <c r="L121" i="57"/>
  <c r="M121" i="57" s="1"/>
  <c r="I121" i="57"/>
  <c r="J121" i="57" s="1"/>
  <c r="O121" i="57"/>
  <c r="G121" i="57"/>
  <c r="H121" i="57" s="1"/>
  <c r="N149" i="57"/>
  <c r="I123" i="57"/>
  <c r="J123" i="57" s="1"/>
  <c r="L123" i="57"/>
  <c r="M123" i="57" s="1"/>
  <c r="G123" i="57"/>
  <c r="H123" i="57" s="1"/>
  <c r="P123" i="57"/>
  <c r="Q123" i="57" s="1"/>
  <c r="O123" i="57"/>
  <c r="K93" i="53"/>
  <c r="P148" i="64"/>
  <c r="Q148" i="64" s="1"/>
  <c r="N174" i="64"/>
  <c r="L148" i="64"/>
  <c r="M148" i="64" s="1"/>
  <c r="G148" i="64"/>
  <c r="H148" i="64" s="1"/>
  <c r="O148" i="64"/>
  <c r="I148" i="64"/>
  <c r="J148" i="64" s="1"/>
  <c r="I125" i="58"/>
  <c r="J125" i="58" s="1"/>
  <c r="L125" i="58"/>
  <c r="M125" i="58" s="1"/>
  <c r="P125" i="58"/>
  <c r="Q125" i="58" s="1"/>
  <c r="G125" i="58"/>
  <c r="H125" i="58" s="1"/>
  <c r="O125" i="58"/>
  <c r="N149" i="55"/>
  <c r="I123" i="55"/>
  <c r="J123" i="55" s="1"/>
  <c r="P123" i="55"/>
  <c r="Q123" i="55" s="1"/>
  <c r="O123" i="55"/>
  <c r="L123" i="55"/>
  <c r="M123" i="55" s="1"/>
  <c r="G123" i="55"/>
  <c r="H123" i="55" s="1"/>
  <c r="N149" i="42"/>
  <c r="O123" i="42"/>
  <c r="P123" i="42"/>
  <c r="Q123" i="42" s="1"/>
  <c r="G123" i="42"/>
  <c r="H123" i="42" s="1"/>
  <c r="L123" i="42"/>
  <c r="M123" i="42" s="1"/>
  <c r="I123" i="42"/>
  <c r="J123" i="42" s="1"/>
  <c r="G125" i="44"/>
  <c r="H125" i="44" s="1"/>
  <c r="P125" i="44"/>
  <c r="Q125" i="44" s="1"/>
  <c r="L125" i="44"/>
  <c r="M125" i="44" s="1"/>
  <c r="I125" i="44"/>
  <c r="J125" i="44" s="1"/>
  <c r="O125" i="44"/>
  <c r="I146" i="46"/>
  <c r="J146" i="46" s="1"/>
  <c r="N172" i="46"/>
  <c r="O146" i="46"/>
  <c r="G146" i="46"/>
  <c r="H146" i="46" s="1"/>
  <c r="L146" i="46"/>
  <c r="M146" i="46" s="1"/>
  <c r="P146" i="46"/>
  <c r="Q146" i="46" s="1"/>
  <c r="G122" i="44"/>
  <c r="H122" i="44" s="1"/>
  <c r="L122" i="44"/>
  <c r="M122" i="44" s="1"/>
  <c r="I122" i="44"/>
  <c r="J122" i="44" s="1"/>
  <c r="P122" i="44"/>
  <c r="Q122" i="44" s="1"/>
  <c r="N148" i="44"/>
  <c r="O122" i="44"/>
  <c r="N150" i="42"/>
  <c r="L125" i="42"/>
  <c r="M125" i="42" s="1"/>
  <c r="I125" i="42"/>
  <c r="J125" i="42" s="1"/>
  <c r="P125" i="42"/>
  <c r="Q125" i="42" s="1"/>
  <c r="O125" i="42"/>
  <c r="G125" i="42"/>
  <c r="H125" i="42" s="1"/>
  <c r="O118" i="53"/>
  <c r="G118" i="53"/>
  <c r="H118" i="53" s="1"/>
  <c r="L118" i="53"/>
  <c r="M118" i="53" s="1"/>
  <c r="N144" i="53"/>
  <c r="I118" i="53"/>
  <c r="J118" i="53" s="1"/>
  <c r="P118" i="53"/>
  <c r="Q118" i="53" s="1"/>
  <c r="N90" i="57"/>
  <c r="P64" i="57"/>
  <c r="Q64" i="57" s="1"/>
  <c r="L64" i="57"/>
  <c r="M64" i="57" s="1"/>
  <c r="O64" i="57"/>
  <c r="G64" i="57"/>
  <c r="H64" i="57" s="1"/>
  <c r="I64" i="57"/>
  <c r="J64" i="57" s="1"/>
  <c r="O51" i="55"/>
  <c r="O51" i="57"/>
  <c r="M51" i="64"/>
  <c r="P23" i="6" s="1"/>
  <c r="P123" i="58"/>
  <c r="Q123" i="58" s="1"/>
  <c r="O123" i="58"/>
  <c r="G123" i="58"/>
  <c r="H123" i="58" s="1"/>
  <c r="L123" i="58"/>
  <c r="M123" i="58" s="1"/>
  <c r="I123" i="58"/>
  <c r="J123" i="58" s="1"/>
  <c r="N149" i="58"/>
  <c r="G120" i="53"/>
  <c r="H120" i="53" s="1"/>
  <c r="L120" i="53"/>
  <c r="M120" i="53" s="1"/>
  <c r="I120" i="53"/>
  <c r="J120" i="53" s="1"/>
  <c r="N146" i="53"/>
  <c r="P120" i="53"/>
  <c r="Q120" i="53" s="1"/>
  <c r="O120" i="53"/>
  <c r="O119" i="53"/>
  <c r="N145" i="53"/>
  <c r="G119" i="53"/>
  <c r="H119" i="53" s="1"/>
  <c r="I119" i="53"/>
  <c r="J119" i="53" s="1"/>
  <c r="P119" i="53"/>
  <c r="Q119" i="53" s="1"/>
  <c r="L119" i="53"/>
  <c r="M119" i="53" s="1"/>
  <c r="K100" i="42"/>
  <c r="K37" i="44"/>
  <c r="K92" i="57"/>
  <c r="I125" i="64"/>
  <c r="J125" i="64" s="1"/>
  <c r="P125" i="64"/>
  <c r="Q125" i="64" s="1"/>
  <c r="O125" i="64"/>
  <c r="G125" i="64"/>
  <c r="H125" i="64" s="1"/>
  <c r="L125" i="64"/>
  <c r="M125" i="64" s="1"/>
  <c r="L63" i="55"/>
  <c r="M63" i="55" s="1"/>
  <c r="P63" i="55"/>
  <c r="Q63" i="55" s="1"/>
  <c r="N89" i="55"/>
  <c r="O63" i="55"/>
  <c r="I63" i="55"/>
  <c r="J63" i="55" s="1"/>
  <c r="G63" i="55"/>
  <c r="H63" i="55" s="1"/>
  <c r="O65" i="42"/>
  <c r="G65" i="42"/>
  <c r="H65" i="42" s="1"/>
  <c r="L65" i="42"/>
  <c r="M65" i="42" s="1"/>
  <c r="N91" i="42"/>
  <c r="P65" i="42"/>
  <c r="Q65" i="42" s="1"/>
  <c r="I65" i="42"/>
  <c r="J65" i="42" s="1"/>
  <c r="P119" i="42"/>
  <c r="Q119" i="42" s="1"/>
  <c r="L119" i="42"/>
  <c r="M119" i="42" s="1"/>
  <c r="G119" i="42"/>
  <c r="H119" i="42" s="1"/>
  <c r="N145" i="42"/>
  <c r="I119" i="42"/>
  <c r="J119" i="42" s="1"/>
  <c r="O119" i="42"/>
  <c r="L118" i="42"/>
  <c r="M118" i="42" s="1"/>
  <c r="O118" i="42"/>
  <c r="I118" i="42"/>
  <c r="J118" i="42" s="1"/>
  <c r="N144" i="42"/>
  <c r="G118" i="42"/>
  <c r="H118" i="42" s="1"/>
  <c r="P118" i="42"/>
  <c r="Q118" i="42" s="1"/>
  <c r="P125" i="57"/>
  <c r="Q125" i="57" s="1"/>
  <c r="O125" i="57"/>
  <c r="G125" i="57"/>
  <c r="H125" i="57" s="1"/>
  <c r="I125" i="57"/>
  <c r="J125" i="57" s="1"/>
  <c r="L125" i="57"/>
  <c r="M125" i="57" s="1"/>
  <c r="I147" i="53"/>
  <c r="J147" i="53" s="1"/>
  <c r="L147" i="53"/>
  <c r="M147" i="53" s="1"/>
  <c r="N173" i="53"/>
  <c r="P147" i="53"/>
  <c r="Q147" i="53" s="1"/>
  <c r="O147" i="53"/>
  <c r="G147" i="53"/>
  <c r="H147" i="53" s="1"/>
  <c r="N144" i="44"/>
  <c r="P118" i="44"/>
  <c r="Q118" i="44" s="1"/>
  <c r="O118" i="44"/>
  <c r="I118" i="44"/>
  <c r="J118" i="44" s="1"/>
  <c r="L118" i="44"/>
  <c r="M118" i="44" s="1"/>
  <c r="G118" i="44"/>
  <c r="H118" i="44" s="1"/>
  <c r="G119" i="64"/>
  <c r="H119" i="64" s="1"/>
  <c r="I119" i="64"/>
  <c r="J119" i="64" s="1"/>
  <c r="O119" i="64"/>
  <c r="L119" i="64"/>
  <c r="M119" i="64" s="1"/>
  <c r="N145" i="64"/>
  <c r="P119" i="64"/>
  <c r="Q119" i="64" s="1"/>
  <c r="K9" i="57"/>
  <c r="G51" i="41"/>
  <c r="K9" i="56"/>
  <c r="L51" i="53"/>
  <c r="I51" i="46"/>
  <c r="K9" i="53"/>
  <c r="K62" i="44"/>
  <c r="G51" i="64"/>
  <c r="K9" i="58"/>
  <c r="M51" i="53"/>
  <c r="P17" i="6" s="1"/>
  <c r="I51" i="64"/>
  <c r="K9" i="45"/>
  <c r="K35" i="58"/>
  <c r="K136" i="42"/>
  <c r="J51" i="64"/>
  <c r="M23" i="6" s="1"/>
  <c r="L51" i="58"/>
  <c r="L51" i="42"/>
  <c r="M51" i="58"/>
  <c r="I51" i="58"/>
  <c r="L51" i="64"/>
  <c r="K9" i="55"/>
  <c r="M51" i="42"/>
  <c r="P10" i="6" s="1"/>
  <c r="J36" i="57"/>
  <c r="J51" i="57" s="1"/>
  <c r="M14" i="6" s="1"/>
  <c r="I51" i="57"/>
  <c r="P137" i="46"/>
  <c r="O137" i="46"/>
  <c r="L137" i="46"/>
  <c r="I137" i="46"/>
  <c r="J137" i="46" s="1"/>
  <c r="G137" i="46"/>
  <c r="N163" i="46"/>
  <c r="M36" i="55"/>
  <c r="M51" i="55" s="1"/>
  <c r="L51" i="55"/>
  <c r="H61" i="55"/>
  <c r="K61" i="55" s="1"/>
  <c r="O62" i="57"/>
  <c r="P62" i="57"/>
  <c r="Q62" i="57" s="1"/>
  <c r="L62" i="57"/>
  <c r="G62" i="57"/>
  <c r="H62" i="57" s="1"/>
  <c r="N88" i="57"/>
  <c r="I62" i="57"/>
  <c r="K85" i="64"/>
  <c r="O87" i="42"/>
  <c r="P87" i="42"/>
  <c r="Q87" i="42" s="1"/>
  <c r="L87" i="42"/>
  <c r="G87" i="42"/>
  <c r="H87" i="42" s="1"/>
  <c r="N113" i="42"/>
  <c r="I87" i="42"/>
  <c r="J87" i="42" s="1"/>
  <c r="J86" i="44"/>
  <c r="P87" i="55"/>
  <c r="Q87" i="55" s="1"/>
  <c r="O87" i="55"/>
  <c r="L87" i="55"/>
  <c r="M87" i="55" s="1"/>
  <c r="G87" i="55"/>
  <c r="H87" i="55" s="1"/>
  <c r="N113" i="55"/>
  <c r="I87" i="55"/>
  <c r="Q111" i="46"/>
  <c r="Q36" i="57"/>
  <c r="Q51" i="57" s="1"/>
  <c r="P51" i="57"/>
  <c r="Q86" i="46"/>
  <c r="P112" i="57"/>
  <c r="O112" i="57"/>
  <c r="L112" i="57"/>
  <c r="I112" i="57"/>
  <c r="N138" i="57"/>
  <c r="G112" i="57"/>
  <c r="H112" i="57" s="1"/>
  <c r="K60" i="55"/>
  <c r="H86" i="53"/>
  <c r="J51" i="55"/>
  <c r="K35" i="44"/>
  <c r="H61" i="46"/>
  <c r="G162" i="64"/>
  <c r="H162" i="64" s="1"/>
  <c r="K35" i="42"/>
  <c r="M51" i="46"/>
  <c r="P16" i="6" s="1"/>
  <c r="Q111" i="53"/>
  <c r="Q36" i="58"/>
  <c r="Q51" i="58" s="1"/>
  <c r="P51" i="58"/>
  <c r="K35" i="53"/>
  <c r="Q36" i="64"/>
  <c r="Q51" i="64" s="1"/>
  <c r="P51" i="64"/>
  <c r="Q86" i="55"/>
  <c r="Q111" i="58"/>
  <c r="N76" i="57"/>
  <c r="H86" i="57"/>
  <c r="P112" i="53"/>
  <c r="Q112" i="53" s="1"/>
  <c r="O112" i="53"/>
  <c r="L112" i="53"/>
  <c r="I112" i="53"/>
  <c r="N138" i="53"/>
  <c r="G112" i="53"/>
  <c r="H112" i="53" s="1"/>
  <c r="Q36" i="54"/>
  <c r="Q51" i="54" s="1"/>
  <c r="G21" i="6" s="1"/>
  <c r="P51" i="54"/>
  <c r="P162" i="57"/>
  <c r="Q162" i="57" s="1"/>
  <c r="O162" i="57"/>
  <c r="L162" i="57"/>
  <c r="M162" i="57" s="1"/>
  <c r="N188" i="57"/>
  <c r="G162" i="57"/>
  <c r="H162" i="57" s="1"/>
  <c r="I162" i="57"/>
  <c r="J162" i="57" s="1"/>
  <c r="J86" i="58"/>
  <c r="P162" i="55"/>
  <c r="Q162" i="55" s="1"/>
  <c r="O162" i="55"/>
  <c r="L162" i="55"/>
  <c r="M162" i="55" s="1"/>
  <c r="G162" i="55"/>
  <c r="H162" i="55" s="1"/>
  <c r="N188" i="55"/>
  <c r="I162" i="55"/>
  <c r="J162" i="55" s="1"/>
  <c r="K35" i="64"/>
  <c r="K9" i="54"/>
  <c r="P137" i="42"/>
  <c r="O137" i="42"/>
  <c r="L137" i="42"/>
  <c r="M137" i="42" s="1"/>
  <c r="N163" i="42"/>
  <c r="G137" i="42"/>
  <c r="H137" i="42" s="1"/>
  <c r="I137" i="42"/>
  <c r="Q61" i="42"/>
  <c r="P112" i="44"/>
  <c r="O112" i="44"/>
  <c r="L112" i="44"/>
  <c r="M112" i="44" s="1"/>
  <c r="N138" i="44"/>
  <c r="I112" i="44"/>
  <c r="G112" i="44"/>
  <c r="H112" i="44" s="1"/>
  <c r="Q111" i="55"/>
  <c r="K9" i="64"/>
  <c r="H86" i="55"/>
  <c r="H86" i="42"/>
  <c r="O137" i="44"/>
  <c r="P137" i="44"/>
  <c r="L137" i="44"/>
  <c r="M137" i="44" s="1"/>
  <c r="G137" i="44"/>
  <c r="H137" i="44" s="1"/>
  <c r="I137" i="44"/>
  <c r="J137" i="44" s="1"/>
  <c r="N163" i="44"/>
  <c r="H111" i="46"/>
  <c r="Q36" i="53"/>
  <c r="Q51" i="53" s="1"/>
  <c r="P51" i="53"/>
  <c r="Q61" i="57"/>
  <c r="H61" i="64"/>
  <c r="Q86" i="53"/>
  <c r="Q36" i="45"/>
  <c r="Q51" i="45" s="1"/>
  <c r="P51" i="45"/>
  <c r="O162" i="46"/>
  <c r="P162" i="46"/>
  <c r="Q162" i="46" s="1"/>
  <c r="L162" i="46"/>
  <c r="M162" i="46" s="1"/>
  <c r="I162" i="46"/>
  <c r="J162" i="46" s="1"/>
  <c r="G162" i="46"/>
  <c r="H162" i="46" s="1"/>
  <c r="N188" i="46"/>
  <c r="H86" i="58"/>
  <c r="Q61" i="53"/>
  <c r="Q86" i="64"/>
  <c r="P62" i="58"/>
  <c r="Q62" i="58" s="1"/>
  <c r="O62" i="58"/>
  <c r="L62" i="58"/>
  <c r="M62" i="58" s="1"/>
  <c r="G62" i="58"/>
  <c r="H62" i="58" s="1"/>
  <c r="I62" i="58"/>
  <c r="J62" i="58" s="1"/>
  <c r="N88" i="58"/>
  <c r="J51" i="46"/>
  <c r="M16" i="6" s="1"/>
  <c r="P137" i="55"/>
  <c r="O137" i="55"/>
  <c r="L137" i="55"/>
  <c r="M137" i="55" s="1"/>
  <c r="I137" i="55"/>
  <c r="N163" i="55"/>
  <c r="G137" i="55"/>
  <c r="H137" i="55" s="1"/>
  <c r="K60" i="58"/>
  <c r="O62" i="42"/>
  <c r="P62" i="42"/>
  <c r="Q62" i="42" s="1"/>
  <c r="L62" i="42"/>
  <c r="N88" i="42"/>
  <c r="G62" i="42"/>
  <c r="H62" i="42" s="1"/>
  <c r="I62" i="42"/>
  <c r="Q36" i="55"/>
  <c r="Q51" i="55" s="1"/>
  <c r="P51" i="55"/>
  <c r="P137" i="57"/>
  <c r="Q137" i="57" s="1"/>
  <c r="O137" i="57"/>
  <c r="L137" i="57"/>
  <c r="G137" i="57"/>
  <c r="H137" i="57" s="1"/>
  <c r="I137" i="57"/>
  <c r="J137" i="57" s="1"/>
  <c r="N163" i="57"/>
  <c r="O87" i="64"/>
  <c r="P87" i="64"/>
  <c r="Q87" i="64" s="1"/>
  <c r="L87" i="64"/>
  <c r="M87" i="64" s="1"/>
  <c r="I87" i="64"/>
  <c r="J87" i="64" s="1"/>
  <c r="G87" i="64"/>
  <c r="H87" i="64" s="1"/>
  <c r="N113" i="64"/>
  <c r="Q86" i="57"/>
  <c r="O87" i="44"/>
  <c r="P87" i="44"/>
  <c r="Q87" i="44" s="1"/>
  <c r="L87" i="44"/>
  <c r="M87" i="44" s="1"/>
  <c r="I87" i="44"/>
  <c r="J87" i="44" s="1"/>
  <c r="G87" i="44"/>
  <c r="N113" i="44"/>
  <c r="M86" i="53"/>
  <c r="O62" i="46"/>
  <c r="P62" i="46"/>
  <c r="Q62" i="46" s="1"/>
  <c r="L62" i="46"/>
  <c r="M62" i="46" s="1"/>
  <c r="N88" i="46"/>
  <c r="G62" i="46"/>
  <c r="H62" i="46" s="1"/>
  <c r="I62" i="46"/>
  <c r="J62" i="46" s="1"/>
  <c r="J136" i="46"/>
  <c r="P112" i="58"/>
  <c r="Q112" i="58" s="1"/>
  <c r="O112" i="58"/>
  <c r="L112" i="58"/>
  <c r="N138" i="58"/>
  <c r="G112" i="58"/>
  <c r="I112" i="58"/>
  <c r="Q61" i="46"/>
  <c r="M111" i="64"/>
  <c r="H111" i="53"/>
  <c r="M86" i="44"/>
  <c r="O62" i="64"/>
  <c r="P62" i="64"/>
  <c r="Q62" i="64" s="1"/>
  <c r="L62" i="64"/>
  <c r="M62" i="64" s="1"/>
  <c r="I62" i="64"/>
  <c r="J62" i="64" s="1"/>
  <c r="G62" i="64"/>
  <c r="H62" i="64" s="1"/>
  <c r="N88" i="64"/>
  <c r="P112" i="42"/>
  <c r="O112" i="42"/>
  <c r="L112" i="42"/>
  <c r="N138" i="42"/>
  <c r="I112" i="42"/>
  <c r="G112" i="42"/>
  <c r="H112" i="42" s="1"/>
  <c r="O137" i="58"/>
  <c r="P137" i="58"/>
  <c r="L137" i="58"/>
  <c r="M137" i="58" s="1"/>
  <c r="G137" i="58"/>
  <c r="H137" i="58" s="1"/>
  <c r="I137" i="58"/>
  <c r="J137" i="58" s="1"/>
  <c r="N163" i="58"/>
  <c r="H111" i="44"/>
  <c r="K111" i="44" s="1"/>
  <c r="Q86" i="58"/>
  <c r="J111" i="46"/>
  <c r="P62" i="55"/>
  <c r="Q62" i="55" s="1"/>
  <c r="O62" i="55"/>
  <c r="L62" i="55"/>
  <c r="N88" i="55"/>
  <c r="I62" i="55"/>
  <c r="J62" i="55" s="1"/>
  <c r="G62" i="55"/>
  <c r="H62" i="55" s="1"/>
  <c r="P112" i="46"/>
  <c r="Q112" i="46" s="1"/>
  <c r="O112" i="46"/>
  <c r="L112" i="46"/>
  <c r="M112" i="46" s="1"/>
  <c r="N138" i="46"/>
  <c r="G112" i="46"/>
  <c r="H112" i="46" s="1"/>
  <c r="I112" i="46"/>
  <c r="J112" i="46" s="1"/>
  <c r="O87" i="57"/>
  <c r="P87" i="57"/>
  <c r="Q87" i="57" s="1"/>
  <c r="L87" i="57"/>
  <c r="M87" i="57" s="1"/>
  <c r="N113" i="57"/>
  <c r="I87" i="57"/>
  <c r="G87" i="57"/>
  <c r="H87" i="57" s="1"/>
  <c r="H61" i="44"/>
  <c r="L51" i="57"/>
  <c r="P162" i="53"/>
  <c r="Q162" i="53" s="1"/>
  <c r="O162" i="53"/>
  <c r="L162" i="53"/>
  <c r="M162" i="53" s="1"/>
  <c r="G162" i="53"/>
  <c r="H162" i="53" s="1"/>
  <c r="N188" i="53"/>
  <c r="I162" i="53"/>
  <c r="J162" i="53" s="1"/>
  <c r="H61" i="58"/>
  <c r="G51" i="55"/>
  <c r="O87" i="53"/>
  <c r="P87" i="53"/>
  <c r="Q87" i="53" s="1"/>
  <c r="L87" i="53"/>
  <c r="M87" i="53" s="1"/>
  <c r="I87" i="53"/>
  <c r="J87" i="53" s="1"/>
  <c r="N113" i="53"/>
  <c r="G87" i="53"/>
  <c r="H87" i="53" s="1"/>
  <c r="P87" i="46"/>
  <c r="Q87" i="46" s="1"/>
  <c r="O87" i="46"/>
  <c r="L87" i="46"/>
  <c r="M87" i="46" s="1"/>
  <c r="G87" i="46"/>
  <c r="H87" i="46" s="1"/>
  <c r="N113" i="46"/>
  <c r="I87" i="46"/>
  <c r="J87" i="46" s="1"/>
  <c r="H86" i="64"/>
  <c r="I51" i="53"/>
  <c r="Q111" i="64"/>
  <c r="O162" i="42"/>
  <c r="P162" i="42"/>
  <c r="Q162" i="42" s="1"/>
  <c r="L162" i="42"/>
  <c r="M162" i="42" s="1"/>
  <c r="N188" i="42"/>
  <c r="I162" i="42"/>
  <c r="J162" i="42" s="1"/>
  <c r="G162" i="42"/>
  <c r="H162" i="42" s="1"/>
  <c r="H61" i="42"/>
  <c r="K85" i="53"/>
  <c r="J86" i="42"/>
  <c r="M111" i="44"/>
  <c r="Q61" i="55"/>
  <c r="H86" i="46"/>
  <c r="P62" i="53"/>
  <c r="Q62" i="53" s="1"/>
  <c r="O62" i="53"/>
  <c r="L62" i="53"/>
  <c r="G62" i="53"/>
  <c r="H62" i="53" s="1"/>
  <c r="N88" i="53"/>
  <c r="I62" i="53"/>
  <c r="Q61" i="64"/>
  <c r="K60" i="64"/>
  <c r="M51" i="57"/>
  <c r="P14" i="6" s="1"/>
  <c r="P87" i="58"/>
  <c r="Q87" i="58" s="1"/>
  <c r="O87" i="58"/>
  <c r="L87" i="58"/>
  <c r="M87" i="58" s="1"/>
  <c r="I87" i="58"/>
  <c r="J87" i="58" s="1"/>
  <c r="N113" i="58"/>
  <c r="G87" i="58"/>
  <c r="H87" i="58" s="1"/>
  <c r="Q36" i="46"/>
  <c r="Q51" i="46" s="1"/>
  <c r="P51" i="46"/>
  <c r="K35" i="55"/>
  <c r="Q36" i="56"/>
  <c r="Q51" i="56" s="1"/>
  <c r="P51" i="56"/>
  <c r="O112" i="64"/>
  <c r="P112" i="64"/>
  <c r="Q112" i="64" s="1"/>
  <c r="L112" i="64"/>
  <c r="M112" i="64" s="1"/>
  <c r="N138" i="64"/>
  <c r="I112" i="64"/>
  <c r="G112" i="64"/>
  <c r="H112" i="64" s="1"/>
  <c r="J51" i="53"/>
  <c r="M17" i="6" s="1"/>
  <c r="O137" i="64"/>
  <c r="P137" i="64"/>
  <c r="L137" i="64"/>
  <c r="M137" i="64" s="1"/>
  <c r="I137" i="64"/>
  <c r="J137" i="64" s="1"/>
  <c r="G137" i="64"/>
  <c r="H137" i="64" s="1"/>
  <c r="N163" i="64"/>
  <c r="P137" i="53"/>
  <c r="Q137" i="53" s="1"/>
  <c r="O137" i="53"/>
  <c r="L137" i="53"/>
  <c r="M137" i="53" s="1"/>
  <c r="I137" i="53"/>
  <c r="J137" i="53" s="1"/>
  <c r="G137" i="53"/>
  <c r="N163" i="53"/>
  <c r="H36" i="58"/>
  <c r="G51" i="58"/>
  <c r="Q86" i="44"/>
  <c r="K60" i="42"/>
  <c r="M111" i="55"/>
  <c r="Q86" i="42"/>
  <c r="K9" i="42"/>
  <c r="P112" i="55"/>
  <c r="Q112" i="55" s="1"/>
  <c r="O112" i="55"/>
  <c r="L112" i="55"/>
  <c r="M112" i="55" s="1"/>
  <c r="I112" i="55"/>
  <c r="J112" i="55" s="1"/>
  <c r="N138" i="55"/>
  <c r="G112" i="55"/>
  <c r="H112" i="55" s="1"/>
  <c r="H61" i="53"/>
  <c r="H111" i="64"/>
  <c r="J111" i="55"/>
  <c r="H36" i="57"/>
  <c r="G51" i="57"/>
  <c r="H111" i="57"/>
  <c r="K85" i="44"/>
  <c r="Q61" i="44"/>
  <c r="I88" i="44"/>
  <c r="J88" i="44" s="1"/>
  <c r="N114" i="44"/>
  <c r="L88" i="44"/>
  <c r="M88" i="44" s="1"/>
  <c r="G88" i="44"/>
  <c r="H88" i="44" s="1"/>
  <c r="P88" i="44"/>
  <c r="Q88" i="44" s="1"/>
  <c r="O88" i="44"/>
  <c r="P162" i="58"/>
  <c r="Q162" i="58" s="1"/>
  <c r="O162" i="58"/>
  <c r="L162" i="58"/>
  <c r="M162" i="58" s="1"/>
  <c r="G162" i="58"/>
  <c r="H162" i="58" s="1"/>
  <c r="N188" i="58"/>
  <c r="I162" i="58"/>
  <c r="J162" i="58" s="1"/>
  <c r="I51" i="55"/>
  <c r="Q61" i="58"/>
  <c r="H36" i="46"/>
  <c r="G51" i="46"/>
  <c r="M86" i="58"/>
  <c r="I51" i="42"/>
  <c r="K60" i="57"/>
  <c r="M86" i="64"/>
  <c r="K9" i="46"/>
  <c r="L51" i="46"/>
  <c r="H111" i="42"/>
  <c r="Q36" i="42"/>
  <c r="Q51" i="42" s="1"/>
  <c r="P51" i="42"/>
  <c r="G51" i="53"/>
  <c r="K85" i="55"/>
  <c r="H111" i="55"/>
  <c r="M86" i="55"/>
  <c r="K38" i="41"/>
  <c r="H10" i="41"/>
  <c r="K10" i="41" s="1"/>
  <c r="H18" i="41"/>
  <c r="K18" i="41" s="1"/>
  <c r="H16" i="41"/>
  <c r="K16" i="41" s="1"/>
  <c r="H19" i="41"/>
  <c r="K19" i="41" s="1"/>
  <c r="H14" i="41"/>
  <c r="K14" i="41" s="1"/>
  <c r="H15" i="41"/>
  <c r="K15" i="41" s="1"/>
  <c r="H22" i="41"/>
  <c r="K22" i="41" s="1"/>
  <c r="H20" i="41"/>
  <c r="K20" i="41" s="1"/>
  <c r="H21" i="41"/>
  <c r="K21" i="41" s="1"/>
  <c r="H23" i="41"/>
  <c r="K23" i="41" s="1"/>
  <c r="H13" i="41"/>
  <c r="K13" i="41" s="1"/>
  <c r="H17" i="41"/>
  <c r="K17" i="41" s="1"/>
  <c r="K136" i="58" l="1"/>
  <c r="L162" i="64"/>
  <c r="M162" i="64" s="1"/>
  <c r="P162" i="64"/>
  <c r="Q162" i="64" s="1"/>
  <c r="O162" i="64"/>
  <c r="N188" i="64"/>
  <c r="K86" i="44"/>
  <c r="K136" i="64"/>
  <c r="K136" i="46"/>
  <c r="H25" i="42"/>
  <c r="H25" i="54"/>
  <c r="K25" i="54"/>
  <c r="K135" i="44"/>
  <c r="K25" i="42"/>
  <c r="K120" i="55"/>
  <c r="K134" i="57"/>
  <c r="K135" i="42"/>
  <c r="K25" i="44"/>
  <c r="K134" i="58"/>
  <c r="K134" i="42"/>
  <c r="K134" i="55"/>
  <c r="K134" i="53"/>
  <c r="H51" i="64"/>
  <c r="J23" i="6" s="1"/>
  <c r="R23" i="6" s="1"/>
  <c r="D23" i="6" s="1"/>
  <c r="A184" i="53"/>
  <c r="L184" i="53" s="1"/>
  <c r="M184" i="53" s="1"/>
  <c r="I161" i="64"/>
  <c r="J161" i="64" s="1"/>
  <c r="G161" i="64"/>
  <c r="H161" i="64" s="1"/>
  <c r="O161" i="64"/>
  <c r="P161" i="64"/>
  <c r="Q161" i="64" s="1"/>
  <c r="N187" i="64"/>
  <c r="L161" i="64"/>
  <c r="M161" i="64" s="1"/>
  <c r="P160" i="64"/>
  <c r="Q160" i="64" s="1"/>
  <c r="O160" i="64"/>
  <c r="N186" i="64"/>
  <c r="I160" i="64"/>
  <c r="J160" i="64" s="1"/>
  <c r="K160" i="64" s="1"/>
  <c r="L160" i="64"/>
  <c r="M160" i="64" s="1"/>
  <c r="P160" i="53"/>
  <c r="Q160" i="53" s="1"/>
  <c r="O160" i="53"/>
  <c r="G160" i="53"/>
  <c r="H160" i="53" s="1"/>
  <c r="N186" i="53"/>
  <c r="L160" i="53"/>
  <c r="M160" i="53" s="1"/>
  <c r="I160" i="53"/>
  <c r="J160" i="53" s="1"/>
  <c r="N185" i="57"/>
  <c r="G185" i="57" s="1"/>
  <c r="H185" i="57" s="1"/>
  <c r="I159" i="57"/>
  <c r="J159" i="57" s="1"/>
  <c r="G159" i="57"/>
  <c r="H159" i="57" s="1"/>
  <c r="K10" i="57"/>
  <c r="K25" i="57" s="1"/>
  <c r="H25" i="57"/>
  <c r="H25" i="55"/>
  <c r="K10" i="55"/>
  <c r="K25" i="55" s="1"/>
  <c r="P160" i="55"/>
  <c r="Q160" i="55" s="1"/>
  <c r="O160" i="55"/>
  <c r="I160" i="55"/>
  <c r="J160" i="55" s="1"/>
  <c r="K160" i="55" s="1"/>
  <c r="N186" i="55"/>
  <c r="L160" i="55"/>
  <c r="M160" i="55" s="1"/>
  <c r="G161" i="42"/>
  <c r="H161" i="42" s="1"/>
  <c r="N187" i="42"/>
  <c r="I161" i="42"/>
  <c r="J161" i="42" s="1"/>
  <c r="O161" i="42"/>
  <c r="L161" i="42"/>
  <c r="M161" i="42" s="1"/>
  <c r="P161" i="42"/>
  <c r="Q161" i="42" s="1"/>
  <c r="A184" i="44"/>
  <c r="L184" i="44" s="1"/>
  <c r="M184" i="44" s="1"/>
  <c r="G156" i="44"/>
  <c r="K154" i="44"/>
  <c r="G156" i="53"/>
  <c r="K154" i="53"/>
  <c r="K51" i="41"/>
  <c r="H51" i="55"/>
  <c r="O160" i="42"/>
  <c r="P160" i="42"/>
  <c r="Q160" i="42" s="1"/>
  <c r="L160" i="42"/>
  <c r="M160" i="42" s="1"/>
  <c r="N186" i="42"/>
  <c r="I160" i="42"/>
  <c r="J160" i="42" s="1"/>
  <c r="I181" i="44"/>
  <c r="F201" i="44"/>
  <c r="A188" i="44"/>
  <c r="G156" i="55"/>
  <c r="K154" i="55"/>
  <c r="G156" i="46"/>
  <c r="K154" i="46"/>
  <c r="N185" i="58"/>
  <c r="G159" i="58"/>
  <c r="H159" i="58" s="1"/>
  <c r="I159" i="58"/>
  <c r="J159" i="58" s="1"/>
  <c r="N187" i="46"/>
  <c r="P161" i="46"/>
  <c r="Q161" i="46" s="1"/>
  <c r="L161" i="46"/>
  <c r="M161" i="46" s="1"/>
  <c r="I161" i="46"/>
  <c r="J161" i="46" s="1"/>
  <c r="O161" i="46"/>
  <c r="G161" i="46"/>
  <c r="H161" i="46" s="1"/>
  <c r="F209" i="53"/>
  <c r="F213" i="53"/>
  <c r="F216" i="53"/>
  <c r="A216" i="53" s="1"/>
  <c r="F215" i="53"/>
  <c r="A215" i="53" s="1"/>
  <c r="F214" i="53"/>
  <c r="A214" i="53" s="1"/>
  <c r="F218" i="53"/>
  <c r="A218" i="53" s="1"/>
  <c r="F223" i="53"/>
  <c r="A223" i="53" s="1"/>
  <c r="F220" i="53"/>
  <c r="A220" i="53" s="1"/>
  <c r="F224" i="53"/>
  <c r="A224" i="53" s="1"/>
  <c r="F219" i="53"/>
  <c r="A219" i="53" s="1"/>
  <c r="F211" i="53"/>
  <c r="A211" i="53" s="1"/>
  <c r="F217" i="53"/>
  <c r="A217" i="53" s="1"/>
  <c r="F225" i="53"/>
  <c r="A225" i="53" s="1"/>
  <c r="F221" i="53"/>
  <c r="A221" i="53" s="1"/>
  <c r="F222" i="53"/>
  <c r="A222" i="53" s="1"/>
  <c r="F212" i="53"/>
  <c r="A212" i="53" s="1"/>
  <c r="F210" i="53"/>
  <c r="A210" i="53" s="1"/>
  <c r="K10" i="56"/>
  <c r="K25" i="56" s="1"/>
  <c r="H25" i="56"/>
  <c r="K135" i="57"/>
  <c r="K134" i="44"/>
  <c r="G156" i="57"/>
  <c r="K154" i="57"/>
  <c r="L161" i="55"/>
  <c r="M161" i="55" s="1"/>
  <c r="I161" i="55"/>
  <c r="J161" i="55" s="1"/>
  <c r="P161" i="55"/>
  <c r="Q161" i="55" s="1"/>
  <c r="O161" i="55"/>
  <c r="G161" i="55"/>
  <c r="H161" i="55" s="1"/>
  <c r="N187" i="55"/>
  <c r="I181" i="55"/>
  <c r="F201" i="55"/>
  <c r="A188" i="55"/>
  <c r="I188" i="55" s="1"/>
  <c r="J188" i="55" s="1"/>
  <c r="N185" i="46"/>
  <c r="G185" i="46" s="1"/>
  <c r="H185" i="46" s="1"/>
  <c r="G159" i="46"/>
  <c r="H159" i="46" s="1"/>
  <c r="I159" i="46"/>
  <c r="J159" i="46" s="1"/>
  <c r="F209" i="44"/>
  <c r="F213" i="44"/>
  <c r="F215" i="44"/>
  <c r="A215" i="44" s="1"/>
  <c r="F220" i="44"/>
  <c r="A220" i="44" s="1"/>
  <c r="F224" i="44"/>
  <c r="A224" i="44" s="1"/>
  <c r="F223" i="44"/>
  <c r="A223" i="44" s="1"/>
  <c r="F225" i="44"/>
  <c r="A225" i="44" s="1"/>
  <c r="F214" i="44"/>
  <c r="A214" i="44" s="1"/>
  <c r="F216" i="44"/>
  <c r="A216" i="44" s="1"/>
  <c r="F222" i="44"/>
  <c r="A222" i="44" s="1"/>
  <c r="F211" i="44"/>
  <c r="A211" i="44" s="1"/>
  <c r="F210" i="44"/>
  <c r="A210" i="44" s="1"/>
  <c r="F212" i="44"/>
  <c r="A212" i="44" s="1"/>
  <c r="F218" i="44"/>
  <c r="A218" i="44" s="1"/>
  <c r="F217" i="44"/>
  <c r="A217" i="44" s="1"/>
  <c r="F219" i="44"/>
  <c r="A219" i="44" s="1"/>
  <c r="F221" i="44"/>
  <c r="A221" i="44" s="1"/>
  <c r="I181" i="42"/>
  <c r="F201" i="42"/>
  <c r="A188" i="42"/>
  <c r="N214" i="42" s="1"/>
  <c r="P160" i="57"/>
  <c r="Q160" i="57" s="1"/>
  <c r="O160" i="57"/>
  <c r="N186" i="57"/>
  <c r="I160" i="57"/>
  <c r="J160" i="57" s="1"/>
  <c r="L160" i="57"/>
  <c r="M160" i="57" s="1"/>
  <c r="G160" i="57"/>
  <c r="H160" i="57" s="1"/>
  <c r="I181" i="64"/>
  <c r="F201" i="64"/>
  <c r="A188" i="64"/>
  <c r="I188" i="64" s="1"/>
  <c r="J188" i="64" s="1"/>
  <c r="F201" i="58"/>
  <c r="I181" i="58"/>
  <c r="A188" i="58"/>
  <c r="N214" i="58" s="1"/>
  <c r="H25" i="44"/>
  <c r="G160" i="42"/>
  <c r="H160" i="42" s="1"/>
  <c r="O161" i="57"/>
  <c r="P161" i="57"/>
  <c r="Q161" i="57" s="1"/>
  <c r="G161" i="57"/>
  <c r="H161" i="57" s="1"/>
  <c r="L161" i="57"/>
  <c r="M161" i="57" s="1"/>
  <c r="N187" i="57"/>
  <c r="I161" i="57"/>
  <c r="J161" i="57" s="1"/>
  <c r="P160" i="44"/>
  <c r="Q160" i="44" s="1"/>
  <c r="O160" i="44"/>
  <c r="N186" i="44"/>
  <c r="L160" i="44"/>
  <c r="M160" i="44" s="1"/>
  <c r="I160" i="44"/>
  <c r="J160" i="44" s="1"/>
  <c r="H25" i="58"/>
  <c r="K10" i="58"/>
  <c r="K25" i="58" s="1"/>
  <c r="H25" i="64"/>
  <c r="H51" i="42"/>
  <c r="K120" i="44"/>
  <c r="A184" i="55"/>
  <c r="L184" i="55" s="1"/>
  <c r="M184" i="55" s="1"/>
  <c r="F209" i="42"/>
  <c r="F213" i="42"/>
  <c r="F220" i="42"/>
  <c r="A220" i="42" s="1"/>
  <c r="F216" i="42"/>
  <c r="A216" i="42" s="1"/>
  <c r="F224" i="42"/>
  <c r="A224" i="42" s="1"/>
  <c r="F214" i="42"/>
  <c r="A214" i="42" s="1"/>
  <c r="F215" i="42"/>
  <c r="A215" i="42" s="1"/>
  <c r="F222" i="42"/>
  <c r="A222" i="42" s="1"/>
  <c r="F210" i="42"/>
  <c r="A210" i="42" s="1"/>
  <c r="F211" i="42"/>
  <c r="A211" i="42" s="1"/>
  <c r="F217" i="42"/>
  <c r="A217" i="42" s="1"/>
  <c r="F219" i="42"/>
  <c r="A219" i="42" s="1"/>
  <c r="F221" i="42"/>
  <c r="A221" i="42" s="1"/>
  <c r="F218" i="42"/>
  <c r="A218" i="42" s="1"/>
  <c r="F212" i="42"/>
  <c r="A212" i="42" s="1"/>
  <c r="F223" i="42"/>
  <c r="A223" i="42" s="1"/>
  <c r="F225" i="42"/>
  <c r="A225" i="42" s="1"/>
  <c r="O160" i="46"/>
  <c r="P160" i="46"/>
  <c r="Q160" i="46" s="1"/>
  <c r="N186" i="46"/>
  <c r="L160" i="46"/>
  <c r="M160" i="46" s="1"/>
  <c r="I160" i="46"/>
  <c r="J160" i="46" s="1"/>
  <c r="K160" i="46" s="1"/>
  <c r="A184" i="64"/>
  <c r="L184" i="64" s="1"/>
  <c r="M184" i="64" s="1"/>
  <c r="N187" i="44"/>
  <c r="G161" i="44"/>
  <c r="H161" i="44" s="1"/>
  <c r="P161" i="44"/>
  <c r="Q161" i="44" s="1"/>
  <c r="O161" i="44"/>
  <c r="I161" i="44"/>
  <c r="J161" i="44" s="1"/>
  <c r="L161" i="44"/>
  <c r="M161" i="44" s="1"/>
  <c r="K10" i="46"/>
  <c r="K25" i="46" s="1"/>
  <c r="H25" i="46"/>
  <c r="A184" i="58"/>
  <c r="L184" i="58" s="1"/>
  <c r="M184" i="58" s="1"/>
  <c r="G156" i="64"/>
  <c r="K154" i="64"/>
  <c r="K136" i="44"/>
  <c r="H25" i="53"/>
  <c r="K10" i="53"/>
  <c r="K25" i="53" s="1"/>
  <c r="G160" i="44"/>
  <c r="H160" i="44" s="1"/>
  <c r="K25" i="64"/>
  <c r="H51" i="44"/>
  <c r="J11" i="6" s="1"/>
  <c r="R11" i="6" s="1"/>
  <c r="D11" i="6" s="1"/>
  <c r="F201" i="46"/>
  <c r="I181" i="46"/>
  <c r="A188" i="46"/>
  <c r="F209" i="55"/>
  <c r="F213" i="55"/>
  <c r="F218" i="55"/>
  <c r="A218" i="55" s="1"/>
  <c r="F214" i="55"/>
  <c r="A214" i="55" s="1"/>
  <c r="F215" i="55"/>
  <c r="A215" i="55" s="1"/>
  <c r="F220" i="55"/>
  <c r="A220" i="55" s="1"/>
  <c r="F223" i="55"/>
  <c r="A223" i="55" s="1"/>
  <c r="F225" i="55"/>
  <c r="A225" i="55" s="1"/>
  <c r="F221" i="55"/>
  <c r="A221" i="55" s="1"/>
  <c r="F224" i="55"/>
  <c r="A224" i="55" s="1"/>
  <c r="F216" i="55"/>
  <c r="A216" i="55" s="1"/>
  <c r="F217" i="55"/>
  <c r="A217" i="55" s="1"/>
  <c r="F222" i="55"/>
  <c r="A222" i="55" s="1"/>
  <c r="F212" i="55"/>
  <c r="A212" i="55" s="1"/>
  <c r="F211" i="55"/>
  <c r="A211" i="55" s="1"/>
  <c r="F210" i="55"/>
  <c r="A210" i="55" s="1"/>
  <c r="F219" i="55"/>
  <c r="A219" i="55" s="1"/>
  <c r="K135" i="53"/>
  <c r="A184" i="42"/>
  <c r="L184" i="42" s="1"/>
  <c r="M184" i="42" s="1"/>
  <c r="F209" i="64"/>
  <c r="F213" i="64"/>
  <c r="F218" i="64"/>
  <c r="A218" i="64" s="1"/>
  <c r="F215" i="64"/>
  <c r="A215" i="64" s="1"/>
  <c r="F214" i="64"/>
  <c r="A214" i="64" s="1"/>
  <c r="F220" i="64"/>
  <c r="A220" i="64" s="1"/>
  <c r="F223" i="64"/>
  <c r="A223" i="64" s="1"/>
  <c r="F224" i="64"/>
  <c r="A224" i="64" s="1"/>
  <c r="F219" i="64"/>
  <c r="A219" i="64" s="1"/>
  <c r="F210" i="64"/>
  <c r="A210" i="64" s="1"/>
  <c r="F225" i="64"/>
  <c r="A225" i="64" s="1"/>
  <c r="F217" i="64"/>
  <c r="A217" i="64" s="1"/>
  <c r="F216" i="64"/>
  <c r="A216" i="64" s="1"/>
  <c r="F221" i="64"/>
  <c r="A221" i="64" s="1"/>
  <c r="F211" i="64"/>
  <c r="A211" i="64" s="1"/>
  <c r="F212" i="64"/>
  <c r="A212" i="64" s="1"/>
  <c r="F222" i="64"/>
  <c r="A222" i="64" s="1"/>
  <c r="I159" i="53"/>
  <c r="J159" i="53" s="1"/>
  <c r="N185" i="53"/>
  <c r="G159" i="53"/>
  <c r="H159" i="53" s="1"/>
  <c r="F209" i="58"/>
  <c r="F213" i="58"/>
  <c r="F224" i="58"/>
  <c r="A224" i="58" s="1"/>
  <c r="F218" i="58"/>
  <c r="A218" i="58" s="1"/>
  <c r="F220" i="58"/>
  <c r="A220" i="58" s="1"/>
  <c r="F215" i="58"/>
  <c r="A215" i="58" s="1"/>
  <c r="F222" i="58"/>
  <c r="A222" i="58" s="1"/>
  <c r="F214" i="58"/>
  <c r="A214" i="58" s="1"/>
  <c r="F219" i="58"/>
  <c r="A219" i="58" s="1"/>
  <c r="F223" i="58"/>
  <c r="A223" i="58" s="1"/>
  <c r="F216" i="58"/>
  <c r="A216" i="58" s="1"/>
  <c r="F212" i="58"/>
  <c r="A212" i="58" s="1"/>
  <c r="F225" i="58"/>
  <c r="A225" i="58" s="1"/>
  <c r="F211" i="58"/>
  <c r="A211" i="58" s="1"/>
  <c r="F210" i="58"/>
  <c r="A210" i="58" s="1"/>
  <c r="F217" i="58"/>
  <c r="A217" i="58" s="1"/>
  <c r="F221" i="58"/>
  <c r="A221" i="58" s="1"/>
  <c r="O161" i="58"/>
  <c r="P161" i="58"/>
  <c r="Q161" i="58" s="1"/>
  <c r="N187" i="58"/>
  <c r="I161" i="58"/>
  <c r="J161" i="58" s="1"/>
  <c r="L161" i="58"/>
  <c r="M161" i="58" s="1"/>
  <c r="G161" i="58"/>
  <c r="H161" i="58" s="1"/>
  <c r="I181" i="57"/>
  <c r="F201" i="57"/>
  <c r="A188" i="57"/>
  <c r="L188" i="57" s="1"/>
  <c r="M188" i="57" s="1"/>
  <c r="P160" i="58"/>
  <c r="Q160" i="58" s="1"/>
  <c r="O160" i="58"/>
  <c r="L160" i="58"/>
  <c r="M160" i="58" s="1"/>
  <c r="N186" i="58"/>
  <c r="I160" i="58"/>
  <c r="J160" i="58" s="1"/>
  <c r="H51" i="41"/>
  <c r="H51" i="53"/>
  <c r="J17" i="6" s="1"/>
  <c r="R17" i="6" s="1"/>
  <c r="D17" i="6" s="1"/>
  <c r="F209" i="46"/>
  <c r="F213" i="46"/>
  <c r="F224" i="46"/>
  <c r="A224" i="46" s="1"/>
  <c r="F215" i="46"/>
  <c r="A215" i="46" s="1"/>
  <c r="F223" i="46"/>
  <c r="A223" i="46" s="1"/>
  <c r="F218" i="46"/>
  <c r="A218" i="46" s="1"/>
  <c r="F220" i="46"/>
  <c r="A220" i="46" s="1"/>
  <c r="F222" i="46"/>
  <c r="A222" i="46" s="1"/>
  <c r="F211" i="46"/>
  <c r="A211" i="46" s="1"/>
  <c r="F214" i="46"/>
  <c r="A214" i="46" s="1"/>
  <c r="F225" i="46"/>
  <c r="A225" i="46" s="1"/>
  <c r="F217" i="46"/>
  <c r="A217" i="46" s="1"/>
  <c r="F221" i="46"/>
  <c r="A221" i="46" s="1"/>
  <c r="F219" i="46"/>
  <c r="A219" i="46" s="1"/>
  <c r="F210" i="46"/>
  <c r="A210" i="46" s="1"/>
  <c r="F212" i="46"/>
  <c r="A212" i="46" s="1"/>
  <c r="F216" i="46"/>
  <c r="A216" i="46" s="1"/>
  <c r="K134" i="46"/>
  <c r="N185" i="42"/>
  <c r="G159" i="42"/>
  <c r="H159" i="42" s="1"/>
  <c r="I159" i="42"/>
  <c r="J159" i="42" s="1"/>
  <c r="N185" i="64"/>
  <c r="I159" i="64"/>
  <c r="J159" i="64" s="1"/>
  <c r="G159" i="64"/>
  <c r="H159" i="64" s="1"/>
  <c r="G160" i="58"/>
  <c r="H160" i="58" s="1"/>
  <c r="K135" i="58"/>
  <c r="F209" i="57"/>
  <c r="F213" i="57"/>
  <c r="F223" i="57"/>
  <c r="A223" i="57" s="1"/>
  <c r="F218" i="57"/>
  <c r="A218" i="57" s="1"/>
  <c r="F224" i="57"/>
  <c r="A224" i="57" s="1"/>
  <c r="F215" i="57"/>
  <c r="A215" i="57" s="1"/>
  <c r="F214" i="57"/>
  <c r="A214" i="57" s="1"/>
  <c r="F211" i="57"/>
  <c r="A211" i="57" s="1"/>
  <c r="F217" i="57"/>
  <c r="A217" i="57" s="1"/>
  <c r="F225" i="57"/>
  <c r="A225" i="57" s="1"/>
  <c r="F219" i="57"/>
  <c r="A219" i="57" s="1"/>
  <c r="F222" i="57"/>
  <c r="A222" i="57" s="1"/>
  <c r="F216" i="57"/>
  <c r="A216" i="57" s="1"/>
  <c r="F210" i="57"/>
  <c r="A210" i="57" s="1"/>
  <c r="F220" i="57"/>
  <c r="A220" i="57" s="1"/>
  <c r="F221" i="57"/>
  <c r="A221" i="57" s="1"/>
  <c r="F212" i="57"/>
  <c r="A212" i="57" s="1"/>
  <c r="N185" i="55"/>
  <c r="I159" i="55"/>
  <c r="J159" i="55" s="1"/>
  <c r="G159" i="55"/>
  <c r="H159" i="55" s="1"/>
  <c r="A184" i="46"/>
  <c r="L184" i="46" s="1"/>
  <c r="M184" i="46" s="1"/>
  <c r="I159" i="44"/>
  <c r="J159" i="44" s="1"/>
  <c r="N185" i="44"/>
  <c r="G159" i="44"/>
  <c r="H159" i="44" s="1"/>
  <c r="O161" i="53"/>
  <c r="P161" i="53"/>
  <c r="Q161" i="53" s="1"/>
  <c r="I161" i="53"/>
  <c r="J161" i="53" s="1"/>
  <c r="G161" i="53"/>
  <c r="H161" i="53" s="1"/>
  <c r="L161" i="53"/>
  <c r="M161" i="53" s="1"/>
  <c r="N187" i="53"/>
  <c r="F201" i="53"/>
  <c r="I181" i="53"/>
  <c r="A188" i="53"/>
  <c r="L188" i="53" s="1"/>
  <c r="M188" i="53" s="1"/>
  <c r="G156" i="42"/>
  <c r="K154" i="42"/>
  <c r="G156" i="58"/>
  <c r="K154" i="58"/>
  <c r="K134" i="64"/>
  <c r="L159" i="57"/>
  <c r="M159" i="57" s="1"/>
  <c r="P162" i="44"/>
  <c r="Q162" i="44" s="1"/>
  <c r="O162" i="44"/>
  <c r="L162" i="44"/>
  <c r="M162" i="44" s="1"/>
  <c r="I162" i="44"/>
  <c r="J162" i="44" s="1"/>
  <c r="G162" i="44"/>
  <c r="H162" i="44" s="1"/>
  <c r="N188" i="44"/>
  <c r="K10" i="45"/>
  <c r="K25" i="45" s="1"/>
  <c r="H25" i="45"/>
  <c r="A184" i="57"/>
  <c r="L184" i="57" s="1"/>
  <c r="M184" i="57" s="1"/>
  <c r="G76" i="44"/>
  <c r="M76" i="44"/>
  <c r="L76" i="44"/>
  <c r="K123" i="57"/>
  <c r="K65" i="44"/>
  <c r="N101" i="44"/>
  <c r="K64" i="46"/>
  <c r="M76" i="64"/>
  <c r="J76" i="46"/>
  <c r="K123" i="44"/>
  <c r="K65" i="64"/>
  <c r="K119" i="64"/>
  <c r="K64" i="57"/>
  <c r="K118" i="64"/>
  <c r="O76" i="42"/>
  <c r="S10" i="6" s="1"/>
  <c r="K119" i="42"/>
  <c r="H76" i="57"/>
  <c r="P76" i="44"/>
  <c r="K118" i="44"/>
  <c r="K121" i="57"/>
  <c r="K119" i="58"/>
  <c r="K124" i="44"/>
  <c r="K63" i="42"/>
  <c r="K123" i="46"/>
  <c r="J76" i="44"/>
  <c r="K149" i="53"/>
  <c r="K125" i="53"/>
  <c r="K63" i="46"/>
  <c r="O76" i="44"/>
  <c r="S11" i="6" s="1"/>
  <c r="O76" i="64"/>
  <c r="S23" i="6" s="1"/>
  <c r="K63" i="53"/>
  <c r="G76" i="57"/>
  <c r="K123" i="55"/>
  <c r="K125" i="55"/>
  <c r="N101" i="58"/>
  <c r="K120" i="58"/>
  <c r="K123" i="58"/>
  <c r="M76" i="58"/>
  <c r="O76" i="58"/>
  <c r="S15" i="6" s="1"/>
  <c r="K63" i="55"/>
  <c r="K64" i="58"/>
  <c r="K65" i="58"/>
  <c r="K121" i="42"/>
  <c r="Q76" i="44"/>
  <c r="T11" i="6" s="1"/>
  <c r="K119" i="53"/>
  <c r="K122" i="57"/>
  <c r="K122" i="44"/>
  <c r="O76" i="55"/>
  <c r="S22" i="6" s="1"/>
  <c r="K148" i="64"/>
  <c r="K64" i="64"/>
  <c r="K118" i="57"/>
  <c r="J76" i="55"/>
  <c r="J76" i="64"/>
  <c r="J76" i="58"/>
  <c r="K147" i="53"/>
  <c r="K125" i="57"/>
  <c r="K65" i="42"/>
  <c r="K121" i="58"/>
  <c r="K124" i="58"/>
  <c r="K118" i="55"/>
  <c r="K123" i="64"/>
  <c r="K64" i="42"/>
  <c r="K65" i="57"/>
  <c r="K122" i="58"/>
  <c r="O76" i="46"/>
  <c r="S16" i="6" s="1"/>
  <c r="P76" i="57"/>
  <c r="K51" i="44"/>
  <c r="K125" i="64"/>
  <c r="K118" i="53"/>
  <c r="K146" i="46"/>
  <c r="K125" i="44"/>
  <c r="K125" i="58"/>
  <c r="K63" i="57"/>
  <c r="K65" i="53"/>
  <c r="K124" i="42"/>
  <c r="N172" i="55"/>
  <c r="L146" i="55"/>
  <c r="M146" i="55" s="1"/>
  <c r="P146" i="55"/>
  <c r="Q146" i="55" s="1"/>
  <c r="O146" i="55"/>
  <c r="I146" i="55"/>
  <c r="J146" i="55" s="1"/>
  <c r="G146" i="55"/>
  <c r="H146" i="55" s="1"/>
  <c r="N197" i="44"/>
  <c r="I171" i="44"/>
  <c r="J171" i="44" s="1"/>
  <c r="O171" i="44"/>
  <c r="L171" i="44"/>
  <c r="M171" i="44" s="1"/>
  <c r="G171" i="44"/>
  <c r="H171" i="44" s="1"/>
  <c r="P171" i="44"/>
  <c r="Q171" i="44" s="1"/>
  <c r="O150" i="64"/>
  <c r="G150" i="64"/>
  <c r="H150" i="64" s="1"/>
  <c r="P150" i="64"/>
  <c r="Q150" i="64" s="1"/>
  <c r="I150" i="64"/>
  <c r="J150" i="64" s="1"/>
  <c r="L150" i="64"/>
  <c r="M150" i="64" s="1"/>
  <c r="N101" i="55"/>
  <c r="I76" i="44"/>
  <c r="P173" i="53"/>
  <c r="Q173" i="53" s="1"/>
  <c r="O173" i="53"/>
  <c r="G173" i="53"/>
  <c r="H173" i="53" s="1"/>
  <c r="L173" i="53"/>
  <c r="M173" i="53" s="1"/>
  <c r="N199" i="53"/>
  <c r="I173" i="53"/>
  <c r="J173" i="53" s="1"/>
  <c r="K120" i="53"/>
  <c r="N198" i="46"/>
  <c r="L172" i="46"/>
  <c r="M172" i="46" s="1"/>
  <c r="G172" i="46"/>
  <c r="H172" i="46" s="1"/>
  <c r="I172" i="46"/>
  <c r="J172" i="46" s="1"/>
  <c r="P172" i="46"/>
  <c r="Q172" i="46" s="1"/>
  <c r="O172" i="46"/>
  <c r="N174" i="57"/>
  <c r="P148" i="57"/>
  <c r="Q148" i="57" s="1"/>
  <c r="O148" i="57"/>
  <c r="G148" i="57"/>
  <c r="H148" i="57" s="1"/>
  <c r="L148" i="57"/>
  <c r="M148" i="57" s="1"/>
  <c r="I148" i="57"/>
  <c r="J148" i="57" s="1"/>
  <c r="K65" i="46"/>
  <c r="O148" i="53"/>
  <c r="L148" i="53"/>
  <c r="M148" i="53" s="1"/>
  <c r="G148" i="53"/>
  <c r="H148" i="53" s="1"/>
  <c r="N174" i="53"/>
  <c r="I148" i="53"/>
  <c r="J148" i="53" s="1"/>
  <c r="P148" i="53"/>
  <c r="Q148" i="53" s="1"/>
  <c r="I150" i="46"/>
  <c r="J150" i="46" s="1"/>
  <c r="L150" i="46"/>
  <c r="M150" i="46" s="1"/>
  <c r="P150" i="46"/>
  <c r="Q150" i="46" s="1"/>
  <c r="O150" i="46"/>
  <c r="G150" i="46"/>
  <c r="H150" i="46" s="1"/>
  <c r="O146" i="58"/>
  <c r="N172" i="58"/>
  <c r="L146" i="58"/>
  <c r="M146" i="58" s="1"/>
  <c r="I146" i="58"/>
  <c r="J146" i="58" s="1"/>
  <c r="G146" i="58"/>
  <c r="H146" i="58" s="1"/>
  <c r="P146" i="58"/>
  <c r="Q146" i="58" s="1"/>
  <c r="N116" i="53"/>
  <c r="I90" i="53"/>
  <c r="J90" i="53" s="1"/>
  <c r="P90" i="53"/>
  <c r="Q90" i="53" s="1"/>
  <c r="O90" i="53"/>
  <c r="L90" i="53"/>
  <c r="M90" i="53" s="1"/>
  <c r="G90" i="53"/>
  <c r="H90" i="53" s="1"/>
  <c r="K122" i="46"/>
  <c r="N117" i="44"/>
  <c r="L91" i="44"/>
  <c r="M91" i="44" s="1"/>
  <c r="I91" i="44"/>
  <c r="J91" i="44" s="1"/>
  <c r="G91" i="44"/>
  <c r="H91" i="44" s="1"/>
  <c r="O91" i="44"/>
  <c r="P91" i="44"/>
  <c r="Q91" i="44" s="1"/>
  <c r="K124" i="64"/>
  <c r="K124" i="53"/>
  <c r="K65" i="55"/>
  <c r="I89" i="64"/>
  <c r="J89" i="64" s="1"/>
  <c r="O89" i="64"/>
  <c r="L89" i="64"/>
  <c r="M89" i="64" s="1"/>
  <c r="P89" i="64"/>
  <c r="Q89" i="64" s="1"/>
  <c r="G89" i="64"/>
  <c r="H89" i="64" s="1"/>
  <c r="N115" i="64"/>
  <c r="K118" i="46"/>
  <c r="I150" i="55"/>
  <c r="J150" i="55" s="1"/>
  <c r="P150" i="55"/>
  <c r="Q150" i="55" s="1"/>
  <c r="L150" i="55"/>
  <c r="M150" i="55" s="1"/>
  <c r="O150" i="55"/>
  <c r="G150" i="55"/>
  <c r="H150" i="55" s="1"/>
  <c r="O150" i="53"/>
  <c r="G150" i="53"/>
  <c r="H150" i="53" s="1"/>
  <c r="P150" i="53"/>
  <c r="Q150" i="53" s="1"/>
  <c r="I150" i="53"/>
  <c r="J150" i="53" s="1"/>
  <c r="L150" i="53"/>
  <c r="M150" i="53" s="1"/>
  <c r="I171" i="46"/>
  <c r="J171" i="46" s="1"/>
  <c r="G171" i="46"/>
  <c r="H171" i="46" s="1"/>
  <c r="P171" i="46"/>
  <c r="Q171" i="46" s="1"/>
  <c r="O171" i="46"/>
  <c r="L171" i="46"/>
  <c r="M171" i="46" s="1"/>
  <c r="N197" i="46"/>
  <c r="O76" i="53"/>
  <c r="S17" i="6" s="1"/>
  <c r="N101" i="57"/>
  <c r="N171" i="64"/>
  <c r="L145" i="64"/>
  <c r="M145" i="64" s="1"/>
  <c r="I145" i="64"/>
  <c r="J145" i="64" s="1"/>
  <c r="P145" i="64"/>
  <c r="Q145" i="64" s="1"/>
  <c r="O145" i="64"/>
  <c r="G145" i="64"/>
  <c r="H145" i="64" s="1"/>
  <c r="N116" i="57"/>
  <c r="O90" i="57"/>
  <c r="L90" i="57"/>
  <c r="M90" i="57" s="1"/>
  <c r="I90" i="57"/>
  <c r="J90" i="57" s="1"/>
  <c r="G90" i="57"/>
  <c r="H90" i="57" s="1"/>
  <c r="P90" i="57"/>
  <c r="Q90" i="57" s="1"/>
  <c r="K123" i="42"/>
  <c r="P90" i="55"/>
  <c r="Q90" i="55" s="1"/>
  <c r="N116" i="55"/>
  <c r="O90" i="55"/>
  <c r="L90" i="55"/>
  <c r="M90" i="55" s="1"/>
  <c r="I90" i="55"/>
  <c r="J90" i="55" s="1"/>
  <c r="G90" i="55"/>
  <c r="H90" i="55" s="1"/>
  <c r="K120" i="57"/>
  <c r="K118" i="58"/>
  <c r="N174" i="42"/>
  <c r="I148" i="42"/>
  <c r="J148" i="42" s="1"/>
  <c r="P148" i="42"/>
  <c r="Q148" i="42" s="1"/>
  <c r="O148" i="42"/>
  <c r="G148" i="42"/>
  <c r="H148" i="42" s="1"/>
  <c r="L148" i="42"/>
  <c r="M148" i="42" s="1"/>
  <c r="L146" i="44"/>
  <c r="M146" i="44" s="1"/>
  <c r="I146" i="44"/>
  <c r="J146" i="44" s="1"/>
  <c r="N172" i="44"/>
  <c r="O146" i="44"/>
  <c r="G146" i="44"/>
  <c r="H146" i="44" s="1"/>
  <c r="P146" i="44"/>
  <c r="Q146" i="44" s="1"/>
  <c r="K122" i="53"/>
  <c r="O91" i="64"/>
  <c r="G91" i="64"/>
  <c r="H91" i="64" s="1"/>
  <c r="I91" i="64"/>
  <c r="J91" i="64" s="1"/>
  <c r="L91" i="64"/>
  <c r="M91" i="64" s="1"/>
  <c r="N117" i="64"/>
  <c r="P91" i="64"/>
  <c r="Q91" i="64" s="1"/>
  <c r="K119" i="57"/>
  <c r="K63" i="58"/>
  <c r="N173" i="44"/>
  <c r="L147" i="44"/>
  <c r="M147" i="44" s="1"/>
  <c r="I147" i="44"/>
  <c r="J147" i="44" s="1"/>
  <c r="G147" i="44"/>
  <c r="H147" i="44" s="1"/>
  <c r="P147" i="44"/>
  <c r="Q147" i="44" s="1"/>
  <c r="O147" i="44"/>
  <c r="G148" i="58"/>
  <c r="H148" i="58" s="1"/>
  <c r="L148" i="58"/>
  <c r="M148" i="58" s="1"/>
  <c r="N174" i="58"/>
  <c r="P148" i="58"/>
  <c r="Q148" i="58" s="1"/>
  <c r="I148" i="58"/>
  <c r="J148" i="58" s="1"/>
  <c r="O148" i="58"/>
  <c r="K121" i="46"/>
  <c r="N175" i="53"/>
  <c r="I148" i="44"/>
  <c r="J148" i="44" s="1"/>
  <c r="P148" i="44"/>
  <c r="Q148" i="44" s="1"/>
  <c r="O148" i="44"/>
  <c r="G148" i="44"/>
  <c r="H148" i="44" s="1"/>
  <c r="N174" i="44"/>
  <c r="L148" i="44"/>
  <c r="M148" i="44" s="1"/>
  <c r="L91" i="55"/>
  <c r="M91" i="55" s="1"/>
  <c r="N117" i="55"/>
  <c r="P91" i="55"/>
  <c r="Q91" i="55" s="1"/>
  <c r="I91" i="55"/>
  <c r="J91" i="55" s="1"/>
  <c r="O91" i="55"/>
  <c r="G91" i="55"/>
  <c r="H91" i="55" s="1"/>
  <c r="K51" i="55"/>
  <c r="K125" i="42"/>
  <c r="K64" i="55"/>
  <c r="P89" i="42"/>
  <c r="Q89" i="42" s="1"/>
  <c r="L89" i="42"/>
  <c r="M89" i="42" s="1"/>
  <c r="N115" i="42"/>
  <c r="I89" i="42"/>
  <c r="J89" i="42" s="1"/>
  <c r="G89" i="42"/>
  <c r="H89" i="42" s="1"/>
  <c r="O89" i="42"/>
  <c r="O90" i="64"/>
  <c r="G90" i="64"/>
  <c r="H90" i="64" s="1"/>
  <c r="L90" i="64"/>
  <c r="M90" i="64" s="1"/>
  <c r="I90" i="64"/>
  <c r="J90" i="64" s="1"/>
  <c r="N116" i="64"/>
  <c r="P90" i="64"/>
  <c r="Q90" i="64" s="1"/>
  <c r="L90" i="46"/>
  <c r="M90" i="46" s="1"/>
  <c r="G90" i="46"/>
  <c r="H90" i="46" s="1"/>
  <c r="N116" i="46"/>
  <c r="O90" i="46"/>
  <c r="I90" i="46"/>
  <c r="J90" i="46" s="1"/>
  <c r="P90" i="46"/>
  <c r="Q90" i="46" s="1"/>
  <c r="K122" i="42"/>
  <c r="N173" i="58"/>
  <c r="P147" i="58"/>
  <c r="Q147" i="58" s="1"/>
  <c r="G147" i="58"/>
  <c r="H147" i="58" s="1"/>
  <c r="L147" i="58"/>
  <c r="M147" i="58" s="1"/>
  <c r="O147" i="58"/>
  <c r="I147" i="58"/>
  <c r="J147" i="58" s="1"/>
  <c r="N170" i="57"/>
  <c r="P144" i="57"/>
  <c r="Q144" i="57" s="1"/>
  <c r="L144" i="57"/>
  <c r="M144" i="57" s="1"/>
  <c r="I144" i="57"/>
  <c r="J144" i="57" s="1"/>
  <c r="G144" i="57"/>
  <c r="H144" i="57" s="1"/>
  <c r="O144" i="57"/>
  <c r="K64" i="44"/>
  <c r="G89" i="58"/>
  <c r="H89" i="58" s="1"/>
  <c r="L89" i="58"/>
  <c r="M89" i="58" s="1"/>
  <c r="I89" i="58"/>
  <c r="J89" i="58" s="1"/>
  <c r="N115" i="58"/>
  <c r="P89" i="58"/>
  <c r="Q89" i="58" s="1"/>
  <c r="O89" i="58"/>
  <c r="N172" i="64"/>
  <c r="P146" i="64"/>
  <c r="Q146" i="64" s="1"/>
  <c r="G146" i="64"/>
  <c r="H146" i="64" s="1"/>
  <c r="I146" i="64"/>
  <c r="J146" i="64" s="1"/>
  <c r="O146" i="64"/>
  <c r="L146" i="64"/>
  <c r="M146" i="64" s="1"/>
  <c r="O145" i="55"/>
  <c r="G145" i="55"/>
  <c r="H145" i="55" s="1"/>
  <c r="P145" i="55"/>
  <c r="Q145" i="55" s="1"/>
  <c r="L145" i="55"/>
  <c r="M145" i="55" s="1"/>
  <c r="I145" i="55"/>
  <c r="J145" i="55" s="1"/>
  <c r="N171" i="55"/>
  <c r="O150" i="42"/>
  <c r="L150" i="42"/>
  <c r="M150" i="42" s="1"/>
  <c r="P150" i="42"/>
  <c r="Q150" i="42" s="1"/>
  <c r="I150" i="42"/>
  <c r="J150" i="42" s="1"/>
  <c r="G150" i="42"/>
  <c r="H150" i="42" s="1"/>
  <c r="G144" i="58"/>
  <c r="H144" i="58" s="1"/>
  <c r="N170" i="58"/>
  <c r="P144" i="58"/>
  <c r="Q144" i="58" s="1"/>
  <c r="L144" i="58"/>
  <c r="M144" i="58" s="1"/>
  <c r="O144" i="58"/>
  <c r="I144" i="58"/>
  <c r="J144" i="58" s="1"/>
  <c r="G150" i="58"/>
  <c r="H150" i="58" s="1"/>
  <c r="L150" i="58"/>
  <c r="M150" i="58" s="1"/>
  <c r="P150" i="58"/>
  <c r="Q150" i="58" s="1"/>
  <c r="O150" i="58"/>
  <c r="I150" i="58"/>
  <c r="J150" i="58" s="1"/>
  <c r="L144" i="46"/>
  <c r="M144" i="46" s="1"/>
  <c r="I144" i="46"/>
  <c r="J144" i="46" s="1"/>
  <c r="O144" i="46"/>
  <c r="G144" i="46"/>
  <c r="H144" i="46" s="1"/>
  <c r="N170" i="46"/>
  <c r="P144" i="46"/>
  <c r="Q144" i="46" s="1"/>
  <c r="P91" i="57"/>
  <c r="Q91" i="57" s="1"/>
  <c r="O91" i="57"/>
  <c r="N117" i="57"/>
  <c r="I91" i="57"/>
  <c r="J91" i="57" s="1"/>
  <c r="L91" i="57"/>
  <c r="M91" i="57" s="1"/>
  <c r="G91" i="57"/>
  <c r="H91" i="57" s="1"/>
  <c r="M76" i="46"/>
  <c r="K118" i="42"/>
  <c r="P91" i="42"/>
  <c r="Q91" i="42" s="1"/>
  <c r="O91" i="42"/>
  <c r="G91" i="42"/>
  <c r="H91" i="42" s="1"/>
  <c r="N117" i="42"/>
  <c r="L91" i="42"/>
  <c r="M91" i="42" s="1"/>
  <c r="I91" i="42"/>
  <c r="J91" i="42" s="1"/>
  <c r="P89" i="55"/>
  <c r="Q89" i="55" s="1"/>
  <c r="O89" i="55"/>
  <c r="I89" i="55"/>
  <c r="J89" i="55" s="1"/>
  <c r="G89" i="55"/>
  <c r="H89" i="55" s="1"/>
  <c r="N115" i="55"/>
  <c r="L89" i="55"/>
  <c r="M89" i="55" s="1"/>
  <c r="O145" i="53"/>
  <c r="N171" i="53"/>
  <c r="P145" i="53"/>
  <c r="Q145" i="53" s="1"/>
  <c r="I145" i="53"/>
  <c r="J145" i="53" s="1"/>
  <c r="L145" i="53"/>
  <c r="M145" i="53" s="1"/>
  <c r="G145" i="53"/>
  <c r="H145" i="53" s="1"/>
  <c r="P149" i="58"/>
  <c r="Q149" i="58" s="1"/>
  <c r="L149" i="58"/>
  <c r="M149" i="58" s="1"/>
  <c r="I149" i="58"/>
  <c r="J149" i="58" s="1"/>
  <c r="O149" i="58"/>
  <c r="G149" i="58"/>
  <c r="H149" i="58" s="1"/>
  <c r="N175" i="58"/>
  <c r="G147" i="57"/>
  <c r="H147" i="57" s="1"/>
  <c r="N173" i="57"/>
  <c r="L147" i="57"/>
  <c r="M147" i="57" s="1"/>
  <c r="P147" i="57"/>
  <c r="Q147" i="57" s="1"/>
  <c r="I147" i="57"/>
  <c r="J147" i="57" s="1"/>
  <c r="O147" i="57"/>
  <c r="I150" i="44"/>
  <c r="J150" i="44" s="1"/>
  <c r="O150" i="44"/>
  <c r="L150" i="44"/>
  <c r="M150" i="44" s="1"/>
  <c r="G150" i="44"/>
  <c r="H150" i="44" s="1"/>
  <c r="P150" i="44"/>
  <c r="Q150" i="44" s="1"/>
  <c r="P89" i="57"/>
  <c r="Q89" i="57" s="1"/>
  <c r="O89" i="57"/>
  <c r="N115" i="57"/>
  <c r="L89" i="57"/>
  <c r="M89" i="57" s="1"/>
  <c r="I89" i="57"/>
  <c r="J89" i="57" s="1"/>
  <c r="G89" i="57"/>
  <c r="H89" i="57" s="1"/>
  <c r="N172" i="42"/>
  <c r="I146" i="42"/>
  <c r="J146" i="42" s="1"/>
  <c r="O146" i="42"/>
  <c r="G146" i="42"/>
  <c r="H146" i="42" s="1"/>
  <c r="P146" i="42"/>
  <c r="Q146" i="42" s="1"/>
  <c r="L146" i="42"/>
  <c r="M146" i="42" s="1"/>
  <c r="N116" i="58"/>
  <c r="P90" i="58"/>
  <c r="Q90" i="58" s="1"/>
  <c r="O90" i="58"/>
  <c r="G90" i="58"/>
  <c r="H90" i="58" s="1"/>
  <c r="L90" i="58"/>
  <c r="M90" i="58" s="1"/>
  <c r="I90" i="58"/>
  <c r="J90" i="58" s="1"/>
  <c r="I149" i="64"/>
  <c r="J149" i="64" s="1"/>
  <c r="P149" i="64"/>
  <c r="Q149" i="64" s="1"/>
  <c r="O149" i="64"/>
  <c r="G149" i="64"/>
  <c r="H149" i="64" s="1"/>
  <c r="L149" i="64"/>
  <c r="M149" i="64" s="1"/>
  <c r="N175" i="64"/>
  <c r="N200" i="64" s="1"/>
  <c r="I150" i="57"/>
  <c r="J150" i="57" s="1"/>
  <c r="O150" i="57"/>
  <c r="G150" i="57"/>
  <c r="H150" i="57" s="1"/>
  <c r="L150" i="57"/>
  <c r="M150" i="57" s="1"/>
  <c r="P150" i="57"/>
  <c r="Q150" i="57" s="1"/>
  <c r="G147" i="46"/>
  <c r="H147" i="46" s="1"/>
  <c r="N173" i="46"/>
  <c r="I147" i="46"/>
  <c r="J147" i="46" s="1"/>
  <c r="P147" i="46"/>
  <c r="Q147" i="46" s="1"/>
  <c r="L147" i="46"/>
  <c r="M147" i="46" s="1"/>
  <c r="O147" i="46"/>
  <c r="O147" i="42"/>
  <c r="L147" i="42"/>
  <c r="M147" i="42" s="1"/>
  <c r="G147" i="42"/>
  <c r="H147" i="42" s="1"/>
  <c r="I147" i="42"/>
  <c r="J147" i="42" s="1"/>
  <c r="P147" i="42"/>
  <c r="Q147" i="42" s="1"/>
  <c r="N173" i="42"/>
  <c r="P90" i="44"/>
  <c r="Q90" i="44" s="1"/>
  <c r="I90" i="44"/>
  <c r="J90" i="44" s="1"/>
  <c r="N116" i="44"/>
  <c r="O90" i="44"/>
  <c r="L90" i="44"/>
  <c r="M90" i="44" s="1"/>
  <c r="G90" i="44"/>
  <c r="H90" i="44" s="1"/>
  <c r="N170" i="55"/>
  <c r="I144" i="55"/>
  <c r="J144" i="55" s="1"/>
  <c r="L144" i="55"/>
  <c r="M144" i="55" s="1"/>
  <c r="P144" i="55"/>
  <c r="Q144" i="55" s="1"/>
  <c r="O144" i="55"/>
  <c r="G144" i="55"/>
  <c r="H144" i="55" s="1"/>
  <c r="L76" i="46"/>
  <c r="N170" i="44"/>
  <c r="I144" i="44"/>
  <c r="J144" i="44" s="1"/>
  <c r="G144" i="44"/>
  <c r="H144" i="44" s="1"/>
  <c r="P144" i="44"/>
  <c r="Q144" i="44" s="1"/>
  <c r="O144" i="44"/>
  <c r="L144" i="44"/>
  <c r="M144" i="44" s="1"/>
  <c r="N170" i="42"/>
  <c r="O144" i="42"/>
  <c r="G144" i="42"/>
  <c r="H144" i="42" s="1"/>
  <c r="L144" i="42"/>
  <c r="M144" i="42" s="1"/>
  <c r="P144" i="42"/>
  <c r="Q144" i="42" s="1"/>
  <c r="I144" i="42"/>
  <c r="J144" i="42" s="1"/>
  <c r="N170" i="53"/>
  <c r="P144" i="53"/>
  <c r="Q144" i="53" s="1"/>
  <c r="L144" i="53"/>
  <c r="M144" i="53" s="1"/>
  <c r="I144" i="53"/>
  <c r="J144" i="53" s="1"/>
  <c r="G144" i="53"/>
  <c r="H144" i="53" s="1"/>
  <c r="O144" i="53"/>
  <c r="P149" i="42"/>
  <c r="Q149" i="42" s="1"/>
  <c r="I149" i="42"/>
  <c r="J149" i="42" s="1"/>
  <c r="O149" i="42"/>
  <c r="L149" i="42"/>
  <c r="M149" i="42" s="1"/>
  <c r="N175" i="42"/>
  <c r="G149" i="42"/>
  <c r="H149" i="42" s="1"/>
  <c r="N175" i="55"/>
  <c r="P149" i="55"/>
  <c r="Q149" i="55" s="1"/>
  <c r="O149" i="55"/>
  <c r="G149" i="55"/>
  <c r="H149" i="55" s="1"/>
  <c r="I149" i="55"/>
  <c r="J149" i="55" s="1"/>
  <c r="L149" i="55"/>
  <c r="M149" i="55" s="1"/>
  <c r="N171" i="58"/>
  <c r="L145" i="58"/>
  <c r="M145" i="58" s="1"/>
  <c r="I145" i="58"/>
  <c r="J145" i="58" s="1"/>
  <c r="P145" i="58"/>
  <c r="Q145" i="58" s="1"/>
  <c r="O145" i="58"/>
  <c r="G145" i="58"/>
  <c r="H145" i="58" s="1"/>
  <c r="O91" i="53"/>
  <c r="G91" i="53"/>
  <c r="H91" i="53" s="1"/>
  <c r="P91" i="53"/>
  <c r="Q91" i="53" s="1"/>
  <c r="N117" i="53"/>
  <c r="I91" i="53"/>
  <c r="J91" i="53" s="1"/>
  <c r="L91" i="53"/>
  <c r="M91" i="53" s="1"/>
  <c r="O144" i="64"/>
  <c r="P144" i="64"/>
  <c r="Q144" i="64" s="1"/>
  <c r="I144" i="64"/>
  <c r="J144" i="64" s="1"/>
  <c r="L144" i="64"/>
  <c r="M144" i="64" s="1"/>
  <c r="N170" i="64"/>
  <c r="G144" i="64"/>
  <c r="H144" i="64" s="1"/>
  <c r="K64" i="53"/>
  <c r="K63" i="44"/>
  <c r="K121" i="44"/>
  <c r="K63" i="64"/>
  <c r="K124" i="57"/>
  <c r="O173" i="64"/>
  <c r="G173" i="64"/>
  <c r="H173" i="64" s="1"/>
  <c r="L173" i="64"/>
  <c r="M173" i="64" s="1"/>
  <c r="N199" i="64"/>
  <c r="I173" i="64"/>
  <c r="J173" i="64" s="1"/>
  <c r="P173" i="64"/>
  <c r="Q173" i="64" s="1"/>
  <c r="K119" i="55"/>
  <c r="O76" i="57"/>
  <c r="S14" i="6" s="1"/>
  <c r="N171" i="42"/>
  <c r="P145" i="42"/>
  <c r="Q145" i="42" s="1"/>
  <c r="L145" i="42"/>
  <c r="M145" i="42" s="1"/>
  <c r="O145" i="42"/>
  <c r="G145" i="42"/>
  <c r="H145" i="42" s="1"/>
  <c r="I145" i="42"/>
  <c r="J145" i="42" s="1"/>
  <c r="L146" i="53"/>
  <c r="M146" i="53" s="1"/>
  <c r="N172" i="53"/>
  <c r="O146" i="53"/>
  <c r="I146" i="53"/>
  <c r="J146" i="53" s="1"/>
  <c r="G146" i="53"/>
  <c r="H146" i="53" s="1"/>
  <c r="P146" i="53"/>
  <c r="Q146" i="53" s="1"/>
  <c r="I147" i="55"/>
  <c r="J147" i="55" s="1"/>
  <c r="L147" i="55"/>
  <c r="M147" i="55" s="1"/>
  <c r="G147" i="55"/>
  <c r="H147" i="55" s="1"/>
  <c r="P147" i="55"/>
  <c r="Q147" i="55" s="1"/>
  <c r="O147" i="55"/>
  <c r="N173" i="55"/>
  <c r="L149" i="46"/>
  <c r="M149" i="46" s="1"/>
  <c r="G149" i="46"/>
  <c r="H149" i="46" s="1"/>
  <c r="N175" i="46"/>
  <c r="I149" i="46"/>
  <c r="J149" i="46" s="1"/>
  <c r="P149" i="46"/>
  <c r="Q149" i="46" s="1"/>
  <c r="O149" i="46"/>
  <c r="L149" i="44"/>
  <c r="M149" i="44" s="1"/>
  <c r="O149" i="44"/>
  <c r="G149" i="44"/>
  <c r="H149" i="44" s="1"/>
  <c r="N175" i="44"/>
  <c r="P149" i="44"/>
  <c r="Q149" i="44" s="1"/>
  <c r="I149" i="44"/>
  <c r="J149" i="44" s="1"/>
  <c r="O148" i="55"/>
  <c r="G148" i="55"/>
  <c r="H148" i="55" s="1"/>
  <c r="L148" i="55"/>
  <c r="M148" i="55" s="1"/>
  <c r="N174" i="55"/>
  <c r="I148" i="55"/>
  <c r="J148" i="55" s="1"/>
  <c r="P148" i="55"/>
  <c r="Q148" i="55" s="1"/>
  <c r="O148" i="46"/>
  <c r="P148" i="46"/>
  <c r="Q148" i="46" s="1"/>
  <c r="G148" i="46"/>
  <c r="H148" i="46" s="1"/>
  <c r="N174" i="46"/>
  <c r="L148" i="46"/>
  <c r="M148" i="46" s="1"/>
  <c r="I148" i="46"/>
  <c r="J148" i="46" s="1"/>
  <c r="N115" i="53"/>
  <c r="P89" i="53"/>
  <c r="Q89" i="53" s="1"/>
  <c r="G89" i="53"/>
  <c r="H89" i="53" s="1"/>
  <c r="L89" i="53"/>
  <c r="M89" i="53" s="1"/>
  <c r="O89" i="53"/>
  <c r="I89" i="53"/>
  <c r="J89" i="53" s="1"/>
  <c r="P89" i="44"/>
  <c r="Q89" i="44" s="1"/>
  <c r="G89" i="44"/>
  <c r="H89" i="44" s="1"/>
  <c r="O89" i="44"/>
  <c r="L89" i="44"/>
  <c r="M89" i="44" s="1"/>
  <c r="I89" i="44"/>
  <c r="J89" i="44" s="1"/>
  <c r="N115" i="44"/>
  <c r="K120" i="64"/>
  <c r="K145" i="46"/>
  <c r="K147" i="64"/>
  <c r="K125" i="46"/>
  <c r="P174" i="64"/>
  <c r="Q174" i="64" s="1"/>
  <c r="L174" i="64"/>
  <c r="M174" i="64" s="1"/>
  <c r="G174" i="64"/>
  <c r="H174" i="64" s="1"/>
  <c r="O174" i="64"/>
  <c r="I174" i="64"/>
  <c r="J174" i="64" s="1"/>
  <c r="N175" i="57"/>
  <c r="I149" i="57"/>
  <c r="J149" i="57" s="1"/>
  <c r="P149" i="57"/>
  <c r="Q149" i="57" s="1"/>
  <c r="L149" i="57"/>
  <c r="M149" i="57" s="1"/>
  <c r="O149" i="57"/>
  <c r="G149" i="57"/>
  <c r="H149" i="57" s="1"/>
  <c r="P146" i="57"/>
  <c r="Q146" i="57" s="1"/>
  <c r="O146" i="57"/>
  <c r="N172" i="57"/>
  <c r="G146" i="57"/>
  <c r="H146" i="57" s="1"/>
  <c r="L146" i="57"/>
  <c r="M146" i="57" s="1"/>
  <c r="I146" i="57"/>
  <c r="J146" i="57" s="1"/>
  <c r="K120" i="42"/>
  <c r="K121" i="55"/>
  <c r="O89" i="46"/>
  <c r="I89" i="46"/>
  <c r="J89" i="46" s="1"/>
  <c r="G89" i="46"/>
  <c r="H89" i="46" s="1"/>
  <c r="P89" i="46"/>
  <c r="Q89" i="46" s="1"/>
  <c r="L89" i="46"/>
  <c r="M89" i="46" s="1"/>
  <c r="N115" i="46"/>
  <c r="K145" i="44"/>
  <c r="I91" i="46"/>
  <c r="J91" i="46" s="1"/>
  <c r="P91" i="46"/>
  <c r="Q91" i="46" s="1"/>
  <c r="N117" i="46"/>
  <c r="O91" i="46"/>
  <c r="G91" i="46"/>
  <c r="H91" i="46" s="1"/>
  <c r="L91" i="46"/>
  <c r="M91" i="46" s="1"/>
  <c r="K122" i="55"/>
  <c r="N171" i="57"/>
  <c r="L145" i="57"/>
  <c r="M145" i="57" s="1"/>
  <c r="P145" i="57"/>
  <c r="Q145" i="57" s="1"/>
  <c r="O145" i="57"/>
  <c r="I145" i="57"/>
  <c r="J145" i="57" s="1"/>
  <c r="G145" i="57"/>
  <c r="H145" i="57" s="1"/>
  <c r="N116" i="42"/>
  <c r="L90" i="42"/>
  <c r="M90" i="42" s="1"/>
  <c r="I90" i="42"/>
  <c r="J90" i="42" s="1"/>
  <c r="G90" i="42"/>
  <c r="H90" i="42" s="1"/>
  <c r="P90" i="42"/>
  <c r="Q90" i="42" s="1"/>
  <c r="O90" i="42"/>
  <c r="N117" i="58"/>
  <c r="I91" i="58"/>
  <c r="J91" i="58" s="1"/>
  <c r="P91" i="58"/>
  <c r="Q91" i="58" s="1"/>
  <c r="O91" i="58"/>
  <c r="G91" i="58"/>
  <c r="H91" i="58" s="1"/>
  <c r="L91" i="58"/>
  <c r="M91" i="58" s="1"/>
  <c r="Q76" i="58"/>
  <c r="R31" i="58" s="1"/>
  <c r="P76" i="64"/>
  <c r="Q76" i="64"/>
  <c r="T23" i="6" s="1"/>
  <c r="G76" i="42"/>
  <c r="K137" i="64"/>
  <c r="L76" i="58"/>
  <c r="H76" i="55"/>
  <c r="K62" i="46"/>
  <c r="G76" i="53"/>
  <c r="P76" i="58"/>
  <c r="K137" i="44"/>
  <c r="K112" i="46"/>
  <c r="K162" i="53"/>
  <c r="P76" i="46"/>
  <c r="Q76" i="46"/>
  <c r="R31" i="46" s="1"/>
  <c r="K51" i="64"/>
  <c r="I76" i="58"/>
  <c r="I76" i="55"/>
  <c r="G76" i="58"/>
  <c r="K162" i="46"/>
  <c r="M62" i="42"/>
  <c r="M76" i="42" s="1"/>
  <c r="L76" i="42"/>
  <c r="K88" i="44"/>
  <c r="K36" i="57"/>
  <c r="K51" i="57" s="1"/>
  <c r="H51" i="57"/>
  <c r="J14" i="6" s="1"/>
  <c r="R14" i="6" s="1"/>
  <c r="D14" i="6" s="1"/>
  <c r="Q137" i="64"/>
  <c r="G138" i="64"/>
  <c r="N164" i="64"/>
  <c r="I138" i="64"/>
  <c r="P138" i="64"/>
  <c r="Q138" i="64" s="1"/>
  <c r="O138" i="64"/>
  <c r="L138" i="64"/>
  <c r="M138" i="64" s="1"/>
  <c r="I113" i="57"/>
  <c r="J113" i="57" s="1"/>
  <c r="O113" i="57"/>
  <c r="N139" i="57"/>
  <c r="L113" i="57"/>
  <c r="M113" i="57" s="1"/>
  <c r="G113" i="57"/>
  <c r="P113" i="57"/>
  <c r="Q113" i="57" s="1"/>
  <c r="K137" i="58"/>
  <c r="J112" i="42"/>
  <c r="K112" i="42" s="1"/>
  <c r="K111" i="53"/>
  <c r="Q76" i="57"/>
  <c r="T14" i="6" s="1"/>
  <c r="Q112" i="44"/>
  <c r="N189" i="42"/>
  <c r="P163" i="42"/>
  <c r="G163" i="42"/>
  <c r="H163" i="42" s="1"/>
  <c r="I163" i="42"/>
  <c r="J163" i="42" s="1"/>
  <c r="L163" i="42"/>
  <c r="M163" i="42" s="1"/>
  <c r="O163" i="42"/>
  <c r="I76" i="46"/>
  <c r="M137" i="46"/>
  <c r="K61" i="58"/>
  <c r="H76" i="58"/>
  <c r="M87" i="42"/>
  <c r="P188" i="58"/>
  <c r="Q188" i="58" s="1"/>
  <c r="O188" i="58"/>
  <c r="K112" i="55"/>
  <c r="K87" i="53"/>
  <c r="I76" i="64"/>
  <c r="G138" i="42"/>
  <c r="H138" i="42" s="1"/>
  <c r="O138" i="42"/>
  <c r="N164" i="42"/>
  <c r="L138" i="42"/>
  <c r="I138" i="42"/>
  <c r="J138" i="42" s="1"/>
  <c r="P138" i="42"/>
  <c r="Q138" i="42" s="1"/>
  <c r="J112" i="58"/>
  <c r="I163" i="44"/>
  <c r="J163" i="44" s="1"/>
  <c r="N189" i="44"/>
  <c r="O163" i="44"/>
  <c r="P163" i="44"/>
  <c r="Q163" i="44" s="1"/>
  <c r="G163" i="44"/>
  <c r="H163" i="44" s="1"/>
  <c r="L163" i="44"/>
  <c r="M163" i="44" s="1"/>
  <c r="P188" i="55"/>
  <c r="Q188" i="55" s="1"/>
  <c r="O188" i="55"/>
  <c r="K162" i="57"/>
  <c r="K86" i="57"/>
  <c r="K162" i="64"/>
  <c r="N214" i="46"/>
  <c r="I188" i="46"/>
  <c r="J188" i="46" s="1"/>
  <c r="P188" i="46"/>
  <c r="Q188" i="46" s="1"/>
  <c r="O188" i="46"/>
  <c r="G188" i="46"/>
  <c r="H188" i="46" s="1"/>
  <c r="L188" i="46"/>
  <c r="M188" i="46" s="1"/>
  <c r="O188" i="64"/>
  <c r="G188" i="64"/>
  <c r="H188" i="64" s="1"/>
  <c r="P188" i="64"/>
  <c r="Q188" i="64" s="1"/>
  <c r="K111" i="55"/>
  <c r="K162" i="58"/>
  <c r="P114" i="44"/>
  <c r="Q114" i="44" s="1"/>
  <c r="N140" i="44"/>
  <c r="I114" i="44"/>
  <c r="J114" i="44" s="1"/>
  <c r="G114" i="44"/>
  <c r="H114" i="44" s="1"/>
  <c r="O114" i="44"/>
  <c r="L114" i="44"/>
  <c r="M114" i="44" s="1"/>
  <c r="K111" i="57"/>
  <c r="P138" i="55"/>
  <c r="Q138" i="55" s="1"/>
  <c r="N164" i="55"/>
  <c r="I138" i="55"/>
  <c r="J138" i="55" s="1"/>
  <c r="L138" i="55"/>
  <c r="G138" i="55"/>
  <c r="O138" i="55"/>
  <c r="P76" i="55"/>
  <c r="K61" i="42"/>
  <c r="H76" i="42"/>
  <c r="K86" i="64"/>
  <c r="L113" i="53"/>
  <c r="M113" i="53" s="1"/>
  <c r="I113" i="53"/>
  <c r="J113" i="53" s="1"/>
  <c r="P113" i="53"/>
  <c r="G113" i="53"/>
  <c r="N139" i="53"/>
  <c r="O113" i="53"/>
  <c r="O188" i="53"/>
  <c r="P188" i="53"/>
  <c r="Q188" i="53" s="1"/>
  <c r="K62" i="55"/>
  <c r="Q137" i="58"/>
  <c r="M112" i="42"/>
  <c r="H112" i="58"/>
  <c r="L163" i="55"/>
  <c r="I163" i="55"/>
  <c r="J163" i="55" s="1"/>
  <c r="N189" i="55"/>
  <c r="O163" i="55"/>
  <c r="G163" i="55"/>
  <c r="H163" i="55" s="1"/>
  <c r="P163" i="55"/>
  <c r="G76" i="64"/>
  <c r="K86" i="42"/>
  <c r="K86" i="55"/>
  <c r="K162" i="55"/>
  <c r="P188" i="57"/>
  <c r="Q188" i="57" s="1"/>
  <c r="O188" i="57"/>
  <c r="I138" i="57"/>
  <c r="P138" i="57"/>
  <c r="O138" i="57"/>
  <c r="L138" i="57"/>
  <c r="M138" i="57" s="1"/>
  <c r="G138" i="57"/>
  <c r="N164" i="57"/>
  <c r="Q137" i="46"/>
  <c r="K86" i="46"/>
  <c r="Q76" i="55"/>
  <c r="O138" i="58"/>
  <c r="P138" i="58"/>
  <c r="Q138" i="58" s="1"/>
  <c r="L138" i="58"/>
  <c r="G138" i="58"/>
  <c r="I138" i="58"/>
  <c r="J138" i="58" s="1"/>
  <c r="N164" i="58"/>
  <c r="J137" i="55"/>
  <c r="O88" i="58"/>
  <c r="P88" i="58"/>
  <c r="Q88" i="58" s="1"/>
  <c r="N114" i="58"/>
  <c r="L88" i="58"/>
  <c r="I88" i="58"/>
  <c r="J88" i="58" s="1"/>
  <c r="G88" i="58"/>
  <c r="H88" i="58" s="1"/>
  <c r="P76" i="53"/>
  <c r="K61" i="64"/>
  <c r="H76" i="64"/>
  <c r="P76" i="42"/>
  <c r="Q137" i="42"/>
  <c r="I138" i="53"/>
  <c r="J138" i="53" s="1"/>
  <c r="O138" i="53"/>
  <c r="G138" i="53"/>
  <c r="H138" i="53" s="1"/>
  <c r="N164" i="53"/>
  <c r="L138" i="53"/>
  <c r="P138" i="53"/>
  <c r="Q138" i="53" s="1"/>
  <c r="K51" i="42"/>
  <c r="G76" i="46"/>
  <c r="J112" i="57"/>
  <c r="K112" i="57" s="1"/>
  <c r="J87" i="55"/>
  <c r="K87" i="55" s="1"/>
  <c r="J62" i="57"/>
  <c r="J76" i="57" s="1"/>
  <c r="I76" i="57"/>
  <c r="G76" i="55"/>
  <c r="J112" i="64"/>
  <c r="M62" i="53"/>
  <c r="M76" i="53" s="1"/>
  <c r="L76" i="53"/>
  <c r="J87" i="57"/>
  <c r="K111" i="64"/>
  <c r="K36" i="58"/>
  <c r="K51" i="58" s="1"/>
  <c r="H51" i="58"/>
  <c r="N189" i="64"/>
  <c r="L163" i="64"/>
  <c r="M163" i="64" s="1"/>
  <c r="G163" i="64"/>
  <c r="I163" i="64"/>
  <c r="J163" i="64" s="1"/>
  <c r="P163" i="64"/>
  <c r="Q163" i="64" s="1"/>
  <c r="O163" i="64"/>
  <c r="J62" i="53"/>
  <c r="J76" i="53" s="1"/>
  <c r="I76" i="53"/>
  <c r="K162" i="42"/>
  <c r="N139" i="46"/>
  <c r="I113" i="46"/>
  <c r="O113" i="46"/>
  <c r="G113" i="46"/>
  <c r="H113" i="46" s="1"/>
  <c r="L113" i="46"/>
  <c r="M113" i="46" s="1"/>
  <c r="P113" i="46"/>
  <c r="Q113" i="46" s="1"/>
  <c r="K61" i="44"/>
  <c r="H76" i="44"/>
  <c r="P88" i="55"/>
  <c r="O88" i="55"/>
  <c r="L88" i="55"/>
  <c r="N114" i="55"/>
  <c r="G88" i="55"/>
  <c r="I88" i="55"/>
  <c r="J88" i="55" s="1"/>
  <c r="Q112" i="42"/>
  <c r="M112" i="58"/>
  <c r="I88" i="46"/>
  <c r="J88" i="46" s="1"/>
  <c r="P88" i="46"/>
  <c r="Q88" i="46" s="1"/>
  <c r="O88" i="46"/>
  <c r="G88" i="46"/>
  <c r="H88" i="46" s="1"/>
  <c r="L88" i="46"/>
  <c r="M88" i="46" s="1"/>
  <c r="N114" i="46"/>
  <c r="N101" i="46"/>
  <c r="O163" i="57"/>
  <c r="G163" i="57"/>
  <c r="H163" i="57" s="1"/>
  <c r="N189" i="57"/>
  <c r="I163" i="57"/>
  <c r="P163" i="57"/>
  <c r="Q163" i="57" s="1"/>
  <c r="L163" i="57"/>
  <c r="M163" i="57" s="1"/>
  <c r="J62" i="42"/>
  <c r="J76" i="42" s="1"/>
  <c r="I76" i="42"/>
  <c r="Q76" i="53"/>
  <c r="T17" i="6" s="1"/>
  <c r="J112" i="44"/>
  <c r="Q76" i="42"/>
  <c r="T10" i="6" s="1"/>
  <c r="J112" i="53"/>
  <c r="K61" i="46"/>
  <c r="H76" i="46"/>
  <c r="M112" i="57"/>
  <c r="P113" i="55"/>
  <c r="O113" i="55"/>
  <c r="N139" i="55"/>
  <c r="I113" i="55"/>
  <c r="J113" i="55" s="1"/>
  <c r="G113" i="55"/>
  <c r="L113" i="55"/>
  <c r="L88" i="57"/>
  <c r="O88" i="57"/>
  <c r="P88" i="57"/>
  <c r="N114" i="57"/>
  <c r="G88" i="57"/>
  <c r="H88" i="57" s="1"/>
  <c r="I88" i="57"/>
  <c r="J88" i="57" s="1"/>
  <c r="N139" i="58"/>
  <c r="L113" i="58"/>
  <c r="M113" i="58" s="1"/>
  <c r="I113" i="58"/>
  <c r="J113" i="58" s="1"/>
  <c r="O113" i="58"/>
  <c r="P113" i="58"/>
  <c r="Q113" i="58" s="1"/>
  <c r="G113" i="58"/>
  <c r="H113" i="58" s="1"/>
  <c r="K61" i="53"/>
  <c r="H76" i="53"/>
  <c r="O163" i="53"/>
  <c r="G163" i="53"/>
  <c r="H163" i="53" s="1"/>
  <c r="I163" i="53"/>
  <c r="J163" i="53" s="1"/>
  <c r="L163" i="53"/>
  <c r="N189" i="53"/>
  <c r="P163" i="53"/>
  <c r="Q163" i="53" s="1"/>
  <c r="N114" i="53"/>
  <c r="P88" i="53"/>
  <c r="Q88" i="53" s="1"/>
  <c r="L88" i="53"/>
  <c r="I88" i="53"/>
  <c r="J88" i="53" s="1"/>
  <c r="G88" i="53"/>
  <c r="H88" i="53" s="1"/>
  <c r="O88" i="53"/>
  <c r="N101" i="53"/>
  <c r="K87" i="46"/>
  <c r="L76" i="64"/>
  <c r="M62" i="55"/>
  <c r="M76" i="55" s="1"/>
  <c r="L76" i="55"/>
  <c r="G88" i="64"/>
  <c r="P88" i="64"/>
  <c r="Q88" i="64" s="1"/>
  <c r="O88" i="64"/>
  <c r="I88" i="64"/>
  <c r="J88" i="64" s="1"/>
  <c r="L88" i="64"/>
  <c r="N114" i="64"/>
  <c r="N101" i="64"/>
  <c r="P113" i="44"/>
  <c r="Q113" i="44" s="1"/>
  <c r="L113" i="44"/>
  <c r="N139" i="44"/>
  <c r="G113" i="44"/>
  <c r="I113" i="44"/>
  <c r="J113" i="44" s="1"/>
  <c r="O113" i="44"/>
  <c r="P113" i="64"/>
  <c r="O113" i="64"/>
  <c r="G113" i="64"/>
  <c r="N139" i="64"/>
  <c r="L113" i="64"/>
  <c r="M113" i="64" s="1"/>
  <c r="I113" i="64"/>
  <c r="J113" i="64" s="1"/>
  <c r="K62" i="58"/>
  <c r="K111" i="46"/>
  <c r="Q137" i="44"/>
  <c r="I138" i="44"/>
  <c r="N164" i="44"/>
  <c r="L138" i="44"/>
  <c r="O138" i="44"/>
  <c r="P138" i="44"/>
  <c r="Q138" i="44" s="1"/>
  <c r="G138" i="44"/>
  <c r="M112" i="53"/>
  <c r="K51" i="53"/>
  <c r="P113" i="42"/>
  <c r="Q113" i="42" s="1"/>
  <c r="O113" i="42"/>
  <c r="G113" i="42"/>
  <c r="H113" i="42" s="1"/>
  <c r="L113" i="42"/>
  <c r="M113" i="42" s="1"/>
  <c r="N139" i="42"/>
  <c r="I113" i="42"/>
  <c r="J113" i="42" s="1"/>
  <c r="N189" i="46"/>
  <c r="L163" i="46"/>
  <c r="G163" i="46"/>
  <c r="I163" i="46"/>
  <c r="O163" i="46"/>
  <c r="P163" i="46"/>
  <c r="K36" i="46"/>
  <c r="K51" i="46" s="1"/>
  <c r="H51" i="46"/>
  <c r="J16" i="6" s="1"/>
  <c r="R16" i="6" s="1"/>
  <c r="M137" i="57"/>
  <c r="K111" i="42"/>
  <c r="H137" i="53"/>
  <c r="K87" i="58"/>
  <c r="P188" i="42"/>
  <c r="Q188" i="42" s="1"/>
  <c r="G188" i="42"/>
  <c r="H188" i="42" s="1"/>
  <c r="O188" i="42"/>
  <c r="O138" i="46"/>
  <c r="N164" i="46"/>
  <c r="I138" i="46"/>
  <c r="P138" i="46"/>
  <c r="Q138" i="46" s="1"/>
  <c r="G138" i="46"/>
  <c r="H138" i="46" s="1"/>
  <c r="L138" i="46"/>
  <c r="M138" i="46" s="1"/>
  <c r="L163" i="58"/>
  <c r="M163" i="58" s="1"/>
  <c r="P163" i="58"/>
  <c r="Q163" i="58" s="1"/>
  <c r="I163" i="58"/>
  <c r="J163" i="58" s="1"/>
  <c r="G163" i="58"/>
  <c r="H163" i="58" s="1"/>
  <c r="O163" i="58"/>
  <c r="N189" i="58"/>
  <c r="K62" i="64"/>
  <c r="H87" i="44"/>
  <c r="K87" i="64"/>
  <c r="K137" i="57"/>
  <c r="N114" i="42"/>
  <c r="P88" i="42"/>
  <c r="I88" i="42"/>
  <c r="O88" i="42"/>
  <c r="L88" i="42"/>
  <c r="M88" i="42" s="1"/>
  <c r="G88" i="42"/>
  <c r="Q137" i="55"/>
  <c r="K86" i="58"/>
  <c r="N101" i="42"/>
  <c r="J137" i="42"/>
  <c r="K86" i="53"/>
  <c r="Q112" i="57"/>
  <c r="K87" i="42"/>
  <c r="M62" i="57"/>
  <c r="M76" i="57" s="1"/>
  <c r="L76" i="57"/>
  <c r="H137" i="46"/>
  <c r="J10" i="6"/>
  <c r="P22" i="6"/>
  <c r="M22" i="6"/>
  <c r="M15" i="6"/>
  <c r="P15" i="6"/>
  <c r="G9" i="6"/>
  <c r="AA3" i="6" s="1"/>
  <c r="F9" i="6"/>
  <c r="H25" i="41"/>
  <c r="J4" i="6" s="1"/>
  <c r="K25" i="41"/>
  <c r="L188" i="58" l="1"/>
  <c r="M188" i="58" s="1"/>
  <c r="G188" i="58"/>
  <c r="H188" i="58" s="1"/>
  <c r="I188" i="58"/>
  <c r="J188" i="58" s="1"/>
  <c r="G188" i="53"/>
  <c r="H188" i="53" s="1"/>
  <c r="G188" i="55"/>
  <c r="H188" i="55" s="1"/>
  <c r="K188" i="55" s="1"/>
  <c r="N214" i="55"/>
  <c r="I214" i="55" s="1"/>
  <c r="J214" i="55" s="1"/>
  <c r="L188" i="64"/>
  <c r="M188" i="64" s="1"/>
  <c r="N214" i="64"/>
  <c r="G214" i="64" s="1"/>
  <c r="H214" i="64" s="1"/>
  <c r="L188" i="55"/>
  <c r="M188" i="55" s="1"/>
  <c r="K159" i="55"/>
  <c r="K159" i="64"/>
  <c r="J101" i="44"/>
  <c r="K161" i="57"/>
  <c r="K161" i="46"/>
  <c r="K160" i="42"/>
  <c r="K159" i="53"/>
  <c r="P185" i="55"/>
  <c r="Q185" i="55" s="1"/>
  <c r="O185" i="55"/>
  <c r="I185" i="55"/>
  <c r="J185" i="55" s="1"/>
  <c r="N211" i="55"/>
  <c r="L185" i="55"/>
  <c r="M185" i="55" s="1"/>
  <c r="I206" i="58"/>
  <c r="K204" i="58" s="1"/>
  <c r="F226" i="58"/>
  <c r="A213" i="58"/>
  <c r="F226" i="55"/>
  <c r="I206" i="55"/>
  <c r="K204" i="55" s="1"/>
  <c r="A213" i="55"/>
  <c r="A209" i="42"/>
  <c r="L209" i="42" s="1"/>
  <c r="M209" i="42" s="1"/>
  <c r="O185" i="46"/>
  <c r="P185" i="46"/>
  <c r="Q185" i="46" s="1"/>
  <c r="L185" i="46"/>
  <c r="M185" i="46" s="1"/>
  <c r="I185" i="46"/>
  <c r="J185" i="46" s="1"/>
  <c r="K185" i="46" s="1"/>
  <c r="N211" i="46"/>
  <c r="I206" i="53"/>
  <c r="K204" i="53" s="1"/>
  <c r="F226" i="53"/>
  <c r="A213" i="53"/>
  <c r="L188" i="42"/>
  <c r="M188" i="42" s="1"/>
  <c r="I188" i="57"/>
  <c r="J188" i="57" s="1"/>
  <c r="I184" i="57"/>
  <c r="J184" i="57" s="1"/>
  <c r="N210" i="57"/>
  <c r="G210" i="57" s="1"/>
  <c r="H210" i="57" s="1"/>
  <c r="G184" i="57"/>
  <c r="H184" i="57" s="1"/>
  <c r="G181" i="53"/>
  <c r="G206" i="53" s="1"/>
  <c r="K179" i="53"/>
  <c r="K159" i="44"/>
  <c r="A209" i="58"/>
  <c r="A209" i="55"/>
  <c r="L209" i="55" s="1"/>
  <c r="M209" i="55" s="1"/>
  <c r="G184" i="64"/>
  <c r="H184" i="64" s="1"/>
  <c r="I184" i="64"/>
  <c r="J184" i="64" s="1"/>
  <c r="N210" i="64"/>
  <c r="K160" i="44"/>
  <c r="A209" i="53"/>
  <c r="L209" i="53" s="1"/>
  <c r="M209" i="53" s="1"/>
  <c r="K159" i="58"/>
  <c r="G181" i="44"/>
  <c r="G206" i="44" s="1"/>
  <c r="K179" i="44"/>
  <c r="P185" i="57"/>
  <c r="Q185" i="57" s="1"/>
  <c r="O185" i="57"/>
  <c r="N211" i="57"/>
  <c r="L185" i="57"/>
  <c r="M185" i="57" s="1"/>
  <c r="I185" i="57"/>
  <c r="J185" i="57" s="1"/>
  <c r="K185" i="57" s="1"/>
  <c r="K161" i="64"/>
  <c r="P185" i="44"/>
  <c r="Q185" i="44" s="1"/>
  <c r="O185" i="44"/>
  <c r="L185" i="44"/>
  <c r="M185" i="44" s="1"/>
  <c r="N211" i="44"/>
  <c r="I185" i="44"/>
  <c r="J185" i="44" s="1"/>
  <c r="G185" i="44"/>
  <c r="H185" i="44" s="1"/>
  <c r="O185" i="64"/>
  <c r="P185" i="64"/>
  <c r="Q185" i="64" s="1"/>
  <c r="L185" i="64"/>
  <c r="M185" i="64" s="1"/>
  <c r="I185" i="64"/>
  <c r="J185" i="64" s="1"/>
  <c r="N211" i="64"/>
  <c r="G181" i="57"/>
  <c r="G206" i="57" s="1"/>
  <c r="K179" i="57"/>
  <c r="N212" i="64"/>
  <c r="L186" i="64"/>
  <c r="M186" i="64" s="1"/>
  <c r="P186" i="64"/>
  <c r="Q186" i="64" s="1"/>
  <c r="O186" i="64"/>
  <c r="I186" i="64"/>
  <c r="J186" i="64" s="1"/>
  <c r="G186" i="64"/>
  <c r="H186" i="64" s="1"/>
  <c r="G188" i="57"/>
  <c r="H188" i="57" s="1"/>
  <c r="K188" i="57" s="1"/>
  <c r="O187" i="53"/>
  <c r="L187" i="53"/>
  <c r="M187" i="53" s="1"/>
  <c r="N213" i="53"/>
  <c r="I187" i="53"/>
  <c r="J187" i="53" s="1"/>
  <c r="G187" i="53"/>
  <c r="H187" i="53" s="1"/>
  <c r="P187" i="53"/>
  <c r="Q187" i="53" s="1"/>
  <c r="A209" i="57"/>
  <c r="L209" i="57" s="1"/>
  <c r="M209" i="57" s="1"/>
  <c r="K160" i="58"/>
  <c r="K161" i="58"/>
  <c r="P185" i="53"/>
  <c r="Q185" i="53" s="1"/>
  <c r="O185" i="53"/>
  <c r="N211" i="53"/>
  <c r="I185" i="53"/>
  <c r="J185" i="53" s="1"/>
  <c r="G185" i="53"/>
  <c r="H185" i="53" s="1"/>
  <c r="L185" i="53"/>
  <c r="M185" i="53" s="1"/>
  <c r="N212" i="44"/>
  <c r="L186" i="44"/>
  <c r="M186" i="44" s="1"/>
  <c r="G186" i="44"/>
  <c r="H186" i="44" s="1"/>
  <c r="P186" i="44"/>
  <c r="Q186" i="44" s="1"/>
  <c r="I186" i="44"/>
  <c r="J186" i="44" s="1"/>
  <c r="O186" i="44"/>
  <c r="G181" i="64"/>
  <c r="G206" i="64" s="1"/>
  <c r="K179" i="64"/>
  <c r="G181" i="55"/>
  <c r="G206" i="55" s="1"/>
  <c r="K179" i="55"/>
  <c r="P186" i="42"/>
  <c r="Q186" i="42" s="1"/>
  <c r="O186" i="42"/>
  <c r="G186" i="42"/>
  <c r="H186" i="42" s="1"/>
  <c r="N212" i="42"/>
  <c r="L186" i="42"/>
  <c r="M186" i="42" s="1"/>
  <c r="I186" i="42"/>
  <c r="J186" i="42" s="1"/>
  <c r="G185" i="55"/>
  <c r="H185" i="55" s="1"/>
  <c r="G185" i="64"/>
  <c r="H185" i="64" s="1"/>
  <c r="N210" i="55"/>
  <c r="I184" i="55"/>
  <c r="J184" i="55" s="1"/>
  <c r="G184" i="55"/>
  <c r="H184" i="55" s="1"/>
  <c r="P185" i="58"/>
  <c r="Q185" i="58" s="1"/>
  <c r="O185" i="58"/>
  <c r="L185" i="58"/>
  <c r="M185" i="58" s="1"/>
  <c r="I185" i="58"/>
  <c r="J185" i="58" s="1"/>
  <c r="N211" i="58"/>
  <c r="I188" i="42"/>
  <c r="J188" i="42" s="1"/>
  <c r="K188" i="42" s="1"/>
  <c r="N214" i="57"/>
  <c r="G214" i="57" s="1"/>
  <c r="H214" i="57" s="1"/>
  <c r="L188" i="44"/>
  <c r="M188" i="44" s="1"/>
  <c r="O188" i="44"/>
  <c r="N214" i="44"/>
  <c r="I188" i="44"/>
  <c r="J188" i="44" s="1"/>
  <c r="G188" i="44"/>
  <c r="H188" i="44" s="1"/>
  <c r="P188" i="44"/>
  <c r="Q188" i="44" s="1"/>
  <c r="K159" i="42"/>
  <c r="G186" i="58"/>
  <c r="H186" i="58" s="1"/>
  <c r="I186" i="58"/>
  <c r="J186" i="58" s="1"/>
  <c r="N212" i="58"/>
  <c r="L186" i="58"/>
  <c r="M186" i="58" s="1"/>
  <c r="O186" i="58"/>
  <c r="P186" i="58"/>
  <c r="Q186" i="58" s="1"/>
  <c r="I206" i="64"/>
  <c r="K204" i="64" s="1"/>
  <c r="F226" i="64"/>
  <c r="A213" i="64"/>
  <c r="G181" i="46"/>
  <c r="G206" i="46" s="1"/>
  <c r="K179" i="46"/>
  <c r="K160" i="57"/>
  <c r="G181" i="42"/>
  <c r="G206" i="42" s="1"/>
  <c r="K179" i="42"/>
  <c r="I206" i="44"/>
  <c r="K204" i="44" s="1"/>
  <c r="F226" i="44"/>
  <c r="A213" i="44"/>
  <c r="P187" i="55"/>
  <c r="Q187" i="55" s="1"/>
  <c r="O187" i="55"/>
  <c r="L187" i="55"/>
  <c r="M187" i="55" s="1"/>
  <c r="I187" i="55"/>
  <c r="J187" i="55" s="1"/>
  <c r="G187" i="55"/>
  <c r="H187" i="55" s="1"/>
  <c r="N213" i="55"/>
  <c r="O187" i="42"/>
  <c r="P187" i="42"/>
  <c r="Q187" i="42" s="1"/>
  <c r="L187" i="42"/>
  <c r="M187" i="42" s="1"/>
  <c r="I187" i="42"/>
  <c r="J187" i="42" s="1"/>
  <c r="N213" i="42"/>
  <c r="G187" i="42"/>
  <c r="H187" i="42" s="1"/>
  <c r="L186" i="53"/>
  <c r="M186" i="53" s="1"/>
  <c r="I186" i="53"/>
  <c r="J186" i="53" s="1"/>
  <c r="G186" i="53"/>
  <c r="H186" i="53" s="1"/>
  <c r="O186" i="53"/>
  <c r="N212" i="53"/>
  <c r="P186" i="53"/>
  <c r="Q186" i="53" s="1"/>
  <c r="N210" i="53"/>
  <c r="G210" i="53" s="1"/>
  <c r="H210" i="53" s="1"/>
  <c r="I184" i="53"/>
  <c r="J184" i="53" s="1"/>
  <c r="G184" i="53"/>
  <c r="H184" i="53" s="1"/>
  <c r="I188" i="53"/>
  <c r="J188" i="53" s="1"/>
  <c r="K188" i="53" s="1"/>
  <c r="K162" i="44"/>
  <c r="K161" i="53"/>
  <c r="N210" i="46"/>
  <c r="G210" i="46" s="1"/>
  <c r="H210" i="46" s="1"/>
  <c r="G184" i="46"/>
  <c r="H184" i="46" s="1"/>
  <c r="I184" i="46"/>
  <c r="J184" i="46" s="1"/>
  <c r="P185" i="42"/>
  <c r="Q185" i="42" s="1"/>
  <c r="O185" i="42"/>
  <c r="I185" i="42"/>
  <c r="J185" i="42" s="1"/>
  <c r="G185" i="42"/>
  <c r="H185" i="42" s="1"/>
  <c r="N211" i="42"/>
  <c r="L185" i="42"/>
  <c r="M185" i="42" s="1"/>
  <c r="A209" i="64"/>
  <c r="L209" i="64" s="1"/>
  <c r="M209" i="64" s="1"/>
  <c r="I186" i="46"/>
  <c r="J186" i="46" s="1"/>
  <c r="G186" i="46"/>
  <c r="H186" i="46" s="1"/>
  <c r="N212" i="46"/>
  <c r="P186" i="46"/>
  <c r="Q186" i="46" s="1"/>
  <c r="L186" i="46"/>
  <c r="M186" i="46" s="1"/>
  <c r="O186" i="46"/>
  <c r="A209" i="44"/>
  <c r="L209" i="44" s="1"/>
  <c r="M209" i="44" s="1"/>
  <c r="K161" i="55"/>
  <c r="K161" i="42"/>
  <c r="K160" i="53"/>
  <c r="N214" i="53"/>
  <c r="P214" i="53" s="1"/>
  <c r="Q214" i="53" s="1"/>
  <c r="I206" i="46"/>
  <c r="K204" i="46" s="1"/>
  <c r="F226" i="46"/>
  <c r="A213" i="46"/>
  <c r="O187" i="58"/>
  <c r="L187" i="58"/>
  <c r="M187" i="58" s="1"/>
  <c r="N213" i="58"/>
  <c r="G187" i="58"/>
  <c r="H187" i="58" s="1"/>
  <c r="I187" i="58"/>
  <c r="J187" i="58" s="1"/>
  <c r="P187" i="58"/>
  <c r="Q187" i="58" s="1"/>
  <c r="K161" i="44"/>
  <c r="G187" i="64"/>
  <c r="H187" i="64" s="1"/>
  <c r="I187" i="64"/>
  <c r="J187" i="64" s="1"/>
  <c r="N213" i="64"/>
  <c r="O187" i="64"/>
  <c r="P187" i="64"/>
  <c r="Q187" i="64" s="1"/>
  <c r="L187" i="64"/>
  <c r="M187" i="64" s="1"/>
  <c r="F226" i="57"/>
  <c r="I206" i="57"/>
  <c r="K204" i="57" s="1"/>
  <c r="A213" i="57"/>
  <c r="G185" i="58"/>
  <c r="H185" i="58" s="1"/>
  <c r="A209" i="46"/>
  <c r="L209" i="46" s="1"/>
  <c r="M209" i="46" s="1"/>
  <c r="N210" i="42"/>
  <c r="G210" i="42" s="1"/>
  <c r="H210" i="42" s="1"/>
  <c r="G184" i="42"/>
  <c r="H184" i="42" s="1"/>
  <c r="I184" i="42"/>
  <c r="J184" i="42" s="1"/>
  <c r="N210" i="58"/>
  <c r="G184" i="58"/>
  <c r="H184" i="58" s="1"/>
  <c r="I184" i="58"/>
  <c r="J184" i="58" s="1"/>
  <c r="P187" i="44"/>
  <c r="Q187" i="44" s="1"/>
  <c r="O187" i="44"/>
  <c r="G187" i="44"/>
  <c r="H187" i="44" s="1"/>
  <c r="L187" i="44"/>
  <c r="M187" i="44" s="1"/>
  <c r="N213" i="44"/>
  <c r="I187" i="44"/>
  <c r="J187" i="44" s="1"/>
  <c r="F226" i="42"/>
  <c r="I206" i="42"/>
  <c r="K204" i="42" s="1"/>
  <c r="A213" i="42"/>
  <c r="I187" i="57"/>
  <c r="J187" i="57" s="1"/>
  <c r="G187" i="57"/>
  <c r="H187" i="57" s="1"/>
  <c r="O187" i="57"/>
  <c r="P187" i="57"/>
  <c r="Q187" i="57" s="1"/>
  <c r="L187" i="57"/>
  <c r="M187" i="57" s="1"/>
  <c r="N213" i="57"/>
  <c r="G181" i="58"/>
  <c r="G206" i="58" s="1"/>
  <c r="K179" i="58"/>
  <c r="N212" i="57"/>
  <c r="L186" i="57"/>
  <c r="M186" i="57" s="1"/>
  <c r="G186" i="57"/>
  <c r="H186" i="57" s="1"/>
  <c r="P186" i="57"/>
  <c r="Q186" i="57" s="1"/>
  <c r="I186" i="57"/>
  <c r="J186" i="57" s="1"/>
  <c r="O186" i="57"/>
  <c r="K159" i="46"/>
  <c r="L187" i="46"/>
  <c r="M187" i="46" s="1"/>
  <c r="G187" i="46"/>
  <c r="H187" i="46" s="1"/>
  <c r="N213" i="46"/>
  <c r="I187" i="46"/>
  <c r="J187" i="46" s="1"/>
  <c r="O187" i="46"/>
  <c r="P187" i="46"/>
  <c r="Q187" i="46" s="1"/>
  <c r="N210" i="44"/>
  <c r="I184" i="44"/>
  <c r="J184" i="44" s="1"/>
  <c r="G184" i="44"/>
  <c r="H184" i="44" s="1"/>
  <c r="P186" i="55"/>
  <c r="Q186" i="55" s="1"/>
  <c r="O186" i="55"/>
  <c r="L186" i="55"/>
  <c r="M186" i="55" s="1"/>
  <c r="N212" i="55"/>
  <c r="G186" i="55"/>
  <c r="H186" i="55" s="1"/>
  <c r="I186" i="55"/>
  <c r="J186" i="55" s="1"/>
  <c r="K159" i="57"/>
  <c r="K149" i="42"/>
  <c r="N126" i="58"/>
  <c r="I101" i="44"/>
  <c r="K147" i="42"/>
  <c r="K144" i="44"/>
  <c r="O101" i="46"/>
  <c r="U16" i="6" s="1"/>
  <c r="N126" i="64"/>
  <c r="O101" i="57"/>
  <c r="U14" i="6" s="1"/>
  <c r="N126" i="44"/>
  <c r="K91" i="46"/>
  <c r="K149" i="57"/>
  <c r="K90" i="44"/>
  <c r="M101" i="46"/>
  <c r="K174" i="64"/>
  <c r="K148" i="53"/>
  <c r="K173" i="53"/>
  <c r="K148" i="46"/>
  <c r="K147" i="55"/>
  <c r="K145" i="42"/>
  <c r="K144" i="53"/>
  <c r="K144" i="55"/>
  <c r="O101" i="55"/>
  <c r="K150" i="53"/>
  <c r="K150" i="46"/>
  <c r="K150" i="64"/>
  <c r="K150" i="55"/>
  <c r="K89" i="42"/>
  <c r="O101" i="42"/>
  <c r="U10" i="6" s="1"/>
  <c r="H101" i="58"/>
  <c r="J101" i="53"/>
  <c r="K150" i="57"/>
  <c r="K91" i="57"/>
  <c r="K144" i="46"/>
  <c r="N126" i="57"/>
  <c r="K76" i="55"/>
  <c r="M101" i="44"/>
  <c r="K149" i="58"/>
  <c r="K91" i="64"/>
  <c r="K90" i="55"/>
  <c r="K90" i="57"/>
  <c r="Q101" i="44"/>
  <c r="V11" i="6" s="1"/>
  <c r="J101" i="46"/>
  <c r="O101" i="58"/>
  <c r="U15" i="6" s="1"/>
  <c r="K89" i="55"/>
  <c r="K148" i="58"/>
  <c r="K148" i="42"/>
  <c r="K172" i="46"/>
  <c r="G101" i="44"/>
  <c r="K76" i="46"/>
  <c r="K149" i="46"/>
  <c r="K91" i="53"/>
  <c r="K147" i="46"/>
  <c r="K90" i="58"/>
  <c r="K89" i="58"/>
  <c r="K90" i="46"/>
  <c r="K148" i="57"/>
  <c r="O101" i="64"/>
  <c r="U23" i="6" s="1"/>
  <c r="O101" i="53"/>
  <c r="U17" i="6" s="1"/>
  <c r="K90" i="42"/>
  <c r="O101" i="44"/>
  <c r="U11" i="6" s="1"/>
  <c r="K149" i="44"/>
  <c r="K90" i="53"/>
  <c r="P101" i="44"/>
  <c r="Q101" i="64"/>
  <c r="V23" i="6" s="1"/>
  <c r="N143" i="58"/>
  <c r="O117" i="58"/>
  <c r="L117" i="58"/>
  <c r="M117" i="58" s="1"/>
  <c r="G117" i="58"/>
  <c r="H117" i="58" s="1"/>
  <c r="I117" i="58"/>
  <c r="J117" i="58" s="1"/>
  <c r="P117" i="58"/>
  <c r="Q117" i="58" s="1"/>
  <c r="P115" i="44"/>
  <c r="Q115" i="44" s="1"/>
  <c r="O115" i="44"/>
  <c r="L115" i="44"/>
  <c r="M115" i="44" s="1"/>
  <c r="N141" i="44"/>
  <c r="I115" i="44"/>
  <c r="J115" i="44" s="1"/>
  <c r="G115" i="44"/>
  <c r="H115" i="44" s="1"/>
  <c r="O199" i="64"/>
  <c r="G199" i="64"/>
  <c r="H199" i="64" s="1"/>
  <c r="I199" i="64"/>
  <c r="J199" i="64" s="1"/>
  <c r="P199" i="64"/>
  <c r="Q199" i="64" s="1"/>
  <c r="L199" i="64"/>
  <c r="M199" i="64" s="1"/>
  <c r="N200" i="55"/>
  <c r="G175" i="55"/>
  <c r="H175" i="55" s="1"/>
  <c r="P175" i="55"/>
  <c r="Q175" i="55" s="1"/>
  <c r="I175" i="55"/>
  <c r="J175" i="55" s="1"/>
  <c r="O175" i="55"/>
  <c r="L175" i="55"/>
  <c r="M175" i="55" s="1"/>
  <c r="G170" i="42"/>
  <c r="H170" i="42" s="1"/>
  <c r="L170" i="42"/>
  <c r="M170" i="42" s="1"/>
  <c r="I170" i="42"/>
  <c r="J170" i="42" s="1"/>
  <c r="P170" i="42"/>
  <c r="Q170" i="42" s="1"/>
  <c r="O170" i="42"/>
  <c r="N196" i="42"/>
  <c r="O173" i="42"/>
  <c r="N199" i="42"/>
  <c r="G173" i="42"/>
  <c r="H173" i="42" s="1"/>
  <c r="L173" i="42"/>
  <c r="M173" i="42" s="1"/>
  <c r="I173" i="42"/>
  <c r="J173" i="42" s="1"/>
  <c r="P173" i="42"/>
  <c r="Q173" i="42" s="1"/>
  <c r="N141" i="57"/>
  <c r="I115" i="57"/>
  <c r="J115" i="57" s="1"/>
  <c r="P115" i="57"/>
  <c r="Q115" i="57" s="1"/>
  <c r="G115" i="57"/>
  <c r="H115" i="57" s="1"/>
  <c r="O115" i="57"/>
  <c r="L115" i="57"/>
  <c r="M115" i="57" s="1"/>
  <c r="I171" i="53"/>
  <c r="J171" i="53" s="1"/>
  <c r="O171" i="53"/>
  <c r="L171" i="53"/>
  <c r="M171" i="53" s="1"/>
  <c r="N197" i="53"/>
  <c r="P171" i="53"/>
  <c r="Q171" i="53" s="1"/>
  <c r="G171" i="53"/>
  <c r="H171" i="53" s="1"/>
  <c r="O117" i="42"/>
  <c r="L117" i="42"/>
  <c r="M117" i="42" s="1"/>
  <c r="N143" i="42"/>
  <c r="I117" i="42"/>
  <c r="J117" i="42" s="1"/>
  <c r="G117" i="42"/>
  <c r="H117" i="42" s="1"/>
  <c r="P117" i="42"/>
  <c r="Q117" i="42" s="1"/>
  <c r="P115" i="58"/>
  <c r="Q115" i="58" s="1"/>
  <c r="L115" i="58"/>
  <c r="M115" i="58" s="1"/>
  <c r="O115" i="58"/>
  <c r="G115" i="58"/>
  <c r="H115" i="58" s="1"/>
  <c r="N141" i="58"/>
  <c r="I115" i="58"/>
  <c r="J115" i="58" s="1"/>
  <c r="N143" i="55"/>
  <c r="G117" i="55"/>
  <c r="H117" i="55" s="1"/>
  <c r="O117" i="55"/>
  <c r="L117" i="55"/>
  <c r="M117" i="55" s="1"/>
  <c r="P117" i="55"/>
  <c r="Q117" i="55" s="1"/>
  <c r="I117" i="55"/>
  <c r="J117" i="55" s="1"/>
  <c r="I175" i="53"/>
  <c r="J175" i="53" s="1"/>
  <c r="P175" i="53"/>
  <c r="Q175" i="53" s="1"/>
  <c r="G175" i="53"/>
  <c r="H175" i="53" s="1"/>
  <c r="O175" i="53"/>
  <c r="L175" i="53"/>
  <c r="M175" i="53" s="1"/>
  <c r="P174" i="58"/>
  <c r="Q174" i="58" s="1"/>
  <c r="L174" i="58"/>
  <c r="M174" i="58" s="1"/>
  <c r="G174" i="58"/>
  <c r="H174" i="58" s="1"/>
  <c r="O174" i="58"/>
  <c r="I174" i="58"/>
  <c r="J174" i="58" s="1"/>
  <c r="N199" i="44"/>
  <c r="I173" i="44"/>
  <c r="J173" i="44" s="1"/>
  <c r="P173" i="44"/>
  <c r="Q173" i="44" s="1"/>
  <c r="L173" i="44"/>
  <c r="M173" i="44" s="1"/>
  <c r="O173" i="44"/>
  <c r="G173" i="44"/>
  <c r="H173" i="44" s="1"/>
  <c r="O197" i="44"/>
  <c r="P197" i="44"/>
  <c r="Q197" i="44" s="1"/>
  <c r="L197" i="44"/>
  <c r="M197" i="44" s="1"/>
  <c r="N223" i="44"/>
  <c r="I197" i="44"/>
  <c r="J197" i="44" s="1"/>
  <c r="G197" i="44"/>
  <c r="H197" i="44" s="1"/>
  <c r="N126" i="46"/>
  <c r="K146" i="57"/>
  <c r="K89" i="53"/>
  <c r="I175" i="46"/>
  <c r="J175" i="46" s="1"/>
  <c r="L175" i="46"/>
  <c r="M175" i="46" s="1"/>
  <c r="G175" i="46"/>
  <c r="H175" i="46" s="1"/>
  <c r="P175" i="46"/>
  <c r="Q175" i="46" s="1"/>
  <c r="O175" i="46"/>
  <c r="K146" i="53"/>
  <c r="P117" i="53"/>
  <c r="Q117" i="53" s="1"/>
  <c r="O117" i="53"/>
  <c r="G117" i="53"/>
  <c r="H117" i="53" s="1"/>
  <c r="N143" i="53"/>
  <c r="L117" i="53"/>
  <c r="M117" i="53" s="1"/>
  <c r="I117" i="53"/>
  <c r="J117" i="53" s="1"/>
  <c r="G116" i="44"/>
  <c r="H116" i="44" s="1"/>
  <c r="P116" i="44"/>
  <c r="Q116" i="44" s="1"/>
  <c r="L116" i="44"/>
  <c r="M116" i="44" s="1"/>
  <c r="O116" i="44"/>
  <c r="I116" i="44"/>
  <c r="J116" i="44" s="1"/>
  <c r="N142" i="44"/>
  <c r="K146" i="42"/>
  <c r="N141" i="55"/>
  <c r="O115" i="55"/>
  <c r="L115" i="55"/>
  <c r="M115" i="55" s="1"/>
  <c r="I115" i="55"/>
  <c r="J115" i="55" s="1"/>
  <c r="G115" i="55"/>
  <c r="H115" i="55" s="1"/>
  <c r="P115" i="55"/>
  <c r="Q115" i="55" s="1"/>
  <c r="K91" i="42"/>
  <c r="P117" i="57"/>
  <c r="Q117" i="57" s="1"/>
  <c r="I117" i="57"/>
  <c r="J117" i="57" s="1"/>
  <c r="G117" i="57"/>
  <c r="H117" i="57" s="1"/>
  <c r="O117" i="57"/>
  <c r="N143" i="57"/>
  <c r="L117" i="57"/>
  <c r="M117" i="57" s="1"/>
  <c r="K144" i="57"/>
  <c r="K147" i="58"/>
  <c r="K90" i="64"/>
  <c r="N197" i="64"/>
  <c r="I171" i="64"/>
  <c r="J171" i="64" s="1"/>
  <c r="L171" i="64"/>
  <c r="M171" i="64" s="1"/>
  <c r="G171" i="64"/>
  <c r="H171" i="64" s="1"/>
  <c r="P171" i="64"/>
  <c r="Q171" i="64" s="1"/>
  <c r="O171" i="64"/>
  <c r="K171" i="46"/>
  <c r="K91" i="44"/>
  <c r="O116" i="53"/>
  <c r="L116" i="53"/>
  <c r="M116" i="53" s="1"/>
  <c r="P116" i="53"/>
  <c r="Q116" i="53" s="1"/>
  <c r="N142" i="53"/>
  <c r="G116" i="53"/>
  <c r="H116" i="53" s="1"/>
  <c r="I116" i="53"/>
  <c r="J116" i="53" s="1"/>
  <c r="K146" i="58"/>
  <c r="K146" i="55"/>
  <c r="H101" i="57"/>
  <c r="J101" i="58"/>
  <c r="L101" i="44"/>
  <c r="N197" i="57"/>
  <c r="L171" i="57"/>
  <c r="M171" i="57" s="1"/>
  <c r="O171" i="57"/>
  <c r="G171" i="57"/>
  <c r="H171" i="57" s="1"/>
  <c r="P171" i="57"/>
  <c r="Q171" i="57" s="1"/>
  <c r="I171" i="57"/>
  <c r="J171" i="57" s="1"/>
  <c r="K89" i="46"/>
  <c r="G172" i="57"/>
  <c r="H172" i="57" s="1"/>
  <c r="N198" i="57"/>
  <c r="P172" i="57"/>
  <c r="Q172" i="57" s="1"/>
  <c r="I172" i="57"/>
  <c r="J172" i="57" s="1"/>
  <c r="O172" i="57"/>
  <c r="L172" i="57"/>
  <c r="M172" i="57" s="1"/>
  <c r="G175" i="57"/>
  <c r="H175" i="57" s="1"/>
  <c r="P175" i="57"/>
  <c r="Q175" i="57" s="1"/>
  <c r="O175" i="57"/>
  <c r="L175" i="57"/>
  <c r="M175" i="57" s="1"/>
  <c r="I175" i="57"/>
  <c r="J175" i="57" s="1"/>
  <c r="O175" i="44"/>
  <c r="L175" i="44"/>
  <c r="M175" i="44" s="1"/>
  <c r="I175" i="44"/>
  <c r="J175" i="44" s="1"/>
  <c r="G175" i="44"/>
  <c r="H175" i="44" s="1"/>
  <c r="P175" i="44"/>
  <c r="Q175" i="44" s="1"/>
  <c r="K173" i="64"/>
  <c r="O171" i="58"/>
  <c r="L171" i="58"/>
  <c r="M171" i="58" s="1"/>
  <c r="N197" i="58"/>
  <c r="I171" i="58"/>
  <c r="J171" i="58" s="1"/>
  <c r="G171" i="58"/>
  <c r="H171" i="58" s="1"/>
  <c r="P171" i="58"/>
  <c r="Q171" i="58" s="1"/>
  <c r="I175" i="42"/>
  <c r="J175" i="42" s="1"/>
  <c r="P175" i="42"/>
  <c r="Q175" i="42" s="1"/>
  <c r="L175" i="42"/>
  <c r="M175" i="42" s="1"/>
  <c r="G175" i="42"/>
  <c r="H175" i="42" s="1"/>
  <c r="O175" i="42"/>
  <c r="O173" i="46"/>
  <c r="G173" i="46"/>
  <c r="H173" i="46" s="1"/>
  <c r="L173" i="46"/>
  <c r="M173" i="46" s="1"/>
  <c r="N199" i="46"/>
  <c r="I173" i="46"/>
  <c r="J173" i="46" s="1"/>
  <c r="P173" i="46"/>
  <c r="Q173" i="46" s="1"/>
  <c r="I171" i="55"/>
  <c r="J171" i="55" s="1"/>
  <c r="G171" i="55"/>
  <c r="H171" i="55" s="1"/>
  <c r="P171" i="55"/>
  <c r="Q171" i="55" s="1"/>
  <c r="N197" i="55"/>
  <c r="L171" i="55"/>
  <c r="M171" i="55" s="1"/>
  <c r="O171" i="55"/>
  <c r="I116" i="46"/>
  <c r="J116" i="46" s="1"/>
  <c r="P116" i="46"/>
  <c r="Q116" i="46" s="1"/>
  <c r="N142" i="46"/>
  <c r="G116" i="46"/>
  <c r="H116" i="46" s="1"/>
  <c r="L116" i="46"/>
  <c r="M116" i="46" s="1"/>
  <c r="O116" i="46"/>
  <c r="L117" i="46"/>
  <c r="M117" i="46" s="1"/>
  <c r="G117" i="46"/>
  <c r="H117" i="46" s="1"/>
  <c r="O117" i="46"/>
  <c r="P117" i="46"/>
  <c r="Q117" i="46" s="1"/>
  <c r="I117" i="46"/>
  <c r="J117" i="46" s="1"/>
  <c r="N143" i="46"/>
  <c r="Q101" i="53"/>
  <c r="V17" i="6" s="1"/>
  <c r="N225" i="64"/>
  <c r="L200" i="64"/>
  <c r="M200" i="64" s="1"/>
  <c r="P200" i="64"/>
  <c r="Q200" i="64" s="1"/>
  <c r="O200" i="64"/>
  <c r="G200" i="64"/>
  <c r="H200" i="64" s="1"/>
  <c r="I200" i="64"/>
  <c r="J200" i="64" s="1"/>
  <c r="N141" i="53"/>
  <c r="O115" i="53"/>
  <c r="G115" i="53"/>
  <c r="H115" i="53" s="1"/>
  <c r="P115" i="53"/>
  <c r="Q115" i="53" s="1"/>
  <c r="I115" i="53"/>
  <c r="J115" i="53" s="1"/>
  <c r="L115" i="53"/>
  <c r="M115" i="53" s="1"/>
  <c r="I171" i="42"/>
  <c r="J171" i="42" s="1"/>
  <c r="G171" i="42"/>
  <c r="H171" i="42" s="1"/>
  <c r="O171" i="42"/>
  <c r="P171" i="42"/>
  <c r="Q171" i="42" s="1"/>
  <c r="L171" i="42"/>
  <c r="M171" i="42" s="1"/>
  <c r="N197" i="42"/>
  <c r="G170" i="64"/>
  <c r="H170" i="64" s="1"/>
  <c r="I170" i="64"/>
  <c r="J170" i="64" s="1"/>
  <c r="P170" i="64"/>
  <c r="Q170" i="64" s="1"/>
  <c r="O170" i="64"/>
  <c r="N196" i="64"/>
  <c r="L170" i="64"/>
  <c r="M170" i="64" s="1"/>
  <c r="I175" i="64"/>
  <c r="J175" i="64" s="1"/>
  <c r="L175" i="64"/>
  <c r="M175" i="64" s="1"/>
  <c r="G175" i="64"/>
  <c r="H175" i="64" s="1"/>
  <c r="P175" i="64"/>
  <c r="Q175" i="64" s="1"/>
  <c r="O175" i="64"/>
  <c r="G170" i="58"/>
  <c r="H170" i="58" s="1"/>
  <c r="L170" i="58"/>
  <c r="M170" i="58" s="1"/>
  <c r="I170" i="58"/>
  <c r="J170" i="58" s="1"/>
  <c r="P170" i="58"/>
  <c r="Q170" i="58" s="1"/>
  <c r="O170" i="58"/>
  <c r="N196" i="58"/>
  <c r="K146" i="64"/>
  <c r="I173" i="58"/>
  <c r="J173" i="58" s="1"/>
  <c r="P173" i="58"/>
  <c r="Q173" i="58" s="1"/>
  <c r="N199" i="58"/>
  <c r="O173" i="58"/>
  <c r="G173" i="58"/>
  <c r="H173" i="58" s="1"/>
  <c r="L173" i="58"/>
  <c r="M173" i="58" s="1"/>
  <c r="G174" i="44"/>
  <c r="H174" i="44" s="1"/>
  <c r="O174" i="44"/>
  <c r="P174" i="44"/>
  <c r="Q174" i="44" s="1"/>
  <c r="I174" i="44"/>
  <c r="J174" i="44" s="1"/>
  <c r="L174" i="44"/>
  <c r="M174" i="44" s="1"/>
  <c r="N200" i="44"/>
  <c r="I116" i="55"/>
  <c r="J116" i="55" s="1"/>
  <c r="O116" i="55"/>
  <c r="G116" i="55"/>
  <c r="H116" i="55" s="1"/>
  <c r="L116" i="55"/>
  <c r="M116" i="55" s="1"/>
  <c r="N142" i="55"/>
  <c r="P116" i="55"/>
  <c r="Q116" i="55" s="1"/>
  <c r="I116" i="57"/>
  <c r="J116" i="57" s="1"/>
  <c r="O116" i="57"/>
  <c r="N142" i="57"/>
  <c r="G116" i="57"/>
  <c r="H116" i="57" s="1"/>
  <c r="L116" i="57"/>
  <c r="M116" i="57" s="1"/>
  <c r="P116" i="57"/>
  <c r="Q116" i="57" s="1"/>
  <c r="K91" i="58"/>
  <c r="K89" i="44"/>
  <c r="I174" i="55"/>
  <c r="J174" i="55" s="1"/>
  <c r="G174" i="55"/>
  <c r="H174" i="55" s="1"/>
  <c r="O174" i="55"/>
  <c r="P174" i="55"/>
  <c r="Q174" i="55" s="1"/>
  <c r="L174" i="55"/>
  <c r="M174" i="55" s="1"/>
  <c r="O173" i="55"/>
  <c r="G173" i="55"/>
  <c r="H173" i="55" s="1"/>
  <c r="N199" i="55"/>
  <c r="I173" i="55"/>
  <c r="J173" i="55" s="1"/>
  <c r="P173" i="55"/>
  <c r="Q173" i="55" s="1"/>
  <c r="L173" i="55"/>
  <c r="M173" i="55" s="1"/>
  <c r="O172" i="53"/>
  <c r="G172" i="53"/>
  <c r="H172" i="53" s="1"/>
  <c r="N198" i="53"/>
  <c r="I172" i="53"/>
  <c r="J172" i="53" s="1"/>
  <c r="L172" i="53"/>
  <c r="M172" i="53" s="1"/>
  <c r="P172" i="53"/>
  <c r="Q172" i="53" s="1"/>
  <c r="G170" i="53"/>
  <c r="H170" i="53" s="1"/>
  <c r="O170" i="53"/>
  <c r="L170" i="53"/>
  <c r="M170" i="53" s="1"/>
  <c r="N196" i="53"/>
  <c r="I170" i="53"/>
  <c r="J170" i="53" s="1"/>
  <c r="P170" i="53"/>
  <c r="Q170" i="53" s="1"/>
  <c r="O172" i="42"/>
  <c r="N198" i="42"/>
  <c r="P172" i="42"/>
  <c r="Q172" i="42" s="1"/>
  <c r="L172" i="42"/>
  <c r="M172" i="42" s="1"/>
  <c r="G172" i="42"/>
  <c r="H172" i="42" s="1"/>
  <c r="I172" i="42"/>
  <c r="J172" i="42" s="1"/>
  <c r="K150" i="44"/>
  <c r="P173" i="57"/>
  <c r="Q173" i="57" s="1"/>
  <c r="G173" i="57"/>
  <c r="H173" i="57" s="1"/>
  <c r="O173" i="57"/>
  <c r="N199" i="57"/>
  <c r="I173" i="57"/>
  <c r="J173" i="57" s="1"/>
  <c r="L173" i="57"/>
  <c r="M173" i="57" s="1"/>
  <c r="K145" i="53"/>
  <c r="K144" i="58"/>
  <c r="K91" i="55"/>
  <c r="K148" i="44"/>
  <c r="G117" i="64"/>
  <c r="H117" i="64" s="1"/>
  <c r="L117" i="64"/>
  <c r="M117" i="64" s="1"/>
  <c r="O117" i="64"/>
  <c r="N143" i="64"/>
  <c r="I117" i="64"/>
  <c r="J117" i="64" s="1"/>
  <c r="P117" i="64"/>
  <c r="Q117" i="64" s="1"/>
  <c r="K146" i="44"/>
  <c r="K145" i="64"/>
  <c r="O117" i="44"/>
  <c r="G117" i="44"/>
  <c r="H117" i="44" s="1"/>
  <c r="I117" i="44"/>
  <c r="J117" i="44" s="1"/>
  <c r="P117" i="44"/>
  <c r="Q117" i="44" s="1"/>
  <c r="N143" i="44"/>
  <c r="L117" i="44"/>
  <c r="M117" i="44" s="1"/>
  <c r="N198" i="58"/>
  <c r="L172" i="58"/>
  <c r="M172" i="58" s="1"/>
  <c r="G172" i="58"/>
  <c r="H172" i="58" s="1"/>
  <c r="I172" i="58"/>
  <c r="J172" i="58" s="1"/>
  <c r="P172" i="58"/>
  <c r="Q172" i="58" s="1"/>
  <c r="O172" i="58"/>
  <c r="I198" i="46"/>
  <c r="J198" i="46" s="1"/>
  <c r="N224" i="46"/>
  <c r="L198" i="46"/>
  <c r="M198" i="46" s="1"/>
  <c r="G198" i="46"/>
  <c r="H198" i="46" s="1"/>
  <c r="P198" i="46"/>
  <c r="Q198" i="46" s="1"/>
  <c r="O198" i="46"/>
  <c r="K171" i="44"/>
  <c r="Q101" i="46"/>
  <c r="V16" i="6" s="1"/>
  <c r="K76" i="44"/>
  <c r="Q101" i="58"/>
  <c r="K145" i="57"/>
  <c r="K144" i="64"/>
  <c r="K145" i="58"/>
  <c r="K149" i="55"/>
  <c r="P170" i="55"/>
  <c r="Q170" i="55" s="1"/>
  <c r="N196" i="55"/>
  <c r="L170" i="55"/>
  <c r="M170" i="55" s="1"/>
  <c r="G170" i="55"/>
  <c r="H170" i="55" s="1"/>
  <c r="O170" i="55"/>
  <c r="I170" i="55"/>
  <c r="J170" i="55" s="1"/>
  <c r="K149" i="64"/>
  <c r="K89" i="57"/>
  <c r="K147" i="57"/>
  <c r="I170" i="46"/>
  <c r="J170" i="46" s="1"/>
  <c r="P170" i="46"/>
  <c r="Q170" i="46" s="1"/>
  <c r="O170" i="46"/>
  <c r="L170" i="46"/>
  <c r="M170" i="46" s="1"/>
  <c r="N196" i="46"/>
  <c r="G170" i="46"/>
  <c r="H170" i="46" s="1"/>
  <c r="K150" i="42"/>
  <c r="N198" i="64"/>
  <c r="L172" i="64"/>
  <c r="M172" i="64" s="1"/>
  <c r="G172" i="64"/>
  <c r="H172" i="64" s="1"/>
  <c r="I172" i="64"/>
  <c r="J172" i="64" s="1"/>
  <c r="P172" i="64"/>
  <c r="Q172" i="64" s="1"/>
  <c r="O172" i="64"/>
  <c r="G170" i="57"/>
  <c r="H170" i="57" s="1"/>
  <c r="P170" i="57"/>
  <c r="Q170" i="57" s="1"/>
  <c r="L170" i="57"/>
  <c r="M170" i="57" s="1"/>
  <c r="I170" i="57"/>
  <c r="J170" i="57" s="1"/>
  <c r="O170" i="57"/>
  <c r="N196" i="57"/>
  <c r="K147" i="44"/>
  <c r="P197" i="46"/>
  <c r="Q197" i="46" s="1"/>
  <c r="N223" i="46"/>
  <c r="L197" i="46"/>
  <c r="M197" i="46" s="1"/>
  <c r="O197" i="46"/>
  <c r="I197" i="46"/>
  <c r="J197" i="46" s="1"/>
  <c r="G197" i="46"/>
  <c r="H197" i="46" s="1"/>
  <c r="I115" i="64"/>
  <c r="J115" i="64" s="1"/>
  <c r="P115" i="64"/>
  <c r="Q115" i="64" s="1"/>
  <c r="O115" i="64"/>
  <c r="G115" i="64"/>
  <c r="H115" i="64" s="1"/>
  <c r="N141" i="64"/>
  <c r="L115" i="64"/>
  <c r="M115" i="64" s="1"/>
  <c r="I199" i="53"/>
  <c r="J199" i="53" s="1"/>
  <c r="O199" i="53"/>
  <c r="G199" i="53"/>
  <c r="H199" i="53" s="1"/>
  <c r="L199" i="53"/>
  <c r="M199" i="53" s="1"/>
  <c r="P199" i="53"/>
  <c r="Q199" i="53" s="1"/>
  <c r="N141" i="46"/>
  <c r="I115" i="46"/>
  <c r="J115" i="46" s="1"/>
  <c r="L115" i="46"/>
  <c r="M115" i="46" s="1"/>
  <c r="P115" i="46"/>
  <c r="Q115" i="46" s="1"/>
  <c r="O115" i="46"/>
  <c r="G115" i="46"/>
  <c r="H115" i="46" s="1"/>
  <c r="J101" i="64"/>
  <c r="N142" i="42"/>
  <c r="I116" i="42"/>
  <c r="J116" i="42" s="1"/>
  <c r="P116" i="42"/>
  <c r="Q116" i="42" s="1"/>
  <c r="L116" i="42"/>
  <c r="M116" i="42" s="1"/>
  <c r="G116" i="42"/>
  <c r="H116" i="42" s="1"/>
  <c r="O116" i="42"/>
  <c r="L174" i="46"/>
  <c r="M174" i="46" s="1"/>
  <c r="G174" i="46"/>
  <c r="H174" i="46" s="1"/>
  <c r="P174" i="46"/>
  <c r="Q174" i="46" s="1"/>
  <c r="O174" i="46"/>
  <c r="N200" i="46"/>
  <c r="I174" i="46"/>
  <c r="J174" i="46" s="1"/>
  <c r="K148" i="55"/>
  <c r="K144" i="42"/>
  <c r="P170" i="44"/>
  <c r="Q170" i="44" s="1"/>
  <c r="O170" i="44"/>
  <c r="L170" i="44"/>
  <c r="M170" i="44" s="1"/>
  <c r="N196" i="44"/>
  <c r="G170" i="44"/>
  <c r="H170" i="44" s="1"/>
  <c r="I170" i="44"/>
  <c r="J170" i="44" s="1"/>
  <c r="L116" i="58"/>
  <c r="M116" i="58" s="1"/>
  <c r="G116" i="58"/>
  <c r="H116" i="58" s="1"/>
  <c r="N142" i="58"/>
  <c r="I116" i="58"/>
  <c r="J116" i="58" s="1"/>
  <c r="P116" i="58"/>
  <c r="Q116" i="58" s="1"/>
  <c r="O116" i="58"/>
  <c r="N200" i="58"/>
  <c r="I175" i="58"/>
  <c r="J175" i="58" s="1"/>
  <c r="L175" i="58"/>
  <c r="M175" i="58" s="1"/>
  <c r="G175" i="58"/>
  <c r="H175" i="58" s="1"/>
  <c r="P175" i="58"/>
  <c r="Q175" i="58" s="1"/>
  <c r="O175" i="58"/>
  <c r="K150" i="58"/>
  <c r="K145" i="55"/>
  <c r="N142" i="64"/>
  <c r="P116" i="64"/>
  <c r="Q116" i="64" s="1"/>
  <c r="O116" i="64"/>
  <c r="G116" i="64"/>
  <c r="H116" i="64" s="1"/>
  <c r="I116" i="64"/>
  <c r="J116" i="64" s="1"/>
  <c r="L116" i="64"/>
  <c r="M116" i="64" s="1"/>
  <c r="G115" i="42"/>
  <c r="H115" i="42" s="1"/>
  <c r="I115" i="42"/>
  <c r="J115" i="42" s="1"/>
  <c r="L115" i="42"/>
  <c r="M115" i="42" s="1"/>
  <c r="O115" i="42"/>
  <c r="N141" i="42"/>
  <c r="P115" i="42"/>
  <c r="Q115" i="42" s="1"/>
  <c r="O172" i="44"/>
  <c r="N198" i="44"/>
  <c r="P172" i="44"/>
  <c r="Q172" i="44" s="1"/>
  <c r="L172" i="44"/>
  <c r="M172" i="44" s="1"/>
  <c r="I172" i="44"/>
  <c r="J172" i="44" s="1"/>
  <c r="G172" i="44"/>
  <c r="H172" i="44" s="1"/>
  <c r="L174" i="42"/>
  <c r="M174" i="42" s="1"/>
  <c r="G174" i="42"/>
  <c r="H174" i="42" s="1"/>
  <c r="N200" i="42"/>
  <c r="O174" i="42"/>
  <c r="I174" i="42"/>
  <c r="J174" i="42" s="1"/>
  <c r="P174" i="42"/>
  <c r="Q174" i="42" s="1"/>
  <c r="K89" i="64"/>
  <c r="I174" i="53"/>
  <c r="J174" i="53" s="1"/>
  <c r="P174" i="53"/>
  <c r="Q174" i="53" s="1"/>
  <c r="O174" i="53"/>
  <c r="G174" i="53"/>
  <c r="H174" i="53" s="1"/>
  <c r="L174" i="53"/>
  <c r="M174" i="53" s="1"/>
  <c r="N200" i="53"/>
  <c r="N225" i="53" s="1"/>
  <c r="L174" i="57"/>
  <c r="M174" i="57" s="1"/>
  <c r="P174" i="57"/>
  <c r="Q174" i="57" s="1"/>
  <c r="G174" i="57"/>
  <c r="H174" i="57" s="1"/>
  <c r="N200" i="57"/>
  <c r="O174" i="57"/>
  <c r="I174" i="57"/>
  <c r="J174" i="57" s="1"/>
  <c r="N198" i="55"/>
  <c r="L172" i="55"/>
  <c r="M172" i="55" s="1"/>
  <c r="I172" i="55"/>
  <c r="J172" i="55" s="1"/>
  <c r="G172" i="55"/>
  <c r="H172" i="55" s="1"/>
  <c r="P172" i="55"/>
  <c r="Q172" i="55" s="1"/>
  <c r="O172" i="55"/>
  <c r="K188" i="46"/>
  <c r="G101" i="58"/>
  <c r="K76" i="64"/>
  <c r="K62" i="42"/>
  <c r="K76" i="42" s="1"/>
  <c r="K62" i="57"/>
  <c r="K76" i="57" s="1"/>
  <c r="I101" i="58"/>
  <c r="K163" i="55"/>
  <c r="K88" i="53"/>
  <c r="J101" i="57"/>
  <c r="K114" i="44"/>
  <c r="K163" i="44"/>
  <c r="K138" i="53"/>
  <c r="P101" i="53"/>
  <c r="P101" i="46"/>
  <c r="K88" i="46"/>
  <c r="K112" i="44"/>
  <c r="K163" i="42"/>
  <c r="P101" i="58"/>
  <c r="K62" i="53"/>
  <c r="K76" i="53" s="1"/>
  <c r="K76" i="58"/>
  <c r="P139" i="42"/>
  <c r="G139" i="42"/>
  <c r="I139" i="42"/>
  <c r="L139" i="42"/>
  <c r="M139" i="42" s="1"/>
  <c r="O139" i="42"/>
  <c r="N165" i="42"/>
  <c r="J138" i="44"/>
  <c r="K163" i="53"/>
  <c r="Q113" i="55"/>
  <c r="G114" i="55"/>
  <c r="H114" i="55" s="1"/>
  <c r="P114" i="55"/>
  <c r="Q114" i="55" s="1"/>
  <c r="I114" i="55"/>
  <c r="J114" i="55" s="1"/>
  <c r="L114" i="55"/>
  <c r="M114" i="55" s="1"/>
  <c r="N140" i="55"/>
  <c r="O114" i="55"/>
  <c r="K188" i="64"/>
  <c r="K137" i="42"/>
  <c r="Q163" i="42"/>
  <c r="H113" i="64"/>
  <c r="M88" i="53"/>
  <c r="M101" i="53" s="1"/>
  <c r="L101" i="53"/>
  <c r="I139" i="58"/>
  <c r="J139" i="58" s="1"/>
  <c r="O139" i="58"/>
  <c r="P139" i="58"/>
  <c r="Q139" i="58" s="1"/>
  <c r="N165" i="58"/>
  <c r="G139" i="58"/>
  <c r="H139" i="58" s="1"/>
  <c r="L139" i="58"/>
  <c r="M139" i="58" s="1"/>
  <c r="M88" i="57"/>
  <c r="M101" i="57" s="1"/>
  <c r="L101" i="57"/>
  <c r="M88" i="55"/>
  <c r="M101" i="55" s="1"/>
  <c r="L101" i="55"/>
  <c r="H163" i="64"/>
  <c r="I101" i="55"/>
  <c r="Q113" i="53"/>
  <c r="O164" i="55"/>
  <c r="L164" i="55"/>
  <c r="M164" i="55" s="1"/>
  <c r="N190" i="55"/>
  <c r="P164" i="55"/>
  <c r="Q164" i="55" s="1"/>
  <c r="G164" i="55"/>
  <c r="I164" i="55"/>
  <c r="O189" i="42"/>
  <c r="L189" i="42"/>
  <c r="P189" i="42"/>
  <c r="N215" i="42"/>
  <c r="G189" i="42"/>
  <c r="I189" i="42"/>
  <c r="Q88" i="57"/>
  <c r="Q101" i="57" s="1"/>
  <c r="V14" i="6" s="1"/>
  <c r="P101" i="57"/>
  <c r="J163" i="57"/>
  <c r="K163" i="57" s="1"/>
  <c r="G164" i="53"/>
  <c r="O164" i="53"/>
  <c r="L164" i="53"/>
  <c r="M164" i="53" s="1"/>
  <c r="I164" i="53"/>
  <c r="J164" i="53" s="1"/>
  <c r="P164" i="53"/>
  <c r="N190" i="53"/>
  <c r="M138" i="55"/>
  <c r="L214" i="46"/>
  <c r="M214" i="46" s="1"/>
  <c r="P214" i="46"/>
  <c r="Q214" i="46" s="1"/>
  <c r="I214" i="46"/>
  <c r="J214" i="46" s="1"/>
  <c r="O214" i="46"/>
  <c r="G214" i="46"/>
  <c r="H214" i="46" s="1"/>
  <c r="L139" i="57"/>
  <c r="G139" i="57"/>
  <c r="H139" i="57" s="1"/>
  <c r="P139" i="57"/>
  <c r="Q139" i="57" s="1"/>
  <c r="I139" i="57"/>
  <c r="J139" i="57" s="1"/>
  <c r="O139" i="57"/>
  <c r="N165" i="57"/>
  <c r="O164" i="64"/>
  <c r="P164" i="64"/>
  <c r="Q164" i="64" s="1"/>
  <c r="L164" i="64"/>
  <c r="G164" i="64"/>
  <c r="H164" i="64" s="1"/>
  <c r="N190" i="64"/>
  <c r="I164" i="64"/>
  <c r="G189" i="58"/>
  <c r="O189" i="58"/>
  <c r="N215" i="58"/>
  <c r="I189" i="58"/>
  <c r="P189" i="58"/>
  <c r="Q189" i="58" s="1"/>
  <c r="L189" i="58"/>
  <c r="M189" i="58" s="1"/>
  <c r="O214" i="42"/>
  <c r="L214" i="42"/>
  <c r="M214" i="42" s="1"/>
  <c r="I214" i="42"/>
  <c r="J214" i="42" s="1"/>
  <c r="G214" i="42"/>
  <c r="H214" i="42" s="1"/>
  <c r="P214" i="42"/>
  <c r="Q214" i="42" s="1"/>
  <c r="Q163" i="46"/>
  <c r="P139" i="64"/>
  <c r="L139" i="64"/>
  <c r="N165" i="64"/>
  <c r="G139" i="64"/>
  <c r="H139" i="64" s="1"/>
  <c r="I139" i="64"/>
  <c r="J139" i="64" s="1"/>
  <c r="O139" i="64"/>
  <c r="M113" i="44"/>
  <c r="I189" i="57"/>
  <c r="J189" i="57" s="1"/>
  <c r="L189" i="57"/>
  <c r="M189" i="57" s="1"/>
  <c r="P189" i="57"/>
  <c r="Q189" i="57" s="1"/>
  <c r="G189" i="57"/>
  <c r="H189" i="57" s="1"/>
  <c r="O189" i="57"/>
  <c r="N215" i="57"/>
  <c r="J138" i="57"/>
  <c r="H113" i="53"/>
  <c r="I164" i="42"/>
  <c r="L164" i="42"/>
  <c r="O164" i="42"/>
  <c r="N190" i="42"/>
  <c r="G164" i="42"/>
  <c r="H164" i="42" s="1"/>
  <c r="P164" i="42"/>
  <c r="Q164" i="42" s="1"/>
  <c r="H138" i="64"/>
  <c r="H101" i="53"/>
  <c r="H88" i="42"/>
  <c r="G101" i="42"/>
  <c r="K163" i="58"/>
  <c r="J138" i="46"/>
  <c r="K138" i="46" s="1"/>
  <c r="K112" i="64"/>
  <c r="J163" i="46"/>
  <c r="K113" i="42"/>
  <c r="H88" i="64"/>
  <c r="G101" i="64"/>
  <c r="N126" i="55"/>
  <c r="I101" i="57"/>
  <c r="J101" i="55"/>
  <c r="K88" i="58"/>
  <c r="P164" i="58"/>
  <c r="L164" i="58"/>
  <c r="I164" i="58"/>
  <c r="O164" i="58"/>
  <c r="N190" i="58"/>
  <c r="G164" i="58"/>
  <c r="H101" i="46"/>
  <c r="K112" i="53"/>
  <c r="Q163" i="55"/>
  <c r="K112" i="58"/>
  <c r="G101" i="46"/>
  <c r="P189" i="44"/>
  <c r="Q189" i="44" s="1"/>
  <c r="N215" i="44"/>
  <c r="I189" i="44"/>
  <c r="J189" i="44" s="1"/>
  <c r="G189" i="44"/>
  <c r="H189" i="44" s="1"/>
  <c r="L189" i="44"/>
  <c r="M189" i="44" s="1"/>
  <c r="O189" i="44"/>
  <c r="K138" i="42"/>
  <c r="L114" i="42"/>
  <c r="M114" i="42" s="1"/>
  <c r="O114" i="42"/>
  <c r="G114" i="42"/>
  <c r="N140" i="42"/>
  <c r="I114" i="42"/>
  <c r="J114" i="42" s="1"/>
  <c r="P114" i="42"/>
  <c r="N126" i="42"/>
  <c r="P139" i="44"/>
  <c r="Q139" i="44" s="1"/>
  <c r="G139" i="44"/>
  <c r="H139" i="44" s="1"/>
  <c r="L139" i="44"/>
  <c r="M139" i="44" s="1"/>
  <c r="N165" i="44"/>
  <c r="I139" i="44"/>
  <c r="J139" i="44" s="1"/>
  <c r="O139" i="44"/>
  <c r="O139" i="53"/>
  <c r="G139" i="53"/>
  <c r="L139" i="53"/>
  <c r="M139" i="53" s="1"/>
  <c r="N165" i="53"/>
  <c r="P139" i="53"/>
  <c r="Q139" i="53" s="1"/>
  <c r="I139" i="53"/>
  <c r="J139" i="53" s="1"/>
  <c r="M138" i="42"/>
  <c r="G189" i="64"/>
  <c r="H189" i="64" s="1"/>
  <c r="O189" i="64"/>
  <c r="N215" i="64"/>
  <c r="L189" i="64"/>
  <c r="M189" i="64" s="1"/>
  <c r="I189" i="64"/>
  <c r="J189" i="64" s="1"/>
  <c r="P189" i="64"/>
  <c r="Q189" i="64" s="1"/>
  <c r="K137" i="46"/>
  <c r="K137" i="53"/>
  <c r="M163" i="46"/>
  <c r="K113" i="58"/>
  <c r="H113" i="55"/>
  <c r="M88" i="58"/>
  <c r="M101" i="58" s="1"/>
  <c r="L101" i="58"/>
  <c r="H138" i="58"/>
  <c r="H138" i="57"/>
  <c r="L101" i="46"/>
  <c r="L101" i="42"/>
  <c r="N190" i="44"/>
  <c r="I164" i="44"/>
  <c r="J164" i="44" s="1"/>
  <c r="L164" i="44"/>
  <c r="P164" i="44"/>
  <c r="Q164" i="44" s="1"/>
  <c r="O164" i="44"/>
  <c r="G164" i="44"/>
  <c r="H164" i="44" s="1"/>
  <c r="I164" i="46"/>
  <c r="J164" i="46" s="1"/>
  <c r="O164" i="46"/>
  <c r="P164" i="46"/>
  <c r="Q164" i="46" s="1"/>
  <c r="L164" i="46"/>
  <c r="M164" i="46" s="1"/>
  <c r="G164" i="46"/>
  <c r="H164" i="46" s="1"/>
  <c r="N190" i="46"/>
  <c r="Q113" i="64"/>
  <c r="O114" i="53"/>
  <c r="G114" i="53"/>
  <c r="H114" i="53" s="1"/>
  <c r="N140" i="53"/>
  <c r="P114" i="53"/>
  <c r="Q114" i="53" s="1"/>
  <c r="L114" i="53"/>
  <c r="I114" i="53"/>
  <c r="M113" i="55"/>
  <c r="Q88" i="55"/>
  <c r="Q101" i="55" s="1"/>
  <c r="P101" i="55"/>
  <c r="O164" i="57"/>
  <c r="N190" i="57"/>
  <c r="I164" i="57"/>
  <c r="J164" i="57" s="1"/>
  <c r="P164" i="57"/>
  <c r="L164" i="57"/>
  <c r="G164" i="57"/>
  <c r="P140" i="44"/>
  <c r="Q140" i="44" s="1"/>
  <c r="L140" i="44"/>
  <c r="M140" i="44" s="1"/>
  <c r="O140" i="44"/>
  <c r="G140" i="44"/>
  <c r="H140" i="44" s="1"/>
  <c r="N166" i="44"/>
  <c r="I140" i="44"/>
  <c r="J140" i="44" s="1"/>
  <c r="G214" i="58"/>
  <c r="H214" i="58" s="1"/>
  <c r="I214" i="58"/>
  <c r="J214" i="58" s="1"/>
  <c r="O214" i="58"/>
  <c r="P214" i="58"/>
  <c r="Q214" i="58" s="1"/>
  <c r="L214" i="58"/>
  <c r="M214" i="58" s="1"/>
  <c r="I101" i="64"/>
  <c r="J88" i="42"/>
  <c r="J101" i="42" s="1"/>
  <c r="I101" i="42"/>
  <c r="K87" i="44"/>
  <c r="H101" i="44"/>
  <c r="K87" i="57"/>
  <c r="P189" i="46"/>
  <c r="G189" i="46"/>
  <c r="O189" i="46"/>
  <c r="N215" i="46"/>
  <c r="I189" i="46"/>
  <c r="L189" i="46"/>
  <c r="I114" i="64"/>
  <c r="P114" i="64"/>
  <c r="Q114" i="64" s="1"/>
  <c r="O114" i="64"/>
  <c r="N140" i="64"/>
  <c r="G114" i="64"/>
  <c r="H114" i="64" s="1"/>
  <c r="L114" i="64"/>
  <c r="M114" i="64" s="1"/>
  <c r="P189" i="53"/>
  <c r="Q189" i="53" s="1"/>
  <c r="O189" i="53"/>
  <c r="G189" i="53"/>
  <c r="H189" i="53" s="1"/>
  <c r="L189" i="53"/>
  <c r="M189" i="53" s="1"/>
  <c r="I189" i="53"/>
  <c r="J189" i="53" s="1"/>
  <c r="N215" i="53"/>
  <c r="K88" i="57"/>
  <c r="J113" i="46"/>
  <c r="K113" i="46" s="1"/>
  <c r="I101" i="46"/>
  <c r="I114" i="58"/>
  <c r="J114" i="58" s="1"/>
  <c r="O114" i="58"/>
  <c r="L114" i="58"/>
  <c r="M114" i="58" s="1"/>
  <c r="P114" i="58"/>
  <c r="N140" i="58"/>
  <c r="G114" i="58"/>
  <c r="H114" i="58" s="1"/>
  <c r="M138" i="58"/>
  <c r="I189" i="55"/>
  <c r="L189" i="55"/>
  <c r="M189" i="55" s="1"/>
  <c r="G189" i="55"/>
  <c r="H189" i="55" s="1"/>
  <c r="P189" i="55"/>
  <c r="N215" i="55"/>
  <c r="O189" i="55"/>
  <c r="P101" i="64"/>
  <c r="M101" i="42"/>
  <c r="G101" i="57"/>
  <c r="H113" i="57"/>
  <c r="H88" i="55"/>
  <c r="G101" i="55"/>
  <c r="Q138" i="57"/>
  <c r="M163" i="55"/>
  <c r="H163" i="46"/>
  <c r="H138" i="44"/>
  <c r="Q88" i="42"/>
  <c r="Q101" i="42" s="1"/>
  <c r="V10" i="6" s="1"/>
  <c r="P101" i="42"/>
  <c r="G101" i="53"/>
  <c r="M138" i="44"/>
  <c r="H113" i="44"/>
  <c r="M88" i="64"/>
  <c r="M101" i="64" s="1"/>
  <c r="L101" i="64"/>
  <c r="M163" i="53"/>
  <c r="I114" i="57"/>
  <c r="G114" i="57"/>
  <c r="H114" i="57" s="1"/>
  <c r="N140" i="57"/>
  <c r="O114" i="57"/>
  <c r="P114" i="57"/>
  <c r="L114" i="57"/>
  <c r="P139" i="55"/>
  <c r="N165" i="55"/>
  <c r="I139" i="55"/>
  <c r="G139" i="55"/>
  <c r="H139" i="55" s="1"/>
  <c r="O139" i="55"/>
  <c r="L139" i="55"/>
  <c r="M139" i="55" s="1"/>
  <c r="G114" i="46"/>
  <c r="N140" i="46"/>
  <c r="P114" i="46"/>
  <c r="L114" i="46"/>
  <c r="I114" i="46"/>
  <c r="J114" i="46" s="1"/>
  <c r="O114" i="46"/>
  <c r="G139" i="46"/>
  <c r="H139" i="46" s="1"/>
  <c r="P139" i="46"/>
  <c r="Q139" i="46" s="1"/>
  <c r="O139" i="46"/>
  <c r="N165" i="46"/>
  <c r="I139" i="46"/>
  <c r="J139" i="46" s="1"/>
  <c r="L139" i="46"/>
  <c r="M139" i="46" s="1"/>
  <c r="M138" i="53"/>
  <c r="I214" i="57"/>
  <c r="J214" i="57" s="1"/>
  <c r="L214" i="57"/>
  <c r="M214" i="57" s="1"/>
  <c r="O214" i="57"/>
  <c r="P214" i="57"/>
  <c r="Q214" i="57" s="1"/>
  <c r="H138" i="55"/>
  <c r="K137" i="55"/>
  <c r="I101" i="53"/>
  <c r="J138" i="64"/>
  <c r="N126" i="53"/>
  <c r="AA2" i="6"/>
  <c r="T16" i="6"/>
  <c r="E16" i="6" s="1"/>
  <c r="E23" i="6"/>
  <c r="T22" i="6"/>
  <c r="E22" i="6" s="1"/>
  <c r="J22" i="6"/>
  <c r="R22" i="6" s="1"/>
  <c r="D22" i="6" s="1"/>
  <c r="J15" i="6"/>
  <c r="R15" i="6" s="1"/>
  <c r="D15" i="6" s="1"/>
  <c r="T15" i="6"/>
  <c r="E15" i="6" s="1"/>
  <c r="E17" i="6"/>
  <c r="E14" i="6"/>
  <c r="E11" i="6"/>
  <c r="R10" i="6"/>
  <c r="D10" i="6" s="1"/>
  <c r="E10" i="6"/>
  <c r="R4" i="6"/>
  <c r="I214" i="64" l="1"/>
  <c r="J214" i="64" s="1"/>
  <c r="K214" i="64" s="1"/>
  <c r="L214" i="64"/>
  <c r="M214" i="64" s="1"/>
  <c r="L214" i="55"/>
  <c r="M214" i="55" s="1"/>
  <c r="G214" i="55"/>
  <c r="H214" i="55" s="1"/>
  <c r="K214" i="55" s="1"/>
  <c r="P214" i="55"/>
  <c r="Q214" i="55" s="1"/>
  <c r="O214" i="55"/>
  <c r="K188" i="58"/>
  <c r="P214" i="64"/>
  <c r="Q214" i="64" s="1"/>
  <c r="O214" i="64"/>
  <c r="K187" i="42"/>
  <c r="O214" i="53"/>
  <c r="K187" i="58"/>
  <c r="I214" i="53"/>
  <c r="J214" i="53" s="1"/>
  <c r="G214" i="53"/>
  <c r="H214" i="53" s="1"/>
  <c r="L214" i="53"/>
  <c r="M214" i="53" s="1"/>
  <c r="K185" i="53"/>
  <c r="K186" i="64"/>
  <c r="K187" i="46"/>
  <c r="K184" i="55"/>
  <c r="K187" i="53"/>
  <c r="G213" i="57"/>
  <c r="H213" i="57" s="1"/>
  <c r="P213" i="57"/>
  <c r="Q213" i="57" s="1"/>
  <c r="I213" i="57"/>
  <c r="J213" i="57" s="1"/>
  <c r="O213" i="57"/>
  <c r="L213" i="57"/>
  <c r="M213" i="57" s="1"/>
  <c r="I209" i="57"/>
  <c r="J209" i="57" s="1"/>
  <c r="G209" i="57"/>
  <c r="H209" i="57" s="1"/>
  <c r="O211" i="64"/>
  <c r="G211" i="64"/>
  <c r="H211" i="64" s="1"/>
  <c r="I211" i="64"/>
  <c r="J211" i="64" s="1"/>
  <c r="L211" i="64"/>
  <c r="M211" i="64" s="1"/>
  <c r="P211" i="64"/>
  <c r="Q211" i="64" s="1"/>
  <c r="O210" i="64"/>
  <c r="P210" i="64"/>
  <c r="Q210" i="64" s="1"/>
  <c r="L210" i="64"/>
  <c r="M210" i="64" s="1"/>
  <c r="I210" i="64"/>
  <c r="J210" i="64" s="1"/>
  <c r="G210" i="64"/>
  <c r="H210" i="64" s="1"/>
  <c r="O210" i="44"/>
  <c r="P210" i="44"/>
  <c r="Q210" i="44" s="1"/>
  <c r="I210" i="44"/>
  <c r="J210" i="44" s="1"/>
  <c r="L210" i="44"/>
  <c r="M210" i="44" s="1"/>
  <c r="L214" i="44"/>
  <c r="M214" i="44" s="1"/>
  <c r="G214" i="44"/>
  <c r="H214" i="44" s="1"/>
  <c r="O214" i="44"/>
  <c r="P214" i="44"/>
  <c r="Q214" i="44" s="1"/>
  <c r="I214" i="44"/>
  <c r="J214" i="44" s="1"/>
  <c r="K184" i="46"/>
  <c r="L212" i="55"/>
  <c r="M212" i="55" s="1"/>
  <c r="G212" i="55"/>
  <c r="H212" i="55" s="1"/>
  <c r="I212" i="55"/>
  <c r="J212" i="55" s="1"/>
  <c r="P212" i="55"/>
  <c r="Q212" i="55" s="1"/>
  <c r="O212" i="55"/>
  <c r="G213" i="44"/>
  <c r="H213" i="44" s="1"/>
  <c r="P213" i="44"/>
  <c r="Q213" i="44" s="1"/>
  <c r="O213" i="44"/>
  <c r="L213" i="44"/>
  <c r="M213" i="44" s="1"/>
  <c r="I213" i="44"/>
  <c r="J213" i="44" s="1"/>
  <c r="O210" i="46"/>
  <c r="P210" i="46"/>
  <c r="Q210" i="46" s="1"/>
  <c r="L210" i="46"/>
  <c r="M210" i="46" s="1"/>
  <c r="I210" i="46"/>
  <c r="J210" i="46" s="1"/>
  <c r="K210" i="46" s="1"/>
  <c r="L212" i="53"/>
  <c r="M212" i="53" s="1"/>
  <c r="G212" i="53"/>
  <c r="H212" i="53" s="1"/>
  <c r="I212" i="53"/>
  <c r="J212" i="53" s="1"/>
  <c r="P212" i="53"/>
  <c r="Q212" i="53" s="1"/>
  <c r="O212" i="53"/>
  <c r="K186" i="42"/>
  <c r="L211" i="53"/>
  <c r="M211" i="53" s="1"/>
  <c r="I211" i="53"/>
  <c r="J211" i="53" s="1"/>
  <c r="O211" i="53"/>
  <c r="P211" i="53"/>
  <c r="Q211" i="53" s="1"/>
  <c r="G211" i="53"/>
  <c r="H211" i="53" s="1"/>
  <c r="K185" i="64"/>
  <c r="G209" i="42"/>
  <c r="H209" i="42" s="1"/>
  <c r="I209" i="42"/>
  <c r="J209" i="42" s="1"/>
  <c r="K184" i="58"/>
  <c r="I209" i="64"/>
  <c r="J209" i="64" s="1"/>
  <c r="G209" i="64"/>
  <c r="H209" i="64" s="1"/>
  <c r="L212" i="42"/>
  <c r="M212" i="42" s="1"/>
  <c r="I212" i="42"/>
  <c r="J212" i="42" s="1"/>
  <c r="G212" i="42"/>
  <c r="H212" i="42" s="1"/>
  <c r="P212" i="42"/>
  <c r="Q212" i="42" s="1"/>
  <c r="O212" i="42"/>
  <c r="K186" i="57"/>
  <c r="K184" i="42"/>
  <c r="L211" i="42"/>
  <c r="M211" i="42" s="1"/>
  <c r="I211" i="42"/>
  <c r="J211" i="42" s="1"/>
  <c r="P211" i="42"/>
  <c r="Q211" i="42" s="1"/>
  <c r="O211" i="42"/>
  <c r="G211" i="42"/>
  <c r="H211" i="42" s="1"/>
  <c r="K186" i="58"/>
  <c r="K184" i="64"/>
  <c r="I211" i="55"/>
  <c r="J211" i="55" s="1"/>
  <c r="O211" i="55"/>
  <c r="G211" i="55"/>
  <c r="H211" i="55" s="1"/>
  <c r="L211" i="55"/>
  <c r="M211" i="55" s="1"/>
  <c r="P211" i="55"/>
  <c r="Q211" i="55" s="1"/>
  <c r="P210" i="58"/>
  <c r="Q210" i="58" s="1"/>
  <c r="O210" i="58"/>
  <c r="L210" i="58"/>
  <c r="M210" i="58" s="1"/>
  <c r="I210" i="58"/>
  <c r="J210" i="58" s="1"/>
  <c r="G210" i="58"/>
  <c r="H210" i="58" s="1"/>
  <c r="G209" i="44"/>
  <c r="H209" i="44" s="1"/>
  <c r="I209" i="44"/>
  <c r="J209" i="44" s="1"/>
  <c r="L212" i="58"/>
  <c r="M212" i="58" s="1"/>
  <c r="O212" i="58"/>
  <c r="P212" i="58"/>
  <c r="Q212" i="58" s="1"/>
  <c r="I212" i="58"/>
  <c r="J212" i="58" s="1"/>
  <c r="G212" i="58"/>
  <c r="H212" i="58" s="1"/>
  <c r="P213" i="46"/>
  <c r="Q213" i="46" s="1"/>
  <c r="I213" i="46"/>
  <c r="J213" i="46" s="1"/>
  <c r="G213" i="46"/>
  <c r="H213" i="46" s="1"/>
  <c r="L213" i="46"/>
  <c r="M213" i="46" s="1"/>
  <c r="O213" i="46"/>
  <c r="K187" i="57"/>
  <c r="K187" i="44"/>
  <c r="P210" i="42"/>
  <c r="Q210" i="42" s="1"/>
  <c r="O210" i="42"/>
  <c r="I210" i="42"/>
  <c r="J210" i="42" s="1"/>
  <c r="K210" i="42" s="1"/>
  <c r="L210" i="42"/>
  <c r="M210" i="42" s="1"/>
  <c r="K185" i="42"/>
  <c r="K186" i="53"/>
  <c r="P210" i="55"/>
  <c r="Q210" i="55" s="1"/>
  <c r="O210" i="55"/>
  <c r="L210" i="55"/>
  <c r="M210" i="55" s="1"/>
  <c r="I210" i="55"/>
  <c r="J210" i="55" s="1"/>
  <c r="G210" i="55"/>
  <c r="H210" i="55" s="1"/>
  <c r="K186" i="44"/>
  <c r="P213" i="53"/>
  <c r="Q213" i="53" s="1"/>
  <c r="I213" i="53"/>
  <c r="J213" i="53" s="1"/>
  <c r="L213" i="53"/>
  <c r="M213" i="53" s="1"/>
  <c r="G213" i="53"/>
  <c r="H213" i="53" s="1"/>
  <c r="O213" i="53"/>
  <c r="K184" i="57"/>
  <c r="O211" i="46"/>
  <c r="L211" i="46"/>
  <c r="M211" i="46" s="1"/>
  <c r="G211" i="46"/>
  <c r="H211" i="46" s="1"/>
  <c r="I211" i="46"/>
  <c r="J211" i="46" s="1"/>
  <c r="P211" i="46"/>
  <c r="Q211" i="46" s="1"/>
  <c r="K185" i="55"/>
  <c r="O211" i="57"/>
  <c r="P211" i="57"/>
  <c r="Q211" i="57" s="1"/>
  <c r="G211" i="57"/>
  <c r="H211" i="57" s="1"/>
  <c r="I211" i="57"/>
  <c r="J211" i="57" s="1"/>
  <c r="L211" i="57"/>
  <c r="M211" i="57" s="1"/>
  <c r="K187" i="64"/>
  <c r="I213" i="42"/>
  <c r="J213" i="42" s="1"/>
  <c r="P213" i="42"/>
  <c r="Q213" i="42" s="1"/>
  <c r="G213" i="42"/>
  <c r="H213" i="42" s="1"/>
  <c r="L213" i="42"/>
  <c r="M213" i="42" s="1"/>
  <c r="O213" i="42"/>
  <c r="I211" i="44"/>
  <c r="J211" i="44" s="1"/>
  <c r="G211" i="44"/>
  <c r="H211" i="44" s="1"/>
  <c r="O211" i="44"/>
  <c r="L211" i="44"/>
  <c r="M211" i="44" s="1"/>
  <c r="P211" i="44"/>
  <c r="Q211" i="44" s="1"/>
  <c r="K186" i="55"/>
  <c r="P212" i="57"/>
  <c r="Q212" i="57" s="1"/>
  <c r="O212" i="57"/>
  <c r="L212" i="57"/>
  <c r="M212" i="57" s="1"/>
  <c r="I212" i="57"/>
  <c r="J212" i="57" s="1"/>
  <c r="G212" i="57"/>
  <c r="H212" i="57" s="1"/>
  <c r="P213" i="58"/>
  <c r="Q213" i="58" s="1"/>
  <c r="I213" i="58"/>
  <c r="J213" i="58" s="1"/>
  <c r="G213" i="58"/>
  <c r="H213" i="58" s="1"/>
  <c r="L213" i="58"/>
  <c r="M213" i="58" s="1"/>
  <c r="O213" i="58"/>
  <c r="P212" i="46"/>
  <c r="Q212" i="46" s="1"/>
  <c r="O212" i="46"/>
  <c r="L212" i="46"/>
  <c r="M212" i="46" s="1"/>
  <c r="I212" i="46"/>
  <c r="J212" i="46" s="1"/>
  <c r="G212" i="46"/>
  <c r="H212" i="46" s="1"/>
  <c r="I213" i="55"/>
  <c r="J213" i="55" s="1"/>
  <c r="G213" i="55"/>
  <c r="H213" i="55" s="1"/>
  <c r="P213" i="55"/>
  <c r="Q213" i="55" s="1"/>
  <c r="O213" i="55"/>
  <c r="L213" i="55"/>
  <c r="M213" i="55" s="1"/>
  <c r="L211" i="58"/>
  <c r="M211" i="58" s="1"/>
  <c r="O211" i="58"/>
  <c r="P211" i="58"/>
  <c r="Q211" i="58" s="1"/>
  <c r="I211" i="58"/>
  <c r="J211" i="58" s="1"/>
  <c r="G211" i="58"/>
  <c r="H211" i="58" s="1"/>
  <c r="L212" i="64"/>
  <c r="M212" i="64" s="1"/>
  <c r="G212" i="64"/>
  <c r="H212" i="64" s="1"/>
  <c r="I212" i="64"/>
  <c r="J212" i="64" s="1"/>
  <c r="P212" i="64"/>
  <c r="Q212" i="64" s="1"/>
  <c r="O212" i="64"/>
  <c r="G209" i="55"/>
  <c r="H209" i="55" s="1"/>
  <c r="I209" i="55"/>
  <c r="J209" i="55" s="1"/>
  <c r="O210" i="57"/>
  <c r="P210" i="57"/>
  <c r="Q210" i="57" s="1"/>
  <c r="L210" i="57"/>
  <c r="M210" i="57" s="1"/>
  <c r="I210" i="57"/>
  <c r="J210" i="57" s="1"/>
  <c r="K210" i="57" s="1"/>
  <c r="I209" i="58"/>
  <c r="J209" i="58" s="1"/>
  <c r="G209" i="58"/>
  <c r="H209" i="58" s="1"/>
  <c r="O210" i="53"/>
  <c r="P210" i="53"/>
  <c r="Q210" i="53" s="1"/>
  <c r="L210" i="53"/>
  <c r="M210" i="53" s="1"/>
  <c r="I210" i="53"/>
  <c r="J210" i="53" s="1"/>
  <c r="K210" i="53" s="1"/>
  <c r="K184" i="44"/>
  <c r="G209" i="46"/>
  <c r="H209" i="46" s="1"/>
  <c r="I209" i="46"/>
  <c r="J209" i="46" s="1"/>
  <c r="I213" i="64"/>
  <c r="J213" i="64" s="1"/>
  <c r="L213" i="64"/>
  <c r="M213" i="64" s="1"/>
  <c r="G213" i="64"/>
  <c r="H213" i="64" s="1"/>
  <c r="P213" i="64"/>
  <c r="Q213" i="64" s="1"/>
  <c r="O213" i="64"/>
  <c r="K186" i="46"/>
  <c r="K184" i="53"/>
  <c r="K187" i="55"/>
  <c r="K188" i="44"/>
  <c r="K185" i="58"/>
  <c r="O212" i="44"/>
  <c r="L212" i="44"/>
  <c r="M212" i="44" s="1"/>
  <c r="I212" i="44"/>
  <c r="J212" i="44" s="1"/>
  <c r="G212" i="44"/>
  <c r="H212" i="44" s="1"/>
  <c r="P212" i="44"/>
  <c r="Q212" i="44" s="1"/>
  <c r="G210" i="44"/>
  <c r="H210" i="44" s="1"/>
  <c r="K185" i="44"/>
  <c r="G209" i="53"/>
  <c r="H209" i="53" s="1"/>
  <c r="I209" i="53"/>
  <c r="J209" i="53" s="1"/>
  <c r="L209" i="58"/>
  <c r="M209" i="58" s="1"/>
  <c r="Q126" i="44"/>
  <c r="X11" i="6" s="1"/>
  <c r="K173" i="44"/>
  <c r="J126" i="44"/>
  <c r="K173" i="55"/>
  <c r="K115" i="53"/>
  <c r="O126" i="55"/>
  <c r="M126" i="44"/>
  <c r="K101" i="44"/>
  <c r="K172" i="57"/>
  <c r="K170" i="44"/>
  <c r="K117" i="57"/>
  <c r="K197" i="44"/>
  <c r="K115" i="44"/>
  <c r="N151" i="44"/>
  <c r="P126" i="44"/>
  <c r="J126" i="55"/>
  <c r="O126" i="53"/>
  <c r="W17" i="6" s="1"/>
  <c r="K199" i="53"/>
  <c r="K170" i="57"/>
  <c r="O126" i="44"/>
  <c r="W11" i="6" s="1"/>
  <c r="O126" i="46"/>
  <c r="W16" i="6" s="1"/>
  <c r="K117" i="64"/>
  <c r="K116" i="53"/>
  <c r="K173" i="42"/>
  <c r="K170" i="42"/>
  <c r="K199" i="64"/>
  <c r="N151" i="57"/>
  <c r="I126" i="55"/>
  <c r="K116" i="64"/>
  <c r="K116" i="42"/>
  <c r="K197" i="46"/>
  <c r="K171" i="57"/>
  <c r="K171" i="53"/>
  <c r="M126" i="64"/>
  <c r="K101" i="46"/>
  <c r="K115" i="64"/>
  <c r="K115" i="46"/>
  <c r="K115" i="57"/>
  <c r="K170" i="55"/>
  <c r="K115" i="55"/>
  <c r="K117" i="58"/>
  <c r="K101" i="58"/>
  <c r="N151" i="53"/>
  <c r="N151" i="55"/>
  <c r="K175" i="57"/>
  <c r="K116" i="44"/>
  <c r="K170" i="64"/>
  <c r="N151" i="42"/>
  <c r="K172" i="44"/>
  <c r="K171" i="55"/>
  <c r="G126" i="44"/>
  <c r="M126" i="58"/>
  <c r="M126" i="55"/>
  <c r="K198" i="46"/>
  <c r="O126" i="58"/>
  <c r="W15" i="6" s="1"/>
  <c r="O126" i="42"/>
  <c r="K175" i="53"/>
  <c r="M126" i="42"/>
  <c r="I126" i="44"/>
  <c r="K115" i="42"/>
  <c r="K170" i="53"/>
  <c r="K174" i="55"/>
  <c r="K117" i="46"/>
  <c r="K101" i="53"/>
  <c r="I225" i="53"/>
  <c r="J225" i="53" s="1"/>
  <c r="O225" i="53"/>
  <c r="P225" i="53"/>
  <c r="Q225" i="53" s="1"/>
  <c r="G225" i="53"/>
  <c r="H225" i="53" s="1"/>
  <c r="L225" i="53"/>
  <c r="M225" i="53" s="1"/>
  <c r="I143" i="64"/>
  <c r="J143" i="64" s="1"/>
  <c r="G143" i="64"/>
  <c r="H143" i="64" s="1"/>
  <c r="P143" i="64"/>
  <c r="Q143" i="64" s="1"/>
  <c r="L143" i="64"/>
  <c r="M143" i="64" s="1"/>
  <c r="N169" i="64"/>
  <c r="O143" i="64"/>
  <c r="J126" i="42"/>
  <c r="K172" i="55"/>
  <c r="K174" i="53"/>
  <c r="G200" i="42"/>
  <c r="H200" i="42" s="1"/>
  <c r="I200" i="42"/>
  <c r="J200" i="42" s="1"/>
  <c r="L200" i="42"/>
  <c r="M200" i="42" s="1"/>
  <c r="O200" i="42"/>
  <c r="P200" i="42"/>
  <c r="Q200" i="42" s="1"/>
  <c r="L142" i="58"/>
  <c r="M142" i="58" s="1"/>
  <c r="P142" i="58"/>
  <c r="Q142" i="58" s="1"/>
  <c r="I142" i="58"/>
  <c r="J142" i="58" s="1"/>
  <c r="G142" i="58"/>
  <c r="H142" i="58" s="1"/>
  <c r="N168" i="58"/>
  <c r="O142" i="58"/>
  <c r="K170" i="46"/>
  <c r="L196" i="55"/>
  <c r="M196" i="55" s="1"/>
  <c r="N222" i="55"/>
  <c r="I196" i="55"/>
  <c r="J196" i="55" s="1"/>
  <c r="P196" i="55"/>
  <c r="Q196" i="55" s="1"/>
  <c r="G196" i="55"/>
  <c r="H196" i="55" s="1"/>
  <c r="O196" i="55"/>
  <c r="N169" i="44"/>
  <c r="I143" i="44"/>
  <c r="J143" i="44" s="1"/>
  <c r="L143" i="44"/>
  <c r="M143" i="44" s="1"/>
  <c r="P143" i="44"/>
  <c r="Q143" i="44" s="1"/>
  <c r="O143" i="44"/>
  <c r="G143" i="44"/>
  <c r="H143" i="44" s="1"/>
  <c r="N224" i="42"/>
  <c r="P198" i="42"/>
  <c r="Q198" i="42" s="1"/>
  <c r="L198" i="42"/>
  <c r="M198" i="42" s="1"/>
  <c r="G198" i="42"/>
  <c r="H198" i="42" s="1"/>
  <c r="O198" i="42"/>
  <c r="I198" i="42"/>
  <c r="J198" i="42" s="1"/>
  <c r="L199" i="58"/>
  <c r="M199" i="58" s="1"/>
  <c r="O199" i="58"/>
  <c r="G199" i="58"/>
  <c r="H199" i="58" s="1"/>
  <c r="I199" i="58"/>
  <c r="J199" i="58" s="1"/>
  <c r="P199" i="58"/>
  <c r="Q199" i="58" s="1"/>
  <c r="N225" i="58"/>
  <c r="K171" i="42"/>
  <c r="G225" i="64"/>
  <c r="H225" i="64" s="1"/>
  <c r="O225" i="64"/>
  <c r="P225" i="64"/>
  <c r="Q225" i="64" s="1"/>
  <c r="L225" i="64"/>
  <c r="M225" i="64" s="1"/>
  <c r="I225" i="64"/>
  <c r="J225" i="64" s="1"/>
  <c r="L199" i="46"/>
  <c r="M199" i="46" s="1"/>
  <c r="O199" i="46"/>
  <c r="P199" i="46"/>
  <c r="Q199" i="46" s="1"/>
  <c r="G199" i="46"/>
  <c r="H199" i="46" s="1"/>
  <c r="I199" i="46"/>
  <c r="J199" i="46" s="1"/>
  <c r="N225" i="46"/>
  <c r="N167" i="58"/>
  <c r="I141" i="58"/>
  <c r="J141" i="58" s="1"/>
  <c r="G141" i="58"/>
  <c r="H141" i="58" s="1"/>
  <c r="P141" i="58"/>
  <c r="Q141" i="58" s="1"/>
  <c r="L141" i="58"/>
  <c r="M141" i="58" s="1"/>
  <c r="O141" i="58"/>
  <c r="I143" i="42"/>
  <c r="J143" i="42" s="1"/>
  <c r="P143" i="42"/>
  <c r="Q143" i="42" s="1"/>
  <c r="G143" i="42"/>
  <c r="H143" i="42" s="1"/>
  <c r="L143" i="42"/>
  <c r="M143" i="42" s="1"/>
  <c r="N169" i="42"/>
  <c r="O143" i="42"/>
  <c r="P200" i="44"/>
  <c r="Q200" i="44" s="1"/>
  <c r="L200" i="44"/>
  <c r="M200" i="44" s="1"/>
  <c r="O200" i="44"/>
  <c r="G200" i="44"/>
  <c r="H200" i="44" s="1"/>
  <c r="I200" i="44"/>
  <c r="J200" i="44" s="1"/>
  <c r="K174" i="42"/>
  <c r="K175" i="58"/>
  <c r="K116" i="58"/>
  <c r="K174" i="46"/>
  <c r="O196" i="46"/>
  <c r="G196" i="46"/>
  <c r="H196" i="46" s="1"/>
  <c r="L196" i="46"/>
  <c r="M196" i="46" s="1"/>
  <c r="N222" i="46"/>
  <c r="P196" i="46"/>
  <c r="Q196" i="46" s="1"/>
  <c r="I196" i="46"/>
  <c r="J196" i="46" s="1"/>
  <c r="K173" i="57"/>
  <c r="G199" i="55"/>
  <c r="H199" i="55" s="1"/>
  <c r="P199" i="55"/>
  <c r="Q199" i="55" s="1"/>
  <c r="N225" i="55"/>
  <c r="O199" i="55"/>
  <c r="L199" i="55"/>
  <c r="M199" i="55" s="1"/>
  <c r="I199" i="55"/>
  <c r="J199" i="55" s="1"/>
  <c r="K170" i="58"/>
  <c r="K175" i="44"/>
  <c r="K171" i="64"/>
  <c r="P143" i="57"/>
  <c r="Q143" i="57" s="1"/>
  <c r="O143" i="57"/>
  <c r="I143" i="57"/>
  <c r="J143" i="57" s="1"/>
  <c r="N169" i="57"/>
  <c r="L143" i="57"/>
  <c r="M143" i="57" s="1"/>
  <c r="G143" i="57"/>
  <c r="H143" i="57" s="1"/>
  <c r="K174" i="58"/>
  <c r="K115" i="58"/>
  <c r="O198" i="44"/>
  <c r="N224" i="44"/>
  <c r="L198" i="44"/>
  <c r="M198" i="44" s="1"/>
  <c r="G198" i="44"/>
  <c r="H198" i="44" s="1"/>
  <c r="P198" i="44"/>
  <c r="Q198" i="44" s="1"/>
  <c r="I198" i="44"/>
  <c r="J198" i="44" s="1"/>
  <c r="N222" i="64"/>
  <c r="P196" i="64"/>
  <c r="Q196" i="64" s="1"/>
  <c r="I196" i="64"/>
  <c r="J196" i="64" s="1"/>
  <c r="O196" i="64"/>
  <c r="L196" i="64"/>
  <c r="M196" i="64" s="1"/>
  <c r="G196" i="64"/>
  <c r="H196" i="64" s="1"/>
  <c r="O126" i="64"/>
  <c r="W23" i="6" s="1"/>
  <c r="I141" i="42"/>
  <c r="J141" i="42" s="1"/>
  <c r="P141" i="42"/>
  <c r="Q141" i="42" s="1"/>
  <c r="L141" i="42"/>
  <c r="M141" i="42" s="1"/>
  <c r="O141" i="42"/>
  <c r="N167" i="42"/>
  <c r="G141" i="42"/>
  <c r="H141" i="42" s="1"/>
  <c r="O196" i="57"/>
  <c r="I196" i="57"/>
  <c r="J196" i="57" s="1"/>
  <c r="P196" i="57"/>
  <c r="Q196" i="57" s="1"/>
  <c r="G196" i="57"/>
  <c r="H196" i="57" s="1"/>
  <c r="N222" i="57"/>
  <c r="L196" i="57"/>
  <c r="M196" i="57" s="1"/>
  <c r="P142" i="55"/>
  <c r="Q142" i="55" s="1"/>
  <c r="N168" i="55"/>
  <c r="I142" i="55"/>
  <c r="J142" i="55" s="1"/>
  <c r="O142" i="55"/>
  <c r="L142" i="55"/>
  <c r="M142" i="55" s="1"/>
  <c r="G142" i="55"/>
  <c r="H142" i="55" s="1"/>
  <c r="L197" i="55"/>
  <c r="M197" i="55" s="1"/>
  <c r="G197" i="55"/>
  <c r="H197" i="55" s="1"/>
  <c r="P197" i="55"/>
  <c r="Q197" i="55" s="1"/>
  <c r="N223" i="55"/>
  <c r="O197" i="55"/>
  <c r="I197" i="55"/>
  <c r="J197" i="55" s="1"/>
  <c r="K173" i="46"/>
  <c r="K171" i="58"/>
  <c r="I198" i="55"/>
  <c r="J198" i="55" s="1"/>
  <c r="P198" i="55"/>
  <c r="Q198" i="55" s="1"/>
  <c r="O198" i="55"/>
  <c r="N224" i="55"/>
  <c r="G198" i="55"/>
  <c r="H198" i="55" s="1"/>
  <c r="L198" i="55"/>
  <c r="M198" i="55" s="1"/>
  <c r="K117" i="44"/>
  <c r="I198" i="53"/>
  <c r="J198" i="53" s="1"/>
  <c r="P198" i="53"/>
  <c r="Q198" i="53" s="1"/>
  <c r="O198" i="53"/>
  <c r="L198" i="53"/>
  <c r="M198" i="53" s="1"/>
  <c r="N224" i="53"/>
  <c r="G198" i="53"/>
  <c r="H198" i="53" s="1"/>
  <c r="P143" i="46"/>
  <c r="Q143" i="46" s="1"/>
  <c r="L143" i="46"/>
  <c r="M143" i="46" s="1"/>
  <c r="G143" i="46"/>
  <c r="H143" i="46" s="1"/>
  <c r="O143" i="46"/>
  <c r="I143" i="46"/>
  <c r="J143" i="46" s="1"/>
  <c r="N169" i="46"/>
  <c r="G142" i="53"/>
  <c r="H142" i="53" s="1"/>
  <c r="L142" i="53"/>
  <c r="M142" i="53" s="1"/>
  <c r="I142" i="53"/>
  <c r="J142" i="53" s="1"/>
  <c r="P142" i="53"/>
  <c r="Q142" i="53" s="1"/>
  <c r="N168" i="53"/>
  <c r="O142" i="53"/>
  <c r="L199" i="42"/>
  <c r="M199" i="42" s="1"/>
  <c r="P199" i="42"/>
  <c r="Q199" i="42" s="1"/>
  <c r="O199" i="42"/>
  <c r="G199" i="42"/>
  <c r="H199" i="42" s="1"/>
  <c r="I199" i="42"/>
  <c r="J199" i="42" s="1"/>
  <c r="N225" i="42"/>
  <c r="J126" i="58"/>
  <c r="I200" i="57"/>
  <c r="J200" i="57" s="1"/>
  <c r="O200" i="57"/>
  <c r="G200" i="57"/>
  <c r="H200" i="57" s="1"/>
  <c r="P200" i="57"/>
  <c r="Q200" i="57" s="1"/>
  <c r="L200" i="57"/>
  <c r="M200" i="57" s="1"/>
  <c r="I142" i="64"/>
  <c r="J142" i="64" s="1"/>
  <c r="L142" i="64"/>
  <c r="M142" i="64" s="1"/>
  <c r="P142" i="64"/>
  <c r="Q142" i="64" s="1"/>
  <c r="O142" i="64"/>
  <c r="G142" i="64"/>
  <c r="H142" i="64" s="1"/>
  <c r="N168" i="64"/>
  <c r="P200" i="58"/>
  <c r="Q200" i="58" s="1"/>
  <c r="O200" i="58"/>
  <c r="G200" i="58"/>
  <c r="H200" i="58" s="1"/>
  <c r="I200" i="58"/>
  <c r="J200" i="58" s="1"/>
  <c r="L200" i="58"/>
  <c r="M200" i="58" s="1"/>
  <c r="O141" i="46"/>
  <c r="G141" i="46"/>
  <c r="H141" i="46" s="1"/>
  <c r="L141" i="46"/>
  <c r="M141" i="46" s="1"/>
  <c r="P141" i="46"/>
  <c r="Q141" i="46" s="1"/>
  <c r="N167" i="46"/>
  <c r="I141" i="46"/>
  <c r="J141" i="46" s="1"/>
  <c r="K172" i="64"/>
  <c r="K172" i="58"/>
  <c r="G196" i="53"/>
  <c r="H196" i="53" s="1"/>
  <c r="L196" i="53"/>
  <c r="M196" i="53" s="1"/>
  <c r="N222" i="53"/>
  <c r="I196" i="53"/>
  <c r="J196" i="53" s="1"/>
  <c r="P196" i="53"/>
  <c r="Q196" i="53" s="1"/>
  <c r="O196" i="53"/>
  <c r="K172" i="53"/>
  <c r="K116" i="55"/>
  <c r="K174" i="44"/>
  <c r="N222" i="58"/>
  <c r="I196" i="58"/>
  <c r="J196" i="58" s="1"/>
  <c r="P196" i="58"/>
  <c r="Q196" i="58" s="1"/>
  <c r="L196" i="58"/>
  <c r="M196" i="58" s="1"/>
  <c r="O196" i="58"/>
  <c r="G196" i="58"/>
  <c r="H196" i="58" s="1"/>
  <c r="G197" i="42"/>
  <c r="H197" i="42" s="1"/>
  <c r="N223" i="42"/>
  <c r="I197" i="42"/>
  <c r="J197" i="42" s="1"/>
  <c r="P197" i="42"/>
  <c r="Q197" i="42" s="1"/>
  <c r="L197" i="42"/>
  <c r="M197" i="42" s="1"/>
  <c r="O197" i="42"/>
  <c r="O141" i="53"/>
  <c r="N167" i="53"/>
  <c r="I141" i="53"/>
  <c r="J141" i="53" s="1"/>
  <c r="L141" i="53"/>
  <c r="M141" i="53" s="1"/>
  <c r="P141" i="53"/>
  <c r="Q141" i="53" s="1"/>
  <c r="G141" i="53"/>
  <c r="H141" i="53" s="1"/>
  <c r="K200" i="64"/>
  <c r="K116" i="46"/>
  <c r="O197" i="58"/>
  <c r="L197" i="58"/>
  <c r="M197" i="58" s="1"/>
  <c r="I197" i="58"/>
  <c r="J197" i="58" s="1"/>
  <c r="G197" i="58"/>
  <c r="H197" i="58" s="1"/>
  <c r="N223" i="58"/>
  <c r="P197" i="58"/>
  <c r="Q197" i="58" s="1"/>
  <c r="O197" i="64"/>
  <c r="I197" i="64"/>
  <c r="J197" i="64" s="1"/>
  <c r="G197" i="64"/>
  <c r="H197" i="64" s="1"/>
  <c r="N223" i="64"/>
  <c r="L197" i="64"/>
  <c r="M197" i="64" s="1"/>
  <c r="P197" i="64"/>
  <c r="Q197" i="64" s="1"/>
  <c r="P141" i="55"/>
  <c r="Q141" i="55" s="1"/>
  <c r="L141" i="55"/>
  <c r="M141" i="55" s="1"/>
  <c r="I141" i="55"/>
  <c r="J141" i="55" s="1"/>
  <c r="G141" i="55"/>
  <c r="H141" i="55" s="1"/>
  <c r="O141" i="55"/>
  <c r="N167" i="55"/>
  <c r="G142" i="44"/>
  <c r="H142" i="44" s="1"/>
  <c r="O142" i="44"/>
  <c r="N168" i="44"/>
  <c r="L142" i="44"/>
  <c r="M142" i="44" s="1"/>
  <c r="I142" i="44"/>
  <c r="J142" i="44" s="1"/>
  <c r="P142" i="44"/>
  <c r="Q142" i="44" s="1"/>
  <c r="K175" i="46"/>
  <c r="L224" i="46"/>
  <c r="M224" i="46" s="1"/>
  <c r="I224" i="46"/>
  <c r="J224" i="46" s="1"/>
  <c r="O224" i="46"/>
  <c r="P224" i="46"/>
  <c r="Q224" i="46" s="1"/>
  <c r="G224" i="46"/>
  <c r="H224" i="46" s="1"/>
  <c r="O126" i="57"/>
  <c r="W14" i="6" s="1"/>
  <c r="K174" i="57"/>
  <c r="P142" i="42"/>
  <c r="Q142" i="42" s="1"/>
  <c r="L142" i="42"/>
  <c r="M142" i="42" s="1"/>
  <c r="N168" i="42"/>
  <c r="I142" i="42"/>
  <c r="J142" i="42" s="1"/>
  <c r="O142" i="42"/>
  <c r="G142" i="42"/>
  <c r="H142" i="42" s="1"/>
  <c r="L141" i="64"/>
  <c r="M141" i="64" s="1"/>
  <c r="P141" i="64"/>
  <c r="Q141" i="64" s="1"/>
  <c r="I141" i="64"/>
  <c r="J141" i="64" s="1"/>
  <c r="N167" i="64"/>
  <c r="G141" i="64"/>
  <c r="H141" i="64" s="1"/>
  <c r="O141" i="64"/>
  <c r="K172" i="42"/>
  <c r="K116" i="57"/>
  <c r="K175" i="64"/>
  <c r="L142" i="46"/>
  <c r="M142" i="46" s="1"/>
  <c r="O142" i="46"/>
  <c r="I142" i="46"/>
  <c r="J142" i="46" s="1"/>
  <c r="P142" i="46"/>
  <c r="Q142" i="46" s="1"/>
  <c r="G142" i="46"/>
  <c r="H142" i="46" s="1"/>
  <c r="N168" i="46"/>
  <c r="K175" i="42"/>
  <c r="P143" i="53"/>
  <c r="Q143" i="53" s="1"/>
  <c r="L143" i="53"/>
  <c r="M143" i="53" s="1"/>
  <c r="I143" i="53"/>
  <c r="J143" i="53" s="1"/>
  <c r="G143" i="53"/>
  <c r="H143" i="53" s="1"/>
  <c r="O143" i="53"/>
  <c r="N169" i="53"/>
  <c r="L223" i="44"/>
  <c r="M223" i="44" s="1"/>
  <c r="P223" i="44"/>
  <c r="Q223" i="44" s="1"/>
  <c r="I223" i="44"/>
  <c r="J223" i="44" s="1"/>
  <c r="O223" i="44"/>
  <c r="G223" i="44"/>
  <c r="H223" i="44" s="1"/>
  <c r="K117" i="55"/>
  <c r="P197" i="53"/>
  <c r="Q197" i="53" s="1"/>
  <c r="O197" i="53"/>
  <c r="G197" i="53"/>
  <c r="H197" i="53" s="1"/>
  <c r="L197" i="53"/>
  <c r="M197" i="53" s="1"/>
  <c r="N223" i="53"/>
  <c r="I197" i="53"/>
  <c r="J197" i="53" s="1"/>
  <c r="P196" i="42"/>
  <c r="Q196" i="42" s="1"/>
  <c r="I196" i="42"/>
  <c r="J196" i="42" s="1"/>
  <c r="O196" i="42"/>
  <c r="G196" i="42"/>
  <c r="H196" i="42" s="1"/>
  <c r="N222" i="42"/>
  <c r="L196" i="42"/>
  <c r="M196" i="42" s="1"/>
  <c r="K175" i="55"/>
  <c r="L143" i="58"/>
  <c r="M143" i="58" s="1"/>
  <c r="N169" i="58"/>
  <c r="O143" i="58"/>
  <c r="G143" i="58"/>
  <c r="H143" i="58" s="1"/>
  <c r="I143" i="58"/>
  <c r="J143" i="58" s="1"/>
  <c r="P143" i="58"/>
  <c r="Q143" i="58" s="1"/>
  <c r="L196" i="44"/>
  <c r="M196" i="44" s="1"/>
  <c r="N222" i="44"/>
  <c r="P196" i="44"/>
  <c r="Q196" i="44" s="1"/>
  <c r="I196" i="44"/>
  <c r="J196" i="44" s="1"/>
  <c r="G196" i="44"/>
  <c r="H196" i="44" s="1"/>
  <c r="O196" i="44"/>
  <c r="L199" i="57"/>
  <c r="M199" i="57" s="1"/>
  <c r="N225" i="57"/>
  <c r="I199" i="57"/>
  <c r="J199" i="57" s="1"/>
  <c r="P199" i="57"/>
  <c r="Q199" i="57" s="1"/>
  <c r="G199" i="57"/>
  <c r="H199" i="57" s="1"/>
  <c r="O199" i="57"/>
  <c r="L126" i="44"/>
  <c r="L200" i="53"/>
  <c r="M200" i="53" s="1"/>
  <c r="P200" i="53"/>
  <c r="Q200" i="53" s="1"/>
  <c r="O200" i="53"/>
  <c r="G200" i="53"/>
  <c r="H200" i="53" s="1"/>
  <c r="I200" i="53"/>
  <c r="J200" i="53" s="1"/>
  <c r="P200" i="46"/>
  <c r="Q200" i="46" s="1"/>
  <c r="O200" i="46"/>
  <c r="G200" i="46"/>
  <c r="H200" i="46" s="1"/>
  <c r="I200" i="46"/>
  <c r="J200" i="46" s="1"/>
  <c r="L200" i="46"/>
  <c r="M200" i="46" s="1"/>
  <c r="O223" i="46"/>
  <c r="G223" i="46"/>
  <c r="H223" i="46" s="1"/>
  <c r="L223" i="46"/>
  <c r="M223" i="46" s="1"/>
  <c r="P223" i="46"/>
  <c r="Q223" i="46" s="1"/>
  <c r="I223" i="46"/>
  <c r="J223" i="46" s="1"/>
  <c r="O198" i="64"/>
  <c r="I198" i="64"/>
  <c r="J198" i="64" s="1"/>
  <c r="N224" i="64"/>
  <c r="L198" i="64"/>
  <c r="M198" i="64" s="1"/>
  <c r="G198" i="64"/>
  <c r="H198" i="64" s="1"/>
  <c r="P198" i="64"/>
  <c r="Q198" i="64" s="1"/>
  <c r="I198" i="58"/>
  <c r="J198" i="58" s="1"/>
  <c r="N224" i="58"/>
  <c r="L198" i="58"/>
  <c r="M198" i="58" s="1"/>
  <c r="G198" i="58"/>
  <c r="H198" i="58" s="1"/>
  <c r="P198" i="58"/>
  <c r="Q198" i="58" s="1"/>
  <c r="O198" i="58"/>
  <c r="L142" i="57"/>
  <c r="M142" i="57" s="1"/>
  <c r="P142" i="57"/>
  <c r="Q142" i="57" s="1"/>
  <c r="N168" i="57"/>
  <c r="O142" i="57"/>
  <c r="G142" i="57"/>
  <c r="H142" i="57" s="1"/>
  <c r="I142" i="57"/>
  <c r="J142" i="57" s="1"/>
  <c r="K173" i="58"/>
  <c r="G198" i="57"/>
  <c r="H198" i="57" s="1"/>
  <c r="P198" i="57"/>
  <c r="Q198" i="57" s="1"/>
  <c r="L198" i="57"/>
  <c r="M198" i="57" s="1"/>
  <c r="N224" i="57"/>
  <c r="I198" i="57"/>
  <c r="J198" i="57" s="1"/>
  <c r="O198" i="57"/>
  <c r="P197" i="57"/>
  <c r="Q197" i="57" s="1"/>
  <c r="N223" i="57"/>
  <c r="L197" i="57"/>
  <c r="M197" i="57" s="1"/>
  <c r="O197" i="57"/>
  <c r="I197" i="57"/>
  <c r="J197" i="57" s="1"/>
  <c r="G197" i="57"/>
  <c r="H197" i="57" s="1"/>
  <c r="K117" i="53"/>
  <c r="O199" i="44"/>
  <c r="G199" i="44"/>
  <c r="H199" i="44" s="1"/>
  <c r="N225" i="44"/>
  <c r="L199" i="44"/>
  <c r="M199" i="44" s="1"/>
  <c r="I199" i="44"/>
  <c r="J199" i="44" s="1"/>
  <c r="P199" i="44"/>
  <c r="Q199" i="44" s="1"/>
  <c r="P143" i="55"/>
  <c r="Q143" i="55" s="1"/>
  <c r="O143" i="55"/>
  <c r="G143" i="55"/>
  <c r="H143" i="55" s="1"/>
  <c r="L143" i="55"/>
  <c r="M143" i="55" s="1"/>
  <c r="I143" i="55"/>
  <c r="J143" i="55" s="1"/>
  <c r="N169" i="55"/>
  <c r="K117" i="42"/>
  <c r="N167" i="57"/>
  <c r="P141" i="57"/>
  <c r="Q141" i="57" s="1"/>
  <c r="I141" i="57"/>
  <c r="J141" i="57" s="1"/>
  <c r="O141" i="57"/>
  <c r="L141" i="57"/>
  <c r="M141" i="57" s="1"/>
  <c r="G141" i="57"/>
  <c r="H141" i="57" s="1"/>
  <c r="G200" i="55"/>
  <c r="H200" i="55" s="1"/>
  <c r="L200" i="55"/>
  <c r="M200" i="55" s="1"/>
  <c r="I200" i="55"/>
  <c r="J200" i="55" s="1"/>
  <c r="O200" i="55"/>
  <c r="P200" i="55"/>
  <c r="Q200" i="55" s="1"/>
  <c r="I141" i="44"/>
  <c r="J141" i="44" s="1"/>
  <c r="P141" i="44"/>
  <c r="Q141" i="44" s="1"/>
  <c r="N167" i="44"/>
  <c r="G141" i="44"/>
  <c r="H141" i="44" s="1"/>
  <c r="L141" i="44"/>
  <c r="M141" i="44" s="1"/>
  <c r="O141" i="44"/>
  <c r="L126" i="42"/>
  <c r="G126" i="55"/>
  <c r="H126" i="57"/>
  <c r="K189" i="53"/>
  <c r="K114" i="58"/>
  <c r="K139" i="57"/>
  <c r="K101" i="57"/>
  <c r="K214" i="42"/>
  <c r="K139" i="64"/>
  <c r="J126" i="46"/>
  <c r="G126" i="57"/>
  <c r="L126" i="55"/>
  <c r="K214" i="57"/>
  <c r="K164" i="46"/>
  <c r="K88" i="55"/>
  <c r="K101" i="55" s="1"/>
  <c r="H101" i="55"/>
  <c r="Q114" i="58"/>
  <c r="Q126" i="58" s="1"/>
  <c r="P126" i="58"/>
  <c r="I165" i="46"/>
  <c r="J165" i="46" s="1"/>
  <c r="O165" i="46"/>
  <c r="G165" i="46"/>
  <c r="N191" i="46"/>
  <c r="P165" i="46"/>
  <c r="Q165" i="46" s="1"/>
  <c r="L165" i="46"/>
  <c r="M165" i="46" s="1"/>
  <c r="Q139" i="55"/>
  <c r="O215" i="53"/>
  <c r="P215" i="53"/>
  <c r="G215" i="53"/>
  <c r="H215" i="53" s="1"/>
  <c r="I215" i="53"/>
  <c r="J215" i="53" s="1"/>
  <c r="L215" i="53"/>
  <c r="M215" i="53" s="1"/>
  <c r="I190" i="44"/>
  <c r="N216" i="44"/>
  <c r="L190" i="44"/>
  <c r="O190" i="44"/>
  <c r="G190" i="44"/>
  <c r="P190" i="44"/>
  <c r="Q190" i="44" s="1"/>
  <c r="K88" i="64"/>
  <c r="K101" i="64" s="1"/>
  <c r="H101" i="64"/>
  <c r="Q139" i="64"/>
  <c r="I190" i="53"/>
  <c r="P190" i="53"/>
  <c r="O190" i="53"/>
  <c r="L190" i="53"/>
  <c r="M190" i="53" s="1"/>
  <c r="N216" i="53"/>
  <c r="G190" i="53"/>
  <c r="L215" i="42"/>
  <c r="M215" i="42" s="1"/>
  <c r="I215" i="42"/>
  <c r="J215" i="42" s="1"/>
  <c r="P215" i="42"/>
  <c r="Q215" i="42" s="1"/>
  <c r="G215" i="42"/>
  <c r="H215" i="42" s="1"/>
  <c r="O215" i="42"/>
  <c r="I190" i="55"/>
  <c r="J190" i="55" s="1"/>
  <c r="O190" i="55"/>
  <c r="G190" i="55"/>
  <c r="P190" i="55"/>
  <c r="Q190" i="55" s="1"/>
  <c r="N216" i="55"/>
  <c r="L190" i="55"/>
  <c r="M190" i="55" s="1"/>
  <c r="Q114" i="46"/>
  <c r="Q126" i="46" s="1"/>
  <c r="X16" i="6" s="1"/>
  <c r="P126" i="46"/>
  <c r="J189" i="55"/>
  <c r="P140" i="64"/>
  <c r="Q140" i="64" s="1"/>
  <c r="N166" i="64"/>
  <c r="L140" i="64"/>
  <c r="M140" i="64" s="1"/>
  <c r="I140" i="64"/>
  <c r="G140" i="64"/>
  <c r="O140" i="64"/>
  <c r="O215" i="46"/>
  <c r="P215" i="46"/>
  <c r="G215" i="46"/>
  <c r="I215" i="46"/>
  <c r="J215" i="46" s="1"/>
  <c r="L215" i="46"/>
  <c r="H164" i="57"/>
  <c r="I140" i="46"/>
  <c r="J140" i="46" s="1"/>
  <c r="P140" i="46"/>
  <c r="Q140" i="46" s="1"/>
  <c r="O140" i="46"/>
  <c r="N166" i="46"/>
  <c r="G140" i="46"/>
  <c r="L140" i="46"/>
  <c r="M140" i="46" s="1"/>
  <c r="N151" i="46"/>
  <c r="M114" i="57"/>
  <c r="M126" i="57" s="1"/>
  <c r="L126" i="57"/>
  <c r="K138" i="44"/>
  <c r="O140" i="58"/>
  <c r="N166" i="58"/>
  <c r="P140" i="58"/>
  <c r="G140" i="58"/>
  <c r="I140" i="58"/>
  <c r="L140" i="58"/>
  <c r="M140" i="58" s="1"/>
  <c r="K214" i="58"/>
  <c r="M164" i="57"/>
  <c r="H139" i="53"/>
  <c r="K139" i="44"/>
  <c r="J164" i="58"/>
  <c r="G126" i="53"/>
  <c r="I215" i="57"/>
  <c r="O215" i="57"/>
  <c r="P215" i="57"/>
  <c r="Q215" i="57" s="1"/>
  <c r="G215" i="57"/>
  <c r="H215" i="57" s="1"/>
  <c r="L215" i="57"/>
  <c r="M215" i="57" s="1"/>
  <c r="J164" i="64"/>
  <c r="Q164" i="53"/>
  <c r="Q189" i="42"/>
  <c r="G126" i="58"/>
  <c r="K139" i="58"/>
  <c r="K114" i="55"/>
  <c r="M164" i="58"/>
  <c r="K88" i="42"/>
  <c r="K101" i="42" s="1"/>
  <c r="H101" i="42"/>
  <c r="K113" i="53"/>
  <c r="H126" i="53"/>
  <c r="N151" i="64"/>
  <c r="P190" i="64"/>
  <c r="I190" i="64"/>
  <c r="J190" i="64" s="1"/>
  <c r="N216" i="64"/>
  <c r="G190" i="64"/>
  <c r="H190" i="64" s="1"/>
  <c r="O190" i="64"/>
  <c r="L190" i="64"/>
  <c r="M189" i="42"/>
  <c r="N151" i="58"/>
  <c r="K163" i="64"/>
  <c r="N191" i="58"/>
  <c r="O165" i="58"/>
  <c r="L165" i="58"/>
  <c r="M165" i="58" s="1"/>
  <c r="G165" i="58"/>
  <c r="H165" i="58" s="1"/>
  <c r="P165" i="58"/>
  <c r="Q165" i="58" s="1"/>
  <c r="I165" i="58"/>
  <c r="J165" i="58" s="1"/>
  <c r="P126" i="55"/>
  <c r="J139" i="42"/>
  <c r="Q126" i="64"/>
  <c r="X23" i="6" s="1"/>
  <c r="K164" i="44"/>
  <c r="L126" i="58"/>
  <c r="Q164" i="58"/>
  <c r="O190" i="42"/>
  <c r="P190" i="42"/>
  <c r="Q190" i="42" s="1"/>
  <c r="G190" i="42"/>
  <c r="H190" i="42" s="1"/>
  <c r="L190" i="42"/>
  <c r="M190" i="42" s="1"/>
  <c r="N216" i="42"/>
  <c r="I190" i="42"/>
  <c r="J190" i="42" s="1"/>
  <c r="K189" i="57"/>
  <c r="J189" i="58"/>
  <c r="P126" i="53"/>
  <c r="G126" i="64"/>
  <c r="Q126" i="55"/>
  <c r="H139" i="42"/>
  <c r="H189" i="46"/>
  <c r="K138" i="55"/>
  <c r="K139" i="46"/>
  <c r="K113" i="44"/>
  <c r="H126" i="44"/>
  <c r="K163" i="46"/>
  <c r="J114" i="64"/>
  <c r="J126" i="64" s="1"/>
  <c r="I126" i="64"/>
  <c r="Q189" i="46"/>
  <c r="P166" i="44"/>
  <c r="Q166" i="44" s="1"/>
  <c r="N192" i="44"/>
  <c r="L166" i="44"/>
  <c r="M166" i="44" s="1"/>
  <c r="O166" i="44"/>
  <c r="I166" i="44"/>
  <c r="J166" i="44" s="1"/>
  <c r="G166" i="44"/>
  <c r="H166" i="44" s="1"/>
  <c r="P140" i="57"/>
  <c r="G140" i="57"/>
  <c r="N166" i="57"/>
  <c r="O140" i="57"/>
  <c r="L140" i="57"/>
  <c r="M140" i="57" s="1"/>
  <c r="I140" i="57"/>
  <c r="L215" i="55"/>
  <c r="M215" i="55" s="1"/>
  <c r="I215" i="55"/>
  <c r="J215" i="55" s="1"/>
  <c r="P215" i="55"/>
  <c r="Q215" i="55" s="1"/>
  <c r="O215" i="55"/>
  <c r="G215" i="55"/>
  <c r="H215" i="55" s="1"/>
  <c r="I126" i="46"/>
  <c r="K140" i="44"/>
  <c r="I190" i="57"/>
  <c r="P190" i="57"/>
  <c r="L190" i="57"/>
  <c r="N216" i="57"/>
  <c r="G190" i="57"/>
  <c r="O190" i="57"/>
  <c r="J114" i="53"/>
  <c r="J126" i="53" s="1"/>
  <c r="I126" i="53"/>
  <c r="O190" i="46"/>
  <c r="P190" i="46"/>
  <c r="Q190" i="46" s="1"/>
  <c r="I190" i="46"/>
  <c r="J190" i="46" s="1"/>
  <c r="L190" i="46"/>
  <c r="M190" i="46" s="1"/>
  <c r="G190" i="46"/>
  <c r="H190" i="46" s="1"/>
  <c r="N216" i="46"/>
  <c r="I215" i="64"/>
  <c r="J215" i="64" s="1"/>
  <c r="L215" i="64"/>
  <c r="M215" i="64" s="1"/>
  <c r="O215" i="64"/>
  <c r="G215" i="64"/>
  <c r="P215" i="64"/>
  <c r="Q215" i="64" s="1"/>
  <c r="Q114" i="42"/>
  <c r="Q126" i="42" s="1"/>
  <c r="X10" i="6" s="1"/>
  <c r="P126" i="42"/>
  <c r="K189" i="44"/>
  <c r="G215" i="58"/>
  <c r="H215" i="58" s="1"/>
  <c r="I215" i="58"/>
  <c r="J215" i="58" s="1"/>
  <c r="P215" i="58"/>
  <c r="Q215" i="58" s="1"/>
  <c r="L215" i="58"/>
  <c r="M215" i="58" s="1"/>
  <c r="O215" i="58"/>
  <c r="M164" i="64"/>
  <c r="M139" i="57"/>
  <c r="K113" i="57"/>
  <c r="Q126" i="53"/>
  <c r="X17" i="6" s="1"/>
  <c r="K113" i="64"/>
  <c r="H126" i="64"/>
  <c r="Q139" i="42"/>
  <c r="P126" i="64"/>
  <c r="Q189" i="55"/>
  <c r="M114" i="53"/>
  <c r="M126" i="53" s="1"/>
  <c r="L126" i="53"/>
  <c r="K138" i="57"/>
  <c r="K113" i="55"/>
  <c r="H126" i="55"/>
  <c r="H126" i="58"/>
  <c r="M164" i="42"/>
  <c r="I126" i="58"/>
  <c r="H164" i="53"/>
  <c r="J164" i="55"/>
  <c r="I126" i="42"/>
  <c r="L140" i="55"/>
  <c r="M140" i="55" s="1"/>
  <c r="N166" i="55"/>
  <c r="I140" i="55"/>
  <c r="J140" i="55" s="1"/>
  <c r="P140" i="55"/>
  <c r="Q140" i="55" s="1"/>
  <c r="O140" i="55"/>
  <c r="G140" i="55"/>
  <c r="H114" i="46"/>
  <c r="G126" i="46"/>
  <c r="J139" i="55"/>
  <c r="J114" i="57"/>
  <c r="J126" i="57" s="1"/>
  <c r="I126" i="57"/>
  <c r="M189" i="46"/>
  <c r="M164" i="44"/>
  <c r="K189" i="64"/>
  <c r="O140" i="42"/>
  <c r="P140" i="42"/>
  <c r="Q140" i="42" s="1"/>
  <c r="G140" i="42"/>
  <c r="H140" i="42" s="1"/>
  <c r="L140" i="42"/>
  <c r="N166" i="42"/>
  <c r="I140" i="42"/>
  <c r="J140" i="42" s="1"/>
  <c r="G215" i="44"/>
  <c r="H215" i="44" s="1"/>
  <c r="I215" i="44"/>
  <c r="J215" i="44" s="1"/>
  <c r="P215" i="44"/>
  <c r="Q215" i="44" s="1"/>
  <c r="O215" i="44"/>
  <c r="L215" i="44"/>
  <c r="M215" i="44" s="1"/>
  <c r="H164" i="58"/>
  <c r="J164" i="42"/>
  <c r="K164" i="42" s="1"/>
  <c r="I165" i="64"/>
  <c r="J165" i="64" s="1"/>
  <c r="N191" i="64"/>
  <c r="P165" i="64"/>
  <c r="L165" i="64"/>
  <c r="M165" i="64" s="1"/>
  <c r="O165" i="64"/>
  <c r="G165" i="64"/>
  <c r="H165" i="64" s="1"/>
  <c r="H189" i="58"/>
  <c r="K214" i="46"/>
  <c r="J189" i="42"/>
  <c r="H164" i="55"/>
  <c r="Q114" i="57"/>
  <c r="Q126" i="57" s="1"/>
  <c r="X14" i="6" s="1"/>
  <c r="P126" i="57"/>
  <c r="Q164" i="57"/>
  <c r="M114" i="46"/>
  <c r="M126" i="46" s="1"/>
  <c r="L126" i="46"/>
  <c r="G165" i="55"/>
  <c r="H165" i="55" s="1"/>
  <c r="N191" i="55"/>
  <c r="L165" i="55"/>
  <c r="O165" i="55"/>
  <c r="I165" i="55"/>
  <c r="J165" i="55" s="1"/>
  <c r="P165" i="55"/>
  <c r="J189" i="46"/>
  <c r="I140" i="53"/>
  <c r="J140" i="53" s="1"/>
  <c r="O140" i="53"/>
  <c r="N166" i="53"/>
  <c r="L140" i="53"/>
  <c r="G140" i="53"/>
  <c r="H140" i="53" s="1"/>
  <c r="P140" i="53"/>
  <c r="Q140" i="53" s="1"/>
  <c r="K138" i="58"/>
  <c r="G165" i="53"/>
  <c r="H165" i="53" s="1"/>
  <c r="I165" i="53"/>
  <c r="P165" i="53"/>
  <c r="Q165" i="53" s="1"/>
  <c r="L165" i="53"/>
  <c r="O165" i="53"/>
  <c r="N191" i="53"/>
  <c r="G165" i="44"/>
  <c r="H165" i="44" s="1"/>
  <c r="L165" i="44"/>
  <c r="M165" i="44" s="1"/>
  <c r="P165" i="44"/>
  <c r="N191" i="44"/>
  <c r="O165" i="44"/>
  <c r="I165" i="44"/>
  <c r="J165" i="44" s="1"/>
  <c r="H114" i="42"/>
  <c r="G126" i="42"/>
  <c r="L190" i="58"/>
  <c r="O190" i="58"/>
  <c r="G190" i="58"/>
  <c r="H190" i="58" s="1"/>
  <c r="P190" i="58"/>
  <c r="I190" i="58"/>
  <c r="J190" i="58" s="1"/>
  <c r="N216" i="58"/>
  <c r="K138" i="64"/>
  <c r="M139" i="64"/>
  <c r="L165" i="57"/>
  <c r="M165" i="57" s="1"/>
  <c r="G165" i="57"/>
  <c r="H165" i="57" s="1"/>
  <c r="O165" i="57"/>
  <c r="P165" i="57"/>
  <c r="Q165" i="57" s="1"/>
  <c r="N191" i="57"/>
  <c r="I165" i="57"/>
  <c r="J165" i="57" s="1"/>
  <c r="H189" i="42"/>
  <c r="L126" i="64"/>
  <c r="G165" i="42"/>
  <c r="H165" i="42" s="1"/>
  <c r="O165" i="42"/>
  <c r="P165" i="42"/>
  <c r="I165" i="42"/>
  <c r="J165" i="42" s="1"/>
  <c r="N191" i="42"/>
  <c r="L165" i="42"/>
  <c r="M165" i="42" s="1"/>
  <c r="W10" i="6"/>
  <c r="V22" i="6"/>
  <c r="U22" i="6"/>
  <c r="V15" i="6"/>
  <c r="K210" i="55" l="1"/>
  <c r="K214" i="53"/>
  <c r="K211" i="57"/>
  <c r="K209" i="44"/>
  <c r="K209" i="57"/>
  <c r="K211" i="58"/>
  <c r="K213" i="55"/>
  <c r="K211" i="44"/>
  <c r="K211" i="55"/>
  <c r="K210" i="58"/>
  <c r="K209" i="64"/>
  <c r="K213" i="53"/>
  <c r="K209" i="58"/>
  <c r="K211" i="53"/>
  <c r="K212" i="42"/>
  <c r="K212" i="44"/>
  <c r="K213" i="46"/>
  <c r="K209" i="53"/>
  <c r="K209" i="55"/>
  <c r="K212" i="46"/>
  <c r="K214" i="44"/>
  <c r="K212" i="57"/>
  <c r="K211" i="42"/>
  <c r="K209" i="42"/>
  <c r="K199" i="46"/>
  <c r="K209" i="46"/>
  <c r="K211" i="46"/>
  <c r="K212" i="55"/>
  <c r="K212" i="64"/>
  <c r="K210" i="44"/>
  <c r="K212" i="53"/>
  <c r="K213" i="64"/>
  <c r="K213" i="58"/>
  <c r="K213" i="42"/>
  <c r="K212" i="58"/>
  <c r="K213" i="44"/>
  <c r="K210" i="64"/>
  <c r="K211" i="64"/>
  <c r="K213" i="57"/>
  <c r="O151" i="44"/>
  <c r="Y11" i="6" s="1"/>
  <c r="M151" i="44"/>
  <c r="N176" i="44"/>
  <c r="P151" i="44"/>
  <c r="Q151" i="44"/>
  <c r="Z11" i="6" s="1"/>
  <c r="K198" i="44"/>
  <c r="K196" i="55"/>
  <c r="K143" i="64"/>
  <c r="N176" i="53"/>
  <c r="K223" i="44"/>
  <c r="K196" i="44"/>
  <c r="K126" i="44"/>
  <c r="J151" i="44"/>
  <c r="K224" i="46"/>
  <c r="O151" i="53"/>
  <c r="Y17" i="6" s="1"/>
  <c r="I151" i="44"/>
  <c r="K141" i="46"/>
  <c r="K142" i="64"/>
  <c r="K141" i="44"/>
  <c r="K197" i="64"/>
  <c r="O151" i="57"/>
  <c r="Y14" i="6" s="1"/>
  <c r="K196" i="58"/>
  <c r="K198" i="64"/>
  <c r="M151" i="46"/>
  <c r="K141" i="64"/>
  <c r="M151" i="58"/>
  <c r="J151" i="55"/>
  <c r="K200" i="46"/>
  <c r="K200" i="44"/>
  <c r="Q151" i="46"/>
  <c r="Z16" i="6" s="1"/>
  <c r="O151" i="42"/>
  <c r="Y10" i="6" s="1"/>
  <c r="K200" i="55"/>
  <c r="L151" i="58"/>
  <c r="O151" i="58"/>
  <c r="K200" i="58"/>
  <c r="K197" i="57"/>
  <c r="K196" i="53"/>
  <c r="K198" i="53"/>
  <c r="K198" i="55"/>
  <c r="K199" i="55"/>
  <c r="K199" i="42"/>
  <c r="K143" i="55"/>
  <c r="K142" i="53"/>
  <c r="K197" i="53"/>
  <c r="K141" i="42"/>
  <c r="K196" i="64"/>
  <c r="K225" i="53"/>
  <c r="K143" i="44"/>
  <c r="K141" i="53"/>
  <c r="K142" i="55"/>
  <c r="G168" i="57"/>
  <c r="H168" i="57" s="1"/>
  <c r="N194" i="57"/>
  <c r="I168" i="57"/>
  <c r="J168" i="57" s="1"/>
  <c r="L168" i="57"/>
  <c r="M168" i="57" s="1"/>
  <c r="P168" i="57"/>
  <c r="Q168" i="57" s="1"/>
  <c r="O168" i="57"/>
  <c r="L223" i="42"/>
  <c r="M223" i="42" s="1"/>
  <c r="I223" i="42"/>
  <c r="J223" i="42" s="1"/>
  <c r="P223" i="42"/>
  <c r="Q223" i="42" s="1"/>
  <c r="O223" i="42"/>
  <c r="G223" i="42"/>
  <c r="H223" i="42" s="1"/>
  <c r="L167" i="42"/>
  <c r="M167" i="42" s="1"/>
  <c r="P167" i="42"/>
  <c r="Q167" i="42" s="1"/>
  <c r="O167" i="42"/>
  <c r="G167" i="42"/>
  <c r="H167" i="42" s="1"/>
  <c r="N193" i="42"/>
  <c r="I167" i="42"/>
  <c r="J167" i="42" s="1"/>
  <c r="L151" i="64"/>
  <c r="O151" i="55"/>
  <c r="P167" i="44"/>
  <c r="Q167" i="44" s="1"/>
  <c r="N193" i="44"/>
  <c r="L167" i="44"/>
  <c r="M167" i="44" s="1"/>
  <c r="G167" i="44"/>
  <c r="H167" i="44" s="1"/>
  <c r="O167" i="44"/>
  <c r="I167" i="44"/>
  <c r="J167" i="44" s="1"/>
  <c r="K141" i="57"/>
  <c r="I225" i="44"/>
  <c r="J225" i="44" s="1"/>
  <c r="L225" i="44"/>
  <c r="M225" i="44" s="1"/>
  <c r="G225" i="44"/>
  <c r="H225" i="44" s="1"/>
  <c r="P225" i="44"/>
  <c r="Q225" i="44" s="1"/>
  <c r="O225" i="44"/>
  <c r="K200" i="53"/>
  <c r="K142" i="42"/>
  <c r="G168" i="44"/>
  <c r="H168" i="44" s="1"/>
  <c r="N194" i="44"/>
  <c r="P168" i="44"/>
  <c r="Q168" i="44" s="1"/>
  <c r="L168" i="44"/>
  <c r="M168" i="44" s="1"/>
  <c r="O168" i="44"/>
  <c r="I168" i="44"/>
  <c r="J168" i="44" s="1"/>
  <c r="G223" i="58"/>
  <c r="H223" i="58" s="1"/>
  <c r="L223" i="58"/>
  <c r="M223" i="58" s="1"/>
  <c r="O223" i="58"/>
  <c r="I223" i="58"/>
  <c r="J223" i="58" s="1"/>
  <c r="P223" i="58"/>
  <c r="Q223" i="58" s="1"/>
  <c r="K197" i="42"/>
  <c r="O224" i="53"/>
  <c r="G224" i="53"/>
  <c r="H224" i="53" s="1"/>
  <c r="P224" i="53"/>
  <c r="Q224" i="53" s="1"/>
  <c r="L224" i="53"/>
  <c r="M224" i="53" s="1"/>
  <c r="I224" i="53"/>
  <c r="J224" i="53" s="1"/>
  <c r="L224" i="55"/>
  <c r="M224" i="55" s="1"/>
  <c r="I224" i="55"/>
  <c r="J224" i="55" s="1"/>
  <c r="P224" i="55"/>
  <c r="Q224" i="55" s="1"/>
  <c r="O224" i="55"/>
  <c r="G224" i="55"/>
  <c r="H224" i="55" s="1"/>
  <c r="G222" i="64"/>
  <c r="H222" i="64" s="1"/>
  <c r="L222" i="64"/>
  <c r="M222" i="64" s="1"/>
  <c r="I222" i="64"/>
  <c r="J222" i="64" s="1"/>
  <c r="O222" i="64"/>
  <c r="P222" i="64"/>
  <c r="Q222" i="64" s="1"/>
  <c r="K141" i="58"/>
  <c r="O225" i="46"/>
  <c r="I225" i="46"/>
  <c r="J225" i="46" s="1"/>
  <c r="L225" i="46"/>
  <c r="M225" i="46" s="1"/>
  <c r="G225" i="46"/>
  <c r="H225" i="46" s="1"/>
  <c r="P225" i="46"/>
  <c r="Q225" i="46" s="1"/>
  <c r="K199" i="58"/>
  <c r="L224" i="42"/>
  <c r="M224" i="42" s="1"/>
  <c r="O224" i="42"/>
  <c r="I224" i="42"/>
  <c r="J224" i="42" s="1"/>
  <c r="P224" i="42"/>
  <c r="Q224" i="42" s="1"/>
  <c r="G224" i="42"/>
  <c r="H224" i="42" s="1"/>
  <c r="P169" i="64"/>
  <c r="Q169" i="64" s="1"/>
  <c r="O169" i="64"/>
  <c r="N195" i="64"/>
  <c r="G169" i="64"/>
  <c r="H169" i="64" s="1"/>
  <c r="I169" i="64"/>
  <c r="J169" i="64" s="1"/>
  <c r="L169" i="64"/>
  <c r="M169" i="64" s="1"/>
  <c r="P224" i="57"/>
  <c r="Q224" i="57" s="1"/>
  <c r="O224" i="57"/>
  <c r="L224" i="57"/>
  <c r="M224" i="57" s="1"/>
  <c r="G224" i="57"/>
  <c r="H224" i="57" s="1"/>
  <c r="I224" i="57"/>
  <c r="J224" i="57" s="1"/>
  <c r="L225" i="42"/>
  <c r="M225" i="42" s="1"/>
  <c r="P225" i="42"/>
  <c r="Q225" i="42" s="1"/>
  <c r="G225" i="42"/>
  <c r="H225" i="42" s="1"/>
  <c r="O225" i="42"/>
  <c r="I225" i="42"/>
  <c r="J225" i="42" s="1"/>
  <c r="Q151" i="53"/>
  <c r="Z17" i="6" s="1"/>
  <c r="K199" i="44"/>
  <c r="L223" i="53"/>
  <c r="M223" i="53" s="1"/>
  <c r="P223" i="53"/>
  <c r="Q223" i="53" s="1"/>
  <c r="O223" i="53"/>
  <c r="G223" i="53"/>
  <c r="H223" i="53" s="1"/>
  <c r="I223" i="53"/>
  <c r="J223" i="53" s="1"/>
  <c r="K197" i="58"/>
  <c r="P167" i="53"/>
  <c r="Q167" i="53" s="1"/>
  <c r="I167" i="53"/>
  <c r="J167" i="53" s="1"/>
  <c r="O167" i="53"/>
  <c r="N193" i="53"/>
  <c r="G167" i="53"/>
  <c r="H167" i="53" s="1"/>
  <c r="L167" i="53"/>
  <c r="M167" i="53" s="1"/>
  <c r="N195" i="46"/>
  <c r="P169" i="46"/>
  <c r="Q169" i="46" s="1"/>
  <c r="O169" i="46"/>
  <c r="G169" i="46"/>
  <c r="H169" i="46" s="1"/>
  <c r="L169" i="46"/>
  <c r="M169" i="46" s="1"/>
  <c r="I169" i="46"/>
  <c r="J169" i="46" s="1"/>
  <c r="O223" i="55"/>
  <c r="G223" i="55"/>
  <c r="H223" i="55" s="1"/>
  <c r="L223" i="55"/>
  <c r="M223" i="55" s="1"/>
  <c r="I223" i="55"/>
  <c r="J223" i="55" s="1"/>
  <c r="P223" i="55"/>
  <c r="Q223" i="55" s="1"/>
  <c r="G168" i="55"/>
  <c r="H168" i="55" s="1"/>
  <c r="O168" i="55"/>
  <c r="L168" i="55"/>
  <c r="M168" i="55" s="1"/>
  <c r="N194" i="55"/>
  <c r="I168" i="55"/>
  <c r="J168" i="55" s="1"/>
  <c r="P168" i="55"/>
  <c r="Q168" i="55" s="1"/>
  <c r="K143" i="42"/>
  <c r="N193" i="58"/>
  <c r="L167" i="58"/>
  <c r="M167" i="58" s="1"/>
  <c r="O167" i="58"/>
  <c r="G167" i="58"/>
  <c r="H167" i="58" s="1"/>
  <c r="P167" i="58"/>
  <c r="Q167" i="58" s="1"/>
  <c r="I167" i="58"/>
  <c r="J167" i="58" s="1"/>
  <c r="G169" i="44"/>
  <c r="H169" i="44" s="1"/>
  <c r="I169" i="44"/>
  <c r="J169" i="44" s="1"/>
  <c r="O169" i="44"/>
  <c r="L169" i="44"/>
  <c r="M169" i="44" s="1"/>
  <c r="N195" i="44"/>
  <c r="P169" i="44"/>
  <c r="Q169" i="44" s="1"/>
  <c r="G168" i="58"/>
  <c r="H168" i="58" s="1"/>
  <c r="P168" i="58"/>
  <c r="Q168" i="58" s="1"/>
  <c r="O168" i="58"/>
  <c r="L168" i="58"/>
  <c r="M168" i="58" s="1"/>
  <c r="I168" i="58"/>
  <c r="J168" i="58" s="1"/>
  <c r="N194" i="58"/>
  <c r="O224" i="58"/>
  <c r="L224" i="58"/>
  <c r="M224" i="58" s="1"/>
  <c r="I224" i="58"/>
  <c r="J224" i="58" s="1"/>
  <c r="P224" i="58"/>
  <c r="Q224" i="58" s="1"/>
  <c r="G224" i="58"/>
  <c r="H224" i="58" s="1"/>
  <c r="L151" i="44"/>
  <c r="K198" i="57"/>
  <c r="K223" i="46"/>
  <c r="K142" i="44"/>
  <c r="K225" i="64"/>
  <c r="K142" i="58"/>
  <c r="K200" i="42"/>
  <c r="N195" i="55"/>
  <c r="O169" i="55"/>
  <c r="P169" i="55"/>
  <c r="Q169" i="55" s="1"/>
  <c r="L169" i="55"/>
  <c r="M169" i="55" s="1"/>
  <c r="I169" i="55"/>
  <c r="J169" i="55" s="1"/>
  <c r="G169" i="55"/>
  <c r="H169" i="55" s="1"/>
  <c r="O169" i="42"/>
  <c r="G169" i="42"/>
  <c r="H169" i="42" s="1"/>
  <c r="L169" i="42"/>
  <c r="M169" i="42" s="1"/>
  <c r="I169" i="42"/>
  <c r="J169" i="42" s="1"/>
  <c r="N195" i="42"/>
  <c r="P169" i="42"/>
  <c r="Q169" i="42" s="1"/>
  <c r="L223" i="57"/>
  <c r="M223" i="57" s="1"/>
  <c r="I223" i="57"/>
  <c r="J223" i="57" s="1"/>
  <c r="O223" i="57"/>
  <c r="G223" i="57"/>
  <c r="H223" i="57" s="1"/>
  <c r="P223" i="57"/>
  <c r="Q223" i="57" s="1"/>
  <c r="I222" i="44"/>
  <c r="J222" i="44" s="1"/>
  <c r="O222" i="44"/>
  <c r="G222" i="44"/>
  <c r="H222" i="44" s="1"/>
  <c r="L222" i="44"/>
  <c r="M222" i="44" s="1"/>
  <c r="P222" i="44"/>
  <c r="Q222" i="44" s="1"/>
  <c r="L222" i="42"/>
  <c r="M222" i="42" s="1"/>
  <c r="G222" i="42"/>
  <c r="H222" i="42" s="1"/>
  <c r="I222" i="42"/>
  <c r="J222" i="42" s="1"/>
  <c r="P222" i="42"/>
  <c r="Q222" i="42" s="1"/>
  <c r="O222" i="42"/>
  <c r="P168" i="46"/>
  <c r="Q168" i="46" s="1"/>
  <c r="N194" i="46"/>
  <c r="G168" i="46"/>
  <c r="H168" i="46" s="1"/>
  <c r="O168" i="46"/>
  <c r="L168" i="46"/>
  <c r="M168" i="46" s="1"/>
  <c r="I168" i="46"/>
  <c r="J168" i="46" s="1"/>
  <c r="I168" i="42"/>
  <c r="J168" i="42" s="1"/>
  <c r="O168" i="42"/>
  <c r="L168" i="42"/>
  <c r="M168" i="42" s="1"/>
  <c r="N194" i="42"/>
  <c r="G168" i="42"/>
  <c r="H168" i="42" s="1"/>
  <c r="P168" i="42"/>
  <c r="Q168" i="42" s="1"/>
  <c r="N193" i="55"/>
  <c r="G167" i="55"/>
  <c r="H167" i="55" s="1"/>
  <c r="I167" i="55"/>
  <c r="J167" i="55" s="1"/>
  <c r="O167" i="55"/>
  <c r="P167" i="55"/>
  <c r="Q167" i="55" s="1"/>
  <c r="L167" i="55"/>
  <c r="M167" i="55" s="1"/>
  <c r="O223" i="64"/>
  <c r="G223" i="64"/>
  <c r="H223" i="64" s="1"/>
  <c r="L223" i="64"/>
  <c r="M223" i="64" s="1"/>
  <c r="I223" i="64"/>
  <c r="J223" i="64" s="1"/>
  <c r="P223" i="64"/>
  <c r="Q223" i="64" s="1"/>
  <c r="P167" i="46"/>
  <c r="Q167" i="46" s="1"/>
  <c r="O167" i="46"/>
  <c r="G167" i="46"/>
  <c r="H167" i="46" s="1"/>
  <c r="N193" i="46"/>
  <c r="L167" i="46"/>
  <c r="M167" i="46" s="1"/>
  <c r="I167" i="46"/>
  <c r="J167" i="46" s="1"/>
  <c r="K197" i="55"/>
  <c r="I222" i="46"/>
  <c r="J222" i="46" s="1"/>
  <c r="P222" i="46"/>
  <c r="Q222" i="46" s="1"/>
  <c r="O222" i="46"/>
  <c r="G222" i="46"/>
  <c r="H222" i="46" s="1"/>
  <c r="L222" i="46"/>
  <c r="M222" i="46" s="1"/>
  <c r="I225" i="57"/>
  <c r="J225" i="57" s="1"/>
  <c r="P225" i="57"/>
  <c r="Q225" i="57" s="1"/>
  <c r="L225" i="57"/>
  <c r="M225" i="57" s="1"/>
  <c r="G225" i="57"/>
  <c r="H225" i="57" s="1"/>
  <c r="O225" i="57"/>
  <c r="N176" i="55"/>
  <c r="M151" i="55"/>
  <c r="K126" i="58"/>
  <c r="G151" i="44"/>
  <c r="L224" i="64"/>
  <c r="M224" i="64" s="1"/>
  <c r="O224" i="64"/>
  <c r="I224" i="64"/>
  <c r="J224" i="64" s="1"/>
  <c r="P224" i="64"/>
  <c r="Q224" i="64" s="1"/>
  <c r="G224" i="64"/>
  <c r="H224" i="64" s="1"/>
  <c r="K199" i="57"/>
  <c r="K196" i="42"/>
  <c r="I169" i="53"/>
  <c r="J169" i="53" s="1"/>
  <c r="G169" i="53"/>
  <c r="H169" i="53" s="1"/>
  <c r="L169" i="53"/>
  <c r="M169" i="53" s="1"/>
  <c r="N195" i="53"/>
  <c r="P169" i="53"/>
  <c r="Q169" i="53" s="1"/>
  <c r="O169" i="53"/>
  <c r="K142" i="46"/>
  <c r="N193" i="64"/>
  <c r="I167" i="64"/>
  <c r="J167" i="64" s="1"/>
  <c r="P167" i="64"/>
  <c r="Q167" i="64" s="1"/>
  <c r="O167" i="64"/>
  <c r="G167" i="64"/>
  <c r="H167" i="64" s="1"/>
  <c r="L167" i="64"/>
  <c r="M167" i="64" s="1"/>
  <c r="K143" i="46"/>
  <c r="O222" i="57"/>
  <c r="G222" i="57"/>
  <c r="H222" i="57" s="1"/>
  <c r="L222" i="57"/>
  <c r="M222" i="57" s="1"/>
  <c r="I222" i="57"/>
  <c r="J222" i="57" s="1"/>
  <c r="P222" i="57"/>
  <c r="Q222" i="57" s="1"/>
  <c r="O169" i="57"/>
  <c r="P169" i="57"/>
  <c r="Q169" i="57" s="1"/>
  <c r="N195" i="57"/>
  <c r="L169" i="57"/>
  <c r="M169" i="57" s="1"/>
  <c r="G169" i="57"/>
  <c r="H169" i="57" s="1"/>
  <c r="I169" i="57"/>
  <c r="J169" i="57" s="1"/>
  <c r="G169" i="58"/>
  <c r="H169" i="58" s="1"/>
  <c r="I169" i="58"/>
  <c r="J169" i="58" s="1"/>
  <c r="L169" i="58"/>
  <c r="M169" i="58" s="1"/>
  <c r="O169" i="58"/>
  <c r="N195" i="58"/>
  <c r="P169" i="58"/>
  <c r="Q169" i="58" s="1"/>
  <c r="O151" i="46"/>
  <c r="Y16" i="6" s="1"/>
  <c r="H151" i="44"/>
  <c r="J151" i="46"/>
  <c r="O167" i="57"/>
  <c r="N193" i="57"/>
  <c r="I167" i="57"/>
  <c r="J167" i="57" s="1"/>
  <c r="L167" i="57"/>
  <c r="M167" i="57" s="1"/>
  <c r="P167" i="57"/>
  <c r="Q167" i="57" s="1"/>
  <c r="G167" i="57"/>
  <c r="H167" i="57" s="1"/>
  <c r="K142" i="57"/>
  <c r="K198" i="58"/>
  <c r="K143" i="58"/>
  <c r="K141" i="55"/>
  <c r="P222" i="53"/>
  <c r="Q222" i="53" s="1"/>
  <c r="L222" i="53"/>
  <c r="M222" i="53" s="1"/>
  <c r="I222" i="53"/>
  <c r="J222" i="53" s="1"/>
  <c r="G222" i="53"/>
  <c r="H222" i="53" s="1"/>
  <c r="O222" i="53"/>
  <c r="N194" i="64"/>
  <c r="G168" i="64"/>
  <c r="H168" i="64" s="1"/>
  <c r="L168" i="64"/>
  <c r="M168" i="64" s="1"/>
  <c r="O168" i="64"/>
  <c r="I168" i="64"/>
  <c r="J168" i="64" s="1"/>
  <c r="P168" i="64"/>
  <c r="Q168" i="64" s="1"/>
  <c r="K200" i="57"/>
  <c r="K196" i="57"/>
  <c r="L224" i="44"/>
  <c r="M224" i="44" s="1"/>
  <c r="I224" i="44"/>
  <c r="J224" i="44" s="1"/>
  <c r="P224" i="44"/>
  <c r="Q224" i="44" s="1"/>
  <c r="O224" i="44"/>
  <c r="G224" i="44"/>
  <c r="H224" i="44" s="1"/>
  <c r="K143" i="57"/>
  <c r="O225" i="55"/>
  <c r="I225" i="55"/>
  <c r="J225" i="55" s="1"/>
  <c r="G225" i="55"/>
  <c r="H225" i="55" s="1"/>
  <c r="P225" i="55"/>
  <c r="Q225" i="55" s="1"/>
  <c r="L225" i="55"/>
  <c r="M225" i="55" s="1"/>
  <c r="K196" i="46"/>
  <c r="P225" i="58"/>
  <c r="Q225" i="58" s="1"/>
  <c r="I225" i="58"/>
  <c r="J225" i="58" s="1"/>
  <c r="L225" i="58"/>
  <c r="M225" i="58" s="1"/>
  <c r="O225" i="58"/>
  <c r="G225" i="58"/>
  <c r="H225" i="58" s="1"/>
  <c r="K198" i="42"/>
  <c r="J151" i="53"/>
  <c r="O151" i="64"/>
  <c r="Y23" i="6" s="1"/>
  <c r="K143" i="53"/>
  <c r="O222" i="58"/>
  <c r="G222" i="58"/>
  <c r="H222" i="58" s="1"/>
  <c r="L222" i="58"/>
  <c r="M222" i="58" s="1"/>
  <c r="I222" i="58"/>
  <c r="J222" i="58" s="1"/>
  <c r="P222" i="58"/>
  <c r="Q222" i="58" s="1"/>
  <c r="G168" i="53"/>
  <c r="H168" i="53" s="1"/>
  <c r="I168" i="53"/>
  <c r="J168" i="53" s="1"/>
  <c r="L168" i="53"/>
  <c r="M168" i="53" s="1"/>
  <c r="N194" i="53"/>
  <c r="O168" i="53"/>
  <c r="P168" i="53"/>
  <c r="Q168" i="53" s="1"/>
  <c r="O222" i="55"/>
  <c r="G222" i="55"/>
  <c r="H222" i="55" s="1"/>
  <c r="P222" i="55"/>
  <c r="Q222" i="55" s="1"/>
  <c r="I222" i="55"/>
  <c r="J222" i="55" s="1"/>
  <c r="L222" i="55"/>
  <c r="M222" i="55" s="1"/>
  <c r="I151" i="46"/>
  <c r="K114" i="64"/>
  <c r="K126" i="64" s="1"/>
  <c r="M151" i="64"/>
  <c r="I151" i="55"/>
  <c r="K140" i="53"/>
  <c r="K165" i="64"/>
  <c r="K139" i="55"/>
  <c r="K166" i="44"/>
  <c r="K215" i="42"/>
  <c r="K140" i="42"/>
  <c r="I151" i="42"/>
  <c r="K126" i="55"/>
  <c r="L151" i="55"/>
  <c r="P151" i="42"/>
  <c r="P151" i="64"/>
  <c r="J151" i="42"/>
  <c r="K215" i="44"/>
  <c r="P151" i="46"/>
  <c r="M165" i="53"/>
  <c r="K189" i="46"/>
  <c r="Q140" i="58"/>
  <c r="Q151" i="58" s="1"/>
  <c r="P151" i="58"/>
  <c r="P166" i="46"/>
  <c r="O166" i="46"/>
  <c r="G166" i="46"/>
  <c r="H166" i="46" s="1"/>
  <c r="L166" i="46"/>
  <c r="I166" i="46"/>
  <c r="N192" i="46"/>
  <c r="M190" i="44"/>
  <c r="N217" i="58"/>
  <c r="L191" i="58"/>
  <c r="M191" i="58" s="1"/>
  <c r="I191" i="58"/>
  <c r="J191" i="58" s="1"/>
  <c r="O191" i="58"/>
  <c r="G191" i="58"/>
  <c r="H191" i="58" s="1"/>
  <c r="P191" i="58"/>
  <c r="Q191" i="58" s="1"/>
  <c r="G166" i="58"/>
  <c r="L166" i="58"/>
  <c r="P166" i="58"/>
  <c r="N192" i="58"/>
  <c r="I166" i="58"/>
  <c r="O166" i="58"/>
  <c r="N176" i="58"/>
  <c r="K164" i="57"/>
  <c r="J140" i="64"/>
  <c r="J151" i="64" s="1"/>
  <c r="I151" i="64"/>
  <c r="H190" i="55"/>
  <c r="Q151" i="64"/>
  <c r="Z23" i="6" s="1"/>
  <c r="I216" i="44"/>
  <c r="G216" i="44"/>
  <c r="H216" i="44" s="1"/>
  <c r="O216" i="44"/>
  <c r="L216" i="44"/>
  <c r="M216" i="44" s="1"/>
  <c r="P216" i="44"/>
  <c r="H165" i="46"/>
  <c r="M190" i="57"/>
  <c r="O192" i="44"/>
  <c r="N218" i="44"/>
  <c r="P192" i="44"/>
  <c r="Q192" i="44" s="1"/>
  <c r="I192" i="44"/>
  <c r="J192" i="44" s="1"/>
  <c r="L192" i="44"/>
  <c r="M192" i="44" s="1"/>
  <c r="G192" i="44"/>
  <c r="H192" i="44" s="1"/>
  <c r="Q190" i="58"/>
  <c r="K190" i="58"/>
  <c r="P191" i="44"/>
  <c r="N217" i="44"/>
  <c r="O191" i="44"/>
  <c r="G191" i="44"/>
  <c r="H191" i="44" s="1"/>
  <c r="L191" i="44"/>
  <c r="M191" i="44" s="1"/>
  <c r="I191" i="44"/>
  <c r="J191" i="44" s="1"/>
  <c r="J165" i="53"/>
  <c r="K165" i="53" s="1"/>
  <c r="P166" i="53"/>
  <c r="Q166" i="53" s="1"/>
  <c r="N192" i="53"/>
  <c r="I166" i="53"/>
  <c r="J166" i="53" s="1"/>
  <c r="O166" i="53"/>
  <c r="G166" i="53"/>
  <c r="L166" i="53"/>
  <c r="M166" i="53" s="1"/>
  <c r="K165" i="55"/>
  <c r="I166" i="55"/>
  <c r="J166" i="55" s="1"/>
  <c r="O166" i="55"/>
  <c r="G166" i="55"/>
  <c r="H166" i="55" s="1"/>
  <c r="N192" i="55"/>
  <c r="P166" i="55"/>
  <c r="Q166" i="55" s="1"/>
  <c r="L166" i="55"/>
  <c r="M166" i="55" s="1"/>
  <c r="K164" i="53"/>
  <c r="J190" i="57"/>
  <c r="N192" i="57"/>
  <c r="P166" i="57"/>
  <c r="Q166" i="57" s="1"/>
  <c r="L166" i="57"/>
  <c r="M166" i="57" s="1"/>
  <c r="O166" i="57"/>
  <c r="G166" i="57"/>
  <c r="H166" i="57" s="1"/>
  <c r="I166" i="57"/>
  <c r="J166" i="57" s="1"/>
  <c r="N176" i="57"/>
  <c r="M190" i="64"/>
  <c r="M215" i="46"/>
  <c r="H190" i="53"/>
  <c r="J190" i="44"/>
  <c r="M140" i="42"/>
  <c r="M151" i="42" s="1"/>
  <c r="L151" i="42"/>
  <c r="H140" i="64"/>
  <c r="G151" i="64"/>
  <c r="P191" i="46"/>
  <c r="Q191" i="46" s="1"/>
  <c r="O191" i="46"/>
  <c r="G191" i="46"/>
  <c r="H191" i="46" s="1"/>
  <c r="I191" i="46"/>
  <c r="J191" i="46" s="1"/>
  <c r="N217" i="46"/>
  <c r="L191" i="46"/>
  <c r="Q165" i="42"/>
  <c r="N217" i="57"/>
  <c r="I191" i="57"/>
  <c r="J191" i="57" s="1"/>
  <c r="O191" i="57"/>
  <c r="P191" i="57"/>
  <c r="Q191" i="57" s="1"/>
  <c r="L191" i="57"/>
  <c r="M191" i="57" s="1"/>
  <c r="G191" i="57"/>
  <c r="H191" i="57" s="1"/>
  <c r="M140" i="53"/>
  <c r="M151" i="53" s="1"/>
  <c r="L151" i="53"/>
  <c r="I191" i="55"/>
  <c r="P191" i="55"/>
  <c r="Q191" i="55" s="1"/>
  <c r="O191" i="55"/>
  <c r="N217" i="55"/>
  <c r="G191" i="55"/>
  <c r="H191" i="55" s="1"/>
  <c r="L191" i="55"/>
  <c r="Q190" i="57"/>
  <c r="K164" i="64"/>
  <c r="K165" i="42"/>
  <c r="Q165" i="44"/>
  <c r="K164" i="55"/>
  <c r="K114" i="46"/>
  <c r="K126" i="46" s="1"/>
  <c r="H126" i="46"/>
  <c r="L151" i="57"/>
  <c r="K215" i="58"/>
  <c r="P151" i="53"/>
  <c r="H140" i="57"/>
  <c r="G151" i="57"/>
  <c r="G151" i="42"/>
  <c r="K189" i="58"/>
  <c r="G216" i="42"/>
  <c r="L216" i="42"/>
  <c r="M216" i="42" s="1"/>
  <c r="I216" i="42"/>
  <c r="O216" i="42"/>
  <c r="P216" i="42"/>
  <c r="I151" i="53"/>
  <c r="L151" i="46"/>
  <c r="N192" i="64"/>
  <c r="G166" i="64"/>
  <c r="H166" i="64" s="1"/>
  <c r="L166" i="64"/>
  <c r="M166" i="64" s="1"/>
  <c r="O166" i="64"/>
  <c r="I166" i="64"/>
  <c r="P166" i="64"/>
  <c r="Q166" i="64" s="1"/>
  <c r="N176" i="64"/>
  <c r="I216" i="53"/>
  <c r="P216" i="53"/>
  <c r="Q216" i="53" s="1"/>
  <c r="G216" i="53"/>
  <c r="L216" i="53"/>
  <c r="O216" i="53"/>
  <c r="P151" i="55"/>
  <c r="M165" i="55"/>
  <c r="K165" i="57"/>
  <c r="K139" i="42"/>
  <c r="H151" i="42"/>
  <c r="H215" i="46"/>
  <c r="Q151" i="55"/>
  <c r="K189" i="42"/>
  <c r="K165" i="44"/>
  <c r="Q165" i="55"/>
  <c r="L216" i="46"/>
  <c r="M216" i="46" s="1"/>
  <c r="P216" i="46"/>
  <c r="Q216" i="46" s="1"/>
  <c r="I216" i="46"/>
  <c r="O216" i="46"/>
  <c r="G216" i="46"/>
  <c r="H216" i="46" s="1"/>
  <c r="K190" i="42"/>
  <c r="I216" i="64"/>
  <c r="P216" i="64"/>
  <c r="O216" i="64"/>
  <c r="L216" i="64"/>
  <c r="G216" i="64"/>
  <c r="H216" i="64" s="1"/>
  <c r="G151" i="53"/>
  <c r="Q215" i="46"/>
  <c r="N176" i="46"/>
  <c r="Q140" i="57"/>
  <c r="Q151" i="57" s="1"/>
  <c r="Z14" i="6" s="1"/>
  <c r="P151" i="57"/>
  <c r="L191" i="53"/>
  <c r="M191" i="53" s="1"/>
  <c r="P191" i="53"/>
  <c r="Q191" i="53" s="1"/>
  <c r="N217" i="53"/>
  <c r="I191" i="53"/>
  <c r="J191" i="53" s="1"/>
  <c r="O191" i="53"/>
  <c r="G191" i="53"/>
  <c r="H191" i="53" s="1"/>
  <c r="K164" i="58"/>
  <c r="H140" i="55"/>
  <c r="G151" i="55"/>
  <c r="K190" i="46"/>
  <c r="H190" i="57"/>
  <c r="K165" i="58"/>
  <c r="K139" i="53"/>
  <c r="H151" i="53"/>
  <c r="J140" i="58"/>
  <c r="J151" i="58" s="1"/>
  <c r="I151" i="58"/>
  <c r="K189" i="55"/>
  <c r="Q190" i="53"/>
  <c r="H190" i="44"/>
  <c r="K215" i="53"/>
  <c r="O191" i="64"/>
  <c r="G191" i="64"/>
  <c r="H191" i="64" s="1"/>
  <c r="L191" i="64"/>
  <c r="M191" i="64" s="1"/>
  <c r="N217" i="64"/>
  <c r="P191" i="64"/>
  <c r="Q191" i="64" s="1"/>
  <c r="I191" i="64"/>
  <c r="J191" i="64" s="1"/>
  <c r="M190" i="58"/>
  <c r="M151" i="57"/>
  <c r="H215" i="64"/>
  <c r="K190" i="64"/>
  <c r="G191" i="42"/>
  <c r="P191" i="42"/>
  <c r="Q191" i="42" s="1"/>
  <c r="I191" i="42"/>
  <c r="N217" i="42"/>
  <c r="L191" i="42"/>
  <c r="M191" i="42" s="1"/>
  <c r="O191" i="42"/>
  <c r="G216" i="58"/>
  <c r="L216" i="58"/>
  <c r="M216" i="58" s="1"/>
  <c r="I216" i="58"/>
  <c r="P216" i="58"/>
  <c r="O216" i="58"/>
  <c r="K114" i="42"/>
  <c r="K126" i="42" s="1"/>
  <c r="H126" i="42"/>
  <c r="Q165" i="64"/>
  <c r="O166" i="42"/>
  <c r="G166" i="42"/>
  <c r="H166" i="42" s="1"/>
  <c r="L166" i="42"/>
  <c r="M166" i="42" s="1"/>
  <c r="P166" i="42"/>
  <c r="Q166" i="42" s="1"/>
  <c r="N192" i="42"/>
  <c r="I166" i="42"/>
  <c r="J166" i="42" s="1"/>
  <c r="K114" i="57"/>
  <c r="K126" i="57" s="1"/>
  <c r="Q151" i="42"/>
  <c r="Z10" i="6" s="1"/>
  <c r="P216" i="57"/>
  <c r="I216" i="57"/>
  <c r="J216" i="57" s="1"/>
  <c r="G216" i="57"/>
  <c r="H216" i="57" s="1"/>
  <c r="L216" i="57"/>
  <c r="O216" i="57"/>
  <c r="K215" i="55"/>
  <c r="J140" i="57"/>
  <c r="J151" i="57" s="1"/>
  <c r="I151" i="57"/>
  <c r="Q190" i="64"/>
  <c r="J215" i="57"/>
  <c r="H140" i="58"/>
  <c r="G151" i="58"/>
  <c r="H140" i="46"/>
  <c r="G151" i="46"/>
  <c r="K114" i="53"/>
  <c r="K126" i="53" s="1"/>
  <c r="L216" i="55"/>
  <c r="P216" i="55"/>
  <c r="O216" i="55"/>
  <c r="G216" i="55"/>
  <c r="I216" i="55"/>
  <c r="J190" i="53"/>
  <c r="Q215" i="53"/>
  <c r="N176" i="42"/>
  <c r="W22" i="6"/>
  <c r="X22" i="6"/>
  <c r="X15" i="6"/>
  <c r="N201" i="44" l="1"/>
  <c r="M176" i="44"/>
  <c r="O176" i="57"/>
  <c r="AA14" i="6" s="1"/>
  <c r="H176" i="42"/>
  <c r="M176" i="64"/>
  <c r="J176" i="42"/>
  <c r="K151" i="44"/>
  <c r="L176" i="44"/>
  <c r="K168" i="53"/>
  <c r="K224" i="57"/>
  <c r="K222" i="57"/>
  <c r="K169" i="53"/>
  <c r="N201" i="64"/>
  <c r="K169" i="57"/>
  <c r="K224" i="64"/>
  <c r="H176" i="44"/>
  <c r="J176" i="57"/>
  <c r="K168" i="57"/>
  <c r="K167" i="46"/>
  <c r="O176" i="53"/>
  <c r="AA17" i="6" s="1"/>
  <c r="O176" i="42"/>
  <c r="AA10" i="6" s="1"/>
  <c r="J176" i="44"/>
  <c r="H176" i="64"/>
  <c r="N201" i="57"/>
  <c r="M176" i="42"/>
  <c r="P176" i="44"/>
  <c r="Q176" i="44"/>
  <c r="I176" i="44"/>
  <c r="K225" i="46"/>
  <c r="K225" i="57"/>
  <c r="M176" i="57"/>
  <c r="O176" i="46"/>
  <c r="AA16" i="6" s="1"/>
  <c r="K167" i="57"/>
  <c r="Q176" i="53"/>
  <c r="AB17" i="6" s="1"/>
  <c r="G176" i="44"/>
  <c r="N201" i="55"/>
  <c r="O176" i="55"/>
  <c r="J176" i="55"/>
  <c r="K169" i="58"/>
  <c r="K223" i="58"/>
  <c r="O176" i="58"/>
  <c r="K222" i="58"/>
  <c r="N201" i="58"/>
  <c r="O176" i="44"/>
  <c r="AA11" i="6" s="1"/>
  <c r="K223" i="55"/>
  <c r="K225" i="44"/>
  <c r="K225" i="42"/>
  <c r="K223" i="57"/>
  <c r="I176" i="55"/>
  <c r="O195" i="58"/>
  <c r="P195" i="58"/>
  <c r="Q195" i="58" s="1"/>
  <c r="L195" i="58"/>
  <c r="M195" i="58" s="1"/>
  <c r="I195" i="58"/>
  <c r="J195" i="58" s="1"/>
  <c r="N221" i="58"/>
  <c r="G195" i="58"/>
  <c r="H195" i="58" s="1"/>
  <c r="K222" i="44"/>
  <c r="K167" i="44"/>
  <c r="O176" i="64"/>
  <c r="AA23" i="6" s="1"/>
  <c r="N201" i="46"/>
  <c r="K224" i="44"/>
  <c r="P195" i="57"/>
  <c r="Q195" i="57" s="1"/>
  <c r="I195" i="57"/>
  <c r="J195" i="57" s="1"/>
  <c r="G195" i="57"/>
  <c r="H195" i="57" s="1"/>
  <c r="N221" i="57"/>
  <c r="L195" i="57"/>
  <c r="M195" i="57" s="1"/>
  <c r="O195" i="57"/>
  <c r="G193" i="64"/>
  <c r="H193" i="64" s="1"/>
  <c r="N219" i="64"/>
  <c r="O193" i="64"/>
  <c r="L193" i="64"/>
  <c r="M193" i="64" s="1"/>
  <c r="I193" i="64"/>
  <c r="J193" i="64" s="1"/>
  <c r="P193" i="64"/>
  <c r="Q193" i="64" s="1"/>
  <c r="N221" i="42"/>
  <c r="G195" i="42"/>
  <c r="H195" i="42" s="1"/>
  <c r="O195" i="42"/>
  <c r="L195" i="42"/>
  <c r="M195" i="42" s="1"/>
  <c r="P195" i="42"/>
  <c r="Q195" i="42" s="1"/>
  <c r="I195" i="42"/>
  <c r="J195" i="42" s="1"/>
  <c r="K224" i="58"/>
  <c r="K169" i="44"/>
  <c r="P194" i="55"/>
  <c r="Q194" i="55" s="1"/>
  <c r="N220" i="55"/>
  <c r="L194" i="55"/>
  <c r="M194" i="55" s="1"/>
  <c r="O194" i="55"/>
  <c r="G194" i="55"/>
  <c r="H194" i="55" s="1"/>
  <c r="I194" i="55"/>
  <c r="J194" i="55" s="1"/>
  <c r="K167" i="53"/>
  <c r="K224" i="42"/>
  <c r="K222" i="64"/>
  <c r="N219" i="42"/>
  <c r="I193" i="42"/>
  <c r="J193" i="42" s="1"/>
  <c r="L193" i="42"/>
  <c r="M193" i="42" s="1"/>
  <c r="O193" i="42"/>
  <c r="P193" i="42"/>
  <c r="Q193" i="42" s="1"/>
  <c r="G193" i="42"/>
  <c r="H193" i="42" s="1"/>
  <c r="K168" i="64"/>
  <c r="O193" i="57"/>
  <c r="N219" i="57"/>
  <c r="L193" i="57"/>
  <c r="M193" i="57" s="1"/>
  <c r="I193" i="57"/>
  <c r="J193" i="57" s="1"/>
  <c r="P193" i="57"/>
  <c r="Q193" i="57" s="1"/>
  <c r="G193" i="57"/>
  <c r="H193" i="57" s="1"/>
  <c r="K167" i="58"/>
  <c r="I193" i="53"/>
  <c r="J193" i="53" s="1"/>
  <c r="L193" i="53"/>
  <c r="M193" i="53" s="1"/>
  <c r="P193" i="53"/>
  <c r="Q193" i="53" s="1"/>
  <c r="O193" i="53"/>
  <c r="G193" i="53"/>
  <c r="H193" i="53" s="1"/>
  <c r="N219" i="53"/>
  <c r="I193" i="44"/>
  <c r="J193" i="44" s="1"/>
  <c r="P193" i="44"/>
  <c r="Q193" i="44" s="1"/>
  <c r="N219" i="44"/>
  <c r="G193" i="44"/>
  <c r="H193" i="44" s="1"/>
  <c r="O193" i="44"/>
  <c r="L193" i="44"/>
  <c r="M193" i="44" s="1"/>
  <c r="K167" i="42"/>
  <c r="G194" i="46"/>
  <c r="H194" i="46" s="1"/>
  <c r="P194" i="46"/>
  <c r="Q194" i="46" s="1"/>
  <c r="I194" i="46"/>
  <c r="J194" i="46" s="1"/>
  <c r="O194" i="46"/>
  <c r="L194" i="46"/>
  <c r="M194" i="46" s="1"/>
  <c r="N220" i="46"/>
  <c r="P176" i="55"/>
  <c r="L194" i="53"/>
  <c r="M194" i="53" s="1"/>
  <c r="I194" i="53"/>
  <c r="J194" i="53" s="1"/>
  <c r="N220" i="53"/>
  <c r="P194" i="53"/>
  <c r="Q194" i="53" s="1"/>
  <c r="O194" i="53"/>
  <c r="G194" i="53"/>
  <c r="H194" i="53" s="1"/>
  <c r="I194" i="64"/>
  <c r="J194" i="64" s="1"/>
  <c r="P194" i="64"/>
  <c r="Q194" i="64" s="1"/>
  <c r="G194" i="64"/>
  <c r="H194" i="64" s="1"/>
  <c r="O194" i="64"/>
  <c r="L194" i="64"/>
  <c r="M194" i="64" s="1"/>
  <c r="N220" i="64"/>
  <c r="K167" i="55"/>
  <c r="N221" i="55"/>
  <c r="P195" i="55"/>
  <c r="Q195" i="55" s="1"/>
  <c r="O195" i="55"/>
  <c r="L195" i="55"/>
  <c r="M195" i="55" s="1"/>
  <c r="I195" i="55"/>
  <c r="J195" i="55" s="1"/>
  <c r="G195" i="55"/>
  <c r="H195" i="55" s="1"/>
  <c r="K168" i="58"/>
  <c r="K224" i="55"/>
  <c r="K224" i="53"/>
  <c r="K222" i="55"/>
  <c r="K222" i="46"/>
  <c r="I193" i="55"/>
  <c r="J193" i="55" s="1"/>
  <c r="L193" i="55"/>
  <c r="M193" i="55" s="1"/>
  <c r="P193" i="55"/>
  <c r="Q193" i="55" s="1"/>
  <c r="G193" i="55"/>
  <c r="H193" i="55" s="1"/>
  <c r="O193" i="55"/>
  <c r="N219" i="55"/>
  <c r="K222" i="42"/>
  <c r="K169" i="42"/>
  <c r="K168" i="55"/>
  <c r="K169" i="46"/>
  <c r="O194" i="44"/>
  <c r="L194" i="44"/>
  <c r="M194" i="44" s="1"/>
  <c r="N220" i="44"/>
  <c r="I194" i="44"/>
  <c r="J194" i="44" s="1"/>
  <c r="G194" i="44"/>
  <c r="H194" i="44" s="1"/>
  <c r="P194" i="44"/>
  <c r="Q194" i="44" s="1"/>
  <c r="K223" i="42"/>
  <c r="I194" i="42"/>
  <c r="J194" i="42" s="1"/>
  <c r="P194" i="42"/>
  <c r="Q194" i="42" s="1"/>
  <c r="N220" i="42"/>
  <c r="O194" i="42"/>
  <c r="G194" i="42"/>
  <c r="H194" i="42" s="1"/>
  <c r="L194" i="42"/>
  <c r="M194" i="42" s="1"/>
  <c r="I195" i="46"/>
  <c r="J195" i="46" s="1"/>
  <c r="N221" i="46"/>
  <c r="G195" i="46"/>
  <c r="H195" i="46" s="1"/>
  <c r="P195" i="46"/>
  <c r="Q195" i="46" s="1"/>
  <c r="O195" i="46"/>
  <c r="L195" i="46"/>
  <c r="M195" i="46" s="1"/>
  <c r="P176" i="53"/>
  <c r="K166" i="55"/>
  <c r="K225" i="58"/>
  <c r="K225" i="55"/>
  <c r="K222" i="53"/>
  <c r="K167" i="64"/>
  <c r="O195" i="53"/>
  <c r="G195" i="53"/>
  <c r="H195" i="53" s="1"/>
  <c r="N221" i="53"/>
  <c r="P195" i="53"/>
  <c r="Q195" i="53" s="1"/>
  <c r="L195" i="53"/>
  <c r="M195" i="53" s="1"/>
  <c r="I195" i="53"/>
  <c r="J195" i="53" s="1"/>
  <c r="K223" i="64"/>
  <c r="P195" i="44"/>
  <c r="Q195" i="44" s="1"/>
  <c r="L195" i="44"/>
  <c r="M195" i="44" s="1"/>
  <c r="I195" i="44"/>
  <c r="J195" i="44" s="1"/>
  <c r="O195" i="44"/>
  <c r="N221" i="44"/>
  <c r="G195" i="44"/>
  <c r="H195" i="44" s="1"/>
  <c r="O193" i="58"/>
  <c r="G193" i="58"/>
  <c r="H193" i="58" s="1"/>
  <c r="N219" i="58"/>
  <c r="L193" i="58"/>
  <c r="M193" i="58" s="1"/>
  <c r="P193" i="58"/>
  <c r="Q193" i="58" s="1"/>
  <c r="I193" i="58"/>
  <c r="J193" i="58" s="1"/>
  <c r="K223" i="53"/>
  <c r="K169" i="64"/>
  <c r="K168" i="44"/>
  <c r="I194" i="57"/>
  <c r="J194" i="57" s="1"/>
  <c r="O194" i="57"/>
  <c r="N220" i="57"/>
  <c r="L194" i="57"/>
  <c r="M194" i="57" s="1"/>
  <c r="P194" i="57"/>
  <c r="Q194" i="57" s="1"/>
  <c r="G194" i="57"/>
  <c r="H194" i="57" s="1"/>
  <c r="Q176" i="57"/>
  <c r="AB14" i="6" s="1"/>
  <c r="G193" i="46"/>
  <c r="H193" i="46" s="1"/>
  <c r="N219" i="46"/>
  <c r="O193" i="46"/>
  <c r="L193" i="46"/>
  <c r="M193" i="46" s="1"/>
  <c r="I193" i="46"/>
  <c r="J193" i="46" s="1"/>
  <c r="P193" i="46"/>
  <c r="Q193" i="46" s="1"/>
  <c r="K168" i="42"/>
  <c r="K168" i="46"/>
  <c r="K169" i="55"/>
  <c r="P194" i="58"/>
  <c r="Q194" i="58" s="1"/>
  <c r="O194" i="58"/>
  <c r="L194" i="58"/>
  <c r="M194" i="58" s="1"/>
  <c r="G194" i="58"/>
  <c r="H194" i="58" s="1"/>
  <c r="I194" i="58"/>
  <c r="J194" i="58" s="1"/>
  <c r="N220" i="58"/>
  <c r="G195" i="64"/>
  <c r="H195" i="64" s="1"/>
  <c r="O195" i="64"/>
  <c r="L195" i="64"/>
  <c r="M195" i="64" s="1"/>
  <c r="N221" i="64"/>
  <c r="P195" i="64"/>
  <c r="Q195" i="64" s="1"/>
  <c r="I195" i="64"/>
  <c r="J195" i="64" s="1"/>
  <c r="Q176" i="55"/>
  <c r="K151" i="53"/>
  <c r="K191" i="58"/>
  <c r="L176" i="64"/>
  <c r="K166" i="57"/>
  <c r="K191" i="44"/>
  <c r="I176" i="57"/>
  <c r="K191" i="46"/>
  <c r="K191" i="64"/>
  <c r="J176" i="53"/>
  <c r="P176" i="57"/>
  <c r="K151" i="42"/>
  <c r="P176" i="64"/>
  <c r="K166" i="42"/>
  <c r="I176" i="42"/>
  <c r="G176" i="64"/>
  <c r="Q176" i="64"/>
  <c r="AB23" i="6" s="1"/>
  <c r="K140" i="55"/>
  <c r="K151" i="55" s="1"/>
  <c r="H151" i="55"/>
  <c r="M216" i="64"/>
  <c r="H216" i="42"/>
  <c r="J191" i="55"/>
  <c r="G192" i="53"/>
  <c r="H192" i="53" s="1"/>
  <c r="O192" i="53"/>
  <c r="I192" i="53"/>
  <c r="L192" i="53"/>
  <c r="P192" i="53"/>
  <c r="Q192" i="53" s="1"/>
  <c r="N218" i="53"/>
  <c r="G217" i="44"/>
  <c r="I217" i="44"/>
  <c r="J217" i="44" s="1"/>
  <c r="P217" i="44"/>
  <c r="Q217" i="44" s="1"/>
  <c r="O217" i="44"/>
  <c r="L217" i="44"/>
  <c r="Q166" i="58"/>
  <c r="Q176" i="58" s="1"/>
  <c r="P176" i="58"/>
  <c r="Q166" i="46"/>
  <c r="Q176" i="46" s="1"/>
  <c r="AB16" i="6" s="1"/>
  <c r="P176" i="46"/>
  <c r="J216" i="55"/>
  <c r="K140" i="46"/>
  <c r="K151" i="46" s="1"/>
  <c r="H151" i="46"/>
  <c r="K216" i="57"/>
  <c r="Q216" i="58"/>
  <c r="K190" i="44"/>
  <c r="J216" i="46"/>
  <c r="K216" i="46" s="1"/>
  <c r="H176" i="55"/>
  <c r="P217" i="57"/>
  <c r="Q217" i="57" s="1"/>
  <c r="G217" i="57"/>
  <c r="H217" i="57" s="1"/>
  <c r="I217" i="57"/>
  <c r="O217" i="57"/>
  <c r="L217" i="57"/>
  <c r="M217" i="57" s="1"/>
  <c r="G176" i="55"/>
  <c r="Q191" i="44"/>
  <c r="K192" i="44"/>
  <c r="M166" i="58"/>
  <c r="M176" i="58" s="1"/>
  <c r="L176" i="58"/>
  <c r="N201" i="53"/>
  <c r="H216" i="55"/>
  <c r="Q216" i="57"/>
  <c r="N218" i="42"/>
  <c r="L192" i="42"/>
  <c r="M192" i="42" s="1"/>
  <c r="P192" i="42"/>
  <c r="Q192" i="42" s="1"/>
  <c r="I192" i="42"/>
  <c r="J192" i="42" s="1"/>
  <c r="G192" i="42"/>
  <c r="H192" i="42" s="1"/>
  <c r="O192" i="42"/>
  <c r="N201" i="42"/>
  <c r="J216" i="58"/>
  <c r="H191" i="42"/>
  <c r="Q216" i="64"/>
  <c r="J166" i="64"/>
  <c r="J176" i="64" s="1"/>
  <c r="I176" i="64"/>
  <c r="P176" i="42"/>
  <c r="P192" i="57"/>
  <c r="Q192" i="57" s="1"/>
  <c r="N218" i="57"/>
  <c r="I192" i="57"/>
  <c r="J192" i="57" s="1"/>
  <c r="O192" i="57"/>
  <c r="G192" i="57"/>
  <c r="L192" i="57"/>
  <c r="L192" i="55"/>
  <c r="M192" i="55" s="1"/>
  <c r="P192" i="55"/>
  <c r="N218" i="55"/>
  <c r="I192" i="55"/>
  <c r="J192" i="55" s="1"/>
  <c r="O192" i="55"/>
  <c r="G192" i="55"/>
  <c r="H192" i="55" s="1"/>
  <c r="I176" i="53"/>
  <c r="J216" i="44"/>
  <c r="H166" i="58"/>
  <c r="G176" i="58"/>
  <c r="G176" i="57"/>
  <c r="J191" i="42"/>
  <c r="L217" i="64"/>
  <c r="M217" i="64" s="1"/>
  <c r="O217" i="64"/>
  <c r="G217" i="64"/>
  <c r="H217" i="64" s="1"/>
  <c r="I217" i="64"/>
  <c r="J217" i="64" s="1"/>
  <c r="P217" i="64"/>
  <c r="Q217" i="64" s="1"/>
  <c r="J216" i="64"/>
  <c r="K216" i="64" s="1"/>
  <c r="L176" i="55"/>
  <c r="M216" i="53"/>
  <c r="M191" i="55"/>
  <c r="Q176" i="42"/>
  <c r="AB10" i="6" s="1"/>
  <c r="G176" i="46"/>
  <c r="I217" i="58"/>
  <c r="J217" i="58" s="1"/>
  <c r="L217" i="58"/>
  <c r="M217" i="58" s="1"/>
  <c r="P217" i="58"/>
  <c r="Q217" i="58" s="1"/>
  <c r="G217" i="58"/>
  <c r="H217" i="58" s="1"/>
  <c r="O217" i="58"/>
  <c r="L192" i="46"/>
  <c r="M192" i="46" s="1"/>
  <c r="N218" i="46"/>
  <c r="P192" i="46"/>
  <c r="I192" i="46"/>
  <c r="O192" i="46"/>
  <c r="G192" i="46"/>
  <c r="H192" i="46" s="1"/>
  <c r="H216" i="58"/>
  <c r="H216" i="53"/>
  <c r="K191" i="57"/>
  <c r="J166" i="46"/>
  <c r="J176" i="46" s="1"/>
  <c r="I176" i="46"/>
  <c r="Q216" i="55"/>
  <c r="K191" i="53"/>
  <c r="L176" i="42"/>
  <c r="M176" i="55"/>
  <c r="Q216" i="42"/>
  <c r="K140" i="64"/>
  <c r="K151" i="64" s="1"/>
  <c r="H151" i="64"/>
  <c r="L176" i="57"/>
  <c r="K165" i="46"/>
  <c r="H176" i="46"/>
  <c r="H176" i="57"/>
  <c r="M216" i="55"/>
  <c r="K140" i="58"/>
  <c r="K151" i="58" s="1"/>
  <c r="H151" i="58"/>
  <c r="P217" i="55"/>
  <c r="Q217" i="55" s="1"/>
  <c r="O217" i="55"/>
  <c r="I217" i="55"/>
  <c r="J217" i="55" s="1"/>
  <c r="G217" i="55"/>
  <c r="H217" i="55" s="1"/>
  <c r="L217" i="55"/>
  <c r="M217" i="55" s="1"/>
  <c r="M191" i="46"/>
  <c r="K190" i="53"/>
  <c r="G176" i="42"/>
  <c r="H166" i="53"/>
  <c r="G176" i="53"/>
  <c r="I218" i="44"/>
  <c r="J218" i="44" s="1"/>
  <c r="G218" i="44"/>
  <c r="H218" i="44" s="1"/>
  <c r="L218" i="44"/>
  <c r="M218" i="44" s="1"/>
  <c r="P218" i="44"/>
  <c r="Q218" i="44" s="1"/>
  <c r="O218" i="44"/>
  <c r="M166" i="46"/>
  <c r="M176" i="46" s="1"/>
  <c r="L176" i="46"/>
  <c r="L176" i="53"/>
  <c r="K215" i="64"/>
  <c r="K215" i="57"/>
  <c r="K215" i="46"/>
  <c r="J216" i="53"/>
  <c r="N218" i="64"/>
  <c r="P192" i="64"/>
  <c r="Q192" i="64" s="1"/>
  <c r="O192" i="64"/>
  <c r="L192" i="64"/>
  <c r="M192" i="64" s="1"/>
  <c r="G192" i="64"/>
  <c r="H192" i="64" s="1"/>
  <c r="I192" i="64"/>
  <c r="J216" i="42"/>
  <c r="K140" i="57"/>
  <c r="K151" i="57" s="1"/>
  <c r="H151" i="57"/>
  <c r="O217" i="46"/>
  <c r="P217" i="46"/>
  <c r="I217" i="46"/>
  <c r="J217" i="46" s="1"/>
  <c r="L217" i="46"/>
  <c r="G217" i="46"/>
  <c r="H217" i="46" s="1"/>
  <c r="Q216" i="44"/>
  <c r="K190" i="55"/>
  <c r="J166" i="58"/>
  <c r="J176" i="58" s="1"/>
  <c r="I176" i="58"/>
  <c r="M176" i="53"/>
  <c r="M216" i="57"/>
  <c r="P217" i="42"/>
  <c r="Q217" i="42" s="1"/>
  <c r="I217" i="42"/>
  <c r="J217" i="42" s="1"/>
  <c r="O217" i="42"/>
  <c r="L217" i="42"/>
  <c r="G217" i="42"/>
  <c r="H217" i="42" s="1"/>
  <c r="K190" i="57"/>
  <c r="O217" i="53"/>
  <c r="G217" i="53"/>
  <c r="H217" i="53" s="1"/>
  <c r="I217" i="53"/>
  <c r="J217" i="53" s="1"/>
  <c r="P217" i="53"/>
  <c r="L217" i="53"/>
  <c r="M217" i="53" s="1"/>
  <c r="N218" i="58"/>
  <c r="P192" i="58"/>
  <c r="Q192" i="58" s="1"/>
  <c r="O192" i="58"/>
  <c r="G192" i="58"/>
  <c r="L192" i="58"/>
  <c r="I192" i="58"/>
  <c r="AB11" i="6"/>
  <c r="Y22" i="6"/>
  <c r="Z22" i="6"/>
  <c r="Y15" i="6"/>
  <c r="Z15" i="6"/>
  <c r="H201" i="53" l="1"/>
  <c r="L201" i="44"/>
  <c r="K194" i="44"/>
  <c r="K176" i="44"/>
  <c r="I201" i="44"/>
  <c r="O201" i="57"/>
  <c r="AC14" i="6" s="1"/>
  <c r="K194" i="57"/>
  <c r="N226" i="44"/>
  <c r="K194" i="64"/>
  <c r="M201" i="42"/>
  <c r="G201" i="44"/>
  <c r="J201" i="44"/>
  <c r="K176" i="57"/>
  <c r="M201" i="44"/>
  <c r="O201" i="55"/>
  <c r="J201" i="57"/>
  <c r="H201" i="44"/>
  <c r="Q201" i="64"/>
  <c r="AD23" i="6" s="1"/>
  <c r="M201" i="64"/>
  <c r="Q201" i="44"/>
  <c r="AD11" i="6" s="1"/>
  <c r="O201" i="44"/>
  <c r="AC11" i="6" s="1"/>
  <c r="Q201" i="53"/>
  <c r="AD17" i="6" s="1"/>
  <c r="O201" i="46"/>
  <c r="AC16" i="6" s="1"/>
  <c r="Q201" i="42"/>
  <c r="AD10" i="6" s="1"/>
  <c r="K176" i="55"/>
  <c r="H201" i="55"/>
  <c r="N226" i="53"/>
  <c r="Q201" i="57"/>
  <c r="AD14" i="6" s="1"/>
  <c r="O201" i="64"/>
  <c r="AC23" i="6" s="1"/>
  <c r="O201" i="53"/>
  <c r="AC17" i="6" s="1"/>
  <c r="Q201" i="58"/>
  <c r="O201" i="42"/>
  <c r="AC10" i="6" s="1"/>
  <c r="K193" i="53"/>
  <c r="K195" i="55"/>
  <c r="K194" i="55"/>
  <c r="K193" i="55"/>
  <c r="K195" i="58"/>
  <c r="K194" i="53"/>
  <c r="K195" i="46"/>
  <c r="K176" i="42"/>
  <c r="K193" i="42"/>
  <c r="K195" i="57"/>
  <c r="P220" i="64"/>
  <c r="Q220" i="64" s="1"/>
  <c r="L220" i="64"/>
  <c r="M220" i="64" s="1"/>
  <c r="O220" i="64"/>
  <c r="I220" i="64"/>
  <c r="J220" i="64" s="1"/>
  <c r="G220" i="64"/>
  <c r="H220" i="64" s="1"/>
  <c r="L201" i="55"/>
  <c r="K194" i="58"/>
  <c r="K195" i="44"/>
  <c r="G221" i="46"/>
  <c r="H221" i="46" s="1"/>
  <c r="O221" i="46"/>
  <c r="L221" i="46"/>
  <c r="M221" i="46" s="1"/>
  <c r="P221" i="46"/>
  <c r="Q221" i="46" s="1"/>
  <c r="I221" i="46"/>
  <c r="J221" i="46" s="1"/>
  <c r="I220" i="53"/>
  <c r="J220" i="53" s="1"/>
  <c r="P220" i="53"/>
  <c r="Q220" i="53" s="1"/>
  <c r="O220" i="53"/>
  <c r="G220" i="53"/>
  <c r="H220" i="53" s="1"/>
  <c r="L220" i="53"/>
  <c r="M220" i="53" s="1"/>
  <c r="K193" i="57"/>
  <c r="O201" i="58"/>
  <c r="M201" i="55"/>
  <c r="I221" i="44"/>
  <c r="J221" i="44" s="1"/>
  <c r="G221" i="44"/>
  <c r="H221" i="44" s="1"/>
  <c r="P221" i="44"/>
  <c r="Q221" i="44" s="1"/>
  <c r="O221" i="44"/>
  <c r="L221" i="44"/>
  <c r="M221" i="44" s="1"/>
  <c r="O219" i="55"/>
  <c r="P219" i="55"/>
  <c r="Q219" i="55" s="1"/>
  <c r="G219" i="55"/>
  <c r="H219" i="55" s="1"/>
  <c r="L219" i="55"/>
  <c r="M219" i="55" s="1"/>
  <c r="I219" i="55"/>
  <c r="J219" i="55" s="1"/>
  <c r="K194" i="46"/>
  <c r="I219" i="53"/>
  <c r="J219" i="53" s="1"/>
  <c r="P219" i="53"/>
  <c r="Q219" i="53" s="1"/>
  <c r="G219" i="53"/>
  <c r="H219" i="53" s="1"/>
  <c r="L219" i="53"/>
  <c r="M219" i="53" s="1"/>
  <c r="O219" i="53"/>
  <c r="I221" i="64"/>
  <c r="J221" i="64" s="1"/>
  <c r="P221" i="64"/>
  <c r="Q221" i="64" s="1"/>
  <c r="O221" i="64"/>
  <c r="L221" i="64"/>
  <c r="M221" i="64" s="1"/>
  <c r="G221" i="64"/>
  <c r="H221" i="64" s="1"/>
  <c r="P221" i="53"/>
  <c r="Q221" i="53" s="1"/>
  <c r="I221" i="53"/>
  <c r="J221" i="53" s="1"/>
  <c r="L221" i="53"/>
  <c r="M221" i="53" s="1"/>
  <c r="G221" i="53"/>
  <c r="H221" i="53" s="1"/>
  <c r="O221" i="53"/>
  <c r="G219" i="64"/>
  <c r="H219" i="64" s="1"/>
  <c r="O219" i="64"/>
  <c r="L219" i="64"/>
  <c r="M219" i="64" s="1"/>
  <c r="P219" i="64"/>
  <c r="Q219" i="64" s="1"/>
  <c r="I219" i="64"/>
  <c r="J219" i="64" s="1"/>
  <c r="L220" i="57"/>
  <c r="M220" i="57" s="1"/>
  <c r="O220" i="57"/>
  <c r="I220" i="57"/>
  <c r="J220" i="57" s="1"/>
  <c r="G220" i="57"/>
  <c r="H220" i="57" s="1"/>
  <c r="P220" i="57"/>
  <c r="Q220" i="57" s="1"/>
  <c r="K195" i="53"/>
  <c r="K194" i="42"/>
  <c r="K193" i="64"/>
  <c r="P201" i="42"/>
  <c r="L201" i="42"/>
  <c r="G220" i="44"/>
  <c r="H220" i="44" s="1"/>
  <c r="P220" i="44"/>
  <c r="Q220" i="44" s="1"/>
  <c r="O220" i="44"/>
  <c r="L220" i="44"/>
  <c r="M220" i="44" s="1"/>
  <c r="I220" i="44"/>
  <c r="J220" i="44" s="1"/>
  <c r="L220" i="46"/>
  <c r="M220" i="46" s="1"/>
  <c r="O220" i="46"/>
  <c r="P220" i="46"/>
  <c r="Q220" i="46" s="1"/>
  <c r="I220" i="46"/>
  <c r="J220" i="46" s="1"/>
  <c r="G220" i="46"/>
  <c r="H220" i="46" s="1"/>
  <c r="O219" i="57"/>
  <c r="G219" i="57"/>
  <c r="H219" i="57" s="1"/>
  <c r="L219" i="57"/>
  <c r="M219" i="57" s="1"/>
  <c r="I219" i="57"/>
  <c r="J219" i="57" s="1"/>
  <c r="P219" i="57"/>
  <c r="Q219" i="57" s="1"/>
  <c r="P219" i="42"/>
  <c r="Q219" i="42" s="1"/>
  <c r="O219" i="42"/>
  <c r="I219" i="42"/>
  <c r="J219" i="42" s="1"/>
  <c r="G219" i="42"/>
  <c r="H219" i="42" s="1"/>
  <c r="L219" i="42"/>
  <c r="M219" i="42" s="1"/>
  <c r="K195" i="42"/>
  <c r="P221" i="58"/>
  <c r="Q221" i="58" s="1"/>
  <c r="O221" i="58"/>
  <c r="L221" i="58"/>
  <c r="M221" i="58" s="1"/>
  <c r="I221" i="58"/>
  <c r="J221" i="58" s="1"/>
  <c r="G221" i="58"/>
  <c r="H221" i="58" s="1"/>
  <c r="H201" i="46"/>
  <c r="P201" i="53"/>
  <c r="K195" i="64"/>
  <c r="O219" i="46"/>
  <c r="G219" i="46"/>
  <c r="H219" i="46" s="1"/>
  <c r="I219" i="46"/>
  <c r="J219" i="46" s="1"/>
  <c r="L219" i="46"/>
  <c r="M219" i="46" s="1"/>
  <c r="P219" i="46"/>
  <c r="Q219" i="46" s="1"/>
  <c r="O219" i="58"/>
  <c r="L219" i="58"/>
  <c r="M219" i="58" s="1"/>
  <c r="P219" i="58"/>
  <c r="Q219" i="58" s="1"/>
  <c r="G219" i="58"/>
  <c r="H219" i="58" s="1"/>
  <c r="I219" i="58"/>
  <c r="J219" i="58" s="1"/>
  <c r="G220" i="42"/>
  <c r="H220" i="42" s="1"/>
  <c r="P220" i="42"/>
  <c r="Q220" i="42" s="1"/>
  <c r="L220" i="42"/>
  <c r="M220" i="42" s="1"/>
  <c r="O220" i="42"/>
  <c r="I220" i="42"/>
  <c r="J220" i="42" s="1"/>
  <c r="O221" i="55"/>
  <c r="I221" i="55"/>
  <c r="J221" i="55" s="1"/>
  <c r="P221" i="55"/>
  <c r="Q221" i="55" s="1"/>
  <c r="L221" i="55"/>
  <c r="M221" i="55" s="1"/>
  <c r="G221" i="55"/>
  <c r="H221" i="55" s="1"/>
  <c r="K193" i="44"/>
  <c r="G220" i="55"/>
  <c r="H220" i="55" s="1"/>
  <c r="O220" i="55"/>
  <c r="L220" i="55"/>
  <c r="M220" i="55" s="1"/>
  <c r="I220" i="55"/>
  <c r="J220" i="55" s="1"/>
  <c r="P220" i="55"/>
  <c r="Q220" i="55" s="1"/>
  <c r="P221" i="42"/>
  <c r="Q221" i="42" s="1"/>
  <c r="I221" i="42"/>
  <c r="J221" i="42" s="1"/>
  <c r="G221" i="42"/>
  <c r="H221" i="42" s="1"/>
  <c r="O221" i="42"/>
  <c r="L221" i="42"/>
  <c r="M221" i="42" s="1"/>
  <c r="P201" i="44"/>
  <c r="L220" i="58"/>
  <c r="M220" i="58" s="1"/>
  <c r="O220" i="58"/>
  <c r="G220" i="58"/>
  <c r="H220" i="58" s="1"/>
  <c r="I220" i="58"/>
  <c r="J220" i="58" s="1"/>
  <c r="P220" i="58"/>
  <c r="Q220" i="58" s="1"/>
  <c r="K193" i="46"/>
  <c r="K193" i="58"/>
  <c r="O219" i="44"/>
  <c r="G219" i="44"/>
  <c r="H219" i="44" s="1"/>
  <c r="P219" i="44"/>
  <c r="Q219" i="44" s="1"/>
  <c r="L219" i="44"/>
  <c r="M219" i="44" s="1"/>
  <c r="I219" i="44"/>
  <c r="J219" i="44" s="1"/>
  <c r="P221" i="57"/>
  <c r="Q221" i="57" s="1"/>
  <c r="O221" i="57"/>
  <c r="G221" i="57"/>
  <c r="H221" i="57" s="1"/>
  <c r="I221" i="57"/>
  <c r="J221" i="57" s="1"/>
  <c r="L221" i="57"/>
  <c r="M221" i="57" s="1"/>
  <c r="K166" i="64"/>
  <c r="K176" i="64" s="1"/>
  <c r="G201" i="53"/>
  <c r="K166" i="46"/>
  <c r="K176" i="46" s="1"/>
  <c r="K217" i="46"/>
  <c r="K218" i="44"/>
  <c r="G201" i="55"/>
  <c r="I201" i="55"/>
  <c r="K217" i="42"/>
  <c r="K217" i="58"/>
  <c r="P201" i="64"/>
  <c r="L201" i="46"/>
  <c r="M201" i="46"/>
  <c r="G201" i="64"/>
  <c r="Q192" i="55"/>
  <c r="Q201" i="55" s="1"/>
  <c r="P201" i="55"/>
  <c r="H217" i="44"/>
  <c r="Q217" i="53"/>
  <c r="M217" i="42"/>
  <c r="J192" i="46"/>
  <c r="J201" i="46" s="1"/>
  <c r="I201" i="46"/>
  <c r="I201" i="57"/>
  <c r="K216" i="44"/>
  <c r="G201" i="42"/>
  <c r="J217" i="57"/>
  <c r="K217" i="57" s="1"/>
  <c r="I218" i="53"/>
  <c r="J218" i="53" s="1"/>
  <c r="P218" i="53"/>
  <c r="Q218" i="53" s="1"/>
  <c r="O218" i="53"/>
  <c r="G218" i="53"/>
  <c r="H218" i="53" s="1"/>
  <c r="L218" i="53"/>
  <c r="M218" i="53" s="1"/>
  <c r="K191" i="55"/>
  <c r="J201" i="55"/>
  <c r="P201" i="58"/>
  <c r="I218" i="64"/>
  <c r="J218" i="64" s="1"/>
  <c r="O218" i="64"/>
  <c r="P218" i="64"/>
  <c r="L218" i="64"/>
  <c r="M218" i="64" s="1"/>
  <c r="G218" i="64"/>
  <c r="H218" i="64" s="1"/>
  <c r="K166" i="53"/>
  <c r="K176" i="53" s="1"/>
  <c r="H176" i="53"/>
  <c r="K217" i="55"/>
  <c r="Q192" i="46"/>
  <c r="Q201" i="46" s="1"/>
  <c r="AD16" i="6" s="1"/>
  <c r="P201" i="46"/>
  <c r="I201" i="42"/>
  <c r="M192" i="57"/>
  <c r="M201" i="57" s="1"/>
  <c r="L201" i="57"/>
  <c r="K191" i="42"/>
  <c r="H201" i="42"/>
  <c r="M192" i="53"/>
  <c r="M201" i="53" s="1"/>
  <c r="L201" i="53"/>
  <c r="I218" i="58"/>
  <c r="G218" i="58"/>
  <c r="P218" i="58"/>
  <c r="Q218" i="58" s="1"/>
  <c r="L218" i="58"/>
  <c r="M218" i="58" s="1"/>
  <c r="O218" i="58"/>
  <c r="N226" i="58"/>
  <c r="P218" i="46"/>
  <c r="Q218" i="46" s="1"/>
  <c r="G218" i="46"/>
  <c r="L218" i="46"/>
  <c r="M218" i="46" s="1"/>
  <c r="I218" i="46"/>
  <c r="O218" i="46"/>
  <c r="N226" i="46"/>
  <c r="J201" i="42"/>
  <c r="H192" i="57"/>
  <c r="G201" i="57"/>
  <c r="M192" i="58"/>
  <c r="M201" i="58" s="1"/>
  <c r="L201" i="58"/>
  <c r="M217" i="46"/>
  <c r="L201" i="64"/>
  <c r="K216" i="53"/>
  <c r="K192" i="55"/>
  <c r="G201" i="46"/>
  <c r="M217" i="44"/>
  <c r="J192" i="53"/>
  <c r="J201" i="53" s="1"/>
  <c r="I201" i="53"/>
  <c r="K216" i="42"/>
  <c r="J192" i="58"/>
  <c r="J201" i="58" s="1"/>
  <c r="I201" i="58"/>
  <c r="H192" i="58"/>
  <c r="G201" i="58"/>
  <c r="J192" i="64"/>
  <c r="J201" i="64" s="1"/>
  <c r="I201" i="64"/>
  <c r="N226" i="64"/>
  <c r="K217" i="53"/>
  <c r="K216" i="58"/>
  <c r="O218" i="42"/>
  <c r="P218" i="42"/>
  <c r="Q218" i="42" s="1"/>
  <c r="I218" i="42"/>
  <c r="J218" i="42" s="1"/>
  <c r="L218" i="42"/>
  <c r="M218" i="42" s="1"/>
  <c r="G218" i="42"/>
  <c r="H218" i="42" s="1"/>
  <c r="P201" i="57"/>
  <c r="Q217" i="46"/>
  <c r="H201" i="64"/>
  <c r="I218" i="57"/>
  <c r="J218" i="57" s="1"/>
  <c r="G218" i="57"/>
  <c r="L218" i="57"/>
  <c r="M218" i="57" s="1"/>
  <c r="P218" i="57"/>
  <c r="Q218" i="57" s="1"/>
  <c r="O218" i="57"/>
  <c r="N226" i="57"/>
  <c r="N226" i="42"/>
  <c r="K217" i="64"/>
  <c r="K166" i="58"/>
  <c r="K176" i="58" s="1"/>
  <c r="H176" i="58"/>
  <c r="P218" i="55"/>
  <c r="L218" i="55"/>
  <c r="M218" i="55" s="1"/>
  <c r="O218" i="55"/>
  <c r="I218" i="55"/>
  <c r="J218" i="55" s="1"/>
  <c r="G218" i="55"/>
  <c r="H218" i="55" s="1"/>
  <c r="N226" i="55"/>
  <c r="K192" i="42"/>
  <c r="K216" i="55"/>
  <c r="AA22" i="6"/>
  <c r="AB22" i="6"/>
  <c r="AA15" i="6"/>
  <c r="AB15" i="6"/>
  <c r="H226" i="53" l="1"/>
  <c r="K221" i="57"/>
  <c r="K220" i="64"/>
  <c r="O226" i="46"/>
  <c r="AE16" i="6" s="1"/>
  <c r="Q226" i="44"/>
  <c r="AF11" i="6" s="1"/>
  <c r="K220" i="44"/>
  <c r="O226" i="42"/>
  <c r="AE10" i="6" s="1"/>
  <c r="K221" i="64"/>
  <c r="M226" i="57"/>
  <c r="O226" i="44"/>
  <c r="AE11" i="6" s="1"/>
  <c r="J226" i="44"/>
  <c r="O226" i="64"/>
  <c r="AE23" i="6" s="1"/>
  <c r="J226" i="42"/>
  <c r="J226" i="64"/>
  <c r="K201" i="44"/>
  <c r="H226" i="55"/>
  <c r="K220" i="42"/>
  <c r="K220" i="57"/>
  <c r="K219" i="64"/>
  <c r="J226" i="55"/>
  <c r="O226" i="55"/>
  <c r="O226" i="58"/>
  <c r="K220" i="58"/>
  <c r="O226" i="57"/>
  <c r="AE14" i="6" s="1"/>
  <c r="Q226" i="58"/>
  <c r="K221" i="55"/>
  <c r="Q226" i="57"/>
  <c r="AF14" i="6" s="1"/>
  <c r="M226" i="64"/>
  <c r="K221" i="46"/>
  <c r="O226" i="53"/>
  <c r="AE17" i="6" s="1"/>
  <c r="G226" i="44"/>
  <c r="K219" i="53"/>
  <c r="K219" i="46"/>
  <c r="G226" i="53"/>
  <c r="P226" i="44"/>
  <c r="K219" i="44"/>
  <c r="K219" i="58"/>
  <c r="K221" i="44"/>
  <c r="M226" i="58"/>
  <c r="J226" i="53"/>
  <c r="K219" i="55"/>
  <c r="H226" i="42"/>
  <c r="M226" i="44"/>
  <c r="M226" i="46"/>
  <c r="I226" i="44"/>
  <c r="K220" i="55"/>
  <c r="K219" i="57"/>
  <c r="K220" i="53"/>
  <c r="L226" i="44"/>
  <c r="K221" i="42"/>
  <c r="K221" i="58"/>
  <c r="K219" i="42"/>
  <c r="M226" i="55"/>
  <c r="Q226" i="42"/>
  <c r="AF10" i="6" s="1"/>
  <c r="M226" i="53"/>
  <c r="K220" i="46"/>
  <c r="K221" i="53"/>
  <c r="K192" i="53"/>
  <c r="K201" i="53" s="1"/>
  <c r="P226" i="46"/>
  <c r="K201" i="55"/>
  <c r="L226" i="42"/>
  <c r="L226" i="58"/>
  <c r="I226" i="42"/>
  <c r="I226" i="55"/>
  <c r="K218" i="42"/>
  <c r="G226" i="55"/>
  <c r="L226" i="46"/>
  <c r="K192" i="57"/>
  <c r="K201" i="57" s="1"/>
  <c r="H201" i="57"/>
  <c r="Q226" i="46"/>
  <c r="AF16" i="6" s="1"/>
  <c r="I226" i="53"/>
  <c r="H218" i="58"/>
  <c r="G226" i="58"/>
  <c r="L226" i="64"/>
  <c r="P226" i="58"/>
  <c r="K217" i="44"/>
  <c r="H226" i="44"/>
  <c r="K218" i="55"/>
  <c r="L226" i="53"/>
  <c r="K192" i="58"/>
  <c r="K201" i="58" s="1"/>
  <c r="H201" i="58"/>
  <c r="I226" i="64"/>
  <c r="J218" i="58"/>
  <c r="J226" i="58" s="1"/>
  <c r="I226" i="58"/>
  <c r="Q218" i="64"/>
  <c r="Q226" i="64" s="1"/>
  <c r="AF23" i="6" s="1"/>
  <c r="P226" i="64"/>
  <c r="K218" i="64"/>
  <c r="H226" i="64"/>
  <c r="P226" i="42"/>
  <c r="G226" i="64"/>
  <c r="G226" i="42"/>
  <c r="L226" i="55"/>
  <c r="P226" i="57"/>
  <c r="J218" i="46"/>
  <c r="J226" i="46" s="1"/>
  <c r="I226" i="46"/>
  <c r="K218" i="53"/>
  <c r="I226" i="57"/>
  <c r="M226" i="42"/>
  <c r="Q218" i="55"/>
  <c r="Q226" i="55" s="1"/>
  <c r="P226" i="55"/>
  <c r="H218" i="57"/>
  <c r="G226" i="57"/>
  <c r="K201" i="42"/>
  <c r="J226" i="57"/>
  <c r="P226" i="53"/>
  <c r="K192" i="46"/>
  <c r="K201" i="46" s="1"/>
  <c r="K192" i="64"/>
  <c r="K201" i="64" s="1"/>
  <c r="L226" i="57"/>
  <c r="H218" i="46"/>
  <c r="G226" i="46"/>
  <c r="Q226" i="53"/>
  <c r="AF17" i="6" s="1"/>
  <c r="AD22" i="6"/>
  <c r="AC22" i="6"/>
  <c r="AD15" i="6"/>
  <c r="AC15" i="6"/>
  <c r="K226" i="44" l="1"/>
  <c r="K226" i="64"/>
  <c r="K226" i="42"/>
  <c r="K226" i="55"/>
  <c r="K226" i="53"/>
  <c r="K218" i="58"/>
  <c r="K226" i="58" s="1"/>
  <c r="H226" i="58"/>
  <c r="K218" i="57"/>
  <c r="K226" i="57" s="1"/>
  <c r="H226" i="57"/>
  <c r="K218" i="46"/>
  <c r="K226" i="46" s="1"/>
  <c r="H226" i="46"/>
  <c r="AF22" i="6"/>
  <c r="AE22" i="6"/>
  <c r="AF15" i="6"/>
  <c r="AE15" i="6"/>
  <c r="F75" i="41"/>
  <c r="A75" i="41" s="1"/>
  <c r="F74" i="41"/>
  <c r="A74" i="41" s="1"/>
  <c r="F71" i="41"/>
  <c r="A71" i="41" s="1"/>
  <c r="F73" i="41"/>
  <c r="A73" i="41" s="1"/>
  <c r="F72" i="41"/>
  <c r="F67" i="41"/>
  <c r="A67" i="41" s="1"/>
  <c r="F62" i="41"/>
  <c r="F68" i="41"/>
  <c r="A68" i="41" s="1"/>
  <c r="F61" i="41"/>
  <c r="F66" i="41"/>
  <c r="A66" i="41" s="1"/>
  <c r="F64" i="41"/>
  <c r="F60" i="41"/>
  <c r="A60" i="41" s="1"/>
  <c r="F70" i="41"/>
  <c r="F59" i="41"/>
  <c r="A59" i="41" s="1"/>
  <c r="N85" i="41" s="1"/>
  <c r="F69" i="41"/>
  <c r="F65" i="41"/>
  <c r="A65" i="41" s="1"/>
  <c r="L59" i="41" l="1"/>
  <c r="M59" i="41" s="1"/>
  <c r="A72" i="41"/>
  <c r="P85" i="41"/>
  <c r="A69" i="41"/>
  <c r="I56" i="41"/>
  <c r="F76" i="41"/>
  <c r="A63" i="41"/>
  <c r="A70" i="41"/>
  <c r="A62" i="41"/>
  <c r="A64" i="41"/>
  <c r="O85" i="41"/>
  <c r="I59" i="41"/>
  <c r="G59" i="41"/>
  <c r="A61" i="41"/>
  <c r="K54" i="41" l="1"/>
  <c r="J59" i="41"/>
  <c r="H59" i="41"/>
  <c r="Q85" i="41"/>
  <c r="K59" i="41" l="1"/>
  <c r="F99" i="41" l="1"/>
  <c r="A99" i="41" s="1"/>
  <c r="F96" i="41"/>
  <c r="A96" i="41" s="1"/>
  <c r="F86" i="41"/>
  <c r="A86" i="41" s="1"/>
  <c r="F91" i="41"/>
  <c r="A91" i="41" s="1"/>
  <c r="F94" i="41"/>
  <c r="A94" i="41" s="1"/>
  <c r="F92" i="41"/>
  <c r="A92" i="41" s="1"/>
  <c r="F93" i="41"/>
  <c r="F89" i="41"/>
  <c r="A89" i="41" s="1"/>
  <c r="F90" i="41"/>
  <c r="A90" i="41" s="1"/>
  <c r="F100" i="41"/>
  <c r="A100" i="41" s="1"/>
  <c r="F85" i="41"/>
  <c r="A85" i="41" s="1"/>
  <c r="I85" i="41" s="1"/>
  <c r="J85" i="41" s="1"/>
  <c r="F97" i="41"/>
  <c r="A97" i="41" s="1"/>
  <c r="F84" i="41"/>
  <c r="A84" i="41" s="1"/>
  <c r="F87" i="41"/>
  <c r="A87" i="41" s="1"/>
  <c r="F98" i="41"/>
  <c r="A98" i="41" s="1"/>
  <c r="F109" i="41"/>
  <c r="F88" i="41"/>
  <c r="F95" i="41"/>
  <c r="A95" i="41" s="1"/>
  <c r="I81" i="41" l="1"/>
  <c r="G81" i="41" s="1"/>
  <c r="G84" i="41"/>
  <c r="N110" i="41"/>
  <c r="L84" i="41"/>
  <c r="I84" i="41"/>
  <c r="F118" i="41"/>
  <c r="A118" i="41" s="1"/>
  <c r="F124" i="41"/>
  <c r="A124" i="41" s="1"/>
  <c r="F115" i="41"/>
  <c r="A115" i="41" s="1"/>
  <c r="F122" i="41"/>
  <c r="A122" i="41" s="1"/>
  <c r="F110" i="41"/>
  <c r="A110" i="41" s="1"/>
  <c r="F120" i="41"/>
  <c r="A120" i="41" s="1"/>
  <c r="F116" i="41"/>
  <c r="A116" i="41" s="1"/>
  <c r="F113" i="41"/>
  <c r="F119" i="41"/>
  <c r="A119" i="41" s="1"/>
  <c r="F114" i="41"/>
  <c r="A114" i="41" s="1"/>
  <c r="F123" i="41"/>
  <c r="A123" i="41" s="1"/>
  <c r="F131" i="41"/>
  <c r="A93" i="41"/>
  <c r="A88" i="41"/>
  <c r="F101" i="41"/>
  <c r="L85" i="41"/>
  <c r="M85" i="41" s="1"/>
  <c r="N111" i="41"/>
  <c r="F125" i="41"/>
  <c r="A125" i="41" s="1"/>
  <c r="F112" i="41"/>
  <c r="A112" i="41" s="1"/>
  <c r="F117" i="41"/>
  <c r="A117" i="41" s="1"/>
  <c r="F111" i="41"/>
  <c r="A111" i="41" s="1"/>
  <c r="A109" i="41"/>
  <c r="L109" i="41" s="1"/>
  <c r="G85" i="41"/>
  <c r="H85" i="41" s="1"/>
  <c r="K85" i="41" s="1"/>
  <c r="F121" i="41"/>
  <c r="A121" i="41" s="1"/>
  <c r="K79" i="41" l="1"/>
  <c r="F138" i="41"/>
  <c r="F140" i="41"/>
  <c r="A140" i="41" s="1"/>
  <c r="F148" i="41"/>
  <c r="A148" i="41" s="1"/>
  <c r="F145" i="41"/>
  <c r="A145" i="41" s="1"/>
  <c r="F137" i="41"/>
  <c r="A137" i="41" s="1"/>
  <c r="F149" i="41"/>
  <c r="A149" i="41" s="1"/>
  <c r="F142" i="41"/>
  <c r="A142" i="41" s="1"/>
  <c r="F144" i="41"/>
  <c r="A144" i="41" s="1"/>
  <c r="F143" i="41"/>
  <c r="A143" i="41" s="1"/>
  <c r="F141" i="41"/>
  <c r="A141" i="41" s="1"/>
  <c r="F135" i="41"/>
  <c r="A135" i="41" s="1"/>
  <c r="F150" i="41"/>
  <c r="A150" i="41" s="1"/>
  <c r="F136" i="41"/>
  <c r="A136" i="41" s="1"/>
  <c r="F147" i="41"/>
  <c r="A147" i="41" s="1"/>
  <c r="F139" i="41"/>
  <c r="A139" i="41" s="1"/>
  <c r="F156" i="41"/>
  <c r="F134" i="41"/>
  <c r="F146" i="41"/>
  <c r="A146" i="41" s="1"/>
  <c r="G110" i="41"/>
  <c r="H110" i="41" s="1"/>
  <c r="I110" i="41"/>
  <c r="J110" i="41" s="1"/>
  <c r="O110" i="41"/>
  <c r="L110" i="41"/>
  <c r="M110" i="41" s="1"/>
  <c r="N136" i="41"/>
  <c r="P110" i="41"/>
  <c r="H84" i="41"/>
  <c r="M84" i="41"/>
  <c r="J84" i="41"/>
  <c r="M109" i="41"/>
  <c r="L111" i="41"/>
  <c r="M111" i="41" s="1"/>
  <c r="O111" i="41"/>
  <c r="P111" i="41"/>
  <c r="Q111" i="41" s="1"/>
  <c r="G111" i="41"/>
  <c r="H111" i="41" s="1"/>
  <c r="N137" i="41"/>
  <c r="I111" i="41"/>
  <c r="J111" i="41" s="1"/>
  <c r="I109" i="41"/>
  <c r="G109" i="41"/>
  <c r="N135" i="41"/>
  <c r="A113" i="41"/>
  <c r="F126" i="41"/>
  <c r="I106" i="41"/>
  <c r="K104" i="41" l="1"/>
  <c r="G106" i="41"/>
  <c r="K110" i="41"/>
  <c r="H109" i="41"/>
  <c r="F151" i="41"/>
  <c r="A138" i="41"/>
  <c r="I131" i="41"/>
  <c r="Q110" i="41"/>
  <c r="K111" i="41"/>
  <c r="L136" i="41"/>
  <c r="M136" i="41" s="1"/>
  <c r="I136" i="41"/>
  <c r="J136" i="41" s="1"/>
  <c r="O136" i="41"/>
  <c r="G136" i="41"/>
  <c r="H136" i="41" s="1"/>
  <c r="P136" i="41"/>
  <c r="Q136" i="41" s="1"/>
  <c r="N162" i="41"/>
  <c r="J109" i="41"/>
  <c r="F174" i="41"/>
  <c r="A174" i="41" s="1"/>
  <c r="F173" i="41"/>
  <c r="A173" i="41" s="1"/>
  <c r="F163" i="41"/>
  <c r="F169" i="41"/>
  <c r="A169" i="41" s="1"/>
  <c r="F168" i="41"/>
  <c r="A168" i="41" s="1"/>
  <c r="F167" i="41"/>
  <c r="A167" i="41" s="1"/>
  <c r="F164" i="41"/>
  <c r="A164" i="41" s="1"/>
  <c r="F162" i="41"/>
  <c r="A162" i="41" s="1"/>
  <c r="F165" i="41"/>
  <c r="A165" i="41" s="1"/>
  <c r="F172" i="41"/>
  <c r="A172" i="41" s="1"/>
  <c r="F161" i="41"/>
  <c r="A161" i="41" s="1"/>
  <c r="F160" i="41"/>
  <c r="A160" i="41" s="1"/>
  <c r="F175" i="41"/>
  <c r="A175" i="41" s="1"/>
  <c r="F159" i="41"/>
  <c r="F166" i="41"/>
  <c r="A166" i="41" s="1"/>
  <c r="F170" i="41"/>
  <c r="A170" i="41" s="1"/>
  <c r="F171" i="41"/>
  <c r="A171" i="41" s="1"/>
  <c r="F181" i="41"/>
  <c r="O137" i="41"/>
  <c r="P137" i="41"/>
  <c r="Q137" i="41" s="1"/>
  <c r="G137" i="41"/>
  <c r="H137" i="41" s="1"/>
  <c r="L137" i="41"/>
  <c r="M137" i="41" s="1"/>
  <c r="N163" i="41"/>
  <c r="I137" i="41"/>
  <c r="J137" i="41" s="1"/>
  <c r="K84" i="41"/>
  <c r="A134" i="41"/>
  <c r="L134" i="41" s="1"/>
  <c r="I135" i="41"/>
  <c r="J135" i="41" s="1"/>
  <c r="L135" i="41"/>
  <c r="M135" i="41" s="1"/>
  <c r="O135" i="41"/>
  <c r="G135" i="41"/>
  <c r="H135" i="41" s="1"/>
  <c r="N161" i="41"/>
  <c r="P135" i="41"/>
  <c r="K129" i="41" l="1"/>
  <c r="G131" i="41"/>
  <c r="K136" i="41"/>
  <c r="F176" i="41"/>
  <c r="A163" i="41"/>
  <c r="G163" i="41" s="1"/>
  <c r="H163" i="41" s="1"/>
  <c r="I156" i="41"/>
  <c r="Q135" i="41"/>
  <c r="F195" i="41"/>
  <c r="A195" i="41" s="1"/>
  <c r="F186" i="41"/>
  <c r="A186" i="41" s="1"/>
  <c r="F190" i="41"/>
  <c r="A190" i="41" s="1"/>
  <c r="F191" i="41"/>
  <c r="A191" i="41" s="1"/>
  <c r="F196" i="41"/>
  <c r="A196" i="41" s="1"/>
  <c r="F188" i="41"/>
  <c r="F194" i="41"/>
  <c r="A194" i="41" s="1"/>
  <c r="F197" i="41"/>
  <c r="A197" i="41" s="1"/>
  <c r="F198" i="41"/>
  <c r="A198" i="41" s="1"/>
  <c r="F200" i="41"/>
  <c r="A200" i="41" s="1"/>
  <c r="F187" i="41"/>
  <c r="A187" i="41" s="1"/>
  <c r="F199" i="41"/>
  <c r="A199" i="41" s="1"/>
  <c r="F189" i="41"/>
  <c r="A189" i="41" s="1"/>
  <c r="F192" i="41"/>
  <c r="A192" i="41" s="1"/>
  <c r="F206" i="41"/>
  <c r="F185" i="41"/>
  <c r="A185" i="41" s="1"/>
  <c r="F193" i="41"/>
  <c r="A193" i="41" s="1"/>
  <c r="F184" i="41"/>
  <c r="K109" i="41"/>
  <c r="A159" i="41"/>
  <c r="L162" i="41"/>
  <c r="M162" i="41" s="1"/>
  <c r="P162" i="41"/>
  <c r="Q162" i="41" s="1"/>
  <c r="O162" i="41"/>
  <c r="G162" i="41"/>
  <c r="H162" i="41" s="1"/>
  <c r="I162" i="41"/>
  <c r="J162" i="41" s="1"/>
  <c r="N188" i="41"/>
  <c r="M134" i="41"/>
  <c r="G134" i="41"/>
  <c r="N160" i="41"/>
  <c r="I134" i="41"/>
  <c r="O163" i="41"/>
  <c r="P163" i="41"/>
  <c r="Q163" i="41" s="1"/>
  <c r="L161" i="41"/>
  <c r="M161" i="41" s="1"/>
  <c r="O161" i="41"/>
  <c r="P161" i="41"/>
  <c r="Q161" i="41" s="1"/>
  <c r="N187" i="41"/>
  <c r="G161" i="41"/>
  <c r="H161" i="41" s="1"/>
  <c r="I161" i="41"/>
  <c r="J161" i="41" s="1"/>
  <c r="K135" i="41"/>
  <c r="K137" i="41"/>
  <c r="N189" i="41" l="1"/>
  <c r="O189" i="41" s="1"/>
  <c r="L163" i="41"/>
  <c r="M163" i="41" s="1"/>
  <c r="I163" i="41"/>
  <c r="J163" i="41" s="1"/>
  <c r="K163" i="41" s="1"/>
  <c r="K154" i="41"/>
  <c r="G156" i="41"/>
  <c r="A184" i="41"/>
  <c r="F222" i="41"/>
  <c r="A222" i="41" s="1"/>
  <c r="F219" i="41"/>
  <c r="A219" i="41" s="1"/>
  <c r="F216" i="41"/>
  <c r="A216" i="41" s="1"/>
  <c r="F224" i="41"/>
  <c r="A224" i="41" s="1"/>
  <c r="F218" i="41"/>
  <c r="A218" i="41" s="1"/>
  <c r="F225" i="41"/>
  <c r="A225" i="41" s="1"/>
  <c r="F215" i="41"/>
  <c r="A215" i="41" s="1"/>
  <c r="F210" i="41"/>
  <c r="A210" i="41" s="1"/>
  <c r="F209" i="41"/>
  <c r="F220" i="41"/>
  <c r="A220" i="41" s="1"/>
  <c r="F213" i="41"/>
  <c r="F211" i="41"/>
  <c r="A211" i="41" s="1"/>
  <c r="F221" i="41"/>
  <c r="A221" i="41" s="1"/>
  <c r="F217" i="41"/>
  <c r="A217" i="41" s="1"/>
  <c r="F212" i="41"/>
  <c r="A212" i="41" s="1"/>
  <c r="F223" i="41"/>
  <c r="A223" i="41" s="1"/>
  <c r="F214" i="41"/>
  <c r="A214" i="41" s="1"/>
  <c r="K162" i="41"/>
  <c r="J134" i="41"/>
  <c r="F201" i="41"/>
  <c r="I181" i="41"/>
  <c r="A188" i="41"/>
  <c r="L188" i="41" s="1"/>
  <c r="M188" i="41" s="1"/>
  <c r="P188" i="41"/>
  <c r="Q188" i="41" s="1"/>
  <c r="O188" i="41"/>
  <c r="K161" i="41"/>
  <c r="I187" i="41"/>
  <c r="J187" i="41" s="1"/>
  <c r="G187" i="41"/>
  <c r="H187" i="41" s="1"/>
  <c r="N213" i="41"/>
  <c r="O187" i="41"/>
  <c r="L187" i="41"/>
  <c r="M187" i="41" s="1"/>
  <c r="P187" i="41"/>
  <c r="Q187" i="41" s="1"/>
  <c r="L160" i="41"/>
  <c r="M160" i="41" s="1"/>
  <c r="I160" i="41"/>
  <c r="J160" i="41" s="1"/>
  <c r="G160" i="41"/>
  <c r="H160" i="41" s="1"/>
  <c r="P160" i="41"/>
  <c r="O160" i="41"/>
  <c r="N186" i="41"/>
  <c r="H134" i="41"/>
  <c r="I159" i="41"/>
  <c r="N185" i="41"/>
  <c r="G159" i="41"/>
  <c r="L159" i="41"/>
  <c r="L189" i="41" l="1"/>
  <c r="M189" i="41" s="1"/>
  <c r="P189" i="41"/>
  <c r="Q189" i="41" s="1"/>
  <c r="G189" i="41"/>
  <c r="H189" i="41" s="1"/>
  <c r="N215" i="41"/>
  <c r="O215" i="41" s="1"/>
  <c r="I189" i="41"/>
  <c r="J189" i="41" s="1"/>
  <c r="K179" i="41"/>
  <c r="G181" i="41"/>
  <c r="G206" i="41" s="1"/>
  <c r="K160" i="41"/>
  <c r="I188" i="41"/>
  <c r="J188" i="41" s="1"/>
  <c r="G188" i="41"/>
  <c r="H188" i="41" s="1"/>
  <c r="K187" i="41"/>
  <c r="M159" i="41"/>
  <c r="I186" i="41"/>
  <c r="J186" i="41" s="1"/>
  <c r="O186" i="41"/>
  <c r="L186" i="41"/>
  <c r="M186" i="41" s="1"/>
  <c r="P186" i="41"/>
  <c r="Q186" i="41" s="1"/>
  <c r="N212" i="41"/>
  <c r="G186" i="41"/>
  <c r="H186" i="41" s="1"/>
  <c r="A209" i="41"/>
  <c r="Q160" i="41"/>
  <c r="N214" i="41"/>
  <c r="P213" i="41"/>
  <c r="Q213" i="41" s="1"/>
  <c r="O213" i="41"/>
  <c r="G184" i="41"/>
  <c r="I184" i="41"/>
  <c r="N210" i="41"/>
  <c r="F226" i="41"/>
  <c r="A213" i="41"/>
  <c r="L213" i="41" s="1"/>
  <c r="M213" i="41" s="1"/>
  <c r="I206" i="41"/>
  <c r="K204" i="41" s="1"/>
  <c r="H159" i="41"/>
  <c r="L185" i="41"/>
  <c r="M185" i="41" s="1"/>
  <c r="G185" i="41"/>
  <c r="H185" i="41" s="1"/>
  <c r="N211" i="41"/>
  <c r="O185" i="41"/>
  <c r="I185" i="41"/>
  <c r="J185" i="41" s="1"/>
  <c r="P185" i="41"/>
  <c r="J159" i="41"/>
  <c r="K134" i="41"/>
  <c r="L184" i="41"/>
  <c r="K189" i="41" l="1"/>
  <c r="L215" i="41"/>
  <c r="M215" i="41" s="1"/>
  <c r="I215" i="41"/>
  <c r="J215" i="41" s="1"/>
  <c r="G215" i="41"/>
  <c r="H215" i="41" s="1"/>
  <c r="P215" i="41"/>
  <c r="Q215" i="41" s="1"/>
  <c r="K188" i="41"/>
  <c r="I213" i="41"/>
  <c r="J213" i="41" s="1"/>
  <c r="G213" i="41"/>
  <c r="H213" i="41" s="1"/>
  <c r="I210" i="41"/>
  <c r="J210" i="41" s="1"/>
  <c r="L210" i="41"/>
  <c r="M210" i="41" s="1"/>
  <c r="G210" i="41"/>
  <c r="H210" i="41" s="1"/>
  <c r="P210" i="41"/>
  <c r="O210" i="41"/>
  <c r="J184" i="41"/>
  <c r="H184" i="41"/>
  <c r="K159" i="41"/>
  <c r="Q185" i="41"/>
  <c r="P214" i="41"/>
  <c r="Q214" i="41" s="1"/>
  <c r="G214" i="41"/>
  <c r="H214" i="41" s="1"/>
  <c r="L214" i="41"/>
  <c r="M214" i="41" s="1"/>
  <c r="O214" i="41"/>
  <c r="I214" i="41"/>
  <c r="J214" i="41" s="1"/>
  <c r="I209" i="41"/>
  <c r="G209" i="41"/>
  <c r="M184" i="41"/>
  <c r="O211" i="41"/>
  <c r="L211" i="41"/>
  <c r="M211" i="41" s="1"/>
  <c r="G211" i="41"/>
  <c r="H211" i="41" s="1"/>
  <c r="P211" i="41"/>
  <c r="Q211" i="41" s="1"/>
  <c r="I211" i="41"/>
  <c r="J211" i="41" s="1"/>
  <c r="K185" i="41"/>
  <c r="L209" i="41"/>
  <c r="O212" i="41"/>
  <c r="P212" i="41"/>
  <c r="Q212" i="41" s="1"/>
  <c r="G212" i="41"/>
  <c r="H212" i="41" s="1"/>
  <c r="L212" i="41"/>
  <c r="M212" i="41" s="1"/>
  <c r="I212" i="41"/>
  <c r="J212" i="41" s="1"/>
  <c r="K186" i="41"/>
  <c r="K215" i="41" l="1"/>
  <c r="K213" i="41"/>
  <c r="K211" i="41"/>
  <c r="K210" i="41"/>
  <c r="K212" i="41"/>
  <c r="K214" i="41"/>
  <c r="H209" i="41"/>
  <c r="K184" i="41"/>
  <c r="Q210" i="41"/>
  <c r="M209" i="41"/>
  <c r="J209" i="41"/>
  <c r="K209" i="41" l="1"/>
  <c r="N61" i="41"/>
  <c r="N63" i="41" l="1"/>
  <c r="P63" i="41" s="1"/>
  <c r="Q63" i="41" s="1"/>
  <c r="N66" i="41"/>
  <c r="G61" i="41"/>
  <c r="H61" i="41" s="1"/>
  <c r="P61" i="41"/>
  <c r="Q61" i="41" s="1"/>
  <c r="L61" i="41"/>
  <c r="M61" i="41" s="1"/>
  <c r="N87" i="41"/>
  <c r="I61" i="41"/>
  <c r="J61" i="41" s="1"/>
  <c r="O61" i="41"/>
  <c r="N69" i="41"/>
  <c r="N71" i="41"/>
  <c r="N68" i="41"/>
  <c r="N73" i="41"/>
  <c r="N60" i="41"/>
  <c r="N64" i="41"/>
  <c r="L63" i="41" l="1"/>
  <c r="M63" i="41" s="1"/>
  <c r="O63" i="41"/>
  <c r="I63" i="41"/>
  <c r="J63" i="41" s="1"/>
  <c r="N89" i="41"/>
  <c r="O89" i="41" s="1"/>
  <c r="G63" i="41"/>
  <c r="H63" i="41" s="1"/>
  <c r="P71" i="41"/>
  <c r="Q71" i="41" s="1"/>
  <c r="I71" i="41"/>
  <c r="J71" i="41" s="1"/>
  <c r="N97" i="41"/>
  <c r="O71" i="41"/>
  <c r="L71" i="41"/>
  <c r="M71" i="41" s="1"/>
  <c r="G71" i="41"/>
  <c r="H71" i="41" s="1"/>
  <c r="P9" i="6"/>
  <c r="G64" i="41"/>
  <c r="H64" i="41" s="1"/>
  <c r="N90" i="41"/>
  <c r="O64" i="41"/>
  <c r="I64" i="41"/>
  <c r="J64" i="41" s="1"/>
  <c r="L64" i="41"/>
  <c r="M64" i="41" s="1"/>
  <c r="P64" i="41"/>
  <c r="Q64" i="41" s="1"/>
  <c r="P60" i="41"/>
  <c r="I60" i="41"/>
  <c r="L60" i="41"/>
  <c r="O60" i="41"/>
  <c r="N86" i="41"/>
  <c r="G60" i="41"/>
  <c r="N67" i="41"/>
  <c r="N62" i="41"/>
  <c r="N99" i="41"/>
  <c r="I73" i="41"/>
  <c r="J73" i="41" s="1"/>
  <c r="O73" i="41"/>
  <c r="L73" i="41"/>
  <c r="M73" i="41" s="1"/>
  <c r="P73" i="41"/>
  <c r="Q73" i="41" s="1"/>
  <c r="G73" i="41"/>
  <c r="H73" i="41" s="1"/>
  <c r="N65" i="41"/>
  <c r="N94" i="41"/>
  <c r="G68" i="41"/>
  <c r="H68" i="41" s="1"/>
  <c r="P68" i="41"/>
  <c r="Q68" i="41" s="1"/>
  <c r="O68" i="41"/>
  <c r="L68" i="41"/>
  <c r="M68" i="41" s="1"/>
  <c r="I68" i="41"/>
  <c r="J68" i="41" s="1"/>
  <c r="N72" i="41"/>
  <c r="K61" i="41"/>
  <c r="G87" i="41"/>
  <c r="H87" i="41" s="1"/>
  <c r="N113" i="41"/>
  <c r="I87" i="41"/>
  <c r="J87" i="41" s="1"/>
  <c r="O87" i="41"/>
  <c r="L87" i="41"/>
  <c r="M87" i="41" s="1"/>
  <c r="P87" i="41"/>
  <c r="Q87" i="41" s="1"/>
  <c r="N70" i="41"/>
  <c r="P66" i="41"/>
  <c r="Q66" i="41" s="1"/>
  <c r="G66" i="41"/>
  <c r="H66" i="41" s="1"/>
  <c r="I66" i="41"/>
  <c r="J66" i="41" s="1"/>
  <c r="N92" i="41"/>
  <c r="L66" i="41"/>
  <c r="M66" i="41" s="1"/>
  <c r="O66" i="41"/>
  <c r="N74" i="41"/>
  <c r="N100" i="41" s="1"/>
  <c r="O69" i="41"/>
  <c r="L69" i="41"/>
  <c r="M69" i="41" s="1"/>
  <c r="N95" i="41"/>
  <c r="I69" i="41"/>
  <c r="J69" i="41" s="1"/>
  <c r="P69" i="41"/>
  <c r="Q69" i="41" s="1"/>
  <c r="G69" i="41"/>
  <c r="H69" i="41" s="1"/>
  <c r="P89" i="41" l="1"/>
  <c r="Q89" i="41" s="1"/>
  <c r="I89" i="41"/>
  <c r="J89" i="41" s="1"/>
  <c r="N115" i="41"/>
  <c r="L115" i="41" s="1"/>
  <c r="M115" i="41" s="1"/>
  <c r="L89" i="41"/>
  <c r="M89" i="41" s="1"/>
  <c r="G89" i="41"/>
  <c r="H89" i="41" s="1"/>
  <c r="N125" i="41"/>
  <c r="K63" i="41"/>
  <c r="K69" i="41"/>
  <c r="K71" i="41"/>
  <c r="M9" i="6"/>
  <c r="K68" i="41"/>
  <c r="J60" i="41"/>
  <c r="G94" i="41"/>
  <c r="H94" i="41" s="1"/>
  <c r="I94" i="41"/>
  <c r="J94" i="41" s="1"/>
  <c r="L94" i="41"/>
  <c r="M94" i="41" s="1"/>
  <c r="P94" i="41"/>
  <c r="Q94" i="41" s="1"/>
  <c r="N120" i="41"/>
  <c r="O94" i="41"/>
  <c r="Q60" i="41"/>
  <c r="L99" i="41"/>
  <c r="M99" i="41" s="1"/>
  <c r="P99" i="41"/>
  <c r="Q99" i="41" s="1"/>
  <c r="I99" i="41"/>
  <c r="J99" i="41" s="1"/>
  <c r="G99" i="41"/>
  <c r="H99" i="41" s="1"/>
  <c r="O99" i="41"/>
  <c r="I74" i="41"/>
  <c r="J74" i="41" s="1"/>
  <c r="P74" i="41"/>
  <c r="Q74" i="41" s="1"/>
  <c r="O74" i="41"/>
  <c r="G74" i="41"/>
  <c r="H74" i="41" s="1"/>
  <c r="L74" i="41"/>
  <c r="M74" i="41" s="1"/>
  <c r="K66" i="41"/>
  <c r="K73" i="41"/>
  <c r="P86" i="41"/>
  <c r="G86" i="41"/>
  <c r="O86" i="41"/>
  <c r="L86" i="41"/>
  <c r="N112" i="41"/>
  <c r="I86" i="41"/>
  <c r="I70" i="41"/>
  <c r="J70" i="41" s="1"/>
  <c r="L70" i="41"/>
  <c r="M70" i="41" s="1"/>
  <c r="N96" i="41"/>
  <c r="O70" i="41"/>
  <c r="G70" i="41"/>
  <c r="H70" i="41" s="1"/>
  <c r="P70" i="41"/>
  <c r="Q70" i="41" s="1"/>
  <c r="G67" i="41"/>
  <c r="H67" i="41" s="1"/>
  <c r="P67" i="41"/>
  <c r="Q67" i="41" s="1"/>
  <c r="N93" i="41"/>
  <c r="I67" i="41"/>
  <c r="J67" i="41" s="1"/>
  <c r="O67" i="41"/>
  <c r="L67" i="41"/>
  <c r="M67" i="41" s="1"/>
  <c r="O92" i="41"/>
  <c r="N118" i="41"/>
  <c r="I92" i="41"/>
  <c r="J92" i="41" s="1"/>
  <c r="G92" i="41"/>
  <c r="H92" i="41" s="1"/>
  <c r="L92" i="41"/>
  <c r="M92" i="41" s="1"/>
  <c r="P92" i="41"/>
  <c r="Q92" i="41" s="1"/>
  <c r="G65" i="41"/>
  <c r="H65" i="41" s="1"/>
  <c r="O65" i="41"/>
  <c r="P65" i="41"/>
  <c r="Q65" i="41" s="1"/>
  <c r="L65" i="41"/>
  <c r="M65" i="41" s="1"/>
  <c r="I65" i="41"/>
  <c r="J65" i="41" s="1"/>
  <c r="N91" i="41"/>
  <c r="N76" i="41"/>
  <c r="O62" i="41"/>
  <c r="P62" i="41"/>
  <c r="Q62" i="41" s="1"/>
  <c r="G62" i="41"/>
  <c r="H62" i="41" s="1"/>
  <c r="I62" i="41"/>
  <c r="J62" i="41" s="1"/>
  <c r="N88" i="41"/>
  <c r="L62" i="41"/>
  <c r="M62" i="41" s="1"/>
  <c r="N123" i="41"/>
  <c r="O97" i="41"/>
  <c r="P97" i="41"/>
  <c r="Q97" i="41" s="1"/>
  <c r="I97" i="41"/>
  <c r="J97" i="41" s="1"/>
  <c r="L97" i="41"/>
  <c r="M97" i="41" s="1"/>
  <c r="G97" i="41"/>
  <c r="H97" i="41" s="1"/>
  <c r="G113" i="41"/>
  <c r="H113" i="41" s="1"/>
  <c r="N139" i="41"/>
  <c r="L113" i="41"/>
  <c r="M113" i="41" s="1"/>
  <c r="I113" i="41"/>
  <c r="J113" i="41" s="1"/>
  <c r="P113" i="41"/>
  <c r="Q113" i="41" s="1"/>
  <c r="O113" i="41"/>
  <c r="G90" i="41"/>
  <c r="H90" i="41" s="1"/>
  <c r="N116" i="41"/>
  <c r="P90" i="41"/>
  <c r="Q90" i="41" s="1"/>
  <c r="I90" i="41"/>
  <c r="J90" i="41" s="1"/>
  <c r="O90" i="41"/>
  <c r="L90" i="41"/>
  <c r="M90" i="41" s="1"/>
  <c r="J9" i="6"/>
  <c r="I75" i="41"/>
  <c r="J75" i="41" s="1"/>
  <c r="O75" i="41"/>
  <c r="L75" i="41"/>
  <c r="M75" i="41" s="1"/>
  <c r="G75" i="41"/>
  <c r="H75" i="41" s="1"/>
  <c r="P75" i="41"/>
  <c r="Q75" i="41" s="1"/>
  <c r="N98" i="41"/>
  <c r="O72" i="41"/>
  <c r="L72" i="41"/>
  <c r="M72" i="41" s="1"/>
  <c r="P72" i="41"/>
  <c r="Q72" i="41" s="1"/>
  <c r="I72" i="41"/>
  <c r="J72" i="41" s="1"/>
  <c r="G72" i="41"/>
  <c r="H72" i="41" s="1"/>
  <c r="O95" i="41"/>
  <c r="P95" i="41"/>
  <c r="Q95" i="41" s="1"/>
  <c r="I95" i="41"/>
  <c r="J95" i="41" s="1"/>
  <c r="G95" i="41"/>
  <c r="H95" i="41" s="1"/>
  <c r="N121" i="41"/>
  <c r="L95" i="41"/>
  <c r="M95" i="41" s="1"/>
  <c r="H60" i="41"/>
  <c r="K87" i="41"/>
  <c r="M60" i="41"/>
  <c r="K64" i="41"/>
  <c r="O115" i="41" l="1"/>
  <c r="P115" i="41"/>
  <c r="Q115" i="41" s="1"/>
  <c r="N141" i="41"/>
  <c r="P141" i="41" s="1"/>
  <c r="Q141" i="41" s="1"/>
  <c r="G115" i="41"/>
  <c r="H115" i="41" s="1"/>
  <c r="I115" i="41"/>
  <c r="J115" i="41" s="1"/>
  <c r="K89" i="41"/>
  <c r="K95" i="41"/>
  <c r="R9" i="6"/>
  <c r="D9" i="6" s="1"/>
  <c r="K99" i="41"/>
  <c r="K97" i="41"/>
  <c r="K70" i="41"/>
  <c r="K92" i="41"/>
  <c r="O76" i="41"/>
  <c r="S9" i="6" s="1"/>
  <c r="K65" i="41"/>
  <c r="K75" i="41"/>
  <c r="K72" i="41"/>
  <c r="N144" i="41"/>
  <c r="L118" i="41"/>
  <c r="M118" i="41" s="1"/>
  <c r="I118" i="41"/>
  <c r="J118" i="41" s="1"/>
  <c r="G118" i="41"/>
  <c r="H118" i="41" s="1"/>
  <c r="O118" i="41"/>
  <c r="P118" i="41"/>
  <c r="Q118" i="41" s="1"/>
  <c r="M86" i="41"/>
  <c r="Q76" i="41"/>
  <c r="T9" i="6" s="1"/>
  <c r="E9" i="6" s="1"/>
  <c r="I76" i="41"/>
  <c r="O98" i="41"/>
  <c r="P98" i="41"/>
  <c r="Q98" i="41" s="1"/>
  <c r="N124" i="41"/>
  <c r="N150" i="41" s="1"/>
  <c r="G98" i="41"/>
  <c r="H98" i="41" s="1"/>
  <c r="L98" i="41"/>
  <c r="M98" i="41" s="1"/>
  <c r="I98" i="41"/>
  <c r="J98" i="41" s="1"/>
  <c r="K62" i="41"/>
  <c r="P76" i="41"/>
  <c r="J76" i="41"/>
  <c r="H86" i="41"/>
  <c r="I96" i="41"/>
  <c r="J96" i="41" s="1"/>
  <c r="P96" i="41"/>
  <c r="Q96" i="41" s="1"/>
  <c r="L96" i="41"/>
  <c r="M96" i="41" s="1"/>
  <c r="N122" i="41"/>
  <c r="G96" i="41"/>
  <c r="H96" i="41" s="1"/>
  <c r="O96" i="41"/>
  <c r="Q86" i="41"/>
  <c r="N146" i="41"/>
  <c r="L120" i="41"/>
  <c r="M120" i="41" s="1"/>
  <c r="I120" i="41"/>
  <c r="J120" i="41" s="1"/>
  <c r="G120" i="41"/>
  <c r="H120" i="41" s="1"/>
  <c r="P120" i="41"/>
  <c r="Q120" i="41" s="1"/>
  <c r="O120" i="41"/>
  <c r="L76" i="41"/>
  <c r="G76" i="41"/>
  <c r="P139" i="41"/>
  <c r="Q139" i="41" s="1"/>
  <c r="O139" i="41"/>
  <c r="N165" i="41"/>
  <c r="G139" i="41"/>
  <c r="H139" i="41" s="1"/>
  <c r="L139" i="41"/>
  <c r="M139" i="41" s="1"/>
  <c r="I139" i="41"/>
  <c r="J139" i="41" s="1"/>
  <c r="M76" i="41"/>
  <c r="H76" i="41"/>
  <c r="K60" i="41"/>
  <c r="I116" i="41"/>
  <c r="J116" i="41" s="1"/>
  <c r="P116" i="41"/>
  <c r="Q116" i="41" s="1"/>
  <c r="N142" i="41"/>
  <c r="L116" i="41"/>
  <c r="M116" i="41" s="1"/>
  <c r="O116" i="41"/>
  <c r="G116" i="41"/>
  <c r="H116" i="41" s="1"/>
  <c r="K113" i="41"/>
  <c r="G123" i="41"/>
  <c r="H123" i="41" s="1"/>
  <c r="P123" i="41"/>
  <c r="Q123" i="41" s="1"/>
  <c r="L123" i="41"/>
  <c r="M123" i="41" s="1"/>
  <c r="N149" i="41"/>
  <c r="I123" i="41"/>
  <c r="J123" i="41" s="1"/>
  <c r="O123" i="41"/>
  <c r="I93" i="41"/>
  <c r="J93" i="41" s="1"/>
  <c r="G93" i="41"/>
  <c r="H93" i="41" s="1"/>
  <c r="L93" i="41"/>
  <c r="M93" i="41" s="1"/>
  <c r="O93" i="41"/>
  <c r="P93" i="41"/>
  <c r="Q93" i="41" s="1"/>
  <c r="N119" i="41"/>
  <c r="J86" i="41"/>
  <c r="G100" i="41"/>
  <c r="H100" i="41" s="1"/>
  <c r="P100" i="41"/>
  <c r="Q100" i="41" s="1"/>
  <c r="I100" i="41"/>
  <c r="J100" i="41" s="1"/>
  <c r="O100" i="41"/>
  <c r="L100" i="41"/>
  <c r="M100" i="41" s="1"/>
  <c r="K90" i="41"/>
  <c r="N117" i="41"/>
  <c r="I91" i="41"/>
  <c r="J91" i="41" s="1"/>
  <c r="G91" i="41"/>
  <c r="H91" i="41" s="1"/>
  <c r="O91" i="41"/>
  <c r="P91" i="41"/>
  <c r="Q91" i="41" s="1"/>
  <c r="L91" i="41"/>
  <c r="M91" i="41" s="1"/>
  <c r="N101" i="41"/>
  <c r="N147" i="41"/>
  <c r="P121" i="41"/>
  <c r="Q121" i="41" s="1"/>
  <c r="O121" i="41"/>
  <c r="I121" i="41"/>
  <c r="J121" i="41" s="1"/>
  <c r="L121" i="41"/>
  <c r="M121" i="41" s="1"/>
  <c r="G121" i="41"/>
  <c r="H121" i="41" s="1"/>
  <c r="G88" i="41"/>
  <c r="H88" i="41" s="1"/>
  <c r="O88" i="41"/>
  <c r="N114" i="41"/>
  <c r="P88" i="41"/>
  <c r="Q88" i="41" s="1"/>
  <c r="L88" i="41"/>
  <c r="M88" i="41" s="1"/>
  <c r="I88" i="41"/>
  <c r="J88" i="41" s="1"/>
  <c r="K67" i="41"/>
  <c r="P112" i="41"/>
  <c r="G112" i="41"/>
  <c r="L112" i="41"/>
  <c r="N138" i="41"/>
  <c r="I112" i="41"/>
  <c r="O112" i="41"/>
  <c r="K74" i="41"/>
  <c r="K94" i="41"/>
  <c r="L141" i="41" l="1"/>
  <c r="M141" i="41" s="1"/>
  <c r="I141" i="41"/>
  <c r="J141" i="41" s="1"/>
  <c r="O141" i="41"/>
  <c r="N167" i="41"/>
  <c r="L167" i="41" s="1"/>
  <c r="M167" i="41" s="1"/>
  <c r="G141" i="41"/>
  <c r="H141" i="41" s="1"/>
  <c r="K115" i="41"/>
  <c r="N175" i="41"/>
  <c r="N126" i="41"/>
  <c r="K123" i="41"/>
  <c r="K121" i="41"/>
  <c r="K93" i="41"/>
  <c r="K98" i="41"/>
  <c r="O101" i="41"/>
  <c r="U9" i="6" s="1"/>
  <c r="K139" i="41"/>
  <c r="K88" i="41"/>
  <c r="K118" i="41"/>
  <c r="Q112" i="41"/>
  <c r="K86" i="41"/>
  <c r="H101" i="41"/>
  <c r="G150" i="41"/>
  <c r="H150" i="41" s="1"/>
  <c r="L150" i="41"/>
  <c r="M150" i="41" s="1"/>
  <c r="O150" i="41"/>
  <c r="P150" i="41"/>
  <c r="Q150" i="41" s="1"/>
  <c r="I150" i="41"/>
  <c r="J150" i="41" s="1"/>
  <c r="K76" i="41"/>
  <c r="G146" i="41"/>
  <c r="H146" i="41" s="1"/>
  <c r="I146" i="41"/>
  <c r="J146" i="41" s="1"/>
  <c r="N172" i="41"/>
  <c r="L146" i="41"/>
  <c r="M146" i="41" s="1"/>
  <c r="P146" i="41"/>
  <c r="Q146" i="41" s="1"/>
  <c r="O146" i="41"/>
  <c r="G101" i="41"/>
  <c r="I124" i="41"/>
  <c r="J124" i="41" s="1"/>
  <c r="P124" i="41"/>
  <c r="Q124" i="41" s="1"/>
  <c r="G124" i="41"/>
  <c r="H124" i="41" s="1"/>
  <c r="O124" i="41"/>
  <c r="L124" i="41"/>
  <c r="M124" i="41" s="1"/>
  <c r="L101" i="41"/>
  <c r="K91" i="41"/>
  <c r="K100" i="41"/>
  <c r="Q101" i="41"/>
  <c r="V9" i="6" s="1"/>
  <c r="J112" i="41"/>
  <c r="I101" i="41"/>
  <c r="K116" i="41"/>
  <c r="P101" i="41"/>
  <c r="K96" i="41"/>
  <c r="G125" i="41"/>
  <c r="H125" i="41" s="1"/>
  <c r="P125" i="41"/>
  <c r="Q125" i="41" s="1"/>
  <c r="L125" i="41"/>
  <c r="M125" i="41" s="1"/>
  <c r="I125" i="41"/>
  <c r="J125" i="41" s="1"/>
  <c r="O125" i="41"/>
  <c r="G167" i="41"/>
  <c r="H167" i="41" s="1"/>
  <c r="G138" i="41"/>
  <c r="L138" i="41"/>
  <c r="O138" i="41"/>
  <c r="P138" i="41"/>
  <c r="I138" i="41"/>
  <c r="N164" i="41"/>
  <c r="N140" i="41"/>
  <c r="P114" i="41"/>
  <c r="Q114" i="41" s="1"/>
  <c r="G114" i="41"/>
  <c r="H114" i="41" s="1"/>
  <c r="L114" i="41"/>
  <c r="M114" i="41" s="1"/>
  <c r="O114" i="41"/>
  <c r="I114" i="41"/>
  <c r="J114" i="41" s="1"/>
  <c r="G147" i="41"/>
  <c r="H147" i="41" s="1"/>
  <c r="P147" i="41"/>
  <c r="Q147" i="41" s="1"/>
  <c r="O147" i="41"/>
  <c r="L147" i="41"/>
  <c r="M147" i="41" s="1"/>
  <c r="N173" i="41"/>
  <c r="I147" i="41"/>
  <c r="J147" i="41" s="1"/>
  <c r="G117" i="41"/>
  <c r="H117" i="41" s="1"/>
  <c r="N143" i="41"/>
  <c r="P117" i="41"/>
  <c r="Q117" i="41" s="1"/>
  <c r="O117" i="41"/>
  <c r="I117" i="41"/>
  <c r="J117" i="41" s="1"/>
  <c r="L117" i="41"/>
  <c r="M117" i="41" s="1"/>
  <c r="J101" i="41"/>
  <c r="G122" i="41"/>
  <c r="H122" i="41" s="1"/>
  <c r="I122" i="41"/>
  <c r="J122" i="41" s="1"/>
  <c r="L122" i="41"/>
  <c r="M122" i="41" s="1"/>
  <c r="P122" i="41"/>
  <c r="Q122" i="41" s="1"/>
  <c r="N148" i="41"/>
  <c r="O122" i="41"/>
  <c r="L165" i="41"/>
  <c r="M165" i="41" s="1"/>
  <c r="P165" i="41"/>
  <c r="Q165" i="41" s="1"/>
  <c r="N191" i="41"/>
  <c r="O165" i="41"/>
  <c r="I165" i="41"/>
  <c r="J165" i="41" s="1"/>
  <c r="G165" i="41"/>
  <c r="H165" i="41" s="1"/>
  <c r="M101" i="41"/>
  <c r="M112" i="41"/>
  <c r="P119" i="41"/>
  <c r="Q119" i="41" s="1"/>
  <c r="G119" i="41"/>
  <c r="H119" i="41" s="1"/>
  <c r="I119" i="41"/>
  <c r="J119" i="41" s="1"/>
  <c r="N145" i="41"/>
  <c r="L119" i="41"/>
  <c r="M119" i="41" s="1"/>
  <c r="O119" i="41"/>
  <c r="L149" i="41"/>
  <c r="M149" i="41" s="1"/>
  <c r="I149" i="41"/>
  <c r="J149" i="41" s="1"/>
  <c r="P149" i="41"/>
  <c r="Q149" i="41" s="1"/>
  <c r="O149" i="41"/>
  <c r="G149" i="41"/>
  <c r="H149" i="41" s="1"/>
  <c r="H112" i="41"/>
  <c r="L142" i="41"/>
  <c r="M142" i="41" s="1"/>
  <c r="P142" i="41"/>
  <c r="Q142" i="41" s="1"/>
  <c r="N168" i="41"/>
  <c r="I142" i="41"/>
  <c r="J142" i="41" s="1"/>
  <c r="G142" i="41"/>
  <c r="H142" i="41" s="1"/>
  <c r="O142" i="41"/>
  <c r="K120" i="41"/>
  <c r="N170" i="41"/>
  <c r="I144" i="41"/>
  <c r="J144" i="41" s="1"/>
  <c r="G144" i="41"/>
  <c r="H144" i="41" s="1"/>
  <c r="O144" i="41"/>
  <c r="L144" i="41"/>
  <c r="M144" i="41" s="1"/>
  <c r="P144" i="41"/>
  <c r="Q144" i="41" s="1"/>
  <c r="N193" i="41" l="1"/>
  <c r="I193" i="41" s="1"/>
  <c r="J193" i="41" s="1"/>
  <c r="P167" i="41"/>
  <c r="Q167" i="41" s="1"/>
  <c r="I167" i="41"/>
  <c r="J167" i="41" s="1"/>
  <c r="K167" i="41" s="1"/>
  <c r="K141" i="41"/>
  <c r="O167" i="41"/>
  <c r="K142" i="41"/>
  <c r="K144" i="41"/>
  <c r="K114" i="41"/>
  <c r="K146" i="41"/>
  <c r="N151" i="41"/>
  <c r="K165" i="41"/>
  <c r="K117" i="41"/>
  <c r="O126" i="41"/>
  <c r="W9" i="6" s="1"/>
  <c r="K149" i="41"/>
  <c r="K124" i="41"/>
  <c r="L191" i="41"/>
  <c r="M191" i="41" s="1"/>
  <c r="I191" i="41"/>
  <c r="J191" i="41" s="1"/>
  <c r="P191" i="41"/>
  <c r="Q191" i="41" s="1"/>
  <c r="G191" i="41"/>
  <c r="H191" i="41" s="1"/>
  <c r="O191" i="41"/>
  <c r="N217" i="41"/>
  <c r="I173" i="41"/>
  <c r="J173" i="41" s="1"/>
  <c r="G173" i="41"/>
  <c r="H173" i="41" s="1"/>
  <c r="L173" i="41"/>
  <c r="M173" i="41" s="1"/>
  <c r="O173" i="41"/>
  <c r="N199" i="41"/>
  <c r="P173" i="41"/>
  <c r="Q173" i="41" s="1"/>
  <c r="M138" i="41"/>
  <c r="O172" i="41"/>
  <c r="N198" i="41"/>
  <c r="L172" i="41"/>
  <c r="M172" i="41" s="1"/>
  <c r="P172" i="41"/>
  <c r="Q172" i="41" s="1"/>
  <c r="I172" i="41"/>
  <c r="J172" i="41" s="1"/>
  <c r="G172" i="41"/>
  <c r="H172" i="41" s="1"/>
  <c r="K150" i="41"/>
  <c r="P168" i="41"/>
  <c r="Q168" i="41" s="1"/>
  <c r="L168" i="41"/>
  <c r="M168" i="41" s="1"/>
  <c r="O168" i="41"/>
  <c r="G168" i="41"/>
  <c r="H168" i="41" s="1"/>
  <c r="I168" i="41"/>
  <c r="J168" i="41" s="1"/>
  <c r="N194" i="41"/>
  <c r="M126" i="41"/>
  <c r="H138" i="41"/>
  <c r="J126" i="41"/>
  <c r="N174" i="41"/>
  <c r="N200" i="41" s="1"/>
  <c r="O148" i="41"/>
  <c r="P148" i="41"/>
  <c r="Q148" i="41" s="1"/>
  <c r="I148" i="41"/>
  <c r="J148" i="41" s="1"/>
  <c r="L148" i="41"/>
  <c r="M148" i="41" s="1"/>
  <c r="G148" i="41"/>
  <c r="H148" i="41" s="1"/>
  <c r="O164" i="41"/>
  <c r="P164" i="41"/>
  <c r="L164" i="41"/>
  <c r="G164" i="41"/>
  <c r="I164" i="41"/>
  <c r="N190" i="41"/>
  <c r="K101" i="41"/>
  <c r="Q138" i="41"/>
  <c r="K122" i="41"/>
  <c r="I126" i="41"/>
  <c r="O170" i="41"/>
  <c r="G170" i="41"/>
  <c r="H170" i="41" s="1"/>
  <c r="L170" i="41"/>
  <c r="M170" i="41" s="1"/>
  <c r="N196" i="41"/>
  <c r="I170" i="41"/>
  <c r="J170" i="41" s="1"/>
  <c r="P170" i="41"/>
  <c r="Q170" i="41" s="1"/>
  <c r="K147" i="41"/>
  <c r="G193" i="41"/>
  <c r="H193" i="41" s="1"/>
  <c r="K125" i="41"/>
  <c r="P126" i="41"/>
  <c r="K119" i="41"/>
  <c r="L126" i="41"/>
  <c r="O140" i="41"/>
  <c r="G140" i="41"/>
  <c r="H140" i="41" s="1"/>
  <c r="I140" i="41"/>
  <c r="J140" i="41" s="1"/>
  <c r="N166" i="41"/>
  <c r="P140" i="41"/>
  <c r="Q140" i="41" s="1"/>
  <c r="L140" i="41"/>
  <c r="M140" i="41" s="1"/>
  <c r="H126" i="41"/>
  <c r="K112" i="41"/>
  <c r="G126" i="41"/>
  <c r="L145" i="41"/>
  <c r="M145" i="41" s="1"/>
  <c r="P145" i="41"/>
  <c r="Q145" i="41" s="1"/>
  <c r="O145" i="41"/>
  <c r="G145" i="41"/>
  <c r="H145" i="41" s="1"/>
  <c r="N171" i="41"/>
  <c r="I145" i="41"/>
  <c r="J145" i="41" s="1"/>
  <c r="N169" i="41"/>
  <c r="O143" i="41"/>
  <c r="I143" i="41"/>
  <c r="J143" i="41" s="1"/>
  <c r="G143" i="41"/>
  <c r="H143" i="41" s="1"/>
  <c r="L143" i="41"/>
  <c r="M143" i="41" s="1"/>
  <c r="P143" i="41"/>
  <c r="Q143" i="41" s="1"/>
  <c r="J138" i="41"/>
  <c r="Q126" i="41"/>
  <c r="X9" i="6" s="1"/>
  <c r="L193" i="41" l="1"/>
  <c r="M193" i="41" s="1"/>
  <c r="O193" i="41"/>
  <c r="N219" i="41"/>
  <c r="P193" i="41"/>
  <c r="Q193" i="41" s="1"/>
  <c r="N225" i="41"/>
  <c r="O151" i="41"/>
  <c r="Y9" i="6" s="1"/>
  <c r="K168" i="41"/>
  <c r="K170" i="41"/>
  <c r="K145" i="41"/>
  <c r="K172" i="41"/>
  <c r="K148" i="41"/>
  <c r="K191" i="41"/>
  <c r="K140" i="41"/>
  <c r="I200" i="41"/>
  <c r="J200" i="41" s="1"/>
  <c r="P200" i="41"/>
  <c r="Q200" i="41" s="1"/>
  <c r="O200" i="41"/>
  <c r="G200" i="41"/>
  <c r="H200" i="41" s="1"/>
  <c r="L200" i="41"/>
  <c r="M200" i="41" s="1"/>
  <c r="L219" i="41"/>
  <c r="M219" i="41" s="1"/>
  <c r="I219" i="41"/>
  <c r="J219" i="41" s="1"/>
  <c r="O219" i="41"/>
  <c r="P219" i="41"/>
  <c r="Q219" i="41" s="1"/>
  <c r="G219" i="41"/>
  <c r="H219" i="41" s="1"/>
  <c r="J164" i="41"/>
  <c r="G169" i="41"/>
  <c r="H169" i="41" s="1"/>
  <c r="L169" i="41"/>
  <c r="M169" i="41" s="1"/>
  <c r="I169" i="41"/>
  <c r="J169" i="41" s="1"/>
  <c r="P169" i="41"/>
  <c r="Q169" i="41" s="1"/>
  <c r="O169" i="41"/>
  <c r="N195" i="41"/>
  <c r="K126" i="41"/>
  <c r="H164" i="41"/>
  <c r="O194" i="41"/>
  <c r="L194" i="41"/>
  <c r="M194" i="41" s="1"/>
  <c r="G194" i="41"/>
  <c r="H194" i="41" s="1"/>
  <c r="P194" i="41"/>
  <c r="Q194" i="41" s="1"/>
  <c r="N220" i="41"/>
  <c r="I194" i="41"/>
  <c r="J194" i="41" s="1"/>
  <c r="I217" i="41"/>
  <c r="J217" i="41" s="1"/>
  <c r="P217" i="41"/>
  <c r="Q217" i="41" s="1"/>
  <c r="O217" i="41"/>
  <c r="L217" i="41"/>
  <c r="M217" i="41" s="1"/>
  <c r="G217" i="41"/>
  <c r="H217" i="41" s="1"/>
  <c r="O190" i="41"/>
  <c r="N216" i="41"/>
  <c r="L190" i="41"/>
  <c r="G190" i="41"/>
  <c r="I190" i="41"/>
  <c r="P190" i="41"/>
  <c r="L151" i="41"/>
  <c r="M151" i="41"/>
  <c r="I151" i="41"/>
  <c r="M164" i="41"/>
  <c r="I199" i="41"/>
  <c r="J199" i="41" s="1"/>
  <c r="O199" i="41"/>
  <c r="L199" i="41"/>
  <c r="M199" i="41" s="1"/>
  <c r="G199" i="41"/>
  <c r="H199" i="41" s="1"/>
  <c r="P199" i="41"/>
  <c r="Q199" i="41" s="1"/>
  <c r="J151" i="41"/>
  <c r="L171" i="41"/>
  <c r="M171" i="41" s="1"/>
  <c r="O171" i="41"/>
  <c r="N197" i="41"/>
  <c r="P171" i="41"/>
  <c r="Q171" i="41" s="1"/>
  <c r="G171" i="41"/>
  <c r="H171" i="41" s="1"/>
  <c r="I171" i="41"/>
  <c r="J171" i="41" s="1"/>
  <c r="Q164" i="41"/>
  <c r="I175" i="41"/>
  <c r="J175" i="41" s="1"/>
  <c r="P175" i="41"/>
  <c r="Q175" i="41" s="1"/>
  <c r="L175" i="41"/>
  <c r="M175" i="41" s="1"/>
  <c r="O175" i="41"/>
  <c r="G175" i="41"/>
  <c r="H175" i="41" s="1"/>
  <c r="N176" i="41"/>
  <c r="I174" i="41"/>
  <c r="J174" i="41" s="1"/>
  <c r="L174" i="41"/>
  <c r="M174" i="41" s="1"/>
  <c r="G174" i="41"/>
  <c r="H174" i="41" s="1"/>
  <c r="P174" i="41"/>
  <c r="Q174" i="41" s="1"/>
  <c r="O174" i="41"/>
  <c r="I166" i="41"/>
  <c r="J166" i="41" s="1"/>
  <c r="N192" i="41"/>
  <c r="O166" i="41"/>
  <c r="L166" i="41"/>
  <c r="M166" i="41" s="1"/>
  <c r="G166" i="41"/>
  <c r="H166" i="41" s="1"/>
  <c r="P166" i="41"/>
  <c r="Q166" i="41" s="1"/>
  <c r="K193" i="41"/>
  <c r="Q151" i="41"/>
  <c r="Z9" i="6" s="1"/>
  <c r="I198" i="41"/>
  <c r="J198" i="41" s="1"/>
  <c r="G198" i="41"/>
  <c r="H198" i="41" s="1"/>
  <c r="P198" i="41"/>
  <c r="Q198" i="41" s="1"/>
  <c r="N224" i="41"/>
  <c r="O198" i="41"/>
  <c r="L198" i="41"/>
  <c r="M198" i="41" s="1"/>
  <c r="G151" i="41"/>
  <c r="P151" i="41"/>
  <c r="K143" i="41"/>
  <c r="I196" i="41"/>
  <c r="J196" i="41" s="1"/>
  <c r="N222" i="41"/>
  <c r="O196" i="41"/>
  <c r="L196" i="41"/>
  <c r="M196" i="41" s="1"/>
  <c r="P196" i="41"/>
  <c r="Q196" i="41" s="1"/>
  <c r="G196" i="41"/>
  <c r="H196" i="41" s="1"/>
  <c r="H151" i="41"/>
  <c r="K138" i="41"/>
  <c r="K173" i="41"/>
  <c r="K151" i="41" l="1"/>
  <c r="K166" i="41"/>
  <c r="K199" i="41"/>
  <c r="K200" i="41"/>
  <c r="K198" i="41"/>
  <c r="K174" i="41"/>
  <c r="K217" i="41"/>
  <c r="K194" i="41"/>
  <c r="O176" i="41"/>
  <c r="AA9" i="6" s="1"/>
  <c r="K175" i="41"/>
  <c r="K196" i="41"/>
  <c r="K171" i="41"/>
  <c r="J190" i="41"/>
  <c r="N223" i="41"/>
  <c r="O197" i="41"/>
  <c r="L197" i="41"/>
  <c r="M197" i="41" s="1"/>
  <c r="P197" i="41"/>
  <c r="Q197" i="41" s="1"/>
  <c r="I197" i="41"/>
  <c r="J197" i="41" s="1"/>
  <c r="G197" i="41"/>
  <c r="H197" i="41" s="1"/>
  <c r="H190" i="41"/>
  <c r="G176" i="41"/>
  <c r="K169" i="41"/>
  <c r="Q190" i="41"/>
  <c r="L225" i="41"/>
  <c r="M225" i="41" s="1"/>
  <c r="G225" i="41"/>
  <c r="H225" i="41" s="1"/>
  <c r="P225" i="41"/>
  <c r="Q225" i="41" s="1"/>
  <c r="O225" i="41"/>
  <c r="I225" i="41"/>
  <c r="J225" i="41" s="1"/>
  <c r="L176" i="41"/>
  <c r="M190" i="41"/>
  <c r="K164" i="41"/>
  <c r="H176" i="41"/>
  <c r="I176" i="41"/>
  <c r="P192" i="41"/>
  <c r="Q192" i="41" s="1"/>
  <c r="G192" i="41"/>
  <c r="H192" i="41" s="1"/>
  <c r="N218" i="41"/>
  <c r="I192" i="41"/>
  <c r="J192" i="41" s="1"/>
  <c r="O192" i="41"/>
  <c r="L192" i="41"/>
  <c r="M192" i="41" s="1"/>
  <c r="M176" i="41"/>
  <c r="N201" i="41"/>
  <c r="J176" i="41"/>
  <c r="Q176" i="41"/>
  <c r="AB9" i="6" s="1"/>
  <c r="I220" i="41"/>
  <c r="J220" i="41" s="1"/>
  <c r="O220" i="41"/>
  <c r="P220" i="41"/>
  <c r="Q220" i="41" s="1"/>
  <c r="L220" i="41"/>
  <c r="M220" i="41" s="1"/>
  <c r="G220" i="41"/>
  <c r="H220" i="41" s="1"/>
  <c r="O195" i="41"/>
  <c r="I195" i="41"/>
  <c r="J195" i="41" s="1"/>
  <c r="N221" i="41"/>
  <c r="P195" i="41"/>
  <c r="Q195" i="41" s="1"/>
  <c r="G195" i="41"/>
  <c r="H195" i="41" s="1"/>
  <c r="L195" i="41"/>
  <c r="M195" i="41" s="1"/>
  <c r="K219" i="41"/>
  <c r="O222" i="41"/>
  <c r="I222" i="41"/>
  <c r="J222" i="41" s="1"/>
  <c r="L222" i="41"/>
  <c r="M222" i="41" s="1"/>
  <c r="P222" i="41"/>
  <c r="Q222" i="41" s="1"/>
  <c r="G222" i="41"/>
  <c r="H222" i="41" s="1"/>
  <c r="O224" i="41"/>
  <c r="G224" i="41"/>
  <c r="H224" i="41" s="1"/>
  <c r="L224" i="41"/>
  <c r="M224" i="41" s="1"/>
  <c r="P224" i="41"/>
  <c r="Q224" i="41" s="1"/>
  <c r="I224" i="41"/>
  <c r="J224" i="41" s="1"/>
  <c r="I216" i="41"/>
  <c r="O216" i="41"/>
  <c r="P216" i="41"/>
  <c r="G216" i="41"/>
  <c r="L216" i="41"/>
  <c r="P176" i="41"/>
  <c r="N226" i="41" l="1"/>
  <c r="K176" i="41"/>
  <c r="O201" i="41"/>
  <c r="AC9" i="6" s="1"/>
  <c r="K222" i="41"/>
  <c r="K224" i="41"/>
  <c r="K195" i="41"/>
  <c r="P201" i="41"/>
  <c r="L201" i="41"/>
  <c r="Q201" i="41"/>
  <c r="AD9" i="6" s="1"/>
  <c r="P218" i="41"/>
  <c r="Q218" i="41" s="1"/>
  <c r="G218" i="41"/>
  <c r="H218" i="41" s="1"/>
  <c r="L218" i="41"/>
  <c r="M218" i="41" s="1"/>
  <c r="I218" i="41"/>
  <c r="J218" i="41" s="1"/>
  <c r="O218" i="41"/>
  <c r="H216" i="41"/>
  <c r="M201" i="41"/>
  <c r="K192" i="41"/>
  <c r="I223" i="41"/>
  <c r="J223" i="41" s="1"/>
  <c r="L223" i="41"/>
  <c r="M223" i="41" s="1"/>
  <c r="O223" i="41"/>
  <c r="P223" i="41"/>
  <c r="Q223" i="41" s="1"/>
  <c r="G223" i="41"/>
  <c r="H223" i="41" s="1"/>
  <c r="J216" i="41"/>
  <c r="G201" i="41"/>
  <c r="I201" i="41"/>
  <c r="Q216" i="41"/>
  <c r="H201" i="41"/>
  <c r="K190" i="41"/>
  <c r="J201" i="41"/>
  <c r="M216" i="41"/>
  <c r="P221" i="41"/>
  <c r="Q221" i="41" s="1"/>
  <c r="L221" i="41"/>
  <c r="M221" i="41" s="1"/>
  <c r="G221" i="41"/>
  <c r="H221" i="41" s="1"/>
  <c r="I221" i="41"/>
  <c r="J221" i="41" s="1"/>
  <c r="O221" i="41"/>
  <c r="K220" i="41"/>
  <c r="K225" i="41"/>
  <c r="K197" i="41"/>
  <c r="O226" i="41" l="1"/>
  <c r="AE9" i="6" s="1"/>
  <c r="K201" i="41"/>
  <c r="J226" i="41"/>
  <c r="G226" i="41"/>
  <c r="K223" i="41"/>
  <c r="Q226" i="41"/>
  <c r="AF9" i="6" s="1"/>
  <c r="K221" i="41"/>
  <c r="P226" i="41"/>
  <c r="K218" i="41"/>
  <c r="L226" i="41"/>
  <c r="H226" i="41"/>
  <c r="K216" i="41"/>
  <c r="M226" i="41"/>
  <c r="I226" i="41"/>
  <c r="K226" i="41" l="1"/>
  <c r="N9" i="6"/>
  <c r="O9" i="6" l="1"/>
  <c r="Q9" i="6" s="1"/>
  <c r="F34" i="45"/>
  <c r="E34" i="45"/>
  <c r="D36" i="45"/>
  <c r="D39" i="45"/>
  <c r="D37" i="45"/>
  <c r="F37" i="45"/>
  <c r="E36" i="45"/>
  <c r="F36" i="45"/>
  <c r="E39" i="45"/>
  <c r="F39" i="45"/>
  <c r="F35" i="45"/>
  <c r="E37" i="45"/>
  <c r="E35" i="45"/>
  <c r="D35" i="45"/>
  <c r="F44" i="45"/>
  <c r="F45" i="45"/>
  <c r="F47" i="45"/>
  <c r="F49" i="45"/>
  <c r="F41" i="45"/>
  <c r="F42" i="45"/>
  <c r="D34" i="45"/>
  <c r="D47" i="45"/>
  <c r="F50" i="45"/>
  <c r="F43" i="45"/>
  <c r="F46" i="45"/>
  <c r="F48" i="45"/>
  <c r="D41" i="45"/>
  <c r="D40" i="45"/>
  <c r="D49" i="45"/>
  <c r="D48" i="45"/>
  <c r="D45" i="45"/>
  <c r="D42" i="45"/>
  <c r="F40" i="45"/>
  <c r="E45" i="45"/>
  <c r="E49" i="45"/>
  <c r="E41" i="45"/>
  <c r="E48" i="45"/>
  <c r="E40" i="45"/>
  <c r="D38" i="45"/>
  <c r="E42" i="45"/>
  <c r="E50" i="45"/>
  <c r="H12" i="6"/>
  <c r="I12" i="6" s="1"/>
  <c r="E47" i="45"/>
  <c r="D50" i="45"/>
  <c r="D46" i="45"/>
  <c r="D44" i="45"/>
  <c r="D43" i="45"/>
  <c r="E43" i="45"/>
  <c r="E44" i="45"/>
  <c r="F38" i="45"/>
  <c r="E46" i="45"/>
  <c r="N12" i="6"/>
  <c r="O12" i="6" s="1"/>
  <c r="D71" i="45"/>
  <c r="K12" i="6"/>
  <c r="L12" i="6" s="1"/>
  <c r="E38" i="45"/>
  <c r="G79" i="45"/>
  <c r="E73" i="45"/>
  <c r="D61" i="45"/>
  <c r="D70" i="45"/>
  <c r="D62" i="45"/>
  <c r="R31" i="45"/>
  <c r="A42" i="45" l="1"/>
  <c r="N68" i="45" s="1"/>
  <c r="A45" i="45"/>
  <c r="F51" i="45"/>
  <c r="A37" i="45"/>
  <c r="N63" i="45" s="1"/>
  <c r="P63" i="45" s="1"/>
  <c r="Q63" i="45" s="1"/>
  <c r="A43" i="45"/>
  <c r="N69" i="45" s="1"/>
  <c r="O69" i="45" s="1"/>
  <c r="A44" i="45"/>
  <c r="N70" i="45" s="1"/>
  <c r="P70" i="45" s="1"/>
  <c r="Q70" i="45" s="1"/>
  <c r="I37" i="45"/>
  <c r="J37" i="45" s="1"/>
  <c r="A40" i="45"/>
  <c r="N66" i="45" s="1"/>
  <c r="O66" i="45" s="1"/>
  <c r="A35" i="45"/>
  <c r="L35" i="45" s="1"/>
  <c r="M35" i="45" s="1"/>
  <c r="A39" i="45"/>
  <c r="N65" i="45" s="1"/>
  <c r="P65" i="45" s="1"/>
  <c r="Q65" i="45" s="1"/>
  <c r="E59" i="45"/>
  <c r="E69" i="45"/>
  <c r="E75" i="45"/>
  <c r="E65" i="45"/>
  <c r="E67" i="45"/>
  <c r="E64" i="45"/>
  <c r="E68" i="45"/>
  <c r="E74" i="45"/>
  <c r="E71" i="45"/>
  <c r="E66" i="45"/>
  <c r="G80" i="45"/>
  <c r="E61" i="45"/>
  <c r="E70" i="45"/>
  <c r="E60" i="45"/>
  <c r="E63" i="45"/>
  <c r="E72" i="45"/>
  <c r="E62" i="45"/>
  <c r="D91" i="45"/>
  <c r="D99" i="45"/>
  <c r="G104" i="45"/>
  <c r="D87" i="45"/>
  <c r="D85" i="45"/>
  <c r="D98" i="45"/>
  <c r="D92" i="45"/>
  <c r="D84" i="45"/>
  <c r="D94" i="45"/>
  <c r="D96" i="45"/>
  <c r="D86" i="45"/>
  <c r="D97" i="45"/>
  <c r="D90" i="45"/>
  <c r="D93" i="45"/>
  <c r="D89" i="45"/>
  <c r="D95" i="45"/>
  <c r="D100" i="45"/>
  <c r="D88" i="45"/>
  <c r="D73" i="45"/>
  <c r="A46" i="45"/>
  <c r="L46" i="45" s="1"/>
  <c r="M46" i="45" s="1"/>
  <c r="G45" i="45"/>
  <c r="H45" i="45" s="1"/>
  <c r="P69" i="45"/>
  <c r="Q69" i="45" s="1"/>
  <c r="L45" i="45"/>
  <c r="M45" i="45" s="1"/>
  <c r="N71" i="45"/>
  <c r="D66" i="45"/>
  <c r="D74" i="45"/>
  <c r="D68" i="45"/>
  <c r="D69" i="45"/>
  <c r="D72" i="45"/>
  <c r="E51" i="45"/>
  <c r="D67" i="45"/>
  <c r="L43" i="45"/>
  <c r="M43" i="45" s="1"/>
  <c r="D65" i="45"/>
  <c r="D75" i="45"/>
  <c r="I45" i="45"/>
  <c r="J45" i="45" s="1"/>
  <c r="D63" i="45"/>
  <c r="Q12" i="6"/>
  <c r="D59" i="45"/>
  <c r="D64" i="45"/>
  <c r="D60" i="45"/>
  <c r="A34" i="45"/>
  <c r="I34" i="45" s="1"/>
  <c r="O65" i="45"/>
  <c r="D51" i="45"/>
  <c r="A41" i="45"/>
  <c r="N67" i="45" s="1"/>
  <c r="A38" i="45"/>
  <c r="I38" i="45" s="1"/>
  <c r="J38" i="45" s="1"/>
  <c r="A48" i="45"/>
  <c r="G48" i="45" s="1"/>
  <c r="H48" i="45" s="1"/>
  <c r="G39" i="45"/>
  <c r="H39" i="45" s="1"/>
  <c r="I39" i="45"/>
  <c r="J39" i="45" s="1"/>
  <c r="A50" i="45"/>
  <c r="G50" i="45" s="1"/>
  <c r="H50" i="45" s="1"/>
  <c r="A49" i="45"/>
  <c r="A47" i="45"/>
  <c r="I47" i="45" s="1"/>
  <c r="J47" i="45" s="1"/>
  <c r="A36" i="45"/>
  <c r="N62" i="45" s="1"/>
  <c r="G37" i="45"/>
  <c r="H37" i="45" s="1"/>
  <c r="O63" i="45"/>
  <c r="G35" i="45" l="1"/>
  <c r="H35" i="45" s="1"/>
  <c r="I42" i="45"/>
  <c r="J42" i="45" s="1"/>
  <c r="L37" i="45"/>
  <c r="M37" i="45" s="1"/>
  <c r="L42" i="45"/>
  <c r="M42" i="45" s="1"/>
  <c r="G42" i="45"/>
  <c r="H42" i="45" s="1"/>
  <c r="G36" i="45"/>
  <c r="H36" i="45" s="1"/>
  <c r="O70" i="45"/>
  <c r="G34" i="45"/>
  <c r="L44" i="45"/>
  <c r="M44" i="45" s="1"/>
  <c r="I44" i="45"/>
  <c r="J44" i="45" s="1"/>
  <c r="K37" i="45"/>
  <c r="G40" i="45"/>
  <c r="H40" i="45" s="1"/>
  <c r="G44" i="45"/>
  <c r="H44" i="45" s="1"/>
  <c r="K44" i="45" s="1"/>
  <c r="N61" i="45"/>
  <c r="O61" i="45" s="1"/>
  <c r="N75" i="45"/>
  <c r="P75" i="45" s="1"/>
  <c r="Q75" i="45" s="1"/>
  <c r="I40" i="45"/>
  <c r="J40" i="45" s="1"/>
  <c r="I49" i="45"/>
  <c r="J49" i="45" s="1"/>
  <c r="G43" i="45"/>
  <c r="H43" i="45" s="1"/>
  <c r="P66" i="45"/>
  <c r="Q66" i="45" s="1"/>
  <c r="G49" i="45"/>
  <c r="H49" i="45" s="1"/>
  <c r="L50" i="45"/>
  <c r="M50" i="45" s="1"/>
  <c r="I43" i="45"/>
  <c r="J43" i="45" s="1"/>
  <c r="L39" i="45"/>
  <c r="M39" i="45" s="1"/>
  <c r="K42" i="45"/>
  <c r="I41" i="45"/>
  <c r="J41" i="45" s="1"/>
  <c r="K45" i="45"/>
  <c r="I50" i="45"/>
  <c r="J50" i="45" s="1"/>
  <c r="K50" i="45" s="1"/>
  <c r="G41" i="45"/>
  <c r="H41" i="45" s="1"/>
  <c r="L49" i="45"/>
  <c r="M49" i="45" s="1"/>
  <c r="I35" i="45"/>
  <c r="J35" i="45" s="1"/>
  <c r="L40" i="45"/>
  <c r="M40" i="45" s="1"/>
  <c r="K39" i="45"/>
  <c r="O68" i="45"/>
  <c r="P68" i="45"/>
  <c r="Q68" i="45" s="1"/>
  <c r="I55" i="45"/>
  <c r="E76" i="45"/>
  <c r="O62" i="45"/>
  <c r="P62" i="45"/>
  <c r="Q62" i="45" s="1"/>
  <c r="L36" i="45"/>
  <c r="M36" i="45" s="1"/>
  <c r="N73" i="45"/>
  <c r="G47" i="45"/>
  <c r="H47" i="45" s="1"/>
  <c r="K47" i="45" s="1"/>
  <c r="L47" i="45"/>
  <c r="M47" i="45" s="1"/>
  <c r="O71" i="45"/>
  <c r="P71" i="45"/>
  <c r="Q71" i="45" s="1"/>
  <c r="L48" i="45"/>
  <c r="M48" i="45" s="1"/>
  <c r="N74" i="45"/>
  <c r="F59" i="45"/>
  <c r="A59" i="45" s="1"/>
  <c r="F68" i="45"/>
  <c r="F67" i="45"/>
  <c r="A67" i="45" s="1"/>
  <c r="F66" i="45"/>
  <c r="A66" i="45" s="1"/>
  <c r="F65" i="45"/>
  <c r="A65" i="45" s="1"/>
  <c r="F69" i="45"/>
  <c r="F74" i="45"/>
  <c r="A74" i="45" s="1"/>
  <c r="F73" i="45"/>
  <c r="A73" i="45" s="1"/>
  <c r="F75" i="45"/>
  <c r="A75" i="45" s="1"/>
  <c r="F64" i="45"/>
  <c r="A64" i="45" s="1"/>
  <c r="F81" i="45"/>
  <c r="F63" i="45"/>
  <c r="A63" i="45" s="1"/>
  <c r="G63" i="45" s="1"/>
  <c r="H63" i="45" s="1"/>
  <c r="F61" i="45"/>
  <c r="A61" i="45" s="1"/>
  <c r="F72" i="45"/>
  <c r="A72" i="45" s="1"/>
  <c r="F70" i="45"/>
  <c r="F60" i="45"/>
  <c r="A60" i="45" s="1"/>
  <c r="F62" i="45"/>
  <c r="A62" i="45" s="1"/>
  <c r="I62" i="45" s="1"/>
  <c r="J62" i="45" s="1"/>
  <c r="F71" i="45"/>
  <c r="A71" i="45" s="1"/>
  <c r="G71" i="45" s="1"/>
  <c r="H71" i="45" s="1"/>
  <c r="H34" i="45"/>
  <c r="G38" i="45"/>
  <c r="H38" i="45" s="1"/>
  <c r="K38" i="45" s="1"/>
  <c r="P67" i="45"/>
  <c r="Q67" i="45" s="1"/>
  <c r="O67" i="45"/>
  <c r="N60" i="45"/>
  <c r="L34" i="45"/>
  <c r="L41" i="45"/>
  <c r="M41" i="45" s="1"/>
  <c r="I36" i="45"/>
  <c r="J36" i="45" s="1"/>
  <c r="K36" i="45" s="1"/>
  <c r="G46" i="45"/>
  <c r="H46" i="45" s="1"/>
  <c r="N72" i="45"/>
  <c r="D110" i="45"/>
  <c r="D123" i="45"/>
  <c r="D118" i="45"/>
  <c r="D119" i="45"/>
  <c r="D111" i="45"/>
  <c r="D116" i="45"/>
  <c r="D114" i="45"/>
  <c r="D125" i="45"/>
  <c r="D117" i="45"/>
  <c r="D113" i="45"/>
  <c r="D122" i="45"/>
  <c r="D109" i="45"/>
  <c r="D124" i="45"/>
  <c r="D115" i="45"/>
  <c r="D121" i="45"/>
  <c r="D112" i="45"/>
  <c r="D120" i="45"/>
  <c r="G129" i="45"/>
  <c r="D76" i="45"/>
  <c r="I54" i="45"/>
  <c r="N64" i="45"/>
  <c r="L38" i="45"/>
  <c r="M38" i="45" s="1"/>
  <c r="J34" i="45"/>
  <c r="I48" i="45"/>
  <c r="J48" i="45" s="1"/>
  <c r="K48" i="45" s="1"/>
  <c r="I46" i="45"/>
  <c r="J46" i="45" s="1"/>
  <c r="I79" i="45"/>
  <c r="D101" i="45"/>
  <c r="E84" i="45"/>
  <c r="E93" i="45"/>
  <c r="E91" i="45"/>
  <c r="E96" i="45"/>
  <c r="E100" i="45"/>
  <c r="E85" i="45"/>
  <c r="E94" i="45"/>
  <c r="E90" i="45"/>
  <c r="E92" i="45"/>
  <c r="G105" i="45"/>
  <c r="E89" i="45"/>
  <c r="E88" i="45"/>
  <c r="E97" i="45"/>
  <c r="E86" i="45"/>
  <c r="E95" i="45"/>
  <c r="E99" i="45"/>
  <c r="E98" i="45"/>
  <c r="E87" i="45"/>
  <c r="K35" i="45" l="1"/>
  <c r="K40" i="45"/>
  <c r="P61" i="45"/>
  <c r="Q61" i="45" s="1"/>
  <c r="N87" i="45"/>
  <c r="P87" i="45" s="1"/>
  <c r="Q87" i="45" s="1"/>
  <c r="O75" i="45"/>
  <c r="K49" i="45"/>
  <c r="K43" i="45"/>
  <c r="K41" i="45"/>
  <c r="K46" i="45"/>
  <c r="G62" i="45"/>
  <c r="H62" i="45" s="1"/>
  <c r="K62" i="45" s="1"/>
  <c r="I67" i="45"/>
  <c r="J67" i="45" s="1"/>
  <c r="N93" i="45"/>
  <c r="P93" i="45" s="1"/>
  <c r="Q93" i="45" s="1"/>
  <c r="L75" i="45"/>
  <c r="M75" i="45" s="1"/>
  <c r="G75" i="45"/>
  <c r="H75" i="45" s="1"/>
  <c r="I75" i="45"/>
  <c r="J75" i="45" s="1"/>
  <c r="N85" i="45"/>
  <c r="O85" i="45" s="1"/>
  <c r="I59" i="45"/>
  <c r="J59" i="45" s="1"/>
  <c r="G59" i="45"/>
  <c r="H59" i="45" s="1"/>
  <c r="L67" i="45"/>
  <c r="M67" i="45" s="1"/>
  <c r="I71" i="45"/>
  <c r="J71" i="45" s="1"/>
  <c r="K71" i="45" s="1"/>
  <c r="N97" i="45"/>
  <c r="P97" i="45" s="1"/>
  <c r="Q97" i="45" s="1"/>
  <c r="L62" i="45"/>
  <c r="M62" i="45" s="1"/>
  <c r="L71" i="45"/>
  <c r="M71" i="45" s="1"/>
  <c r="A68" i="45"/>
  <c r="N94" i="45" s="1"/>
  <c r="P94" i="45" s="1"/>
  <c r="Q94" i="45" s="1"/>
  <c r="N88" i="45"/>
  <c r="P88" i="45" s="1"/>
  <c r="Q88" i="45" s="1"/>
  <c r="O87" i="45"/>
  <c r="N92" i="45"/>
  <c r="I66" i="45"/>
  <c r="J66" i="45" s="1"/>
  <c r="G66" i="45"/>
  <c r="H66" i="45" s="1"/>
  <c r="I72" i="45"/>
  <c r="J72" i="45" s="1"/>
  <c r="L72" i="45"/>
  <c r="M72" i="45" s="1"/>
  <c r="G72" i="45"/>
  <c r="H72" i="45" s="1"/>
  <c r="P72" i="45"/>
  <c r="Q72" i="45" s="1"/>
  <c r="O72" i="45"/>
  <c r="N98" i="45"/>
  <c r="A70" i="45"/>
  <c r="G74" i="45"/>
  <c r="H74" i="45" s="1"/>
  <c r="P74" i="45"/>
  <c r="Q74" i="45" s="1"/>
  <c r="O74" i="45"/>
  <c r="N100" i="45"/>
  <c r="I74" i="45"/>
  <c r="J74" i="45" s="1"/>
  <c r="L74" i="45"/>
  <c r="M74" i="45" s="1"/>
  <c r="G73" i="45"/>
  <c r="H73" i="45" s="1"/>
  <c r="P73" i="45"/>
  <c r="Q73" i="45" s="1"/>
  <c r="N99" i="45"/>
  <c r="I73" i="45"/>
  <c r="J73" i="45" s="1"/>
  <c r="O73" i="45"/>
  <c r="L73" i="45"/>
  <c r="M73" i="45" s="1"/>
  <c r="A69" i="45"/>
  <c r="L69" i="45" s="1"/>
  <c r="M69" i="45" s="1"/>
  <c r="E109" i="45"/>
  <c r="E119" i="45"/>
  <c r="E112" i="45"/>
  <c r="E121" i="45"/>
  <c r="E116" i="45"/>
  <c r="E125" i="45"/>
  <c r="E123" i="45"/>
  <c r="E114" i="45"/>
  <c r="E115" i="45"/>
  <c r="E111" i="45"/>
  <c r="E122" i="45"/>
  <c r="G130" i="45"/>
  <c r="E117" i="45"/>
  <c r="E113" i="45"/>
  <c r="E118" i="45"/>
  <c r="E120" i="45"/>
  <c r="E124" i="45"/>
  <c r="E110" i="45"/>
  <c r="G67" i="45"/>
  <c r="H67" i="45" s="1"/>
  <c r="L65" i="45"/>
  <c r="M65" i="45" s="1"/>
  <c r="K34" i="45"/>
  <c r="H51" i="45"/>
  <c r="J12" i="6" s="1"/>
  <c r="F76" i="45"/>
  <c r="L63" i="45"/>
  <c r="M63" i="45" s="1"/>
  <c r="I56" i="45"/>
  <c r="K54" i="45" s="1"/>
  <c r="L66" i="45"/>
  <c r="M66" i="45" s="1"/>
  <c r="I61" i="45"/>
  <c r="J61" i="45" s="1"/>
  <c r="L64" i="45"/>
  <c r="M64" i="45" s="1"/>
  <c r="N90" i="45"/>
  <c r="G64" i="45"/>
  <c r="H64" i="45" s="1"/>
  <c r="O64" i="45"/>
  <c r="I64" i="45"/>
  <c r="J64" i="45" s="1"/>
  <c r="P64" i="45"/>
  <c r="Q64" i="45" s="1"/>
  <c r="J51" i="45"/>
  <c r="M12" i="6" s="1"/>
  <c r="G65" i="45"/>
  <c r="H65" i="45" s="1"/>
  <c r="N91" i="45"/>
  <c r="I65" i="45"/>
  <c r="J65" i="45" s="1"/>
  <c r="G51" i="45"/>
  <c r="F84" i="45"/>
  <c r="F88" i="45"/>
  <c r="F92" i="45"/>
  <c r="A92" i="45" s="1"/>
  <c r="F100" i="45"/>
  <c r="A100" i="45" s="1"/>
  <c r="F98" i="45"/>
  <c r="A98" i="45" s="1"/>
  <c r="F106" i="45"/>
  <c r="F94" i="45"/>
  <c r="A94" i="45" s="1"/>
  <c r="F91" i="45"/>
  <c r="A91" i="45" s="1"/>
  <c r="F93" i="45"/>
  <c r="A93" i="45" s="1"/>
  <c r="F87" i="45"/>
  <c r="A87" i="45" s="1"/>
  <c r="I87" i="45" s="1"/>
  <c r="J87" i="45" s="1"/>
  <c r="F96" i="45"/>
  <c r="A96" i="45" s="1"/>
  <c r="F86" i="45"/>
  <c r="A86" i="45" s="1"/>
  <c r="F99" i="45"/>
  <c r="A99" i="45" s="1"/>
  <c r="F95" i="45"/>
  <c r="A95" i="45" s="1"/>
  <c r="F97" i="45"/>
  <c r="A97" i="45" s="1"/>
  <c r="F90" i="45"/>
  <c r="A90" i="45" s="1"/>
  <c r="F89" i="45"/>
  <c r="A89" i="45" s="1"/>
  <c r="F85" i="45"/>
  <c r="A85" i="45" s="1"/>
  <c r="L61" i="45"/>
  <c r="M61" i="45" s="1"/>
  <c r="I63" i="45"/>
  <c r="J63" i="45" s="1"/>
  <c r="K63" i="45" s="1"/>
  <c r="N89" i="45"/>
  <c r="D143" i="45"/>
  <c r="D135" i="45"/>
  <c r="D145" i="45"/>
  <c r="D138" i="45"/>
  <c r="D139" i="45"/>
  <c r="D147" i="45"/>
  <c r="D136" i="45"/>
  <c r="D148" i="45"/>
  <c r="D141" i="45"/>
  <c r="D134" i="45"/>
  <c r="G154" i="45"/>
  <c r="D140" i="45"/>
  <c r="D146" i="45"/>
  <c r="D144" i="45"/>
  <c r="D142" i="45"/>
  <c r="D150" i="45"/>
  <c r="D137" i="45"/>
  <c r="D149" i="45"/>
  <c r="D126" i="45"/>
  <c r="I104" i="45"/>
  <c r="M34" i="45"/>
  <c r="M51" i="45" s="1"/>
  <c r="P12" i="6" s="1"/>
  <c r="L51" i="45"/>
  <c r="G61" i="45"/>
  <c r="H61" i="45" s="1"/>
  <c r="I51" i="45"/>
  <c r="E101" i="45"/>
  <c r="I80" i="45"/>
  <c r="I60" i="45"/>
  <c r="J60" i="45" s="1"/>
  <c r="N86" i="45"/>
  <c r="G60" i="45"/>
  <c r="H60" i="45" s="1"/>
  <c r="P60" i="45"/>
  <c r="O60" i="45"/>
  <c r="L60" i="45"/>
  <c r="M60" i="45" s="1"/>
  <c r="N76" i="45"/>
  <c r="L59" i="45"/>
  <c r="K51" i="45" l="1"/>
  <c r="P85" i="45"/>
  <c r="L85" i="45"/>
  <c r="M85" i="45" s="1"/>
  <c r="N111" i="45"/>
  <c r="O88" i="45"/>
  <c r="G93" i="45"/>
  <c r="H93" i="45" s="1"/>
  <c r="O93" i="45"/>
  <c r="K67" i="45"/>
  <c r="O97" i="45"/>
  <c r="K75" i="45"/>
  <c r="I85" i="45"/>
  <c r="J85" i="45" s="1"/>
  <c r="K74" i="45"/>
  <c r="G85" i="45"/>
  <c r="H85" i="45" s="1"/>
  <c r="N123" i="45"/>
  <c r="O123" i="45" s="1"/>
  <c r="K72" i="45"/>
  <c r="N120" i="45"/>
  <c r="P120" i="45" s="1"/>
  <c r="Q120" i="45" s="1"/>
  <c r="K65" i="45"/>
  <c r="L97" i="45"/>
  <c r="M97" i="45" s="1"/>
  <c r="I68" i="45"/>
  <c r="J68" i="45" s="1"/>
  <c r="N113" i="45"/>
  <c r="P113" i="45" s="1"/>
  <c r="Q113" i="45" s="1"/>
  <c r="G68" i="45"/>
  <c r="H68" i="45" s="1"/>
  <c r="O94" i="45"/>
  <c r="L68" i="45"/>
  <c r="M68" i="45" s="1"/>
  <c r="K60" i="45"/>
  <c r="K66" i="45"/>
  <c r="F109" i="45"/>
  <c r="F116" i="45"/>
  <c r="A116" i="45" s="1"/>
  <c r="F124" i="45"/>
  <c r="A124" i="45" s="1"/>
  <c r="F119" i="45"/>
  <c r="A119" i="45" s="1"/>
  <c r="F112" i="45"/>
  <c r="A112" i="45" s="1"/>
  <c r="F110" i="45"/>
  <c r="A110" i="45" s="1"/>
  <c r="F111" i="45"/>
  <c r="A111" i="45" s="1"/>
  <c r="N137" i="45" s="1"/>
  <c r="F120" i="45"/>
  <c r="A120" i="45" s="1"/>
  <c r="F125" i="45"/>
  <c r="A125" i="45" s="1"/>
  <c r="F117" i="45"/>
  <c r="A117" i="45" s="1"/>
  <c r="F113" i="45"/>
  <c r="F131" i="45"/>
  <c r="F114" i="45"/>
  <c r="A114" i="45" s="1"/>
  <c r="F122" i="45"/>
  <c r="A122" i="45" s="1"/>
  <c r="F115" i="45"/>
  <c r="A115" i="45" s="1"/>
  <c r="F123" i="45"/>
  <c r="A123" i="45" s="1"/>
  <c r="F121" i="45"/>
  <c r="A121" i="45" s="1"/>
  <c r="F118" i="45"/>
  <c r="A118" i="45" s="1"/>
  <c r="K59" i="45"/>
  <c r="E134" i="45"/>
  <c r="E143" i="45"/>
  <c r="E142" i="45"/>
  <c r="E147" i="45"/>
  <c r="E136" i="45"/>
  <c r="E138" i="45"/>
  <c r="E148" i="45"/>
  <c r="E141" i="45"/>
  <c r="E144" i="45"/>
  <c r="E135" i="45"/>
  <c r="E139" i="45"/>
  <c r="E137" i="45"/>
  <c r="G155" i="45"/>
  <c r="E140" i="45"/>
  <c r="E145" i="45"/>
  <c r="E150" i="45"/>
  <c r="E146" i="45"/>
  <c r="E149" i="45"/>
  <c r="I97" i="45"/>
  <c r="J97" i="45" s="1"/>
  <c r="L93" i="45"/>
  <c r="M93" i="45" s="1"/>
  <c r="D151" i="45"/>
  <c r="I129" i="45"/>
  <c r="G92" i="45"/>
  <c r="H92" i="45" s="1"/>
  <c r="N118" i="45"/>
  <c r="L92" i="45"/>
  <c r="M92" i="45" s="1"/>
  <c r="O92" i="45"/>
  <c r="I92" i="45"/>
  <c r="J92" i="45" s="1"/>
  <c r="P92" i="45"/>
  <c r="Q92" i="45" s="1"/>
  <c r="G70" i="45"/>
  <c r="H70" i="45" s="1"/>
  <c r="N96" i="45"/>
  <c r="I70" i="45"/>
  <c r="J70" i="45" s="1"/>
  <c r="O76" i="45"/>
  <c r="S12" i="6" s="1"/>
  <c r="Q60" i="45"/>
  <c r="Q76" i="45" s="1"/>
  <c r="T12" i="6" s="1"/>
  <c r="E12" i="6" s="1"/>
  <c r="P76" i="45"/>
  <c r="Q85" i="45"/>
  <c r="D167" i="45"/>
  <c r="D160" i="45"/>
  <c r="D173" i="45"/>
  <c r="D162" i="45"/>
  <c r="D175" i="45"/>
  <c r="D174" i="45"/>
  <c r="D166" i="45"/>
  <c r="D164" i="45"/>
  <c r="D168" i="45"/>
  <c r="D169" i="45"/>
  <c r="D163" i="45"/>
  <c r="D171" i="45"/>
  <c r="D161" i="45"/>
  <c r="D170" i="45"/>
  <c r="D165" i="45"/>
  <c r="D159" i="45"/>
  <c r="D172" i="45"/>
  <c r="G179" i="45"/>
  <c r="P99" i="45"/>
  <c r="Q99" i="45" s="1"/>
  <c r="N125" i="45"/>
  <c r="L99" i="45"/>
  <c r="M99" i="45" s="1"/>
  <c r="I99" i="45"/>
  <c r="J99" i="45" s="1"/>
  <c r="G99" i="45"/>
  <c r="H99" i="45" s="1"/>
  <c r="O99" i="45"/>
  <c r="G97" i="45"/>
  <c r="H97" i="45" s="1"/>
  <c r="L94" i="45"/>
  <c r="M94" i="45" s="1"/>
  <c r="N117" i="45"/>
  <c r="G91" i="45"/>
  <c r="H91" i="45" s="1"/>
  <c r="I91" i="45"/>
  <c r="J91" i="45" s="1"/>
  <c r="L91" i="45"/>
  <c r="M91" i="45" s="1"/>
  <c r="P91" i="45"/>
  <c r="Q91" i="45" s="1"/>
  <c r="O91" i="45"/>
  <c r="F101" i="45"/>
  <c r="I81" i="45"/>
  <c r="A88" i="45"/>
  <c r="I93" i="45"/>
  <c r="J93" i="45" s="1"/>
  <c r="L87" i="45"/>
  <c r="M87" i="45" s="1"/>
  <c r="G94" i="45"/>
  <c r="H94" i="45" s="1"/>
  <c r="O111" i="45"/>
  <c r="P111" i="45"/>
  <c r="Q111" i="45" s="1"/>
  <c r="K61" i="45"/>
  <c r="A84" i="45"/>
  <c r="L84" i="45" s="1"/>
  <c r="N95" i="45"/>
  <c r="I69" i="45"/>
  <c r="J69" i="45" s="1"/>
  <c r="G69" i="45"/>
  <c r="H69" i="45" s="1"/>
  <c r="K73" i="45"/>
  <c r="N119" i="45"/>
  <c r="G87" i="45"/>
  <c r="H87" i="45" s="1"/>
  <c r="K87" i="45" s="1"/>
  <c r="I94" i="45"/>
  <c r="J94" i="45" s="1"/>
  <c r="N116" i="45"/>
  <c r="G90" i="45"/>
  <c r="H90" i="45" s="1"/>
  <c r="P90" i="45"/>
  <c r="Q90" i="45" s="1"/>
  <c r="I90" i="45"/>
  <c r="J90" i="45" s="1"/>
  <c r="L90" i="45"/>
  <c r="M90" i="45" s="1"/>
  <c r="O90" i="45"/>
  <c r="G100" i="45"/>
  <c r="H100" i="45" s="1"/>
  <c r="P100" i="45"/>
  <c r="Q100" i="45" s="1"/>
  <c r="L100" i="45"/>
  <c r="M100" i="45" s="1"/>
  <c r="I100" i="45"/>
  <c r="J100" i="45" s="1"/>
  <c r="O100" i="45"/>
  <c r="O113" i="45"/>
  <c r="G86" i="45"/>
  <c r="H86" i="45" s="1"/>
  <c r="L86" i="45"/>
  <c r="M86" i="45" s="1"/>
  <c r="N112" i="45"/>
  <c r="P86" i="45"/>
  <c r="Q86" i="45" s="1"/>
  <c r="O86" i="45"/>
  <c r="I86" i="45"/>
  <c r="J86" i="45" s="1"/>
  <c r="M59" i="45"/>
  <c r="G89" i="45"/>
  <c r="H89" i="45" s="1"/>
  <c r="L89" i="45"/>
  <c r="M89" i="45" s="1"/>
  <c r="O89" i="45"/>
  <c r="P89" i="45"/>
  <c r="Q89" i="45" s="1"/>
  <c r="I89" i="45"/>
  <c r="J89" i="45" s="1"/>
  <c r="N115" i="45"/>
  <c r="K64" i="45"/>
  <c r="R12" i="6"/>
  <c r="D12" i="6" s="1"/>
  <c r="I105" i="45"/>
  <c r="E126" i="45"/>
  <c r="L70" i="45"/>
  <c r="M70" i="45" s="1"/>
  <c r="L98" i="45"/>
  <c r="M98" i="45" s="1"/>
  <c r="N124" i="45"/>
  <c r="O98" i="45"/>
  <c r="I98" i="45"/>
  <c r="J98" i="45" s="1"/>
  <c r="G98" i="45"/>
  <c r="H98" i="45" s="1"/>
  <c r="K98" i="45" s="1"/>
  <c r="P98" i="45"/>
  <c r="Q98" i="45" s="1"/>
  <c r="K93" i="45" l="1"/>
  <c r="K68" i="45"/>
  <c r="K69" i="45"/>
  <c r="K85" i="45"/>
  <c r="K97" i="45"/>
  <c r="L111" i="45"/>
  <c r="M111" i="45" s="1"/>
  <c r="G111" i="45"/>
  <c r="H111" i="45" s="1"/>
  <c r="I111" i="45"/>
  <c r="J111" i="45" s="1"/>
  <c r="I123" i="45"/>
  <c r="J123" i="45" s="1"/>
  <c r="P123" i="45"/>
  <c r="Q123" i="45" s="1"/>
  <c r="K99" i="45"/>
  <c r="O120" i="45"/>
  <c r="K91" i="45"/>
  <c r="G120" i="45"/>
  <c r="H120" i="45" s="1"/>
  <c r="J76" i="45"/>
  <c r="K90" i="45"/>
  <c r="G123" i="45"/>
  <c r="H123" i="45" s="1"/>
  <c r="K123" i="45" s="1"/>
  <c r="K94" i="45"/>
  <c r="I76" i="45"/>
  <c r="K89" i="45"/>
  <c r="K100" i="45"/>
  <c r="K92" i="45"/>
  <c r="I154" i="45"/>
  <c r="D176" i="45"/>
  <c r="O118" i="45"/>
  <c r="I118" i="45"/>
  <c r="J118" i="45" s="1"/>
  <c r="G118" i="45"/>
  <c r="H118" i="45" s="1"/>
  <c r="L118" i="45"/>
  <c r="M118" i="45" s="1"/>
  <c r="P118" i="45"/>
  <c r="Q118" i="45" s="1"/>
  <c r="N144" i="45"/>
  <c r="N146" i="45"/>
  <c r="O116" i="45"/>
  <c r="P116" i="45"/>
  <c r="Q116" i="45" s="1"/>
  <c r="G116" i="45"/>
  <c r="H116" i="45" s="1"/>
  <c r="N142" i="45"/>
  <c r="I116" i="45"/>
  <c r="J116" i="45" s="1"/>
  <c r="L116" i="45"/>
  <c r="M116" i="45" s="1"/>
  <c r="P137" i="45"/>
  <c r="Q137" i="45" s="1"/>
  <c r="O137" i="45"/>
  <c r="D199" i="45"/>
  <c r="D185" i="45"/>
  <c r="D190" i="45"/>
  <c r="D194" i="45"/>
  <c r="D186" i="45"/>
  <c r="D193" i="45"/>
  <c r="D189" i="45"/>
  <c r="D191" i="45"/>
  <c r="D200" i="45"/>
  <c r="D184" i="45"/>
  <c r="D192" i="45"/>
  <c r="D197" i="45"/>
  <c r="D198" i="45"/>
  <c r="D195" i="45"/>
  <c r="G204" i="45"/>
  <c r="D196" i="45"/>
  <c r="D187" i="45"/>
  <c r="D188" i="45"/>
  <c r="H76" i="45"/>
  <c r="I120" i="45"/>
  <c r="J120" i="45" s="1"/>
  <c r="L117" i="45"/>
  <c r="M117" i="45" s="1"/>
  <c r="P117" i="45"/>
  <c r="Q117" i="45" s="1"/>
  <c r="N143" i="45"/>
  <c r="G117" i="45"/>
  <c r="H117" i="45" s="1"/>
  <c r="O117" i="45"/>
  <c r="I117" i="45"/>
  <c r="J117" i="45" s="1"/>
  <c r="G76" i="45"/>
  <c r="N110" i="45"/>
  <c r="G84" i="45"/>
  <c r="I84" i="45"/>
  <c r="G96" i="45"/>
  <c r="H96" i="45" s="1"/>
  <c r="O96" i="45"/>
  <c r="P96" i="45"/>
  <c r="Q96" i="45" s="1"/>
  <c r="I96" i="45"/>
  <c r="J96" i="45" s="1"/>
  <c r="L96" i="45"/>
  <c r="M96" i="45" s="1"/>
  <c r="N122" i="45"/>
  <c r="G112" i="45"/>
  <c r="H112" i="45" s="1"/>
  <c r="L112" i="45"/>
  <c r="M112" i="45" s="1"/>
  <c r="N138" i="45"/>
  <c r="P112" i="45"/>
  <c r="Q112" i="45" s="1"/>
  <c r="I112" i="45"/>
  <c r="J112" i="45" s="1"/>
  <c r="O112" i="45"/>
  <c r="G95" i="45"/>
  <c r="H95" i="45" s="1"/>
  <c r="I95" i="45"/>
  <c r="J95" i="45" s="1"/>
  <c r="L95" i="45"/>
  <c r="M95" i="45" s="1"/>
  <c r="N121" i="45"/>
  <c r="P95" i="45"/>
  <c r="Q95" i="45" s="1"/>
  <c r="O95" i="45"/>
  <c r="O101" i="45" s="1"/>
  <c r="U12" i="6" s="1"/>
  <c r="K86" i="45"/>
  <c r="M84" i="45"/>
  <c r="N114" i="45"/>
  <c r="I88" i="45"/>
  <c r="J88" i="45" s="1"/>
  <c r="L88" i="45"/>
  <c r="M88" i="45" s="1"/>
  <c r="G88" i="45"/>
  <c r="H88" i="45" s="1"/>
  <c r="K70" i="45"/>
  <c r="K76" i="45" s="1"/>
  <c r="E151" i="45"/>
  <c r="I130" i="45"/>
  <c r="G124" i="45"/>
  <c r="H124" i="45" s="1"/>
  <c r="P124" i="45"/>
  <c r="Q124" i="45" s="1"/>
  <c r="N150" i="45"/>
  <c r="I124" i="45"/>
  <c r="J124" i="45" s="1"/>
  <c r="O124" i="45"/>
  <c r="L124" i="45"/>
  <c r="M124" i="45" s="1"/>
  <c r="N141" i="45"/>
  <c r="G115" i="45"/>
  <c r="H115" i="45" s="1"/>
  <c r="I115" i="45"/>
  <c r="J115" i="45" s="1"/>
  <c r="O115" i="45"/>
  <c r="L115" i="45"/>
  <c r="M115" i="45" s="1"/>
  <c r="P115" i="45"/>
  <c r="Q115" i="45" s="1"/>
  <c r="L76" i="45"/>
  <c r="G81" i="45"/>
  <c r="K79" i="45"/>
  <c r="E159" i="45"/>
  <c r="E174" i="45"/>
  <c r="E166" i="45"/>
  <c r="E173" i="45"/>
  <c r="E169" i="45"/>
  <c r="E167" i="45"/>
  <c r="G180" i="45"/>
  <c r="E164" i="45"/>
  <c r="E168" i="45"/>
  <c r="E165" i="45"/>
  <c r="E161" i="45"/>
  <c r="E163" i="45"/>
  <c r="E171" i="45"/>
  <c r="E162" i="45"/>
  <c r="E170" i="45"/>
  <c r="E160" i="45"/>
  <c r="E172" i="45"/>
  <c r="E175" i="45"/>
  <c r="F134" i="45"/>
  <c r="F138" i="45"/>
  <c r="F137" i="45"/>
  <c r="A137" i="45" s="1"/>
  <c r="I137" i="45" s="1"/>
  <c r="J137" i="45" s="1"/>
  <c r="F140" i="45"/>
  <c r="A140" i="45" s="1"/>
  <c r="F139" i="45"/>
  <c r="A139" i="45" s="1"/>
  <c r="F135" i="45"/>
  <c r="A135" i="45" s="1"/>
  <c r="F144" i="45"/>
  <c r="A144" i="45" s="1"/>
  <c r="F156" i="45"/>
  <c r="F143" i="45"/>
  <c r="A143" i="45" s="1"/>
  <c r="F147" i="45"/>
  <c r="A147" i="45" s="1"/>
  <c r="F146" i="45"/>
  <c r="A146" i="45" s="1"/>
  <c r="F150" i="45"/>
  <c r="A150" i="45" s="1"/>
  <c r="F142" i="45"/>
  <c r="A142" i="45" s="1"/>
  <c r="F141" i="45"/>
  <c r="A141" i="45" s="1"/>
  <c r="F148" i="45"/>
  <c r="A148" i="45" s="1"/>
  <c r="F149" i="45"/>
  <c r="A149" i="45" s="1"/>
  <c r="F136" i="45"/>
  <c r="A136" i="45" s="1"/>
  <c r="F145" i="45"/>
  <c r="A145" i="45" s="1"/>
  <c r="N149" i="45"/>
  <c r="L120" i="45"/>
  <c r="M120" i="45" s="1"/>
  <c r="M76" i="45"/>
  <c r="G119" i="45"/>
  <c r="H119" i="45" s="1"/>
  <c r="O119" i="45"/>
  <c r="L119" i="45"/>
  <c r="M119" i="45" s="1"/>
  <c r="I119" i="45"/>
  <c r="J119" i="45" s="1"/>
  <c r="P119" i="45"/>
  <c r="Q119" i="45" s="1"/>
  <c r="N145" i="45"/>
  <c r="F126" i="45"/>
  <c r="I106" i="45"/>
  <c r="A113" i="45"/>
  <c r="A109" i="45"/>
  <c r="G125" i="45"/>
  <c r="H125" i="45" s="1"/>
  <c r="O125" i="45"/>
  <c r="I125" i="45"/>
  <c r="J125" i="45" s="1"/>
  <c r="P125" i="45"/>
  <c r="Q125" i="45" s="1"/>
  <c r="L125" i="45"/>
  <c r="M125" i="45" s="1"/>
  <c r="L123" i="45"/>
  <c r="M123" i="45" s="1"/>
  <c r="N101" i="45"/>
  <c r="K111" i="45" l="1"/>
  <c r="K120" i="45"/>
  <c r="Q101" i="45"/>
  <c r="V12" i="6" s="1"/>
  <c r="K118" i="45"/>
  <c r="P101" i="45"/>
  <c r="G137" i="45"/>
  <c r="H137" i="45" s="1"/>
  <c r="K137" i="45" s="1"/>
  <c r="M101" i="45"/>
  <c r="L101" i="45"/>
  <c r="K88" i="45"/>
  <c r="K96" i="45"/>
  <c r="A134" i="45"/>
  <c r="K95" i="45"/>
  <c r="N163" i="45"/>
  <c r="G146" i="45"/>
  <c r="H146" i="45" s="1"/>
  <c r="N172" i="45"/>
  <c r="I146" i="45"/>
  <c r="J146" i="45" s="1"/>
  <c r="L146" i="45"/>
  <c r="M146" i="45" s="1"/>
  <c r="O146" i="45"/>
  <c r="P146" i="45"/>
  <c r="Q146" i="45" s="1"/>
  <c r="K117" i="45"/>
  <c r="I179" i="45"/>
  <c r="D201" i="45"/>
  <c r="F159" i="45"/>
  <c r="F165" i="45"/>
  <c r="A165" i="45" s="1"/>
  <c r="F168" i="45"/>
  <c r="A168" i="45" s="1"/>
  <c r="F166" i="45"/>
  <c r="A166" i="45" s="1"/>
  <c r="F170" i="45"/>
  <c r="A170" i="45" s="1"/>
  <c r="F160" i="45"/>
  <c r="A160" i="45" s="1"/>
  <c r="F162" i="45"/>
  <c r="A162" i="45" s="1"/>
  <c r="F169" i="45"/>
  <c r="A169" i="45" s="1"/>
  <c r="F161" i="45"/>
  <c r="A161" i="45" s="1"/>
  <c r="F175" i="45"/>
  <c r="A175" i="45" s="1"/>
  <c r="F171" i="45"/>
  <c r="A171" i="45" s="1"/>
  <c r="F181" i="45"/>
  <c r="F163" i="45"/>
  <c r="F167" i="45"/>
  <c r="A167" i="45" s="1"/>
  <c r="F173" i="45"/>
  <c r="A173" i="45" s="1"/>
  <c r="F164" i="45"/>
  <c r="A164" i="45" s="1"/>
  <c r="F172" i="45"/>
  <c r="A172" i="45" s="1"/>
  <c r="F174" i="45"/>
  <c r="A174" i="45" s="1"/>
  <c r="G106" i="45"/>
  <c r="K104" i="45"/>
  <c r="G150" i="45"/>
  <c r="H150" i="45" s="1"/>
  <c r="I150" i="45"/>
  <c r="J150" i="45" s="1"/>
  <c r="L150" i="45"/>
  <c r="M150" i="45" s="1"/>
  <c r="O150" i="45"/>
  <c r="P150" i="45"/>
  <c r="Q150" i="45" s="1"/>
  <c r="I122" i="45"/>
  <c r="J122" i="45" s="1"/>
  <c r="P122" i="45"/>
  <c r="Q122" i="45" s="1"/>
  <c r="G122" i="45"/>
  <c r="H122" i="45" s="1"/>
  <c r="L122" i="45"/>
  <c r="M122" i="45" s="1"/>
  <c r="N148" i="45"/>
  <c r="O122" i="45"/>
  <c r="I143" i="45"/>
  <c r="J143" i="45" s="1"/>
  <c r="L143" i="45"/>
  <c r="M143" i="45" s="1"/>
  <c r="O143" i="45"/>
  <c r="G143" i="45"/>
  <c r="H143" i="45" s="1"/>
  <c r="P143" i="45"/>
  <c r="Q143" i="45" s="1"/>
  <c r="N169" i="45"/>
  <c r="N170" i="45"/>
  <c r="G144" i="45"/>
  <c r="H144" i="45" s="1"/>
  <c r="O144" i="45"/>
  <c r="P144" i="45"/>
  <c r="Q144" i="45" s="1"/>
  <c r="I144" i="45"/>
  <c r="J144" i="45" s="1"/>
  <c r="L144" i="45"/>
  <c r="M144" i="45" s="1"/>
  <c r="K119" i="45"/>
  <c r="I101" i="45"/>
  <c r="J84" i="45"/>
  <c r="J101" i="45" s="1"/>
  <c r="G142" i="45"/>
  <c r="H142" i="45" s="1"/>
  <c r="I142" i="45"/>
  <c r="J142" i="45" s="1"/>
  <c r="P142" i="45"/>
  <c r="Q142" i="45" s="1"/>
  <c r="O142" i="45"/>
  <c r="L142" i="45"/>
  <c r="M142" i="45" s="1"/>
  <c r="N168" i="45"/>
  <c r="N135" i="45"/>
  <c r="G109" i="45"/>
  <c r="I109" i="45"/>
  <c r="F151" i="45"/>
  <c r="I131" i="45"/>
  <c r="A138" i="45"/>
  <c r="G138" i="45" s="1"/>
  <c r="H138" i="45" s="1"/>
  <c r="I114" i="45"/>
  <c r="J114" i="45" s="1"/>
  <c r="N140" i="45"/>
  <c r="P114" i="45"/>
  <c r="Q114" i="45" s="1"/>
  <c r="G114" i="45"/>
  <c r="H114" i="45" s="1"/>
  <c r="O114" i="45"/>
  <c r="L114" i="45"/>
  <c r="M114" i="45" s="1"/>
  <c r="L109" i="45"/>
  <c r="E184" i="45"/>
  <c r="E192" i="45"/>
  <c r="E187" i="45"/>
  <c r="E191" i="45"/>
  <c r="E188" i="45"/>
  <c r="E189" i="45"/>
  <c r="E200" i="45"/>
  <c r="E195" i="45"/>
  <c r="E197" i="45"/>
  <c r="E186" i="45"/>
  <c r="E193" i="45"/>
  <c r="E198" i="45"/>
  <c r="G205" i="45"/>
  <c r="E196" i="45"/>
  <c r="E194" i="45"/>
  <c r="E190" i="45"/>
  <c r="E185" i="45"/>
  <c r="E199" i="45"/>
  <c r="K124" i="45"/>
  <c r="P138" i="45"/>
  <c r="Q138" i="45" s="1"/>
  <c r="O138" i="45"/>
  <c r="G101" i="45"/>
  <c r="H84" i="45"/>
  <c r="D210" i="45"/>
  <c r="D213" i="45"/>
  <c r="D220" i="45"/>
  <c r="D218" i="45"/>
  <c r="D209" i="45"/>
  <c r="D223" i="45"/>
  <c r="D222" i="45"/>
  <c r="D224" i="45"/>
  <c r="D214" i="45"/>
  <c r="D211" i="45"/>
  <c r="D216" i="45"/>
  <c r="D225" i="45"/>
  <c r="D221" i="45"/>
  <c r="D219" i="45"/>
  <c r="D212" i="45"/>
  <c r="D215" i="45"/>
  <c r="D217" i="45"/>
  <c r="L137" i="45"/>
  <c r="M137" i="45" s="1"/>
  <c r="K116" i="45"/>
  <c r="I113" i="45"/>
  <c r="J113" i="45" s="1"/>
  <c r="N139" i="45"/>
  <c r="G113" i="45"/>
  <c r="H113" i="45" s="1"/>
  <c r="L113" i="45"/>
  <c r="M113" i="45" s="1"/>
  <c r="K115" i="45"/>
  <c r="L121" i="45"/>
  <c r="M121" i="45" s="1"/>
  <c r="N147" i="45"/>
  <c r="P121" i="45"/>
  <c r="Q121" i="45" s="1"/>
  <c r="O121" i="45"/>
  <c r="G121" i="45"/>
  <c r="H121" i="45" s="1"/>
  <c r="I121" i="45"/>
  <c r="J121" i="45" s="1"/>
  <c r="P110" i="45"/>
  <c r="O110" i="45"/>
  <c r="N126" i="45"/>
  <c r="N136" i="45"/>
  <c r="G110" i="45"/>
  <c r="H110" i="45" s="1"/>
  <c r="L110" i="45"/>
  <c r="M110" i="45" s="1"/>
  <c r="I110" i="45"/>
  <c r="J110" i="45" s="1"/>
  <c r="E176" i="45"/>
  <c r="I155" i="45"/>
  <c r="K125" i="45"/>
  <c r="G145" i="45"/>
  <c r="H145" i="45" s="1"/>
  <c r="N171" i="45"/>
  <c r="O145" i="45"/>
  <c r="I145" i="45"/>
  <c r="J145" i="45" s="1"/>
  <c r="L145" i="45"/>
  <c r="M145" i="45" s="1"/>
  <c r="P145" i="45"/>
  <c r="Q145" i="45" s="1"/>
  <c r="G149" i="45"/>
  <c r="H149" i="45" s="1"/>
  <c r="N175" i="45"/>
  <c r="O149" i="45"/>
  <c r="L149" i="45"/>
  <c r="M149" i="45" s="1"/>
  <c r="I149" i="45"/>
  <c r="J149" i="45" s="1"/>
  <c r="P149" i="45"/>
  <c r="Q149" i="45" s="1"/>
  <c r="L141" i="45"/>
  <c r="M141" i="45" s="1"/>
  <c r="O141" i="45"/>
  <c r="I141" i="45"/>
  <c r="J141" i="45" s="1"/>
  <c r="G141" i="45"/>
  <c r="H141" i="45" s="1"/>
  <c r="P141" i="45"/>
  <c r="Q141" i="45" s="1"/>
  <c r="N167" i="45"/>
  <c r="K112" i="45"/>
  <c r="K144" i="45" l="1"/>
  <c r="K113" i="45"/>
  <c r="K146" i="45"/>
  <c r="L168" i="45"/>
  <c r="M168" i="45" s="1"/>
  <c r="G168" i="45"/>
  <c r="H168" i="45" s="1"/>
  <c r="I168" i="45"/>
  <c r="J168" i="45" s="1"/>
  <c r="N194" i="45"/>
  <c r="P168" i="45"/>
  <c r="Q168" i="45" s="1"/>
  <c r="O168" i="45"/>
  <c r="G170" i="45"/>
  <c r="H170" i="45" s="1"/>
  <c r="I170" i="45"/>
  <c r="J170" i="45" s="1"/>
  <c r="N196" i="45"/>
  <c r="P170" i="45"/>
  <c r="Q170" i="45" s="1"/>
  <c r="L170" i="45"/>
  <c r="M170" i="45" s="1"/>
  <c r="O170" i="45"/>
  <c r="P163" i="45"/>
  <c r="Q163" i="45" s="1"/>
  <c r="O163" i="45"/>
  <c r="K84" i="45"/>
  <c r="K101" i="45" s="1"/>
  <c r="H101" i="45"/>
  <c r="O140" i="45"/>
  <c r="N166" i="45"/>
  <c r="L140" i="45"/>
  <c r="M140" i="45" s="1"/>
  <c r="P140" i="45"/>
  <c r="Q140" i="45" s="1"/>
  <c r="G140" i="45"/>
  <c r="H140" i="45" s="1"/>
  <c r="I140" i="45"/>
  <c r="J140" i="45" s="1"/>
  <c r="L167" i="45"/>
  <c r="M167" i="45" s="1"/>
  <c r="O167" i="45"/>
  <c r="N193" i="45"/>
  <c r="P167" i="45"/>
  <c r="Q167" i="45" s="1"/>
  <c r="G167" i="45"/>
  <c r="H167" i="45" s="1"/>
  <c r="I167" i="45"/>
  <c r="J167" i="45" s="1"/>
  <c r="A159" i="45"/>
  <c r="L159" i="45" s="1"/>
  <c r="K145" i="45"/>
  <c r="K110" i="45"/>
  <c r="N164" i="45"/>
  <c r="M109" i="45"/>
  <c r="M126" i="45" s="1"/>
  <c r="L126" i="45"/>
  <c r="G131" i="45"/>
  <c r="K129" i="45"/>
  <c r="I175" i="45"/>
  <c r="J175" i="45" s="1"/>
  <c r="L175" i="45"/>
  <c r="M175" i="45" s="1"/>
  <c r="G175" i="45"/>
  <c r="H175" i="45" s="1"/>
  <c r="O175" i="45"/>
  <c r="P175" i="45"/>
  <c r="Q175" i="45" s="1"/>
  <c r="G136" i="45"/>
  <c r="H136" i="45" s="1"/>
  <c r="N162" i="45"/>
  <c r="I136" i="45"/>
  <c r="J136" i="45" s="1"/>
  <c r="P136" i="45"/>
  <c r="Q136" i="45" s="1"/>
  <c r="O136" i="45"/>
  <c r="L136" i="45"/>
  <c r="M136" i="45" s="1"/>
  <c r="G147" i="45"/>
  <c r="H147" i="45" s="1"/>
  <c r="N173" i="45"/>
  <c r="I147" i="45"/>
  <c r="J147" i="45" s="1"/>
  <c r="O147" i="45"/>
  <c r="L147" i="45"/>
  <c r="M147" i="45" s="1"/>
  <c r="P147" i="45"/>
  <c r="Q147" i="45" s="1"/>
  <c r="I138" i="45"/>
  <c r="J138" i="45" s="1"/>
  <c r="K138" i="45" s="1"/>
  <c r="N174" i="45"/>
  <c r="I148" i="45"/>
  <c r="J148" i="45" s="1"/>
  <c r="G148" i="45"/>
  <c r="H148" i="45" s="1"/>
  <c r="L148" i="45"/>
  <c r="M148" i="45" s="1"/>
  <c r="O148" i="45"/>
  <c r="P148" i="45"/>
  <c r="Q148" i="45" s="1"/>
  <c r="I139" i="45"/>
  <c r="J139" i="45" s="1"/>
  <c r="N165" i="45"/>
  <c r="P139" i="45"/>
  <c r="Q139" i="45" s="1"/>
  <c r="L139" i="45"/>
  <c r="M139" i="45" s="1"/>
  <c r="G139" i="45"/>
  <c r="H139" i="45" s="1"/>
  <c r="O139" i="45"/>
  <c r="L138" i="45"/>
  <c r="M138" i="45" s="1"/>
  <c r="I126" i="45"/>
  <c r="J109" i="45"/>
  <c r="J126" i="45" s="1"/>
  <c r="N195" i="45"/>
  <c r="L169" i="45"/>
  <c r="M169" i="45" s="1"/>
  <c r="P169" i="45"/>
  <c r="Q169" i="45" s="1"/>
  <c r="O169" i="45"/>
  <c r="I169" i="45"/>
  <c r="J169" i="45" s="1"/>
  <c r="G169" i="45"/>
  <c r="H169" i="45" s="1"/>
  <c r="K150" i="45"/>
  <c r="N160" i="45"/>
  <c r="G134" i="45"/>
  <c r="I134" i="45"/>
  <c r="K121" i="45"/>
  <c r="O171" i="45"/>
  <c r="L171" i="45"/>
  <c r="M171" i="45" s="1"/>
  <c r="G171" i="45"/>
  <c r="H171" i="45" s="1"/>
  <c r="N197" i="45"/>
  <c r="I171" i="45"/>
  <c r="J171" i="45" s="1"/>
  <c r="P171" i="45"/>
  <c r="Q171" i="45" s="1"/>
  <c r="K141" i="45"/>
  <c r="O126" i="45"/>
  <c r="W12" i="6" s="1"/>
  <c r="I204" i="45"/>
  <c r="D226" i="45"/>
  <c r="E209" i="45"/>
  <c r="E219" i="45"/>
  <c r="E216" i="45"/>
  <c r="E218" i="45"/>
  <c r="E222" i="45"/>
  <c r="E213" i="45"/>
  <c r="E215" i="45"/>
  <c r="E214" i="45"/>
  <c r="E217" i="45"/>
  <c r="E224" i="45"/>
  <c r="E225" i="45"/>
  <c r="E220" i="45"/>
  <c r="E212" i="45"/>
  <c r="E223" i="45"/>
  <c r="E210" i="45"/>
  <c r="E221" i="45"/>
  <c r="E211" i="45"/>
  <c r="E201" i="45"/>
  <c r="I180" i="45"/>
  <c r="K114" i="45"/>
  <c r="H109" i="45"/>
  <c r="G126" i="45"/>
  <c r="K142" i="45"/>
  <c r="K122" i="45"/>
  <c r="I156" i="45"/>
  <c r="F176" i="45"/>
  <c r="A163" i="45"/>
  <c r="G163" i="45" s="1"/>
  <c r="H163" i="45" s="1"/>
  <c r="L134" i="45"/>
  <c r="K149" i="45"/>
  <c r="P126" i="45"/>
  <c r="Q110" i="45"/>
  <c r="Q126" i="45" s="1"/>
  <c r="X12" i="6" s="1"/>
  <c r="P135" i="45"/>
  <c r="O135" i="45"/>
  <c r="N161" i="45"/>
  <c r="N151" i="45"/>
  <c r="G135" i="45"/>
  <c r="H135" i="45" s="1"/>
  <c r="L135" i="45"/>
  <c r="M135" i="45" s="1"/>
  <c r="I135" i="45"/>
  <c r="J135" i="45" s="1"/>
  <c r="K143" i="45"/>
  <c r="F184" i="45"/>
  <c r="F186" i="45"/>
  <c r="A186" i="45" s="1"/>
  <c r="F190" i="45"/>
  <c r="A190" i="45" s="1"/>
  <c r="F194" i="45"/>
  <c r="A194" i="45" s="1"/>
  <c r="F196" i="45"/>
  <c r="A196" i="45" s="1"/>
  <c r="F188" i="45"/>
  <c r="F192" i="45"/>
  <c r="A192" i="45" s="1"/>
  <c r="F206" i="45"/>
  <c r="F200" i="45"/>
  <c r="A200" i="45" s="1"/>
  <c r="F197" i="45"/>
  <c r="A197" i="45" s="1"/>
  <c r="F198" i="45"/>
  <c r="A198" i="45" s="1"/>
  <c r="F199" i="45"/>
  <c r="A199" i="45" s="1"/>
  <c r="F191" i="45"/>
  <c r="A191" i="45" s="1"/>
  <c r="F187" i="45"/>
  <c r="A187" i="45" s="1"/>
  <c r="F189" i="45"/>
  <c r="A189" i="45" s="1"/>
  <c r="F195" i="45"/>
  <c r="A195" i="45" s="1"/>
  <c r="F185" i="45"/>
  <c r="A185" i="45" s="1"/>
  <c r="F193" i="45"/>
  <c r="A193" i="45" s="1"/>
  <c r="G172" i="45"/>
  <c r="H172" i="45" s="1"/>
  <c r="L172" i="45"/>
  <c r="M172" i="45" s="1"/>
  <c r="N198" i="45"/>
  <c r="O172" i="45"/>
  <c r="P172" i="45"/>
  <c r="Q172" i="45" s="1"/>
  <c r="I172" i="45"/>
  <c r="J172" i="45" s="1"/>
  <c r="K169" i="45" l="1"/>
  <c r="K148" i="45"/>
  <c r="K135" i="45"/>
  <c r="K171" i="45"/>
  <c r="K136" i="45"/>
  <c r="K167" i="45"/>
  <c r="O151" i="45"/>
  <c r="Y12" i="6" s="1"/>
  <c r="K175" i="45"/>
  <c r="O198" i="45"/>
  <c r="G198" i="45"/>
  <c r="H198" i="45" s="1"/>
  <c r="N224" i="45"/>
  <c r="P198" i="45"/>
  <c r="Q198" i="45" s="1"/>
  <c r="I198" i="45"/>
  <c r="J198" i="45" s="1"/>
  <c r="L198" i="45"/>
  <c r="M198" i="45" s="1"/>
  <c r="N220" i="45"/>
  <c r="P194" i="45"/>
  <c r="Q194" i="45" s="1"/>
  <c r="I194" i="45"/>
  <c r="J194" i="45" s="1"/>
  <c r="O194" i="45"/>
  <c r="G194" i="45"/>
  <c r="H194" i="45" s="1"/>
  <c r="L194" i="45"/>
  <c r="M194" i="45" s="1"/>
  <c r="E226" i="45"/>
  <c r="I205" i="45"/>
  <c r="K140" i="45"/>
  <c r="N189" i="45"/>
  <c r="K168" i="45"/>
  <c r="K172" i="45"/>
  <c r="I161" i="45"/>
  <c r="J161" i="45" s="1"/>
  <c r="O161" i="45"/>
  <c r="G161" i="45"/>
  <c r="H161" i="45" s="1"/>
  <c r="N187" i="45"/>
  <c r="L161" i="45"/>
  <c r="M161" i="45" s="1"/>
  <c r="P161" i="45"/>
  <c r="Q161" i="45" s="1"/>
  <c r="K109" i="45"/>
  <c r="K126" i="45" s="1"/>
  <c r="H126" i="45"/>
  <c r="L151" i="45"/>
  <c r="M134" i="45"/>
  <c r="M151" i="45" s="1"/>
  <c r="L163" i="45"/>
  <c r="M163" i="45" s="1"/>
  <c r="I196" i="45"/>
  <c r="J196" i="45" s="1"/>
  <c r="L196" i="45"/>
  <c r="M196" i="45" s="1"/>
  <c r="O196" i="45"/>
  <c r="P196" i="45"/>
  <c r="Q196" i="45" s="1"/>
  <c r="N222" i="45"/>
  <c r="G196" i="45"/>
  <c r="H196" i="45" s="1"/>
  <c r="M159" i="45"/>
  <c r="A184" i="45"/>
  <c r="L184" i="45" s="1"/>
  <c r="K139" i="45"/>
  <c r="L162" i="45"/>
  <c r="M162" i="45" s="1"/>
  <c r="G162" i="45"/>
  <c r="H162" i="45" s="1"/>
  <c r="P162" i="45"/>
  <c r="Q162" i="45" s="1"/>
  <c r="I162" i="45"/>
  <c r="J162" i="45" s="1"/>
  <c r="O162" i="45"/>
  <c r="N188" i="45"/>
  <c r="H134" i="45"/>
  <c r="G151" i="45"/>
  <c r="L195" i="45"/>
  <c r="M195" i="45" s="1"/>
  <c r="I195" i="45"/>
  <c r="J195" i="45" s="1"/>
  <c r="G195" i="45"/>
  <c r="H195" i="45" s="1"/>
  <c r="P195" i="45"/>
  <c r="Q195" i="45" s="1"/>
  <c r="O195" i="45"/>
  <c r="N221" i="45"/>
  <c r="N192" i="45"/>
  <c r="I166" i="45"/>
  <c r="J166" i="45" s="1"/>
  <c r="G166" i="45"/>
  <c r="H166" i="45" s="1"/>
  <c r="L166" i="45"/>
  <c r="M166" i="45" s="1"/>
  <c r="O166" i="45"/>
  <c r="P166" i="45"/>
  <c r="Q166" i="45" s="1"/>
  <c r="I163" i="45"/>
  <c r="J163" i="45" s="1"/>
  <c r="K163" i="45" s="1"/>
  <c r="K170" i="45"/>
  <c r="G156" i="45"/>
  <c r="K154" i="45"/>
  <c r="P160" i="45"/>
  <c r="O160" i="45"/>
  <c r="N186" i="45"/>
  <c r="N176" i="45"/>
  <c r="I160" i="45"/>
  <c r="J160" i="45" s="1"/>
  <c r="L160" i="45"/>
  <c r="M160" i="45" s="1"/>
  <c r="G160" i="45"/>
  <c r="H160" i="45" s="1"/>
  <c r="G174" i="45"/>
  <c r="H174" i="45" s="1"/>
  <c r="N200" i="45"/>
  <c r="I174" i="45"/>
  <c r="J174" i="45" s="1"/>
  <c r="L174" i="45"/>
  <c r="M174" i="45" s="1"/>
  <c r="O174" i="45"/>
  <c r="P174" i="45"/>
  <c r="Q174" i="45" s="1"/>
  <c r="N199" i="45"/>
  <c r="P173" i="45"/>
  <c r="Q173" i="45" s="1"/>
  <c r="G173" i="45"/>
  <c r="H173" i="45" s="1"/>
  <c r="L173" i="45"/>
  <c r="M173" i="45" s="1"/>
  <c r="I173" i="45"/>
  <c r="J173" i="45" s="1"/>
  <c r="O173" i="45"/>
  <c r="L193" i="45"/>
  <c r="M193" i="45" s="1"/>
  <c r="N219" i="45"/>
  <c r="O193" i="45"/>
  <c r="G193" i="45"/>
  <c r="H193" i="45" s="1"/>
  <c r="P193" i="45"/>
  <c r="Q193" i="45" s="1"/>
  <c r="I193" i="45"/>
  <c r="J193" i="45" s="1"/>
  <c r="L164" i="45"/>
  <c r="M164" i="45" s="1"/>
  <c r="I164" i="45"/>
  <c r="J164" i="45" s="1"/>
  <c r="G164" i="45"/>
  <c r="H164" i="45" s="1"/>
  <c r="P164" i="45"/>
  <c r="Q164" i="45" s="1"/>
  <c r="N190" i="45"/>
  <c r="O164" i="45"/>
  <c r="P151" i="45"/>
  <c r="Q135" i="45"/>
  <c r="Q151" i="45" s="1"/>
  <c r="Z12" i="6" s="1"/>
  <c r="J134" i="45"/>
  <c r="J151" i="45" s="1"/>
  <c r="I151" i="45"/>
  <c r="F209" i="45"/>
  <c r="F211" i="45"/>
  <c r="A211" i="45" s="1"/>
  <c r="F215" i="45"/>
  <c r="A215" i="45" s="1"/>
  <c r="F225" i="45"/>
  <c r="A225" i="45" s="1"/>
  <c r="F223" i="45"/>
  <c r="A223" i="45" s="1"/>
  <c r="F213" i="45"/>
  <c r="F224" i="45"/>
  <c r="A224" i="45" s="1"/>
  <c r="F222" i="45"/>
  <c r="A222" i="45" s="1"/>
  <c r="F220" i="45"/>
  <c r="A220" i="45" s="1"/>
  <c r="F221" i="45"/>
  <c r="A221" i="45" s="1"/>
  <c r="F218" i="45"/>
  <c r="A218" i="45" s="1"/>
  <c r="F210" i="45"/>
  <c r="A210" i="45" s="1"/>
  <c r="F219" i="45"/>
  <c r="A219" i="45" s="1"/>
  <c r="F212" i="45"/>
  <c r="A212" i="45" s="1"/>
  <c r="F217" i="45"/>
  <c r="A217" i="45" s="1"/>
  <c r="F216" i="45"/>
  <c r="A216" i="45" s="1"/>
  <c r="F214" i="45"/>
  <c r="A214" i="45" s="1"/>
  <c r="F201" i="45"/>
  <c r="I181" i="45"/>
  <c r="A188" i="45"/>
  <c r="L197" i="45"/>
  <c r="M197" i="45" s="1"/>
  <c r="P197" i="45"/>
  <c r="Q197" i="45" s="1"/>
  <c r="G197" i="45"/>
  <c r="H197" i="45" s="1"/>
  <c r="K197" i="45" s="1"/>
  <c r="O197" i="45"/>
  <c r="N223" i="45"/>
  <c r="I197" i="45"/>
  <c r="J197" i="45" s="1"/>
  <c r="N191" i="45"/>
  <c r="P165" i="45"/>
  <c r="Q165" i="45" s="1"/>
  <c r="L165" i="45"/>
  <c r="M165" i="45" s="1"/>
  <c r="O165" i="45"/>
  <c r="G165" i="45"/>
  <c r="H165" i="45" s="1"/>
  <c r="I165" i="45"/>
  <c r="J165" i="45" s="1"/>
  <c r="K147" i="45"/>
  <c r="N185" i="45"/>
  <c r="G159" i="45"/>
  <c r="I159" i="45"/>
  <c r="K196" i="45" l="1"/>
  <c r="K194" i="45"/>
  <c r="K195" i="45"/>
  <c r="K166" i="45"/>
  <c r="K161" i="45"/>
  <c r="P185" i="45"/>
  <c r="O185" i="45"/>
  <c r="N211" i="45"/>
  <c r="G185" i="45"/>
  <c r="H185" i="45" s="1"/>
  <c r="I185" i="45"/>
  <c r="J185" i="45" s="1"/>
  <c r="L185" i="45"/>
  <c r="M185" i="45" s="1"/>
  <c r="N201" i="45"/>
  <c r="P219" i="45"/>
  <c r="Q219" i="45" s="1"/>
  <c r="O219" i="45"/>
  <c r="G219" i="45"/>
  <c r="H219" i="45" s="1"/>
  <c r="I219" i="45"/>
  <c r="J219" i="45" s="1"/>
  <c r="L219" i="45"/>
  <c r="M219" i="45" s="1"/>
  <c r="I221" i="45"/>
  <c r="J221" i="45" s="1"/>
  <c r="L221" i="45"/>
  <c r="M221" i="45" s="1"/>
  <c r="G221" i="45"/>
  <c r="H221" i="45" s="1"/>
  <c r="P221" i="45"/>
  <c r="Q221" i="45" s="1"/>
  <c r="O221" i="45"/>
  <c r="G188" i="45"/>
  <c r="H188" i="45" s="1"/>
  <c r="I188" i="45"/>
  <c r="J188" i="45" s="1"/>
  <c r="N214" i="45"/>
  <c r="L188" i="45"/>
  <c r="M188" i="45" s="1"/>
  <c r="O188" i="45"/>
  <c r="P188" i="45"/>
  <c r="Q188" i="45" s="1"/>
  <c r="M184" i="45"/>
  <c r="N213" i="45"/>
  <c r="G187" i="45"/>
  <c r="H187" i="45" s="1"/>
  <c r="P187" i="45"/>
  <c r="Q187" i="45" s="1"/>
  <c r="L187" i="45"/>
  <c r="M187" i="45" s="1"/>
  <c r="I187" i="45"/>
  <c r="J187" i="45" s="1"/>
  <c r="O187" i="45"/>
  <c r="I220" i="45"/>
  <c r="J220" i="45" s="1"/>
  <c r="G220" i="45"/>
  <c r="H220" i="45" s="1"/>
  <c r="O220" i="45"/>
  <c r="L220" i="45"/>
  <c r="M220" i="45" s="1"/>
  <c r="P220" i="45"/>
  <c r="Q220" i="45" s="1"/>
  <c r="O223" i="45"/>
  <c r="L223" i="45"/>
  <c r="M223" i="45" s="1"/>
  <c r="G223" i="45"/>
  <c r="H223" i="45" s="1"/>
  <c r="I223" i="45"/>
  <c r="J223" i="45" s="1"/>
  <c r="P223" i="45"/>
  <c r="Q223" i="45" s="1"/>
  <c r="A209" i="45"/>
  <c r="K164" i="45"/>
  <c r="L176" i="45"/>
  <c r="O176" i="45"/>
  <c r="AA12" i="6" s="1"/>
  <c r="K165" i="45"/>
  <c r="I206" i="45"/>
  <c r="K204" i="45" s="1"/>
  <c r="F226" i="45"/>
  <c r="A213" i="45"/>
  <c r="O200" i="45"/>
  <c r="L200" i="45"/>
  <c r="M200" i="45" s="1"/>
  <c r="G200" i="45"/>
  <c r="H200" i="45" s="1"/>
  <c r="P200" i="45"/>
  <c r="Q200" i="45" s="1"/>
  <c r="I200" i="45"/>
  <c r="J200" i="45" s="1"/>
  <c r="Q160" i="45"/>
  <c r="Q176" i="45" s="1"/>
  <c r="AB12" i="6" s="1"/>
  <c r="P176" i="45"/>
  <c r="K162" i="45"/>
  <c r="P222" i="45"/>
  <c r="Q222" i="45" s="1"/>
  <c r="L222" i="45"/>
  <c r="M222" i="45" s="1"/>
  <c r="G222" i="45"/>
  <c r="H222" i="45" s="1"/>
  <c r="I222" i="45"/>
  <c r="J222" i="45" s="1"/>
  <c r="O222" i="45"/>
  <c r="I224" i="45"/>
  <c r="J224" i="45" s="1"/>
  <c r="O224" i="45"/>
  <c r="P224" i="45"/>
  <c r="Q224" i="45" s="1"/>
  <c r="G224" i="45"/>
  <c r="H224" i="45" s="1"/>
  <c r="L224" i="45"/>
  <c r="M224" i="45" s="1"/>
  <c r="M176" i="45"/>
  <c r="K173" i="45"/>
  <c r="K174" i="45"/>
  <c r="K198" i="45"/>
  <c r="G186" i="45"/>
  <c r="H186" i="45" s="1"/>
  <c r="N212" i="45"/>
  <c r="L186" i="45"/>
  <c r="M186" i="45" s="1"/>
  <c r="P186" i="45"/>
  <c r="Q186" i="45" s="1"/>
  <c r="I186" i="45"/>
  <c r="J186" i="45" s="1"/>
  <c r="O186" i="45"/>
  <c r="I176" i="45"/>
  <c r="J159" i="45"/>
  <c r="J176" i="45" s="1"/>
  <c r="K193" i="45"/>
  <c r="K160" i="45"/>
  <c r="G176" i="45"/>
  <c r="H159" i="45"/>
  <c r="G191" i="45"/>
  <c r="H191" i="45" s="1"/>
  <c r="K191" i="45" s="1"/>
  <c r="N217" i="45"/>
  <c r="L191" i="45"/>
  <c r="M191" i="45" s="1"/>
  <c r="P191" i="45"/>
  <c r="Q191" i="45" s="1"/>
  <c r="I191" i="45"/>
  <c r="J191" i="45" s="1"/>
  <c r="O191" i="45"/>
  <c r="G181" i="45"/>
  <c r="G206" i="45" s="1"/>
  <c r="K179" i="45"/>
  <c r="O190" i="45"/>
  <c r="P190" i="45"/>
  <c r="Q190" i="45" s="1"/>
  <c r="I190" i="45"/>
  <c r="J190" i="45" s="1"/>
  <c r="N216" i="45"/>
  <c r="G190" i="45"/>
  <c r="H190" i="45" s="1"/>
  <c r="L190" i="45"/>
  <c r="M190" i="45" s="1"/>
  <c r="G199" i="45"/>
  <c r="H199" i="45" s="1"/>
  <c r="P199" i="45"/>
  <c r="Q199" i="45" s="1"/>
  <c r="L199" i="45"/>
  <c r="M199" i="45" s="1"/>
  <c r="N225" i="45"/>
  <c r="I199" i="45"/>
  <c r="J199" i="45" s="1"/>
  <c r="O199" i="45"/>
  <c r="P192" i="45"/>
  <c r="Q192" i="45" s="1"/>
  <c r="G192" i="45"/>
  <c r="H192" i="45" s="1"/>
  <c r="I192" i="45"/>
  <c r="J192" i="45" s="1"/>
  <c r="O192" i="45"/>
  <c r="L192" i="45"/>
  <c r="M192" i="45" s="1"/>
  <c r="N218" i="45"/>
  <c r="H151" i="45"/>
  <c r="K134" i="45"/>
  <c r="K151" i="45" s="1"/>
  <c r="N210" i="45"/>
  <c r="G184" i="45"/>
  <c r="I184" i="45"/>
  <c r="N215" i="45"/>
  <c r="L189" i="45"/>
  <c r="M189" i="45" s="1"/>
  <c r="O189" i="45"/>
  <c r="P189" i="45"/>
  <c r="Q189" i="45" s="1"/>
  <c r="G189" i="45"/>
  <c r="H189" i="45" s="1"/>
  <c r="I189" i="45"/>
  <c r="J189" i="45" s="1"/>
  <c r="K221" i="45" l="1"/>
  <c r="K189" i="45"/>
  <c r="L201" i="45"/>
  <c r="K223" i="45"/>
  <c r="P225" i="45"/>
  <c r="Q225" i="45" s="1"/>
  <c r="O225" i="45"/>
  <c r="L225" i="45"/>
  <c r="M225" i="45" s="1"/>
  <c r="G225" i="45"/>
  <c r="H225" i="45" s="1"/>
  <c r="K225" i="45" s="1"/>
  <c r="I225" i="45"/>
  <c r="J225" i="45" s="1"/>
  <c r="G216" i="45"/>
  <c r="H216" i="45" s="1"/>
  <c r="O216" i="45"/>
  <c r="L216" i="45"/>
  <c r="M216" i="45" s="1"/>
  <c r="I216" i="45"/>
  <c r="J216" i="45" s="1"/>
  <c r="P216" i="45"/>
  <c r="Q216" i="45" s="1"/>
  <c r="O217" i="45"/>
  <c r="G217" i="45"/>
  <c r="H217" i="45" s="1"/>
  <c r="K217" i="45" s="1"/>
  <c r="L217" i="45"/>
  <c r="M217" i="45" s="1"/>
  <c r="P217" i="45"/>
  <c r="Q217" i="45" s="1"/>
  <c r="I217" i="45"/>
  <c r="J217" i="45" s="1"/>
  <c r="K222" i="45"/>
  <c r="P215" i="45"/>
  <c r="Q215" i="45" s="1"/>
  <c r="L215" i="45"/>
  <c r="M215" i="45" s="1"/>
  <c r="O215" i="45"/>
  <c r="G215" i="45"/>
  <c r="H215" i="45" s="1"/>
  <c r="I215" i="45"/>
  <c r="J215" i="45" s="1"/>
  <c r="P214" i="45"/>
  <c r="Q214" i="45" s="1"/>
  <c r="O214" i="45"/>
  <c r="G214" i="45"/>
  <c r="H214" i="45" s="1"/>
  <c r="I214" i="45"/>
  <c r="J214" i="45" s="1"/>
  <c r="L214" i="45"/>
  <c r="M214" i="45" s="1"/>
  <c r="K185" i="45"/>
  <c r="I201" i="45"/>
  <c r="J184" i="45"/>
  <c r="J201" i="45" s="1"/>
  <c r="K187" i="45"/>
  <c r="P211" i="45"/>
  <c r="Q211" i="45" s="1"/>
  <c r="G211" i="45"/>
  <c r="H211" i="45" s="1"/>
  <c r="L211" i="45"/>
  <c r="M211" i="45" s="1"/>
  <c r="I211" i="45"/>
  <c r="J211" i="45" s="1"/>
  <c r="O211" i="45"/>
  <c r="K200" i="45"/>
  <c r="K159" i="45"/>
  <c r="K176" i="45" s="1"/>
  <c r="H176" i="45"/>
  <c r="K199" i="45"/>
  <c r="G209" i="45"/>
  <c r="I209" i="45"/>
  <c r="G201" i="45"/>
  <c r="H184" i="45"/>
  <c r="K192" i="45"/>
  <c r="G212" i="45"/>
  <c r="H212" i="45" s="1"/>
  <c r="L212" i="45"/>
  <c r="M212" i="45" s="1"/>
  <c r="P212" i="45"/>
  <c r="Q212" i="45" s="1"/>
  <c r="I212" i="45"/>
  <c r="J212" i="45" s="1"/>
  <c r="O212" i="45"/>
  <c r="L209" i="45"/>
  <c r="G213" i="45"/>
  <c r="H213" i="45" s="1"/>
  <c r="P213" i="45"/>
  <c r="Q213" i="45" s="1"/>
  <c r="I213" i="45"/>
  <c r="J213" i="45" s="1"/>
  <c r="L213" i="45"/>
  <c r="M213" i="45" s="1"/>
  <c r="O213" i="45"/>
  <c r="K188" i="45"/>
  <c r="K219" i="45"/>
  <c r="O201" i="45"/>
  <c r="AC12" i="6" s="1"/>
  <c r="L218" i="45"/>
  <c r="M218" i="45" s="1"/>
  <c r="I218" i="45"/>
  <c r="J218" i="45" s="1"/>
  <c r="P218" i="45"/>
  <c r="Q218" i="45" s="1"/>
  <c r="O218" i="45"/>
  <c r="G218" i="45"/>
  <c r="H218" i="45" s="1"/>
  <c r="K224" i="45"/>
  <c r="O210" i="45"/>
  <c r="P210" i="45"/>
  <c r="I210" i="45"/>
  <c r="J210" i="45" s="1"/>
  <c r="L210" i="45"/>
  <c r="M210" i="45" s="1"/>
  <c r="N226" i="45"/>
  <c r="G210" i="45"/>
  <c r="H210" i="45" s="1"/>
  <c r="K190" i="45"/>
  <c r="K186" i="45"/>
  <c r="K220" i="45"/>
  <c r="M201" i="45"/>
  <c r="Q185" i="45"/>
  <c r="Q201" i="45" s="1"/>
  <c r="AD12" i="6" s="1"/>
  <c r="P201" i="45"/>
  <c r="K215" i="45" l="1"/>
  <c r="K210" i="45"/>
  <c r="K216" i="45"/>
  <c r="K212" i="45"/>
  <c r="K184" i="45"/>
  <c r="K201" i="45" s="1"/>
  <c r="H201" i="45"/>
  <c r="L226" i="45"/>
  <c r="M209" i="45"/>
  <c r="M226" i="45" s="1"/>
  <c r="K213" i="45"/>
  <c r="J209" i="45"/>
  <c r="J226" i="45" s="1"/>
  <c r="I226" i="45"/>
  <c r="H209" i="45"/>
  <c r="G226" i="45"/>
  <c r="K211" i="45"/>
  <c r="K214" i="45"/>
  <c r="P226" i="45"/>
  <c r="Q210" i="45"/>
  <c r="Q226" i="45" s="1"/>
  <c r="AF12" i="6" s="1"/>
  <c r="O226" i="45"/>
  <c r="AE12" i="6" s="1"/>
  <c r="K218" i="45"/>
  <c r="H226" i="45" l="1"/>
  <c r="K209" i="45"/>
  <c r="K226" i="45" s="1"/>
  <c r="F34" i="56"/>
  <c r="E34" i="56"/>
  <c r="D36" i="56"/>
  <c r="D39" i="56"/>
  <c r="E36" i="56"/>
  <c r="F36" i="56"/>
  <c r="F35" i="56"/>
  <c r="E39" i="56"/>
  <c r="E35" i="56"/>
  <c r="F39" i="56"/>
  <c r="D35" i="56"/>
  <c r="D37" i="56"/>
  <c r="F37" i="56"/>
  <c r="F44" i="56"/>
  <c r="F45" i="56"/>
  <c r="F40" i="56"/>
  <c r="F43" i="56"/>
  <c r="F41" i="56"/>
  <c r="F49" i="56"/>
  <c r="F50" i="56"/>
  <c r="F47" i="56"/>
  <c r="F46" i="56"/>
  <c r="E37" i="56"/>
  <c r="F48" i="56"/>
  <c r="F42" i="56"/>
  <c r="D34" i="56"/>
  <c r="D48" i="56"/>
  <c r="D46" i="56"/>
  <c r="D43" i="56"/>
  <c r="D44" i="56"/>
  <c r="A44" i="56" s="1"/>
  <c r="N70" i="56" s="1"/>
  <c r="D49" i="56"/>
  <c r="D47" i="56"/>
  <c r="E50" i="56"/>
  <c r="E43" i="56"/>
  <c r="E49" i="56"/>
  <c r="E47" i="56"/>
  <c r="D45" i="56"/>
  <c r="E42" i="56"/>
  <c r="E44" i="56"/>
  <c r="H13" i="6"/>
  <c r="I13" i="6" s="1"/>
  <c r="D38" i="56"/>
  <c r="D41" i="56"/>
  <c r="D50" i="56"/>
  <c r="E48" i="56"/>
  <c r="E46" i="56"/>
  <c r="D42" i="56"/>
  <c r="E40" i="56"/>
  <c r="D40" i="56"/>
  <c r="E41" i="56"/>
  <c r="F38" i="56"/>
  <c r="E45" i="56"/>
  <c r="N13" i="6"/>
  <c r="O13" i="6" s="1"/>
  <c r="K13" i="6"/>
  <c r="L13" i="6" s="1"/>
  <c r="D64" i="56"/>
  <c r="D72" i="56"/>
  <c r="E38" i="56"/>
  <c r="D73" i="56"/>
  <c r="D75" i="56"/>
  <c r="E70" i="56"/>
  <c r="E62" i="56"/>
  <c r="E59" i="56"/>
  <c r="G79" i="56"/>
  <c r="D89" i="56" s="1"/>
  <c r="D61" i="56"/>
  <c r="D59" i="56"/>
  <c r="D62" i="56"/>
  <c r="R31" i="56"/>
  <c r="A40" i="56" l="1"/>
  <c r="G104" i="56"/>
  <c r="D125" i="56" s="1"/>
  <c r="D86" i="56"/>
  <c r="E51" i="56"/>
  <c r="A50" i="56"/>
  <c r="I50" i="56" s="1"/>
  <c r="J50" i="56" s="1"/>
  <c r="A35" i="56"/>
  <c r="N61" i="56" s="1"/>
  <c r="P61" i="56" s="1"/>
  <c r="Q61" i="56" s="1"/>
  <c r="A34" i="56"/>
  <c r="I34" i="56" s="1"/>
  <c r="J34" i="56" s="1"/>
  <c r="A36" i="56"/>
  <c r="A47" i="56"/>
  <c r="N73" i="56" s="1"/>
  <c r="O73" i="56" s="1"/>
  <c r="F51" i="56"/>
  <c r="A43" i="56"/>
  <c r="N69" i="56" s="1"/>
  <c r="O69" i="56" s="1"/>
  <c r="D112" i="56"/>
  <c r="D97" i="56"/>
  <c r="E75" i="56"/>
  <c r="E71" i="56"/>
  <c r="G129" i="56"/>
  <c r="D91" i="56"/>
  <c r="D69" i="56"/>
  <c r="D98" i="56"/>
  <c r="D93" i="56"/>
  <c r="L44" i="56"/>
  <c r="M44" i="56" s="1"/>
  <c r="E65" i="56"/>
  <c r="G80" i="56"/>
  <c r="D118" i="56"/>
  <c r="D110" i="56"/>
  <c r="D84" i="56"/>
  <c r="Q13" i="6"/>
  <c r="I44" i="56"/>
  <c r="J44" i="56" s="1"/>
  <c r="G44" i="56"/>
  <c r="H44" i="56" s="1"/>
  <c r="A48" i="56"/>
  <c r="E66" i="56"/>
  <c r="E61" i="56"/>
  <c r="D66" i="56"/>
  <c r="D71" i="56"/>
  <c r="D117" i="56"/>
  <c r="D123" i="56"/>
  <c r="L43" i="56"/>
  <c r="M43" i="56" s="1"/>
  <c r="A39" i="56"/>
  <c r="L39" i="56" s="1"/>
  <c r="M39" i="56" s="1"/>
  <c r="N66" i="56"/>
  <c r="G40" i="56"/>
  <c r="H40" i="56" s="1"/>
  <c r="I40" i="56"/>
  <c r="J40" i="56" s="1"/>
  <c r="D100" i="56"/>
  <c r="D96" i="56"/>
  <c r="D92" i="56"/>
  <c r="D90" i="56"/>
  <c r="D85" i="56"/>
  <c r="D88" i="56"/>
  <c r="D95" i="56"/>
  <c r="E73" i="56"/>
  <c r="D94" i="56"/>
  <c r="D87" i="56"/>
  <c r="E72" i="56"/>
  <c r="E68" i="56"/>
  <c r="A41" i="56"/>
  <c r="N67" i="56" s="1"/>
  <c r="P69" i="56"/>
  <c r="Q69" i="56" s="1"/>
  <c r="A46" i="56"/>
  <c r="L46" i="56" s="1"/>
  <c r="M46" i="56" s="1"/>
  <c r="P70" i="56"/>
  <c r="Q70" i="56" s="1"/>
  <c r="O70" i="56"/>
  <c r="E74" i="56"/>
  <c r="E64" i="56"/>
  <c r="E60" i="56"/>
  <c r="D111" i="56"/>
  <c r="D60" i="56"/>
  <c r="D65" i="56"/>
  <c r="D70" i="56"/>
  <c r="D63" i="56"/>
  <c r="D74" i="56"/>
  <c r="D68" i="56"/>
  <c r="E67" i="56"/>
  <c r="E69" i="56"/>
  <c r="D122" i="56"/>
  <c r="E63" i="56"/>
  <c r="D99" i="56"/>
  <c r="D67" i="56"/>
  <c r="L40" i="56"/>
  <c r="M40" i="56" s="1"/>
  <c r="A49" i="56"/>
  <c r="I49" i="56" s="1"/>
  <c r="J49" i="56" s="1"/>
  <c r="A45" i="56"/>
  <c r="L45" i="56" s="1"/>
  <c r="M45" i="56" s="1"/>
  <c r="G43" i="56"/>
  <c r="H43" i="56" s="1"/>
  <c r="A38" i="56"/>
  <c r="N64" i="56" s="1"/>
  <c r="A42" i="56"/>
  <c r="N68" i="56" s="1"/>
  <c r="D51" i="56"/>
  <c r="A37" i="56"/>
  <c r="L37" i="56" s="1"/>
  <c r="M37" i="56" s="1"/>
  <c r="D114" i="56" l="1"/>
  <c r="D119" i="56"/>
  <c r="D113" i="56"/>
  <c r="D121" i="56"/>
  <c r="D109" i="56"/>
  <c r="D115" i="56"/>
  <c r="D116" i="56"/>
  <c r="D126" i="56" s="1"/>
  <c r="D124" i="56"/>
  <c r="D120" i="56"/>
  <c r="I35" i="56"/>
  <c r="J35" i="56" s="1"/>
  <c r="N60" i="56"/>
  <c r="G35" i="56"/>
  <c r="H35" i="56" s="1"/>
  <c r="K35" i="56" s="1"/>
  <c r="L35" i="56"/>
  <c r="M35" i="56" s="1"/>
  <c r="O61" i="56"/>
  <c r="P73" i="56"/>
  <c r="Q73" i="56" s="1"/>
  <c r="I47" i="56"/>
  <c r="J47" i="56" s="1"/>
  <c r="K44" i="56"/>
  <c r="G50" i="56"/>
  <c r="H50" i="56" s="1"/>
  <c r="K50" i="56" s="1"/>
  <c r="G47" i="56"/>
  <c r="H47" i="56" s="1"/>
  <c r="L47" i="56"/>
  <c r="M47" i="56" s="1"/>
  <c r="L50" i="56"/>
  <c r="M50" i="56" s="1"/>
  <c r="L42" i="56"/>
  <c r="M42" i="56" s="1"/>
  <c r="L34" i="56"/>
  <c r="M34" i="56" s="1"/>
  <c r="L38" i="56"/>
  <c r="M38" i="56" s="1"/>
  <c r="G42" i="56"/>
  <c r="H42" i="56" s="1"/>
  <c r="G34" i="56"/>
  <c r="H34" i="56" s="1"/>
  <c r="N62" i="56"/>
  <c r="L36" i="56"/>
  <c r="M36" i="56" s="1"/>
  <c r="G41" i="56"/>
  <c r="H41" i="56" s="1"/>
  <c r="I36" i="56"/>
  <c r="J36" i="56" s="1"/>
  <c r="G38" i="56"/>
  <c r="H38" i="56" s="1"/>
  <c r="L41" i="56"/>
  <c r="M41" i="56" s="1"/>
  <c r="I38" i="56"/>
  <c r="J38" i="56" s="1"/>
  <c r="I42" i="56"/>
  <c r="J42" i="56" s="1"/>
  <c r="I43" i="56"/>
  <c r="J43" i="56" s="1"/>
  <c r="K43" i="56" s="1"/>
  <c r="G36" i="56"/>
  <c r="H36" i="56" s="1"/>
  <c r="E76" i="56"/>
  <c r="I55" i="56"/>
  <c r="I48" i="56"/>
  <c r="J48" i="56" s="1"/>
  <c r="N74" i="56"/>
  <c r="D135" i="56"/>
  <c r="D138" i="56"/>
  <c r="D144" i="56"/>
  <c r="D150" i="56"/>
  <c r="D147" i="56"/>
  <c r="D136" i="56"/>
  <c r="D139" i="56"/>
  <c r="D134" i="56"/>
  <c r="D149" i="56"/>
  <c r="D143" i="56"/>
  <c r="G154" i="56"/>
  <c r="D145" i="56"/>
  <c r="D148" i="56"/>
  <c r="D140" i="56"/>
  <c r="D142" i="56"/>
  <c r="D141" i="56"/>
  <c r="D146" i="56"/>
  <c r="D137" i="56"/>
  <c r="P67" i="56"/>
  <c r="Q67" i="56" s="1"/>
  <c r="O67" i="56"/>
  <c r="K40" i="56"/>
  <c r="G48" i="56"/>
  <c r="H48" i="56" s="1"/>
  <c r="F59" i="56"/>
  <c r="F63" i="56"/>
  <c r="A63" i="56" s="1"/>
  <c r="F67" i="56"/>
  <c r="A67" i="56" s="1"/>
  <c r="I67" i="56" s="1"/>
  <c r="J67" i="56" s="1"/>
  <c r="F64" i="56"/>
  <c r="A64" i="56" s="1"/>
  <c r="N90" i="56" s="1"/>
  <c r="F62" i="56"/>
  <c r="F65" i="56"/>
  <c r="A65" i="56" s="1"/>
  <c r="F71" i="56"/>
  <c r="A71" i="56" s="1"/>
  <c r="F74" i="56"/>
  <c r="A74" i="56" s="1"/>
  <c r="F60" i="56"/>
  <c r="F72" i="56"/>
  <c r="A72" i="56" s="1"/>
  <c r="F61" i="56"/>
  <c r="F81" i="56"/>
  <c r="F73" i="56"/>
  <c r="F66" i="56"/>
  <c r="A66" i="56" s="1"/>
  <c r="F68" i="56"/>
  <c r="A68" i="56" s="1"/>
  <c r="F69" i="56"/>
  <c r="A69" i="56" s="1"/>
  <c r="F70" i="56"/>
  <c r="A70" i="56" s="1"/>
  <c r="F75" i="56"/>
  <c r="A75" i="56" s="1"/>
  <c r="D101" i="56"/>
  <c r="I79" i="56"/>
  <c r="I41" i="56"/>
  <c r="J41" i="56" s="1"/>
  <c r="L48" i="56"/>
  <c r="M48" i="56" s="1"/>
  <c r="G49" i="56"/>
  <c r="H49" i="56" s="1"/>
  <c r="K49" i="56" s="1"/>
  <c r="N63" i="56"/>
  <c r="I37" i="56"/>
  <c r="J37" i="56" s="1"/>
  <c r="I39" i="56"/>
  <c r="J39" i="56" s="1"/>
  <c r="N65" i="56"/>
  <c r="O68" i="56"/>
  <c r="P68" i="56"/>
  <c r="Q68" i="56" s="1"/>
  <c r="G37" i="56"/>
  <c r="H37" i="56" s="1"/>
  <c r="I54" i="56"/>
  <c r="D76" i="56"/>
  <c r="I45" i="56"/>
  <c r="J45" i="56" s="1"/>
  <c r="N71" i="56"/>
  <c r="P66" i="56"/>
  <c r="Q66" i="56" s="1"/>
  <c r="O66" i="56"/>
  <c r="N72" i="56"/>
  <c r="G46" i="56"/>
  <c r="H46" i="56" s="1"/>
  <c r="I46" i="56"/>
  <c r="J46" i="56" s="1"/>
  <c r="G39" i="56"/>
  <c r="H39" i="56" s="1"/>
  <c r="O60" i="56"/>
  <c r="P60" i="56"/>
  <c r="G45" i="56"/>
  <c r="H45" i="56" s="1"/>
  <c r="P64" i="56"/>
  <c r="Q64" i="56" s="1"/>
  <c r="O64" i="56"/>
  <c r="N75" i="56"/>
  <c r="L49" i="56"/>
  <c r="M49" i="56" s="1"/>
  <c r="E84" i="56"/>
  <c r="E88" i="56"/>
  <c r="E97" i="56"/>
  <c r="E92" i="56"/>
  <c r="E85" i="56"/>
  <c r="E96" i="56"/>
  <c r="E89" i="56"/>
  <c r="E98" i="56"/>
  <c r="E87" i="56"/>
  <c r="E91" i="56"/>
  <c r="E99" i="56"/>
  <c r="E95" i="56"/>
  <c r="G105" i="56"/>
  <c r="E90" i="56"/>
  <c r="E93" i="56"/>
  <c r="E94" i="56"/>
  <c r="E100" i="56"/>
  <c r="E86" i="56"/>
  <c r="I104" i="56" l="1"/>
  <c r="K42" i="56"/>
  <c r="K47" i="56"/>
  <c r="K37" i="56"/>
  <c r="G64" i="56"/>
  <c r="H64" i="56" s="1"/>
  <c r="H51" i="56"/>
  <c r="J13" i="6" s="1"/>
  <c r="K34" i="56"/>
  <c r="K41" i="56"/>
  <c r="L64" i="56"/>
  <c r="M64" i="56" s="1"/>
  <c r="I64" i="56"/>
  <c r="J64" i="56" s="1"/>
  <c r="L51" i="56"/>
  <c r="K48" i="56"/>
  <c r="K38" i="56"/>
  <c r="N76" i="56"/>
  <c r="G66" i="56"/>
  <c r="H66" i="56" s="1"/>
  <c r="I66" i="56"/>
  <c r="J66" i="56" s="1"/>
  <c r="K36" i="56"/>
  <c r="K39" i="56"/>
  <c r="K46" i="56"/>
  <c r="J51" i="56"/>
  <c r="M13" i="6" s="1"/>
  <c r="N92" i="56"/>
  <c r="O92" i="56" s="1"/>
  <c r="O62" i="56"/>
  <c r="P62" i="56"/>
  <c r="Q62" i="56" s="1"/>
  <c r="L66" i="56"/>
  <c r="M66" i="56" s="1"/>
  <c r="N93" i="56"/>
  <c r="O93" i="56" s="1"/>
  <c r="G67" i="56"/>
  <c r="H67" i="56" s="1"/>
  <c r="K67" i="56" s="1"/>
  <c r="L67" i="56"/>
  <c r="M67" i="56" s="1"/>
  <c r="I68" i="56"/>
  <c r="J68" i="56" s="1"/>
  <c r="G68" i="56"/>
  <c r="H68" i="56" s="1"/>
  <c r="N94" i="56"/>
  <c r="I80" i="56"/>
  <c r="E101" i="56"/>
  <c r="P90" i="56"/>
  <c r="Q90" i="56" s="1"/>
  <c r="O90" i="56"/>
  <c r="G72" i="56"/>
  <c r="H72" i="56" s="1"/>
  <c r="I72" i="56"/>
  <c r="J72" i="56" s="1"/>
  <c r="O72" i="56"/>
  <c r="N98" i="56"/>
  <c r="P72" i="56"/>
  <c r="Q72" i="56" s="1"/>
  <c r="L72" i="56"/>
  <c r="M72" i="56" s="1"/>
  <c r="G71" i="56"/>
  <c r="H71" i="56" s="1"/>
  <c r="N97" i="56"/>
  <c r="O71" i="56"/>
  <c r="I71" i="56"/>
  <c r="J71" i="56" s="1"/>
  <c r="L71" i="56"/>
  <c r="M71" i="56" s="1"/>
  <c r="P71" i="56"/>
  <c r="Q71" i="56" s="1"/>
  <c r="L63" i="56"/>
  <c r="M63" i="56" s="1"/>
  <c r="I63" i="56"/>
  <c r="J63" i="56" s="1"/>
  <c r="G63" i="56"/>
  <c r="H63" i="56" s="1"/>
  <c r="P63" i="56"/>
  <c r="Q63" i="56" s="1"/>
  <c r="N89" i="56"/>
  <c r="O63" i="56"/>
  <c r="L70" i="56"/>
  <c r="M70" i="56" s="1"/>
  <c r="A59" i="56"/>
  <c r="L59" i="56" s="1"/>
  <c r="Q60" i="56"/>
  <c r="L69" i="56"/>
  <c r="M69" i="56" s="1"/>
  <c r="L65" i="56"/>
  <c r="M65" i="56" s="1"/>
  <c r="G65" i="56"/>
  <c r="H65" i="56" s="1"/>
  <c r="N91" i="56"/>
  <c r="P65" i="56"/>
  <c r="Q65" i="56" s="1"/>
  <c r="I65" i="56"/>
  <c r="J65" i="56" s="1"/>
  <c r="O65" i="56"/>
  <c r="L68" i="56"/>
  <c r="M68" i="56" s="1"/>
  <c r="A60" i="56"/>
  <c r="I70" i="56"/>
  <c r="J70" i="56" s="1"/>
  <c r="G70" i="56"/>
  <c r="H70" i="56" s="1"/>
  <c r="N96" i="56"/>
  <c r="G69" i="56"/>
  <c r="H69" i="56" s="1"/>
  <c r="N95" i="56"/>
  <c r="G51" i="56"/>
  <c r="A73" i="56"/>
  <c r="L73" i="56" s="1"/>
  <c r="M73" i="56" s="1"/>
  <c r="A62" i="56"/>
  <c r="L62" i="56" s="1"/>
  <c r="M62" i="56" s="1"/>
  <c r="D160" i="56"/>
  <c r="D169" i="56"/>
  <c r="D166" i="56"/>
  <c r="D164" i="56"/>
  <c r="D163" i="56"/>
  <c r="D172" i="56"/>
  <c r="D168" i="56"/>
  <c r="D161" i="56"/>
  <c r="D174" i="56"/>
  <c r="D170" i="56"/>
  <c r="D162" i="56"/>
  <c r="D173" i="56"/>
  <c r="D165" i="56"/>
  <c r="D171" i="56"/>
  <c r="G179" i="56"/>
  <c r="D167" i="56"/>
  <c r="D159" i="56"/>
  <c r="D175" i="56"/>
  <c r="K45" i="56"/>
  <c r="F100" i="56"/>
  <c r="A100" i="56" s="1"/>
  <c r="F87" i="56"/>
  <c r="A87" i="56" s="1"/>
  <c r="F86" i="56"/>
  <c r="A86" i="56" s="1"/>
  <c r="F94" i="56"/>
  <c r="A94" i="56" s="1"/>
  <c r="F84" i="56"/>
  <c r="F88" i="56"/>
  <c r="F96" i="56"/>
  <c r="A96" i="56" s="1"/>
  <c r="F92" i="56"/>
  <c r="A92" i="56" s="1"/>
  <c r="I92" i="56" s="1"/>
  <c r="J92" i="56" s="1"/>
  <c r="F106" i="56"/>
  <c r="F99" i="56"/>
  <c r="A99" i="56" s="1"/>
  <c r="F91" i="56"/>
  <c r="A91" i="56" s="1"/>
  <c r="F93" i="56"/>
  <c r="A93" i="56" s="1"/>
  <c r="F98" i="56"/>
  <c r="A98" i="56" s="1"/>
  <c r="F95" i="56"/>
  <c r="A95" i="56" s="1"/>
  <c r="F90" i="56"/>
  <c r="A90" i="56" s="1"/>
  <c r="I90" i="56" s="1"/>
  <c r="J90" i="56" s="1"/>
  <c r="F97" i="56"/>
  <c r="A97" i="56" s="1"/>
  <c r="F89" i="56"/>
  <c r="A89" i="56" s="1"/>
  <c r="F85" i="56"/>
  <c r="A85" i="56" s="1"/>
  <c r="D151" i="56"/>
  <c r="I129" i="56"/>
  <c r="I51" i="56"/>
  <c r="A61" i="56"/>
  <c r="L61" i="56" s="1"/>
  <c r="M61" i="56" s="1"/>
  <c r="I69" i="56"/>
  <c r="J69" i="56" s="1"/>
  <c r="L75" i="56"/>
  <c r="M75" i="56" s="1"/>
  <c r="P75" i="56"/>
  <c r="Q75" i="56" s="1"/>
  <c r="O75" i="56"/>
  <c r="I75" i="56"/>
  <c r="J75" i="56" s="1"/>
  <c r="G75" i="56"/>
  <c r="H75" i="56" s="1"/>
  <c r="E109" i="56"/>
  <c r="E114" i="56"/>
  <c r="E115" i="56"/>
  <c r="E125" i="56"/>
  <c r="E112" i="56"/>
  <c r="E123" i="56"/>
  <c r="E122" i="56"/>
  <c r="E121" i="56"/>
  <c r="E124" i="56"/>
  <c r="E113" i="56"/>
  <c r="E120" i="56"/>
  <c r="E116" i="56"/>
  <c r="E119" i="56"/>
  <c r="E111" i="56"/>
  <c r="E118" i="56"/>
  <c r="G130" i="56"/>
  <c r="E117" i="56"/>
  <c r="E110" i="56"/>
  <c r="M51" i="56"/>
  <c r="P13" i="6" s="1"/>
  <c r="I56" i="56"/>
  <c r="F76" i="56"/>
  <c r="G74" i="56"/>
  <c r="H74" i="56" s="1"/>
  <c r="I74" i="56"/>
  <c r="J74" i="56" s="1"/>
  <c r="P74" i="56"/>
  <c r="Q74" i="56" s="1"/>
  <c r="N100" i="56"/>
  <c r="L74" i="56"/>
  <c r="M74" i="56" s="1"/>
  <c r="O74" i="56"/>
  <c r="K64" i="56" l="1"/>
  <c r="R13" i="6"/>
  <c r="D13" i="6" s="1"/>
  <c r="K51" i="56"/>
  <c r="K68" i="56"/>
  <c r="P92" i="56"/>
  <c r="Q92" i="56" s="1"/>
  <c r="K66" i="56"/>
  <c r="G92" i="56"/>
  <c r="H92" i="56" s="1"/>
  <c r="K92" i="56" s="1"/>
  <c r="K63" i="56"/>
  <c r="K74" i="56"/>
  <c r="P93" i="56"/>
  <c r="Q93" i="56" s="1"/>
  <c r="I93" i="56"/>
  <c r="J93" i="56" s="1"/>
  <c r="O76" i="56"/>
  <c r="S13" i="6" s="1"/>
  <c r="K69" i="56"/>
  <c r="K70" i="56"/>
  <c r="E134" i="56"/>
  <c r="E145" i="56"/>
  <c r="E137" i="56"/>
  <c r="E139" i="56"/>
  <c r="G155" i="56"/>
  <c r="E140" i="56"/>
  <c r="E144" i="56"/>
  <c r="E148" i="56"/>
  <c r="E146" i="56"/>
  <c r="E136" i="56"/>
  <c r="E150" i="56"/>
  <c r="E138" i="56"/>
  <c r="E149" i="56"/>
  <c r="E141" i="56"/>
  <c r="E147" i="56"/>
  <c r="E135" i="56"/>
  <c r="E142" i="56"/>
  <c r="E143" i="56"/>
  <c r="K75" i="56"/>
  <c r="G95" i="56"/>
  <c r="H95" i="56" s="1"/>
  <c r="P95" i="56"/>
  <c r="Q95" i="56" s="1"/>
  <c r="O95" i="56"/>
  <c r="L95" i="56"/>
  <c r="M95" i="56" s="1"/>
  <c r="I95" i="56"/>
  <c r="J95" i="56" s="1"/>
  <c r="N121" i="56"/>
  <c r="M59" i="56"/>
  <c r="N124" i="56"/>
  <c r="P98" i="56"/>
  <c r="Q98" i="56" s="1"/>
  <c r="I98" i="56"/>
  <c r="J98" i="56" s="1"/>
  <c r="O98" i="56"/>
  <c r="G98" i="56"/>
  <c r="H98" i="56" s="1"/>
  <c r="L98" i="56"/>
  <c r="M98" i="56" s="1"/>
  <c r="D185" i="56"/>
  <c r="D188" i="56"/>
  <c r="D199" i="56"/>
  <c r="D193" i="56"/>
  <c r="D184" i="56"/>
  <c r="D195" i="56"/>
  <c r="D197" i="56"/>
  <c r="D191" i="56"/>
  <c r="D190" i="56"/>
  <c r="D196" i="56"/>
  <c r="D186" i="56"/>
  <c r="D192" i="56"/>
  <c r="G204" i="56"/>
  <c r="D200" i="56"/>
  <c r="D194" i="56"/>
  <c r="D187" i="56"/>
  <c r="D189" i="56"/>
  <c r="D198" i="56"/>
  <c r="I62" i="56"/>
  <c r="J62" i="56" s="1"/>
  <c r="N88" i="56"/>
  <c r="G62" i="56"/>
  <c r="H62" i="56" s="1"/>
  <c r="G90" i="56"/>
  <c r="H90" i="56" s="1"/>
  <c r="K90" i="56" s="1"/>
  <c r="G73" i="56"/>
  <c r="H73" i="56" s="1"/>
  <c r="N99" i="56"/>
  <c r="I73" i="56"/>
  <c r="J73" i="56" s="1"/>
  <c r="G91" i="56"/>
  <c r="H91" i="56" s="1"/>
  <c r="I91" i="56"/>
  <c r="J91" i="56" s="1"/>
  <c r="L91" i="56"/>
  <c r="M91" i="56" s="1"/>
  <c r="O91" i="56"/>
  <c r="P91" i="56"/>
  <c r="Q91" i="56" s="1"/>
  <c r="N117" i="56"/>
  <c r="P76" i="56"/>
  <c r="L89" i="56"/>
  <c r="M89" i="56" s="1"/>
  <c r="G89" i="56"/>
  <c r="H89" i="56" s="1"/>
  <c r="N115" i="56"/>
  <c r="O89" i="56"/>
  <c r="P89" i="56"/>
  <c r="Q89" i="56" s="1"/>
  <c r="I89" i="56"/>
  <c r="J89" i="56" s="1"/>
  <c r="K72" i="56"/>
  <c r="O96" i="56"/>
  <c r="N122" i="56"/>
  <c r="L96" i="56"/>
  <c r="M96" i="56" s="1"/>
  <c r="G96" i="56"/>
  <c r="H96" i="56" s="1"/>
  <c r="I96" i="56"/>
  <c r="J96" i="56" s="1"/>
  <c r="P96" i="56"/>
  <c r="Q96" i="56" s="1"/>
  <c r="N119" i="56"/>
  <c r="N118" i="56"/>
  <c r="K65" i="56"/>
  <c r="Q76" i="56"/>
  <c r="T13" i="6" s="1"/>
  <c r="E13" i="6" s="1"/>
  <c r="G97" i="56"/>
  <c r="H97" i="56" s="1"/>
  <c r="I97" i="56"/>
  <c r="J97" i="56" s="1"/>
  <c r="O97" i="56"/>
  <c r="P97" i="56"/>
  <c r="Q97" i="56" s="1"/>
  <c r="N123" i="56"/>
  <c r="L97" i="56"/>
  <c r="M97" i="56" s="1"/>
  <c r="L90" i="56"/>
  <c r="M90" i="56" s="1"/>
  <c r="G94" i="56"/>
  <c r="H94" i="56" s="1"/>
  <c r="P94" i="56"/>
  <c r="Q94" i="56" s="1"/>
  <c r="I94" i="56"/>
  <c r="J94" i="56" s="1"/>
  <c r="O94" i="56"/>
  <c r="L94" i="56"/>
  <c r="M94" i="56" s="1"/>
  <c r="N120" i="56"/>
  <c r="G93" i="56"/>
  <c r="H93" i="56" s="1"/>
  <c r="K93" i="56" s="1"/>
  <c r="L92" i="56"/>
  <c r="M92" i="56" s="1"/>
  <c r="K71" i="56"/>
  <c r="I105" i="56"/>
  <c r="E126" i="56"/>
  <c r="L93" i="56"/>
  <c r="M93" i="56" s="1"/>
  <c r="I81" i="56"/>
  <c r="F101" i="56"/>
  <c r="A88" i="56"/>
  <c r="K54" i="56"/>
  <c r="N116" i="56"/>
  <c r="F109" i="56"/>
  <c r="F111" i="56"/>
  <c r="A111" i="56" s="1"/>
  <c r="F119" i="56"/>
  <c r="A119" i="56" s="1"/>
  <c r="F118" i="56"/>
  <c r="A118" i="56" s="1"/>
  <c r="F122" i="56"/>
  <c r="A122" i="56" s="1"/>
  <c r="F117" i="56"/>
  <c r="A117" i="56" s="1"/>
  <c r="F113" i="56"/>
  <c r="F123" i="56"/>
  <c r="A123" i="56" s="1"/>
  <c r="F116" i="56"/>
  <c r="A116" i="56" s="1"/>
  <c r="F120" i="56"/>
  <c r="A120" i="56" s="1"/>
  <c r="F124" i="56"/>
  <c r="A124" i="56" s="1"/>
  <c r="F115" i="56"/>
  <c r="A115" i="56" s="1"/>
  <c r="F125" i="56"/>
  <c r="A125" i="56" s="1"/>
  <c r="F121" i="56"/>
  <c r="A121" i="56" s="1"/>
  <c r="F110" i="56"/>
  <c r="A110" i="56" s="1"/>
  <c r="F114" i="56"/>
  <c r="A114" i="56" s="1"/>
  <c r="F112" i="56"/>
  <c r="A112" i="56" s="1"/>
  <c r="F131" i="56"/>
  <c r="I154" i="56"/>
  <c r="D176" i="56"/>
  <c r="P100" i="56"/>
  <c r="Q100" i="56" s="1"/>
  <c r="L100" i="56"/>
  <c r="M100" i="56" s="1"/>
  <c r="I100" i="56"/>
  <c r="J100" i="56" s="1"/>
  <c r="G100" i="56"/>
  <c r="H100" i="56" s="1"/>
  <c r="O100" i="56"/>
  <c r="G61" i="56"/>
  <c r="H61" i="56" s="1"/>
  <c r="I61" i="56"/>
  <c r="J61" i="56" s="1"/>
  <c r="N87" i="56"/>
  <c r="A84" i="56"/>
  <c r="L84" i="56" s="1"/>
  <c r="G60" i="56"/>
  <c r="H60" i="56" s="1"/>
  <c r="N86" i="56"/>
  <c r="I60" i="56"/>
  <c r="J60" i="56" s="1"/>
  <c r="N85" i="56"/>
  <c r="G59" i="56"/>
  <c r="I59" i="56"/>
  <c r="L60" i="56"/>
  <c r="M60" i="56" s="1"/>
  <c r="K95" i="56" l="1"/>
  <c r="K100" i="56"/>
  <c r="L76" i="56"/>
  <c r="K60" i="56"/>
  <c r="K98" i="56"/>
  <c r="I115" i="56"/>
  <c r="J115" i="56" s="1"/>
  <c r="N141" i="56"/>
  <c r="O115" i="56"/>
  <c r="G115" i="56"/>
  <c r="H115" i="56" s="1"/>
  <c r="L115" i="56"/>
  <c r="M115" i="56" s="1"/>
  <c r="P115" i="56"/>
  <c r="Q115" i="56" s="1"/>
  <c r="M84" i="56"/>
  <c r="A109" i="56"/>
  <c r="N112" i="56"/>
  <c r="P86" i="56"/>
  <c r="Q86" i="56" s="1"/>
  <c r="L86" i="56"/>
  <c r="M86" i="56" s="1"/>
  <c r="I86" i="56"/>
  <c r="J86" i="56" s="1"/>
  <c r="G86" i="56"/>
  <c r="H86" i="56" s="1"/>
  <c r="O86" i="56"/>
  <c r="G81" i="56"/>
  <c r="K79" i="56"/>
  <c r="I118" i="56"/>
  <c r="J118" i="56" s="1"/>
  <c r="G118" i="56"/>
  <c r="H118" i="56" s="1"/>
  <c r="N144" i="56"/>
  <c r="P118" i="56"/>
  <c r="Q118" i="56" s="1"/>
  <c r="L118" i="56"/>
  <c r="M118" i="56" s="1"/>
  <c r="O118" i="56"/>
  <c r="I122" i="56"/>
  <c r="J122" i="56" s="1"/>
  <c r="N148" i="56"/>
  <c r="G122" i="56"/>
  <c r="H122" i="56" s="1"/>
  <c r="L122" i="56"/>
  <c r="M122" i="56" s="1"/>
  <c r="O122" i="56"/>
  <c r="P122" i="56"/>
  <c r="Q122" i="56" s="1"/>
  <c r="K89" i="56"/>
  <c r="K91" i="56"/>
  <c r="L124" i="56"/>
  <c r="M124" i="56" s="1"/>
  <c r="P124" i="56"/>
  <c r="Q124" i="56" s="1"/>
  <c r="G124" i="56"/>
  <c r="H124" i="56" s="1"/>
  <c r="O124" i="56"/>
  <c r="I124" i="56"/>
  <c r="J124" i="56" s="1"/>
  <c r="F126" i="56"/>
  <c r="I106" i="56"/>
  <c r="A113" i="56"/>
  <c r="O120" i="56"/>
  <c r="I120" i="56"/>
  <c r="J120" i="56" s="1"/>
  <c r="N146" i="56"/>
  <c r="P120" i="56"/>
  <c r="Q120" i="56" s="1"/>
  <c r="L120" i="56"/>
  <c r="M120" i="56" s="1"/>
  <c r="G120" i="56"/>
  <c r="H120" i="56" s="1"/>
  <c r="G119" i="56"/>
  <c r="H119" i="56" s="1"/>
  <c r="I119" i="56"/>
  <c r="J119" i="56" s="1"/>
  <c r="O119" i="56"/>
  <c r="N145" i="56"/>
  <c r="L119" i="56"/>
  <c r="M119" i="56" s="1"/>
  <c r="P119" i="56"/>
  <c r="Q119" i="56" s="1"/>
  <c r="G99" i="56"/>
  <c r="H99" i="56" s="1"/>
  <c r="I99" i="56"/>
  <c r="J99" i="56" s="1"/>
  <c r="L99" i="56"/>
  <c r="M99" i="56" s="1"/>
  <c r="O99" i="56"/>
  <c r="N125" i="56"/>
  <c r="P99" i="56"/>
  <c r="Q99" i="56" s="1"/>
  <c r="M76" i="56"/>
  <c r="E159" i="56"/>
  <c r="E167" i="56"/>
  <c r="E160" i="56"/>
  <c r="E168" i="56"/>
  <c r="E171" i="56"/>
  <c r="E166" i="56"/>
  <c r="E163" i="56"/>
  <c r="E162" i="56"/>
  <c r="E175" i="56"/>
  <c r="E172" i="56"/>
  <c r="E164" i="56"/>
  <c r="E161" i="56"/>
  <c r="E174" i="56"/>
  <c r="G180" i="56"/>
  <c r="E165" i="56"/>
  <c r="E170" i="56"/>
  <c r="E169" i="56"/>
  <c r="E173" i="56"/>
  <c r="I116" i="56"/>
  <c r="J116" i="56" s="1"/>
  <c r="N142" i="56"/>
  <c r="L116" i="56"/>
  <c r="M116" i="56" s="1"/>
  <c r="G116" i="56"/>
  <c r="H116" i="56" s="1"/>
  <c r="P116" i="56"/>
  <c r="Q116" i="56" s="1"/>
  <c r="O116" i="56"/>
  <c r="G87" i="56"/>
  <c r="H87" i="56" s="1"/>
  <c r="L87" i="56"/>
  <c r="M87" i="56" s="1"/>
  <c r="O87" i="56"/>
  <c r="N113" i="56"/>
  <c r="I87" i="56"/>
  <c r="J87" i="56" s="1"/>
  <c r="P87" i="56"/>
  <c r="Q87" i="56" s="1"/>
  <c r="P117" i="56"/>
  <c r="Q117" i="56" s="1"/>
  <c r="N143" i="56"/>
  <c r="I117" i="56"/>
  <c r="J117" i="56" s="1"/>
  <c r="O117" i="56"/>
  <c r="G117" i="56"/>
  <c r="H117" i="56" s="1"/>
  <c r="L117" i="56"/>
  <c r="M117" i="56" s="1"/>
  <c r="K73" i="56"/>
  <c r="G121" i="56"/>
  <c r="H121" i="56" s="1"/>
  <c r="P121" i="56"/>
  <c r="Q121" i="56" s="1"/>
  <c r="N147" i="56"/>
  <c r="L121" i="56"/>
  <c r="M121" i="56" s="1"/>
  <c r="O121" i="56"/>
  <c r="I121" i="56"/>
  <c r="J121" i="56" s="1"/>
  <c r="I130" i="56"/>
  <c r="E151" i="56"/>
  <c r="I179" i="56"/>
  <c r="D201" i="56"/>
  <c r="J59" i="56"/>
  <c r="J76" i="56" s="1"/>
  <c r="I76" i="56"/>
  <c r="O123" i="56"/>
  <c r="L123" i="56"/>
  <c r="M123" i="56" s="1"/>
  <c r="G123" i="56"/>
  <c r="H123" i="56" s="1"/>
  <c r="N149" i="56"/>
  <c r="I123" i="56"/>
  <c r="J123" i="56" s="1"/>
  <c r="P123" i="56"/>
  <c r="Q123" i="56" s="1"/>
  <c r="K61" i="56"/>
  <c r="K97" i="56"/>
  <c r="K62" i="56"/>
  <c r="G76" i="56"/>
  <c r="H59" i="56"/>
  <c r="P85" i="56"/>
  <c r="O85" i="56"/>
  <c r="N101" i="56"/>
  <c r="N111" i="56"/>
  <c r="I85" i="56"/>
  <c r="J85" i="56" s="1"/>
  <c r="L85" i="56"/>
  <c r="M85" i="56" s="1"/>
  <c r="G85" i="56"/>
  <c r="H85" i="56" s="1"/>
  <c r="N110" i="56"/>
  <c r="G84" i="56"/>
  <c r="I84" i="56"/>
  <c r="F134" i="56"/>
  <c r="F148" i="56"/>
  <c r="A148" i="56" s="1"/>
  <c r="F147" i="56"/>
  <c r="A147" i="56" s="1"/>
  <c r="F136" i="56"/>
  <c r="A136" i="56" s="1"/>
  <c r="F135" i="56"/>
  <c r="A135" i="56" s="1"/>
  <c r="F149" i="56"/>
  <c r="A149" i="56" s="1"/>
  <c r="F146" i="56"/>
  <c r="A146" i="56" s="1"/>
  <c r="F137" i="56"/>
  <c r="A137" i="56" s="1"/>
  <c r="F144" i="56"/>
  <c r="A144" i="56" s="1"/>
  <c r="F138" i="56"/>
  <c r="F150" i="56"/>
  <c r="A150" i="56" s="1"/>
  <c r="F156" i="56"/>
  <c r="F141" i="56"/>
  <c r="A141" i="56" s="1"/>
  <c r="F139" i="56"/>
  <c r="A139" i="56" s="1"/>
  <c r="F143" i="56"/>
  <c r="A143" i="56" s="1"/>
  <c r="F142" i="56"/>
  <c r="A142" i="56" s="1"/>
  <c r="F145" i="56"/>
  <c r="A145" i="56" s="1"/>
  <c r="F140" i="56"/>
  <c r="A140" i="56" s="1"/>
  <c r="K94" i="56"/>
  <c r="K96" i="56"/>
  <c r="I88" i="56"/>
  <c r="J88" i="56" s="1"/>
  <c r="G88" i="56"/>
  <c r="H88" i="56" s="1"/>
  <c r="O88" i="56"/>
  <c r="N114" i="56"/>
  <c r="L88" i="56"/>
  <c r="M88" i="56" s="1"/>
  <c r="P88" i="56"/>
  <c r="Q88" i="56" s="1"/>
  <c r="D224" i="56"/>
  <c r="D218" i="56"/>
  <c r="D217" i="56"/>
  <c r="D225" i="56"/>
  <c r="D215" i="56"/>
  <c r="D210" i="56"/>
  <c r="D214" i="56"/>
  <c r="D216" i="56"/>
  <c r="D222" i="56"/>
  <c r="D211" i="56"/>
  <c r="D221" i="56"/>
  <c r="D209" i="56"/>
  <c r="D220" i="56"/>
  <c r="D213" i="56"/>
  <c r="D219" i="56"/>
  <c r="D223" i="56"/>
  <c r="D212" i="56"/>
  <c r="K87" i="56" l="1"/>
  <c r="K122" i="56"/>
  <c r="K123" i="56"/>
  <c r="K118" i="56"/>
  <c r="K115" i="56"/>
  <c r="K124" i="56"/>
  <c r="K121" i="56"/>
  <c r="K85" i="56"/>
  <c r="N139" i="56"/>
  <c r="L113" i="56"/>
  <c r="M113" i="56" s="1"/>
  <c r="G113" i="56"/>
  <c r="H113" i="56" s="1"/>
  <c r="P113" i="56"/>
  <c r="Q113" i="56" s="1"/>
  <c r="O113" i="56"/>
  <c r="I113" i="56"/>
  <c r="J113" i="56" s="1"/>
  <c r="O142" i="56"/>
  <c r="N168" i="56"/>
  <c r="G142" i="56"/>
  <c r="H142" i="56" s="1"/>
  <c r="I142" i="56"/>
  <c r="J142" i="56" s="1"/>
  <c r="P142" i="56"/>
  <c r="Q142" i="56" s="1"/>
  <c r="L142" i="56"/>
  <c r="M142" i="56" s="1"/>
  <c r="I145" i="56"/>
  <c r="J145" i="56" s="1"/>
  <c r="O145" i="56"/>
  <c r="N171" i="56"/>
  <c r="G145" i="56"/>
  <c r="H145" i="56" s="1"/>
  <c r="P145" i="56"/>
  <c r="Q145" i="56" s="1"/>
  <c r="L145" i="56"/>
  <c r="M145" i="56" s="1"/>
  <c r="O146" i="56"/>
  <c r="P146" i="56"/>
  <c r="Q146" i="56" s="1"/>
  <c r="N172" i="56"/>
  <c r="G146" i="56"/>
  <c r="H146" i="56" s="1"/>
  <c r="L146" i="56"/>
  <c r="M146" i="56" s="1"/>
  <c r="I146" i="56"/>
  <c r="J146" i="56" s="1"/>
  <c r="F159" i="56"/>
  <c r="F171" i="56"/>
  <c r="A171" i="56" s="1"/>
  <c r="F164" i="56"/>
  <c r="A164" i="56" s="1"/>
  <c r="F174" i="56"/>
  <c r="A174" i="56" s="1"/>
  <c r="F166" i="56"/>
  <c r="A166" i="56" s="1"/>
  <c r="F161" i="56"/>
  <c r="A161" i="56" s="1"/>
  <c r="F162" i="56"/>
  <c r="A162" i="56" s="1"/>
  <c r="F163" i="56"/>
  <c r="F181" i="56"/>
  <c r="F169" i="56"/>
  <c r="A169" i="56" s="1"/>
  <c r="F173" i="56"/>
  <c r="A173" i="56" s="1"/>
  <c r="F172" i="56"/>
  <c r="A172" i="56" s="1"/>
  <c r="F160" i="56"/>
  <c r="A160" i="56" s="1"/>
  <c r="F167" i="56"/>
  <c r="A167" i="56" s="1"/>
  <c r="F175" i="56"/>
  <c r="A175" i="56" s="1"/>
  <c r="F170" i="56"/>
  <c r="A170" i="56" s="1"/>
  <c r="F165" i="56"/>
  <c r="A165" i="56" s="1"/>
  <c r="F168" i="56"/>
  <c r="A168" i="56" s="1"/>
  <c r="K117" i="56"/>
  <c r="O125" i="56"/>
  <c r="G125" i="56"/>
  <c r="H125" i="56" s="1"/>
  <c r="I125" i="56"/>
  <c r="J125" i="56" s="1"/>
  <c r="L125" i="56"/>
  <c r="M125" i="56" s="1"/>
  <c r="P125" i="56"/>
  <c r="Q125" i="56" s="1"/>
  <c r="G144" i="56"/>
  <c r="H144" i="56" s="1"/>
  <c r="L144" i="56"/>
  <c r="M144" i="56" s="1"/>
  <c r="P144" i="56"/>
  <c r="Q144" i="56" s="1"/>
  <c r="N170" i="56"/>
  <c r="O144" i="56"/>
  <c r="I144" i="56"/>
  <c r="J144" i="56" s="1"/>
  <c r="G147" i="56"/>
  <c r="H147" i="56" s="1"/>
  <c r="N173" i="56"/>
  <c r="L147" i="56"/>
  <c r="M147" i="56" s="1"/>
  <c r="O147" i="56"/>
  <c r="I147" i="56"/>
  <c r="J147" i="56" s="1"/>
  <c r="P147" i="56"/>
  <c r="Q147" i="56" s="1"/>
  <c r="P111" i="56"/>
  <c r="Q111" i="56" s="1"/>
  <c r="N137" i="56"/>
  <c r="G111" i="56"/>
  <c r="H111" i="56" s="1"/>
  <c r="I111" i="56"/>
  <c r="J111" i="56" s="1"/>
  <c r="O111" i="56"/>
  <c r="L111" i="56"/>
  <c r="M111" i="56" s="1"/>
  <c r="K119" i="56"/>
  <c r="G112" i="56"/>
  <c r="H112" i="56" s="1"/>
  <c r="L112" i="56"/>
  <c r="M112" i="56" s="1"/>
  <c r="I112" i="56"/>
  <c r="J112" i="56" s="1"/>
  <c r="N138" i="56"/>
  <c r="P112" i="56"/>
  <c r="Q112" i="56" s="1"/>
  <c r="O112" i="56"/>
  <c r="A134" i="56"/>
  <c r="L143" i="56"/>
  <c r="M143" i="56" s="1"/>
  <c r="O143" i="56"/>
  <c r="N169" i="56"/>
  <c r="I143" i="56"/>
  <c r="J143" i="56" s="1"/>
  <c r="G143" i="56"/>
  <c r="H143" i="56" s="1"/>
  <c r="P143" i="56"/>
  <c r="Q143" i="56" s="1"/>
  <c r="G106" i="56"/>
  <c r="K104" i="56"/>
  <c r="G148" i="56"/>
  <c r="H148" i="56" s="1"/>
  <c r="O148" i="56"/>
  <c r="N174" i="56"/>
  <c r="I148" i="56"/>
  <c r="J148" i="56" s="1"/>
  <c r="L148" i="56"/>
  <c r="M148" i="56" s="1"/>
  <c r="P148" i="56"/>
  <c r="Q148" i="56" s="1"/>
  <c r="N135" i="56"/>
  <c r="G109" i="56"/>
  <c r="I109" i="56"/>
  <c r="G149" i="56"/>
  <c r="H149" i="56" s="1"/>
  <c r="P149" i="56"/>
  <c r="Q149" i="56" s="1"/>
  <c r="O149" i="56"/>
  <c r="I149" i="56"/>
  <c r="J149" i="56" s="1"/>
  <c r="L149" i="56"/>
  <c r="M149" i="56" s="1"/>
  <c r="D226" i="56"/>
  <c r="I204" i="56"/>
  <c r="G114" i="56"/>
  <c r="H114" i="56" s="1"/>
  <c r="N140" i="56"/>
  <c r="L114" i="56"/>
  <c r="M114" i="56" s="1"/>
  <c r="I114" i="56"/>
  <c r="J114" i="56" s="1"/>
  <c r="P114" i="56"/>
  <c r="Q114" i="56" s="1"/>
  <c r="O114" i="56"/>
  <c r="J84" i="56"/>
  <c r="J101" i="56" s="1"/>
  <c r="I101" i="56"/>
  <c r="O101" i="56"/>
  <c r="U13" i="6" s="1"/>
  <c r="I155" i="56"/>
  <c r="E176" i="56"/>
  <c r="K99" i="56"/>
  <c r="K120" i="56"/>
  <c r="L109" i="56"/>
  <c r="K116" i="56"/>
  <c r="E184" i="56"/>
  <c r="E193" i="56"/>
  <c r="E198" i="56"/>
  <c r="E186" i="56"/>
  <c r="E185" i="56"/>
  <c r="E199" i="56"/>
  <c r="E195" i="56"/>
  <c r="E192" i="56"/>
  <c r="E188" i="56"/>
  <c r="G205" i="56"/>
  <c r="E190" i="56"/>
  <c r="E191" i="56"/>
  <c r="E194" i="56"/>
  <c r="E200" i="56"/>
  <c r="E197" i="56"/>
  <c r="E189" i="56"/>
  <c r="E196" i="56"/>
  <c r="E187" i="56"/>
  <c r="M101" i="56"/>
  <c r="L141" i="56"/>
  <c r="M141" i="56" s="1"/>
  <c r="G141" i="56"/>
  <c r="H141" i="56" s="1"/>
  <c r="N167" i="56"/>
  <c r="I141" i="56"/>
  <c r="J141" i="56" s="1"/>
  <c r="O141" i="56"/>
  <c r="P141" i="56"/>
  <c r="Q141" i="56" s="1"/>
  <c r="F151" i="56"/>
  <c r="I131" i="56"/>
  <c r="A138" i="56"/>
  <c r="G101" i="56"/>
  <c r="H84" i="56"/>
  <c r="P101" i="56"/>
  <c r="Q85" i="56"/>
  <c r="Q101" i="56" s="1"/>
  <c r="V13" i="6" s="1"/>
  <c r="K88" i="56"/>
  <c r="P110" i="56"/>
  <c r="O110" i="56"/>
  <c r="N136" i="56"/>
  <c r="N126" i="56"/>
  <c r="G110" i="56"/>
  <c r="H110" i="56" s="1"/>
  <c r="I110" i="56"/>
  <c r="J110" i="56" s="1"/>
  <c r="L110" i="56"/>
  <c r="M110" i="56" s="1"/>
  <c r="K59" i="56"/>
  <c r="K76" i="56" s="1"/>
  <c r="H76" i="56"/>
  <c r="N150" i="56"/>
  <c r="K86" i="56"/>
  <c r="L101" i="56"/>
  <c r="K144" i="56" l="1"/>
  <c r="K148" i="56"/>
  <c r="K113" i="56"/>
  <c r="K125" i="56"/>
  <c r="K149" i="56"/>
  <c r="K145" i="56"/>
  <c r="K110" i="56"/>
  <c r="K111" i="56"/>
  <c r="K147" i="56"/>
  <c r="L126" i="56"/>
  <c r="M109" i="56"/>
  <c r="M126" i="56" s="1"/>
  <c r="G131" i="56"/>
  <c r="K129" i="56"/>
  <c r="I174" i="56"/>
  <c r="J174" i="56" s="1"/>
  <c r="O174" i="56"/>
  <c r="G174" i="56"/>
  <c r="H174" i="56" s="1"/>
  <c r="L174" i="56"/>
  <c r="M174" i="56" s="1"/>
  <c r="P174" i="56"/>
  <c r="Q174" i="56" s="1"/>
  <c r="P169" i="56"/>
  <c r="Q169" i="56" s="1"/>
  <c r="O169" i="56"/>
  <c r="G169" i="56"/>
  <c r="H169" i="56" s="1"/>
  <c r="N195" i="56"/>
  <c r="I169" i="56"/>
  <c r="J169" i="56" s="1"/>
  <c r="L169" i="56"/>
  <c r="M169" i="56" s="1"/>
  <c r="L138" i="56"/>
  <c r="M138" i="56" s="1"/>
  <c r="G138" i="56"/>
  <c r="H138" i="56" s="1"/>
  <c r="N164" i="56"/>
  <c r="O138" i="56"/>
  <c r="I138" i="56"/>
  <c r="J138" i="56" s="1"/>
  <c r="P138" i="56"/>
  <c r="Q138" i="56" s="1"/>
  <c r="F184" i="56"/>
  <c r="F185" i="56"/>
  <c r="A185" i="56" s="1"/>
  <c r="F198" i="56"/>
  <c r="A198" i="56" s="1"/>
  <c r="F191" i="56"/>
  <c r="A191" i="56" s="1"/>
  <c r="F187" i="56"/>
  <c r="A187" i="56" s="1"/>
  <c r="F195" i="56"/>
  <c r="A195" i="56" s="1"/>
  <c r="F189" i="56"/>
  <c r="A189" i="56" s="1"/>
  <c r="F196" i="56"/>
  <c r="A196" i="56" s="1"/>
  <c r="F192" i="56"/>
  <c r="A192" i="56" s="1"/>
  <c r="F194" i="56"/>
  <c r="A194" i="56" s="1"/>
  <c r="F206" i="56"/>
  <c r="F197" i="56"/>
  <c r="A197" i="56" s="1"/>
  <c r="F199" i="56"/>
  <c r="A199" i="56" s="1"/>
  <c r="F186" i="56"/>
  <c r="A186" i="56" s="1"/>
  <c r="F190" i="56"/>
  <c r="A190" i="56" s="1"/>
  <c r="F188" i="56"/>
  <c r="F193" i="56"/>
  <c r="A193" i="56" s="1"/>
  <c r="F200" i="56"/>
  <c r="A200" i="56" s="1"/>
  <c r="A159" i="56"/>
  <c r="N163" i="56"/>
  <c r="L137" i="56"/>
  <c r="M137" i="56" s="1"/>
  <c r="P137" i="56"/>
  <c r="Q137" i="56" s="1"/>
  <c r="O137" i="56"/>
  <c r="G137" i="56"/>
  <c r="H137" i="56" s="1"/>
  <c r="I137" i="56"/>
  <c r="J137" i="56" s="1"/>
  <c r="K142" i="56"/>
  <c r="I139" i="56"/>
  <c r="J139" i="56" s="1"/>
  <c r="P139" i="56"/>
  <c r="Q139" i="56" s="1"/>
  <c r="N165" i="56"/>
  <c r="O139" i="56"/>
  <c r="G139" i="56"/>
  <c r="H139" i="56" s="1"/>
  <c r="L139" i="56"/>
  <c r="M139" i="56" s="1"/>
  <c r="I156" i="56"/>
  <c r="F176" i="56"/>
  <c r="A163" i="56"/>
  <c r="I180" i="56"/>
  <c r="E201" i="56"/>
  <c r="N166" i="56"/>
  <c r="G140" i="56"/>
  <c r="H140" i="56" s="1"/>
  <c r="I140" i="56"/>
  <c r="J140" i="56" s="1"/>
  <c r="L140" i="56"/>
  <c r="M140" i="56" s="1"/>
  <c r="O140" i="56"/>
  <c r="P140" i="56"/>
  <c r="Q140" i="56" s="1"/>
  <c r="H109" i="56"/>
  <c r="G126" i="56"/>
  <c r="K112" i="56"/>
  <c r="L168" i="56"/>
  <c r="M168" i="56" s="1"/>
  <c r="P168" i="56"/>
  <c r="Q168" i="56" s="1"/>
  <c r="N194" i="56"/>
  <c r="I168" i="56"/>
  <c r="J168" i="56" s="1"/>
  <c r="O168" i="56"/>
  <c r="G168" i="56"/>
  <c r="H168" i="56" s="1"/>
  <c r="P150" i="56"/>
  <c r="Q150" i="56" s="1"/>
  <c r="O150" i="56"/>
  <c r="G150" i="56"/>
  <c r="H150" i="56" s="1"/>
  <c r="I150" i="56"/>
  <c r="J150" i="56" s="1"/>
  <c r="L150" i="56"/>
  <c r="M150" i="56" s="1"/>
  <c r="K114" i="56"/>
  <c r="O135" i="56"/>
  <c r="P135" i="56"/>
  <c r="N161" i="56"/>
  <c r="L135" i="56"/>
  <c r="M135" i="56" s="1"/>
  <c r="G135" i="56"/>
  <c r="H135" i="56" s="1"/>
  <c r="N151" i="56"/>
  <c r="I135" i="56"/>
  <c r="J135" i="56" s="1"/>
  <c r="N160" i="56"/>
  <c r="G134" i="56"/>
  <c r="I134" i="56"/>
  <c r="G171" i="56"/>
  <c r="H171" i="56" s="1"/>
  <c r="O171" i="56"/>
  <c r="I171" i="56"/>
  <c r="J171" i="56" s="1"/>
  <c r="N197" i="56"/>
  <c r="L171" i="56"/>
  <c r="M171" i="56" s="1"/>
  <c r="P171" i="56"/>
  <c r="Q171" i="56" s="1"/>
  <c r="O126" i="56"/>
  <c r="W13" i="6" s="1"/>
  <c r="K84" i="56"/>
  <c r="K101" i="56" s="1"/>
  <c r="H101" i="56"/>
  <c r="P126" i="56"/>
  <c r="Q110" i="56"/>
  <c r="Q126" i="56" s="1"/>
  <c r="X13" i="6" s="1"/>
  <c r="P167" i="56"/>
  <c r="Q167" i="56" s="1"/>
  <c r="G167" i="56"/>
  <c r="H167" i="56" s="1"/>
  <c r="L167" i="56"/>
  <c r="M167" i="56" s="1"/>
  <c r="N193" i="56"/>
  <c r="O167" i="56"/>
  <c r="I167" i="56"/>
  <c r="J167" i="56" s="1"/>
  <c r="N175" i="56"/>
  <c r="N200" i="56" s="1"/>
  <c r="L134" i="56"/>
  <c r="I170" i="56"/>
  <c r="J170" i="56" s="1"/>
  <c r="P170" i="56"/>
  <c r="Q170" i="56" s="1"/>
  <c r="N196" i="56"/>
  <c r="G170" i="56"/>
  <c r="H170" i="56" s="1"/>
  <c r="O170" i="56"/>
  <c r="L170" i="56"/>
  <c r="M170" i="56" s="1"/>
  <c r="K146" i="56"/>
  <c r="E209" i="56"/>
  <c r="E215" i="56"/>
  <c r="E216" i="56"/>
  <c r="E218" i="56"/>
  <c r="E211" i="56"/>
  <c r="E221" i="56"/>
  <c r="E219" i="56"/>
  <c r="E223" i="56"/>
  <c r="E210" i="56"/>
  <c r="E214" i="56"/>
  <c r="E217" i="56"/>
  <c r="E220" i="56"/>
  <c r="E225" i="56"/>
  <c r="E224" i="56"/>
  <c r="E212" i="56"/>
  <c r="E213" i="56"/>
  <c r="E222" i="56"/>
  <c r="O173" i="56"/>
  <c r="N199" i="56"/>
  <c r="I173" i="56"/>
  <c r="J173" i="56" s="1"/>
  <c r="G173" i="56"/>
  <c r="H173" i="56" s="1"/>
  <c r="P173" i="56"/>
  <c r="Q173" i="56" s="1"/>
  <c r="L173" i="56"/>
  <c r="M173" i="56" s="1"/>
  <c r="I126" i="56"/>
  <c r="J109" i="56"/>
  <c r="J126" i="56" s="1"/>
  <c r="O136" i="56"/>
  <c r="G136" i="56"/>
  <c r="H136" i="56" s="1"/>
  <c r="L136" i="56"/>
  <c r="M136" i="56" s="1"/>
  <c r="P136" i="56"/>
  <c r="Q136" i="56" s="1"/>
  <c r="N162" i="56"/>
  <c r="I136" i="56"/>
  <c r="J136" i="56" s="1"/>
  <c r="K141" i="56"/>
  <c r="K143" i="56"/>
  <c r="G172" i="56"/>
  <c r="H172" i="56" s="1"/>
  <c r="O172" i="56"/>
  <c r="N198" i="56"/>
  <c r="P172" i="56"/>
  <c r="Q172" i="56" s="1"/>
  <c r="I172" i="56"/>
  <c r="J172" i="56" s="1"/>
  <c r="L172" i="56"/>
  <c r="M172" i="56" s="1"/>
  <c r="K173" i="56" l="1"/>
  <c r="K135" i="56"/>
  <c r="K150" i="56"/>
  <c r="K140" i="56"/>
  <c r="K168" i="56"/>
  <c r="K139" i="56"/>
  <c r="K169" i="56"/>
  <c r="K171" i="56"/>
  <c r="K137" i="56"/>
  <c r="L200" i="56"/>
  <c r="M200" i="56" s="1"/>
  <c r="G200" i="56"/>
  <c r="H200" i="56" s="1"/>
  <c r="I200" i="56"/>
  <c r="J200" i="56" s="1"/>
  <c r="P200" i="56"/>
  <c r="Q200" i="56" s="1"/>
  <c r="O200" i="56"/>
  <c r="O197" i="56"/>
  <c r="G197" i="56"/>
  <c r="H197" i="56" s="1"/>
  <c r="N223" i="56"/>
  <c r="P197" i="56"/>
  <c r="Q197" i="56" s="1"/>
  <c r="L197" i="56"/>
  <c r="M197" i="56" s="1"/>
  <c r="I197" i="56"/>
  <c r="J197" i="56" s="1"/>
  <c r="A184" i="56"/>
  <c r="M134" i="56"/>
  <c r="M151" i="56" s="1"/>
  <c r="L151" i="56"/>
  <c r="F201" i="56"/>
  <c r="I181" i="56"/>
  <c r="A188" i="56"/>
  <c r="N221" i="56"/>
  <c r="O195" i="56"/>
  <c r="G195" i="56"/>
  <c r="H195" i="56" s="1"/>
  <c r="I195" i="56"/>
  <c r="J195" i="56" s="1"/>
  <c r="L195" i="56"/>
  <c r="M195" i="56" s="1"/>
  <c r="P195" i="56"/>
  <c r="Q195" i="56" s="1"/>
  <c r="N188" i="56"/>
  <c r="P162" i="56"/>
  <c r="Q162" i="56" s="1"/>
  <c r="G162" i="56"/>
  <c r="H162" i="56" s="1"/>
  <c r="O162" i="56"/>
  <c r="L162" i="56"/>
  <c r="M162" i="56" s="1"/>
  <c r="I162" i="56"/>
  <c r="J162" i="56" s="1"/>
  <c r="I151" i="56"/>
  <c r="J134" i="56"/>
  <c r="J151" i="56" s="1"/>
  <c r="P151" i="56"/>
  <c r="Q135" i="56"/>
  <c r="Q151" i="56" s="1"/>
  <c r="Z13" i="6" s="1"/>
  <c r="H126" i="56"/>
  <c r="K109" i="56"/>
  <c r="K126" i="56" s="1"/>
  <c r="G163" i="56"/>
  <c r="H163" i="56" s="1"/>
  <c r="P163" i="56"/>
  <c r="Q163" i="56" s="1"/>
  <c r="N189" i="56"/>
  <c r="L163" i="56"/>
  <c r="M163" i="56" s="1"/>
  <c r="O163" i="56"/>
  <c r="I163" i="56"/>
  <c r="J163" i="56" s="1"/>
  <c r="G164" i="56"/>
  <c r="H164" i="56" s="1"/>
  <c r="N190" i="56"/>
  <c r="L164" i="56"/>
  <c r="M164" i="56" s="1"/>
  <c r="I164" i="56"/>
  <c r="J164" i="56" s="1"/>
  <c r="P164" i="56"/>
  <c r="Q164" i="56" s="1"/>
  <c r="O164" i="56"/>
  <c r="I205" i="56"/>
  <c r="E226" i="56"/>
  <c r="P161" i="56"/>
  <c r="Q161" i="56" s="1"/>
  <c r="G161" i="56"/>
  <c r="H161" i="56" s="1"/>
  <c r="O161" i="56"/>
  <c r="L161" i="56"/>
  <c r="M161" i="56" s="1"/>
  <c r="N187" i="56"/>
  <c r="I161" i="56"/>
  <c r="J161" i="56" s="1"/>
  <c r="O165" i="56"/>
  <c r="I165" i="56"/>
  <c r="J165" i="56" s="1"/>
  <c r="P165" i="56"/>
  <c r="Q165" i="56" s="1"/>
  <c r="G165" i="56"/>
  <c r="H165" i="56" s="1"/>
  <c r="N191" i="56"/>
  <c r="L165" i="56"/>
  <c r="M165" i="56" s="1"/>
  <c r="K170" i="56"/>
  <c r="I193" i="56"/>
  <c r="J193" i="56" s="1"/>
  <c r="N219" i="56"/>
  <c r="G193" i="56"/>
  <c r="H193" i="56" s="1"/>
  <c r="L193" i="56"/>
  <c r="M193" i="56" s="1"/>
  <c r="P193" i="56"/>
  <c r="Q193" i="56" s="1"/>
  <c r="O193" i="56"/>
  <c r="G151" i="56"/>
  <c r="H134" i="56"/>
  <c r="O151" i="56"/>
  <c r="Y13" i="6" s="1"/>
  <c r="N185" i="56"/>
  <c r="G159" i="56"/>
  <c r="I159" i="56"/>
  <c r="K138" i="56"/>
  <c r="K136" i="56"/>
  <c r="O196" i="56"/>
  <c r="G196" i="56"/>
  <c r="H196" i="56" s="1"/>
  <c r="N222" i="56"/>
  <c r="P196" i="56"/>
  <c r="Q196" i="56" s="1"/>
  <c r="L196" i="56"/>
  <c r="M196" i="56" s="1"/>
  <c r="I196" i="56"/>
  <c r="J196" i="56" s="1"/>
  <c r="O160" i="56"/>
  <c r="P160" i="56"/>
  <c r="L160" i="56"/>
  <c r="M160" i="56" s="1"/>
  <c r="N186" i="56"/>
  <c r="I160" i="56"/>
  <c r="J160" i="56" s="1"/>
  <c r="G160" i="56"/>
  <c r="H160" i="56" s="1"/>
  <c r="N176" i="56"/>
  <c r="L159" i="56"/>
  <c r="F209" i="56"/>
  <c r="F224" i="56"/>
  <c r="A224" i="56" s="1"/>
  <c r="F220" i="56"/>
  <c r="A220" i="56" s="1"/>
  <c r="F215" i="56"/>
  <c r="A215" i="56" s="1"/>
  <c r="F210" i="56"/>
  <c r="A210" i="56" s="1"/>
  <c r="F225" i="56"/>
  <c r="A225" i="56" s="1"/>
  <c r="F217" i="56"/>
  <c r="A217" i="56" s="1"/>
  <c r="F211" i="56"/>
  <c r="A211" i="56" s="1"/>
  <c r="F219" i="56"/>
  <c r="A219" i="56" s="1"/>
  <c r="F212" i="56"/>
  <c r="A212" i="56" s="1"/>
  <c r="F221" i="56"/>
  <c r="A221" i="56" s="1"/>
  <c r="F213" i="56"/>
  <c r="F222" i="56"/>
  <c r="A222" i="56" s="1"/>
  <c r="F223" i="56"/>
  <c r="A223" i="56" s="1"/>
  <c r="F214" i="56"/>
  <c r="A214" i="56" s="1"/>
  <c r="F216" i="56"/>
  <c r="A216" i="56" s="1"/>
  <c r="F218" i="56"/>
  <c r="A218" i="56" s="1"/>
  <c r="O175" i="56"/>
  <c r="G175" i="56"/>
  <c r="H175" i="56" s="1"/>
  <c r="L175" i="56"/>
  <c r="M175" i="56" s="1"/>
  <c r="I175" i="56"/>
  <c r="J175" i="56" s="1"/>
  <c r="P175" i="56"/>
  <c r="Q175" i="56" s="1"/>
  <c r="L166" i="56"/>
  <c r="M166" i="56" s="1"/>
  <c r="G166" i="56"/>
  <c r="H166" i="56" s="1"/>
  <c r="P166" i="56"/>
  <c r="Q166" i="56" s="1"/>
  <c r="N192" i="56"/>
  <c r="O166" i="56"/>
  <c r="I166" i="56"/>
  <c r="J166" i="56" s="1"/>
  <c r="O198" i="56"/>
  <c r="N224" i="56"/>
  <c r="G198" i="56"/>
  <c r="H198" i="56" s="1"/>
  <c r="P198" i="56"/>
  <c r="Q198" i="56" s="1"/>
  <c r="L198" i="56"/>
  <c r="M198" i="56" s="1"/>
  <c r="I198" i="56"/>
  <c r="J198" i="56" s="1"/>
  <c r="K172" i="56"/>
  <c r="P199" i="56"/>
  <c r="Q199" i="56" s="1"/>
  <c r="N225" i="56"/>
  <c r="I199" i="56"/>
  <c r="J199" i="56" s="1"/>
  <c r="O199" i="56"/>
  <c r="G199" i="56"/>
  <c r="H199" i="56" s="1"/>
  <c r="L199" i="56"/>
  <c r="M199" i="56" s="1"/>
  <c r="K167" i="56"/>
  <c r="N220" i="56"/>
  <c r="P194" i="56"/>
  <c r="Q194" i="56" s="1"/>
  <c r="I194" i="56"/>
  <c r="J194" i="56" s="1"/>
  <c r="O194" i="56"/>
  <c r="L194" i="56"/>
  <c r="M194" i="56" s="1"/>
  <c r="G194" i="56"/>
  <c r="H194" i="56" s="1"/>
  <c r="G156" i="56"/>
  <c r="K154" i="56"/>
  <c r="K174" i="56"/>
  <c r="K161" i="56" l="1"/>
  <c r="K194" i="56"/>
  <c r="K199" i="56"/>
  <c r="K193" i="56"/>
  <c r="K165" i="56"/>
  <c r="K196" i="56"/>
  <c r="K175" i="56"/>
  <c r="K163" i="56"/>
  <c r="K197" i="56"/>
  <c r="O176" i="56"/>
  <c r="AA13" i="6" s="1"/>
  <c r="O190" i="56"/>
  <c r="G190" i="56"/>
  <c r="H190" i="56" s="1"/>
  <c r="P190" i="56"/>
  <c r="Q190" i="56" s="1"/>
  <c r="N216" i="56"/>
  <c r="I190" i="56"/>
  <c r="J190" i="56" s="1"/>
  <c r="L190" i="56"/>
  <c r="M190" i="56" s="1"/>
  <c r="N210" i="56"/>
  <c r="G184" i="56"/>
  <c r="I184" i="56"/>
  <c r="F226" i="56"/>
  <c r="I206" i="56"/>
  <c r="K204" i="56" s="1"/>
  <c r="A213" i="56"/>
  <c r="K134" i="56"/>
  <c r="K151" i="56" s="1"/>
  <c r="H151" i="56"/>
  <c r="P191" i="56"/>
  <c r="Q191" i="56" s="1"/>
  <c r="L191" i="56"/>
  <c r="M191" i="56" s="1"/>
  <c r="N217" i="56"/>
  <c r="O191" i="56"/>
  <c r="G191" i="56"/>
  <c r="H191" i="56" s="1"/>
  <c r="I191" i="56"/>
  <c r="J191" i="56" s="1"/>
  <c r="K166" i="56"/>
  <c r="L176" i="56"/>
  <c r="M159" i="56"/>
  <c r="M176" i="56" s="1"/>
  <c r="I176" i="56"/>
  <c r="J159" i="56"/>
  <c r="J176" i="56" s="1"/>
  <c r="K164" i="56"/>
  <c r="K162" i="56"/>
  <c r="I221" i="56"/>
  <c r="J221" i="56" s="1"/>
  <c r="L221" i="56"/>
  <c r="M221" i="56" s="1"/>
  <c r="G221" i="56"/>
  <c r="H221" i="56" s="1"/>
  <c r="O221" i="56"/>
  <c r="P221" i="56"/>
  <c r="Q221" i="56" s="1"/>
  <c r="L184" i="56"/>
  <c r="L220" i="56"/>
  <c r="M220" i="56" s="1"/>
  <c r="I220" i="56"/>
  <c r="J220" i="56" s="1"/>
  <c r="P220" i="56"/>
  <c r="Q220" i="56" s="1"/>
  <c r="O220" i="56"/>
  <c r="G220" i="56"/>
  <c r="H220" i="56" s="1"/>
  <c r="K198" i="56"/>
  <c r="G176" i="56"/>
  <c r="H159" i="56"/>
  <c r="P223" i="56"/>
  <c r="Q223" i="56" s="1"/>
  <c r="G223" i="56"/>
  <c r="H223" i="56" s="1"/>
  <c r="L223" i="56"/>
  <c r="M223" i="56" s="1"/>
  <c r="I223" i="56"/>
  <c r="J223" i="56" s="1"/>
  <c r="O223" i="56"/>
  <c r="I192" i="56"/>
  <c r="J192" i="56" s="1"/>
  <c r="P192" i="56"/>
  <c r="Q192" i="56" s="1"/>
  <c r="O192" i="56"/>
  <c r="G192" i="56"/>
  <c r="H192" i="56" s="1"/>
  <c r="N218" i="56"/>
  <c r="L192" i="56"/>
  <c r="M192" i="56" s="1"/>
  <c r="Q160" i="56"/>
  <c r="Q176" i="56" s="1"/>
  <c r="AB13" i="6" s="1"/>
  <c r="P176" i="56"/>
  <c r="K195" i="56"/>
  <c r="G224" i="56"/>
  <c r="H224" i="56" s="1"/>
  <c r="L224" i="56"/>
  <c r="M224" i="56" s="1"/>
  <c r="I224" i="56"/>
  <c r="J224" i="56" s="1"/>
  <c r="O224" i="56"/>
  <c r="P224" i="56"/>
  <c r="Q224" i="56" s="1"/>
  <c r="K160" i="56"/>
  <c r="O185" i="56"/>
  <c r="P185" i="56"/>
  <c r="N211" i="56"/>
  <c r="L185" i="56"/>
  <c r="M185" i="56" s="1"/>
  <c r="I185" i="56"/>
  <c r="J185" i="56" s="1"/>
  <c r="N201" i="56"/>
  <c r="G185" i="56"/>
  <c r="H185" i="56" s="1"/>
  <c r="O219" i="56"/>
  <c r="L219" i="56"/>
  <c r="M219" i="56" s="1"/>
  <c r="G219" i="56"/>
  <c r="H219" i="56" s="1"/>
  <c r="I219" i="56"/>
  <c r="J219" i="56" s="1"/>
  <c r="P219" i="56"/>
  <c r="Q219" i="56" s="1"/>
  <c r="N214" i="56"/>
  <c r="L188" i="56"/>
  <c r="M188" i="56" s="1"/>
  <c r="O188" i="56"/>
  <c r="P188" i="56"/>
  <c r="Q188" i="56" s="1"/>
  <c r="G188" i="56"/>
  <c r="H188" i="56" s="1"/>
  <c r="I188" i="56"/>
  <c r="J188" i="56" s="1"/>
  <c r="G181" i="56"/>
  <c r="G206" i="56" s="1"/>
  <c r="K179" i="56"/>
  <c r="K200" i="56"/>
  <c r="P186" i="56"/>
  <c r="Q186" i="56" s="1"/>
  <c r="O186" i="56"/>
  <c r="N212" i="56"/>
  <c r="G186" i="56"/>
  <c r="H186" i="56" s="1"/>
  <c r="L186" i="56"/>
  <c r="M186" i="56" s="1"/>
  <c r="I186" i="56"/>
  <c r="J186" i="56" s="1"/>
  <c r="P187" i="56"/>
  <c r="Q187" i="56" s="1"/>
  <c r="O187" i="56"/>
  <c r="G187" i="56"/>
  <c r="H187" i="56" s="1"/>
  <c r="N213" i="56"/>
  <c r="I187" i="56"/>
  <c r="J187" i="56" s="1"/>
  <c r="L187" i="56"/>
  <c r="M187" i="56" s="1"/>
  <c r="P189" i="56"/>
  <c r="Q189" i="56" s="1"/>
  <c r="O189" i="56"/>
  <c r="G189" i="56"/>
  <c r="H189" i="56" s="1"/>
  <c r="N215" i="56"/>
  <c r="L189" i="56"/>
  <c r="M189" i="56" s="1"/>
  <c r="I189" i="56"/>
  <c r="J189" i="56" s="1"/>
  <c r="A209" i="56"/>
  <c r="L209" i="56" s="1"/>
  <c r="O225" i="56"/>
  <c r="G225" i="56"/>
  <c r="H225" i="56" s="1"/>
  <c r="P225" i="56"/>
  <c r="Q225" i="56" s="1"/>
  <c r="L225" i="56"/>
  <c r="M225" i="56" s="1"/>
  <c r="I225" i="56"/>
  <c r="J225" i="56" s="1"/>
  <c r="G222" i="56"/>
  <c r="H222" i="56" s="1"/>
  <c r="I222" i="56"/>
  <c r="J222" i="56" s="1"/>
  <c r="O222" i="56"/>
  <c r="L222" i="56"/>
  <c r="M222" i="56" s="1"/>
  <c r="P222" i="56"/>
  <c r="Q222" i="56" s="1"/>
  <c r="K220" i="56" l="1"/>
  <c r="K186" i="56"/>
  <c r="K185" i="56"/>
  <c r="K219" i="56"/>
  <c r="O210" i="56"/>
  <c r="L210" i="56"/>
  <c r="M210" i="56" s="1"/>
  <c r="P210" i="56"/>
  <c r="I210" i="56"/>
  <c r="J210" i="56" s="1"/>
  <c r="N226" i="56"/>
  <c r="G210" i="56"/>
  <c r="H210" i="56" s="1"/>
  <c r="G209" i="56"/>
  <c r="I209" i="56"/>
  <c r="K188" i="56"/>
  <c r="O201" i="56"/>
  <c r="AC13" i="6" s="1"/>
  <c r="K221" i="56"/>
  <c r="Q185" i="56"/>
  <c r="Q201" i="56" s="1"/>
  <c r="AD13" i="6" s="1"/>
  <c r="P201" i="56"/>
  <c r="K222" i="56"/>
  <c r="G213" i="56"/>
  <c r="H213" i="56" s="1"/>
  <c r="L213" i="56"/>
  <c r="M213" i="56" s="1"/>
  <c r="I213" i="56"/>
  <c r="J213" i="56" s="1"/>
  <c r="O213" i="56"/>
  <c r="P213" i="56"/>
  <c r="Q213" i="56" s="1"/>
  <c r="P216" i="56"/>
  <c r="Q216" i="56" s="1"/>
  <c r="L216" i="56"/>
  <c r="M216" i="56" s="1"/>
  <c r="I216" i="56"/>
  <c r="J216" i="56" s="1"/>
  <c r="G216" i="56"/>
  <c r="H216" i="56" s="1"/>
  <c r="O216" i="56"/>
  <c r="P212" i="56"/>
  <c r="Q212" i="56" s="1"/>
  <c r="G212" i="56"/>
  <c r="H212" i="56" s="1"/>
  <c r="O212" i="56"/>
  <c r="L212" i="56"/>
  <c r="M212" i="56" s="1"/>
  <c r="I212" i="56"/>
  <c r="J212" i="56" s="1"/>
  <c r="K223" i="56"/>
  <c r="K191" i="56"/>
  <c r="P214" i="56"/>
  <c r="Q214" i="56" s="1"/>
  <c r="L214" i="56"/>
  <c r="M214" i="56" s="1"/>
  <c r="G214" i="56"/>
  <c r="H214" i="56" s="1"/>
  <c r="I214" i="56"/>
  <c r="J214" i="56" s="1"/>
  <c r="O214" i="56"/>
  <c r="K192" i="56"/>
  <c r="K190" i="56"/>
  <c r="K187" i="56"/>
  <c r="K189" i="56"/>
  <c r="K159" i="56"/>
  <c r="K176" i="56" s="1"/>
  <c r="H176" i="56"/>
  <c r="M184" i="56"/>
  <c r="M201" i="56" s="1"/>
  <c r="L201" i="56"/>
  <c r="P217" i="56"/>
  <c r="Q217" i="56" s="1"/>
  <c r="G217" i="56"/>
  <c r="H217" i="56" s="1"/>
  <c r="O217" i="56"/>
  <c r="L217" i="56"/>
  <c r="M217" i="56" s="1"/>
  <c r="I217" i="56"/>
  <c r="J217" i="56" s="1"/>
  <c r="I201" i="56"/>
  <c r="J184" i="56"/>
  <c r="J201" i="56" s="1"/>
  <c r="M209" i="56"/>
  <c r="P218" i="56"/>
  <c r="Q218" i="56" s="1"/>
  <c r="I218" i="56"/>
  <c r="J218" i="56" s="1"/>
  <c r="L218" i="56"/>
  <c r="M218" i="56" s="1"/>
  <c r="G218" i="56"/>
  <c r="H218" i="56" s="1"/>
  <c r="O218" i="56"/>
  <c r="O215" i="56"/>
  <c r="P215" i="56"/>
  <c r="Q215" i="56" s="1"/>
  <c r="I215" i="56"/>
  <c r="J215" i="56" s="1"/>
  <c r="G215" i="56"/>
  <c r="H215" i="56" s="1"/>
  <c r="L215" i="56"/>
  <c r="M215" i="56" s="1"/>
  <c r="K225" i="56"/>
  <c r="I211" i="56"/>
  <c r="J211" i="56" s="1"/>
  <c r="G211" i="56"/>
  <c r="H211" i="56" s="1"/>
  <c r="P211" i="56"/>
  <c r="Q211" i="56" s="1"/>
  <c r="O211" i="56"/>
  <c r="L211" i="56"/>
  <c r="M211" i="56" s="1"/>
  <c r="K224" i="56"/>
  <c r="G201" i="56"/>
  <c r="H184" i="56"/>
  <c r="K215" i="56" l="1"/>
  <c r="K216" i="56"/>
  <c r="K211" i="56"/>
  <c r="K214" i="56"/>
  <c r="K213" i="56"/>
  <c r="K217" i="56"/>
  <c r="K210" i="56"/>
  <c r="K212" i="56"/>
  <c r="G226" i="56"/>
  <c r="H209" i="56"/>
  <c r="M226" i="56"/>
  <c r="L226" i="56"/>
  <c r="J209" i="56"/>
  <c r="J226" i="56" s="1"/>
  <c r="I226" i="56"/>
  <c r="P226" i="56"/>
  <c r="Q210" i="56"/>
  <c r="Q226" i="56" s="1"/>
  <c r="AF13" i="6" s="1"/>
  <c r="K184" i="56"/>
  <c r="K201" i="56" s="1"/>
  <c r="H201" i="56"/>
  <c r="K218" i="56"/>
  <c r="O226" i="56"/>
  <c r="AE13" i="6" s="1"/>
  <c r="K209" i="56" l="1"/>
  <c r="K226" i="56" s="1"/>
  <c r="H226" i="56"/>
  <c r="F34" i="54"/>
  <c r="D36" i="54"/>
  <c r="E34" i="54"/>
  <c r="D39" i="54"/>
  <c r="F36" i="54"/>
  <c r="E39" i="54"/>
  <c r="E36" i="54"/>
  <c r="F35" i="54"/>
  <c r="F39" i="54"/>
  <c r="D35" i="54"/>
  <c r="E35" i="54"/>
  <c r="D37" i="54"/>
  <c r="E37" i="54"/>
  <c r="F46" i="54"/>
  <c r="F45" i="54"/>
  <c r="F40" i="54"/>
  <c r="F41" i="54"/>
  <c r="F37" i="54"/>
  <c r="F50" i="54"/>
  <c r="F44" i="54"/>
  <c r="F48" i="54"/>
  <c r="D43" i="54"/>
  <c r="F42" i="54"/>
  <c r="F43" i="54"/>
  <c r="F47" i="54"/>
  <c r="D42" i="54"/>
  <c r="D44" i="54"/>
  <c r="D45" i="54"/>
  <c r="D47" i="54"/>
  <c r="A47" i="54" s="1"/>
  <c r="D48" i="54"/>
  <c r="F49" i="54"/>
  <c r="D38" i="54"/>
  <c r="E47" i="54"/>
  <c r="E41" i="54"/>
  <c r="E44" i="54"/>
  <c r="E50" i="54"/>
  <c r="E42" i="54"/>
  <c r="H21" i="6"/>
  <c r="I21" i="6" s="1"/>
  <c r="D34" i="54"/>
  <c r="D50" i="54"/>
  <c r="D40" i="54"/>
  <c r="E48" i="54"/>
  <c r="E45" i="54"/>
  <c r="E40" i="54"/>
  <c r="E46" i="54"/>
  <c r="D46" i="54"/>
  <c r="E43" i="54"/>
  <c r="E49" i="54"/>
  <c r="D49" i="54"/>
  <c r="D41" i="54"/>
  <c r="A41" i="54" s="1"/>
  <c r="N67" i="54" s="1"/>
  <c r="F38" i="54"/>
  <c r="N21" i="6"/>
  <c r="O21" i="6" s="1"/>
  <c r="K21" i="6"/>
  <c r="L21" i="6" s="1"/>
  <c r="E38" i="54"/>
  <c r="G79" i="54"/>
  <c r="E69" i="54"/>
  <c r="D59" i="54"/>
  <c r="D62" i="54"/>
  <c r="R31" i="54"/>
  <c r="A48" i="54" l="1"/>
  <c r="L48" i="54" s="1"/>
  <c r="M48" i="54" s="1"/>
  <c r="Q21" i="6"/>
  <c r="F51" i="54"/>
  <c r="A34" i="54"/>
  <c r="N60" i="54" s="1"/>
  <c r="O60" i="54" s="1"/>
  <c r="A49" i="54"/>
  <c r="L49" i="54" s="1"/>
  <c r="M49" i="54" s="1"/>
  <c r="A44" i="54"/>
  <c r="L44" i="54" s="1"/>
  <c r="M44" i="54" s="1"/>
  <c r="A50" i="54"/>
  <c r="A42" i="54"/>
  <c r="L42" i="54" s="1"/>
  <c r="M42" i="54" s="1"/>
  <c r="A45" i="54"/>
  <c r="I45" i="54" s="1"/>
  <c r="J45" i="54" s="1"/>
  <c r="A40" i="54"/>
  <c r="I40" i="54" s="1"/>
  <c r="J40" i="54" s="1"/>
  <c r="L41" i="54"/>
  <c r="M41" i="54" s="1"/>
  <c r="A39" i="54"/>
  <c r="L39" i="54" s="1"/>
  <c r="M39" i="54" s="1"/>
  <c r="A46" i="54"/>
  <c r="L46" i="54" s="1"/>
  <c r="M46" i="54" s="1"/>
  <c r="D51" i="54"/>
  <c r="E51" i="54"/>
  <c r="D91" i="54"/>
  <c r="D90" i="54"/>
  <c r="D85" i="54"/>
  <c r="D94" i="54"/>
  <c r="D96" i="54"/>
  <c r="D89" i="54"/>
  <c r="D99" i="54"/>
  <c r="D93" i="54"/>
  <c r="D95" i="54"/>
  <c r="D88" i="54"/>
  <c r="D84" i="54"/>
  <c r="D97" i="54"/>
  <c r="O67" i="54"/>
  <c r="P67" i="54"/>
  <c r="Q67" i="54" s="1"/>
  <c r="N73" i="54"/>
  <c r="I47" i="54"/>
  <c r="J47" i="54" s="1"/>
  <c r="E59" i="54"/>
  <c r="E63" i="54"/>
  <c r="E60" i="54"/>
  <c r="E72" i="54"/>
  <c r="E75" i="54"/>
  <c r="D68" i="54"/>
  <c r="D70" i="54"/>
  <c r="D63" i="54"/>
  <c r="D66" i="54"/>
  <c r="D69" i="54"/>
  <c r="D64" i="54"/>
  <c r="D65" i="54"/>
  <c r="D75" i="54"/>
  <c r="D60" i="54"/>
  <c r="D74" i="54"/>
  <c r="D67" i="54"/>
  <c r="D72" i="54"/>
  <c r="D73" i="54"/>
  <c r="E68" i="54"/>
  <c r="E66" i="54"/>
  <c r="E70" i="54"/>
  <c r="D71" i="54"/>
  <c r="D98" i="54"/>
  <c r="E61" i="54"/>
  <c r="D61" i="54"/>
  <c r="E74" i="54"/>
  <c r="E71" i="54"/>
  <c r="G80" i="54"/>
  <c r="D92" i="54"/>
  <c r="D100" i="54"/>
  <c r="L47" i="54"/>
  <c r="M47" i="54" s="1"/>
  <c r="E65" i="54"/>
  <c r="D87" i="54"/>
  <c r="E67" i="54"/>
  <c r="E64" i="54"/>
  <c r="E62" i="54"/>
  <c r="E73" i="54"/>
  <c r="D86" i="54"/>
  <c r="G104" i="54"/>
  <c r="I46" i="54"/>
  <c r="J46" i="54" s="1"/>
  <c r="I41" i="54"/>
  <c r="J41" i="54" s="1"/>
  <c r="G41" i="54"/>
  <c r="H41" i="54" s="1"/>
  <c r="A38" i="54"/>
  <c r="L38" i="54" s="1"/>
  <c r="M38" i="54" s="1"/>
  <c r="A43" i="54"/>
  <c r="G47" i="54"/>
  <c r="H47" i="54" s="1"/>
  <c r="I34" i="54"/>
  <c r="G34" i="54"/>
  <c r="L40" i="54"/>
  <c r="M40" i="54" s="1"/>
  <c r="L34" i="54"/>
  <c r="A35" i="54"/>
  <c r="N61" i="54" s="1"/>
  <c r="A37" i="54"/>
  <c r="L37" i="54" s="1"/>
  <c r="M37" i="54" s="1"/>
  <c r="A36" i="54"/>
  <c r="I48" i="54" l="1"/>
  <c r="J48" i="54" s="1"/>
  <c r="G48" i="54"/>
  <c r="H48" i="54" s="1"/>
  <c r="N74" i="54"/>
  <c r="O74" i="54" s="1"/>
  <c r="I49" i="54"/>
  <c r="J49" i="54" s="1"/>
  <c r="G40" i="54"/>
  <c r="H40" i="54" s="1"/>
  <c r="G39" i="54"/>
  <c r="H39" i="54" s="1"/>
  <c r="K39" i="54" s="1"/>
  <c r="N65" i="54"/>
  <c r="O65" i="54" s="1"/>
  <c r="G49" i="54"/>
  <c r="H49" i="54" s="1"/>
  <c r="K49" i="54" s="1"/>
  <c r="I39" i="54"/>
  <c r="J39" i="54" s="1"/>
  <c r="N75" i="54"/>
  <c r="P75" i="54" s="1"/>
  <c r="Q75" i="54" s="1"/>
  <c r="P60" i="54"/>
  <c r="Q60" i="54" s="1"/>
  <c r="I50" i="54"/>
  <c r="J50" i="54" s="1"/>
  <c r="L50" i="54"/>
  <c r="M50" i="54" s="1"/>
  <c r="G50" i="54"/>
  <c r="H50" i="54" s="1"/>
  <c r="I37" i="54"/>
  <c r="J37" i="54" s="1"/>
  <c r="N72" i="54"/>
  <c r="O72" i="54" s="1"/>
  <c r="G46" i="54"/>
  <c r="H46" i="54" s="1"/>
  <c r="K46" i="54" s="1"/>
  <c r="G44" i="54"/>
  <c r="H44" i="54" s="1"/>
  <c r="I42" i="54"/>
  <c r="J42" i="54" s="1"/>
  <c r="N70" i="54"/>
  <c r="O70" i="54" s="1"/>
  <c r="K48" i="54"/>
  <c r="G42" i="54"/>
  <c r="H42" i="54" s="1"/>
  <c r="N68" i="54"/>
  <c r="O68" i="54" s="1"/>
  <c r="I44" i="54"/>
  <c r="J44" i="54" s="1"/>
  <c r="K41" i="54"/>
  <c r="G45" i="54"/>
  <c r="H45" i="54" s="1"/>
  <c r="K45" i="54" s="1"/>
  <c r="N66" i="54"/>
  <c r="P66" i="54" s="1"/>
  <c r="Q66" i="54" s="1"/>
  <c r="L45" i="54"/>
  <c r="M45" i="54" s="1"/>
  <c r="K40" i="54"/>
  <c r="N71" i="54"/>
  <c r="O71" i="54" s="1"/>
  <c r="K47" i="54"/>
  <c r="F59" i="54"/>
  <c r="F63" i="54"/>
  <c r="A63" i="54" s="1"/>
  <c r="F67" i="54"/>
  <c r="A67" i="54" s="1"/>
  <c r="N93" i="54" s="1"/>
  <c r="F72" i="54"/>
  <c r="A72" i="54" s="1"/>
  <c r="F61" i="54"/>
  <c r="A61" i="54" s="1"/>
  <c r="F64" i="54"/>
  <c r="A64" i="54" s="1"/>
  <c r="F60" i="54"/>
  <c r="A60" i="54" s="1"/>
  <c r="F62" i="54"/>
  <c r="A62" i="54" s="1"/>
  <c r="F70" i="54"/>
  <c r="A70" i="54" s="1"/>
  <c r="F73" i="54"/>
  <c r="A73" i="54" s="1"/>
  <c r="G73" i="54" s="1"/>
  <c r="H73" i="54" s="1"/>
  <c r="F81" i="54"/>
  <c r="F75" i="54"/>
  <c r="A75" i="54" s="1"/>
  <c r="F68" i="54"/>
  <c r="F74" i="54"/>
  <c r="A74" i="54" s="1"/>
  <c r="F66" i="54"/>
  <c r="A66" i="54" s="1"/>
  <c r="F69" i="54"/>
  <c r="A69" i="54" s="1"/>
  <c r="F71" i="54"/>
  <c r="A71" i="54" s="1"/>
  <c r="F65" i="54"/>
  <c r="A65" i="54" s="1"/>
  <c r="P74" i="54"/>
  <c r="Q74" i="54" s="1"/>
  <c r="J34" i="54"/>
  <c r="I54" i="54"/>
  <c r="D76" i="54"/>
  <c r="P61" i="54"/>
  <c r="Q61" i="54" s="1"/>
  <c r="O61" i="54"/>
  <c r="O75" i="54"/>
  <c r="I55" i="54"/>
  <c r="E76" i="54"/>
  <c r="N64" i="54"/>
  <c r="I38" i="54"/>
  <c r="J38" i="54" s="1"/>
  <c r="M34" i="54"/>
  <c r="D101" i="54"/>
  <c r="I79" i="54"/>
  <c r="H34" i="54"/>
  <c r="L35" i="54"/>
  <c r="M35" i="54" s="1"/>
  <c r="I43" i="54"/>
  <c r="J43" i="54" s="1"/>
  <c r="N69" i="54"/>
  <c r="G35" i="54"/>
  <c r="H35" i="54" s="1"/>
  <c r="N62" i="54"/>
  <c r="I36" i="54"/>
  <c r="J36" i="54" s="1"/>
  <c r="L36" i="54"/>
  <c r="M36" i="54" s="1"/>
  <c r="G37" i="54"/>
  <c r="H37" i="54" s="1"/>
  <c r="N63" i="54"/>
  <c r="G36" i="54"/>
  <c r="H36" i="54" s="1"/>
  <c r="L43" i="54"/>
  <c r="M43" i="54" s="1"/>
  <c r="O73" i="54"/>
  <c r="P73" i="54"/>
  <c r="Q73" i="54" s="1"/>
  <c r="G43" i="54"/>
  <c r="H43" i="54" s="1"/>
  <c r="G38" i="54"/>
  <c r="H38" i="54" s="1"/>
  <c r="I35" i="54"/>
  <c r="J35" i="54" s="1"/>
  <c r="D110" i="54"/>
  <c r="D120" i="54"/>
  <c r="D113" i="54"/>
  <c r="D119" i="54"/>
  <c r="D122" i="54"/>
  <c r="D109" i="54"/>
  <c r="D123" i="54"/>
  <c r="D115" i="54"/>
  <c r="D116" i="54"/>
  <c r="D125" i="54"/>
  <c r="D124" i="54"/>
  <c r="D114" i="54"/>
  <c r="D118" i="54"/>
  <c r="D121" i="54"/>
  <c r="D111" i="54"/>
  <c r="D112" i="54"/>
  <c r="D117" i="54"/>
  <c r="G129" i="54"/>
  <c r="E84" i="54"/>
  <c r="E88" i="54"/>
  <c r="E98" i="54"/>
  <c r="E91" i="54"/>
  <c r="E85" i="54"/>
  <c r="E89" i="54"/>
  <c r="E90" i="54"/>
  <c r="E100" i="54"/>
  <c r="E96" i="54"/>
  <c r="E97" i="54"/>
  <c r="E87" i="54"/>
  <c r="G105" i="54"/>
  <c r="E92" i="54"/>
  <c r="E94" i="54"/>
  <c r="E86" i="54"/>
  <c r="E93" i="54"/>
  <c r="E95" i="54"/>
  <c r="E99" i="54"/>
  <c r="P65" i="54" l="1"/>
  <c r="Q65" i="54" s="1"/>
  <c r="N91" i="54"/>
  <c r="P70" i="54"/>
  <c r="Q70" i="54" s="1"/>
  <c r="K50" i="54"/>
  <c r="K44" i="54"/>
  <c r="N97" i="54"/>
  <c r="P97" i="54" s="1"/>
  <c r="Q97" i="54" s="1"/>
  <c r="P72" i="54"/>
  <c r="Q72" i="54" s="1"/>
  <c r="I75" i="54"/>
  <c r="J75" i="54" s="1"/>
  <c r="K37" i="54"/>
  <c r="O66" i="54"/>
  <c r="P68" i="54"/>
  <c r="Q68" i="54" s="1"/>
  <c r="K43" i="54"/>
  <c r="I70" i="54"/>
  <c r="J70" i="54" s="1"/>
  <c r="K38" i="54"/>
  <c r="K42" i="54"/>
  <c r="G70" i="54"/>
  <c r="H70" i="54" s="1"/>
  <c r="K36" i="54"/>
  <c r="I71" i="54"/>
  <c r="J71" i="54" s="1"/>
  <c r="P71" i="54"/>
  <c r="Q71" i="54" s="1"/>
  <c r="L70" i="54"/>
  <c r="M70" i="54" s="1"/>
  <c r="L71" i="54"/>
  <c r="M71" i="54" s="1"/>
  <c r="N96" i="54"/>
  <c r="P96" i="54" s="1"/>
  <c r="Q96" i="54" s="1"/>
  <c r="G71" i="54"/>
  <c r="H71" i="54" s="1"/>
  <c r="I66" i="54"/>
  <c r="J66" i="54" s="1"/>
  <c r="N92" i="54"/>
  <c r="O92" i="54" s="1"/>
  <c r="A68" i="54"/>
  <c r="L75" i="54"/>
  <c r="M75" i="54" s="1"/>
  <c r="G75" i="54"/>
  <c r="H75" i="54" s="1"/>
  <c r="N100" i="54"/>
  <c r="I74" i="54"/>
  <c r="J74" i="54" s="1"/>
  <c r="G74" i="54"/>
  <c r="H74" i="54" s="1"/>
  <c r="N87" i="54"/>
  <c r="I61" i="54"/>
  <c r="J61" i="54" s="1"/>
  <c r="L61" i="54"/>
  <c r="M61" i="54" s="1"/>
  <c r="G61" i="54"/>
  <c r="H61" i="54" s="1"/>
  <c r="L72" i="54"/>
  <c r="M72" i="54" s="1"/>
  <c r="N98" i="54"/>
  <c r="I72" i="54"/>
  <c r="J72" i="54" s="1"/>
  <c r="G72" i="54"/>
  <c r="H72" i="54" s="1"/>
  <c r="P91" i="54"/>
  <c r="Q91" i="54" s="1"/>
  <c r="O91" i="54"/>
  <c r="N88" i="54"/>
  <c r="L62" i="54"/>
  <c r="M62" i="54" s="1"/>
  <c r="I62" i="54"/>
  <c r="J62" i="54" s="1"/>
  <c r="O62" i="54"/>
  <c r="P62" i="54"/>
  <c r="G62" i="54"/>
  <c r="H62" i="54" s="1"/>
  <c r="G64" i="54"/>
  <c r="H64" i="54" s="1"/>
  <c r="O64" i="54"/>
  <c r="N90" i="54"/>
  <c r="I64" i="54"/>
  <c r="J64" i="54" s="1"/>
  <c r="P64" i="54"/>
  <c r="Q64" i="54" s="1"/>
  <c r="L64" i="54"/>
  <c r="M64" i="54" s="1"/>
  <c r="I104" i="54"/>
  <c r="D126" i="54"/>
  <c r="L65" i="54"/>
  <c r="M65" i="54" s="1"/>
  <c r="K35" i="54"/>
  <c r="L74" i="54"/>
  <c r="M74" i="54" s="1"/>
  <c r="G66" i="54"/>
  <c r="H66" i="54" s="1"/>
  <c r="E109" i="54"/>
  <c r="E113" i="54"/>
  <c r="G130" i="54"/>
  <c r="E118" i="54"/>
  <c r="E125" i="54"/>
  <c r="E122" i="54"/>
  <c r="E124" i="54"/>
  <c r="E110" i="54"/>
  <c r="E119" i="54"/>
  <c r="E120" i="54"/>
  <c r="E123" i="54"/>
  <c r="E111" i="54"/>
  <c r="E115" i="54"/>
  <c r="E121" i="54"/>
  <c r="E112" i="54"/>
  <c r="E117" i="54"/>
  <c r="E114" i="54"/>
  <c r="E116" i="54"/>
  <c r="D143" i="54"/>
  <c r="D141" i="54"/>
  <c r="D139" i="54"/>
  <c r="D138" i="54"/>
  <c r="D140" i="54"/>
  <c r="D147" i="54"/>
  <c r="D134" i="54"/>
  <c r="D149" i="54"/>
  <c r="D144" i="54"/>
  <c r="D135" i="54"/>
  <c r="D145" i="54"/>
  <c r="D146" i="54"/>
  <c r="D150" i="54"/>
  <c r="D142" i="54"/>
  <c r="D137" i="54"/>
  <c r="G154" i="54"/>
  <c r="D136" i="54"/>
  <c r="D148" i="54"/>
  <c r="N99" i="54"/>
  <c r="I65" i="54"/>
  <c r="J65" i="54" s="1"/>
  <c r="G51" i="54"/>
  <c r="G60" i="54"/>
  <c r="H60" i="54" s="1"/>
  <c r="N86" i="54"/>
  <c r="P93" i="54"/>
  <c r="Q93" i="54" s="1"/>
  <c r="O93" i="54"/>
  <c r="G65" i="54"/>
  <c r="H65" i="54" s="1"/>
  <c r="H51" i="54"/>
  <c r="J21" i="6" s="1"/>
  <c r="K34" i="54"/>
  <c r="J51" i="54"/>
  <c r="M21" i="6" s="1"/>
  <c r="F84" i="54"/>
  <c r="F88" i="54"/>
  <c r="F106" i="54"/>
  <c r="F85" i="54"/>
  <c r="A85" i="54" s="1"/>
  <c r="F99" i="54"/>
  <c r="A99" i="54" s="1"/>
  <c r="F91" i="54"/>
  <c r="A91" i="54" s="1"/>
  <c r="G91" i="54" s="1"/>
  <c r="H91" i="54" s="1"/>
  <c r="F96" i="54"/>
  <c r="A96" i="54" s="1"/>
  <c r="F94" i="54"/>
  <c r="A94" i="54" s="1"/>
  <c r="F92" i="54"/>
  <c r="A92" i="54" s="1"/>
  <c r="F86" i="54"/>
  <c r="A86" i="54" s="1"/>
  <c r="F100" i="54"/>
  <c r="A100" i="54" s="1"/>
  <c r="F93" i="54"/>
  <c r="A93" i="54" s="1"/>
  <c r="G93" i="54" s="1"/>
  <c r="H93" i="54" s="1"/>
  <c r="F89" i="54"/>
  <c r="A89" i="54" s="1"/>
  <c r="F98" i="54"/>
  <c r="A98" i="54" s="1"/>
  <c r="F95" i="54"/>
  <c r="A95" i="54" s="1"/>
  <c r="F90" i="54"/>
  <c r="A90" i="54" s="1"/>
  <c r="F97" i="54"/>
  <c r="A97" i="54" s="1"/>
  <c r="N123" i="54" s="1"/>
  <c r="F87" i="54"/>
  <c r="A87" i="54" s="1"/>
  <c r="L67" i="54"/>
  <c r="M67" i="54" s="1"/>
  <c r="I73" i="54"/>
  <c r="J73" i="54" s="1"/>
  <c r="K73" i="54" s="1"/>
  <c r="I51" i="54"/>
  <c r="L66" i="54"/>
  <c r="M66" i="54" s="1"/>
  <c r="F76" i="54"/>
  <c r="I56" i="54"/>
  <c r="K54" i="54" s="1"/>
  <c r="L73" i="54"/>
  <c r="M73" i="54" s="1"/>
  <c r="L51" i="54"/>
  <c r="G67" i="54"/>
  <c r="H67" i="54" s="1"/>
  <c r="A59" i="54"/>
  <c r="N76" i="54"/>
  <c r="M51" i="54"/>
  <c r="P21" i="6" s="1"/>
  <c r="I67" i="54"/>
  <c r="J67" i="54" s="1"/>
  <c r="E101" i="54"/>
  <c r="I80" i="54"/>
  <c r="N89" i="54"/>
  <c r="O63" i="54"/>
  <c r="L63" i="54"/>
  <c r="M63" i="54" s="1"/>
  <c r="G63" i="54"/>
  <c r="H63" i="54" s="1"/>
  <c r="P63" i="54"/>
  <c r="Q63" i="54" s="1"/>
  <c r="I63" i="54"/>
  <c r="J63" i="54" s="1"/>
  <c r="G69" i="54"/>
  <c r="H69" i="54" s="1"/>
  <c r="P69" i="54"/>
  <c r="Q69" i="54" s="1"/>
  <c r="N95" i="54"/>
  <c r="O69" i="54"/>
  <c r="L69" i="54"/>
  <c r="M69" i="54" s="1"/>
  <c r="I69" i="54"/>
  <c r="J69" i="54" s="1"/>
  <c r="L60" i="54"/>
  <c r="M60" i="54" s="1"/>
  <c r="I60" i="54"/>
  <c r="J60" i="54" s="1"/>
  <c r="O97" i="54" l="1"/>
  <c r="K75" i="54"/>
  <c r="K70" i="54"/>
  <c r="N118" i="54"/>
  <c r="K66" i="54"/>
  <c r="I96" i="54"/>
  <c r="J96" i="54" s="1"/>
  <c r="O96" i="54"/>
  <c r="K71" i="54"/>
  <c r="K51" i="54"/>
  <c r="K72" i="54"/>
  <c r="K74" i="54"/>
  <c r="N119" i="54"/>
  <c r="O119" i="54" s="1"/>
  <c r="I93" i="54"/>
  <c r="J93" i="54" s="1"/>
  <c r="K93" i="54" s="1"/>
  <c r="I97" i="54"/>
  <c r="J97" i="54" s="1"/>
  <c r="P92" i="54"/>
  <c r="Q92" i="54" s="1"/>
  <c r="G92" i="54"/>
  <c r="H92" i="54" s="1"/>
  <c r="K62" i="54"/>
  <c r="L97" i="54"/>
  <c r="M97" i="54" s="1"/>
  <c r="K67" i="54"/>
  <c r="L93" i="54"/>
  <c r="M93" i="54" s="1"/>
  <c r="I68" i="54"/>
  <c r="J68" i="54" s="1"/>
  <c r="G68" i="54"/>
  <c r="H68" i="54" s="1"/>
  <c r="N94" i="54"/>
  <c r="L94" i="54" s="1"/>
  <c r="M94" i="54" s="1"/>
  <c r="L92" i="54"/>
  <c r="M92" i="54" s="1"/>
  <c r="L68" i="54"/>
  <c r="M68" i="54" s="1"/>
  <c r="I92" i="54"/>
  <c r="J92" i="54" s="1"/>
  <c r="P123" i="54"/>
  <c r="Q123" i="54" s="1"/>
  <c r="O123" i="54"/>
  <c r="P118" i="54"/>
  <c r="Q118" i="54" s="1"/>
  <c r="O118" i="54"/>
  <c r="I129" i="54"/>
  <c r="D151" i="54"/>
  <c r="N117" i="54"/>
  <c r="K61" i="54"/>
  <c r="N125" i="54"/>
  <c r="L99" i="54"/>
  <c r="M99" i="54" s="1"/>
  <c r="P99" i="54"/>
  <c r="Q99" i="54" s="1"/>
  <c r="G99" i="54"/>
  <c r="H99" i="54" s="1"/>
  <c r="O99" i="54"/>
  <c r="I99" i="54"/>
  <c r="J99" i="54" s="1"/>
  <c r="G90" i="54"/>
  <c r="H90" i="54" s="1"/>
  <c r="N116" i="54"/>
  <c r="L90" i="54"/>
  <c r="M90" i="54" s="1"/>
  <c r="O90" i="54"/>
  <c r="P90" i="54"/>
  <c r="Q90" i="54" s="1"/>
  <c r="I90" i="54"/>
  <c r="J90" i="54" s="1"/>
  <c r="P88" i="54"/>
  <c r="Q88" i="54" s="1"/>
  <c r="O88" i="54"/>
  <c r="I91" i="54"/>
  <c r="J91" i="54" s="1"/>
  <c r="K91" i="54" s="1"/>
  <c r="K63" i="54"/>
  <c r="K64" i="54"/>
  <c r="G97" i="54"/>
  <c r="H97" i="54" s="1"/>
  <c r="G87" i="54"/>
  <c r="H87" i="54" s="1"/>
  <c r="O87" i="54"/>
  <c r="I87" i="54"/>
  <c r="J87" i="54" s="1"/>
  <c r="N113" i="54"/>
  <c r="L87" i="54"/>
  <c r="M87" i="54" s="1"/>
  <c r="P87" i="54"/>
  <c r="Q87" i="54" s="1"/>
  <c r="R21" i="6"/>
  <c r="D21" i="6" s="1"/>
  <c r="K65" i="54"/>
  <c r="D159" i="54"/>
  <c r="D172" i="54"/>
  <c r="D164" i="54"/>
  <c r="D165" i="54"/>
  <c r="D174" i="54"/>
  <c r="D166" i="54"/>
  <c r="D173" i="54"/>
  <c r="D170" i="54"/>
  <c r="D163" i="54"/>
  <c r="D169" i="54"/>
  <c r="D175" i="54"/>
  <c r="D162" i="54"/>
  <c r="D161" i="54"/>
  <c r="G179" i="54"/>
  <c r="D167" i="54"/>
  <c r="D160" i="54"/>
  <c r="D171" i="54"/>
  <c r="D168" i="54"/>
  <c r="I105" i="54"/>
  <c r="E126" i="54"/>
  <c r="N122" i="54"/>
  <c r="E134" i="54"/>
  <c r="E142" i="54"/>
  <c r="E136" i="54"/>
  <c r="E149" i="54"/>
  <c r="E148" i="54"/>
  <c r="E139" i="54"/>
  <c r="E145" i="54"/>
  <c r="E147" i="54"/>
  <c r="E144" i="54"/>
  <c r="E150" i="54"/>
  <c r="G155" i="54"/>
  <c r="E140" i="54"/>
  <c r="E141" i="54"/>
  <c r="E138" i="54"/>
  <c r="E146" i="54"/>
  <c r="E137" i="54"/>
  <c r="E143" i="54"/>
  <c r="E135" i="54"/>
  <c r="L89" i="54"/>
  <c r="M89" i="54" s="1"/>
  <c r="O89" i="54"/>
  <c r="P89" i="54"/>
  <c r="Q89" i="54" s="1"/>
  <c r="G89" i="54"/>
  <c r="H89" i="54" s="1"/>
  <c r="N115" i="54"/>
  <c r="I89" i="54"/>
  <c r="J89" i="54" s="1"/>
  <c r="F109" i="54"/>
  <c r="F113" i="54"/>
  <c r="F124" i="54"/>
  <c r="A124" i="54" s="1"/>
  <c r="F125" i="54"/>
  <c r="A125" i="54" s="1"/>
  <c r="F121" i="54"/>
  <c r="A121" i="54" s="1"/>
  <c r="F114" i="54"/>
  <c r="A114" i="54" s="1"/>
  <c r="F131" i="54"/>
  <c r="F115" i="54"/>
  <c r="A115" i="54" s="1"/>
  <c r="F118" i="54"/>
  <c r="A118" i="54" s="1"/>
  <c r="I118" i="54" s="1"/>
  <c r="J118" i="54" s="1"/>
  <c r="F119" i="54"/>
  <c r="A119" i="54" s="1"/>
  <c r="N145" i="54" s="1"/>
  <c r="F117" i="54"/>
  <c r="A117" i="54" s="1"/>
  <c r="F122" i="54"/>
  <c r="A122" i="54" s="1"/>
  <c r="F111" i="54"/>
  <c r="A111" i="54" s="1"/>
  <c r="F112" i="54"/>
  <c r="A112" i="54" s="1"/>
  <c r="F116" i="54"/>
  <c r="A116" i="54" s="1"/>
  <c r="F120" i="54"/>
  <c r="A120" i="54" s="1"/>
  <c r="F123" i="54"/>
  <c r="A123" i="54" s="1"/>
  <c r="I123" i="54" s="1"/>
  <c r="J123" i="54" s="1"/>
  <c r="F110" i="54"/>
  <c r="A110" i="54" s="1"/>
  <c r="G86" i="54"/>
  <c r="H86" i="54" s="1"/>
  <c r="P86" i="54"/>
  <c r="Q86" i="54" s="1"/>
  <c r="L86" i="54"/>
  <c r="M86" i="54" s="1"/>
  <c r="N112" i="54"/>
  <c r="I86" i="54"/>
  <c r="J86" i="54" s="1"/>
  <c r="O86" i="54"/>
  <c r="Q62" i="54"/>
  <c r="Q76" i="54" s="1"/>
  <c r="T21" i="6" s="1"/>
  <c r="E21" i="6" s="1"/>
  <c r="P76" i="54"/>
  <c r="L96" i="54"/>
  <c r="M96" i="54" s="1"/>
  <c r="N85" i="54"/>
  <c r="G59" i="54"/>
  <c r="I59" i="54"/>
  <c r="I81" i="54"/>
  <c r="F101" i="54"/>
  <c r="A88" i="54"/>
  <c r="G88" i="54" s="1"/>
  <c r="H88" i="54" s="1"/>
  <c r="K60" i="54"/>
  <c r="O76" i="54"/>
  <c r="S21" i="6" s="1"/>
  <c r="G96" i="54"/>
  <c r="H96" i="54" s="1"/>
  <c r="K96" i="54" s="1"/>
  <c r="P98" i="54"/>
  <c r="Q98" i="54" s="1"/>
  <c r="L98" i="54"/>
  <c r="M98" i="54" s="1"/>
  <c r="N124" i="54"/>
  <c r="I98" i="54"/>
  <c r="J98" i="54" s="1"/>
  <c r="G98" i="54"/>
  <c r="H98" i="54" s="1"/>
  <c r="O98" i="54"/>
  <c r="N121" i="54"/>
  <c r="G95" i="54"/>
  <c r="H95" i="54" s="1"/>
  <c r="I95" i="54"/>
  <c r="J95" i="54" s="1"/>
  <c r="L95" i="54"/>
  <c r="M95" i="54" s="1"/>
  <c r="O95" i="54"/>
  <c r="P95" i="54"/>
  <c r="Q95" i="54" s="1"/>
  <c r="K69" i="54"/>
  <c r="L59" i="54"/>
  <c r="A84" i="54"/>
  <c r="L84" i="54" s="1"/>
  <c r="L91" i="54"/>
  <c r="M91" i="54" s="1"/>
  <c r="G100" i="54"/>
  <c r="H100" i="54" s="1"/>
  <c r="P100" i="54"/>
  <c r="Q100" i="54" s="1"/>
  <c r="O100" i="54"/>
  <c r="L100" i="54"/>
  <c r="M100" i="54" s="1"/>
  <c r="I100" i="54"/>
  <c r="J100" i="54" s="1"/>
  <c r="N120" i="54" l="1"/>
  <c r="K97" i="54"/>
  <c r="K92" i="54"/>
  <c r="P119" i="54"/>
  <c r="Q119" i="54" s="1"/>
  <c r="I94" i="54"/>
  <c r="J94" i="54" s="1"/>
  <c r="K87" i="54"/>
  <c r="K99" i="54"/>
  <c r="K68" i="54"/>
  <c r="O94" i="54"/>
  <c r="P94" i="54"/>
  <c r="Q94" i="54" s="1"/>
  <c r="G94" i="54"/>
  <c r="H94" i="54" s="1"/>
  <c r="O145" i="54"/>
  <c r="P145" i="54"/>
  <c r="Q145" i="54" s="1"/>
  <c r="M84" i="54"/>
  <c r="G124" i="54"/>
  <c r="H124" i="54" s="1"/>
  <c r="I124" i="54"/>
  <c r="J124" i="54" s="1"/>
  <c r="O124" i="54"/>
  <c r="N150" i="54"/>
  <c r="P124" i="54"/>
  <c r="Q124" i="54" s="1"/>
  <c r="L124" i="54"/>
  <c r="M124" i="54" s="1"/>
  <c r="N146" i="54"/>
  <c r="I120" i="54"/>
  <c r="J120" i="54" s="1"/>
  <c r="L120" i="54"/>
  <c r="M120" i="54" s="1"/>
  <c r="G120" i="54"/>
  <c r="H120" i="54" s="1"/>
  <c r="P120" i="54"/>
  <c r="Q120" i="54" s="1"/>
  <c r="O120" i="54"/>
  <c r="A109" i="54"/>
  <c r="G119" i="54"/>
  <c r="H119" i="54" s="1"/>
  <c r="L118" i="54"/>
  <c r="M118" i="54" s="1"/>
  <c r="L122" i="54"/>
  <c r="M122" i="54" s="1"/>
  <c r="G122" i="54"/>
  <c r="H122" i="54" s="1"/>
  <c r="P122" i="54"/>
  <c r="Q122" i="54" s="1"/>
  <c r="O122" i="54"/>
  <c r="N148" i="54"/>
  <c r="I122" i="54"/>
  <c r="J122" i="54" s="1"/>
  <c r="D185" i="54"/>
  <c r="D184" i="54"/>
  <c r="D200" i="54"/>
  <c r="D199" i="54"/>
  <c r="D188" i="54"/>
  <c r="D192" i="54"/>
  <c r="D194" i="54"/>
  <c r="D198" i="54"/>
  <c r="D195" i="54"/>
  <c r="D191" i="54"/>
  <c r="D189" i="54"/>
  <c r="D190" i="54"/>
  <c r="D193" i="54"/>
  <c r="D196" i="54"/>
  <c r="D186" i="54"/>
  <c r="D197" i="54"/>
  <c r="G204" i="54"/>
  <c r="D187" i="54"/>
  <c r="N114" i="54"/>
  <c r="N149" i="54"/>
  <c r="F134" i="54"/>
  <c r="F148" i="54"/>
  <c r="A148" i="54" s="1"/>
  <c r="F135" i="54"/>
  <c r="A135" i="54" s="1"/>
  <c r="F142" i="54"/>
  <c r="A142" i="54" s="1"/>
  <c r="F146" i="54"/>
  <c r="A146" i="54" s="1"/>
  <c r="F138" i="54"/>
  <c r="F156" i="54"/>
  <c r="F149" i="54"/>
  <c r="A149" i="54" s="1"/>
  <c r="F145" i="54"/>
  <c r="A145" i="54" s="1"/>
  <c r="G145" i="54" s="1"/>
  <c r="H145" i="54" s="1"/>
  <c r="F144" i="54"/>
  <c r="A144" i="54" s="1"/>
  <c r="F139" i="54"/>
  <c r="A139" i="54" s="1"/>
  <c r="F150" i="54"/>
  <c r="A150" i="54" s="1"/>
  <c r="F141" i="54"/>
  <c r="A141" i="54" s="1"/>
  <c r="F147" i="54"/>
  <c r="A147" i="54" s="1"/>
  <c r="F137" i="54"/>
  <c r="A137" i="54" s="1"/>
  <c r="F143" i="54"/>
  <c r="A143" i="54" s="1"/>
  <c r="F140" i="54"/>
  <c r="A140" i="54" s="1"/>
  <c r="F136" i="54"/>
  <c r="A136" i="54" s="1"/>
  <c r="G115" i="54"/>
  <c r="H115" i="54" s="1"/>
  <c r="N141" i="54"/>
  <c r="P115" i="54"/>
  <c r="Q115" i="54" s="1"/>
  <c r="L115" i="54"/>
  <c r="M115" i="54" s="1"/>
  <c r="O115" i="54"/>
  <c r="I115" i="54"/>
  <c r="J115" i="54" s="1"/>
  <c r="L123" i="54"/>
  <c r="M123" i="54" s="1"/>
  <c r="K95" i="54"/>
  <c r="K89" i="54"/>
  <c r="O116" i="54"/>
  <c r="G116" i="54"/>
  <c r="H116" i="54" s="1"/>
  <c r="P116" i="54"/>
  <c r="Q116" i="54" s="1"/>
  <c r="I116" i="54"/>
  <c r="J116" i="54" s="1"/>
  <c r="N142" i="54"/>
  <c r="L116" i="54"/>
  <c r="M116" i="54" s="1"/>
  <c r="I119" i="54"/>
  <c r="J119" i="54" s="1"/>
  <c r="G123" i="54"/>
  <c r="H123" i="54" s="1"/>
  <c r="K123" i="54" s="1"/>
  <c r="P121" i="54"/>
  <c r="Q121" i="54" s="1"/>
  <c r="I121" i="54"/>
  <c r="J121" i="54" s="1"/>
  <c r="O121" i="54"/>
  <c r="L121" i="54"/>
  <c r="M121" i="54" s="1"/>
  <c r="G121" i="54"/>
  <c r="H121" i="54" s="1"/>
  <c r="N147" i="54"/>
  <c r="G81" i="54"/>
  <c r="K79" i="54"/>
  <c r="L112" i="54"/>
  <c r="M112" i="54" s="1"/>
  <c r="O112" i="54"/>
  <c r="G112" i="54"/>
  <c r="H112" i="54" s="1"/>
  <c r="N138" i="54"/>
  <c r="I112" i="54"/>
  <c r="J112" i="54" s="1"/>
  <c r="P112" i="54"/>
  <c r="Q112" i="54" s="1"/>
  <c r="I130" i="54"/>
  <c r="E151" i="54"/>
  <c r="M59" i="54"/>
  <c r="M76" i="54" s="1"/>
  <c r="L76" i="54"/>
  <c r="J59" i="54"/>
  <c r="J76" i="54" s="1"/>
  <c r="I76" i="54"/>
  <c r="L88" i="54"/>
  <c r="M88" i="54" s="1"/>
  <c r="K90" i="54"/>
  <c r="I125" i="54"/>
  <c r="J125" i="54" s="1"/>
  <c r="P125" i="54"/>
  <c r="Q125" i="54" s="1"/>
  <c r="O125" i="54"/>
  <c r="G125" i="54"/>
  <c r="H125" i="54" s="1"/>
  <c r="L125" i="54"/>
  <c r="M125" i="54" s="1"/>
  <c r="G76" i="54"/>
  <c r="H59" i="54"/>
  <c r="I88" i="54"/>
  <c r="J88" i="54" s="1"/>
  <c r="K88" i="54" s="1"/>
  <c r="N144" i="54"/>
  <c r="N110" i="54"/>
  <c r="G84" i="54"/>
  <c r="I84" i="54"/>
  <c r="K100" i="54"/>
  <c r="K98" i="54"/>
  <c r="O85" i="54"/>
  <c r="P85" i="54"/>
  <c r="G85" i="54"/>
  <c r="H85" i="54" s="1"/>
  <c r="L85" i="54"/>
  <c r="M85" i="54" s="1"/>
  <c r="I85" i="54"/>
  <c r="J85" i="54" s="1"/>
  <c r="N101" i="54"/>
  <c r="N111" i="54"/>
  <c r="K86" i="54"/>
  <c r="E159" i="54"/>
  <c r="E163" i="54"/>
  <c r="E170" i="54"/>
  <c r="E160" i="54"/>
  <c r="E166" i="54"/>
  <c r="E168" i="54"/>
  <c r="E173" i="54"/>
  <c r="E175" i="54"/>
  <c r="E162" i="54"/>
  <c r="E174" i="54"/>
  <c r="E161" i="54"/>
  <c r="E171" i="54"/>
  <c r="E169" i="54"/>
  <c r="G180" i="54"/>
  <c r="E172" i="54"/>
  <c r="E167" i="54"/>
  <c r="E164" i="54"/>
  <c r="E165" i="54"/>
  <c r="D176" i="54"/>
  <c r="I154" i="54"/>
  <c r="P113" i="54"/>
  <c r="Q113" i="54" s="1"/>
  <c r="O113" i="54"/>
  <c r="I117" i="54"/>
  <c r="J117" i="54" s="1"/>
  <c r="L117" i="54"/>
  <c r="M117" i="54" s="1"/>
  <c r="O117" i="54"/>
  <c r="N143" i="54"/>
  <c r="G117" i="54"/>
  <c r="H117" i="54" s="1"/>
  <c r="P117" i="54"/>
  <c r="Q117" i="54" s="1"/>
  <c r="L119" i="54"/>
  <c r="M119" i="54" s="1"/>
  <c r="G118" i="54"/>
  <c r="H118" i="54" s="1"/>
  <c r="K118" i="54" s="1"/>
  <c r="F126" i="54"/>
  <c r="I106" i="54"/>
  <c r="A113" i="54"/>
  <c r="G113" i="54" s="1"/>
  <c r="H113" i="54" s="1"/>
  <c r="O101" i="54" l="1"/>
  <c r="U21" i="6" s="1"/>
  <c r="K116" i="54"/>
  <c r="K94" i="54"/>
  <c r="I113" i="54"/>
  <c r="J113" i="54" s="1"/>
  <c r="K113" i="54" s="1"/>
  <c r="K112" i="54"/>
  <c r="K122" i="54"/>
  <c r="G149" i="54"/>
  <c r="H149" i="54" s="1"/>
  <c r="I149" i="54"/>
  <c r="J149" i="54" s="1"/>
  <c r="P149" i="54"/>
  <c r="Q149" i="54" s="1"/>
  <c r="L149" i="54"/>
  <c r="M149" i="54" s="1"/>
  <c r="O149" i="54"/>
  <c r="N175" i="54"/>
  <c r="I179" i="54"/>
  <c r="D201" i="54"/>
  <c r="G146" i="54"/>
  <c r="H146" i="54" s="1"/>
  <c r="O146" i="54"/>
  <c r="P146" i="54"/>
  <c r="Q146" i="54" s="1"/>
  <c r="I146" i="54"/>
  <c r="J146" i="54" s="1"/>
  <c r="N172" i="54"/>
  <c r="L146" i="54"/>
  <c r="M146" i="54" s="1"/>
  <c r="L101" i="54"/>
  <c r="L111" i="54"/>
  <c r="M111" i="54" s="1"/>
  <c r="P111" i="54"/>
  <c r="Q111" i="54" s="1"/>
  <c r="I111" i="54"/>
  <c r="J111" i="54" s="1"/>
  <c r="G111" i="54"/>
  <c r="H111" i="54" s="1"/>
  <c r="N137" i="54"/>
  <c r="O111" i="54"/>
  <c r="F159" i="54"/>
  <c r="F170" i="54"/>
  <c r="A170" i="54" s="1"/>
  <c r="F167" i="54"/>
  <c r="A167" i="54" s="1"/>
  <c r="F174" i="54"/>
  <c r="A174" i="54" s="1"/>
  <c r="F171" i="54"/>
  <c r="A171" i="54" s="1"/>
  <c r="F172" i="54"/>
  <c r="A172" i="54" s="1"/>
  <c r="F168" i="54"/>
  <c r="A168" i="54" s="1"/>
  <c r="F169" i="54"/>
  <c r="A169" i="54" s="1"/>
  <c r="F163" i="54"/>
  <c r="F160" i="54"/>
  <c r="A160" i="54" s="1"/>
  <c r="F166" i="54"/>
  <c r="A166" i="54" s="1"/>
  <c r="F165" i="54"/>
  <c r="A165" i="54" s="1"/>
  <c r="F164" i="54"/>
  <c r="A164" i="54" s="1"/>
  <c r="F173" i="54"/>
  <c r="A173" i="54" s="1"/>
  <c r="F161" i="54"/>
  <c r="A161" i="54" s="1"/>
  <c r="F162" i="54"/>
  <c r="A162" i="54" s="1"/>
  <c r="F181" i="54"/>
  <c r="F175" i="54"/>
  <c r="A175" i="54" s="1"/>
  <c r="P114" i="54"/>
  <c r="Q114" i="54" s="1"/>
  <c r="G114" i="54"/>
  <c r="H114" i="54" s="1"/>
  <c r="I114" i="54"/>
  <c r="J114" i="54" s="1"/>
  <c r="N140" i="54"/>
  <c r="O114" i="54"/>
  <c r="L114" i="54"/>
  <c r="M114" i="54" s="1"/>
  <c r="N135" i="54"/>
  <c r="G109" i="54"/>
  <c r="I109" i="54"/>
  <c r="F151" i="54"/>
  <c r="I131" i="54"/>
  <c r="A138" i="54"/>
  <c r="G138" i="54" s="1"/>
  <c r="H138" i="54" s="1"/>
  <c r="L109" i="54"/>
  <c r="L145" i="54"/>
  <c r="M145" i="54" s="1"/>
  <c r="E184" i="54"/>
  <c r="E196" i="54"/>
  <c r="E199" i="54"/>
  <c r="E191" i="54"/>
  <c r="E197" i="54"/>
  <c r="E198" i="54"/>
  <c r="E188" i="54"/>
  <c r="E192" i="54"/>
  <c r="E194" i="54"/>
  <c r="E186" i="54"/>
  <c r="E200" i="54"/>
  <c r="E193" i="54"/>
  <c r="E185" i="54"/>
  <c r="E195" i="54"/>
  <c r="E187" i="54"/>
  <c r="G205" i="54"/>
  <c r="E189" i="54"/>
  <c r="E190" i="54"/>
  <c r="K59" i="54"/>
  <c r="K76" i="54" s="1"/>
  <c r="H76" i="54"/>
  <c r="G101" i="54"/>
  <c r="H84" i="54"/>
  <c r="G147" i="54"/>
  <c r="H147" i="54" s="1"/>
  <c r="N173" i="54"/>
  <c r="I147" i="54"/>
  <c r="J147" i="54" s="1"/>
  <c r="L147" i="54"/>
  <c r="M147" i="54" s="1"/>
  <c r="O147" i="54"/>
  <c r="P147" i="54"/>
  <c r="Q147" i="54" s="1"/>
  <c r="G150" i="54"/>
  <c r="H150" i="54" s="1"/>
  <c r="O150" i="54"/>
  <c r="L150" i="54"/>
  <c r="M150" i="54" s="1"/>
  <c r="I150" i="54"/>
  <c r="J150" i="54" s="1"/>
  <c r="P150" i="54"/>
  <c r="Q150" i="54" s="1"/>
  <c r="I145" i="54"/>
  <c r="J145" i="54" s="1"/>
  <c r="K145" i="54" s="1"/>
  <c r="N139" i="54"/>
  <c r="P110" i="54"/>
  <c r="O110" i="54"/>
  <c r="N126" i="54"/>
  <c r="G110" i="54"/>
  <c r="H110" i="54" s="1"/>
  <c r="L110" i="54"/>
  <c r="M110" i="54" s="1"/>
  <c r="I110" i="54"/>
  <c r="J110" i="54" s="1"/>
  <c r="N136" i="54"/>
  <c r="K121" i="54"/>
  <c r="P142" i="54"/>
  <c r="Q142" i="54" s="1"/>
  <c r="I142" i="54"/>
  <c r="J142" i="54" s="1"/>
  <c r="G142" i="54"/>
  <c r="H142" i="54" s="1"/>
  <c r="L142" i="54"/>
  <c r="M142" i="54" s="1"/>
  <c r="N168" i="54"/>
  <c r="O142" i="54"/>
  <c r="O141" i="54"/>
  <c r="G141" i="54"/>
  <c r="H141" i="54" s="1"/>
  <c r="P141" i="54"/>
  <c r="Q141" i="54" s="1"/>
  <c r="I141" i="54"/>
  <c r="J141" i="54" s="1"/>
  <c r="N167" i="54"/>
  <c r="L141" i="54"/>
  <c r="M141" i="54" s="1"/>
  <c r="D225" i="54"/>
  <c r="D224" i="54"/>
  <c r="D222" i="54"/>
  <c r="D223" i="54"/>
  <c r="D221" i="54"/>
  <c r="D220" i="54"/>
  <c r="D215" i="54"/>
  <c r="D217" i="54"/>
  <c r="D212" i="54"/>
  <c r="D218" i="54"/>
  <c r="D210" i="54"/>
  <c r="D213" i="54"/>
  <c r="D216" i="54"/>
  <c r="D209" i="54"/>
  <c r="D219" i="54"/>
  <c r="D214" i="54"/>
  <c r="D211" i="54"/>
  <c r="K119" i="54"/>
  <c r="N171" i="54"/>
  <c r="I101" i="54"/>
  <c r="J84" i="54"/>
  <c r="J101" i="54" s="1"/>
  <c r="K117" i="54"/>
  <c r="L113" i="54"/>
  <c r="M113" i="54" s="1"/>
  <c r="K85" i="54"/>
  <c r="G144" i="54"/>
  <c r="H144" i="54" s="1"/>
  <c r="P144" i="54"/>
  <c r="Q144" i="54" s="1"/>
  <c r="N170" i="54"/>
  <c r="L144" i="54"/>
  <c r="M144" i="54" s="1"/>
  <c r="I144" i="54"/>
  <c r="J144" i="54" s="1"/>
  <c r="O144" i="54"/>
  <c r="K125" i="54"/>
  <c r="P138" i="54"/>
  <c r="Q138" i="54" s="1"/>
  <c r="O138" i="54"/>
  <c r="K115" i="54"/>
  <c r="K120" i="54"/>
  <c r="G106" i="54"/>
  <c r="K104" i="54"/>
  <c r="N169" i="54"/>
  <c r="I143" i="54"/>
  <c r="J143" i="54" s="1"/>
  <c r="O143" i="54"/>
  <c r="P143" i="54"/>
  <c r="Q143" i="54" s="1"/>
  <c r="G143" i="54"/>
  <c r="H143" i="54" s="1"/>
  <c r="L143" i="54"/>
  <c r="M143" i="54" s="1"/>
  <c r="E176" i="54"/>
  <c r="I155" i="54"/>
  <c r="Q85" i="54"/>
  <c r="Q101" i="54" s="1"/>
  <c r="V21" i="6" s="1"/>
  <c r="P101" i="54"/>
  <c r="G148" i="54"/>
  <c r="H148" i="54" s="1"/>
  <c r="I148" i="54"/>
  <c r="J148" i="54" s="1"/>
  <c r="N174" i="54"/>
  <c r="P148" i="54"/>
  <c r="Q148" i="54" s="1"/>
  <c r="O148" i="54"/>
  <c r="L148" i="54"/>
  <c r="M148" i="54" s="1"/>
  <c r="K124" i="54"/>
  <c r="A134" i="54"/>
  <c r="M101" i="54"/>
  <c r="I138" i="54" l="1"/>
  <c r="J138" i="54" s="1"/>
  <c r="K138" i="54" s="1"/>
  <c r="K111" i="54"/>
  <c r="K110" i="54"/>
  <c r="K142" i="54"/>
  <c r="O126" i="54"/>
  <c r="W21" i="6" s="1"/>
  <c r="P168" i="54"/>
  <c r="Q168" i="54" s="1"/>
  <c r="G168" i="54"/>
  <c r="H168" i="54" s="1"/>
  <c r="O168" i="54"/>
  <c r="L168" i="54"/>
  <c r="M168" i="54" s="1"/>
  <c r="I168" i="54"/>
  <c r="J168" i="54" s="1"/>
  <c r="N194" i="54"/>
  <c r="L172" i="54"/>
  <c r="M172" i="54" s="1"/>
  <c r="O172" i="54"/>
  <c r="P172" i="54"/>
  <c r="Q172" i="54" s="1"/>
  <c r="G172" i="54"/>
  <c r="H172" i="54" s="1"/>
  <c r="N198" i="54"/>
  <c r="I172" i="54"/>
  <c r="J172" i="54" s="1"/>
  <c r="G131" i="54"/>
  <c r="K129" i="54"/>
  <c r="P137" i="54"/>
  <c r="Q137" i="54" s="1"/>
  <c r="G137" i="54"/>
  <c r="H137" i="54" s="1"/>
  <c r="I137" i="54"/>
  <c r="J137" i="54" s="1"/>
  <c r="O137" i="54"/>
  <c r="L137" i="54"/>
  <c r="M137" i="54" s="1"/>
  <c r="N163" i="54"/>
  <c r="P175" i="54"/>
  <c r="Q175" i="54" s="1"/>
  <c r="I175" i="54"/>
  <c r="J175" i="54" s="1"/>
  <c r="G175" i="54"/>
  <c r="H175" i="54" s="1"/>
  <c r="O175" i="54"/>
  <c r="L175" i="54"/>
  <c r="M175" i="54" s="1"/>
  <c r="L140" i="54"/>
  <c r="M140" i="54" s="1"/>
  <c r="O140" i="54"/>
  <c r="P140" i="54"/>
  <c r="Q140" i="54" s="1"/>
  <c r="G140" i="54"/>
  <c r="H140" i="54" s="1"/>
  <c r="I140" i="54"/>
  <c r="J140" i="54" s="1"/>
  <c r="N166" i="54"/>
  <c r="P167" i="54"/>
  <c r="Q167" i="54" s="1"/>
  <c r="L167" i="54"/>
  <c r="M167" i="54" s="1"/>
  <c r="N193" i="54"/>
  <c r="G167" i="54"/>
  <c r="H167" i="54" s="1"/>
  <c r="I167" i="54"/>
  <c r="J167" i="54" s="1"/>
  <c r="O167" i="54"/>
  <c r="K150" i="54"/>
  <c r="J109" i="54"/>
  <c r="J126" i="54" s="1"/>
  <c r="I126" i="54"/>
  <c r="G174" i="54"/>
  <c r="H174" i="54" s="1"/>
  <c r="K174" i="54" s="1"/>
  <c r="L174" i="54"/>
  <c r="M174" i="54" s="1"/>
  <c r="N200" i="54"/>
  <c r="P174" i="54"/>
  <c r="Q174" i="54" s="1"/>
  <c r="O174" i="54"/>
  <c r="I174" i="54"/>
  <c r="J174" i="54" s="1"/>
  <c r="L138" i="54"/>
  <c r="M138" i="54" s="1"/>
  <c r="I170" i="54"/>
  <c r="J170" i="54" s="1"/>
  <c r="L170" i="54"/>
  <c r="M170" i="54" s="1"/>
  <c r="P170" i="54"/>
  <c r="Q170" i="54" s="1"/>
  <c r="G170" i="54"/>
  <c r="H170" i="54" s="1"/>
  <c r="N196" i="54"/>
  <c r="O170" i="54"/>
  <c r="G171" i="54"/>
  <c r="H171" i="54" s="1"/>
  <c r="N197" i="54"/>
  <c r="P171" i="54"/>
  <c r="Q171" i="54" s="1"/>
  <c r="L171" i="54"/>
  <c r="M171" i="54" s="1"/>
  <c r="I171" i="54"/>
  <c r="J171" i="54" s="1"/>
  <c r="O171" i="54"/>
  <c r="Q110" i="54"/>
  <c r="Q126" i="54" s="1"/>
  <c r="X21" i="6" s="1"/>
  <c r="P126" i="54"/>
  <c r="G173" i="54"/>
  <c r="H173" i="54" s="1"/>
  <c r="N199" i="54"/>
  <c r="I173" i="54"/>
  <c r="J173" i="54" s="1"/>
  <c r="L173" i="54"/>
  <c r="M173" i="54" s="1"/>
  <c r="O173" i="54"/>
  <c r="P173" i="54"/>
  <c r="Q173" i="54" s="1"/>
  <c r="E209" i="54"/>
  <c r="E218" i="54"/>
  <c r="E222" i="54"/>
  <c r="E214" i="54"/>
  <c r="E212" i="54"/>
  <c r="E215" i="54"/>
  <c r="E210" i="54"/>
  <c r="E217" i="54"/>
  <c r="E216" i="54"/>
  <c r="E220" i="54"/>
  <c r="E221" i="54"/>
  <c r="E213" i="54"/>
  <c r="E219" i="54"/>
  <c r="E223" i="54"/>
  <c r="E224" i="54"/>
  <c r="E211" i="54"/>
  <c r="E225" i="54"/>
  <c r="G126" i="54"/>
  <c r="H109" i="54"/>
  <c r="K114" i="54"/>
  <c r="K146" i="54"/>
  <c r="N195" i="54"/>
  <c r="G169" i="54"/>
  <c r="H169" i="54" s="1"/>
  <c r="L169" i="54"/>
  <c r="M169" i="54" s="1"/>
  <c r="P169" i="54"/>
  <c r="Q169" i="54" s="1"/>
  <c r="I169" i="54"/>
  <c r="J169" i="54" s="1"/>
  <c r="O169" i="54"/>
  <c r="N160" i="54"/>
  <c r="G134" i="54"/>
  <c r="I134" i="54"/>
  <c r="I204" i="54"/>
  <c r="D226" i="54"/>
  <c r="K141" i="54"/>
  <c r="P139" i="54"/>
  <c r="Q139" i="54" s="1"/>
  <c r="G139" i="54"/>
  <c r="H139" i="54" s="1"/>
  <c r="O139" i="54"/>
  <c r="L139" i="54"/>
  <c r="M139" i="54" s="1"/>
  <c r="N165" i="54"/>
  <c r="I139" i="54"/>
  <c r="J139" i="54" s="1"/>
  <c r="K147" i="54"/>
  <c r="I180" i="54"/>
  <c r="E201" i="54"/>
  <c r="L126" i="54"/>
  <c r="M109" i="54"/>
  <c r="M126" i="54" s="1"/>
  <c r="O135" i="54"/>
  <c r="P135" i="54"/>
  <c r="N161" i="54"/>
  <c r="N151" i="54"/>
  <c r="I135" i="54"/>
  <c r="J135" i="54" s="1"/>
  <c r="G135" i="54"/>
  <c r="H135" i="54" s="1"/>
  <c r="L135" i="54"/>
  <c r="M135" i="54" s="1"/>
  <c r="L134" i="54"/>
  <c r="K143" i="54"/>
  <c r="N164" i="54"/>
  <c r="K144" i="54"/>
  <c r="P136" i="54"/>
  <c r="Q136" i="54" s="1"/>
  <c r="G136" i="54"/>
  <c r="H136" i="54" s="1"/>
  <c r="I136" i="54"/>
  <c r="J136" i="54" s="1"/>
  <c r="L136" i="54"/>
  <c r="M136" i="54" s="1"/>
  <c r="N162" i="54"/>
  <c r="O136" i="54"/>
  <c r="K84" i="54"/>
  <c r="K101" i="54" s="1"/>
  <c r="H101" i="54"/>
  <c r="K149" i="54"/>
  <c r="K148" i="54"/>
  <c r="F184" i="54"/>
  <c r="F206" i="54"/>
  <c r="F196" i="54"/>
  <c r="A196" i="54" s="1"/>
  <c r="F195" i="54"/>
  <c r="A195" i="54" s="1"/>
  <c r="F200" i="54"/>
  <c r="A200" i="54" s="1"/>
  <c r="F193" i="54"/>
  <c r="A193" i="54" s="1"/>
  <c r="F188" i="54"/>
  <c r="F189" i="54"/>
  <c r="A189" i="54" s="1"/>
  <c r="F187" i="54"/>
  <c r="A187" i="54" s="1"/>
  <c r="F186" i="54"/>
  <c r="A186" i="54" s="1"/>
  <c r="F199" i="54"/>
  <c r="A199" i="54" s="1"/>
  <c r="F192" i="54"/>
  <c r="A192" i="54" s="1"/>
  <c r="F197" i="54"/>
  <c r="A197" i="54" s="1"/>
  <c r="F185" i="54"/>
  <c r="A185" i="54" s="1"/>
  <c r="F194" i="54"/>
  <c r="A194" i="54" s="1"/>
  <c r="F198" i="54"/>
  <c r="A198" i="54" s="1"/>
  <c r="F191" i="54"/>
  <c r="A191" i="54" s="1"/>
  <c r="F190" i="54"/>
  <c r="A190" i="54" s="1"/>
  <c r="F176" i="54"/>
  <c r="I156" i="54"/>
  <c r="A163" i="54"/>
  <c r="A159" i="54"/>
  <c r="K140" i="54" l="1"/>
  <c r="K173" i="54"/>
  <c r="K171" i="54"/>
  <c r="L164" i="54"/>
  <c r="M164" i="54" s="1"/>
  <c r="O164" i="54"/>
  <c r="N190" i="54"/>
  <c r="G164" i="54"/>
  <c r="H164" i="54" s="1"/>
  <c r="I164" i="54"/>
  <c r="J164" i="54" s="1"/>
  <c r="P164" i="54"/>
  <c r="Q164" i="54" s="1"/>
  <c r="E226" i="54"/>
  <c r="I205" i="54"/>
  <c r="Q135" i="54"/>
  <c r="Q151" i="54" s="1"/>
  <c r="Z21" i="6" s="1"/>
  <c r="P151" i="54"/>
  <c r="G165" i="54"/>
  <c r="H165" i="54" s="1"/>
  <c r="O165" i="54"/>
  <c r="N191" i="54"/>
  <c r="P165" i="54"/>
  <c r="Q165" i="54" s="1"/>
  <c r="I165" i="54"/>
  <c r="J165" i="54" s="1"/>
  <c r="L165" i="54"/>
  <c r="M165" i="54" s="1"/>
  <c r="K109" i="54"/>
  <c r="K126" i="54" s="1"/>
  <c r="H126" i="54"/>
  <c r="P199" i="54"/>
  <c r="Q199" i="54" s="1"/>
  <c r="G199" i="54"/>
  <c r="H199" i="54" s="1"/>
  <c r="I199" i="54"/>
  <c r="J199" i="54" s="1"/>
  <c r="O199" i="54"/>
  <c r="L199" i="54"/>
  <c r="M199" i="54" s="1"/>
  <c r="N225" i="54"/>
  <c r="M134" i="54"/>
  <c r="M151" i="54" s="1"/>
  <c r="L151" i="54"/>
  <c r="L197" i="54"/>
  <c r="M197" i="54" s="1"/>
  <c r="I197" i="54"/>
  <c r="J197" i="54" s="1"/>
  <c r="P197" i="54"/>
  <c r="Q197" i="54" s="1"/>
  <c r="O197" i="54"/>
  <c r="N223" i="54"/>
  <c r="G197" i="54"/>
  <c r="H197" i="54" s="1"/>
  <c r="K136" i="54"/>
  <c r="I151" i="54"/>
  <c r="J134" i="54"/>
  <c r="J151" i="54" s="1"/>
  <c r="K172" i="54"/>
  <c r="K168" i="54"/>
  <c r="A184" i="54"/>
  <c r="N189" i="54"/>
  <c r="G163" i="54"/>
  <c r="H163" i="54" s="1"/>
  <c r="L163" i="54"/>
  <c r="M163" i="54" s="1"/>
  <c r="O163" i="54"/>
  <c r="P163" i="54"/>
  <c r="Q163" i="54" s="1"/>
  <c r="I163" i="54"/>
  <c r="J163" i="54" s="1"/>
  <c r="N224" i="54"/>
  <c r="P198" i="54"/>
  <c r="Q198" i="54" s="1"/>
  <c r="I198" i="54"/>
  <c r="J198" i="54" s="1"/>
  <c r="G198" i="54"/>
  <c r="H198" i="54" s="1"/>
  <c r="K198" i="54" s="1"/>
  <c r="L198" i="54"/>
  <c r="M198" i="54" s="1"/>
  <c r="O198" i="54"/>
  <c r="K139" i="54"/>
  <c r="G151" i="54"/>
  <c r="H134" i="54"/>
  <c r="L166" i="54"/>
  <c r="M166" i="54" s="1"/>
  <c r="G166" i="54"/>
  <c r="H166" i="54" s="1"/>
  <c r="O166" i="54"/>
  <c r="I166" i="54"/>
  <c r="J166" i="54" s="1"/>
  <c r="P166" i="54"/>
  <c r="Q166" i="54" s="1"/>
  <c r="N192" i="54"/>
  <c r="K137" i="54"/>
  <c r="L162" i="54"/>
  <c r="M162" i="54" s="1"/>
  <c r="G162" i="54"/>
  <c r="H162" i="54" s="1"/>
  <c r="P162" i="54"/>
  <c r="Q162" i="54" s="1"/>
  <c r="O162" i="54"/>
  <c r="I162" i="54"/>
  <c r="J162" i="54" s="1"/>
  <c r="N188" i="54"/>
  <c r="I193" i="54"/>
  <c r="J193" i="54" s="1"/>
  <c r="N219" i="54"/>
  <c r="L193" i="54"/>
  <c r="M193" i="54" s="1"/>
  <c r="G193" i="54"/>
  <c r="H193" i="54" s="1"/>
  <c r="O193" i="54"/>
  <c r="P193" i="54"/>
  <c r="Q193" i="54" s="1"/>
  <c r="N185" i="54"/>
  <c r="G159" i="54"/>
  <c r="I159" i="54"/>
  <c r="O151" i="54"/>
  <c r="Y21" i="6" s="1"/>
  <c r="L159" i="54"/>
  <c r="G156" i="54"/>
  <c r="K154" i="54"/>
  <c r="K135" i="54"/>
  <c r="P160" i="54"/>
  <c r="O160" i="54"/>
  <c r="L160" i="54"/>
  <c r="M160" i="54" s="1"/>
  <c r="N176" i="54"/>
  <c r="N186" i="54"/>
  <c r="G160" i="54"/>
  <c r="H160" i="54" s="1"/>
  <c r="I160" i="54"/>
  <c r="J160" i="54" s="1"/>
  <c r="K169" i="54"/>
  <c r="O196" i="54"/>
  <c r="N222" i="54"/>
  <c r="P196" i="54"/>
  <c r="Q196" i="54" s="1"/>
  <c r="I196" i="54"/>
  <c r="J196" i="54" s="1"/>
  <c r="G196" i="54"/>
  <c r="H196" i="54" s="1"/>
  <c r="L196" i="54"/>
  <c r="M196" i="54" s="1"/>
  <c r="K175" i="54"/>
  <c r="L161" i="54"/>
  <c r="M161" i="54" s="1"/>
  <c r="P161" i="54"/>
  <c r="Q161" i="54" s="1"/>
  <c r="O161" i="54"/>
  <c r="N187" i="54"/>
  <c r="G161" i="54"/>
  <c r="H161" i="54" s="1"/>
  <c r="I161" i="54"/>
  <c r="J161" i="54" s="1"/>
  <c r="F201" i="54"/>
  <c r="I181" i="54"/>
  <c r="A188" i="54"/>
  <c r="G195" i="54"/>
  <c r="H195" i="54" s="1"/>
  <c r="O195" i="54"/>
  <c r="N221" i="54"/>
  <c r="P195" i="54"/>
  <c r="Q195" i="54" s="1"/>
  <c r="L195" i="54"/>
  <c r="M195" i="54" s="1"/>
  <c r="I195" i="54"/>
  <c r="J195" i="54" s="1"/>
  <c r="K170" i="54"/>
  <c r="I200" i="54"/>
  <c r="J200" i="54" s="1"/>
  <c r="G200" i="54"/>
  <c r="H200" i="54" s="1"/>
  <c r="K200" i="54" s="1"/>
  <c r="L200" i="54"/>
  <c r="M200" i="54" s="1"/>
  <c r="O200" i="54"/>
  <c r="P200" i="54"/>
  <c r="Q200" i="54" s="1"/>
  <c r="F209" i="54"/>
  <c r="F214" i="54"/>
  <c r="A214" i="54" s="1"/>
  <c r="F222" i="54"/>
  <c r="A222" i="54" s="1"/>
  <c r="F223" i="54"/>
  <c r="A223" i="54" s="1"/>
  <c r="F210" i="54"/>
  <c r="A210" i="54" s="1"/>
  <c r="F211" i="54"/>
  <c r="A211" i="54" s="1"/>
  <c r="F217" i="54"/>
  <c r="A217" i="54" s="1"/>
  <c r="F218" i="54"/>
  <c r="A218" i="54" s="1"/>
  <c r="F213" i="54"/>
  <c r="F216" i="54"/>
  <c r="A216" i="54" s="1"/>
  <c r="F212" i="54"/>
  <c r="A212" i="54" s="1"/>
  <c r="F221" i="54"/>
  <c r="A221" i="54" s="1"/>
  <c r="F219" i="54"/>
  <c r="A219" i="54" s="1"/>
  <c r="F225" i="54"/>
  <c r="A225" i="54" s="1"/>
  <c r="F224" i="54"/>
  <c r="A224" i="54" s="1"/>
  <c r="F220" i="54"/>
  <c r="A220" i="54" s="1"/>
  <c r="F215" i="54"/>
  <c r="A215" i="54" s="1"/>
  <c r="K167" i="54"/>
  <c r="O194" i="54"/>
  <c r="L194" i="54"/>
  <c r="M194" i="54" s="1"/>
  <c r="G194" i="54"/>
  <c r="H194" i="54" s="1"/>
  <c r="I194" i="54"/>
  <c r="J194" i="54" s="1"/>
  <c r="N220" i="54"/>
  <c r="P194" i="54"/>
  <c r="Q194" i="54" s="1"/>
  <c r="K160" i="54" l="1"/>
  <c r="K162" i="54"/>
  <c r="K193" i="54"/>
  <c r="K197" i="54"/>
  <c r="K166" i="54"/>
  <c r="N210" i="54"/>
  <c r="G184" i="54"/>
  <c r="I184" i="54"/>
  <c r="P225" i="54"/>
  <c r="Q225" i="54" s="1"/>
  <c r="I225" i="54"/>
  <c r="J225" i="54" s="1"/>
  <c r="G225" i="54"/>
  <c r="H225" i="54" s="1"/>
  <c r="L225" i="54"/>
  <c r="M225" i="54" s="1"/>
  <c r="O225" i="54"/>
  <c r="K196" i="54"/>
  <c r="N212" i="54"/>
  <c r="G186" i="54"/>
  <c r="H186" i="54" s="1"/>
  <c r="L186" i="54"/>
  <c r="M186" i="54" s="1"/>
  <c r="I186" i="54"/>
  <c r="J186" i="54" s="1"/>
  <c r="O186" i="54"/>
  <c r="P186" i="54"/>
  <c r="Q186" i="54" s="1"/>
  <c r="L176" i="54"/>
  <c r="M159" i="54"/>
  <c r="M176" i="54" s="1"/>
  <c r="K134" i="54"/>
  <c r="K151" i="54" s="1"/>
  <c r="H151" i="54"/>
  <c r="L224" i="54"/>
  <c r="M224" i="54" s="1"/>
  <c r="O224" i="54"/>
  <c r="I224" i="54"/>
  <c r="J224" i="54" s="1"/>
  <c r="G224" i="54"/>
  <c r="H224" i="54" s="1"/>
  <c r="P224" i="54"/>
  <c r="Q224" i="54" s="1"/>
  <c r="L184" i="54"/>
  <c r="G223" i="54"/>
  <c r="H223" i="54" s="1"/>
  <c r="O223" i="54"/>
  <c r="P223" i="54"/>
  <c r="Q223" i="54" s="1"/>
  <c r="L223" i="54"/>
  <c r="M223" i="54" s="1"/>
  <c r="I223" i="54"/>
  <c r="J223" i="54" s="1"/>
  <c r="K161" i="54"/>
  <c r="L219" i="54"/>
  <c r="M219" i="54" s="1"/>
  <c r="G219" i="54"/>
  <c r="H219" i="54" s="1"/>
  <c r="I219" i="54"/>
  <c r="J219" i="54" s="1"/>
  <c r="O219" i="54"/>
  <c r="P219" i="54"/>
  <c r="Q219" i="54" s="1"/>
  <c r="L192" i="54"/>
  <c r="M192" i="54" s="1"/>
  <c r="I192" i="54"/>
  <c r="J192" i="54" s="1"/>
  <c r="G192" i="54"/>
  <c r="H192" i="54" s="1"/>
  <c r="P192" i="54"/>
  <c r="Q192" i="54" s="1"/>
  <c r="N218" i="54"/>
  <c r="O192" i="54"/>
  <c r="L191" i="54"/>
  <c r="M191" i="54" s="1"/>
  <c r="G191" i="54"/>
  <c r="H191" i="54" s="1"/>
  <c r="P191" i="54"/>
  <c r="Q191" i="54" s="1"/>
  <c r="N217" i="54"/>
  <c r="I191" i="54"/>
  <c r="J191" i="54" s="1"/>
  <c r="O191" i="54"/>
  <c r="L187" i="54"/>
  <c r="M187" i="54" s="1"/>
  <c r="O187" i="54"/>
  <c r="N213" i="54"/>
  <c r="P187" i="54"/>
  <c r="Q187" i="54" s="1"/>
  <c r="I187" i="54"/>
  <c r="J187" i="54" s="1"/>
  <c r="G187" i="54"/>
  <c r="H187" i="54" s="1"/>
  <c r="K194" i="54"/>
  <c r="K195" i="54"/>
  <c r="L222" i="54"/>
  <c r="M222" i="54" s="1"/>
  <c r="P222" i="54"/>
  <c r="Q222" i="54" s="1"/>
  <c r="I222" i="54"/>
  <c r="J222" i="54" s="1"/>
  <c r="G222" i="54"/>
  <c r="H222" i="54" s="1"/>
  <c r="O222" i="54"/>
  <c r="O176" i="54"/>
  <c r="AA21" i="6" s="1"/>
  <c r="G176" i="54"/>
  <c r="H159" i="54"/>
  <c r="N214" i="54"/>
  <c r="G188" i="54"/>
  <c r="H188" i="54" s="1"/>
  <c r="I188" i="54"/>
  <c r="J188" i="54" s="1"/>
  <c r="L188" i="54"/>
  <c r="M188" i="54" s="1"/>
  <c r="O188" i="54"/>
  <c r="P188" i="54"/>
  <c r="Q188" i="54" s="1"/>
  <c r="K199" i="54"/>
  <c r="K164" i="54"/>
  <c r="I206" i="54"/>
  <c r="K204" i="54" s="1"/>
  <c r="F226" i="54"/>
  <c r="A213" i="54"/>
  <c r="P220" i="54"/>
  <c r="Q220" i="54" s="1"/>
  <c r="O220" i="54"/>
  <c r="I220" i="54"/>
  <c r="J220" i="54" s="1"/>
  <c r="G220" i="54"/>
  <c r="H220" i="54" s="1"/>
  <c r="L220" i="54"/>
  <c r="M220" i="54" s="1"/>
  <c r="P221" i="54"/>
  <c r="Q221" i="54" s="1"/>
  <c r="G221" i="54"/>
  <c r="H221" i="54" s="1"/>
  <c r="I221" i="54"/>
  <c r="J221" i="54" s="1"/>
  <c r="L221" i="54"/>
  <c r="M221" i="54" s="1"/>
  <c r="O221" i="54"/>
  <c r="J159" i="54"/>
  <c r="J176" i="54" s="1"/>
  <c r="I176" i="54"/>
  <c r="P176" i="54"/>
  <c r="Q160" i="54"/>
  <c r="Q176" i="54" s="1"/>
  <c r="AB21" i="6" s="1"/>
  <c r="P185" i="54"/>
  <c r="O185" i="54"/>
  <c r="N201" i="54"/>
  <c r="N211" i="54"/>
  <c r="I185" i="54"/>
  <c r="J185" i="54" s="1"/>
  <c r="L185" i="54"/>
  <c r="M185" i="54" s="1"/>
  <c r="G185" i="54"/>
  <c r="H185" i="54" s="1"/>
  <c r="K165" i="54"/>
  <c r="O190" i="54"/>
  <c r="G190" i="54"/>
  <c r="H190" i="54" s="1"/>
  <c r="L190" i="54"/>
  <c r="M190" i="54" s="1"/>
  <c r="N216" i="54"/>
  <c r="P190" i="54"/>
  <c r="Q190" i="54" s="1"/>
  <c r="I190" i="54"/>
  <c r="J190" i="54" s="1"/>
  <c r="K163" i="54"/>
  <c r="A209" i="54"/>
  <c r="L209" i="54" s="1"/>
  <c r="G181" i="54"/>
  <c r="G206" i="54" s="1"/>
  <c r="K179" i="54"/>
  <c r="N215" i="54"/>
  <c r="I189" i="54"/>
  <c r="J189" i="54" s="1"/>
  <c r="G189" i="54"/>
  <c r="H189" i="54" s="1"/>
  <c r="L189" i="54"/>
  <c r="M189" i="54" s="1"/>
  <c r="P189" i="54"/>
  <c r="Q189" i="54" s="1"/>
  <c r="O189" i="54"/>
  <c r="K222" i="54" l="1"/>
  <c r="K189" i="54"/>
  <c r="K187" i="54"/>
  <c r="K225" i="54"/>
  <c r="K185" i="54"/>
  <c r="K159" i="54"/>
  <c r="K176" i="54" s="1"/>
  <c r="H176" i="54"/>
  <c r="K220" i="54"/>
  <c r="K192" i="54"/>
  <c r="K224" i="54"/>
  <c r="G211" i="54"/>
  <c r="H211" i="54" s="1"/>
  <c r="I211" i="54"/>
  <c r="J211" i="54" s="1"/>
  <c r="L211" i="54"/>
  <c r="M211" i="54" s="1"/>
  <c r="O211" i="54"/>
  <c r="P211" i="54"/>
  <c r="Q211" i="54" s="1"/>
  <c r="K191" i="54"/>
  <c r="G215" i="54"/>
  <c r="H215" i="54" s="1"/>
  <c r="O215" i="54"/>
  <c r="I215" i="54"/>
  <c r="J215" i="54" s="1"/>
  <c r="L215" i="54"/>
  <c r="M215" i="54" s="1"/>
  <c r="P215" i="54"/>
  <c r="Q215" i="54" s="1"/>
  <c r="K190" i="54"/>
  <c r="O201" i="54"/>
  <c r="AC21" i="6" s="1"/>
  <c r="O213" i="54"/>
  <c r="P213" i="54"/>
  <c r="Q213" i="54" s="1"/>
  <c r="G213" i="54"/>
  <c r="H213" i="54" s="1"/>
  <c r="I213" i="54"/>
  <c r="J213" i="54" s="1"/>
  <c r="L213" i="54"/>
  <c r="M213" i="54" s="1"/>
  <c r="K186" i="54"/>
  <c r="J184" i="54"/>
  <c r="J201" i="54" s="1"/>
  <c r="I201" i="54"/>
  <c r="O216" i="54"/>
  <c r="I216" i="54"/>
  <c r="J216" i="54" s="1"/>
  <c r="P216" i="54"/>
  <c r="Q216" i="54" s="1"/>
  <c r="G216" i="54"/>
  <c r="H216" i="54" s="1"/>
  <c r="L216" i="54"/>
  <c r="M216" i="54" s="1"/>
  <c r="G209" i="54"/>
  <c r="I209" i="54"/>
  <c r="Q185" i="54"/>
  <c r="Q201" i="54" s="1"/>
  <c r="AD21" i="6" s="1"/>
  <c r="P201" i="54"/>
  <c r="K221" i="54"/>
  <c r="K188" i="54"/>
  <c r="K223" i="54"/>
  <c r="O212" i="54"/>
  <c r="L212" i="54"/>
  <c r="M212" i="54" s="1"/>
  <c r="G212" i="54"/>
  <c r="H212" i="54" s="1"/>
  <c r="I212" i="54"/>
  <c r="J212" i="54" s="1"/>
  <c r="P212" i="54"/>
  <c r="Q212" i="54" s="1"/>
  <c r="H184" i="54"/>
  <c r="G201" i="54"/>
  <c r="P217" i="54"/>
  <c r="Q217" i="54" s="1"/>
  <c r="I217" i="54"/>
  <c r="J217" i="54" s="1"/>
  <c r="O217" i="54"/>
  <c r="G217" i="54"/>
  <c r="H217" i="54" s="1"/>
  <c r="L217" i="54"/>
  <c r="M217" i="54" s="1"/>
  <c r="M209" i="54"/>
  <c r="I214" i="54"/>
  <c r="J214" i="54" s="1"/>
  <c r="L214" i="54"/>
  <c r="M214" i="54" s="1"/>
  <c r="G214" i="54"/>
  <c r="H214" i="54" s="1"/>
  <c r="P214" i="54"/>
  <c r="Q214" i="54" s="1"/>
  <c r="O214" i="54"/>
  <c r="I218" i="54"/>
  <c r="J218" i="54" s="1"/>
  <c r="P218" i="54"/>
  <c r="Q218" i="54" s="1"/>
  <c r="O218" i="54"/>
  <c r="G218" i="54"/>
  <c r="H218" i="54" s="1"/>
  <c r="L218" i="54"/>
  <c r="M218" i="54" s="1"/>
  <c r="K219" i="54"/>
  <c r="L201" i="54"/>
  <c r="M184" i="54"/>
  <c r="M201" i="54" s="1"/>
  <c r="P210" i="54"/>
  <c r="O210" i="54"/>
  <c r="N226" i="54"/>
  <c r="I210" i="54"/>
  <c r="J210" i="54" s="1"/>
  <c r="L210" i="54"/>
  <c r="M210" i="54" s="1"/>
  <c r="G210" i="54"/>
  <c r="H210" i="54" s="1"/>
  <c r="K210" i="54" l="1"/>
  <c r="K214" i="54"/>
  <c r="K216" i="54"/>
  <c r="K213" i="54"/>
  <c r="K218" i="54"/>
  <c r="K211" i="54"/>
  <c r="K215" i="54"/>
  <c r="O226" i="54"/>
  <c r="AE21" i="6" s="1"/>
  <c r="M226" i="54"/>
  <c r="K184" i="54"/>
  <c r="K201" i="54" s="1"/>
  <c r="H201" i="54"/>
  <c r="P226" i="54"/>
  <c r="Q210" i="54"/>
  <c r="Q226" i="54" s="1"/>
  <c r="AF21" i="6" s="1"/>
  <c r="K217" i="54"/>
  <c r="J209" i="54"/>
  <c r="J226" i="54" s="1"/>
  <c r="I226" i="54"/>
  <c r="L226" i="54"/>
  <c r="K212" i="54"/>
  <c r="G226" i="54"/>
  <c r="H209" i="54"/>
  <c r="K209" i="54" l="1"/>
  <c r="K226" i="54" s="1"/>
  <c r="H226" i="54"/>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<sst xmlns="http://schemas.openxmlformats.org/spreadsheetml/2006/main" count="18997" uniqueCount="8290">
  <si>
    <t>StartTime:</t>
  </si>
  <si>
    <t>EndTime:</t>
  </si>
  <si>
    <t>This</t>
  </si>
  <si>
    <t>run</t>
  </si>
  <si>
    <t>took:</t>
  </si>
  <si>
    <t>hours,</t>
  </si>
  <si>
    <t>minutes,</t>
  </si>
  <si>
    <t>seconds.</t>
  </si>
  <si>
    <t>Data_File:</t>
  </si>
  <si>
    <t>BassIVVII.dat</t>
  </si>
  <si>
    <t>Control_File:</t>
  </si>
  <si>
    <t>BassIVVII.ctl</t>
  </si>
  <si>
    <t>Convergence_Level:</t>
  </si>
  <si>
    <t>is_final_gradient</t>
  </si>
  <si>
    <t>Hessian:</t>
  </si>
  <si>
    <t>#</t>
  </si>
  <si>
    <t>Starter_Comments</t>
  </si>
  <si>
    <t>#C</t>
  </si>
  <si>
    <t>Bass</t>
  </si>
  <si>
    <t>initial</t>
  </si>
  <si>
    <t>assessment</t>
  </si>
  <si>
    <t>KeyWords</t>
  </si>
  <si>
    <t>X</t>
  </si>
  <si>
    <t>DEFINITIONS</t>
  </si>
  <si>
    <t>LIKELIHOOD</t>
  </si>
  <si>
    <t>Input_Variance_Adjustment</t>
  </si>
  <si>
    <t>PARAMETERS</t>
  </si>
  <si>
    <t>DERIVED_QUANTITIES</t>
  </si>
  <si>
    <t>MGparm_By_Year_after_adjustments</t>
  </si>
  <si>
    <t>selparm(Size)_By_Year_after_adjustments</t>
  </si>
  <si>
    <t>selparm(Age)_By_Year_after_adjustments</t>
  </si>
  <si>
    <t>RECRUITMENT_DIST</t>
  </si>
  <si>
    <t>MORPH_INDEXING</t>
  </si>
  <si>
    <t>SIZEFREQ_TRANSLATION</t>
  </si>
  <si>
    <t>MOVEMENT</t>
  </si>
  <si>
    <t>EXPLOITATION</t>
  </si>
  <si>
    <t>TIME_SERIES</t>
  </si>
  <si>
    <t>SPR_series</t>
  </si>
  <si>
    <t>Kobe_Plot</t>
  </si>
  <si>
    <t>SPAWN_RECRUIT</t>
  </si>
  <si>
    <t>Spawning_Biomass_Report_1</t>
  </si>
  <si>
    <t>NUMBERS_AT_AGE_Annual_1</t>
  </si>
  <si>
    <t>Z_AT_AGE_Annual_1</t>
  </si>
  <si>
    <t>Spawning_Biomass_Report_2</t>
  </si>
  <si>
    <t>NUMBERS_AT_AGE_Annual_2</t>
  </si>
  <si>
    <t>Z_AT_AGE_Annual_2</t>
  </si>
  <si>
    <t>INDEX_1</t>
  </si>
  <si>
    <t>INDEX_2</t>
  </si>
  <si>
    <t>INDEX_3</t>
  </si>
  <si>
    <t>CATCH</t>
  </si>
  <si>
    <t>DISCARD_SPECIFICATION</t>
  </si>
  <si>
    <t>DISCARD_OUTPUT</t>
  </si>
  <si>
    <t>DISCARD_MORT</t>
  </si>
  <si>
    <t>MEAN_BODY_WT</t>
  </si>
  <si>
    <t>FIT_LEN_COMPS</t>
  </si>
  <si>
    <t>FIT_AGE_COMPS</t>
  </si>
  <si>
    <t>FIT_SIZE_COMPS</t>
  </si>
  <si>
    <t>OVERALL_COMPS</t>
  </si>
  <si>
    <t>LEN_SELEX</t>
  </si>
  <si>
    <t>RETENTION</t>
  </si>
  <si>
    <t>KEEPERS</t>
  </si>
  <si>
    <t>DEADFISH</t>
  </si>
  <si>
    <t>AGE_SELEX</t>
  </si>
  <si>
    <t>ENVIRONMENTAL_DATA</t>
  </si>
  <si>
    <t>TAG_Recapture</t>
  </si>
  <si>
    <t>NUMBERS_AT_AGE</t>
  </si>
  <si>
    <t>NUMBERS_AT_LENGTH</t>
  </si>
  <si>
    <t>CATCH_AT_AGE</t>
  </si>
  <si>
    <t>BIOLOGY</t>
  </si>
  <si>
    <t>SPR/YPR_PROFILE</t>
  </si>
  <si>
    <t>Dynamic_Bzero</t>
  </si>
  <si>
    <t>N_seasons</t>
  </si>
  <si>
    <t>Sum_of_months_on_read_was:_</t>
  </si>
  <si>
    <t>rescaled_to_sum_to:</t>
  </si>
  <si>
    <t>Season_Durations</t>
  </si>
  <si>
    <t>fleet_ID#:</t>
  </si>
  <si>
    <t>fleet_names:</t>
  </si>
  <si>
    <t>UKOTB_Nets</t>
  </si>
  <si>
    <t>Lines</t>
  </si>
  <si>
    <t>UKMWT</t>
  </si>
  <si>
    <t>French</t>
  </si>
  <si>
    <t>Other</t>
  </si>
  <si>
    <t>RecFish</t>
  </si>
  <si>
    <t>AutBass</t>
  </si>
  <si>
    <t>CGFS1</t>
  </si>
  <si>
    <t>fleet_area:</t>
  </si>
  <si>
    <t>Catch_units(1=bio;2=num):</t>
  </si>
  <si>
    <t>Catch_error(-1_for_bycatch_only):</t>
  </si>
  <si>
    <t>Survey_units(0=num;1=bio;2=F):</t>
  </si>
  <si>
    <t>Survey_error(-1=normal;0=lognorm;&gt;0=df_T):</t>
  </si>
  <si>
    <t>Component</t>
  </si>
  <si>
    <t>logL*Lambda</t>
  </si>
  <si>
    <t>Lambda</t>
  </si>
  <si>
    <t>TOTAL</t>
  </si>
  <si>
    <t>Catch</t>
  </si>
  <si>
    <t>Equil_catch</t>
  </si>
  <si>
    <t>Survey</t>
  </si>
  <si>
    <t>Length_comp</t>
  </si>
  <si>
    <t>Age_comp</t>
  </si>
  <si>
    <t>Recruitment</t>
  </si>
  <si>
    <t>Forecast_Recruitment</t>
  </si>
  <si>
    <t>Parm_priors</t>
  </si>
  <si>
    <t>Parm_softbounds</t>
  </si>
  <si>
    <t>NA</t>
  </si>
  <si>
    <t>Parm_devs</t>
  </si>
  <si>
    <t>Crash_Pen</t>
  </si>
  <si>
    <t>_</t>
  </si>
  <si>
    <t>Fleet:</t>
  </si>
  <si>
    <t>ALL</t>
  </si>
  <si>
    <t>Catch_lambda:</t>
  </si>
  <si>
    <t>Catch_like:</t>
  </si>
  <si>
    <t>Surv_lambda:</t>
  </si>
  <si>
    <t>Surv_like:</t>
  </si>
  <si>
    <t>Length_lambda:</t>
  </si>
  <si>
    <t>Length_like:</t>
  </si>
  <si>
    <t>Age_lambda:</t>
  </si>
  <si>
    <t>Age_like:</t>
  </si>
  <si>
    <t>Fleet</t>
  </si>
  <si>
    <t>Index_extra_CV</t>
  </si>
  <si>
    <t>Discard_extra_CV</t>
  </si>
  <si>
    <t>MeanBodyWt_extra_CV</t>
  </si>
  <si>
    <t>effN_mult_Lencomp</t>
  </si>
  <si>
    <t>effN_mult_Agecomp</t>
  </si>
  <si>
    <t>effN_mult_Len_at_age</t>
  </si>
  <si>
    <t>MG_parmsUsing_offset_approach_#:_1</t>
  </si>
  <si>
    <t>(1=none,</t>
  </si>
  <si>
    <t>2=</t>
  </si>
  <si>
    <t>M,</t>
  </si>
  <si>
    <t>G,</t>
  </si>
  <si>
    <t>CV_G</t>
  </si>
  <si>
    <t>as</t>
  </si>
  <si>
    <t>offset</t>
  </si>
  <si>
    <t>from</t>
  </si>
  <si>
    <t>female_GP1,</t>
  </si>
  <si>
    <t>3=like</t>
  </si>
  <si>
    <t>SS2</t>
  </si>
  <si>
    <t>V1.x)</t>
  </si>
  <si>
    <t>Num</t>
  </si>
  <si>
    <t>Label</t>
  </si>
  <si>
    <t>Value</t>
  </si>
  <si>
    <t>Active_Cnt</t>
  </si>
  <si>
    <t>Phase</t>
  </si>
  <si>
    <t>Min</t>
  </si>
  <si>
    <t>Max</t>
  </si>
  <si>
    <t>Init</t>
  </si>
  <si>
    <t>Status</t>
  </si>
  <si>
    <t>Parm_StDev</t>
  </si>
  <si>
    <t>PR_type</t>
  </si>
  <si>
    <t>Prior</t>
  </si>
  <si>
    <t>Pr_SD</t>
  </si>
  <si>
    <t>Prior_Like</t>
  </si>
  <si>
    <t>Value_again</t>
  </si>
  <si>
    <t>Value-1.96*SD</t>
  </si>
  <si>
    <t>Value+1.96*SD</t>
  </si>
  <si>
    <t>V_1%</t>
  </si>
  <si>
    <t>V_10%</t>
  </si>
  <si>
    <t>V_20%</t>
  </si>
  <si>
    <t>V_30%</t>
  </si>
  <si>
    <t>V_40%</t>
  </si>
  <si>
    <t>V_50%</t>
  </si>
  <si>
    <t>V_60%</t>
  </si>
  <si>
    <t>V_70%</t>
  </si>
  <si>
    <t>V_80%</t>
  </si>
  <si>
    <t>V_90%</t>
  </si>
  <si>
    <t>V_99%</t>
  </si>
  <si>
    <t>P_val</t>
  </si>
  <si>
    <t>P_lowCI</t>
  </si>
  <si>
    <t>P_hiCI</t>
  </si>
  <si>
    <t>P_1%</t>
  </si>
  <si>
    <t>P_10%</t>
  </si>
  <si>
    <t>P_20%</t>
  </si>
  <si>
    <t>P_30%</t>
  </si>
  <si>
    <t>P_40%</t>
  </si>
  <si>
    <t>P_50%</t>
  </si>
  <si>
    <t>P_60%</t>
  </si>
  <si>
    <t>P_70%</t>
  </si>
  <si>
    <t>P_80%</t>
  </si>
  <si>
    <t>P_90%</t>
  </si>
  <si>
    <t>P_99%</t>
  </si>
  <si>
    <t>NatM_p_1_Fem_GP_1</t>
  </si>
  <si>
    <t>No_prior</t>
  </si>
  <si>
    <t>L_at_Amin_Fem_GP_1</t>
  </si>
  <si>
    <t>L_at_Amax_Fem_GP_1</t>
  </si>
  <si>
    <t>VonBert_K_Fem_GP_1</t>
  </si>
  <si>
    <t>CV_young_Fem_GP_1</t>
  </si>
  <si>
    <t>OK</t>
  </si>
  <si>
    <t>CV_old_Fem_GP_1</t>
  </si>
  <si>
    <t>Wtlen_1_Fem</t>
  </si>
  <si>
    <t>Wtlen_2_Fem</t>
  </si>
  <si>
    <t>Mat50%_Fem</t>
  </si>
  <si>
    <t>Mat_slope_Fem</t>
  </si>
  <si>
    <t>Eggs/kg_inter_Fem</t>
  </si>
  <si>
    <t>Eggs/kg_slope_wt_Fem</t>
  </si>
  <si>
    <t>RecrDist_GP_1</t>
  </si>
  <si>
    <t>RecrDist_Area_1</t>
  </si>
  <si>
    <t>RecrDist_Seas_1</t>
  </si>
  <si>
    <t>CohortGrowDev</t>
  </si>
  <si>
    <t>SR_LN(R0)</t>
  </si>
  <si>
    <t>SR_BH_steep</t>
  </si>
  <si>
    <t>SR_sigmaR</t>
  </si>
  <si>
    <t>SR_envlink</t>
  </si>
  <si>
    <t>SR_R1_offset</t>
  </si>
  <si>
    <t>SR_autocorr</t>
  </si>
  <si>
    <t>Main_InitAge_16</t>
  </si>
  <si>
    <t>act</t>
  </si>
  <si>
    <t>dev</t>
  </si>
  <si>
    <t>Main_InitAge_15</t>
  </si>
  <si>
    <t>Main_InitAge_14</t>
  </si>
  <si>
    <t>Main_InitAge_13</t>
  </si>
  <si>
    <t>Main_InitAge_12</t>
  </si>
  <si>
    <t>Main_InitAge_11</t>
  </si>
  <si>
    <t>Main_InitAge_10</t>
  </si>
  <si>
    <t>Main_InitAge_9</t>
  </si>
  <si>
    <t>Main_InitAge_8</t>
  </si>
  <si>
    <t>Main_InitAge_7</t>
  </si>
  <si>
    <t>Main_InitAge_6</t>
  </si>
  <si>
    <t>Main_InitAge_5</t>
  </si>
  <si>
    <t>Main_InitAge_4</t>
  </si>
  <si>
    <t>Main_InitAge_3</t>
  </si>
  <si>
    <t>Main_InitAge_2</t>
  </si>
  <si>
    <t>Main_InitAge_1</t>
  </si>
  <si>
    <t>Main_RecrDev_1985</t>
  </si>
  <si>
    <t>Main_RecrDev_1986</t>
  </si>
  <si>
    <t>Main_RecrDev_1987</t>
  </si>
  <si>
    <t>Main_RecrDev_1988</t>
  </si>
  <si>
    <t>Main_RecrDev_1989</t>
  </si>
  <si>
    <t>Main_RecrDev_1990</t>
  </si>
  <si>
    <t>Main_RecrDev_1991</t>
  </si>
  <si>
    <t>Main_RecrDev_1992</t>
  </si>
  <si>
    <t>Main_RecrDev_1993</t>
  </si>
  <si>
    <t>Main_RecrDev_1994</t>
  </si>
  <si>
    <t>Main_RecrDev_1995</t>
  </si>
  <si>
    <t>Main_RecrDev_1996</t>
  </si>
  <si>
    <t>Main_RecrDev_1997</t>
  </si>
  <si>
    <t>Main_RecrDev_1998</t>
  </si>
  <si>
    <t>Main_RecrDev_1999</t>
  </si>
  <si>
    <t>Main_RecrDev_2000</t>
  </si>
  <si>
    <t>Main_RecrDev_2001</t>
  </si>
  <si>
    <t>Main_RecrDev_2002</t>
  </si>
  <si>
    <t>Main_RecrDev_2003</t>
  </si>
  <si>
    <t>Main_RecrDev_2004</t>
  </si>
  <si>
    <t>Main_RecrDev_2005</t>
  </si>
  <si>
    <t>Main_RecrDev_2006</t>
  </si>
  <si>
    <t>Main_RecrDev_2007</t>
  </si>
  <si>
    <t>Main_RecrDev_2008</t>
  </si>
  <si>
    <t>Main_RecrDev_2009</t>
  </si>
  <si>
    <t>Main_RecrDev_2010</t>
  </si>
  <si>
    <t>Main_RecrDev_2011</t>
  </si>
  <si>
    <t>Main_RecrDev_2012</t>
  </si>
  <si>
    <t>Main_RecrDev_2013</t>
  </si>
  <si>
    <t>Main_RecrDev_2014</t>
  </si>
  <si>
    <t>InitF_1UKOTB_Nets</t>
  </si>
  <si>
    <t>LO</t>
  </si>
  <si>
    <t>InitF_2Lines</t>
  </si>
  <si>
    <t>InitF_3UKMWT</t>
  </si>
  <si>
    <t>InitF_4French</t>
  </si>
  <si>
    <t>InitF_5Other</t>
  </si>
  <si>
    <t>InitF_6RecFish</t>
  </si>
  <si>
    <t>Q_extraSD_7_AutBass</t>
  </si>
  <si>
    <t>Q_extraSD_8_CGFS1</t>
  </si>
  <si>
    <t>SizeSel_1P_1_UKOTB_Nets</t>
  </si>
  <si>
    <t>SizeSel_1P_2_UKOTB_Nets</t>
  </si>
  <si>
    <t>SizeSel_1P_3_UKOTB_Nets</t>
  </si>
  <si>
    <t>SizeSel_1P_4_UKOTB_Nets</t>
  </si>
  <si>
    <t>SizeSel_1P_5_UKOTB_Nets</t>
  </si>
  <si>
    <t>SizeSel_1P_6_UKOTB_Nets</t>
  </si>
  <si>
    <t>SizeSel_2P_1_Lines</t>
  </si>
  <si>
    <t>SizeSel_2P_2_Lines</t>
  </si>
  <si>
    <t>SizeSel_3P_1_UKMWT</t>
  </si>
  <si>
    <t>SizeSel_3P_2_UKMWT</t>
  </si>
  <si>
    <t>SizeSel_4P_1_French</t>
  </si>
  <si>
    <t>SizeSel_4P_2_French</t>
  </si>
  <si>
    <t>SizeSel_7P_1_AutBass</t>
  </si>
  <si>
    <t>SizeSel_7P_2_AutBass</t>
  </si>
  <si>
    <t>SizeSel_7P_3_AutBass</t>
  </si>
  <si>
    <t>SizeSel_7P_4_AutBass</t>
  </si>
  <si>
    <t>SizeSel_7P_5_AutBass</t>
  </si>
  <si>
    <t>SizeSel_7P_6_AutBass</t>
  </si>
  <si>
    <t>SizeSel_8P_1_CGFS1</t>
  </si>
  <si>
    <t>SizeSel_8P_2_CGFS1</t>
  </si>
  <si>
    <t>SizeSel_8P_3_CGFS1</t>
  </si>
  <si>
    <t>SizeSel_8P_4_CGFS1</t>
  </si>
  <si>
    <t>SizeSel_8P_5_CGFS1</t>
  </si>
  <si>
    <t>SizeSel_8P_6_CGFS1</t>
  </si>
  <si>
    <t>AgeSel_7P_1_AutBass</t>
  </si>
  <si>
    <t>AgeSel_7P_2_AutBass</t>
  </si>
  <si>
    <t>Number_of_active_parameters_on_or_near_bounds:</t>
  </si>
  <si>
    <t>Active_count</t>
  </si>
  <si>
    <t>SPR_ratio_basis:</t>
  </si>
  <si>
    <t>(1-SPR)/(1-SPR_MSY)</t>
  </si>
  <si>
    <t>F_report_basis:</t>
  </si>
  <si>
    <t>B_ratio_denominator:</t>
  </si>
  <si>
    <t>LABEL</t>
  </si>
  <si>
    <t>StdDev</t>
  </si>
  <si>
    <t>(Val-1.0)/Stddev</t>
  </si>
  <si>
    <t>CumNorm</t>
  </si>
  <si>
    <t>SPB_Virgin</t>
  </si>
  <si>
    <t>SPB_Initial</t>
  </si>
  <si>
    <t>SPB_1985</t>
  </si>
  <si>
    <t>SPB_1986</t>
  </si>
  <si>
    <t>SPB_1987</t>
  </si>
  <si>
    <t>SPB_1988</t>
  </si>
  <si>
    <t>SPB_1989</t>
  </si>
  <si>
    <t>SPB_1990</t>
  </si>
  <si>
    <t>SPB_1991</t>
  </si>
  <si>
    <t>SPB_1992</t>
  </si>
  <si>
    <t>SPB_1993</t>
  </si>
  <si>
    <t>SPB_1994</t>
  </si>
  <si>
    <t>SPB_1995</t>
  </si>
  <si>
    <t>SPB_1996</t>
  </si>
  <si>
    <t>SPB_1997</t>
  </si>
  <si>
    <t>SPB_1998</t>
  </si>
  <si>
    <t>SPB_1999</t>
  </si>
  <si>
    <t>SPB_2000</t>
  </si>
  <si>
    <t>SPB_2001</t>
  </si>
  <si>
    <t>SPB_2002</t>
  </si>
  <si>
    <t>SPB_2003</t>
  </si>
  <si>
    <t>SPB_2004</t>
  </si>
  <si>
    <t>SPB_2005</t>
  </si>
  <si>
    <t>SPB_2006</t>
  </si>
  <si>
    <t>SPB_2007</t>
  </si>
  <si>
    <t>SPB_2008</t>
  </si>
  <si>
    <t>SPB_2009</t>
  </si>
  <si>
    <t>SPB_2010</t>
  </si>
  <si>
    <t>SPB_2011</t>
  </si>
  <si>
    <t>SPB_2012</t>
  </si>
  <si>
    <t>SPB_2013</t>
  </si>
  <si>
    <t>SPB_2014</t>
  </si>
  <si>
    <t>SPB_2015</t>
  </si>
  <si>
    <t>SPB_2016</t>
  </si>
  <si>
    <t>Recr_Virgin</t>
  </si>
  <si>
    <t>Recr_Initial</t>
  </si>
  <si>
    <t>Recr_1985</t>
  </si>
  <si>
    <t>Recr_1986</t>
  </si>
  <si>
    <t>Recr_1987</t>
  </si>
  <si>
    <t>Recr_1988</t>
  </si>
  <si>
    <t>Recr_1989</t>
  </si>
  <si>
    <t>Recr_1990</t>
  </si>
  <si>
    <t>Recr_1991</t>
  </si>
  <si>
    <t>Recr_1992</t>
  </si>
  <si>
    <t>Recr_1993</t>
  </si>
  <si>
    <t>Recr_1994</t>
  </si>
  <si>
    <t>Recr_1995</t>
  </si>
  <si>
    <t>Recr_1996</t>
  </si>
  <si>
    <t>Recr_1997</t>
  </si>
  <si>
    <t>Recr_1998</t>
  </si>
  <si>
    <t>Recr_1999</t>
  </si>
  <si>
    <t>Recr_2000</t>
  </si>
  <si>
    <t>Recr_2001</t>
  </si>
  <si>
    <t>Recr_2002</t>
  </si>
  <si>
    <t>Recr_2003</t>
  </si>
  <si>
    <t>Recr_2004</t>
  </si>
  <si>
    <t>Recr_2005</t>
  </si>
  <si>
    <t>Recr_2006</t>
  </si>
  <si>
    <t>Recr_2007</t>
  </si>
  <si>
    <t>Recr_2008</t>
  </si>
  <si>
    <t>Recr_2009</t>
  </si>
  <si>
    <t>Recr_2010</t>
  </si>
  <si>
    <t>Recr_2011</t>
  </si>
  <si>
    <t>Recr_2012</t>
  </si>
  <si>
    <t>Recr_2013</t>
  </si>
  <si>
    <t>Recr_2014</t>
  </si>
  <si>
    <t>Recr_2015</t>
  </si>
  <si>
    <t>Recr_2016</t>
  </si>
  <si>
    <t>SPRratio_1985</t>
  </si>
  <si>
    <t>SPRratio_1986</t>
  </si>
  <si>
    <t>SPRratio_1987</t>
  </si>
  <si>
    <t>SPRratio_1988</t>
  </si>
  <si>
    <t>SPRratio_1989</t>
  </si>
  <si>
    <t>SPRratio_1990</t>
  </si>
  <si>
    <t>SPRratio_1991</t>
  </si>
  <si>
    <t>SPRratio_1992</t>
  </si>
  <si>
    <t>SPRratio_1993</t>
  </si>
  <si>
    <t>SPRratio_1994</t>
  </si>
  <si>
    <t>SPRratio_1995</t>
  </si>
  <si>
    <t>SPRratio_1996</t>
  </si>
  <si>
    <t>SPRratio_1997</t>
  </si>
  <si>
    <t>SPRratio_1998</t>
  </si>
  <si>
    <t>SPRratio_1999</t>
  </si>
  <si>
    <t>SPRratio_2000</t>
  </si>
  <si>
    <t>SPRratio_2001</t>
  </si>
  <si>
    <t>SPRratio_2002</t>
  </si>
  <si>
    <t>SPRratio_2003</t>
  </si>
  <si>
    <t>SPRratio_2004</t>
  </si>
  <si>
    <t>SPRratio_2005</t>
  </si>
  <si>
    <t>SPRratio_2006</t>
  </si>
  <si>
    <t>SPRratio_2007</t>
  </si>
  <si>
    <t>SPRratio_2008</t>
  </si>
  <si>
    <t>SPRratio_2009</t>
  </si>
  <si>
    <t>SPRratio_2010</t>
  </si>
  <si>
    <t>SPRratio_2011</t>
  </si>
  <si>
    <t>SPRratio_2012</t>
  </si>
  <si>
    <t>SPRratio_2013</t>
  </si>
  <si>
    <t>SPRratio_2014</t>
  </si>
  <si>
    <t>SPRratio_2015</t>
  </si>
  <si>
    <t>SPRratio_2016</t>
  </si>
  <si>
    <t>F_1985</t>
  </si>
  <si>
    <t>F_1986</t>
  </si>
  <si>
    <t>F_1987</t>
  </si>
  <si>
    <t>F_1988</t>
  </si>
  <si>
    <t>F_1989</t>
  </si>
  <si>
    <t>F_1990</t>
  </si>
  <si>
    <t>F_1991</t>
  </si>
  <si>
    <t>F_1992</t>
  </si>
  <si>
    <t>F_1993</t>
  </si>
  <si>
    <t>F_1994</t>
  </si>
  <si>
    <t>F_1995</t>
  </si>
  <si>
    <t>F_1996</t>
  </si>
  <si>
    <t>F_1997</t>
  </si>
  <si>
    <t>F_1998</t>
  </si>
  <si>
    <t>F_1999</t>
  </si>
  <si>
    <t>F_2000</t>
  </si>
  <si>
    <t>F_2001</t>
  </si>
  <si>
    <t>F_2002</t>
  </si>
  <si>
    <t>F_2003</t>
  </si>
  <si>
    <t>F_2004</t>
  </si>
  <si>
    <t>F_2005</t>
  </si>
  <si>
    <t>F_2006</t>
  </si>
  <si>
    <t>F_2007</t>
  </si>
  <si>
    <t>F_2008</t>
  </si>
  <si>
    <t>F_2009</t>
  </si>
  <si>
    <t>F_2010</t>
  </si>
  <si>
    <t>F_2011</t>
  </si>
  <si>
    <t>F_2012</t>
  </si>
  <si>
    <t>F_2013</t>
  </si>
  <si>
    <t>F_2014</t>
  </si>
  <si>
    <t>F_2015</t>
  </si>
  <si>
    <t>F_2016</t>
  </si>
  <si>
    <t>Bratio_1985</t>
  </si>
  <si>
    <t>Bratio_1986</t>
  </si>
  <si>
    <t>Bratio_1987</t>
  </si>
  <si>
    <t>Bratio_1988</t>
  </si>
  <si>
    <t>Bratio_1989</t>
  </si>
  <si>
    <t>Bratio_1990</t>
  </si>
  <si>
    <t>Bratio_1991</t>
  </si>
  <si>
    <t>Bratio_1992</t>
  </si>
  <si>
    <t>Bratio_1993</t>
  </si>
  <si>
    <t>Bratio_1994</t>
  </si>
  <si>
    <t>Bratio_1995</t>
  </si>
  <si>
    <t>Bratio_1996</t>
  </si>
  <si>
    <t>Bratio_1997</t>
  </si>
  <si>
    <t>Bratio_1998</t>
  </si>
  <si>
    <t>Bratio_1999</t>
  </si>
  <si>
    <t>Bratio_2000</t>
  </si>
  <si>
    <t>Bratio_2001</t>
  </si>
  <si>
    <t>Bratio_2002</t>
  </si>
  <si>
    <t>Bratio_2003</t>
  </si>
  <si>
    <t>Bratio_2004</t>
  </si>
  <si>
    <t>Bratio_2005</t>
  </si>
  <si>
    <t>Bratio_2006</t>
  </si>
  <si>
    <t>Bratio_2007</t>
  </si>
  <si>
    <t>Bratio_2008</t>
  </si>
  <si>
    <t>Bratio_2009</t>
  </si>
  <si>
    <t>Bratio_2010</t>
  </si>
  <si>
    <t>Bratio_2011</t>
  </si>
  <si>
    <t>Bratio_2012</t>
  </si>
  <si>
    <t>Bratio_2013</t>
  </si>
  <si>
    <t>Bratio_2014</t>
  </si>
  <si>
    <t>Bratio_2015</t>
  </si>
  <si>
    <t>Bratio_2016</t>
  </si>
  <si>
    <t>SSB_Unfished</t>
  </si>
  <si>
    <t>TotBio_Unfished</t>
  </si>
  <si>
    <t>SmryBio_Unfished</t>
  </si>
  <si>
    <t>Recr_Unfished</t>
  </si>
  <si>
    <t>SSB_Btgt</t>
  </si>
  <si>
    <t>SPR_Btgt</t>
  </si>
  <si>
    <t>Fstd_Btgt</t>
  </si>
  <si>
    <t>TotYield_Btgt</t>
  </si>
  <si>
    <t>SSB_SPRtgt</t>
  </si>
  <si>
    <t>Fstd_SPRtgt</t>
  </si>
  <si>
    <t>TotYield_SPRtgt</t>
  </si>
  <si>
    <t>SSB_MSY</t>
  </si>
  <si>
    <t>SPR_MSY</t>
  </si>
  <si>
    <t>Fstd_MSY</t>
  </si>
  <si>
    <t>TotYield_MSY</t>
  </si>
  <si>
    <t>RetYield_MSY</t>
  </si>
  <si>
    <t>Bzero_again</t>
  </si>
  <si>
    <t>Year</t>
  </si>
  <si>
    <t>Fleet/Svy</t>
  </si>
  <si>
    <t>G_pattern</t>
  </si>
  <si>
    <t>Gender</t>
  </si>
  <si>
    <t>Seas</t>
  </si>
  <si>
    <t>Area</t>
  </si>
  <si>
    <t>Used?</t>
  </si>
  <si>
    <t>Index</t>
  </si>
  <si>
    <t>Gpattern</t>
  </si>
  <si>
    <t>Bseas</t>
  </si>
  <si>
    <t>Sub_Morph</t>
  </si>
  <si>
    <t>Sub_Morph_Dist</t>
  </si>
  <si>
    <t>Gpattern_Gender</t>
  </si>
  <si>
    <t>Gpattern_Gender_Bseas</t>
  </si>
  <si>
    <t>BirthAge_Rel_Jan1</t>
  </si>
  <si>
    <t>in</t>
  </si>
  <si>
    <t>endyear</t>
  </si>
  <si>
    <t>Source_area</t>
  </si>
  <si>
    <t>Dest_area</t>
  </si>
  <si>
    <t>minage</t>
  </si>
  <si>
    <t>maxage</t>
  </si>
  <si>
    <t>F_Method:</t>
  </si>
  <si>
    <t>Continuous_F;_(NOTE:_F_std_adjusts_for_seasdur_but_each_fleet_F_is_annual)</t>
  </si>
  <si>
    <t>F_std_units:</t>
  </si>
  <si>
    <t>Bio</t>
  </si>
  <si>
    <t>Yr</t>
  </si>
  <si>
    <t>F_std</t>
  </si>
  <si>
    <t>init_yr</t>
  </si>
  <si>
    <t>Name</t>
  </si>
  <si>
    <t>Yr.S</t>
  </si>
  <si>
    <t>Obs</t>
  </si>
  <si>
    <t>Exp</t>
  </si>
  <si>
    <t>se</t>
  </si>
  <si>
    <t>F</t>
  </si>
  <si>
    <t>Like</t>
  </si>
  <si>
    <t>-1.#IND</t>
  </si>
  <si>
    <t>BioSmry_age:_0</t>
  </si>
  <si>
    <t>Continuous_F</t>
  </si>
  <si>
    <t>Era</t>
  </si>
  <si>
    <t>Bio_all</t>
  </si>
  <si>
    <t>Bio_smry</t>
  </si>
  <si>
    <t>SpawnBio</t>
  </si>
  <si>
    <t>Recruit_0</t>
  </si>
  <si>
    <t>Spbio_GP:1</t>
  </si>
  <si>
    <t>SmryBio_SX:1_GP:1</t>
  </si>
  <si>
    <t>SmryNum_SX:1_GP:1</t>
  </si>
  <si>
    <t>sel(B):_1</t>
  </si>
  <si>
    <t>dead(B):_1</t>
  </si>
  <si>
    <t>retain(B):_1</t>
  </si>
  <si>
    <t>sel(N):_1</t>
  </si>
  <si>
    <t>dead(N):_1</t>
  </si>
  <si>
    <t>retain(N):_1</t>
  </si>
  <si>
    <t>obs_cat:_1</t>
  </si>
  <si>
    <t>F:_1</t>
  </si>
  <si>
    <t>sel(B):_2</t>
  </si>
  <si>
    <t>dead(B):_2</t>
  </si>
  <si>
    <t>retain(B):_2</t>
  </si>
  <si>
    <t>sel(N):_2</t>
  </si>
  <si>
    <t>dead(N):_2</t>
  </si>
  <si>
    <t>retain(N):_2</t>
  </si>
  <si>
    <t>obs_cat:_2</t>
  </si>
  <si>
    <t>F:_2</t>
  </si>
  <si>
    <t>sel(B):_3</t>
  </si>
  <si>
    <t>dead(B):_3</t>
  </si>
  <si>
    <t>retain(B):_3</t>
  </si>
  <si>
    <t>sel(N):_3</t>
  </si>
  <si>
    <t>dead(N):_3</t>
  </si>
  <si>
    <t>retain(N):_3</t>
  </si>
  <si>
    <t>obs_cat:_3</t>
  </si>
  <si>
    <t>F:_3</t>
  </si>
  <si>
    <t>sel(B):_4</t>
  </si>
  <si>
    <t>dead(B):_4</t>
  </si>
  <si>
    <t>retain(B):_4</t>
  </si>
  <si>
    <t>sel(N):_4</t>
  </si>
  <si>
    <t>dead(N):_4</t>
  </si>
  <si>
    <t>retain(N):_4</t>
  </si>
  <si>
    <t>obs_cat:_4</t>
  </si>
  <si>
    <t>F:_4</t>
  </si>
  <si>
    <t>sel(B):_5</t>
  </si>
  <si>
    <t>dead(B):_5</t>
  </si>
  <si>
    <t>retain(B):_5</t>
  </si>
  <si>
    <t>sel(N):_5</t>
  </si>
  <si>
    <t>dead(N):_5</t>
  </si>
  <si>
    <t>retain(N):_5</t>
  </si>
  <si>
    <t>obs_cat:_5</t>
  </si>
  <si>
    <t>F:_5</t>
  </si>
  <si>
    <t>sel(B):_6</t>
  </si>
  <si>
    <t>dead(B):_6</t>
  </si>
  <si>
    <t>retain(B):_6</t>
  </si>
  <si>
    <t>sel(N):_6</t>
  </si>
  <si>
    <t>dead(N):_6</t>
  </si>
  <si>
    <t>retain(N):_6</t>
  </si>
  <si>
    <t>obs_cat:_6</t>
  </si>
  <si>
    <t>F:_6</t>
  </si>
  <si>
    <t>SPB_vir_LH</t>
  </si>
  <si>
    <t>VIRG</t>
  </si>
  <si>
    <t>INIT</t>
  </si>
  <si>
    <t>TIME</t>
  </si>
  <si>
    <t>SPR_series_uses_R0=</t>
  </si>
  <si>
    <t>###note_Y/R_unit_is_Dead_Biomass</t>
  </si>
  <si>
    <t>Depletion_method:</t>
  </si>
  <si>
    <t>F_std_method:</t>
  </si>
  <si>
    <t>SPR_std_method:</t>
  </si>
  <si>
    <t>Bio_Smry</t>
  </si>
  <si>
    <t>SPBzero</t>
  </si>
  <si>
    <t>SPBfished</t>
  </si>
  <si>
    <t>SPBfished/R</t>
  </si>
  <si>
    <t>SPR</t>
  </si>
  <si>
    <t>SPR_std</t>
  </si>
  <si>
    <t>Y/R</t>
  </si>
  <si>
    <t>GenTime</t>
  </si>
  <si>
    <t>Deplete</t>
  </si>
  <si>
    <t>Actual:</t>
  </si>
  <si>
    <t>Num_Smry</t>
  </si>
  <si>
    <t>MnAge_Smry</t>
  </si>
  <si>
    <t>Enc_Catch</t>
  </si>
  <si>
    <t>Dead_Catch</t>
  </si>
  <si>
    <t>Retain_Catch</t>
  </si>
  <si>
    <t>MnAge_Catch</t>
  </si>
  <si>
    <t>SPB</t>
  </si>
  <si>
    <t>Recruits</t>
  </si>
  <si>
    <t>Tot_Exploit</t>
  </si>
  <si>
    <t>More_F(by_Morph):</t>
  </si>
  <si>
    <t>aveF_1</t>
  </si>
  <si>
    <t>maxF_1</t>
  </si>
  <si>
    <t>Enc_Catch_B</t>
  </si>
  <si>
    <t>Dead_Catch_B</t>
  </si>
  <si>
    <t>Retain_Catch_B</t>
  </si>
  <si>
    <t>Enc_Catch_N</t>
  </si>
  <si>
    <t>Dead_Catch_N</t>
  </si>
  <si>
    <t>Retain_Catch_N</t>
  </si>
  <si>
    <t>sum_Apical_F</t>
  </si>
  <si>
    <t>F=Z-M</t>
  </si>
  <si>
    <t>&amp;</t>
  </si>
  <si>
    <t>NOTE:_GENTIME_is_fecundity_weighted_mean_age</t>
  </si>
  <si>
    <t>NOTE:_MnAgeSmry_is_numbers_weighted_meanage_at_and_above_smryage(not_accounting_for_birthseason_offsets)</t>
  </si>
  <si>
    <t>F_report_basis_is_not_=2;_so_info_below_is_not_F/Fmsy</t>
  </si>
  <si>
    <t>MSY_basis:_calculate_FMSY</t>
  </si>
  <si>
    <t>B/Bmsy</t>
  </si>
  <si>
    <t>F/Fmsy</t>
  </si>
  <si>
    <t>Function:</t>
  </si>
  <si>
    <t>Ln(R0)</t>
  </si>
  <si>
    <t>steep</t>
  </si>
  <si>
    <t>sigmaR</t>
  </si>
  <si>
    <t>env_link_</t>
  </si>
  <si>
    <t>init_eq</t>
  </si>
  <si>
    <t>main_recdev:start_end</t>
  </si>
  <si>
    <t>breakpoints_for_bias_adjustment_ramp</t>
  </si>
  <si>
    <t>ERA</t>
  </si>
  <si>
    <t>N</t>
  </si>
  <si>
    <t>RMSE</t>
  </si>
  <si>
    <t>RMSE^2/sigmaR^2</t>
  </si>
  <si>
    <t>mean_BiasAdj</t>
  </si>
  <si>
    <t>main</t>
  </si>
  <si>
    <t>early</t>
  </si>
  <si>
    <t>year</t>
  </si>
  <si>
    <t>spawn_bio</t>
  </si>
  <si>
    <t>exp_recr</t>
  </si>
  <si>
    <t>with_env</t>
  </si>
  <si>
    <t>adjusted</t>
  </si>
  <si>
    <t>pred_recr</t>
  </si>
  <si>
    <t>biasadj</t>
  </si>
  <si>
    <t>era</t>
  </si>
  <si>
    <t>S/Rcurve</t>
  </si>
  <si>
    <t>Virg</t>
  </si>
  <si>
    <t>-</t>
  </si>
  <si>
    <t>Init_age</t>
  </si>
  <si>
    <t>Main</t>
  </si>
  <si>
    <t>Vuln_bio</t>
  </si>
  <si>
    <t>Calc_Q</t>
  </si>
  <si>
    <t>Eff_Q</t>
  </si>
  <si>
    <t>SE</t>
  </si>
  <si>
    <t>Dev</t>
  </si>
  <si>
    <t>Like+log(s)</t>
  </si>
  <si>
    <t>Supr_Per</t>
  </si>
  <si>
    <t>Use</t>
  </si>
  <si>
    <t>Do_Power</t>
  </si>
  <si>
    <t>Power</t>
  </si>
  <si>
    <t>Do_Env_var</t>
  </si>
  <si>
    <t>Env_Link</t>
  </si>
  <si>
    <t>Do_ExtraVar</t>
  </si>
  <si>
    <t>Qtype</t>
  </si>
  <si>
    <t>Q</t>
  </si>
  <si>
    <t>Num=0/Bio=1</t>
  </si>
  <si>
    <t>Err_type</t>
  </si>
  <si>
    <t>Npos</t>
  </si>
  <si>
    <t>r.m.s.e.</t>
  </si>
  <si>
    <t>mean_input_SE</t>
  </si>
  <si>
    <t>Input+VarAdj</t>
  </si>
  <si>
    <t>Input+VarAdj+extra</t>
  </si>
  <si>
    <t>VarAdj</t>
  </si>
  <si>
    <t>New_VarAdj</t>
  </si>
  <si>
    <t>pen_mean_Qdev</t>
  </si>
  <si>
    <t>rmse_Qdev</t>
  </si>
  <si>
    <t>rmse_Qdev_not_in_logL</t>
  </si>
  <si>
    <t>pen_mean_Qdev_not_in_logL_in_randwalk_approach</t>
  </si>
  <si>
    <t>Q_parm_assignments</t>
  </si>
  <si>
    <t>Discard_units_options</t>
  </si>
  <si>
    <t>discard_in_biomass(mt)_or_numbers(1000s)_to_match_catchunits_of_fleet</t>
  </si>
  <si>
    <t>discard_as_fraction_of_total_catch(based_on_bio_or_num_depending_on_fleet_catchunits)</t>
  </si>
  <si>
    <t>discard_as_numbers(1000s)_regardless_of_fleet_catchunits</t>
  </si>
  <si>
    <t>Discard_errtype_options</t>
  </si>
  <si>
    <t>&gt;1:</t>
  </si>
  <si>
    <t>log(L)_based_on_T_distribution_with_specified_DF</t>
  </si>
  <si>
    <t>log(L)_based_on_normal_with_Std_in_as_CV</t>
  </si>
  <si>
    <t>-1:</t>
  </si>
  <si>
    <t>log(L)_based_on_normal_with_Std_in_as_stddev</t>
  </si>
  <si>
    <t>-2:</t>
  </si>
  <si>
    <t>log(L)_based_on_lognormal_with_Std_in_as_stddev_in_logspace</t>
  </si>
  <si>
    <t>#_Fleet</t>
  </si>
  <si>
    <t>units</t>
  </si>
  <si>
    <t>errtype</t>
  </si>
  <si>
    <t>Std_in</t>
  </si>
  <si>
    <t>Std_use</t>
  </si>
  <si>
    <t>SuprPer</t>
  </si>
  <si>
    <t>Obs_cat</t>
  </si>
  <si>
    <t>Exp_cat</t>
  </si>
  <si>
    <t>F_rate</t>
  </si>
  <si>
    <t>MEAN_BODY_WT_OUTPUT</t>
  </si>
  <si>
    <t>Mkt</t>
  </si>
  <si>
    <t>CV</t>
  </si>
  <si>
    <t>NeglogL</t>
  </si>
  <si>
    <t>Neg(logL+log(s))</t>
  </si>
  <si>
    <t>Nsamp</t>
  </si>
  <si>
    <t>effN</t>
  </si>
  <si>
    <t>Period</t>
  </si>
  <si>
    <t>skip</t>
  </si>
  <si>
    <t>mean_effN</t>
  </si>
  <si>
    <t>mean(inputN*Adj)</t>
  </si>
  <si>
    <t>HarMean(effN)</t>
  </si>
  <si>
    <t>Mean(effN/inputN)</t>
  </si>
  <si>
    <t>MeaneffN/MeaninputN</t>
  </si>
  <si>
    <t>Var_Adj</t>
  </si>
  <si>
    <t>Ageerr</t>
  </si>
  <si>
    <t>Lbin_lo</t>
  </si>
  <si>
    <t>Lbin_hi</t>
  </si>
  <si>
    <t>#_none</t>
  </si>
  <si>
    <t>N_obs</t>
  </si>
  <si>
    <t>len_bins</t>
  </si>
  <si>
    <t>freq</t>
  </si>
  <si>
    <t>cum</t>
  </si>
  <si>
    <t>age_bins</t>
  </si>
  <si>
    <t>Lsel_is_length_selectivity</t>
  </si>
  <si>
    <t>RET_is_retention</t>
  </si>
  <si>
    <t>MORT_is_discard_mortality</t>
  </si>
  <si>
    <t>KEEP_is_sel*retain</t>
  </si>
  <si>
    <t>DEAD_is_sel*(retain+(1-retain)*discmort);</t>
  </si>
  <si>
    <t>Year_styr-3_(1982)_stores_average_used_for_benchmark</t>
  </si>
  <si>
    <t>Factor</t>
  </si>
  <si>
    <t>gender</t>
  </si>
  <si>
    <t>label</t>
  </si>
  <si>
    <t>Lsel</t>
  </si>
  <si>
    <t>1982_1_Lsel</t>
  </si>
  <si>
    <t>1985_1_Lsel</t>
  </si>
  <si>
    <t>1982_2_Lsel</t>
  </si>
  <si>
    <t>1985_2_Lsel</t>
  </si>
  <si>
    <t>1982_3_Lsel</t>
  </si>
  <si>
    <t>1985_3_Lsel</t>
  </si>
  <si>
    <t>1982_4_Lsel</t>
  </si>
  <si>
    <t>1985_4_Lsel</t>
  </si>
  <si>
    <t>1982_5_Lsel</t>
  </si>
  <si>
    <t>1985_5_Lsel</t>
  </si>
  <si>
    <t>1982_6_Lsel</t>
  </si>
  <si>
    <t>1985_6_Lsel</t>
  </si>
  <si>
    <t>1985_7_Lsel</t>
  </si>
  <si>
    <t>1985_8_Lsel</t>
  </si>
  <si>
    <t>Keep</t>
  </si>
  <si>
    <t>1982_1_Keep</t>
  </si>
  <si>
    <t>Dead</t>
  </si>
  <si>
    <t>1982_1_Dead</t>
  </si>
  <si>
    <t>Ret</t>
  </si>
  <si>
    <t>1985_1_Ret</t>
  </si>
  <si>
    <t>Mort</t>
  </si>
  <si>
    <t>1985_1_Mort</t>
  </si>
  <si>
    <t>1985_1_Keep</t>
  </si>
  <si>
    <t>1985_1_Dead</t>
  </si>
  <si>
    <t>1982_2_Keep</t>
  </si>
  <si>
    <t>1982_2_Dead</t>
  </si>
  <si>
    <t>1985_2_Ret</t>
  </si>
  <si>
    <t>1985_2_Mort</t>
  </si>
  <si>
    <t>1985_2_Keep</t>
  </si>
  <si>
    <t>1985_2_Dead</t>
  </si>
  <si>
    <t>1982_3_Keep</t>
  </si>
  <si>
    <t>1982_3_Dead</t>
  </si>
  <si>
    <t>1985_3_Ret</t>
  </si>
  <si>
    <t>1985_3_Mort</t>
  </si>
  <si>
    <t>1985_3_Keep</t>
  </si>
  <si>
    <t>1985_3_Dead</t>
  </si>
  <si>
    <t>1982_4_Keep</t>
  </si>
  <si>
    <t>1982_4_Dead</t>
  </si>
  <si>
    <t>1985_4_Ret</t>
  </si>
  <si>
    <t>1985_4_Mort</t>
  </si>
  <si>
    <t>1985_4_Keep</t>
  </si>
  <si>
    <t>1985_4_Dead</t>
  </si>
  <si>
    <t>1982_5_Keep</t>
  </si>
  <si>
    <t>1982_5_Dead</t>
  </si>
  <si>
    <t>1985_5_Ret</t>
  </si>
  <si>
    <t>1985_5_Mort</t>
  </si>
  <si>
    <t>1985_5_Keep</t>
  </si>
  <si>
    <t>1985_5_Dead</t>
  </si>
  <si>
    <t>1982_6_Keep</t>
  </si>
  <si>
    <t>1982_6_Dead</t>
  </si>
  <si>
    <t>1985_6_Ret</t>
  </si>
  <si>
    <t>1985_6_Mort</t>
  </si>
  <si>
    <t>1985_6_Keep</t>
  </si>
  <si>
    <t>1985_6_Dead</t>
  </si>
  <si>
    <t>Asel_is_age_selectivity_alone</t>
  </si>
  <si>
    <t>Asel2_is_sizesel*size_at_age(ALK)</t>
  </si>
  <si>
    <t>COMBINED_ALK*selL*selA*wtlen*ret*discmort_in_makefishsel_yr:</t>
  </si>
  <si>
    <t>With_MeanSel_From:</t>
  </si>
  <si>
    <t>factor</t>
  </si>
  <si>
    <t>fleet</t>
  </si>
  <si>
    <t>seas</t>
  </si>
  <si>
    <t>morph</t>
  </si>
  <si>
    <t>Asel</t>
  </si>
  <si>
    <t>1982_1Asel</t>
  </si>
  <si>
    <t>1985_1Asel</t>
  </si>
  <si>
    <t>1982_2Asel</t>
  </si>
  <si>
    <t>1985_2Asel</t>
  </si>
  <si>
    <t>1982_3Asel</t>
  </si>
  <si>
    <t>1985_3Asel</t>
  </si>
  <si>
    <t>1982_4Asel</t>
  </si>
  <si>
    <t>1985_4Asel</t>
  </si>
  <si>
    <t>1982_5Asel</t>
  </si>
  <si>
    <t>1985_5Asel</t>
  </si>
  <si>
    <t>1982_6Asel</t>
  </si>
  <si>
    <t>1985_6Asel</t>
  </si>
  <si>
    <t>1985_7Asel</t>
  </si>
  <si>
    <t>1985_8Asel</t>
  </si>
  <si>
    <t>Fecund</t>
  </si>
  <si>
    <t>1982_Fecund</t>
  </si>
  <si>
    <t>Asel2</t>
  </si>
  <si>
    <t>1982_1_Asel2</t>
  </si>
  <si>
    <t>bodywt</t>
  </si>
  <si>
    <t>1982_1_bodywt</t>
  </si>
  <si>
    <t>1982_2_Asel2</t>
  </si>
  <si>
    <t>1982_2_bodywt</t>
  </si>
  <si>
    <t>1982_3_Asel2</t>
  </si>
  <si>
    <t>1982_3_bodywt</t>
  </si>
  <si>
    <t>1982_4_Asel2</t>
  </si>
  <si>
    <t>1982_4_bodywt</t>
  </si>
  <si>
    <t>1982_5_Asel2</t>
  </si>
  <si>
    <t>1982_5_bodywt</t>
  </si>
  <si>
    <t>1982_6_Asel2</t>
  </si>
  <si>
    <t>1982_6_bodywt</t>
  </si>
  <si>
    <t>1985_Fecund</t>
  </si>
  <si>
    <t>1985_1_Asel2</t>
  </si>
  <si>
    <t>1985_1_bodywt</t>
  </si>
  <si>
    <t>1985_2_Asel2</t>
  </si>
  <si>
    <t>1985_2_bodywt</t>
  </si>
  <si>
    <t>1985_3_Asel2</t>
  </si>
  <si>
    <t>1985_3_bodywt</t>
  </si>
  <si>
    <t>1985_4_Asel2</t>
  </si>
  <si>
    <t>1985_4_bodywt</t>
  </si>
  <si>
    <t>1985_5_Asel2</t>
  </si>
  <si>
    <t>1985_5_bodywt</t>
  </si>
  <si>
    <t>1985_6_Asel2</t>
  </si>
  <si>
    <t>1985_6_bodywt</t>
  </si>
  <si>
    <t>1986_Fecund</t>
  </si>
  <si>
    <t>1986_1_Asel2</t>
  </si>
  <si>
    <t>1986_1_bodywt</t>
  </si>
  <si>
    <t>1986_2_Asel2</t>
  </si>
  <si>
    <t>1986_2_bodywt</t>
  </si>
  <si>
    <t>1986_3_Asel2</t>
  </si>
  <si>
    <t>1986_3_bodywt</t>
  </si>
  <si>
    <t>1986_4_Asel2</t>
  </si>
  <si>
    <t>1986_4_bodywt</t>
  </si>
  <si>
    <t>1986_5_Asel2</t>
  </si>
  <si>
    <t>1986_5_bodywt</t>
  </si>
  <si>
    <t>1986_6_Asel2</t>
  </si>
  <si>
    <t>1986_6_bodywt</t>
  </si>
  <si>
    <t>1987_Fecund</t>
  </si>
  <si>
    <t>1987_1_Asel2</t>
  </si>
  <si>
    <t>1987_1_bodywt</t>
  </si>
  <si>
    <t>1987_2_Asel2</t>
  </si>
  <si>
    <t>1987_2_bodywt</t>
  </si>
  <si>
    <t>1987_3_Asel2</t>
  </si>
  <si>
    <t>1987_3_bodywt</t>
  </si>
  <si>
    <t>1987_4_Asel2</t>
  </si>
  <si>
    <t>1987_4_bodywt</t>
  </si>
  <si>
    <t>1987_5_Asel2</t>
  </si>
  <si>
    <t>1987_5_bodywt</t>
  </si>
  <si>
    <t>1987_6_Asel2</t>
  </si>
  <si>
    <t>1987_6_bodywt</t>
  </si>
  <si>
    <t>1988_Fecund</t>
  </si>
  <si>
    <t>1988_1_Asel2</t>
  </si>
  <si>
    <t>1988_1_bodywt</t>
  </si>
  <si>
    <t>1988_2_Asel2</t>
  </si>
  <si>
    <t>1988_2_bodywt</t>
  </si>
  <si>
    <t>1988_3_Asel2</t>
  </si>
  <si>
    <t>1988_3_bodywt</t>
  </si>
  <si>
    <t>1988_4_Asel2</t>
  </si>
  <si>
    <t>1988_4_bodywt</t>
  </si>
  <si>
    <t>1988_5_Asel2</t>
  </si>
  <si>
    <t>1988_5_bodywt</t>
  </si>
  <si>
    <t>1988_6_Asel2</t>
  </si>
  <si>
    <t>1988_6_bodywt</t>
  </si>
  <si>
    <t>1989_Fecund</t>
  </si>
  <si>
    <t>1989_1_Asel2</t>
  </si>
  <si>
    <t>1989_1_bodywt</t>
  </si>
  <si>
    <t>1989_2_Asel2</t>
  </si>
  <si>
    <t>1989_2_bodywt</t>
  </si>
  <si>
    <t>1989_3_Asel2</t>
  </si>
  <si>
    <t>1989_3_bodywt</t>
  </si>
  <si>
    <t>1989_4_Asel2</t>
  </si>
  <si>
    <t>1989_4_bodywt</t>
  </si>
  <si>
    <t>1989_5_Asel2</t>
  </si>
  <si>
    <t>1989_5_bodywt</t>
  </si>
  <si>
    <t>1989_6_Asel2</t>
  </si>
  <si>
    <t>1989_6_bodywt</t>
  </si>
  <si>
    <t>1990_Fecund</t>
  </si>
  <si>
    <t>1990_1_Asel2</t>
  </si>
  <si>
    <t>1990_1_bodywt</t>
  </si>
  <si>
    <t>1990_2_Asel2</t>
  </si>
  <si>
    <t>1990_2_bodywt</t>
  </si>
  <si>
    <t>1990_3_Asel2</t>
  </si>
  <si>
    <t>1990_3_bodywt</t>
  </si>
  <si>
    <t>1990_4_Asel2</t>
  </si>
  <si>
    <t>1990_4_bodywt</t>
  </si>
  <si>
    <t>1990_5_Asel2</t>
  </si>
  <si>
    <t>1990_5_bodywt</t>
  </si>
  <si>
    <t>1990_6_Asel2</t>
  </si>
  <si>
    <t>1990_6_bodywt</t>
  </si>
  <si>
    <t>1991_Fecund</t>
  </si>
  <si>
    <t>1991_1_Asel2</t>
  </si>
  <si>
    <t>1991_1_bodywt</t>
  </si>
  <si>
    <t>1991_2_Asel2</t>
  </si>
  <si>
    <t>1991_2_bodywt</t>
  </si>
  <si>
    <t>1991_3_Asel2</t>
  </si>
  <si>
    <t>1991_3_bodywt</t>
  </si>
  <si>
    <t>1991_4_Asel2</t>
  </si>
  <si>
    <t>1991_4_bodywt</t>
  </si>
  <si>
    <t>1991_5_Asel2</t>
  </si>
  <si>
    <t>1991_5_bodywt</t>
  </si>
  <si>
    <t>1991_6_Asel2</t>
  </si>
  <si>
    <t>1991_6_bodywt</t>
  </si>
  <si>
    <t>1992_Fecund</t>
  </si>
  <si>
    <t>1992_1_Asel2</t>
  </si>
  <si>
    <t>1992_1_bodywt</t>
  </si>
  <si>
    <t>1992_2_Asel2</t>
  </si>
  <si>
    <t>1992_2_bodywt</t>
  </si>
  <si>
    <t>1992_3_Asel2</t>
  </si>
  <si>
    <t>1992_3_bodywt</t>
  </si>
  <si>
    <t>1992_4_Asel2</t>
  </si>
  <si>
    <t>1992_4_bodywt</t>
  </si>
  <si>
    <t>1992_5_Asel2</t>
  </si>
  <si>
    <t>1992_5_bodywt</t>
  </si>
  <si>
    <t>1992_6_Asel2</t>
  </si>
  <si>
    <t>1992_6_bodywt</t>
  </si>
  <si>
    <t>1993_Fecund</t>
  </si>
  <si>
    <t>1993_1_Asel2</t>
  </si>
  <si>
    <t>1993_1_bodywt</t>
  </si>
  <si>
    <t>1993_2_Asel2</t>
  </si>
  <si>
    <t>1993_2_bodywt</t>
  </si>
  <si>
    <t>1993_3_Asel2</t>
  </si>
  <si>
    <t>1993_3_bodywt</t>
  </si>
  <si>
    <t>1993_4_Asel2</t>
  </si>
  <si>
    <t>1993_4_bodywt</t>
  </si>
  <si>
    <t>1993_5_Asel2</t>
  </si>
  <si>
    <t>1993_5_bodywt</t>
  </si>
  <si>
    <t>1993_6_Asel2</t>
  </si>
  <si>
    <t>1993_6_bodywt</t>
  </si>
  <si>
    <t>1994_Fecund</t>
  </si>
  <si>
    <t>1994_1_Asel2</t>
  </si>
  <si>
    <t>1994_1_bodywt</t>
  </si>
  <si>
    <t>1994_2_Asel2</t>
  </si>
  <si>
    <t>1994_2_bodywt</t>
  </si>
  <si>
    <t>1994_3_Asel2</t>
  </si>
  <si>
    <t>1994_3_bodywt</t>
  </si>
  <si>
    <t>1994_4_Asel2</t>
  </si>
  <si>
    <t>1994_4_bodywt</t>
  </si>
  <si>
    <t>1994_5_Asel2</t>
  </si>
  <si>
    <t>1994_5_bodywt</t>
  </si>
  <si>
    <t>1994_6_Asel2</t>
  </si>
  <si>
    <t>1994_6_bodywt</t>
  </si>
  <si>
    <t>1995_Fecund</t>
  </si>
  <si>
    <t>1995_1_Asel2</t>
  </si>
  <si>
    <t>1995_1_bodywt</t>
  </si>
  <si>
    <t>1995_2_Asel2</t>
  </si>
  <si>
    <t>1995_2_bodywt</t>
  </si>
  <si>
    <t>1995_3_Asel2</t>
  </si>
  <si>
    <t>1995_3_bodywt</t>
  </si>
  <si>
    <t>1995_4_Asel2</t>
  </si>
  <si>
    <t>1995_4_bodywt</t>
  </si>
  <si>
    <t>1995_5_Asel2</t>
  </si>
  <si>
    <t>1995_5_bodywt</t>
  </si>
  <si>
    <t>1995_6_Asel2</t>
  </si>
  <si>
    <t>1995_6_bodywt</t>
  </si>
  <si>
    <t>1996_Fecund</t>
  </si>
  <si>
    <t>1996_1_Asel2</t>
  </si>
  <si>
    <t>1996_1_bodywt</t>
  </si>
  <si>
    <t>1996_2_Asel2</t>
  </si>
  <si>
    <t>1996_2_bodywt</t>
  </si>
  <si>
    <t>1996_3_Asel2</t>
  </si>
  <si>
    <t>1996_3_bodywt</t>
  </si>
  <si>
    <t>1996_4_Asel2</t>
  </si>
  <si>
    <t>1996_4_bodywt</t>
  </si>
  <si>
    <t>1996_5_Asel2</t>
  </si>
  <si>
    <t>1996_5_bodywt</t>
  </si>
  <si>
    <t>1996_6_Asel2</t>
  </si>
  <si>
    <t>1996_6_bodywt</t>
  </si>
  <si>
    <t>1997_Fecund</t>
  </si>
  <si>
    <t>1997_1_Asel2</t>
  </si>
  <si>
    <t>1997_1_bodywt</t>
  </si>
  <si>
    <t>1997_2_Asel2</t>
  </si>
  <si>
    <t>1997_2_bodywt</t>
  </si>
  <si>
    <t>1997_3_Asel2</t>
  </si>
  <si>
    <t>1997_3_bodywt</t>
  </si>
  <si>
    <t>1997_4_Asel2</t>
  </si>
  <si>
    <t>1997_4_bodywt</t>
  </si>
  <si>
    <t>1997_5_Asel2</t>
  </si>
  <si>
    <t>1997_5_bodywt</t>
  </si>
  <si>
    <t>1997_6_Asel2</t>
  </si>
  <si>
    <t>1997_6_bodywt</t>
  </si>
  <si>
    <t>1998_Fecund</t>
  </si>
  <si>
    <t>1998_1_Asel2</t>
  </si>
  <si>
    <t>1998_1_bodywt</t>
  </si>
  <si>
    <t>1998_2_Asel2</t>
  </si>
  <si>
    <t>1998_2_bodywt</t>
  </si>
  <si>
    <t>1998_3_Asel2</t>
  </si>
  <si>
    <t>1998_3_bodywt</t>
  </si>
  <si>
    <t>1998_4_Asel2</t>
  </si>
  <si>
    <t>1998_4_bodywt</t>
  </si>
  <si>
    <t>1998_5_Asel2</t>
  </si>
  <si>
    <t>1998_5_bodywt</t>
  </si>
  <si>
    <t>1998_6_Asel2</t>
  </si>
  <si>
    <t>1998_6_bodywt</t>
  </si>
  <si>
    <t>1999_Fecund</t>
  </si>
  <si>
    <t>1999_1_Asel2</t>
  </si>
  <si>
    <t>1999_1_bodywt</t>
  </si>
  <si>
    <t>1999_2_Asel2</t>
  </si>
  <si>
    <t>1999_2_bodywt</t>
  </si>
  <si>
    <t>1999_3_Asel2</t>
  </si>
  <si>
    <t>1999_3_bodywt</t>
  </si>
  <si>
    <t>1999_4_Asel2</t>
  </si>
  <si>
    <t>1999_4_bodywt</t>
  </si>
  <si>
    <t>1999_5_Asel2</t>
  </si>
  <si>
    <t>1999_5_bodywt</t>
  </si>
  <si>
    <t>1999_6_Asel2</t>
  </si>
  <si>
    <t>1999_6_bodywt</t>
  </si>
  <si>
    <t>2000_Fecund</t>
  </si>
  <si>
    <t>2000_1_Asel2</t>
  </si>
  <si>
    <t>2000_1_bodywt</t>
  </si>
  <si>
    <t>2000_2_Asel2</t>
  </si>
  <si>
    <t>2000_2_bodywt</t>
  </si>
  <si>
    <t>2000_3_Asel2</t>
  </si>
  <si>
    <t>2000_3_bodywt</t>
  </si>
  <si>
    <t>2000_4_Asel2</t>
  </si>
  <si>
    <t>2000_4_bodywt</t>
  </si>
  <si>
    <t>2000_5_Asel2</t>
  </si>
  <si>
    <t>2000_5_bodywt</t>
  </si>
  <si>
    <t>2000_6_Asel2</t>
  </si>
  <si>
    <t>2000_6_bodywt</t>
  </si>
  <si>
    <t>2001_Fecund</t>
  </si>
  <si>
    <t>2001_1_Asel2</t>
  </si>
  <si>
    <t>2001_1_bodywt</t>
  </si>
  <si>
    <t>2001_2_Asel2</t>
  </si>
  <si>
    <t>2001_2_bodywt</t>
  </si>
  <si>
    <t>2001_3_Asel2</t>
  </si>
  <si>
    <t>2001_3_bodywt</t>
  </si>
  <si>
    <t>2001_4_Asel2</t>
  </si>
  <si>
    <t>2001_4_bodywt</t>
  </si>
  <si>
    <t>2001_5_Asel2</t>
  </si>
  <si>
    <t>2001_5_bodywt</t>
  </si>
  <si>
    <t>2001_6_Asel2</t>
  </si>
  <si>
    <t>2001_6_bodywt</t>
  </si>
  <si>
    <t>2002_Fecund</t>
  </si>
  <si>
    <t>2002_1_Asel2</t>
  </si>
  <si>
    <t>2002_1_bodywt</t>
  </si>
  <si>
    <t>2002_2_Asel2</t>
  </si>
  <si>
    <t>2002_2_bodywt</t>
  </si>
  <si>
    <t>2002_3_Asel2</t>
  </si>
  <si>
    <t>2002_3_bodywt</t>
  </si>
  <si>
    <t>2002_4_Asel2</t>
  </si>
  <si>
    <t>2002_4_bodywt</t>
  </si>
  <si>
    <t>2002_5_Asel2</t>
  </si>
  <si>
    <t>2002_5_bodywt</t>
  </si>
  <si>
    <t>2002_6_Asel2</t>
  </si>
  <si>
    <t>2002_6_bodywt</t>
  </si>
  <si>
    <t>2003_Fecund</t>
  </si>
  <si>
    <t>2003_1_Asel2</t>
  </si>
  <si>
    <t>2003_1_bodywt</t>
  </si>
  <si>
    <t>2003_2_Asel2</t>
  </si>
  <si>
    <t>2003_2_bodywt</t>
  </si>
  <si>
    <t>2003_3_Asel2</t>
  </si>
  <si>
    <t>2003_3_bodywt</t>
  </si>
  <si>
    <t>2003_4_Asel2</t>
  </si>
  <si>
    <t>2003_4_bodywt</t>
  </si>
  <si>
    <t>2003_5_Asel2</t>
  </si>
  <si>
    <t>2003_5_bodywt</t>
  </si>
  <si>
    <t>2003_6_Asel2</t>
  </si>
  <si>
    <t>2003_6_bodywt</t>
  </si>
  <si>
    <t>2004_Fecund</t>
  </si>
  <si>
    <t>2004_1_Asel2</t>
  </si>
  <si>
    <t>2004_1_bodywt</t>
  </si>
  <si>
    <t>2004_2_Asel2</t>
  </si>
  <si>
    <t>2004_2_bodywt</t>
  </si>
  <si>
    <t>2004_3_Asel2</t>
  </si>
  <si>
    <t>2004_3_bodywt</t>
  </si>
  <si>
    <t>2004_4_Asel2</t>
  </si>
  <si>
    <t>2004_4_bodywt</t>
  </si>
  <si>
    <t>2004_5_Asel2</t>
  </si>
  <si>
    <t>2004_5_bodywt</t>
  </si>
  <si>
    <t>2004_6_Asel2</t>
  </si>
  <si>
    <t>2004_6_bodywt</t>
  </si>
  <si>
    <t>2005_Fecund</t>
  </si>
  <si>
    <t>2005_1_Asel2</t>
  </si>
  <si>
    <t>2005_1_bodywt</t>
  </si>
  <si>
    <t>2005_2_Asel2</t>
  </si>
  <si>
    <t>2005_2_bodywt</t>
  </si>
  <si>
    <t>2005_3_Asel2</t>
  </si>
  <si>
    <t>2005_3_bodywt</t>
  </si>
  <si>
    <t>2005_4_Asel2</t>
  </si>
  <si>
    <t>2005_4_bodywt</t>
  </si>
  <si>
    <t>2005_5_Asel2</t>
  </si>
  <si>
    <t>2005_5_bodywt</t>
  </si>
  <si>
    <t>2005_6_Asel2</t>
  </si>
  <si>
    <t>2005_6_bodywt</t>
  </si>
  <si>
    <t>2006_Fecund</t>
  </si>
  <si>
    <t>2006_1_Asel2</t>
  </si>
  <si>
    <t>2006_1_bodywt</t>
  </si>
  <si>
    <t>2006_2_Asel2</t>
  </si>
  <si>
    <t>2006_2_bodywt</t>
  </si>
  <si>
    <t>2006_3_Asel2</t>
  </si>
  <si>
    <t>2006_3_bodywt</t>
  </si>
  <si>
    <t>2006_4_Asel2</t>
  </si>
  <si>
    <t>2006_4_bodywt</t>
  </si>
  <si>
    <t>2006_5_Asel2</t>
  </si>
  <si>
    <t>2006_5_bodywt</t>
  </si>
  <si>
    <t>2006_6_Asel2</t>
  </si>
  <si>
    <t>2006_6_bodywt</t>
  </si>
  <si>
    <t>2007_Fecund</t>
  </si>
  <si>
    <t>2007_1_Asel2</t>
  </si>
  <si>
    <t>2007_1_bodywt</t>
  </si>
  <si>
    <t>2007_2_Asel2</t>
  </si>
  <si>
    <t>2007_2_bodywt</t>
  </si>
  <si>
    <t>2007_3_Asel2</t>
  </si>
  <si>
    <t>2007_3_bodywt</t>
  </si>
  <si>
    <t>2007_4_Asel2</t>
  </si>
  <si>
    <t>2007_4_bodywt</t>
  </si>
  <si>
    <t>2007_5_Asel2</t>
  </si>
  <si>
    <t>2007_5_bodywt</t>
  </si>
  <si>
    <t>2007_6_Asel2</t>
  </si>
  <si>
    <t>2007_6_bodywt</t>
  </si>
  <si>
    <t>2008_Fecund</t>
  </si>
  <si>
    <t>2008_1_Asel2</t>
  </si>
  <si>
    <t>2008_1_bodywt</t>
  </si>
  <si>
    <t>2008_2_Asel2</t>
  </si>
  <si>
    <t>2008_2_bodywt</t>
  </si>
  <si>
    <t>2008_3_Asel2</t>
  </si>
  <si>
    <t>2008_3_bodywt</t>
  </si>
  <si>
    <t>2008_4_Asel2</t>
  </si>
  <si>
    <t>2008_4_bodywt</t>
  </si>
  <si>
    <t>2008_5_Asel2</t>
  </si>
  <si>
    <t>2008_5_bodywt</t>
  </si>
  <si>
    <t>2008_6_Asel2</t>
  </si>
  <si>
    <t>2008_6_bodywt</t>
  </si>
  <si>
    <t>2009_Fecund</t>
  </si>
  <si>
    <t>2009_1_Asel2</t>
  </si>
  <si>
    <t>2009_1_bodywt</t>
  </si>
  <si>
    <t>2009_2_Asel2</t>
  </si>
  <si>
    <t>2009_2_bodywt</t>
  </si>
  <si>
    <t>2009_3_Asel2</t>
  </si>
  <si>
    <t>2009_3_bodywt</t>
  </si>
  <si>
    <t>2009_4_Asel2</t>
  </si>
  <si>
    <t>2009_4_bodywt</t>
  </si>
  <si>
    <t>2009_5_Asel2</t>
  </si>
  <si>
    <t>2009_5_bodywt</t>
  </si>
  <si>
    <t>2009_6_Asel2</t>
  </si>
  <si>
    <t>2009_6_bodywt</t>
  </si>
  <si>
    <t>2010_Fecund</t>
  </si>
  <si>
    <t>2010_1_Asel2</t>
  </si>
  <si>
    <t>2010_1_bodywt</t>
  </si>
  <si>
    <t>2010_2_Asel2</t>
  </si>
  <si>
    <t>2010_2_bodywt</t>
  </si>
  <si>
    <t>2010_3_Asel2</t>
  </si>
  <si>
    <t>2010_3_bodywt</t>
  </si>
  <si>
    <t>2010_4_Asel2</t>
  </si>
  <si>
    <t>2010_4_bodywt</t>
  </si>
  <si>
    <t>2010_5_Asel2</t>
  </si>
  <si>
    <t>2010_5_bodywt</t>
  </si>
  <si>
    <t>2010_6_Asel2</t>
  </si>
  <si>
    <t>2010_6_bodywt</t>
  </si>
  <si>
    <t>2011_Fecund</t>
  </si>
  <si>
    <t>2011_1_Asel2</t>
  </si>
  <si>
    <t>2011_1_bodywt</t>
  </si>
  <si>
    <t>2011_2_Asel2</t>
  </si>
  <si>
    <t>2011_2_bodywt</t>
  </si>
  <si>
    <t>2011_3_Asel2</t>
  </si>
  <si>
    <t>2011_3_bodywt</t>
  </si>
  <si>
    <t>2011_4_Asel2</t>
  </si>
  <si>
    <t>2011_4_bodywt</t>
  </si>
  <si>
    <t>2011_5_Asel2</t>
  </si>
  <si>
    <t>2011_5_bodywt</t>
  </si>
  <si>
    <t>2011_6_Asel2</t>
  </si>
  <si>
    <t>2011_6_bodywt</t>
  </si>
  <si>
    <t>2012_Fecund</t>
  </si>
  <si>
    <t>2012_1_Asel2</t>
  </si>
  <si>
    <t>2012_1_bodywt</t>
  </si>
  <si>
    <t>2012_2_Asel2</t>
  </si>
  <si>
    <t>2012_2_bodywt</t>
  </si>
  <si>
    <t>2012_3_Asel2</t>
  </si>
  <si>
    <t>2012_3_bodywt</t>
  </si>
  <si>
    <t>2012_4_Asel2</t>
  </si>
  <si>
    <t>2012_4_bodywt</t>
  </si>
  <si>
    <t>2012_5_Asel2</t>
  </si>
  <si>
    <t>2012_5_bodywt</t>
  </si>
  <si>
    <t>2012_6_Asel2</t>
  </si>
  <si>
    <t>2012_6_bodywt</t>
  </si>
  <si>
    <t>2013_Fecund</t>
  </si>
  <si>
    <t>2013_1_Asel2</t>
  </si>
  <si>
    <t>2013_1_bodywt</t>
  </si>
  <si>
    <t>2013_2_Asel2</t>
  </si>
  <si>
    <t>2013_2_bodywt</t>
  </si>
  <si>
    <t>2013_3_Asel2</t>
  </si>
  <si>
    <t>2013_3_bodywt</t>
  </si>
  <si>
    <t>2013_4_Asel2</t>
  </si>
  <si>
    <t>2013_4_bodywt</t>
  </si>
  <si>
    <t>2013_5_Asel2</t>
  </si>
  <si>
    <t>2013_5_bodywt</t>
  </si>
  <si>
    <t>2013_6_Asel2</t>
  </si>
  <si>
    <t>2013_6_bodywt</t>
  </si>
  <si>
    <t>2014_Fecund</t>
  </si>
  <si>
    <t>2014_1_Asel2</t>
  </si>
  <si>
    <t>2014_1_bodywt</t>
  </si>
  <si>
    <t>2014_2_Asel2</t>
  </si>
  <si>
    <t>2014_2_bodywt</t>
  </si>
  <si>
    <t>2014_3_Asel2</t>
  </si>
  <si>
    <t>2014_3_bodywt</t>
  </si>
  <si>
    <t>2014_4_Asel2</t>
  </si>
  <si>
    <t>2014_4_bodywt</t>
  </si>
  <si>
    <t>2014_5_Asel2</t>
  </si>
  <si>
    <t>2014_5_bodywt</t>
  </si>
  <si>
    <t>2014_6_Asel2</t>
  </si>
  <si>
    <t>2014_6_bodywt</t>
  </si>
  <si>
    <t>2015_Fecund</t>
  </si>
  <si>
    <t>2015_1_Asel2</t>
  </si>
  <si>
    <t>2015_1_bodywt</t>
  </si>
  <si>
    <t>2015_2_Asel2</t>
  </si>
  <si>
    <t>2015_2_bodywt</t>
  </si>
  <si>
    <t>2015_3_Asel2</t>
  </si>
  <si>
    <t>2015_3_bodywt</t>
  </si>
  <si>
    <t>2015_4_Asel2</t>
  </si>
  <si>
    <t>2015_4_bodywt</t>
  </si>
  <si>
    <t>2015_5_Asel2</t>
  </si>
  <si>
    <t>2015_5_bodywt</t>
  </si>
  <si>
    <t>2015_6_Asel2</t>
  </si>
  <si>
    <t>2015_6_bodywt</t>
  </si>
  <si>
    <t>2016_Fecund</t>
  </si>
  <si>
    <t>2016_1_Asel2</t>
  </si>
  <si>
    <t>2016_1_bodywt</t>
  </si>
  <si>
    <t>2016_2_Asel2</t>
  </si>
  <si>
    <t>2016_2_bodywt</t>
  </si>
  <si>
    <t>2016_3_Asel2</t>
  </si>
  <si>
    <t>2016_3_bodywt</t>
  </si>
  <si>
    <t>2016_4_Asel2</t>
  </si>
  <si>
    <t>2016_4_bodywt</t>
  </si>
  <si>
    <t>2016_5_Asel2</t>
  </si>
  <si>
    <t>2016_5_bodywt</t>
  </si>
  <si>
    <t>2016_6_Asel2</t>
  </si>
  <si>
    <t>2016_6_bodywt</t>
  </si>
  <si>
    <t>sel*wt</t>
  </si>
  <si>
    <t>sel*ret*wt</t>
  </si>
  <si>
    <t>sel_nums</t>
  </si>
  <si>
    <t>sel*ret_nums</t>
  </si>
  <si>
    <t>dead_nums</t>
  </si>
  <si>
    <t>dead*wt</t>
  </si>
  <si>
    <t>Bio_Pattern</t>
  </si>
  <si>
    <t>BirthSeas</t>
  </si>
  <si>
    <t>SubMorph</t>
  </si>
  <si>
    <t>Morph</t>
  </si>
  <si>
    <t>Time</t>
  </si>
  <si>
    <t>Beg/Mid</t>
  </si>
  <si>
    <t>B</t>
  </si>
  <si>
    <t>M</t>
  </si>
  <si>
    <t>XX</t>
  </si>
  <si>
    <t>N_Used_morphs;_lengths;_ages;_season;_by_season_in_endyr</t>
  </si>
  <si>
    <t>Bin</t>
  </si>
  <si>
    <t>Low</t>
  </si>
  <si>
    <t>Mean_Size</t>
  </si>
  <si>
    <t>Wt_len_F</t>
  </si>
  <si>
    <t>Mat_len</t>
  </si>
  <si>
    <t>Spawn</t>
  </si>
  <si>
    <t>Wt_len_M</t>
  </si>
  <si>
    <t>Fecundity</t>
  </si>
  <si>
    <t>Natural_Mortality</t>
  </si>
  <si>
    <t>Method:_0</t>
  </si>
  <si>
    <t>Growth_Parameters</t>
  </si>
  <si>
    <t>Count</t>
  </si>
  <si>
    <t>A1</t>
  </si>
  <si>
    <t>A2</t>
  </si>
  <si>
    <t>L_a_A1</t>
  </si>
  <si>
    <t>L_a_A2</t>
  </si>
  <si>
    <t>K</t>
  </si>
  <si>
    <t>A_a_L0</t>
  </si>
  <si>
    <t>Linf</t>
  </si>
  <si>
    <t>CVmin</t>
  </si>
  <si>
    <t>CVmax</t>
  </si>
  <si>
    <t>natM_amin</t>
  </si>
  <si>
    <t>natM_max</t>
  </si>
  <si>
    <t>WtLen1</t>
  </si>
  <si>
    <t>WtLen2</t>
  </si>
  <si>
    <t>Mat1</t>
  </si>
  <si>
    <t>Mat2</t>
  </si>
  <si>
    <t>Fec1</t>
  </si>
  <si>
    <t>Fec2</t>
  </si>
  <si>
    <t>Biology_at_age_in_endyr_with_SD=F(A)</t>
  </si>
  <si>
    <t>Age</t>
  </si>
  <si>
    <t>Age_Beg</t>
  </si>
  <si>
    <t>Age_Mid</t>
  </si>
  <si>
    <t>Len_Beg</t>
  </si>
  <si>
    <t>Len_Mid</t>
  </si>
  <si>
    <t>SD_Beg</t>
  </si>
  <si>
    <t>SD_Mid</t>
  </si>
  <si>
    <t>Wt_Beg</t>
  </si>
  <si>
    <t>Wt_Mid</t>
  </si>
  <si>
    <t>Len_Mat</t>
  </si>
  <si>
    <t>Age_Mat</t>
  </si>
  <si>
    <t>Mat*Fecund</t>
  </si>
  <si>
    <t>Len:_1</t>
  </si>
  <si>
    <t>SelWt:_1</t>
  </si>
  <si>
    <t>RetWt:_1</t>
  </si>
  <si>
    <t>Len:_2</t>
  </si>
  <si>
    <t>SelWt:_2</t>
  </si>
  <si>
    <t>RetWt:_2</t>
  </si>
  <si>
    <t>Len:_3</t>
  </si>
  <si>
    <t>SelWt:_3</t>
  </si>
  <si>
    <t>RetWt:_3</t>
  </si>
  <si>
    <t>Len:_4</t>
  </si>
  <si>
    <t>SelWt:_4</t>
  </si>
  <si>
    <t>RetWt:_4</t>
  </si>
  <si>
    <t>Len:_5</t>
  </si>
  <si>
    <t>SelWt:_5</t>
  </si>
  <si>
    <t>RetWt:_5</t>
  </si>
  <si>
    <t>Len:_6</t>
  </si>
  <si>
    <t>SelWt:_6</t>
  </si>
  <si>
    <t>RetWt:_6</t>
  </si>
  <si>
    <t>Len:_7</t>
  </si>
  <si>
    <t>SelWt:_7</t>
  </si>
  <si>
    <t>RetWt:_7</t>
  </si>
  <si>
    <t>Len:_8</t>
  </si>
  <si>
    <t>SelWt:_8</t>
  </si>
  <si>
    <t>RetWt:_8</t>
  </si>
  <si>
    <t>MEAN_BODY_WT(begin)</t>
  </si>
  <si>
    <t>#NOTE_yr=_1982_stores_values_for_benchmark</t>
  </si>
  <si>
    <t>MEAN_SIZE_TIMESERIES</t>
  </si>
  <si>
    <t>mean_size_Jan_1_for_gender:</t>
  </si>
  <si>
    <t>NOTE:_combines_all_birthseasons_areas_GP_and_submorphs</t>
  </si>
  <si>
    <t>Beg</t>
  </si>
  <si>
    <t>AGE_LENGTH_KEY</t>
  </si>
  <si>
    <t>#midseason</t>
  </si>
  <si>
    <t>sdratio</t>
  </si>
  <si>
    <t>sdwithin</t>
  </si>
  <si>
    <t>sdbetween</t>
  </si>
  <si>
    <t>Seas:</t>
  </si>
  <si>
    <t>Morph:</t>
  </si>
  <si>
    <t>Age:</t>
  </si>
  <si>
    <t>mean</t>
  </si>
  <si>
    <t>sdsize</t>
  </si>
  <si>
    <t>AGE_AGE_KEY</t>
  </si>
  <si>
    <t>KEY:</t>
  </si>
  <si>
    <t>SD</t>
  </si>
  <si>
    <t>SELEX_database</t>
  </si>
  <si>
    <t>Kind</t>
  </si>
  <si>
    <t>Selex</t>
  </si>
  <si>
    <t>L</t>
  </si>
  <si>
    <t>A</t>
  </si>
  <si>
    <t>end</t>
  </si>
  <si>
    <t>selex</t>
  </si>
  <si>
    <t>output</t>
  </si>
  <si>
    <t>SPR/YPR_Profile</t>
  </si>
  <si>
    <t>Iter</t>
  </si>
  <si>
    <t>Fmult</t>
  </si>
  <si>
    <t>SSB</t>
  </si>
  <si>
    <t>SSB/Bzero</t>
  </si>
  <si>
    <t>YPR</t>
  </si>
  <si>
    <t>catch:_1</t>
  </si>
  <si>
    <t>catch:_2</t>
  </si>
  <si>
    <t>catch:_3</t>
  </si>
  <si>
    <t>catch:_4</t>
  </si>
  <si>
    <t>catch:_5</t>
  </si>
  <si>
    <t>catch:_6</t>
  </si>
  <si>
    <t>Area:1_GP:1</t>
  </si>
  <si>
    <t>With_fishery</t>
  </si>
  <si>
    <t>Area:</t>
  </si>
  <si>
    <t>xxxx</t>
  </si>
  <si>
    <t>GP:</t>
  </si>
  <si>
    <t>No_fishery_for_Z=M_and_dynamic_Bzero</t>
  </si>
  <si>
    <t>Note:</t>
  </si>
  <si>
    <t>Z</t>
  </si>
  <si>
    <t>calculated</t>
  </si>
  <si>
    <t>/</t>
  </si>
  <si>
    <t>Nt)</t>
  </si>
  <si>
    <t>calculation</t>
  </si>
  <si>
    <t>for</t>
  </si>
  <si>
    <t>maxage-1</t>
  </si>
  <si>
    <t>includes</t>
  </si>
  <si>
    <t>numbers</t>
  </si>
  <si>
    <t>at</t>
  </si>
  <si>
    <t>maxage,</t>
  </si>
  <si>
    <t>so</t>
  </si>
  <si>
    <t>is</t>
  </si>
  <si>
    <t>approximate</t>
  </si>
  <si>
    <t>age 0</t>
  </si>
  <si>
    <t>age 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</si>
  <si>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</si>
  <si>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</si>
  <si>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</si>
  <si>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</si>
  <si>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</si>
  <si>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</si>
  <si>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</si>
  <si>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</si>
  <si>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</si>
  <si>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</si>
  <si>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</si>
  <si>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</si>
  <si>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</si>
  <si>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</si>
  <si>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</si>
  <si>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</si>
  <si>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</si>
  <si>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</si>
  <si>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</si>
  <si>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</si>
  <si>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</si>
  <si>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</si>
  <si>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</si>
  <si>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</si>
  <si>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</si>
  <si>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</si>
  <si>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</si>
  <si>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</si>
  <si>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</si>
  <si>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French &amp; other</t>
  </si>
  <si>
    <t>body weight  (length select adjusted)</t>
  </si>
  <si>
    <t>Rec Fish</t>
  </si>
  <si>
    <t>16+ weights</t>
  </si>
  <si>
    <t>16+ body weight</t>
  </si>
  <si>
    <t>UK OTB_Nets</t>
  </si>
  <si>
    <t>body wt</t>
  </si>
  <si>
    <t>all</t>
  </si>
  <si>
    <t>UK OTB,nets</t>
  </si>
  <si>
    <t>UK MWT</t>
  </si>
  <si>
    <t>HCons Forecast input</t>
  </si>
  <si>
    <t>weighted mean body wt</t>
  </si>
  <si>
    <t>Stock weights</t>
  </si>
  <si>
    <t>Report cell</t>
  </si>
  <si>
    <t>D3973</t>
  </si>
  <si>
    <t>O1834</t>
  </si>
  <si>
    <t>AS1834</t>
  </si>
  <si>
    <t>age</t>
  </si>
  <si>
    <t>weight in stock</t>
  </si>
  <si>
    <t>Proportion mature (female)</t>
  </si>
  <si>
    <t>Recreational F</t>
  </si>
  <si>
    <t>Prop mat*wt at age</t>
  </si>
  <si>
    <t>as previous: with 16+ gp</t>
  </si>
  <si>
    <t>Recreational removals mean weight</t>
  </si>
  <si>
    <t>16+</t>
  </si>
  <si>
    <t>Age 0,1,2 over-written as follows</t>
  </si>
  <si>
    <t>Year:</t>
  </si>
  <si>
    <t>Recreational F mult</t>
  </si>
  <si>
    <t xml:space="preserve">Catch Nos:     Recreational </t>
  </si>
  <si>
    <t>Stock Nos</t>
  </si>
  <si>
    <t>Biomass</t>
  </si>
  <si>
    <t>SSB nos. Jan 1</t>
  </si>
  <si>
    <t>SSB tonnes Jan 1</t>
  </si>
  <si>
    <t>Total</t>
  </si>
  <si>
    <t>Fbar</t>
  </si>
  <si>
    <t>Partial Fs</t>
  </si>
  <si>
    <t>Fleet1</t>
  </si>
  <si>
    <t>Fleet2</t>
  </si>
  <si>
    <t>Fleet3</t>
  </si>
  <si>
    <t>Fleet4</t>
  </si>
  <si>
    <t>Fleet5</t>
  </si>
  <si>
    <t>Fleet6</t>
  </si>
  <si>
    <t>Fs</t>
  </si>
  <si>
    <t>Total F Check</t>
  </si>
  <si>
    <t>RecFish F</t>
  </si>
  <si>
    <t>Rec</t>
  </si>
  <si>
    <t>Commercial fishery</t>
  </si>
  <si>
    <t>Recreational fishery</t>
  </si>
  <si>
    <t>Total fishery</t>
  </si>
  <si>
    <t>Landings</t>
  </si>
  <si>
    <t>Total Fbar</t>
  </si>
  <si>
    <t>Fmsy</t>
  </si>
  <si>
    <t>Blim</t>
  </si>
  <si>
    <t>#V3.24U</t>
  </si>
  <si>
    <t>SS-V3.24U-safe;_08/29/2014;_Stock_Synthesis_by_Richard_Methot_(NOAA)_using_ADMB_11.2_Win32</t>
  </si>
  <si>
    <t>100%*Virgin_Biomass</t>
  </si>
  <si>
    <t>SPB_2017</t>
  </si>
  <si>
    <t>Recr_2017</t>
  </si>
  <si>
    <t>SPRratio_2017</t>
  </si>
  <si>
    <t>F_2017</t>
  </si>
  <si>
    <t>Bratio_2017</t>
  </si>
  <si>
    <t>RECRUITMENT_DIST_EndYear:</t>
  </si>
  <si>
    <t>RECRUITMENT_DIST_BENCHMARK_from_years:</t>
  </si>
  <si>
    <t>RECRUITMENT_DIST_FORECAST_from_years:</t>
  </si>
  <si>
    <t>sel_bio</t>
  </si>
  <si>
    <t>kill_bio</t>
  </si>
  <si>
    <t>ret_bio</t>
  </si>
  <si>
    <t>sel_num</t>
  </si>
  <si>
    <t>kill_num</t>
  </si>
  <si>
    <t>ret_num</t>
  </si>
  <si>
    <t>FORE</t>
  </si>
  <si>
    <t>Bmsy/Bzero</t>
  </si>
  <si>
    <t>mature_bio</t>
  </si>
  <si>
    <t>mature_num</t>
  </si>
  <si>
    <t>Late</t>
  </si>
  <si>
    <t>Forecast</t>
  </si>
  <si>
    <t>Mean</t>
  </si>
  <si>
    <t>Super</t>
  </si>
  <si>
    <t>2017_Fecund</t>
  </si>
  <si>
    <t>2017_1_Asel2</t>
  </si>
  <si>
    <t>2017_1_bodywt</t>
  </si>
  <si>
    <t>2017_2_Asel2</t>
  </si>
  <si>
    <t>2017_2_bodywt</t>
  </si>
  <si>
    <t>2017_3_Asel2</t>
  </si>
  <si>
    <t>2017_3_bodywt</t>
  </si>
  <si>
    <t>2017_4_Asel2</t>
  </si>
  <si>
    <t>2017_4_bodywt</t>
  </si>
  <si>
    <t>2017_5_Asel2</t>
  </si>
  <si>
    <t>2017_5_bodywt</t>
  </si>
  <si>
    <t>2017_6_Asel2</t>
  </si>
  <si>
    <t>2017_6_bodywt</t>
  </si>
  <si>
    <t>BIOMASS_AT_LENGTH</t>
  </si>
  <si>
    <t>GP</t>
  </si>
  <si>
    <t>Platoon</t>
  </si>
  <si>
    <t>M_age0</t>
  </si>
  <si>
    <t>M_nages</t>
  </si>
  <si>
    <t>Mat*Fecund_is_Fraction_mature_times_fecundity_at_age_used_to_create_Spawning_Biomass;_Mat_Bio_and_Mat_Num_omit_fecundity</t>
  </si>
  <si>
    <t>Mat_Bio</t>
  </si>
  <si>
    <t>Mat_Numbers</t>
  </si>
  <si>
    <t>Sub_Seas:</t>
  </si>
  <si>
    <t>Fishing mortality#</t>
  </si>
  <si>
    <t>Intermediate year</t>
  </si>
  <si>
    <t>Intermediate year + 1</t>
  </si>
  <si>
    <t>Intermediate year + 2</t>
  </si>
  <si>
    <t>MSY Btrigger/Bpa</t>
  </si>
  <si>
    <t>combined</t>
  </si>
  <si>
    <t>Blim =</t>
  </si>
  <si>
    <t>Recreational removals F</t>
  </si>
  <si>
    <t>FR_LPUE</t>
  </si>
  <si>
    <t>Discard</t>
  </si>
  <si>
    <t>Disc_lambda:</t>
  </si>
  <si>
    <t>Disc_like:</t>
  </si>
  <si>
    <t>Q_extraSD_9_FR_LPUE</t>
  </si>
  <si>
    <t>Retain_1P_1_UKOTB_Nets</t>
  </si>
  <si>
    <t>Retain_1P_2_UKOTB_Nets</t>
  </si>
  <si>
    <t>Retain_1P_3_UKOTB_Nets</t>
  </si>
  <si>
    <t>Retain_1P_4_UKOTB_Nets</t>
  </si>
  <si>
    <t>SizeSel_4P_3_French</t>
  </si>
  <si>
    <t>SizeSel_4P_4_French</t>
  </si>
  <si>
    <t>SizeSel_4P_5_French</t>
  </si>
  <si>
    <t>SizeSel_4P_6_French</t>
  </si>
  <si>
    <t>Retain_4P_1_French</t>
  </si>
  <si>
    <t>Retain_4P_2_French</t>
  </si>
  <si>
    <t>Retain_4P_3_French</t>
  </si>
  <si>
    <t>Retain_4P_4_French</t>
  </si>
  <si>
    <t>SizeSel_6P_1_RecFish</t>
  </si>
  <si>
    <t>SizeSel_6P_2_RecFish</t>
  </si>
  <si>
    <t>SizeSel_6P_3_RecFish</t>
  </si>
  <si>
    <t>SizeSel_6P_4_RecFish</t>
  </si>
  <si>
    <t>SizeSel_6P_5_RecFish</t>
  </si>
  <si>
    <t>SizeSel_6P_6_RecFish</t>
  </si>
  <si>
    <t>_abs_F;_with_F=Z-M;_for_ages_4_15</t>
  </si>
  <si>
    <t>4_abs_F;_with_F=Z-M;_for_ages_4_15</t>
  </si>
  <si>
    <t>2014_1_Lsel</t>
  </si>
  <si>
    <t>2014_4_Lsel</t>
  </si>
  <si>
    <t>2014_5_Lsel</t>
  </si>
  <si>
    <t>1985_9_Lsel</t>
  </si>
  <si>
    <t>2014_9_Lsel</t>
  </si>
  <si>
    <t>2014_1_Ret</t>
  </si>
  <si>
    <t>2014_1_Mort</t>
  </si>
  <si>
    <t>2014_1_Keep</t>
  </si>
  <si>
    <t>2014_1_Dead</t>
  </si>
  <si>
    <t>2014_4_Ret</t>
  </si>
  <si>
    <t>2014_4_Mort</t>
  </si>
  <si>
    <t>2014_4_Keep</t>
  </si>
  <si>
    <t>2014_4_Dead</t>
  </si>
  <si>
    <t>2014_5_Ret</t>
  </si>
  <si>
    <t>2014_5_Mort</t>
  </si>
  <si>
    <t>2014_5_Keep</t>
  </si>
  <si>
    <t>2014_5_Dead</t>
  </si>
  <si>
    <t>1985_9Asel</t>
  </si>
  <si>
    <t>Len:_9</t>
  </si>
  <si>
    <t>SelWt:_9</t>
  </si>
  <si>
    <t>RetWt:_9</t>
  </si>
  <si>
    <t>D</t>
  </si>
  <si>
    <t>H.Cons retained mean weights</t>
  </si>
  <si>
    <t>H.Cons proportion retained</t>
  </si>
  <si>
    <t xml:space="preserve">Yield (t):     Recreational </t>
  </si>
  <si>
    <t>Fleet1R</t>
  </si>
  <si>
    <t>Fleet2R</t>
  </si>
  <si>
    <t>Fleet3R</t>
  </si>
  <si>
    <t>Fleet4R</t>
  </si>
  <si>
    <t>Fleet5R</t>
  </si>
  <si>
    <t>Fleet1D</t>
  </si>
  <si>
    <t>Fleet4D</t>
  </si>
  <si>
    <t>Fleet1ret_frac</t>
  </si>
  <si>
    <t>Fleet4ret_frac</t>
  </si>
  <si>
    <t>discard fractions by fleet</t>
  </si>
  <si>
    <t>Fleet6Rec</t>
  </si>
  <si>
    <t>Commercial R</t>
  </si>
  <si>
    <t>Commercial D</t>
  </si>
  <si>
    <t>proportion retained</t>
  </si>
  <si>
    <t>UK Lines</t>
  </si>
  <si>
    <t>Com D</t>
  </si>
  <si>
    <t>Com R</t>
  </si>
  <si>
    <t>Discards</t>
  </si>
  <si>
    <t>H.Cons Retained mean weights</t>
  </si>
  <si>
    <t>H.Cons Discarded mean weights</t>
  </si>
  <si>
    <t>H.Cons Proportion Discarded</t>
  </si>
  <si>
    <t>H. Cons Proportion retained</t>
  </si>
  <si>
    <t>H.Cons discarded mean weights</t>
  </si>
  <si>
    <t>F(4-15):               Commercial Retained</t>
  </si>
  <si>
    <t>F(4-15):               Commercial Discarded</t>
  </si>
  <si>
    <t>Catch Nos:   Commercial Retained</t>
  </si>
  <si>
    <t>Catch (t): Commercial Retained</t>
  </si>
  <si>
    <t>Catch Nos:   Commercial Discards</t>
  </si>
  <si>
    <t>Catch (t): Commercial Discards</t>
  </si>
  <si>
    <t>F(4-15):</t>
  </si>
  <si>
    <t>H.Cons Retained F mult:</t>
  </si>
  <si>
    <t>H.Cons Discarded F mult</t>
  </si>
  <si>
    <t>total commercial  catch</t>
  </si>
  <si>
    <t>Main_InitAge_30</t>
  </si>
  <si>
    <t>Main_InitAge_29</t>
  </si>
  <si>
    <t>Main_InitAge_28</t>
  </si>
  <si>
    <t>Main_InitAge_27</t>
  </si>
  <si>
    <t>Main_InitAge_26</t>
  </si>
  <si>
    <t>Main_InitAge_25</t>
  </si>
  <si>
    <t>Main_InitAge_24</t>
  </si>
  <si>
    <t>Main_InitAge_23</t>
  </si>
  <si>
    <t>Main_InitAge_22</t>
  </si>
  <si>
    <t>Main_InitAge_21</t>
  </si>
  <si>
    <t>Main_InitAge_20</t>
  </si>
  <si>
    <t>Main_InitAge_19</t>
  </si>
  <si>
    <t>Main_InitAge_18</t>
  </si>
  <si>
    <t>Main_InitAge_17</t>
  </si>
  <si>
    <t>SizeSel_1P_1_UKOTB_Nets_BLK1repl_2015</t>
  </si>
  <si>
    <t>SizeSel_1P_2_UKOTB_Nets_BLK1repl_2015</t>
  </si>
  <si>
    <t>SizeSel_1P_3_UKOTB_Nets_BLK1repl_2015</t>
  </si>
  <si>
    <t>Retain_1P_1_UKOTB_Nets_BLK1repl_2015</t>
  </si>
  <si>
    <t>Retain_1P_2_UKOTB_Nets_BLK1repl_2015</t>
  </si>
  <si>
    <t>SizeSel_2P_1_Lines_BLK1repl_2015</t>
  </si>
  <si>
    <t>SizeSel_2P_2_Lines_BLK1repl_2015</t>
  </si>
  <si>
    <t>SizeSel_4P_1_French_BLK1repl_2015</t>
  </si>
  <si>
    <t>SizeSel_4P_2_French_BLK1repl_2015</t>
  </si>
  <si>
    <t>SizeSel_4P_3_French_BLK1repl_2015</t>
  </si>
  <si>
    <t>SizeSel_4P_6_French_BLK1repl_2015</t>
  </si>
  <si>
    <t>Retain_4P_1_French_BLK1repl_2015</t>
  </si>
  <si>
    <t>Retain_4P_2_French_BLK1repl_2015</t>
  </si>
  <si>
    <t>2015_1_Lsel</t>
  </si>
  <si>
    <t>2014_2_Lsel</t>
  </si>
  <si>
    <t>2015_2_Lsel</t>
  </si>
  <si>
    <t>2015_4_Lsel</t>
  </si>
  <si>
    <t>2015_5_Lsel</t>
  </si>
  <si>
    <t>2015_9_Lsel</t>
  </si>
  <si>
    <t>2015_1_Ret</t>
  </si>
  <si>
    <t>2015_1_Mort</t>
  </si>
  <si>
    <t>2015_1_Keep</t>
  </si>
  <si>
    <t>2015_1_Dead</t>
  </si>
  <si>
    <t>2014_2_Ret</t>
  </si>
  <si>
    <t>2014_2_Mort</t>
  </si>
  <si>
    <t>2014_2_Keep</t>
  </si>
  <si>
    <t>2014_2_Dead</t>
  </si>
  <si>
    <t>2015_2_Ret</t>
  </si>
  <si>
    <t>2015_2_Mort</t>
  </si>
  <si>
    <t>2015_2_Keep</t>
  </si>
  <si>
    <t>2015_2_Dead</t>
  </si>
  <si>
    <t>2015_4_Ret</t>
  </si>
  <si>
    <t>2015_4_Mort</t>
  </si>
  <si>
    <t>2015_4_Keep</t>
  </si>
  <si>
    <t>2015_4_Dead</t>
  </si>
  <si>
    <t>2015_5_Ret</t>
  </si>
  <si>
    <t>2015_5_Mort</t>
  </si>
  <si>
    <t>2015_5_Keep</t>
  </si>
  <si>
    <t>2015_5_Dead</t>
  </si>
  <si>
    <t>Total catch</t>
  </si>
  <si>
    <t>Bpa=</t>
  </si>
  <si>
    <t>Flower</t>
  </si>
  <si>
    <t>Fpa</t>
  </si>
  <si>
    <t>Flim</t>
  </si>
  <si>
    <t>F @age 2012</t>
  </si>
  <si>
    <t>Rec F rescaling</t>
  </si>
  <si>
    <t>catch at age 2012</t>
  </si>
  <si>
    <t>Based on F rec in 2012</t>
  </si>
  <si>
    <t>May</t>
  </si>
  <si>
    <t>Main_RecrDev_2015</t>
  </si>
  <si>
    <t>Late_RecrDev_2017</t>
  </si>
  <si>
    <t>SPB_2018</t>
  </si>
  <si>
    <t>Recr_2018</t>
  </si>
  <si>
    <t>SPRratio_2018</t>
  </si>
  <si>
    <t>F_2018</t>
  </si>
  <si>
    <t>Bratio_2018</t>
  </si>
  <si>
    <t>2018_Fecund</t>
  </si>
  <si>
    <t>2018_1_Asel2</t>
  </si>
  <si>
    <t>2018_1_bodywt</t>
  </si>
  <si>
    <t>2018_2_Asel2</t>
  </si>
  <si>
    <t>2018_2_bodywt</t>
  </si>
  <si>
    <t>2018_3_Asel2</t>
  </si>
  <si>
    <t>2018_3_bodywt</t>
  </si>
  <si>
    <t>2018_4_Asel2</t>
  </si>
  <si>
    <t>2018_4_bodywt</t>
  </si>
  <si>
    <t>2018_5_Asel2</t>
  </si>
  <si>
    <t>2018_5_bodywt</t>
  </si>
  <si>
    <t>2018_6_Asel2</t>
  </si>
  <si>
    <t>2018_6_bodywt</t>
  </si>
  <si>
    <t>F @ age 2017</t>
  </si>
  <si>
    <t>2018 yc</t>
  </si>
  <si>
    <t>Advice rule</t>
  </si>
  <si>
    <t>F(4-15)</t>
  </si>
  <si>
    <t>recreational 2012</t>
  </si>
  <si>
    <t>Recreational removals F 2012</t>
  </si>
  <si>
    <t>Intermediate year + 3</t>
  </si>
  <si>
    <t>Intermediate year + 4</t>
  </si>
  <si>
    <t>Intermediate year + 5</t>
  </si>
  <si>
    <t>Intermediate year + 6</t>
  </si>
  <si>
    <t>Intermediate year + 7</t>
  </si>
  <si>
    <t>Intermediate year + 8</t>
  </si>
  <si>
    <t>Fmult on 2012</t>
  </si>
  <si>
    <t>fcast_1</t>
  </si>
  <si>
    <t>fcast_2</t>
  </si>
  <si>
    <t>fcast_3</t>
  </si>
  <si>
    <t>fcast_4</t>
  </si>
  <si>
    <t>fcast_5</t>
  </si>
  <si>
    <t>fcast_6</t>
  </si>
  <si>
    <t>fcast_7</t>
  </si>
  <si>
    <t>fcast_8</t>
  </si>
  <si>
    <t>fcast_9</t>
  </si>
  <si>
    <t>fcast_10</t>
  </si>
  <si>
    <t>fcast_11</t>
  </si>
  <si>
    <t>fcast_12</t>
  </si>
  <si>
    <t>Main_RecrDev_2016</t>
  </si>
  <si>
    <t>Late_RecrDev_2018</t>
  </si>
  <si>
    <t>SPB_2019</t>
  </si>
  <si>
    <t>Recr_2019</t>
  </si>
  <si>
    <t>SPRratio_2019</t>
  </si>
  <si>
    <t>F_2019</t>
  </si>
  <si>
    <t>Bratio_2019</t>
  </si>
  <si>
    <t>2019_1_Lsel</t>
  </si>
  <si>
    <t>2019_2_Lsel</t>
  </si>
  <si>
    <t>2019_3_Lsel</t>
  </si>
  <si>
    <t>2019_4_Lsel</t>
  </si>
  <si>
    <t>2019_5_Lsel</t>
  </si>
  <si>
    <t>2019_6_Lsel</t>
  </si>
  <si>
    <t>2019_1_Keep</t>
  </si>
  <si>
    <t>2019_1_Dead</t>
  </si>
  <si>
    <t>2019_2_Keep</t>
  </si>
  <si>
    <t>2019_2_Dead</t>
  </si>
  <si>
    <t>2019_3_Keep</t>
  </si>
  <si>
    <t>2019_3_Dead</t>
  </si>
  <si>
    <t>2019_4_Keep</t>
  </si>
  <si>
    <t>2019_4_Dead</t>
  </si>
  <si>
    <t>2019_5_Keep</t>
  </si>
  <si>
    <t>2019_5_Dead</t>
  </si>
  <si>
    <t>2019_6_Keep</t>
  </si>
  <si>
    <t>2019_6_Dead</t>
  </si>
  <si>
    <t>2019_1Asel</t>
  </si>
  <si>
    <t>2019_2Asel</t>
  </si>
  <si>
    <t>2019_3Asel</t>
  </si>
  <si>
    <t>2019_4Asel</t>
  </si>
  <si>
    <t>2019_5Asel</t>
  </si>
  <si>
    <t>2019_6Asel</t>
  </si>
  <si>
    <t>2019_Fecund</t>
  </si>
  <si>
    <t>2019_1_Asel2</t>
  </si>
  <si>
    <t>2019_1_bodywt</t>
  </si>
  <si>
    <t>2019_2_Asel2</t>
  </si>
  <si>
    <t>2019_2_bodywt</t>
  </si>
  <si>
    <t>2019_3_Asel2</t>
  </si>
  <si>
    <t>2019_3_bodywt</t>
  </si>
  <si>
    <t>2019_4_Asel2</t>
  </si>
  <si>
    <t>2019_4_bodywt</t>
  </si>
  <si>
    <t>2019_5_Asel2</t>
  </si>
  <si>
    <t>2019_5_bodywt</t>
  </si>
  <si>
    <t>2019_6_Asel2</t>
  </si>
  <si>
    <t>2019_6_bodywt</t>
  </si>
  <si>
    <t>From line 391 onwards</t>
  </si>
  <si>
    <t>F @ age 2018</t>
  </si>
  <si>
    <t>From final SS3 report row 2404 and below (updated with new years of data)</t>
  </si>
  <si>
    <t>NEED TO GET TOTAL FLEET AND RETAINED FLEET WEIGHTS - FROM SS3 REPORT ROWS.</t>
  </si>
  <si>
    <t>catch at age body weights averaged over fleets, weighted by model estimates of catch in 2018</t>
  </si>
  <si>
    <t>Model estimates of catch in 2018</t>
  </si>
  <si>
    <t>FMSY</t>
  </si>
  <si>
    <t>FMSY Upper</t>
  </si>
  <si>
    <t>0 catch</t>
  </si>
  <si>
    <t>F(4-15):  Recreational</t>
  </si>
  <si>
    <t>Partial F's scaled</t>
  </si>
  <si>
    <t>%change</t>
  </si>
  <si>
    <t>Advice</t>
  </si>
  <si>
    <t xml:space="preserve">FMSY Lower </t>
  </si>
  <si>
    <t>=10313</t>
  </si>
  <si>
    <t>FMSY Lower</t>
  </si>
  <si>
    <t>2019 yc</t>
  </si>
  <si>
    <t>=14439</t>
  </si>
  <si>
    <t>Late_RecrDev_2019</t>
  </si>
  <si>
    <t>ForeRecr_2020</t>
  </si>
  <si>
    <t>Impl_err_2020</t>
  </si>
  <si>
    <t>SPB_2020</t>
  </si>
  <si>
    <t>Recr_2020</t>
  </si>
  <si>
    <t>SPRratio_2020</t>
  </si>
  <si>
    <t>F_2020</t>
  </si>
  <si>
    <t>Bratio_2020</t>
  </si>
  <si>
    <t>ForeCatch_2020</t>
  </si>
  <si>
    <t>OFLCatch_2020</t>
  </si>
  <si>
    <t>ForeCatchret_2020</t>
  </si>
  <si>
    <t>2020_1_Lsel</t>
  </si>
  <si>
    <t>2020_2_Lsel</t>
  </si>
  <si>
    <t>2020_3_Lsel</t>
  </si>
  <si>
    <t>2020_4_Lsel</t>
  </si>
  <si>
    <t>2020_5_Lsel</t>
  </si>
  <si>
    <t>2020_6_Lsel</t>
  </si>
  <si>
    <t>2019_7_Lsel</t>
  </si>
  <si>
    <t>2019_8_Lsel</t>
  </si>
  <si>
    <t>2019_9_Lsel</t>
  </si>
  <si>
    <t>2019_1_Ret</t>
  </si>
  <si>
    <t>2019_1_Mort</t>
  </si>
  <si>
    <t>2020_1_Keep</t>
  </si>
  <si>
    <t>2020_1_Dead</t>
  </si>
  <si>
    <t>2019_2_Ret</t>
  </si>
  <si>
    <t>2019_2_Mort</t>
  </si>
  <si>
    <t>2020_2_Keep</t>
  </si>
  <si>
    <t>2020_2_Dead</t>
  </si>
  <si>
    <t>2019_3_Ret</t>
  </si>
  <si>
    <t>2019_3_Mort</t>
  </si>
  <si>
    <t>2020_3_Keep</t>
  </si>
  <si>
    <t>2020_3_Dead</t>
  </si>
  <si>
    <t>2019_4_Ret</t>
  </si>
  <si>
    <t>2019_4_Mort</t>
  </si>
  <si>
    <t>2020_4_Keep</t>
  </si>
  <si>
    <t>2020_4_Dead</t>
  </si>
  <si>
    <t>2019_5_Ret</t>
  </si>
  <si>
    <t>2019_5_Mort</t>
  </si>
  <si>
    <t>2020_5_Keep</t>
  </si>
  <si>
    <t>2020_5_Dead</t>
  </si>
  <si>
    <t>2019_6_Ret</t>
  </si>
  <si>
    <t>2019_6_Mort</t>
  </si>
  <si>
    <t>2020_6_Keep</t>
  </si>
  <si>
    <t>2020_6_Dead</t>
  </si>
  <si>
    <t>2019;</t>
  </si>
  <si>
    <t>2020_1Asel</t>
  </si>
  <si>
    <t>2020_2Asel</t>
  </si>
  <si>
    <t>2020_3Asel</t>
  </si>
  <si>
    <t>2020_4Asel</t>
  </si>
  <si>
    <t>2020_5Asel</t>
  </si>
  <si>
    <t>2020_6Asel</t>
  </si>
  <si>
    <t>2019_7Asel</t>
  </si>
  <si>
    <t>2019_8Asel</t>
  </si>
  <si>
    <t>2019_9Asel</t>
  </si>
  <si>
    <t>2020_Fecund</t>
  </si>
  <si>
    <t>2020_1_Asel2</t>
  </si>
  <si>
    <t>2020_1_bodywt</t>
  </si>
  <si>
    <t>2020_2_Asel2</t>
  </si>
  <si>
    <t>2020_2_bodywt</t>
  </si>
  <si>
    <t>2020_3_Asel2</t>
  </si>
  <si>
    <t>2020_3_bodywt</t>
  </si>
  <si>
    <t>2020_4_Asel2</t>
  </si>
  <si>
    <t>2020_4_bodywt</t>
  </si>
  <si>
    <t>2020_5_Asel2</t>
  </si>
  <si>
    <t>2020_5_bodywt</t>
  </si>
  <si>
    <t>2020_6_Asel2</t>
  </si>
  <si>
    <t>2020_6_bodywt</t>
  </si>
  <si>
    <t>2020_1_sel*wt</t>
  </si>
  <si>
    <t>2020_1_sel*ret*wt</t>
  </si>
  <si>
    <t>2020_1_sel_nums</t>
  </si>
  <si>
    <t>2020_1_sel*ret_nums</t>
  </si>
  <si>
    <t>2020_1_dead_nums</t>
  </si>
  <si>
    <t>2020_1_dead*wt</t>
  </si>
  <si>
    <t>2020_2_sel*wt</t>
  </si>
  <si>
    <t>2020_2_sel*ret*wt</t>
  </si>
  <si>
    <t>2020_2_sel_nums</t>
  </si>
  <si>
    <t>2020_2_sel*ret_nums</t>
  </si>
  <si>
    <t>2020_2_dead_nums</t>
  </si>
  <si>
    <t>2020_2_dead*wt</t>
  </si>
  <si>
    <t>2020_3_sel*wt</t>
  </si>
  <si>
    <t>2020_3_sel*ret*wt</t>
  </si>
  <si>
    <t>2020_3_sel_nums</t>
  </si>
  <si>
    <t>2020_3_sel*ret_nums</t>
  </si>
  <si>
    <t>2020_3_dead_nums</t>
  </si>
  <si>
    <t>2020_3_dead*wt</t>
  </si>
  <si>
    <t>2020_4_sel*wt</t>
  </si>
  <si>
    <t>2020_4_sel*ret*wt</t>
  </si>
  <si>
    <t>2020_4_sel_nums</t>
  </si>
  <si>
    <t>2020_4_sel*ret_nums</t>
  </si>
  <si>
    <t>2020_4_dead_nums</t>
  </si>
  <si>
    <t>2020_4_dead*wt</t>
  </si>
  <si>
    <t>2020_5_sel*wt</t>
  </si>
  <si>
    <t>2020_5_sel*ret*wt</t>
  </si>
  <si>
    <t>2020_5_sel_nums</t>
  </si>
  <si>
    <t>2020_5_sel*ret_nums</t>
  </si>
  <si>
    <t>2020_5_dead_nums</t>
  </si>
  <si>
    <t>2020_5_dead*wt</t>
  </si>
  <si>
    <t>2020_6_sel*wt</t>
  </si>
  <si>
    <t>2020_6_sel*ret*wt</t>
  </si>
  <si>
    <t>2020_6_sel_nums</t>
  </si>
  <si>
    <t>2020_6_sel*ret_nums</t>
  </si>
  <si>
    <t>2020_6_dead_nums</t>
  </si>
  <si>
    <t>2020_6_dead*wt</t>
  </si>
  <si>
    <t>F @ age 2019</t>
  </si>
  <si>
    <t>catch at age 2019</t>
  </si>
  <si>
    <t>2020 yc</t>
  </si>
  <si>
    <t xml:space="preserve">2020 age 0 replaced by 2008-2017 GM; </t>
  </si>
  <si>
    <t>2020 age 1 replaced by SS3 survivor estimate at age 1, 2020 * GM / SS3 estimate of age 0, 2019</t>
  </si>
  <si>
    <t>2020 age 2 replaced by SS3 survivor estimate at age 2, 2020 * GM / SS3 estimate of age 0, 2018</t>
  </si>
  <si>
    <t>9 month 2 bag limit</t>
  </si>
  <si>
    <t>F(5-11):  Recreational</t>
  </si>
  <si>
    <t>Blim 2022</t>
  </si>
  <si>
    <t>Bpa/Btrigger 2022</t>
  </si>
  <si>
    <t>Does not reach Btrigger by 2022</t>
  </si>
  <si>
    <t>F2020</t>
  </si>
  <si>
    <t>Advice 2019</t>
  </si>
  <si>
    <t>Average F @ age 2017-2019</t>
  </si>
  <si>
    <t>StartTime: Tue May 12 14:30:12 2020</t>
  </si>
  <si>
    <t>EndTime: Tue May 12 14:35:24 2020</t>
  </si>
  <si>
    <t>This run took: 0 hours, 5 minutes, 12 seconds.</t>
  </si>
  <si>
    <t>Data_File: BassIVVII.dat</t>
  </si>
  <si>
    <t>Control_File: BassIVVII.ctl</t>
  </si>
  <si>
    <t>Convergence_Level: 0.000142316 is_final_gradient</t>
  </si>
  <si>
    <t xml:space="preserve">Hessian: </t>
  </si>
  <si>
    <t>#C Bass initial assessment</t>
  </si>
  <si>
    <t>X DEFINITIONS</t>
  </si>
  <si>
    <t>X LIKELIHOOD</t>
  </si>
  <si>
    <t>X Input_Variance_Adjustment</t>
  </si>
  <si>
    <t>X PARAMETERS</t>
  </si>
  <si>
    <t>X DERIVED_QUANTITIES</t>
  </si>
  <si>
    <t>X MGparm_By_Year_after_adjustments</t>
  </si>
  <si>
    <t>X selparm(Size)_By_Year_after_adjustments</t>
  </si>
  <si>
    <t>X selparm(Age)_By_Year_after_adjustments</t>
  </si>
  <si>
    <t>X RECRUITMENT_DIST</t>
  </si>
  <si>
    <t>X MORPH_INDEXING</t>
  </si>
  <si>
    <t>X SIZEFREQ_TRANSLATION</t>
  </si>
  <si>
    <t>X MOVEMENT</t>
  </si>
  <si>
    <t>X EXPLOITATION</t>
  </si>
  <si>
    <t>X TIME_SERIES</t>
  </si>
  <si>
    <t>X SPR_series</t>
  </si>
  <si>
    <t>X Kobe_Plot</t>
  </si>
  <si>
    <t>X SPAWN_RECRUIT</t>
  </si>
  <si>
    <t>X Spawning_Biomass_Report_1</t>
  </si>
  <si>
    <t>X NUMBERS_AT_AGE_Annual_1</t>
  </si>
  <si>
    <t>X Z_AT_AGE_Annual_1</t>
  </si>
  <si>
    <t>X Spawning_Biomass_Report_2</t>
  </si>
  <si>
    <t>X NUMBERS_AT_AGE_Annual_2</t>
  </si>
  <si>
    <t>X Z_AT_AGE_Annual_2</t>
  </si>
  <si>
    <t>X INDEX_1</t>
  </si>
  <si>
    <t>X INDEX_2</t>
  </si>
  <si>
    <t>X INDEX_3</t>
  </si>
  <si>
    <t>X CATCH</t>
  </si>
  <si>
    <t>X DISCARD_SPECIFICATION</t>
  </si>
  <si>
    <t>X DISCARD_OUTPUT</t>
  </si>
  <si>
    <t>X DISCARD_MORT</t>
  </si>
  <si>
    <t>X MEAN_BODY_WT</t>
  </si>
  <si>
    <t>X FIT_LEN_COMPS</t>
  </si>
  <si>
    <t>X FIT_AGE_COMPS</t>
  </si>
  <si>
    <t>X FIT_SIZE_COMPS</t>
  </si>
  <si>
    <t>X OVERALL_COMPS</t>
  </si>
  <si>
    <t>X LEN_SELEX</t>
  </si>
  <si>
    <t>X RETENTION</t>
  </si>
  <si>
    <t>X KEEPERS</t>
  </si>
  <si>
    <t>X DEADFISH</t>
  </si>
  <si>
    <t>X AGE_SELEX</t>
  </si>
  <si>
    <t>X ENVIRONMENTAL_DATA</t>
  </si>
  <si>
    <t>X TAG_Recapture</t>
  </si>
  <si>
    <t>X NUMBERS_AT_AGE</t>
  </si>
  <si>
    <t>X NUMBERS_AT_LENGTH</t>
  </si>
  <si>
    <t>X CATCH_AT_AGE</t>
  </si>
  <si>
    <t>X BIOLOGY</t>
  </si>
  <si>
    <t>X SPR/YPR_PROFILE</t>
  </si>
  <si>
    <t xml:space="preserve">X Dynamic_Bzero </t>
  </si>
  <si>
    <t>N_seasons 1</t>
  </si>
  <si>
    <t>Sum_of_months_on_read_was:_ 12 rescaled_to_sum_to: 1</t>
  </si>
  <si>
    <t>Season_Durations  1</t>
  </si>
  <si>
    <t>fleet_ID#:  1 2 3 4 5 6 7 8 9</t>
  </si>
  <si>
    <t>fleet_names:  UKOTB_Nets Lines UKMWT French Other RecFish AutBass CGFS1 FR_LPUE</t>
  </si>
  <si>
    <t>fleet_area:  1 1 1 1 1 1 1 1 1</t>
  </si>
  <si>
    <t>Catch_units(1=bio;2=num):  1 1 1 1 1 1</t>
  </si>
  <si>
    <t>Catch_error(-1_for_bycatch_only):  0.1 0.1 0.1 0.1 0.1 0.1</t>
  </si>
  <si>
    <t>Survey_units(0=num;1=bio;2=F):  1 1 1 1 1 1 0 0 1</t>
  </si>
  <si>
    <t>Survey_error(-1=normal;0=lognorm;&gt;0=df_T):  0 0 0 0 0 0 0 0 0</t>
  </si>
  <si>
    <t>LIKELIHOOD 688.782</t>
  </si>
  <si>
    <t>Component logL*Lambda Lambda</t>
  </si>
  <si>
    <t>TOTAL 688.782</t>
  </si>
  <si>
    <t>Catch 6.44878e-013</t>
  </si>
  <si>
    <t>Equil_catch 0.0267441 1</t>
  </si>
  <si>
    <t>Survey -41.8898</t>
  </si>
  <si>
    <t>Discard 27.3912</t>
  </si>
  <si>
    <t>Length_comp 387.693</t>
  </si>
  <si>
    <t>Age_comp 290.821</t>
  </si>
  <si>
    <t>Recruitment 23.7366 1</t>
  </si>
  <si>
    <t>Forecast_Recruitment 0.986154 1</t>
  </si>
  <si>
    <t>Parm_priors 0 1</t>
  </si>
  <si>
    <t xml:space="preserve">Parm_softbounds 0.0180549  NA </t>
  </si>
  <si>
    <t>Parm_devs 0 1</t>
  </si>
  <si>
    <t>Crash_Pen 0 1</t>
  </si>
  <si>
    <t xml:space="preserve">Fleet:  ALL 1 2 3 4 5 6 7 8 9 </t>
  </si>
  <si>
    <t>Catch_lambda: _  1 1 1 1 1 1 1 1 1</t>
  </si>
  <si>
    <t>Catch_like: 6.44878e-013  1.22558e-013 1.02611e-013 9.65489e-014 1.2669e-013 1.03638e-013 9.28327e-014 0 0 0</t>
  </si>
  <si>
    <t>Surv_lambda: _  0 0 0 0 0 0 1 1 1</t>
  </si>
  <si>
    <t>Surv_like: -41.8898  0 0 0 0 0 0 2.48693 -0.717572 -43.6591</t>
  </si>
  <si>
    <t>Disc_lambda: _  1 0 0 1 0 0 0 0 0</t>
  </si>
  <si>
    <t>Disc_like: 27.3912  22.462 0 0 4.9292 0 0 0 0 0</t>
  </si>
  <si>
    <t>Length_lambda: _  0.5 0.5 0.5 0.5 0 1 0 1 0</t>
  </si>
  <si>
    <t>Length_like: 387.693  441.2 71.3162 25.0757 106.771 0 4.63072 0 60.8808 0</t>
  </si>
  <si>
    <t>Age_lambda: _  0.5 0.5 0.5 0.5 0 0 1 0 0</t>
  </si>
  <si>
    <t>Age_like: 290.821  231.288 117.77 72.5547 47.1404 0 0 56.4444 0 0</t>
  </si>
  <si>
    <t>Fleet  1 2 3 4 5 6 7 8 9</t>
  </si>
  <si>
    <t>Index_extra_CV  0 0 0 0 0 0 0 0 0</t>
  </si>
  <si>
    <t>Discard_extra_CV  0 0 0 0 0 0 0 0 0</t>
  </si>
  <si>
    <t>MeanBodyWt_extra_CV  0 0 0 0 0 0 0 0 0</t>
  </si>
  <si>
    <t>effN_mult_Lencomp  0.127597 0.146977 0.153673 0.117151 1 1 1 0.34286 1</t>
  </si>
  <si>
    <t>effN_mult_Agecomp  0.229988 0.120293 0.347828 0.117815 1 1 1 1 1</t>
  </si>
  <si>
    <t>effN_mult_Len_at_age  1 1 1 1 1 1 1 1 1</t>
  </si>
  <si>
    <t>MG_parmsUsing_offset_approach_#:_1  (1=none, 2= M, G, CV_G as offset from female_GP1, 3=like SS2 V1.x)</t>
  </si>
  <si>
    <t>Num Label Value Active_Cnt  Phase Min Max Init  Status  Parm_StDev PR_type Prior Pr_SD Prior_Like Value_again Value-1.96*SD Value+1.96*SD V_1%  V_10% V_20% V_30% V_40% V_50% V_60% V_70% V_80% V_90% V_99% P_val P_lowCI P_hiCI  P_1%  P_10% P_20% P_30% P_40% P_50% P_60% P_70% P_80% P_90% P_99%</t>
  </si>
  <si>
    <t xml:space="preserve">1 NatM_p_1_Fem_GP_1 0.24 _ -3 0.01 0.5 0.24 NA _  No_prior </t>
  </si>
  <si>
    <t xml:space="preserve">2 L_at_Amin_Fem_GP_1 19.67 _ -5 -1 30 19.67 NA _  No_prior </t>
  </si>
  <si>
    <t xml:space="preserve">3 L_at_Amax_Fem_GP_1 80.26 _ -4 60 100 80.26 NA _  No_prior </t>
  </si>
  <si>
    <t xml:space="preserve">4 VonBert_K_Fem_GP_1 0.09699 _ -3 0.01 0.2 0.09699 NA _  No_prior </t>
  </si>
  <si>
    <t xml:space="preserve">5 CV_young_Fem_GP_1 3.10907 1 6 2 6 3.9 OK  0.307046 No_prior </t>
  </si>
  <si>
    <t xml:space="preserve">6 CV_old_Fem_GP_1 7.73038 2 6 4 10 6.9 OK  2.24126 No_prior </t>
  </si>
  <si>
    <t xml:space="preserve">7 Wtlen_1_Fem 1.296e-005 _ -3 -1 1 1.296e-005 NA _  No_prior </t>
  </si>
  <si>
    <t xml:space="preserve">8 Wtlen_2_Fem 2.969 _ -3 2 4 2.969 NA _  No_prior </t>
  </si>
  <si>
    <t xml:space="preserve">9 Mat50%_Fem 40.649 _ -3 30 50 40.649 NA _  No_prior </t>
  </si>
  <si>
    <t xml:space="preserve">10 Mat_slope_Fem -0.33349 _ -3 -5 1 -0.33349 NA _  No_prior </t>
  </si>
  <si>
    <t xml:space="preserve">11 Eggs/kg_inter_Fem 1 _ -3 -3 3 1 NA _  No_prior </t>
  </si>
  <si>
    <t xml:space="preserve">12 Eggs/kg_slope_wt_Fem 0 _ -3 -3 3 0 NA _  No_prior </t>
  </si>
  <si>
    <t xml:space="preserve">13 RecrDist_GP_1 0 _ -3 0 0 0 NA _  No_prior </t>
  </si>
  <si>
    <t xml:space="preserve">14 RecrDist_Area_1 0 _ -3 0 0 0 NA _  No_prior </t>
  </si>
  <si>
    <t xml:space="preserve">15 RecrDist_Seas_1 0 _ -4 0 0 0 NA _  No_prior </t>
  </si>
  <si>
    <t xml:space="preserve">16 CohortGrowDev 0 _ -4 0 0 0 NA _  No_prior </t>
  </si>
  <si>
    <t xml:space="preserve">17 SR_LN(R0) 9.98654 3 1 1 16 10 OK  0.073421 No_prior </t>
  </si>
  <si>
    <t xml:space="preserve">18 SR_BH_steep 0.999 _ -1 0.2 0.999 0.999 NA _  No_prior </t>
  </si>
  <si>
    <t xml:space="preserve">19 SR_sigmaR 0.9 _ -5 0.1 2 0.9 NA _  No_prior </t>
  </si>
  <si>
    <t xml:space="preserve">20 SR_envlink 0 _ -3 -5 5 0 NA _  No_prior </t>
  </si>
  <si>
    <t xml:space="preserve">21 SR_R1_offset 0 _ -2 -5 5 0 NA _  No_prior </t>
  </si>
  <si>
    <t xml:space="preserve">22 SR_autocorr 0 _ -99 0 0 0 NA _  No_prior </t>
  </si>
  <si>
    <t xml:space="preserve">23 Main_InitAge_30 0.0195308 4 _ _ _ _ act 0.893089 dev </t>
  </si>
  <si>
    <t xml:space="preserve">24 Main_InitAge_29 0.0176644 5 _ _ _ _ act 0.89221 dev </t>
  </si>
  <si>
    <t xml:space="preserve">25 Main_InitAge_28 0.0182151 6 _ _ _ _ act 0.89246 dev </t>
  </si>
  <si>
    <t xml:space="preserve">26 Main_InitAge_27 0.0189863 7 _ _ _ _ act 0.892808 dev </t>
  </si>
  <si>
    <t xml:space="preserve">27 Main_InitAge_26 0.0200922 8 _ _ _ _ act 0.893303 dev </t>
  </si>
  <si>
    <t xml:space="preserve">28 Main_InitAge_25 0.0216729 9 _ _ _ _ act 0.894006 dev </t>
  </si>
  <si>
    <t xml:space="preserve">29 Main_InitAge_24 0.0239068 10 _ _ _ _ act 0.894989 dev </t>
  </si>
  <si>
    <t xml:space="preserve">30 Main_InitAge_23 0.0272403 11 _ _ _ _ act 0.896446 dev </t>
  </si>
  <si>
    <t xml:space="preserve">31 Main_InitAge_22 0.0320193 12 _ _ _ _ act 0.898506 dev </t>
  </si>
  <si>
    <t xml:space="preserve">32 Main_InitAge_21 0.0389508 13 _ _ _ _ act 0.901448 dev </t>
  </si>
  <si>
    <t xml:space="preserve">33 Main_InitAge_20 0.0488679 14 _ _ _ _ act 0.905558 dev </t>
  </si>
  <si>
    <t xml:space="preserve">34 Main_InitAge_19 0.063093 15 _ _ _ _ act 0.911267 dev </t>
  </si>
  <si>
    <t xml:space="preserve">35 Main_InitAge_18 0.0832409 16 _ _ _ _ act 0.918977 dev </t>
  </si>
  <si>
    <t xml:space="preserve">36 Main_InitAge_17 0.110862 17 _ _ _ _ act 0.928827 dev </t>
  </si>
  <si>
    <t xml:space="preserve">37 Main_InitAge_16 0.146106 18 _ _ _ _ act 0.940178 dev </t>
  </si>
  <si>
    <t xml:space="preserve">38 Main_InitAge_15 0.183111 19 _ _ _ _ act 0.949419 dev </t>
  </si>
  <si>
    <t xml:space="preserve">39 Main_InitAge_14 0.201325 20 _ _ _ _ act 0.945206 dev </t>
  </si>
  <si>
    <t xml:space="preserve">40 Main_InitAge_13 0.168744 21 _ _ _ _ act 0.917058 dev </t>
  </si>
  <si>
    <t xml:space="preserve">41 Main_InitAge_12 0.0944306 22 _ _ _ _ act 0.876613 dev </t>
  </si>
  <si>
    <t xml:space="preserve">42 Main_InitAge_11 0.0611626 23 _ _ _ _ act 0.856923 dev </t>
  </si>
  <si>
    <t xml:space="preserve">43 Main_InitAge_10 0.2187 24 _ _ _ _ act 0.934052 dev </t>
  </si>
  <si>
    <t xml:space="preserve">44 Main_InitAge_9 0.962557 25 _ _ _ _ act 0.579831 dev </t>
  </si>
  <si>
    <t xml:space="preserve">45 Main_InitAge_8 -0.228666 26 _ _ _ _ act 0.755526 dev </t>
  </si>
  <si>
    <t xml:space="preserve">46 Main_InitAge_7 -0.832894 27 _ _ _ _ act 0.619769 dev </t>
  </si>
  <si>
    <t xml:space="preserve">47 Main_InitAge_6 -0.927445 28 _ _ _ _ act 0.536167 dev </t>
  </si>
  <si>
    <t xml:space="preserve">48 Main_InitAge_5 -1.08098 29 _ _ _ _ act 0.55191 dev </t>
  </si>
  <si>
    <t xml:space="preserve">49 Main_InitAge_4 -0.196579 30 _ _ _ _ act 0.360387 dev </t>
  </si>
  <si>
    <t xml:space="preserve">50 Main_InitAge_3 0.0897041 31 _ _ _ _ act 0.338953 dev </t>
  </si>
  <si>
    <t xml:space="preserve">51 Main_InitAge_2 0.851919 32 _ _ _ _ act 0.158538 dev </t>
  </si>
  <si>
    <t xml:space="preserve">52 Main_InitAge_1 -2.28911 33 _ _ _ _ act 0.457756 dev </t>
  </si>
  <si>
    <t xml:space="preserve">53 Main_RecrDev_1985 -2.87063 34 _ _ _ _ act 0.460959 dev </t>
  </si>
  <si>
    <t xml:space="preserve">54 Main_RecrDev_1986 -1.8013 35 _ _ _ _ act 0.419142 dev </t>
  </si>
  <si>
    <t xml:space="preserve">55 Main_RecrDev_1987 0.341702 36 _ _ _ _ act 0.159996 dev </t>
  </si>
  <si>
    <t xml:space="preserve">56 Main_RecrDev_1988 0.132482 37 _ _ _ _ act 0.225209 dev </t>
  </si>
  <si>
    <t xml:space="preserve">57 Main_RecrDev_1989 1.80118 38 _ _ _ _ act 0.107089 dev </t>
  </si>
  <si>
    <t xml:space="preserve">58 Main_RecrDev_1990 -0.710822 39 _ _ _ _ act 0.354821 dev </t>
  </si>
  <si>
    <t xml:space="preserve">59 Main_RecrDev_1991 0.0243633 40 _ _ _ _ act 0.209147 dev </t>
  </si>
  <si>
    <t xml:space="preserve">60 Main_RecrDev_1992 0.414955 41 _ _ _ _ act 0.169353 dev </t>
  </si>
  <si>
    <t xml:space="preserve">61 Main_RecrDev_1993 -0.55053 42 _ _ _ _ act 0.272819 dev </t>
  </si>
  <si>
    <t xml:space="preserve">62 Main_RecrDev_1994 0.807841 43 _ _ _ _ act 0.157624 dev </t>
  </si>
  <si>
    <t xml:space="preserve">63 Main_RecrDev_1995 1.20498 44 _ _ _ _ act 0.127174 dev </t>
  </si>
  <si>
    <t xml:space="preserve">64 Main_RecrDev_1996 -1.57078 45 _ _ _ _ act 0.433136 dev </t>
  </si>
  <si>
    <t xml:space="preserve">65 Main_RecrDev_1997 1.34929 46 _ _ _ _ act 0.12479 dev </t>
  </si>
  <si>
    <t xml:space="preserve">66 Main_RecrDev_1998 0.134349 47 _ _ _ _ act 0.278723 dev </t>
  </si>
  <si>
    <t xml:space="preserve">67 Main_RecrDev_1999 1.35336 48 _ _ _ _ act 0.135818 dev </t>
  </si>
  <si>
    <t xml:space="preserve">68 Main_RecrDev_2000 0.51322 49 _ _ _ _ act 0.19933 dev </t>
  </si>
  <si>
    <t xml:space="preserve">69 Main_RecrDev_2001 0.628205 50 _ _ _ _ act 0.228308 dev </t>
  </si>
  <si>
    <t xml:space="preserve">70 Main_RecrDev_2002 1.07298 51 _ _ _ _ act 0.18594 dev </t>
  </si>
  <si>
    <t xml:space="preserve">71 Main_RecrDev_2003 1.08098 52 _ _ _ _ act 0.16062 dev </t>
  </si>
  <si>
    <t xml:space="preserve">72 Main_RecrDev_2004 0.804476 53 _ _ _ _ act 0.174453 dev </t>
  </si>
  <si>
    <t xml:space="preserve">73 Main_RecrDev_2005 0.418669 54 _ _ _ _ act 0.187467 dev </t>
  </si>
  <si>
    <t xml:space="preserve">74 Main_RecrDev_2006 0.500327 55 _ _ _ _ act 0.171421 dev </t>
  </si>
  <si>
    <t xml:space="preserve">75 Main_RecrDev_2007 0.646619 56 _ _ _ _ act 0.176605 dev </t>
  </si>
  <si>
    <t xml:space="preserve">76 Main_RecrDev_2008 0.0225045 57 _ _ _ _ act 0.23862 dev </t>
  </si>
  <si>
    <t xml:space="preserve">77 Main_RecrDev_2009 -0.113218 58 _ _ _ _ act 0.197506 dev </t>
  </si>
  <si>
    <t xml:space="preserve">78 Main_RecrDev_2010 -1.75143 59 _ _ _ _ act 0.441433 dev </t>
  </si>
  <si>
    <t xml:space="preserve">79 Main_RecrDev_2011 -0.317201 60 _ _ _ _ act 0.177569 dev </t>
  </si>
  <si>
    <t xml:space="preserve">80 Main_RecrDev_2012 -1.13862 61 _ _ _ _ act 0.263567 dev </t>
  </si>
  <si>
    <t xml:space="preserve">81 Main_RecrDev_2013 0.134089 62 _ _ _ _ act 0.199805 dev </t>
  </si>
  <si>
    <t xml:space="preserve">82 Main_RecrDev_2014 0.478188 63 _ _ _ _ act 0.208846 dev </t>
  </si>
  <si>
    <t xml:space="preserve">83 Main_RecrDev_2015 -1.18563 64 _ _ _ _ act 0.367649 dev </t>
  </si>
  <si>
    <t xml:space="preserve">84 Main_RecrDev_2016 0.178977 65 _ _ _ _ act 0.346963 dev </t>
  </si>
  <si>
    <t xml:space="preserve">85 Late_RecrDev_2017 -1.26395 66 _ _ _ _ act 0.464004 dev </t>
  </si>
  <si>
    <t xml:space="preserve">86 Late_RecrDev_2018 0.00125618 67 _ _ _ _ act 0.900566 dev </t>
  </si>
  <si>
    <t xml:space="preserve">87 Late_RecrDev_2019 0 68 _ _ _ _ act 0.9 dev </t>
  </si>
  <si>
    <t xml:space="preserve">88 ForeRecr_2020 0 69 _ _ _ _ act 0.9 dev </t>
  </si>
  <si>
    <t xml:space="preserve">89 Impl_err_2020 0  _ _ _ _ _ NA _  dev </t>
  </si>
  <si>
    <t xml:space="preserve">90 InitF_1UKOTB_Nets 0.00241797 70 1 0 2 0.03 LO  0.000384871 No_prior </t>
  </si>
  <si>
    <t xml:space="preserve">91 InitF_2Lines 0.000936449 71 1 0 2 0.03 LO  0.000166236 No_prior </t>
  </si>
  <si>
    <t xml:space="preserve">92 InitF_3UKMWT 2.28765e-005 72 1 0 2 0.03 LO  4.25015e-006 No_prior </t>
  </si>
  <si>
    <t xml:space="preserve">93 InitF_4French 0.031126 73 1 0 2 0.03 OK  0.00632459 No_prior </t>
  </si>
  <si>
    <t xml:space="preserve">94 InitF_5Other 0.000822762 74 1 0 2 0.03 LO  0.000161917 No_prior </t>
  </si>
  <si>
    <t xml:space="preserve">95 InitF_6RecFish 0.0725558 75 1 0 2 0.03 OK  0.0143678 No_prior </t>
  </si>
  <si>
    <t xml:space="preserve">96 Q_extraSD_7_AutBass 0.225659 76 3 0 1 0.1 OK  0.09108 No_prior </t>
  </si>
  <si>
    <t xml:space="preserve">97 Q_extraSD_8_CGFS1 0.233859 77 3 0 1 0.1 OK  0.0809558 No_prior </t>
  </si>
  <si>
    <t xml:space="preserve">98 Q_extraSD_9_FR_LPUE 4.96732e-008 78 3 0 1 0.1 LO  4.96728e-005 No_prior </t>
  </si>
  <si>
    <t xml:space="preserve">99 SizeSel_1P_1_UKOTB_Nets 41.5987 79 2 20 93 45 OK  0.851505 No_prior </t>
  </si>
  <si>
    <t xml:space="preserve">100 SizeSel_1P_2_UKOTB_Nets -15 _ -3 -15 4 -15 NA _  No_prior </t>
  </si>
  <si>
    <t xml:space="preserve">101 SizeSel_1P_3_UKOTB_Nets 4.62096 80 3 -1 9 3.3 OK  0.133016 No_prior </t>
  </si>
  <si>
    <t xml:space="preserve">102 SizeSel_1P_4_UKOTB_Nets 6.57655 81 3 -1 9 4.4 OK  0.344988 No_prior </t>
  </si>
  <si>
    <t xml:space="preserve">103 SizeSel_1P_5_UKOTB_Nets -999 _ -2 -999 9 -999 NA _  No_prior </t>
  </si>
  <si>
    <t xml:space="preserve">104 SizeSel_1P_6_UKOTB_Nets -999 _ -2 -999 9 -999 NA _  No_prior </t>
  </si>
  <si>
    <t xml:space="preserve">105 Retain_1P_1_UKOTB_Nets 32.6547 82 4 20 50 36 OK  0.719854 No_prior </t>
  </si>
  <si>
    <t xml:space="preserve">106 Retain_1P_2_UKOTB_Nets 2.5877 83 4 0.61 10.01 0.81 OK  0.267616 No_prior </t>
  </si>
  <si>
    <t xml:space="preserve">107 Retain_1P_3_UKOTB_Nets 1 _ -3 0 1 1 NA _  No_prior </t>
  </si>
  <si>
    <t xml:space="preserve">108 Retain_1P_4_UKOTB_Nets 0 _ -3 0 0 0 NA _  No_prior </t>
  </si>
  <si>
    <t xml:space="preserve">109 SizeSel_2P_1_Lines 37.7548 84 2 20 91 39 OK  0.599546 No_prior </t>
  </si>
  <si>
    <t xml:space="preserve">110 SizeSel_2P_2_Lines 4.71454 85 3 0.01 30 2 OK  0.734144 No_prior </t>
  </si>
  <si>
    <t xml:space="preserve">111 SizeSel_3P_1_UKMWT 42.4182 86 2 20 91 39 OK  0.711773 No_prior </t>
  </si>
  <si>
    <t xml:space="preserve">112 SizeSel_3P_2_UKMWT 4.50311 87 3 0.01 30 2 OK  0.814242 No_prior </t>
  </si>
  <si>
    <t xml:space="preserve">113 SizeSel_4P_1_French 59.8179 88 2 20 91 57 OK  3.62104 No_prior </t>
  </si>
  <si>
    <t xml:space="preserve">114 SizeSel_4P_2_French -15 _ -3 -15 4 -15 NA _  No_prior </t>
  </si>
  <si>
    <t xml:space="preserve">115 SizeSel_4P_3_French 6.13699 89 3 -1 9 6 OK  0.26861 No_prior </t>
  </si>
  <si>
    <t xml:space="preserve">116 SizeSel_4P_4_French 9 _ -3 -1 9 9 NA _  No_prior </t>
  </si>
  <si>
    <t xml:space="preserve">117 SizeSel_4P_5_French -999 _ -2 -999 9 -999 NA _  No_prior </t>
  </si>
  <si>
    <t xml:space="preserve">118 SizeSel_4P_6_French 9 _ -2 -999 9 9 NA _  No_prior </t>
  </si>
  <si>
    <t xml:space="preserve">119 Retain_4P_1_French 35.8733 90 4 30 50 36 OK  0.397398 No_prior </t>
  </si>
  <si>
    <t xml:space="preserve">120 Retain_4P_2_French 0.934885 91 4 0.61 10.01 0.81 OK  0.239978 No_prior </t>
  </si>
  <si>
    <t xml:space="preserve">121 Retain_4P_3_French 1 _ -3 0 1 1 NA _  No_prior </t>
  </si>
  <si>
    <t xml:space="preserve">122 Retain_4P_4_French 0 _ -3 0 0 0 NA _  No_prior </t>
  </si>
  <si>
    <t xml:space="preserve">123 SizeSel_6P_1_RecFish 51.3633 92 2 20 93 45 OK  3.92958 No_prior </t>
  </si>
  <si>
    <t xml:space="preserve">124 SizeSel_6P_2_RecFish -15 _ -3 -15 4 -15 NA _  No_prior </t>
  </si>
  <si>
    <t xml:space="preserve">125 SizeSel_6P_3_RecFish 5.50401 93 3 -1 9 5 OK  0.406984 No_prior </t>
  </si>
  <si>
    <t xml:space="preserve">126 SizeSel_6P_4_RecFish 3.04516 94 3 -1 9 4.4 OK  92.4141 No_prior </t>
  </si>
  <si>
    <t xml:space="preserve">127 SizeSel_6P_5_RecFish -999 _ -2 -999 9 -999 NA _  No_prior </t>
  </si>
  <si>
    <t xml:space="preserve">128 SizeSel_6P_6_RecFish 9 _ -2 -999 9 9 NA _  No_prior </t>
  </si>
  <si>
    <t xml:space="preserve">129 SizeSel_7P_1_AutBass 24.5753 95 2 19 93 32 OK  36.0674 No_prior </t>
  </si>
  <si>
    <t xml:space="preserve">130 SizeSel_7P_2_AutBass -15 _ -3 -15 4 -15 NA _  No_prior </t>
  </si>
  <si>
    <t xml:space="preserve">131 SizeSel_7P_3_AutBass 2.02454 96 3 -1 9 3.3 OK  41.2455 No_prior </t>
  </si>
  <si>
    <t xml:space="preserve">132 SizeSel_7P_4_AutBass 0.902646 97 3 -1 9 4.4 OK  33.9866 No_prior </t>
  </si>
  <si>
    <t xml:space="preserve">133 SizeSel_7P_5_AutBass -999 _ -2 -999 9 -999 NA _  No_prior </t>
  </si>
  <si>
    <t xml:space="preserve">134 SizeSel_7P_6_AutBass -999 _ -2 -999 9 -999 NA _  No_prior </t>
  </si>
  <si>
    <t xml:space="preserve">135 SizeSel_8P_1_CGFS1 31.5711 98 2 20 93 32 OK  1.21786 No_prior </t>
  </si>
  <si>
    <t xml:space="preserve">136 SizeSel_8P_2_CGFS1 -15 _ -3 -15 4 -15 NA _  No_prior </t>
  </si>
  <si>
    <t xml:space="preserve">137 SizeSel_8P_3_CGFS1 2.89614 99 3 -1 9 3.3 OK  0.424694 No_prior </t>
  </si>
  <si>
    <t xml:space="preserve">138 SizeSel_8P_4_CGFS1 6.4768 100 3 -1 9 4.4 OK  0.347908 No_prior </t>
  </si>
  <si>
    <t xml:space="preserve">139 SizeSel_8P_5_CGFS1 -999 _ -2 -999 9 -999 NA _  No_prior </t>
  </si>
  <si>
    <t xml:space="preserve">140 SizeSel_8P_6_CGFS1 -999 _ -2 -999 9 -999 NA _  No_prior </t>
  </si>
  <si>
    <t xml:space="preserve">141 AgeSel_7P_1_AutBass 2 _ -3 2 2 2 NA _  No_prior </t>
  </si>
  <si>
    <t xml:space="preserve">142 AgeSel_7P_2_AutBass 4 _ -3 4 4 4 NA _  No_prior </t>
  </si>
  <si>
    <t xml:space="preserve">143 SizeSel_1P_1_UKOTB_Nets_BLK1repl_2015 45.4333 101 2 20 93 45 OK  1.53935 No_prior </t>
  </si>
  <si>
    <t xml:space="preserve">144 SizeSel_1P_2_UKOTB_Nets_BLK1repl_2015 -8.14846 102 3 -15 4 -15 OK  103.538 No_prior </t>
  </si>
  <si>
    <t xml:space="preserve">145 SizeSel_1P_3_UKOTB_Nets_BLK1repl_2015 3.4408 103 3 -1 9 3.3 OK  0.369294 No_prior </t>
  </si>
  <si>
    <t xml:space="preserve">146 Retain_1P_1_UKOTB_Nets_BLK1repl_2015 40.1769 104 4 20 50 36 OK  0.391493 No_prior </t>
  </si>
  <si>
    <t xml:space="preserve">147 Retain_1P_2_UKOTB_Nets_BLK1repl_2015 0.612261 105 4 0.61 10.01 0.81 LO  0.0697184 No_prior </t>
  </si>
  <si>
    <t xml:space="preserve">148 SizeSel_2P_1_Lines_BLK1repl_2015 41.6847 106 2 20 91 39 OK  0.681745 No_prior </t>
  </si>
  <si>
    <t xml:space="preserve">149 SizeSel_2P_2_Lines_BLK1repl_2015 1.76381 107 3 0.01 30 2 OK  1.0461 No_prior </t>
  </si>
  <si>
    <t xml:space="preserve">150 SizeSel_4P_1_French_BLK1repl_2015 42.3863 108 2 20 91 57 OK  2.11323 No_prior </t>
  </si>
  <si>
    <t xml:space="preserve">151 SizeSel_4P_2_French_BLK1repl_2015 -9.74097 109 3 -15 4 -15 OK  79.3503 No_prior </t>
  </si>
  <si>
    <t xml:space="preserve">152 SizeSel_4P_3_French_BLK1repl_2015 4.3444 110 3 -1 9 6 OK  0.303262 No_prior </t>
  </si>
  <si>
    <t xml:space="preserve">153 SizeSel_4P_6_French_BLK1repl_2015 -999 _ -2 -999 9 -999 NA _  No_prior </t>
  </si>
  <si>
    <t xml:space="preserve">154 Retain_4P_1_French_BLK1repl_2015 40.4912 111 4 30 50 36 OK  0.79632 No_prior </t>
  </si>
  <si>
    <t xml:space="preserve">155 Retain_4P_2_French_BLK1repl_2015 2.08292 112 4 0.61 10.01 0.81 OK  0.511853 No_prior </t>
  </si>
  <si>
    <t>Number_of_active_parameters_on_or_near_bounds: 6</t>
  </si>
  <si>
    <t>Active_count 112</t>
  </si>
  <si>
    <t>SPR_ratio_basis:  (1-SPR)/(1-SPR_MSY)</t>
  </si>
  <si>
    <t>F_report_basis: _abs_F;_with_F=Z-M;_for_ages_4_15</t>
  </si>
  <si>
    <t>B_ratio_denominator:  100%*Virgin_Biomass</t>
  </si>
  <si>
    <t xml:space="preserve"> LABEL Value  StdDev (Val-1.0)/Stddev  CumNorm</t>
  </si>
  <si>
    <t xml:space="preserve"> SPB_Virgin 42854.9 3077.07</t>
  </si>
  <si>
    <t xml:space="preserve"> SPB_Initial 23435.1 3276.55</t>
  </si>
  <si>
    <t xml:space="preserve"> SPB_1985 23330.5 3136.48</t>
  </si>
  <si>
    <t xml:space="preserve"> SPB_1986 20549.1 2812.21</t>
  </si>
  <si>
    <t xml:space="preserve"> SPB_1987 18398.1 2515.9</t>
  </si>
  <si>
    <t xml:space="preserve"> SPB_1988 16758.7 2277.3</t>
  </si>
  <si>
    <t xml:space="preserve"> SPB_1989 16136 2131.91</t>
  </si>
  <si>
    <t xml:space="preserve"> SPB_1990 14813.4 2021.91</t>
  </si>
  <si>
    <t xml:space="preserve"> SPB_1991 13011 1888.62</t>
  </si>
  <si>
    <t xml:space="preserve"> SPB_1992 11447.6 1734.26</t>
  </si>
  <si>
    <t xml:space="preserve"> SPB_1993 11865 1607.11</t>
  </si>
  <si>
    <t xml:space="preserve"> SPB_1994 14530.9 1544.86</t>
  </si>
  <si>
    <t xml:space="preserve"> SPB_1995 18258.7 1612.82</t>
  </si>
  <si>
    <t xml:space="preserve"> SPB_1996 20241.8 1721.03</t>
  </si>
  <si>
    <t xml:space="preserve"> SPB_1997 19429.6 1746.86</t>
  </si>
  <si>
    <t xml:space="preserve"> SPB_1998 18204 1719.67</t>
  </si>
  <si>
    <t xml:space="preserve"> SPB_1999 17600.2 1671.37</t>
  </si>
  <si>
    <t xml:space="preserve"> SPB_2000 17700.2 1644.45</t>
  </si>
  <si>
    <t xml:space="preserve"> SPB_2001 18698.7 1686.66</t>
  </si>
  <si>
    <t xml:space="preserve"> SPB_2002 19575.7 1737.88</t>
  </si>
  <si>
    <t xml:space="preserve"> SPB_2003 20828.5 1799.61</t>
  </si>
  <si>
    <t xml:space="preserve"> SPB_2004 21654.2 1850.12</t>
  </si>
  <si>
    <t xml:space="preserve"> SPB_2005 22279.2 1891.72</t>
  </si>
  <si>
    <t xml:space="preserve"> SPB_2006 21910.3 1919.94</t>
  </si>
  <si>
    <t xml:space="preserve"> SPB_2007 21518.7 1911.39</t>
  </si>
  <si>
    <t xml:space="preserve"> SPB_2008 21821.1 1882.19</t>
  </si>
  <si>
    <t xml:space="preserve"> SPB_2009 22076.1 1849.55</t>
  </si>
  <si>
    <t xml:space="preserve"> SPB_2010 21779.9 1800.14</t>
  </si>
  <si>
    <t xml:space="preserve"> SPB_2011 20161.1 1707.26</t>
  </si>
  <si>
    <t xml:space="preserve"> SPB_2012 18706.5 1594.37</t>
  </si>
  <si>
    <t xml:space="preserve"> SPB_2013 16811.4 1497.02</t>
  </si>
  <si>
    <t xml:space="preserve"> SPB_2014 14146.5 1435.55</t>
  </si>
  <si>
    <t xml:space="preserve"> SPB_2015 12084.8 1408.71</t>
  </si>
  <si>
    <t xml:space="preserve"> SPB_2016 10173.2 1389.53</t>
  </si>
  <si>
    <t xml:space="preserve"> SPB_2017 9394.8 1388.32</t>
  </si>
  <si>
    <t xml:space="preserve"> SPB_2018 9372.24 1433.73</t>
  </si>
  <si>
    <t xml:space="preserve"> SPB_2019 10061.3 1562.34</t>
  </si>
  <si>
    <t xml:space="preserve"> SPB_2020 11006.7 1773.94</t>
  </si>
  <si>
    <t xml:space="preserve"> Recr_Virgin 21731.9 1595.58</t>
  </si>
  <si>
    <t xml:space="preserve"> Recr_Initial 21731.9 1595.58</t>
  </si>
  <si>
    <t xml:space="preserve"> Recr_1985 849.903 396.534</t>
  </si>
  <si>
    <t xml:space="preserve"> Recr_1986 2475.98 1045.14</t>
  </si>
  <si>
    <t xml:space="preserve"> Recr_1987 21106.4 3197.62</t>
  </si>
  <si>
    <t xml:space="preserve"> Recr_1988 17120.9 3768.8</t>
  </si>
  <si>
    <t xml:space="preserve"> Recr_1989 90828 7538.51</t>
  </si>
  <si>
    <t xml:space="preserve"> Recr_1990 7366.26 2618.74</t>
  </si>
  <si>
    <t xml:space="preserve"> Recr_1991 15363.5 3131.94</t>
  </si>
  <si>
    <t xml:space="preserve"> Recr_1992 22702.5 3652.32</t>
  </si>
  <si>
    <t xml:space="preserve"> Recr_1993 8645.36 2347.02</t>
  </si>
  <si>
    <t xml:space="preserve"> Recr_1994 33634.7 4965.77</t>
  </si>
  <si>
    <t xml:space="preserve"> Recr_1995 50041.3 5665.99</t>
  </si>
  <si>
    <t xml:space="preserve"> Recr_1996 3117.85 1362.72</t>
  </si>
  <si>
    <t xml:space="preserve"> Recr_1997 57812.1 6345.06</t>
  </si>
  <si>
    <t xml:space="preserve"> Recr_1998 17153.7 4731.42</t>
  </si>
  <si>
    <t xml:space="preserve"> Recr_1999 58044.4 6897.66</t>
  </si>
  <si>
    <t xml:space="preserve"> Recr_2000 25054.9 4811.37</t>
  </si>
  <si>
    <t xml:space="preserve"> Recr_2001 28108.9 6272.23</t>
  </si>
  <si>
    <t xml:space="preserve"> Recr_2002 43855.2 7644.86</t>
  </si>
  <si>
    <t xml:space="preserve"> Recr_2003 44208.8 6529.34</t>
  </si>
  <si>
    <t xml:space="preserve"> Recr_2004 33529.9 5494</t>
  </si>
  <si>
    <t xml:space="preserve"> Recr_2005 22797.3 4035.01</t>
  </si>
  <si>
    <t xml:space="preserve"> Recr_2006 24736.9 3909.22</t>
  </si>
  <si>
    <t xml:space="preserve"> Recr_2007 28633.5 4612.63</t>
  </si>
  <si>
    <t xml:space="preserve"> Recr_2008 15340.1 3591.7</t>
  </si>
  <si>
    <t xml:space="preserve"> Recr_2009 13393.3 2569.34</t>
  </si>
  <si>
    <t xml:space="preserve"> Recr_2010 2602.66 1165.27</t>
  </si>
  <si>
    <t xml:space="preserve"> Recr_2011 10921.4 1947.34</t>
  </si>
  <si>
    <t xml:space="preserve"> Recr_2012 4803.09 1278.09</t>
  </si>
  <si>
    <t xml:space="preserve"> Recr_2013 17148.4 3462.47</t>
  </si>
  <si>
    <t xml:space="preserve"> Recr_2014 24188.7 5155.41</t>
  </si>
  <si>
    <t xml:space="preserve"> Recr_2015 4581.11 1719.23</t>
  </si>
  <si>
    <t xml:space="preserve"> Recr_2016 17928.3 6354.51</t>
  </si>
  <si>
    <t xml:space="preserve"> Recr_2017 4465.16 2096.03</t>
  </si>
  <si>
    <t xml:space="preserve"> Recr_2018 21739.8 19643.1</t>
  </si>
  <si>
    <t xml:space="preserve"> Recr_2019 21714.2 19607.7</t>
  </si>
  <si>
    <t xml:space="preserve"> Recr_2020 21716.2 19609.5</t>
  </si>
  <si>
    <t xml:space="preserve"> SPRratio_1985 0.530314 0.0435173 -10.7931 1.90021e-027</t>
  </si>
  <si>
    <t xml:space="preserve"> SPRratio_1986 0.580984 0.0431111 -9.71945 1.26842e-022</t>
  </si>
  <si>
    <t xml:space="preserve"> SPRratio_1987 0.661342 0.0418282 -8.09641 2.8604e-016</t>
  </si>
  <si>
    <t xml:space="preserve"> SPRratio_1988 0.597711 0.0416085 -9.66844 2.08993e-022</t>
  </si>
  <si>
    <t xml:space="preserve"> SPRratio_1989 0.60054 0.0425649 -9.38472 3.20651e-021</t>
  </si>
  <si>
    <t xml:space="preserve"> SPRratio_1990 0.604998 0.0445646 -8.86359 3.92848e-019</t>
  </si>
  <si>
    <t xml:space="preserve"> SPRratio_1991 0.648496 0.0444942 -7.9 1.40828e-015</t>
  </si>
  <si>
    <t xml:space="preserve"> SPRratio_1992 0.648451 0.0415968 -8.45134 1.45739e-017</t>
  </si>
  <si>
    <t xml:space="preserve"> SPRratio_1993 0.63483 0.0343719 -10.6241 1.17797e-026</t>
  </si>
  <si>
    <t xml:space="preserve"> SPRratio_1994 0.607329 0.0288948 -13.5897 2.39909e-042</t>
  </si>
  <si>
    <t xml:space="preserve"> SPRratio_1995 0.636257 0.0274886 -13.2325 2.95684e-040</t>
  </si>
  <si>
    <t xml:space="preserve"> SPRratio_1996 0.724278 0.026751 -10.307 3.34635e-025</t>
  </si>
  <si>
    <t xml:space="preserve"> SPRratio_1997 0.706212 0.027755 -10.585 1.78809e-026</t>
  </si>
  <si>
    <t xml:space="preserve"> SPRratio_1998 0.69627 0.0278128 -10.9205 4.71313e-028</t>
  </si>
  <si>
    <t xml:space="preserve"> SPRratio_1999 0.716065 0.0265689 -10.6867 6.00922e-027</t>
  </si>
  <si>
    <t xml:space="preserve"> SPRratio_2000 0.692732 0.0265356 -11.5795 2.69286e-031</t>
  </si>
  <si>
    <t xml:space="preserve"> SPRratio_2001 0.692737 0.0260945 -11.775 2.7027e-032</t>
  </si>
  <si>
    <t xml:space="preserve"> SPRratio_2002 0.690666 0.0255194 -12.1215 4.18966e-034</t>
  </si>
  <si>
    <t xml:space="preserve"> SPRratio_2003 0.733329 0.0242601 -10.9922 2.13634e-028</t>
  </si>
  <si>
    <t xml:space="preserve"> SPRratio_2004 0.740342 0.0239462 -10.8434 1.09799e-027</t>
  </si>
  <si>
    <t xml:space="preserve"> SPRratio_2005 0.773432 0.0233416 -9.70664 1.43815e-022</t>
  </si>
  <si>
    <t xml:space="preserve"> SPRratio_2006 0.775428 0.0236028 -9.51464 9.27392e-022</t>
  </si>
  <si>
    <t xml:space="preserve"> SPRratio_2007 0.75963 0.0237009 -10.1418 1.83905e-024</t>
  </si>
  <si>
    <t xml:space="preserve"> SPRratio_2008 0.75968 0.0230934 -10.4064 1.18404e-025</t>
  </si>
  <si>
    <t xml:space="preserve"> SPRratio_2009 0.750715 0.0227873 -10.9396 3.8171e-028</t>
  </si>
  <si>
    <t xml:space="preserve"> SPRratio_2010 0.790628 0.0213466 -9.8082 5.28723e-023</t>
  </si>
  <si>
    <t xml:space="preserve"> SPRratio_2011 0.772184 0.0218571 -10.423 9.95201e-026</t>
  </si>
  <si>
    <t xml:space="preserve"> SPRratio_2012 0.797283 0.0214815 -9.43681 1.95394e-021</t>
  </si>
  <si>
    <t xml:space="preserve"> SPRratio_2013 0.831535 0.0220603 -7.63656 1.12531e-014</t>
  </si>
  <si>
    <t xml:space="preserve"> SPRratio_2014 0.789863 0.0278403 -7.54795 2.22947e-014</t>
  </si>
  <si>
    <t xml:space="preserve"> SPRratio_2015 0.765204 0.0375668 -6.25009 2.05977e-010</t>
  </si>
  <si>
    <t xml:space="preserve"> SPRratio_2016 0.618514 0.0448998 -8.49639 9.89985e-018</t>
  </si>
  <si>
    <t xml:space="preserve"> SPRratio_2017 0.561731 0.0480851 -9.11446 4.01367e-020</t>
  </si>
  <si>
    <t xml:space="preserve"> SPRratio_2018 0.517698 0.0482927 -9.98707 8.85273e-024</t>
  </si>
  <si>
    <t xml:space="preserve"> SPRratio_2019 0.519445 0.0502994 -9.55389 6.35452e-022</t>
  </si>
  <si>
    <t xml:space="preserve"> SPRratio_2020 0.562173 0.0294539 -14.8648 2.92392e-050</t>
  </si>
  <si>
    <t xml:space="preserve"> F_1985 0.0865325 0.0109009 -83.7974 0</t>
  </si>
  <si>
    <t xml:space="preserve"> F_1986 0.0909024 0.011357 -80.0476 0</t>
  </si>
  <si>
    <t xml:space="preserve"> F_1987 0.0959772 0.0112824 -80.1269 0</t>
  </si>
  <si>
    <t xml:space="preserve"> F_1988 0.0972406 0.011913 -75.7796 0</t>
  </si>
  <si>
    <t xml:space="preserve"> F_1989 0.115764 0.0146612 -60.3114 0</t>
  </si>
  <si>
    <t xml:space="preserve"> F_1990 0.124721 0.0165037 -53.0353 0</t>
  </si>
  <si>
    <t xml:space="preserve"> F_1991 0.101683 0.0125886 -71.3598 0</t>
  </si>
  <si>
    <t xml:space="preserve"> F_1992 0.0944077 0.0113723 -79.6311 0</t>
  </si>
  <si>
    <t xml:space="preserve"> F_1993 0.0664093 0.00671345 -139.063 0</t>
  </si>
  <si>
    <t xml:space="preserve"> F_1994 0.0872871 0.00712828 -128.041 0</t>
  </si>
  <si>
    <t xml:space="preserve"> F_1995 0.109308 0.00823966 -108.098 0</t>
  </si>
  <si>
    <t xml:space="preserve"> F_1996 0.14341 0.0105979 -80.8267 0</t>
  </si>
  <si>
    <t xml:space="preserve"> F_1997 0.147478 0.0116552 -73.1454 0</t>
  </si>
  <si>
    <t xml:space="preserve"> F_1998 0.118759 0.00925055 -95.2636 0</t>
  </si>
  <si>
    <t xml:space="preserve"> F_1999 0.109476 0.00802546 -110.962 0</t>
  </si>
  <si>
    <t xml:space="preserve"> F_2000 0.128297 0.00974658 -89.4368 0</t>
  </si>
  <si>
    <t xml:space="preserve"> F_2001 0.104777 0.0074632 -119.952 0</t>
  </si>
  <si>
    <t xml:space="preserve"> F_2002 0.119946 0.00865223 -101.714 0</t>
  </si>
  <si>
    <t xml:space="preserve"> F_2003 0.121467 0.00799349 -109.906 0</t>
  </si>
  <si>
    <t xml:space="preserve"> F_2004 0.138091 0.00920329 -93.6523 0</t>
  </si>
  <si>
    <t xml:space="preserve"> F_2005 0.160108 0.0114588 -73.2966 0</t>
  </si>
  <si>
    <t xml:space="preserve"> F_2006 0.150498 0.010203 -83.2597 0</t>
  </si>
  <si>
    <t xml:space="preserve"> F_2007 0.138892 0.00893566 -96.3675 0</t>
  </si>
  <si>
    <t xml:space="preserve"> F_2008 0.145645 0.00894363 -95.5267 0</t>
  </si>
  <si>
    <t xml:space="preserve"> F_2009 0.151664 0.00919394 -92.2711 0</t>
  </si>
  <si>
    <t xml:space="preserve"> F_2010 0.17682 0.0105653 -77.9135 0</t>
  </si>
  <si>
    <t xml:space="preserve"> F_2011 0.159083 0.00950567 -88.4648 0</t>
  </si>
  <si>
    <t xml:space="preserve"> F_2012 0.185407 0.0121548 -67.0184 0</t>
  </si>
  <si>
    <t xml:space="preserve"> F_2013 0.217605 0.0164613 -47.5293 0</t>
  </si>
  <si>
    <t xml:space="preserve"> F_2014 0.208356 0.0193744 -40.8603 0</t>
  </si>
  <si>
    <t xml:space="preserve"> F_2015 0.178436 0.0217706 -37.7373 7.06068e-312</t>
  </si>
  <si>
    <t xml:space="preserve"> F_2016 0.113732 0.0155348 -57.0506 0</t>
  </si>
  <si>
    <t xml:space="preserve"> F_2017 0.0763133 0.0119951 -77.0052 0</t>
  </si>
  <si>
    <t xml:space="preserve"> F_2018 0.0568029 0.00943354 -99.9834 0</t>
  </si>
  <si>
    <t xml:space="preserve"> F_2019 0.0752555 0.0122717 -75.3557 0</t>
  </si>
  <si>
    <t xml:space="preserve"> F_2020 0.0819885 0.0108832 -84.3515 0</t>
  </si>
  <si>
    <t xml:space="preserve"> Bratio_1985 0.544408 0.0629597 -7.23625 2.32316e-013</t>
  </si>
  <si>
    <t xml:space="preserve"> Bratio_1986 0.479505 0.0570804 -9.11863 3.8622e-020</t>
  </si>
  <si>
    <t xml:space="preserve"> Bratio_1987 0.429312 0.0515292 -11.075 8.50317e-029</t>
  </si>
  <si>
    <t xml:space="preserve"> Bratio_1988 0.391056 0.0471348 -12.9192 1.8178e-038</t>
  </si>
  <si>
    <t xml:space="preserve"> Bratio_1989 0.376526 0.0447471 -13.9333 2.07289e-044</t>
  </si>
  <si>
    <t xml:space="preserve"> Bratio_1990 0.345665 0.0428598 -15.2669 6.68253e-053</t>
  </si>
  <si>
    <t xml:space="preserve"> Bratio_1991 0.303605 0.0402215 -17.314 1.96201e-067</t>
  </si>
  <si>
    <t xml:space="preserve"> Bratio_1992 0.267124 0.0369977 -19.8087 1.35046e-087</t>
  </si>
  <si>
    <t xml:space="preserve"> Bratio_1993 0.276864 0.0345715 -20.9171 2.03072e-097</t>
  </si>
  <si>
    <t xml:space="preserve"> Bratio_1994 0.339071 0.0346008 -19.1016 1.3163e-081</t>
  </si>
  <si>
    <t xml:space="preserve"> Bratio_1995 0.42606 0.0384395 -14.931 1.08655e-050</t>
  </si>
  <si>
    <t xml:space="preserve"> Bratio_1996 0.472335 0.041955 -12.5769 1.46253e-036</t>
  </si>
  <si>
    <t xml:space="preserve"> Bratio_1997 0.453382 0.0418786 -13.0524 3.19191e-039</t>
  </si>
  <si>
    <t xml:space="preserve"> Bratio_1998 0.424782 0.0404468 -14.2216 3.51572e-046</t>
  </si>
  <si>
    <t xml:space="preserve"> Bratio_1999 0.410693 0.0389942 -15.1127 7.01539e-052</t>
  </si>
  <si>
    <t xml:space="preserve"> Bratio_2000 0.413027 0.0384059 -15.2834 5.18454e-053</t>
  </si>
  <si>
    <t xml:space="preserve"> Bratio_2001 0.436326 0.03969 -14.2019 4.65567e-046</t>
  </si>
  <si>
    <t xml:space="preserve"> Bratio_2002 0.456791 0.0411967 -13.1857 5.50334e-040</t>
  </si>
  <si>
    <t xml:space="preserve"> Bratio_2003 0.486025 0.0432306 -11.8892 6.94236e-033</t>
  </si>
  <si>
    <t xml:space="preserve"> Bratio_2004 0.505292 0.0448344 -11.0341 1.34108e-028</t>
  </si>
  <si>
    <t xml:space="preserve"> Bratio_2005 0.519876 0.0460859 -10.418 1.04845e-025</t>
  </si>
  <si>
    <t xml:space="preserve"> Bratio_2006 0.511267 0.0462799 -10.5604 2.32602e-026</t>
  </si>
  <si>
    <t xml:space="preserve"> Bratio_2007 0.502129 0.0458035 -10.8697 8.23284e-028</t>
  </si>
  <si>
    <t xml:space="preserve"> Bratio_2008 0.509187 0.0454744 -10.7932 1.89852e-027</t>
  </si>
  <si>
    <t xml:space="preserve"> Bratio_2009 0.515137 0.0450309 -10.7673 2.5139e-027</t>
  </si>
  <si>
    <t xml:space="preserve"> Bratio_2010 0.508226 0.0438532 -11.2141 1.78424e-029</t>
  </si>
  <si>
    <t xml:space="preserve"> Bratio_2011 0.47045 0.0410485 -12.9006 2.31449e-038</t>
  </si>
  <si>
    <t xml:space="preserve"> Bratio_2012 0.436508 0.0381465 -14.7718 1.16685e-049</t>
  </si>
  <si>
    <t xml:space="preserve"> Bratio_2013 0.392287 0.0352667 -17.2319 8.13646e-067</t>
  </si>
  <si>
    <t xml:space="preserve"> Bratio_2014 0.330104 0.0326478 -20.5189 7.90884e-094</t>
  </si>
  <si>
    <t xml:space="preserve"> Bratio_2015 0.281994 0.03121 -23.0057 2.24296e-117</t>
  </si>
  <si>
    <t xml:space="preserve"> Bratio_2016 0.237387 0.0301981 -25.2536 5.72592e-141</t>
  </si>
  <si>
    <t xml:space="preserve"> Bratio_2017 0.219224 0.029963 -26.058 6.06918e-150</t>
  </si>
  <si>
    <t xml:space="preserve"> Bratio_2018 0.218697 0.0308252 -25.3463 5.47916e-142</t>
  </si>
  <si>
    <t xml:space="preserve"> Bratio_2019 0.234776 0.0335303 -22.8219 1.52282e-115</t>
  </si>
  <si>
    <t xml:space="preserve"> Bratio_2020 0.256837 0.0379564 -19.5794 1.24878e-085</t>
  </si>
  <si>
    <t xml:space="preserve"> SSB_Unfished 42854.9 3077.07</t>
  </si>
  <si>
    <t xml:space="preserve"> TotBio_Unfished 55509.8 4005.84</t>
  </si>
  <si>
    <t xml:space="preserve"> SmryBio_Unfished 55509.8 4005.84</t>
  </si>
  <si>
    <t xml:space="preserve"> Recr_Unfished 21731.9 1595.58</t>
  </si>
  <si>
    <t xml:space="preserve"> SSB_Btgt 17141.9 1230.83</t>
  </si>
  <si>
    <t xml:space="preserve"> SPR_Btgt 0.40015 1.60039e-017</t>
  </si>
  <si>
    <t xml:space="preserve"> Fstd_Btgt 0.110663 0.00168379</t>
  </si>
  <si>
    <t xml:space="preserve"> TotYield_Btgt 3386.97 244.164</t>
  </si>
  <si>
    <t xml:space="preserve"> SSB_SPRtgt 14992.2 1076.47</t>
  </si>
  <si>
    <t xml:space="preserve"> Fstd_SPRtgt 0.12977 0.00200016</t>
  </si>
  <si>
    <t xml:space="preserve"> TotYield_SPRtgt 3605.85 260.112</t>
  </si>
  <si>
    <t xml:space="preserve"> SSB_MSY 3664.11 460.729</t>
  </si>
  <si>
    <t xml:space="preserve"> SPR_MSY 0.0857292 0.00870812</t>
  </si>
  <si>
    <t xml:space="preserve"> Fstd_MSY 0.397072 0.0277048</t>
  </si>
  <si>
    <t xml:space="preserve"> TotYield_MSY 4333.33 318.527</t>
  </si>
  <si>
    <t xml:space="preserve"> RetYield_MSY 3569.43 301.109</t>
  </si>
  <si>
    <t xml:space="preserve"> ForeCatch_2020 1639.02 393.439</t>
  </si>
  <si>
    <t xml:space="preserve"> OFLCatch_2020 2598.82 410.412</t>
  </si>
  <si>
    <t xml:space="preserve"> ForeCatchret_2020 1502.56 370.858</t>
  </si>
  <si>
    <t xml:space="preserve"> Bzero_again 42854.9 3077.07</t>
  </si>
  <si>
    <t>Year  NatM_p_1_Fem_GP_1 L_at_Amin_Fem_GP_1 L_at_Amax_Fem_GP_1 VonBert_K_Fem_GP_1 CV_young_Fem_GP_1 CV_old_Fem_GP_1 Wtlen_1_Fem Wtlen_2_Fem Mat50%_Fem Mat_slope_Fem Eggs/kg_inter_Fem Eggs/kg_slope_wt_Fem RecrDist_GP_1 RecrDist_Area_1 RecrDist_Seas_1 CohortGrowDev</t>
  </si>
  <si>
    <t>1985  0.24 19.67 80.26 0.09699 3.10907 7.73038 1.296e-005 2.969 40.649 -0.33349 1 0 0 0 0 0</t>
  </si>
  <si>
    <t>1986  0.24 19.67 80.26 0.09699 3.10907 7.73038 1.296e-005 2.969 40.649 -0.33349 1 0 0 0 0 0</t>
  </si>
  <si>
    <t>1987  0.24 19.67 80.26 0.09699 3.10907 7.73038 1.296e-005 2.969 40.649 -0.33349 1 0 0 0 0 0</t>
  </si>
  <si>
    <t>1988  0.24 19.67 80.26 0.09699 3.10907 7.73038 1.296e-005 2.969 40.649 -0.33349 1 0 0 0 0 0</t>
  </si>
  <si>
    <t>1989  0.24 19.67 80.26 0.09699 3.10907 7.73038 1.296e-005 2.969 40.649 -0.33349 1 0 0 0 0 0</t>
  </si>
  <si>
    <t>1990  0.24 19.67 80.26 0.09699 3.10907 7.73038 1.296e-005 2.969 40.649 -0.33349 1 0 0 0 0 0</t>
  </si>
  <si>
    <t>1991  0.24 19.67 80.26 0.09699 3.10907 7.73038 1.296e-005 2.969 40.649 -0.33349 1 0 0 0 0 0</t>
  </si>
  <si>
    <t>1992  0.24 19.67 80.26 0.09699 3.10907 7.73038 1.296e-005 2.969 40.649 -0.33349 1 0 0 0 0 0</t>
  </si>
  <si>
    <t>1993  0.24 19.67 80.26 0.09699 3.10907 7.73038 1.296e-005 2.969 40.649 -0.33349 1 0 0 0 0 0</t>
  </si>
  <si>
    <t>1994  0.24 19.67 80.26 0.09699 3.10907 7.73038 1.296e-005 2.969 40.649 -0.33349 1 0 0 0 0 0</t>
  </si>
  <si>
    <t>1995  0.24 19.67 80.26 0.09699 3.10907 7.73038 1.296e-005 2.969 40.649 -0.33349 1 0 0 0 0 0</t>
  </si>
  <si>
    <t>1996  0.24 19.67 80.26 0.09699 3.10907 7.73038 1.296e-005 2.969 40.649 -0.33349 1 0 0 0 0 0</t>
  </si>
  <si>
    <t>1997  0.24 19.67 80.26 0.09699 3.10907 7.73038 1.296e-005 2.969 40.649 -0.33349 1 0 0 0 0 0</t>
  </si>
  <si>
    <t>1998  0.24 19.67 80.26 0.09699 3.10907 7.73038 1.296e-005 2.969 40.649 -0.33349 1 0 0 0 0 0</t>
  </si>
  <si>
    <t>1999  0.24 19.67 80.26 0.09699 3.10907 7.73038 1.296e-005 2.969 40.649 -0.33349 1 0 0 0 0 0</t>
  </si>
  <si>
    <t>2000  0.24 19.67 80.26 0.09699 3.10907 7.73038 1.296e-005 2.969 40.649 -0.33349 1 0 0 0 0 0</t>
  </si>
  <si>
    <t>2001  0.24 19.67 80.26 0.09699 3.10907 7.73038 1.296e-005 2.969 40.649 -0.33349 1 0 0 0 0 0</t>
  </si>
  <si>
    <t>2002  0.24 19.67 80.26 0.09699 3.10907 7.73038 1.296e-005 2.969 40.649 -0.33349 1 0 0 0 0 0</t>
  </si>
  <si>
    <t>2003  0.24 19.67 80.26 0.09699 3.10907 7.73038 1.296e-005 2.969 40.649 -0.33349 1 0 0 0 0 0</t>
  </si>
  <si>
    <t>2004  0.24 19.67 80.26 0.09699 3.10907 7.73038 1.296e-005 2.969 40.649 -0.33349 1 0 0 0 0 0</t>
  </si>
  <si>
    <t>2005  0.24 19.67 80.26 0.09699 3.10907 7.73038 1.296e-005 2.969 40.649 -0.33349 1 0 0 0 0 0</t>
  </si>
  <si>
    <t>2006  0.24 19.67 80.26 0.09699 3.10907 7.73038 1.296e-005 2.969 40.649 -0.33349 1 0 0 0 0 0</t>
  </si>
  <si>
    <t>2007  0.24 19.67 80.26 0.09699 3.10907 7.73038 1.296e-005 2.969 40.649 -0.33349 1 0 0 0 0 0</t>
  </si>
  <si>
    <t>2008  0.24 19.67 80.26 0.09699 3.10907 7.73038 1.296e-005 2.969 40.649 -0.33349 1 0 0 0 0 0</t>
  </si>
  <si>
    <t>2009  0.24 19.67 80.26 0.09699 3.10907 7.73038 1.296e-005 2.969 40.649 -0.33349 1 0 0 0 0 0</t>
  </si>
  <si>
    <t>2010  0.24 19.67 80.26 0.09699 3.10907 7.73038 1.296e-005 2.969 40.649 -0.33349 1 0 0 0 0 0</t>
  </si>
  <si>
    <t>2011  0.24 19.67 80.26 0.09699 3.10907 7.73038 1.296e-005 2.969 40.649 -0.33349 1 0 0 0 0 0</t>
  </si>
  <si>
    <t>2012  0.24 19.67 80.26 0.09699 3.10907 7.73038 1.296e-005 2.969 40.649 -0.33349 1 0 0 0 0 0</t>
  </si>
  <si>
    <t>2013  0.24 19.67 80.26 0.09699 3.10907 7.73038 1.296e-005 2.969 40.649 -0.33349 1 0 0 0 0 0</t>
  </si>
  <si>
    <t>2014  0.24 19.67 80.26 0.09699 3.10907 7.73038 1.296e-005 2.969 40.649 -0.33349 1 0 0 0 0 0</t>
  </si>
  <si>
    <t>2015  0.24 19.67 80.26 0.09699 3.10907 7.73038 1.296e-005 2.969 40.649 -0.33349 1 0 0 0 0 0</t>
  </si>
  <si>
    <t>2016  0.24 19.67 80.26 0.09699 3.10907 7.73038 1.296e-005 2.969 40.649 -0.33349 1 0 0 0 0 0</t>
  </si>
  <si>
    <t>2017  0.24 19.67 80.26 0.09699 3.10907 7.73038 1.296e-005 2.969 40.649 -0.33349 1 0 0 0 0 0</t>
  </si>
  <si>
    <t>2018  0.24 19.67 80.26 0.09699 3.10907 7.73038 1.296e-005 2.969 40.649 -0.33349 1 0 0 0 0 0</t>
  </si>
  <si>
    <t>2019  0.24 19.67 80.26 0.09699 3.10907 7.73038 1.296e-005 2.969 40.649 -0.33349 1 0 0 0 0 0</t>
  </si>
  <si>
    <t>Fleet/Svy Year</t>
  </si>
  <si>
    <t>1 1985  41.5987 -15 4.62096 6.57655 -999 -999 32.6547 2.5877 1 0</t>
  </si>
  <si>
    <t>1 1986  41.5987 -15 4.62096 6.57655 -999 -999 32.6547 2.5877 1 0</t>
  </si>
  <si>
    <t>1 1987  41.5987 -15 4.62096 6.57655 -999 -999 32.6547 2.5877 1 0</t>
  </si>
  <si>
    <t>1 1988  41.5987 -15 4.62096 6.57655 -999 -999 32.6547 2.5877 1 0</t>
  </si>
  <si>
    <t>1 1989  41.5987 -15 4.62096 6.57655 -999 -999 32.6547 2.5877 1 0</t>
  </si>
  <si>
    <t>1 1990  41.5987 -15 4.62096 6.57655 -999 -999 32.6547 2.5877 1 0</t>
  </si>
  <si>
    <t>1 1991  41.5987 -15 4.62096 6.57655 -999 -999 32.6547 2.5877 1 0</t>
  </si>
  <si>
    <t>1 1992  41.5987 -15 4.62096 6.57655 -999 -999 32.6547 2.5877 1 0</t>
  </si>
  <si>
    <t>1 1993  41.5987 -15 4.62096 6.57655 -999 -999 32.6547 2.5877 1 0</t>
  </si>
  <si>
    <t>1 1994  41.5987 -15 4.62096 6.57655 -999 -999 32.6547 2.5877 1 0</t>
  </si>
  <si>
    <t>1 1995  41.5987 -15 4.62096 6.57655 -999 -999 32.6547 2.5877 1 0</t>
  </si>
  <si>
    <t>1 1996  41.5987 -15 4.62096 6.57655 -999 -999 32.6547 2.5877 1 0</t>
  </si>
  <si>
    <t>1 1997  41.5987 -15 4.62096 6.57655 -999 -999 32.6547 2.5877 1 0</t>
  </si>
  <si>
    <t>1 1998  41.5987 -15 4.62096 6.57655 -999 -999 32.6547 2.5877 1 0</t>
  </si>
  <si>
    <t>1 1999  41.5987 -15 4.62096 6.57655 -999 -999 32.6547 2.5877 1 0</t>
  </si>
  <si>
    <t>1 2000  41.5987 -15 4.62096 6.57655 -999 -999 32.6547 2.5877 1 0</t>
  </si>
  <si>
    <t>1 2001  41.5987 -15 4.62096 6.57655 -999 -999 32.6547 2.5877 1 0</t>
  </si>
  <si>
    <t>1 2002  41.5987 -15 4.62096 6.57655 -999 -999 32.6547 2.5877 1 0</t>
  </si>
  <si>
    <t>1 2003  41.5987 -15 4.62096 6.57655 -999 -999 32.6547 2.5877 1 0</t>
  </si>
  <si>
    <t>1 2004  41.5987 -15 4.62096 6.57655 -999 -999 32.6547 2.5877 1 0</t>
  </si>
  <si>
    <t>1 2005  41.5987 -15 4.62096 6.57655 -999 -999 32.6547 2.5877 1 0</t>
  </si>
  <si>
    <t>1 2006  41.5987 -15 4.62096 6.57655 -999 -999 32.6547 2.5877 1 0</t>
  </si>
  <si>
    <t>1 2007  41.5987 -15 4.62096 6.57655 -999 -999 32.6547 2.5877 1 0</t>
  </si>
  <si>
    <t>1 2008  41.5987 -15 4.62096 6.57655 -999 -999 32.6547 2.5877 1 0</t>
  </si>
  <si>
    <t>1 2009  41.5987 -15 4.62096 6.57655 -999 -999 32.6547 2.5877 1 0</t>
  </si>
  <si>
    <t>1 2010  41.5987 -15 4.62096 6.57655 -999 -999 32.6547 2.5877 1 0</t>
  </si>
  <si>
    <t>1 2011  41.5987 -15 4.62096 6.57655 -999 -999 32.6547 2.5877 1 0</t>
  </si>
  <si>
    <t>1 2012  41.5987 -15 4.62096 6.57655 -999 -999 32.6547 2.5877 1 0</t>
  </si>
  <si>
    <t>1 2013  41.5987 -15 4.62096 6.57655 -999 -999 32.6547 2.5877 1 0</t>
  </si>
  <si>
    <t>1 2014  41.5987 -15 4.62096 6.57655 -999 -999 32.6547 2.5877 1 0</t>
  </si>
  <si>
    <t>1 2015  45.4333 -8.14846 3.4408 6.57655 -999 -999 40.1769 0.612261 1 0</t>
  </si>
  <si>
    <t>1 2016  45.4333 -8.14846 3.4408 6.57655 -999 -999 40.1769 0.612261 1 0</t>
  </si>
  <si>
    <t>1 2017  45.4333 -8.14846 3.4408 6.57655 -999 -999 40.1769 0.612261 1 0</t>
  </si>
  <si>
    <t>1 2018  45.4333 -8.14846 3.4408 6.57655 -999 -999 40.1769 0.612261 1 0</t>
  </si>
  <si>
    <t>1 2019  45.4333 -8.14846 3.4408 6.57655 -999 -999 40.1769 0.612261 1 0</t>
  </si>
  <si>
    <t>2 1985  37.7548 4.71454</t>
  </si>
  <si>
    <t>2 1986  37.7548 4.71454</t>
  </si>
  <si>
    <t>2 1987  37.7548 4.71454</t>
  </si>
  <si>
    <t>2 1988  37.7548 4.71454</t>
  </si>
  <si>
    <t>2 1989  37.7548 4.71454</t>
  </si>
  <si>
    <t>2 1990  37.7548 4.71454</t>
  </si>
  <si>
    <t>2 1991  37.7548 4.71454</t>
  </si>
  <si>
    <t>2 1992  37.7548 4.71454</t>
  </si>
  <si>
    <t>2 1993  37.7548 4.71454</t>
  </si>
  <si>
    <t>2 1994  37.7548 4.71454</t>
  </si>
  <si>
    <t>2 1995  37.7548 4.71454</t>
  </si>
  <si>
    <t>2 1996  37.7548 4.71454</t>
  </si>
  <si>
    <t>2 1997  37.7548 4.71454</t>
  </si>
  <si>
    <t>2 1998  37.7548 4.71454</t>
  </si>
  <si>
    <t>2 1999  37.7548 4.71454</t>
  </si>
  <si>
    <t>2 2000  37.7548 4.71454</t>
  </si>
  <si>
    <t>2 2001  37.7548 4.71454</t>
  </si>
  <si>
    <t>2 2002  37.7548 4.71454</t>
  </si>
  <si>
    <t>2 2003  37.7548 4.71454</t>
  </si>
  <si>
    <t>2 2004  37.7548 4.71454</t>
  </si>
  <si>
    <t>2 2005  37.7548 4.71454</t>
  </si>
  <si>
    <t>2 2006  37.7548 4.71454</t>
  </si>
  <si>
    <t>2 2007  37.7548 4.71454</t>
  </si>
  <si>
    <t>2 2008  37.7548 4.71454</t>
  </si>
  <si>
    <t>2 2009  37.7548 4.71454</t>
  </si>
  <si>
    <t>2 2010  37.7548 4.71454</t>
  </si>
  <si>
    <t>2 2011  37.7548 4.71454</t>
  </si>
  <si>
    <t>2 2012  37.7548 4.71454</t>
  </si>
  <si>
    <t>2 2013  37.7548 4.71454</t>
  </si>
  <si>
    <t>2 2014  37.7548 4.71454</t>
  </si>
  <si>
    <t>2 2015  41.6847 1.76381</t>
  </si>
  <si>
    <t>2 2016  41.6847 1.76381</t>
  </si>
  <si>
    <t>2 2017  41.6847 1.76381</t>
  </si>
  <si>
    <t>2 2018  41.6847 1.76381</t>
  </si>
  <si>
    <t>2 2019  41.6847 1.76381</t>
  </si>
  <si>
    <t>3 1985  42.4182 4.50311</t>
  </si>
  <si>
    <t>3 1986  42.4182 4.50311</t>
  </si>
  <si>
    <t>3 1987  42.4182 4.50311</t>
  </si>
  <si>
    <t>3 1988  42.4182 4.50311</t>
  </si>
  <si>
    <t>3 1989  42.4182 4.50311</t>
  </si>
  <si>
    <t>3 1990  42.4182 4.50311</t>
  </si>
  <si>
    <t>3 1991  42.4182 4.50311</t>
  </si>
  <si>
    <t>3 1992  42.4182 4.50311</t>
  </si>
  <si>
    <t>3 1993  42.4182 4.50311</t>
  </si>
  <si>
    <t>3 1994  42.4182 4.50311</t>
  </si>
  <si>
    <t>3 1995  42.4182 4.50311</t>
  </si>
  <si>
    <t>3 1996  42.4182 4.50311</t>
  </si>
  <si>
    <t>3 1997  42.4182 4.50311</t>
  </si>
  <si>
    <t>3 1998  42.4182 4.50311</t>
  </si>
  <si>
    <t>3 1999  42.4182 4.50311</t>
  </si>
  <si>
    <t>3 2000  42.4182 4.50311</t>
  </si>
  <si>
    <t>3 2001  42.4182 4.50311</t>
  </si>
  <si>
    <t>3 2002  42.4182 4.50311</t>
  </si>
  <si>
    <t>3 2003  42.4182 4.50311</t>
  </si>
  <si>
    <t>3 2004  42.4182 4.50311</t>
  </si>
  <si>
    <t>3 2005  42.4182 4.50311</t>
  </si>
  <si>
    <t>3 2006  42.4182 4.50311</t>
  </si>
  <si>
    <t>3 2007  42.4182 4.50311</t>
  </si>
  <si>
    <t>3 2008  42.4182 4.50311</t>
  </si>
  <si>
    <t>3 2009  42.4182 4.50311</t>
  </si>
  <si>
    <t>3 2010  42.4182 4.50311</t>
  </si>
  <si>
    <t>3 2011  42.4182 4.50311</t>
  </si>
  <si>
    <t>3 2012  42.4182 4.50311</t>
  </si>
  <si>
    <t>3 2013  42.4182 4.50311</t>
  </si>
  <si>
    <t>3 2014  42.4182 4.50311</t>
  </si>
  <si>
    <t>3 2015  42.4182 4.50311</t>
  </si>
  <si>
    <t>3 2016  42.4182 4.50311</t>
  </si>
  <si>
    <t>3 2017  42.4182 4.50311</t>
  </si>
  <si>
    <t>3 2018  42.4182 4.50311</t>
  </si>
  <si>
    <t>3 2019  42.4182 4.50311</t>
  </si>
  <si>
    <t>4 1985  59.8179 -15 6.13699 9 -999 9 35.8733 0.934885 1 0</t>
  </si>
  <si>
    <t>4 1986  59.8179 -15 6.13699 9 -999 9 35.8733 0.934885 1 0</t>
  </si>
  <si>
    <t>4 1987  59.8179 -15 6.13699 9 -999 9 35.8733 0.934885 1 0</t>
  </si>
  <si>
    <t>4 1988  59.8179 -15 6.13699 9 -999 9 35.8733 0.934885 1 0</t>
  </si>
  <si>
    <t>4 1989  59.8179 -15 6.13699 9 -999 9 35.8733 0.934885 1 0</t>
  </si>
  <si>
    <t>4 1990  59.8179 -15 6.13699 9 -999 9 35.8733 0.934885 1 0</t>
  </si>
  <si>
    <t>4 1991  59.8179 -15 6.13699 9 -999 9 35.8733 0.934885 1 0</t>
  </si>
  <si>
    <t>4 1992  59.8179 -15 6.13699 9 -999 9 35.8733 0.934885 1 0</t>
  </si>
  <si>
    <t>4 1993  59.8179 -15 6.13699 9 -999 9 35.8733 0.934885 1 0</t>
  </si>
  <si>
    <t>4 1994  59.8179 -15 6.13699 9 -999 9 35.8733 0.934885 1 0</t>
  </si>
  <si>
    <t>4 1995  59.8179 -15 6.13699 9 -999 9 35.8733 0.934885 1 0</t>
  </si>
  <si>
    <t>4 1996  59.8179 -15 6.13699 9 -999 9 35.8733 0.934885 1 0</t>
  </si>
  <si>
    <t>4 1997  59.8179 -15 6.13699 9 -999 9 35.8733 0.934885 1 0</t>
  </si>
  <si>
    <t>4 1998  59.8179 -15 6.13699 9 -999 9 35.8733 0.934885 1 0</t>
  </si>
  <si>
    <t>4 1999  59.8179 -15 6.13699 9 -999 9 35.8733 0.934885 1 0</t>
  </si>
  <si>
    <t>4 2000  59.8179 -15 6.13699 9 -999 9 35.8733 0.934885 1 0</t>
  </si>
  <si>
    <t>4 2001  59.8179 -15 6.13699 9 -999 9 35.8733 0.934885 1 0</t>
  </si>
  <si>
    <t>4 2002  59.8179 -15 6.13699 9 -999 9 35.8733 0.934885 1 0</t>
  </si>
  <si>
    <t>4 2003  59.8179 -15 6.13699 9 -999 9 35.8733 0.934885 1 0</t>
  </si>
  <si>
    <t>4 2004  59.8179 -15 6.13699 9 -999 9 35.8733 0.934885 1 0</t>
  </si>
  <si>
    <t>4 2005  59.8179 -15 6.13699 9 -999 9 35.8733 0.934885 1 0</t>
  </si>
  <si>
    <t>4 2006  59.8179 -15 6.13699 9 -999 9 35.8733 0.934885 1 0</t>
  </si>
  <si>
    <t>4 2007  59.8179 -15 6.13699 9 -999 9 35.8733 0.934885 1 0</t>
  </si>
  <si>
    <t>4 2008  59.8179 -15 6.13699 9 -999 9 35.8733 0.934885 1 0</t>
  </si>
  <si>
    <t>4 2009  59.8179 -15 6.13699 9 -999 9 35.8733 0.934885 1 0</t>
  </si>
  <si>
    <t>4 2010  59.8179 -15 6.13699 9 -999 9 35.8733 0.934885 1 0</t>
  </si>
  <si>
    <t>4 2011  59.8179 -15 6.13699 9 -999 9 35.8733 0.934885 1 0</t>
  </si>
  <si>
    <t>4 2012  59.8179 -15 6.13699 9 -999 9 35.8733 0.934885 1 0</t>
  </si>
  <si>
    <t>4 2013  59.8179 -15 6.13699 9 -999 9 35.8733 0.934885 1 0</t>
  </si>
  <si>
    <t>4 2014  59.8179 -15 6.13699 9 -999 9 35.8733 0.934885 1 0</t>
  </si>
  <si>
    <t>4 2015  42.3863 -9.74097 4.3444 9 -999 -999 40.4912 2.08292 1 0</t>
  </si>
  <si>
    <t>4 2016  42.3863 -9.74097 4.3444 9 -999 -999 40.4912 2.08292 1 0</t>
  </si>
  <si>
    <t>4 2017  42.3863 -9.74097 4.3444 9 -999 -999 40.4912 2.08292 1 0</t>
  </si>
  <si>
    <t>4 2018  42.3863 -9.74097 4.3444 9 -999 -999 40.4912 2.08292 1 0</t>
  </si>
  <si>
    <t>4 2019  42.3863 -9.74097 4.3444 9 -999 -999 40.4912 2.08292 1 0</t>
  </si>
  <si>
    <t>6 1985  51.3633 -15 5.50401 3.04516 -999 9</t>
  </si>
  <si>
    <t>6 1986  51.3633 -15 5.50401 3.04516 -999 9</t>
  </si>
  <si>
    <t>6 1987  51.3633 -15 5.50401 3.04516 -999 9</t>
  </si>
  <si>
    <t>6 1988  51.3633 -15 5.50401 3.04516 -999 9</t>
  </si>
  <si>
    <t>6 1989  51.3633 -15 5.50401 3.04516 -999 9</t>
  </si>
  <si>
    <t>6 1990  51.3633 -15 5.50401 3.04516 -999 9</t>
  </si>
  <si>
    <t>6 1991  51.3633 -15 5.50401 3.04516 -999 9</t>
  </si>
  <si>
    <t>6 1992  51.3633 -15 5.50401 3.04516 -999 9</t>
  </si>
  <si>
    <t>6 1993  51.3633 -15 5.50401 3.04516 -999 9</t>
  </si>
  <si>
    <t>6 1994  51.3633 -15 5.50401 3.04516 -999 9</t>
  </si>
  <si>
    <t>6 1995  51.3633 -15 5.50401 3.04516 -999 9</t>
  </si>
  <si>
    <t>6 1996  51.3633 -15 5.50401 3.04516 -999 9</t>
  </si>
  <si>
    <t>6 1997  51.3633 -15 5.50401 3.04516 -999 9</t>
  </si>
  <si>
    <t>6 1998  51.3633 -15 5.50401 3.04516 -999 9</t>
  </si>
  <si>
    <t>6 1999  51.3633 -15 5.50401 3.04516 -999 9</t>
  </si>
  <si>
    <t>6 2000  51.3633 -15 5.50401 3.04516 -999 9</t>
  </si>
  <si>
    <t>6 2001  51.3633 -15 5.50401 3.04516 -999 9</t>
  </si>
  <si>
    <t>6 2002  51.3633 -15 5.50401 3.04516 -999 9</t>
  </si>
  <si>
    <t>6 2003  51.3633 -15 5.50401 3.04516 -999 9</t>
  </si>
  <si>
    <t>6 2004  51.3633 -15 5.50401 3.04516 -999 9</t>
  </si>
  <si>
    <t>6 2005  51.3633 -15 5.50401 3.04516 -999 9</t>
  </si>
  <si>
    <t>6 2006  51.3633 -15 5.50401 3.04516 -999 9</t>
  </si>
  <si>
    <t>6 2007  51.3633 -15 5.50401 3.04516 -999 9</t>
  </si>
  <si>
    <t>6 2008  51.3633 -15 5.50401 3.04516 -999 9</t>
  </si>
  <si>
    <t>6 2009  51.3633 -15 5.50401 3.04516 -999 9</t>
  </si>
  <si>
    <t>6 2010  51.3633 -15 5.50401 3.04516 -999 9</t>
  </si>
  <si>
    <t>6 2011  51.3633 -15 5.50401 3.04516 -999 9</t>
  </si>
  <si>
    <t>6 2012  51.3633 -15 5.50401 3.04516 -999 9</t>
  </si>
  <si>
    <t>6 2013  51.3633 -15 5.50401 3.04516 -999 9</t>
  </si>
  <si>
    <t>6 2014  51.3633 -15 5.50401 3.04516 -999 9</t>
  </si>
  <si>
    <t>6 2015  51.3633 -15 5.50401 3.04516 -999 9</t>
  </si>
  <si>
    <t>6 2016  51.3633 -15 5.50401 3.04516 -999 9</t>
  </si>
  <si>
    <t>6 2017  51.3633 -15 5.50401 3.04516 -999 9</t>
  </si>
  <si>
    <t>6 2018  51.3633 -15 5.50401 3.04516 -999 9</t>
  </si>
  <si>
    <t>6 2019  51.3633 -15 5.50401 3.04516 -999 9</t>
  </si>
  <si>
    <t>7 1985  24.5753 -15 2.02454 0.902646 -999 -999</t>
  </si>
  <si>
    <t>7 1986  24.5753 -15 2.02454 0.902646 -999 -999</t>
  </si>
  <si>
    <t>7 1987  24.5753 -15 2.02454 0.902646 -999 -999</t>
  </si>
  <si>
    <t>7 1988  24.5753 -15 2.02454 0.902646 -999 -999</t>
  </si>
  <si>
    <t>7 1989  24.5753 -15 2.02454 0.902646 -999 -999</t>
  </si>
  <si>
    <t>7 1990  24.5753 -15 2.02454 0.902646 -999 -999</t>
  </si>
  <si>
    <t>7 1991  24.5753 -15 2.02454 0.902646 -999 -999</t>
  </si>
  <si>
    <t>7 1992  24.5753 -15 2.02454 0.902646 -999 -999</t>
  </si>
  <si>
    <t>7 1993  24.5753 -15 2.02454 0.902646 -999 -999</t>
  </si>
  <si>
    <t>7 1994  24.5753 -15 2.02454 0.902646 -999 -999</t>
  </si>
  <si>
    <t>7 1995  24.5753 -15 2.02454 0.902646 -999 -999</t>
  </si>
  <si>
    <t>7 1996  24.5753 -15 2.02454 0.902646 -999 -999</t>
  </si>
  <si>
    <t>7 1997  24.5753 -15 2.02454 0.902646 -999 -999</t>
  </si>
  <si>
    <t>7 1998  24.5753 -15 2.02454 0.902646 -999 -999</t>
  </si>
  <si>
    <t>7 1999  24.5753 -15 2.02454 0.902646 -999 -999</t>
  </si>
  <si>
    <t>7 2000  24.5753 -15 2.02454 0.902646 -999 -999</t>
  </si>
  <si>
    <t>7 2001  24.5753 -15 2.02454 0.902646 -999 -999</t>
  </si>
  <si>
    <t>7 2002  24.5753 -15 2.02454 0.902646 -999 -999</t>
  </si>
  <si>
    <t>7 2003  24.5753 -15 2.02454 0.902646 -999 -999</t>
  </si>
  <si>
    <t>7 2004  24.5753 -15 2.02454 0.902646 -999 -999</t>
  </si>
  <si>
    <t>7 2005  24.5753 -15 2.02454 0.902646 -999 -999</t>
  </si>
  <si>
    <t>7 2006  24.5753 -15 2.02454 0.902646 -999 -999</t>
  </si>
  <si>
    <t>7 2007  24.5753 -15 2.02454 0.902646 -999 -999</t>
  </si>
  <si>
    <t>7 2008  24.5753 -15 2.02454 0.902646 -999 -999</t>
  </si>
  <si>
    <t>7 2009  24.5753 -15 2.02454 0.902646 -999 -999</t>
  </si>
  <si>
    <t>7 2010  24.5753 -15 2.02454 0.902646 -999 -999</t>
  </si>
  <si>
    <t>7 2011  24.5753 -15 2.02454 0.902646 -999 -999</t>
  </si>
  <si>
    <t>7 2012  24.5753 -15 2.02454 0.902646 -999 -999</t>
  </si>
  <si>
    <t>7 2013  24.5753 -15 2.02454 0.902646 -999 -999</t>
  </si>
  <si>
    <t>7 2014  24.5753 -15 2.02454 0.902646 -999 -999</t>
  </si>
  <si>
    <t>7 2015  24.5753 -15 2.02454 0.902646 -999 -999</t>
  </si>
  <si>
    <t>7 2016  24.5753 -15 2.02454 0.902646 -999 -999</t>
  </si>
  <si>
    <t>7 2017  24.5753 -15 2.02454 0.902646 -999 -999</t>
  </si>
  <si>
    <t>7 2018  24.5753 -15 2.02454 0.902646 -999 -999</t>
  </si>
  <si>
    <t>7 2019  24.5753 -15 2.02454 0.902646 -999 -999</t>
  </si>
  <si>
    <t>8 1985  31.5711 -15 2.89614 6.4768 -999 -999</t>
  </si>
  <si>
    <t>8 1986  31.5711 -15 2.89614 6.4768 -999 -999</t>
  </si>
  <si>
    <t>8 1987  31.5711 -15 2.89614 6.4768 -999 -999</t>
  </si>
  <si>
    <t>8 1988  31.5711 -15 2.89614 6.4768 -999 -999</t>
  </si>
  <si>
    <t>8 1989  31.5711 -15 2.89614 6.4768 -999 -999</t>
  </si>
  <si>
    <t>8 1990  31.5711 -15 2.89614 6.4768 -999 -999</t>
  </si>
  <si>
    <t>8 1991  31.5711 -15 2.89614 6.4768 -999 -999</t>
  </si>
  <si>
    <t>8 1992  31.5711 -15 2.89614 6.4768 -999 -999</t>
  </si>
  <si>
    <t>8 1993  31.5711 -15 2.89614 6.4768 -999 -999</t>
  </si>
  <si>
    <t>8 1994  31.5711 -15 2.89614 6.4768 -999 -999</t>
  </si>
  <si>
    <t>8 1995  31.5711 -15 2.89614 6.4768 -999 -999</t>
  </si>
  <si>
    <t>8 1996  31.5711 -15 2.89614 6.4768 -999 -999</t>
  </si>
  <si>
    <t>8 1997  31.5711 -15 2.89614 6.4768 -999 -999</t>
  </si>
  <si>
    <t>8 1998  31.5711 -15 2.89614 6.4768 -999 -999</t>
  </si>
  <si>
    <t>8 1999  31.5711 -15 2.89614 6.4768 -999 -999</t>
  </si>
  <si>
    <t>8 2000  31.5711 -15 2.89614 6.4768 -999 -999</t>
  </si>
  <si>
    <t>8 2001  31.5711 -15 2.89614 6.4768 -999 -999</t>
  </si>
  <si>
    <t>8 2002  31.5711 -15 2.89614 6.4768 -999 -999</t>
  </si>
  <si>
    <t>8 2003  31.5711 -15 2.89614 6.4768 -999 -999</t>
  </si>
  <si>
    <t>8 2004  31.5711 -15 2.89614 6.4768 -999 -999</t>
  </si>
  <si>
    <t>8 2005  31.5711 -15 2.89614 6.4768 -999 -999</t>
  </si>
  <si>
    <t>8 2006  31.5711 -15 2.89614 6.4768 -999 -999</t>
  </si>
  <si>
    <t>8 2007  31.5711 -15 2.89614 6.4768 -999 -999</t>
  </si>
  <si>
    <t>8 2008  31.5711 -15 2.89614 6.4768 -999 -999</t>
  </si>
  <si>
    <t>8 2009  31.5711 -15 2.89614 6.4768 -999 -999</t>
  </si>
  <si>
    <t>8 2010  31.5711 -15 2.89614 6.4768 -999 -999</t>
  </si>
  <si>
    <t>8 2011  31.5711 -15 2.89614 6.4768 -999 -999</t>
  </si>
  <si>
    <t>8 2012  31.5711 -15 2.89614 6.4768 -999 -999</t>
  </si>
  <si>
    <t>8 2013  31.5711 -15 2.89614 6.4768 -999 -999</t>
  </si>
  <si>
    <t>8 2014  31.5711 -15 2.89614 6.4768 -999 -999</t>
  </si>
  <si>
    <t>8 2015  31.5711 -15 2.89614 6.4768 -999 -999</t>
  </si>
  <si>
    <t>8 2016  31.5711 -15 2.89614 6.4768 -999 -999</t>
  </si>
  <si>
    <t>8 2017  31.5711 -15 2.89614 6.4768 -999 -999</t>
  </si>
  <si>
    <t>8 2018  31.5711 -15 2.89614 6.4768 -999 -999</t>
  </si>
  <si>
    <t>8 2019  31.5711 -15 2.89614 6.4768 -999 -999</t>
  </si>
  <si>
    <t>7 1985  2 4</t>
  </si>
  <si>
    <t>7 1986  2 4</t>
  </si>
  <si>
    <t>7 1987  2 4</t>
  </si>
  <si>
    <t>7 1988  2 4</t>
  </si>
  <si>
    <t>7 1989  2 4</t>
  </si>
  <si>
    <t>7 1990  2 4</t>
  </si>
  <si>
    <t>7 1991  2 4</t>
  </si>
  <si>
    <t>7 1992  2 4</t>
  </si>
  <si>
    <t>7 1993  2 4</t>
  </si>
  <si>
    <t>7 1994  2 4</t>
  </si>
  <si>
    <t>7 1995  2 4</t>
  </si>
  <si>
    <t>7 1996  2 4</t>
  </si>
  <si>
    <t>7 1997  2 4</t>
  </si>
  <si>
    <t>7 1998  2 4</t>
  </si>
  <si>
    <t>7 1999  2 4</t>
  </si>
  <si>
    <t>7 2000  2 4</t>
  </si>
  <si>
    <t>7 2001  2 4</t>
  </si>
  <si>
    <t>7 2002  2 4</t>
  </si>
  <si>
    <t>7 2003  2 4</t>
  </si>
  <si>
    <t>7 2004  2 4</t>
  </si>
  <si>
    <t>7 2005  2 4</t>
  </si>
  <si>
    <t>7 2006  2 4</t>
  </si>
  <si>
    <t>7 2007  2 4</t>
  </si>
  <si>
    <t>7 2008  2 4</t>
  </si>
  <si>
    <t>7 2009  2 4</t>
  </si>
  <si>
    <t>7 2010  2 4</t>
  </si>
  <si>
    <t>7 2011  2 4</t>
  </si>
  <si>
    <t>7 2012  2 4</t>
  </si>
  <si>
    <t>7 2013  2 4</t>
  </si>
  <si>
    <t>7 2014  2 4</t>
  </si>
  <si>
    <t>7 2015  2 4</t>
  </si>
  <si>
    <t>7 2016  2 4</t>
  </si>
  <si>
    <t>7 2017  2 4</t>
  </si>
  <si>
    <t>7 2018  2 4</t>
  </si>
  <si>
    <t>7 2019  2 4</t>
  </si>
  <si>
    <t>RECRUITMENT_DIST_EndYear: 2019</t>
  </si>
  <si>
    <t>G_pattern Gender Seas Area Value Used?</t>
  </si>
  <si>
    <t>1 1 1 1 1 1</t>
  </si>
  <si>
    <t>RECRUITMENT_DIST_BENCHMARK_from_years: 2019 2019</t>
  </si>
  <si>
    <t>RECRUITMENT_DIST_FORECAST_from_years: 2015 2019</t>
  </si>
  <si>
    <t>Index Gpattern Gender Bseas Sub_Morph Sub_Morph_Dist Gpattern_Gender Gpattern_Gender_Bseas BirthAge_Rel_Jan1</t>
  </si>
  <si>
    <t>1 1 1 1 1 1 1 1 0</t>
  </si>
  <si>
    <t>MOVEMENT in endyear</t>
  </si>
  <si>
    <t xml:space="preserve"> Seas Gpattern Source_area Dest_area minage maxage  0 1 2 3 4 5 6 7 8 9 10 11 12 13 14 15 16 17 18 19 20 21 22 23 24 25 26 27 28 29 30</t>
  </si>
  <si>
    <t>F_Method: 3  Continuous_F;_(NOTE:_F_std_adjusts_for_seasdur_but_each_fleet_F_is_annual)</t>
  </si>
  <si>
    <t>F_std_units: 4_abs_F;_with_F=Z-M;_for_ages_4_15</t>
  </si>
  <si>
    <t xml:space="preserve">_ _ _  Bio  Bio  Bio  Bio  Bio  Bio </t>
  </si>
  <si>
    <t>_ _ _  1 2 3 4 5 6</t>
  </si>
  <si>
    <t>Yr Seas F_std UKOTB_Nets Lines UKMWT French Other RecFish</t>
  </si>
  <si>
    <t>init_yr _ _  0.00241797 0.000936449 2.28765e-005 0.031126 0.000822762 0.0725558</t>
  </si>
  <si>
    <t>1985 1 0.0865325  0.00401305 0.00130301 4.63282e-005 0.0418625 0.0010669 0.0735271</t>
  </si>
  <si>
    <t>1986 1 0.0909024  0.00531294 0.00160319 0.000107381 0.0640179 0.000977013 0.0735366</t>
  </si>
  <si>
    <t>1987 1 0.0959772  0.00621538 0.000936462 0 0.111191 0.00143751 0.073509</t>
  </si>
  <si>
    <t>1988 1 0.0972406  0.00858334 0.00160566 0.000517602 0.0666287 0.00278707 0.0735027</t>
  </si>
  <si>
    <t>1989 1 0.115764  0.0104738 0.00168088 0.000458458 0.0639484 0.00459223 0.0735117</t>
  </si>
  <si>
    <t>1990 1 0.124721  0.0112107 0.00121344 0.00158128 0.0661035 0.00350052 0.0735044</t>
  </si>
  <si>
    <t>1991 1 0.101683  0.0146528 0.00465611 0.0011923 0.0854384 0.00230462 0.0734776</t>
  </si>
  <si>
    <t>1992 1 0.0944077  0.00906553 0.00182122 0.000782586 0.0946379 0.00388703 0.0735208</t>
  </si>
  <si>
    <t>1993 1 0.0664093  0.00898602 0.00398918 9.50582e-005 0.0831552 0.00490246 0.0735233</t>
  </si>
  <si>
    <t>1994 1 0.0872871  0.0168441 0.00739627 0 0.0533246 0.00476244 0.0735402</t>
  </si>
  <si>
    <t>1995 1 0.109308  0.0188342 0.0072304 0.000221096 0.0623684 0.0101324 0.0735096</t>
  </si>
  <si>
    <t>1996 1 0.14341  0.0143604 0.00562635 0.00451245 0.136245 0.00561781 0.0735123</t>
  </si>
  <si>
    <t>1997 1 0.147478  0.0172052 0.00565977 0.00391296 0.116859 0.006114 0.0735122</t>
  </si>
  <si>
    <t>1998 1 0.118759  0.012908 0.00612012 0.0050836 0.109561 0.00955738 0.0735143</t>
  </si>
  <si>
    <t>1999 1 0.109476  0.0139931 0.00731676 0.0139141 0.114501 0.0104683 0.0735039</t>
  </si>
  <si>
    <t>2000 1 0.128297  0.0114961 0.0024751 0.00315892 0.10962 0.0144884 0.073537</t>
  </si>
  <si>
    <t>2001 1 0.104777  0.0121278 0.00261082 0.00553666 0.110453 0.0105601 0.0735437</t>
  </si>
  <si>
    <t>2002 1 0.119946  0.0155854 0.00317791 0.00600479 0.101156 0.0126127 0.0735177</t>
  </si>
  <si>
    <t>2003 1 0.121467  0.0143357 0.00261809 0.00660305 0.130566 0.0212938 0.0735317</t>
  </si>
  <si>
    <t>2004 1 0.138091  0.0149298 0.00277413 0.00654385 0.132129 0.02548 0.0735248</t>
  </si>
  <si>
    <t>2005 1 0.160108  0.0141083 0.00228871 0.00331281 0.160226 0.0367346 0.0735333</t>
  </si>
  <si>
    <t>2006 1 0.150498  0.014595 0.00475737 0.000550079 0.168508 0.029539 0.0735294</t>
  </si>
  <si>
    <t>2007 1 0.138892  0.0164861 0.00657054 0.0018882 0.142766 0.0318675 0.0735134</t>
  </si>
  <si>
    <t>2008 1 0.145645  0.0202783 0.0062957 0.000848963 0.139385 0.0312272 0.0735157</t>
  </si>
  <si>
    <t>2009 1 0.151664  0.0197905 0.00573451 0.00043894 0.134493 0.0285102 0.0735226</t>
  </si>
  <si>
    <t>2010 1 0.17682  0.0198822 0.00761413 0.00211724 0.171805 0.032373 0.0735254</t>
  </si>
  <si>
    <t>2011 1 0.159083  0.0222237 0.0064648 0.00535656 0.143739 0.0337833 0.0735158</t>
  </si>
  <si>
    <t>2012 1 0.185407  0.0301712 0.00912746 0.00292305 0.161299 0.0342122 0.073509</t>
  </si>
  <si>
    <t>2013 1 0.217605  0.033615 0.0108871 0.00262855 0.20301 0.0345968 0.0735269</t>
  </si>
  <si>
    <t>2014 1 0.208356  0.0590151 0.0161387 7.81786e-005 0.108253 0.0315112 0.073477</t>
  </si>
  <si>
    <t>2015 1 0.178436  0.0454971 0.0177864 0 0.100388 0.0252128 0.0603292</t>
  </si>
  <si>
    <t>2016 1 0.113732  0.0375389 0.0218356 0.0002123 0.0571633 0.0206341 0.0207233</t>
  </si>
  <si>
    <t>2017 1 0.0763133  0.0169196 0.0165167 0 0.0493626 0.0239904 0.0207144</t>
  </si>
  <si>
    <t>2018 1 0.0568029  0.0215284 0.0300234 0 0.0339586 0.0168848 0.014036</t>
  </si>
  <si>
    <t>2019 1 0.0752555  0.0155935 0.0258755 0.000104199 0.0319048 0.018595 0.0229609</t>
  </si>
  <si>
    <t>2020 1 0.0819885  0.0233638 0.019096 5.3945e-005 0.0464929 0.0179505 0.0236513</t>
  </si>
  <si>
    <t xml:space="preserve">CATCH </t>
  </si>
  <si>
    <t>Fleet Name Yr Seas Yr.S Obs Exp se F  Like sel_bio kill_bio ret_bio sel_num kill_num ret_num</t>
  </si>
  <si>
    <t>1 UKOTB_Nets 1985 1 1985.5 70 70 0.1 0.00401305 2.17682e-015 73.7952 73.7952 70 60.0925 60.0925 48.8065</t>
  </si>
  <si>
    <t>1 UKOTB_Nets 1986 1 1986.5 84 84 0.1 0.00531294 2.55996e-015 90.957 90.957 84 84.244 84.244 65.7944</t>
  </si>
  <si>
    <t>1 UKOTB_Nets 1987 1 1987.5 96 96 0.1 0.00621538 2.61379e-015 103.196 103.196 96 100.629 100.629 84.9232</t>
  </si>
  <si>
    <t>1 UKOTB_Nets 1988 1 1988.5 129 129 0.1 0.00858334 2.86501e-015 134.286 134.286 129 122.74 122.74 112.493</t>
  </si>
  <si>
    <t>1 UKOTB_Nets 1989 1 1989.5 141 141 0.1 0.0104738 3.63064e-015 144.974 144.974 141 121.428 121.428 110.384</t>
  </si>
  <si>
    <t>1 UKOTB_Nets 1990 1 1990.5 128 128 0.1 0.0112107 5.0184e-015 135.292 135.292 128 118.727 118.727 94.3475</t>
  </si>
  <si>
    <t>1 UKOTB_Nets 1991 1 1991.5 152 152 0.1 0.0146528 5.88127e-015 171.833 171.833 152 193.971 193.971 127.343</t>
  </si>
  <si>
    <t>1 UKOTB_Nets 1992 1 1992.5 105 105 0.1 0.00906553 4.62842e-015 127.768 127.768 105 178.995 178.995 113.672</t>
  </si>
  <si>
    <t>1 UKOTB_Nets 1993 1 1993.5 146 146 0.1 0.00898602 2.39769e-015 170.221 170.221 146 236.205 236.205 179.104</t>
  </si>
  <si>
    <t>1 UKOTB_Nets 1994 1 1994.5 354 354 0.1 0.0168441 1.52727e-015 385.288 385.288 354 470.346 470.346 400.351</t>
  </si>
  <si>
    <t>1 UKOTB_Nets 1995 1 1995.5 424 424 0.1 0.0188342 1.36273e-015 449.892 449.892 424 483.693 483.693 421.607</t>
  </si>
  <si>
    <t>1 UKOTB_Nets 1996 1 1996.5 308 308 0.1 0.0143604 1.48535e-015 325.564 325.564 308 326.059 326.059 279.527</t>
  </si>
  <si>
    <t>1 UKOTB_Nets 1997 1 1997.5 335 335 0.1 0.0172052 1.78847e-015 360.714 360.714 335 369.559 369.559 294.009</t>
  </si>
  <si>
    <t>1 UKOTB_Nets 1998 1 1998.5 241 241 0.1 0.012908 1.90336e-015 267.05 267.05 241 295.839 295.839 225.786</t>
  </si>
  <si>
    <t>1 UKOTB_Nets 1999 1 1999.5 274 274 0.1 0.0139931 1.71174e-015 302.185 302.185 274 348.284 348.284 275.722</t>
  </si>
  <si>
    <t>1 UKOTB_Nets 2000 1 2000.5 236 236 0.1 0.0114961 1.55639e-015 259.896 259.896 236 302.226 302.226 237.923</t>
  </si>
  <si>
    <t>1 UKOTB_Nets 2001 1 2001.5 263 263 0.1 0.0121278 1.40086e-015 290.604 290.604 263 341.307 341.307 267.734</t>
  </si>
  <si>
    <t>1 UKOTB_Nets 2002 1 2002.5 361 361 0.1 0.0155854 1.23363e-015 399.452 399.452 361 470.944 470.944 369.096</t>
  </si>
  <si>
    <t>1 UKOTB_Nets 2003 1 2003.5 353 353 0.1 0.0143357 1.09693e-015 388.336 388.336 353 451.803 451.803 363.191</t>
  </si>
  <si>
    <t>1 UKOTB_Nets 2004 1 2004.5 380 380 0.1 0.0149298 1.03982e-015 412.987 412.987 380 467.627 467.627 382.628</t>
  </si>
  <si>
    <t>1 UKOTB_Nets 2005 1 2005.5 353 353 0.1 0.0141083 1.16257e-015 385.385 385.385 353 434.967 434.967 347.131</t>
  </si>
  <si>
    <t>1 UKOTB_Nets 2006 1 2006.5 359 359 0.1 0.014595 1.19548e-015 395.964 395.964 359 456.204 456.204 358.818</t>
  </si>
  <si>
    <t>1 UKOTB_Nets 2007 1 2007.5 413 413 0.1 0.0164861 1.10075e-015 453.43 453.43 413 521.317 521.317 420.627</t>
  </si>
  <si>
    <t>1 UKOTB_Nets 2008 1 2008.5 514 514 0.1 0.0202783 1.0808e-015 556.072 556.072 514 616.748 616.748 514.221</t>
  </si>
  <si>
    <t>1 UKOTB_Nets 2009 1 2009.5 486 486 0.1 0.0197905 1.15125e-015 521.106 521.106 486 554.514 554.514 466.094</t>
  </si>
  <si>
    <t>1 UKOTB_Nets 2010 1 2010.5 452 452 0.1 0.0198822 1.6376e-015 484.885 484.885 452 504.197 504.197 421.248</t>
  </si>
  <si>
    <t>1 UKOTB_Nets 2011 1 2011.5 462 462 0.1 0.0222237 1.75585e-015 494.049 494.049 462 504.084 504.084 427.151</t>
  </si>
  <si>
    <t>1 UKOTB_Nets 2012 1 2012.5 564 564 0.1 0.0301712 2.56063e-015 596.713 596.713 564 584.512 584.512 509.889</t>
  </si>
  <si>
    <t>1 UKOTB_Nets 2013 1 2013.5 530 530 0.1 0.033615 6.35887e-015 554.183 554.183 530 513.508 513.508 458.606</t>
  </si>
  <si>
    <t>1 UKOTB_Nets 2014 1 2014.5 751 751 0.1 0.0590151 4.93216e-015 782.694 782.694 751 692.383 692.383 613.121</t>
  </si>
  <si>
    <t>1 UKOTB_Nets 2015 1 2015.5 440 440 0.1 0.0454971 7.9513e-015 450.612 450.612 440 294.043 294.043 278.171</t>
  </si>
  <si>
    <t>1 UKOTB_Nets 2016 1 2016.5 305 305 0.1 0.0375389 1.0362e-014 314.277 314.277 305 199.229 199.229 185.256</t>
  </si>
  <si>
    <t>1 UKOTB_Nets 2017 1 2017.5 125 125 0.1 0.0169196 1.23954e-014 130.586 130.586 125 84.4707 84.4707 75.8478</t>
  </si>
  <si>
    <t>1 UKOTB_Nets 2018 1 2018.5 160 160 0.1 0.0215284 1.20439e-014 171.785 171.785 160 121.324 121.324 103.408</t>
  </si>
  <si>
    <t>1 UKOTB_Nets 2019 1 2019.5 134 134 0.1 0.0155935 8.9908e-015 142.972 142.972 134 108.227 108.227 95.0086</t>
  </si>
  <si>
    <t>2 Lines 1985 1 1985.5 30 30 0.1 0.00130301 1.46628e-015 30 30 30 16.4304 16.4304 16.4304</t>
  </si>
  <si>
    <t>2 Lines 1986 1 1986.5 33 33 0.1 0.00160319 1.77789e-015 33 33 33 18.7541 18.7541 18.7541</t>
  </si>
  <si>
    <t>2 Lines 1987 1 1987.5 18 18 0.1 0.000936462 1.95888e-015 18 18 18 11.5054 11.5054 11.5054</t>
  </si>
  <si>
    <t>2 Lines 1988 1 1988.5 30 30 0.1 0.00160566 2.1307e-015 30 30 30 20.5181 20.5181 20.5181</t>
  </si>
  <si>
    <t>2 Lines 1989 1 1989.5 29 29 0.1 0.00168088 2.54248e-015 29 29 29 18.7202 18.7202 18.7202</t>
  </si>
  <si>
    <t>2 Lines 1990 1 1990.5 18 18 0.1 0.00121344 3.43827e-015 18 18 18 10.5485 10.5485 10.5485</t>
  </si>
  <si>
    <t>2 Lines 1991 1 1991.5 60 60 0.1 0.00465611 4.37854e-015 60 60 60 35.6531 35.6531 35.6531</t>
  </si>
  <si>
    <t>2 Lines 1992 1 1992.5 23 23 0.1 0.00182122 4.37114e-015 23 23 23 16.3959 16.3959 16.3959</t>
  </si>
  <si>
    <t>2 Lines 1993 1 1993.5 62 62 0.1 0.00398918 2.79032e-015 62 62 62 55.89 55.89 55.89</t>
  </si>
  <si>
    <t>2 Lines 1994 1 1994.5 154 154 0.1 0.00739627 1.60885e-015 154 154 154 146.094 146.094 146.094</t>
  </si>
  <si>
    <t>2 Lines 1995 1 1995.5 169 169 0.1 0.0072304 1.31862e-015 169 169 169 146.499 146.499 146.499</t>
  </si>
  <si>
    <t>2 Lines 1996 1 1996.5 128 128 0.1 0.00562635 1.39284e-015 128 128 128 100.762 100.762 100.762</t>
  </si>
  <si>
    <t>2 Lines 1997 1 1997.5 119 119 0.1 0.00565977 1.63484e-015 119 119 119 88.1232 88.1232 88.1232</t>
  </si>
  <si>
    <t>2 Lines 1998 1 1998.5 121 121 0.1 0.00612012 1.82089e-015 121 121 121 89.5862 89.5862 89.5862</t>
  </si>
  <si>
    <t>2 Lines 1999 1 1999.5 148 148 0.1 0.00731676 1.71217e-015 148 148 148 118.355 118.355 118.355</t>
  </si>
  <si>
    <t>2 Lines 2000 1 2000.5 53 53 0.1 0.0024751 1.52025e-015 53 53 53 43.6571 43.6571 43.6571</t>
  </si>
  <si>
    <t>2 Lines 2001 1 2001.5 58 58 0.1 0.00261082 1.41239e-015 58 58 58 47.793 47.793 47.793</t>
  </si>
  <si>
    <t>2 Lines 2002 1 2002.5 75 75 0.1 0.00317791 1.24995e-015 75 75 75 62.6261 62.6261 62.6261</t>
  </si>
  <si>
    <t>2 Lines 2003 1 2003.5 65 65 0.1 0.00261809 1.13331e-015 65 65 65 54.7415 54.7415 54.7415</t>
  </si>
  <si>
    <t>2 Lines 2004 1 2004.5 72 72 0.1 0.00277413 1.04953e-015 72 72 72 60.7862 60.7862 60.7862</t>
  </si>
  <si>
    <t>2 Lines 2005 1 2005.5 59 59 0.1 0.00228871 1.16291e-015 59 59 59 48.535 48.535 48.535</t>
  </si>
  <si>
    <t>2 Lines 2006 1 2006.5 119 119 0.1 0.00475737 1.22622e-015 119 119 119 97.4177 97.4177 97.4177</t>
  </si>
  <si>
    <t>2 Lines 2007 1 2007.5 166 166 0.1 0.00657054 1.13887e-015 166 166 166 138.987 138.987 138.987</t>
  </si>
  <si>
    <t>2 Lines 2008 1 2008.5 163 163 0.1 0.0062957 1.08999e-015 163 163 163 136.916 136.916 136.916</t>
  </si>
  <si>
    <t>2 Lines 2009 1 2009.5 147 147 0.1 0.00573451 1.11699e-015 147 147 147 119.794 119.794 119.794</t>
  </si>
  <si>
    <t>2 Lines 2010 1 2010.5 183 183 0.1 0.00761413 1.59382e-015 183 183 183 143.623 143.623 143.623</t>
  </si>
  <si>
    <t>2 Lines 2011 1 2011.5 143 143 0.1 0.0064648 1.67713e-015 143 143 143 110.431 110.431 110.431</t>
  </si>
  <si>
    <t>2 Lines 2012 1 2012.5 185 185 0.1 0.00912746 2.41792e-015 185 185 185 140.963 140.963 140.963</t>
  </si>
  <si>
    <t>2 Lines 2013 1 2013.5 191 191 0.1 0.0108871 6.12903e-015 191 191 191 140.912 140.912 140.912</t>
  </si>
  <si>
    <t>2 Lines 2014 1 2014.5 236 236 0.1 0.0161387 4.16816e-015 236 236 236 164.673 164.673 164.673</t>
  </si>
  <si>
    <t>2 Lines 2015 1 2015.5 199 199 0.1 0.0177864 6.42937e-015 199 199 199 116.76 116.76 116.76</t>
  </si>
  <si>
    <t>2 Lines 2016 1 2016.5 210 210 0.1 0.0218356 8.02156e-015 210 210 210 116.988 116.988 116.988</t>
  </si>
  <si>
    <t>2 Lines 2017 1 2017.5 147 147 0.1 0.0165167 9.35273e-015 147 147 147 80.7145 80.7145 80.7145</t>
  </si>
  <si>
    <t>2 Lines 2018 1 2018.5 267 267 0.1 0.0300234 9.2113e-015 267 267 267 153.443 153.443 153.443</t>
  </si>
  <si>
    <t>2 Lines 2019 1 2019.5 259 259 0.1 0.0258755 7.16646e-015 259 259 259 163.986 163.986 163.986</t>
  </si>
  <si>
    <t>3 UKMWT 1985 1 1985.5 1 1 0.1 4.63282e-005 1.63581e-015 1 1 1 0.490586 0.490586 0.490586</t>
  </si>
  <si>
    <t>3 UKMWT 1986 1 1986.5 2 2 0.1 0.000107381 2.11598e-015 2 2 2 0.949501 0.949501 0.949501</t>
  </si>
  <si>
    <t>3 UKMWT 1987 1 1987.5 0 0 0.1 0 -1.#IND 0 0 0 0 0 0</t>
  </si>
  <si>
    <t>3 UKMWT 1988 1 1988.5 8 8 0.1 0.000517602 2.93093e-015 8 8 8 4.37775 4.37775 4.37775</t>
  </si>
  <si>
    <t>3 UKMWT 1989 1 1989.5 7 7 0.1 0.000458458 3.09103e-015 7 7 7 3.9837 3.9837 3.9837</t>
  </si>
  <si>
    <t>3 UKMWT 1990 1 1990.5 22 22 0.1 0.00158128 3.81163e-015 22 22 22 11.8884 11.8884 11.8884</t>
  </si>
  <si>
    <t>3 UKMWT 1991 1 1991.5 14 14 0.1 0.0011923 5.16312e-015 14 14 14 7.04208 7.04208 7.04208</t>
  </si>
  <si>
    <t>3 UKMWT 1992 1 1992.5 8 8 0.1 0.000782586 6.38234e-015 8 8 8 4.15278 4.15278 4.15278</t>
  </si>
  <si>
    <t>3 UKMWT 1993 1 1993.5 1 1 0.1 9.50582e-005 5.5994e-015 1 1 1 0.614076 0.614076 0.614076</t>
  </si>
  <si>
    <t>3 UKMWT 1994 1 1994.5 0 0 0.1 0 -1.#IND 0 0 0 0 0 0</t>
  </si>
  <si>
    <t>3 UKMWT 1995 1 1995.5 4 4 0.1 0.000221096 2.00045e-015 4 4 4 2.97065 2.97065 2.97065</t>
  </si>
  <si>
    <t>3 UKMWT 1996 1 1996.5 87 87 0.1 0.00451245 1.83475e-015 87 87 87 60.1154 60.1154 60.1154</t>
  </si>
  <si>
    <t>3 UKMWT 1997 1 1997.5 71 71 0.1 0.00391296 2.0981e-015 71 71 71 45.5734 45.5734 45.5734</t>
  </si>
  <si>
    <t>3 UKMWT 1998 1 1998.5 85 85 0.1 0.0050836 2.43706e-015 85 85 85 52.0685 52.0685 52.0685</t>
  </si>
  <si>
    <t>3 UKMWT 1999 1 1999.5 220 220 0.1 0.0139141 2.64156e-015 220 220 220 136.434 136.434 136.434</t>
  </si>
  <si>
    <t>3 UKMWT 2000 1 2000.5 52 52 0.1 0.00315892 2.38699e-015 52 52 52 34.2629 34.2629 34.2629</t>
  </si>
  <si>
    <t>3 UKMWT 2001 1 2001.5 97 97 0.1 0.00553666 2.1247e-015 97 97 97 64.9961 64.9961 64.9961</t>
  </si>
  <si>
    <t>3 UKMWT 2002 1 2002.5 110 110 0.1 0.00600479 1.93454e-015 110 110 110 74.0162 74.0162 74.0162</t>
  </si>
  <si>
    <t>3 UKMWT 2003 1 2003.5 127 127 0.1 0.00660305 1.76072e-015 127 127 127 86.2587 86.2587 86.2587</t>
  </si>
  <si>
    <t>3 UKMWT 2004 1 2004.5 131 131 0.1 0.00654385 1.63781e-015 131 131 131 89.8381 89.8381 89.8381</t>
  </si>
  <si>
    <t>3 UKMWT 2005 1 2005.5 68 68 0.1 0.00331281 1.69781e-015 68 68 68 46.5397 46.5397 46.5397</t>
  </si>
  <si>
    <t>3 UKMWT 2006 1 2006.5 11 11 0.1 0.000550079 1.78888e-015 11 11 11 7.39034 7.39034 7.39034</t>
  </si>
  <si>
    <t>3 UKMWT 2007 1 2007.5 37 37 0.1 0.0018882 1.7613e-015 37 37 37 24.8673 24.8673 24.8673</t>
  </si>
  <si>
    <t>3 UKMWT 2008 1 2008.5 17 17 0.1 0.000848963 1.68443e-015 17 17 17 11.6082 11.6082 11.6082</t>
  </si>
  <si>
    <t>3 UKMWT 2009 1 2009.5 9 9 0.1 0.00043894 1.62388e-015 9 9 9 6.12988 6.12988 6.12988</t>
  </si>
  <si>
    <t>3 UKMWT 2010 1 2010.5 42 42 0.1 0.00211724 2.16027e-015 42 42 42 27.8708 27.8708 27.8708</t>
  </si>
  <si>
    <t>3 UKMWT 2011 1 2011.5 98 98 0.1 0.00535656 2.29512e-015 98 98 98 63.2685 63.2685 63.2685</t>
  </si>
  <si>
    <t>3 UKMWT 2012 1 2012.5 49 49 0.1 0.00292305 3.25384e-015 49 49 49 31.2371 31.2371 31.2371</t>
  </si>
  <si>
    <t>3 UKMWT 2013 1 2013.5 39 39 0.1 0.00262855 7.63975e-015 39 39 39 24.5643 24.5643 24.5643</t>
  </si>
  <si>
    <t>3 UKMWT 2014 1 2014.5 1 1 0.1 7.81786e-005 5.12509e-015 1 1 1 0.610705 0.610705 0.610705</t>
  </si>
  <si>
    <t>3 UKMWT 2015 1 2015.5 0 0 0.1 0 -1.#IND 0 0 0 0 0 0</t>
  </si>
  <si>
    <t>3 UKMWT 2016 1 2016.5 2 2 0.1 0.0002123 8.27512e-015 2 2 2 1.10411 1.10411 1.10411</t>
  </si>
  <si>
    <t>3 UKMWT 2017 1 2017.5 0 0 0.1 0 -1.#IND 0 0 0 0 0 0</t>
  </si>
  <si>
    <t>3 UKMWT 2018 1 2018.5 0 0 0.1 0 -1.#IND 0 0 0 0 0 0</t>
  </si>
  <si>
    <t>3 UKMWT 2019 1 2019.5 1 1 0.1 0.000104199 7.65648e-015 1 1 1 0.625023 0.625023 0.625023</t>
  </si>
  <si>
    <t>4 French 1985 1 1985.5 870 870 0.1 0.0418625 1.72317e-015 902.462 902.462 870 546.753 546.753 434.449</t>
  </si>
  <si>
    <t>4 French 1986 1 1986.5 1180 1180 0.1 0.0640179 2.13229e-015 1244.96 1244.96 1180 776.045 776.045 592.944</t>
  </si>
  <si>
    <t>4 French 1987 1 1987.5 1840 1840 0.1 0.111191 2.52434e-015 1933.74 1933.74 1840 1231.94 1231.94 1010.57</t>
  </si>
  <si>
    <t>4 French 1988 1 1988.5 1028 1028 0.1 0.0666287 2.91791e-015 1051.88 1051.88 1028 674.493 674.493 606.799</t>
  </si>
  <si>
    <t>4 French 1989 1 1989.5 917 917 0.1 0.0639484 3.40792e-015 932.997 932.997 917 598.098 598.098 524.472</t>
  </si>
  <si>
    <t>4 French 1990 1 1990.5 849 849 0.1 0.0661035 4.3032e-015 887.545 887.545 849 642.405 642.405 451.433</t>
  </si>
  <si>
    <t>4 French 1991 1 1991.5 971 971 0.1 0.0854384 5.37473e-015 1075.11 1075.11 971 924.895 924.895 513.542</t>
  </si>
  <si>
    <t>4 French 1992 1 1992.5 1001 1001 0.1 0.0946379 5.93441e-015 1193.01 1193.01 1001 1188.2 1188.2 598.642</t>
  </si>
  <si>
    <t>4 French 1993 1 1993.5 979 979 0.1 0.0831552 4.51328e-015 1153.41 1153.41 979 1204.06 1204.06 748.323</t>
  </si>
  <si>
    <t>4 French 1994 1 1994.5 786 786 0.1 0.0533246 2.85474e-015 850.965 850.965 786 840.106 840.106 662.11</t>
  </si>
  <si>
    <t>4 French 1995 1 1995.5 1057 1057 0.1 0.0623684 2.21157e-015 1114.12 1114.12 1057 1011.31 1011.31 831.729</t>
  </si>
  <si>
    <t>4 French 1996 1 1996.5 2395 2395 0.1 0.136245 2.10702e-015 2522.24 2522.24 2395 2185.8 2185.8 1725</t>
  </si>
  <si>
    <t>4 French 1997 1 1997.5 1984 1984 0.1 0.116859 2.3091e-015 2121.58 2121.58 1984 1811.12 1811.12 1332.88</t>
  </si>
  <si>
    <t>4 French 1998 1 1998.5 1773 1773 0.1 0.109561 2.53493e-015 1948.8 1948.8 1773 1720.02 1720.02 1166.55</t>
  </si>
  <si>
    <t>4 French 1999 1 1999.5 1843 1843 0.1 0.114501 2.51772e-015 2023.51 2023.51 1843 1849.87 1849.87 1290.72</t>
  </si>
  <si>
    <t>4 French 2000 1 2000.5 1805 1805 0.1 0.10962 2.3604e-015 1974.73 1974.73 1805 1874.19 1874.19 1306.51</t>
  </si>
  <si>
    <t>4 French 2001 1 2001.5 1883 1883 0.1 0.110453 2.19208e-015 2081.44 2081.44 1883 2007.04 2007.04 1375.47</t>
  </si>
  <si>
    <t>4 French 2002 1 2002.5 1825 1825 0.1 0.101156 1.95368e-015 2013.05 2013.05 1825 1934.03 1934.03 1352.78</t>
  </si>
  <si>
    <t>4 French 2003 1 2003.5 2471 2471 0.1 0.130566 1.78023e-015 2716.31 2716.31 2471 2585.31 2585.31 1850.31</t>
  </si>
  <si>
    <t>4 French 2004 1 2004.5 2604 2604 0.1 0.132129 1.6556e-015 2820.95 2820.95 2604 2667 2667 1962.83</t>
  </si>
  <si>
    <t>4 French 2005 1 2005.5 3161 3161 0.1 0.160226 1.78419e-015 3441.41 3441.41 3161 3247.85 3247.85 2327.52</t>
  </si>
  <si>
    <t>4 French 2006 1 2006.5 3259 3259 0.1 0.168508 1.85424e-015 3588.19 3588.19 3259 3381.22 3381.22 2381.53</t>
  </si>
  <si>
    <t>4 French 2007 1 2007.5 2771 2771 0.1 0.142766 1.75743e-015 3032.96 3032.96 2771 2819.95 2819.95 2062.82</t>
  </si>
  <si>
    <t>4 French 2008 1 2008.5 2750 2750 0.1 0.139385 1.7007e-015 2959.36 2959.36 2750 2679.58 2679.58 2060.15</t>
  </si>
  <si>
    <t>4 French 2009 1 2009.5 2649 2649 0.1 0.134493 1.71302e-015 2820.98 2820.98 2649 2460.96 2460.96 1935.98</t>
  </si>
  <si>
    <t>4 French 2010 1 2010.5 3236 3236 0.1 0.171805 2.29632e-015 3444.28 3444.28 3236 2894.35 2894.35 2281.35</t>
  </si>
  <si>
    <t>4 French 2011 1 2011.5 2526 2526 0.1 0.143739 2.40428e-015 2676.23 2676.23 2526 2157.34 2157.34 1746.82</t>
  </si>
  <si>
    <t>4 French 2012 1 2012.5 2610 2610 0.1 0.161299 3.36789e-015 2729.78 2729.78 2610 2099.53 2099.53 1776.84</t>
  </si>
  <si>
    <t>4 French 2013 1 2013.5 2871 2871 0.1 0.20301 7.9138e-015 2969.16 2969.16 2871 2175.82 2175.82 1898.75</t>
  </si>
  <si>
    <t>4 French 2014 1 2014.5 1303 1303 0.1 0.108253 5.56192e-015 1343.24 1343.24 1303 953.498 953.498 819.257</t>
  </si>
  <si>
    <t>4 French 2015 1 2015.5 1110 1110 0.1 0.100388 6.5047e-015 1262.18 1262.18 1110 939.089 939.089 679.12</t>
  </si>
  <si>
    <t>4 French 2016 1 2016.5 547 547 0.1 0.0571633 8.02723e-015 639.946 639.946 547 496.641 496.641 322.89</t>
  </si>
  <si>
    <t>4 French 2017 1 2017.5 442 442 0.1 0.0493626 9.16853e-015 555.551 555.551 442 480.16 480.16 263.908</t>
  </si>
  <si>
    <t>4 French 2018 1 2018.5 313 313 0.1 0.0339586 8.56032e-015 418.329 418.329 313 387.215 387.215 202.999</t>
  </si>
  <si>
    <t>4 French 2019 1 2019.5 329 329 0.1 0.0319048 6.76753e-015 427.227 427.227 329 391.246 391.246 229.363</t>
  </si>
  <si>
    <t>5 Other 1985 1 1985.5 23 23 0.1 0.0010669 1.60783e-015 23 23 23 13.9344 13.9344 13.9344</t>
  </si>
  <si>
    <t>5 Other 1986 1 1986.5 19 19 0.1 0.000977013 1.92834e-015 19 19 19 11.8436 11.8436 11.8436</t>
  </si>
  <si>
    <t>5 Other 1987 1 1987.5 25 25 0.1 0.00143751 2.30448e-015 25 25 25 15.9269 15.9269 15.9269</t>
  </si>
  <si>
    <t>5 Other 1988 1 1988.5 44 44 0.1 0.00278707 2.80192e-015 44 44 44 28.2139 28.2139 28.2139</t>
  </si>
  <si>
    <t>5 Other 1989 1 1989.5 67 67 0.1 0.00459223 3.2989e-015 67 67 67 42.9503 42.9503 42.9503</t>
  </si>
  <si>
    <t>5 Other 1990 1 1990.5 47 47 0.1 0.00350052 3.95039e-015 47 47 47 34.0186 34.0186 34.0186</t>
  </si>
  <si>
    <t>5 Other 1991 1 1991.5 29 29 0.1 0.00230462 4.42325e-015 29 29 29 24.9481 24.9481 24.9481</t>
  </si>
  <si>
    <t>5 Other 1992 1 1992.5 49 49 0.1 0.00388703 4.25346e-015 49 49 49 48.8024 48.8024 48.8024</t>
  </si>
  <si>
    <t>5 Other 1993 1 1993.5 68 68 0.1 0.00490246 3.33493e-015 68 68 68 70.986 70.986 70.986</t>
  </si>
  <si>
    <t>5 Other 1994 1 1994.5 76 76 0.1 0.00476244 2.47297e-015 76 76 76 75.0302 75.0302 75.0302</t>
  </si>
  <si>
    <t>5 Other 1995 1 1995.5 181 181 0.1 0.0101324 2.00577e-015 181 181 181 164.297 164.297 164.297</t>
  </si>
  <si>
    <t>5 Other 1996 1 1996.5 104 104 0.1 0.00561781 1.91195e-015 104 104 104 90.1274 90.1274 90.1274</t>
  </si>
  <si>
    <t>5 Other 1997 1 1997.5 111 111 0.1 0.006114 2.03332e-015 111 111 111 94.7569 94.7569 94.7569</t>
  </si>
  <si>
    <t>5 Other 1998 1 1998.5 170 170 0.1 0.00955738 2.12053e-015 170 170 170 150.042 150.042 150.042</t>
  </si>
  <si>
    <t>5 Other 1999 1 1999.5 185 185 0.1 0.0104683 2.1147e-015 185 185 185 169.124 169.124 169.124</t>
  </si>
  <si>
    <t>5 Other 2000 1 2000.5 261 261 0.1 0.0144884 1.99298e-015 261 261 261 247.711 247.711 247.711</t>
  </si>
  <si>
    <t>5 Other 2001 1 2001.5 199 199 0.1 0.0105601 1.81589e-015 199 199 199 191.888 191.888 191.888</t>
  </si>
  <si>
    <t>5 Other 2002 1 2002.5 251 251 0.1 0.0126127 1.62506e-015 251 251 251 241.147 241.147 241.147</t>
  </si>
  <si>
    <t>5 Other 2003 1 2003.5 443 443 0.1 0.0212938 1.49175e-015 443 443 443 421.635 421.635 421.635</t>
  </si>
  <si>
    <t>5 Other 2004 1 2004.5 544 544 0.1 0.02548 1.42602e-015 544 544 544 514.312 514.312 514.312</t>
  </si>
  <si>
    <t>5 Other 2005 1 2005.5 789 789 0.1 0.0367346 1.52241e-015 789 789 789 744.623 744.623 744.623</t>
  </si>
  <si>
    <t>5 Other 2006 1 2006.5 629 629 0.1 0.029539 1.55028e-015 629 629 629 592.717 592.717 592.717</t>
  </si>
  <si>
    <t>5 Other 2007 1 2007.5 677 677 0.1 0.0318675 1.48628e-015 677 677 677 629.452 629.452 629.452</t>
  </si>
  <si>
    <t>5 Other 2008 1 2008.5 663 663 0.1 0.0312272 1.48525e-015 663 663 663 600.321 600.321 600.321</t>
  </si>
  <si>
    <t>5 Other 2009 1 2009.5 598 598 0.1 0.0285102 1.52423e-015 598 598 598 521.68 521.68 521.68</t>
  </si>
  <si>
    <t>5 Other 2010 1 2010.5 649 649 0.1 0.032373 2.04987e-015 649 649 649 545.378 545.378 545.378</t>
  </si>
  <si>
    <t>5 Other 2011 1 2011.5 629 629 0.1 0.0337833 2.16349e-015 629 629 629 507.044 507.044 507.044</t>
  </si>
  <si>
    <t>5 Other 2012 1 2012.5 579 579 0.1 0.0342122 3.11105e-015 579 579 579 445.321 445.321 445.321</t>
  </si>
  <si>
    <t>5 Other 2013 1 2013.5 506 506 0.1 0.0345968 7.48928e-015 506 506 506 370.801 370.801 370.801</t>
  </si>
  <si>
    <t>5 Other 2014 1 2014.5 391 391 0.1 0.0315112 5.2636e-015 391 391 391 277.551 277.551 277.551</t>
  </si>
  <si>
    <t>5 Other 2015 1 2015.5 317 317 0.1 0.0252128 5.25972e-015 317 317 317 235.855 235.855 235.855</t>
  </si>
  <si>
    <t>5 Other 2016 1 2016.5 231 231 0.1 0.0206341 6.11215e-015 231 231 231 179.271 179.271 179.271</t>
  </si>
  <si>
    <t>5 Other 2017 1 2017.5 270 270 0.1 0.0239904 6.14543e-015 270 270 270 233.359 233.359 233.359</t>
  </si>
  <si>
    <t>5 Other 2018 1 2018.5 208 208 0.1 0.0168848 5.17792e-015 208 208 208 192.53 192.53 192.53</t>
  </si>
  <si>
    <t>5 Other 2019 1 2019.5 249 249 0.1 0.018595 4.38238e-015 249 249 249 228.029 228.029 228.029</t>
  </si>
  <si>
    <t>6 RecFish 1985 1 1985.5 1705 1705 0.1 0.0735271 1.43714e-015 1705 1705 1705 1055.12 1055.12 1055.12</t>
  </si>
  <si>
    <t>6 RecFish 1986 1 1986.5 1539 1539 0.1 0.0735366 1.71295e-015 1539 1539 1539 1006.44 1006.44 1006.44</t>
  </si>
  <si>
    <t>6 RecFish 1987 1 1987.5 1404 1404 0.1 0.073509 1.96999e-015 1404 1404 1404 961.394 961.394 961.394</t>
  </si>
  <si>
    <t>6 RecFish 1988 1 1988.5 1304 1304 0.1 0.0735027 2.31629e-015 1304 1304 1304 889.832 889.832 889.832</t>
  </si>
  <si>
    <t>6 RecFish 1989 1 1989.5 1209 1209 0.1 0.0735117 2.73164e-015 1209 1209 1209 800.159 800.159 800.159</t>
  </si>
  <si>
    <t>6 RecFish 1990 1 1990.5 1091 1091 0.1 0.0735044 3.39002e-015 1091 1091 1091 756.069 756.069 756.069</t>
  </si>
  <si>
    <t>6 RecFish 1991 1 1991.5 1003 1003 0.1 0.0734776 3.89878e-015 1003 1003 1003 831.841 831.841 831.841</t>
  </si>
  <si>
    <t>6 RecFish 1992 1 1992.5 1025 1025 0.1 0.0735208 3.59605e-015 1025 1025 1025 1033.64 1033.64 1033.64</t>
  </si>
  <si>
    <t>6 RecFish 1993 1 1993.5 1191 1191 0.1 0.0735233 2.56187e-015 1191 1191 1191 1281.79 1281.79 1281.79</t>
  </si>
  <si>
    <t>6 RecFish 1994 1 1994.5 1429 1429 0.1 0.0735402 1.78745e-015 1429 1429 1429 1449.12 1449.12 1449.12</t>
  </si>
  <si>
    <t>6 RecFish 1995 1 1995.5 1604 1604 0.1 0.0735096 1.45509e-015 1604 1604 1604 1473.95 1473.95 1473.95</t>
  </si>
  <si>
    <t>6 RecFish 1996 1 1996.5 1619 1619 0.1 0.0735123 1.45174e-015 1619 1619 1619 1391.36 1391.36 1391.36</t>
  </si>
  <si>
    <t>6 RecFish 1997 1 1997.5 1539 1539 0.1 0.0735122 1.62392e-015 1539 1539 1539 1311.69 1311.69 1311.69</t>
  </si>
  <si>
    <t>6 RecFish 1998 1 1998.5 1488 1488 0.1 0.0735143 1.72166e-015 1488 1488 1488 1316.9 1316.9 1316.9</t>
  </si>
  <si>
    <t>6 RecFish 1999 1 1999.5 1491 1491 0.1 0.0735039 1.6847e-015 1491 1491 1491 1378.49 1378.49 1378.49</t>
  </si>
  <si>
    <t>6 RecFish 2000 1 2000.5 1544 1544 0.1 0.073537 1.54861e-015 1544 1544 1544 1466.09 1466.09 1466.09</t>
  </si>
  <si>
    <t>6 RecFish 2001 1 2001.5 1628 1628 0.1 0.0735437 1.39645e-015 1628 1628 1628 1567.87 1567.87 1567.87</t>
  </si>
  <si>
    <t>6 RecFish 2002 1 2002.5 1723 1723 0.1 0.0735177 1.24492e-015 1723 1723 1723 1664.7 1664.7 1664.7</t>
  </si>
  <si>
    <t>6 RecFish 2003 1 2003.5 1807 1807 0.1 0.0735317 1.13613e-015 1807 1807 1807 1731.94 1731.94 1731.94</t>
  </si>
  <si>
    <t>6 RecFish 2004 1 2004.5 1857 1857 0.1 0.0735248 1.08495e-015 1857 1857 1857 1757.29 1757.29 1757.29</t>
  </si>
  <si>
    <t>6 RecFish 2005 1 2005.5 1862 1862 0.1 0.0735333 1.17619e-015 1862 1862 1862 1754.39 1754.39 1754.39</t>
  </si>
  <si>
    <t>6 RecFish 2006 1 2006.5 1839 1839 0.1 0.0735294 1.20419e-015 1839 1839 1839 1744.08 1744.08 1744.08</t>
  </si>
  <si>
    <t>6 RecFish 2007 1 2007.5 1838 1838 0.1 0.0735134 1.1429e-015 1838 1838 1838 1736.59 1736.59 1736.59</t>
  </si>
  <si>
    <t>6 RecFish 2008 1 2008.5 1845 1845 0.1 0.0735157 1.13419e-015 1845 1845 1845 1699.99 1699.99 1699.99</t>
  </si>
  <si>
    <t>6 RecFish 2009 1 2009.5 1820 1820 0.1 0.0735226 1.16901e-015 1820 1820 1820 1616.82 1616.82 1616.82</t>
  </si>
  <si>
    <t>6 RecFish 2010 1 2010.5 1726 1726 0.1 0.0735254 1.62623e-015 1726 1726 1726 1483.76 1483.76 1483.76</t>
  </si>
  <si>
    <t>6 RecFish 2011 1 2011.5 1591 1591 0.1 0.0735158 1.71688e-015 1591 1591 1591 1326.79 1326.79 1326.79</t>
  </si>
  <si>
    <t>6 RecFish 2012 1 2012.5 1440 1440 0.1 0.073509 2.51958e-015 1440 1440 1440 1152.94 1152.94 1152.94</t>
  </si>
  <si>
    <t>6 RecFish 2013 1 2013.5 1239 1239 0.1 0.0735269 6.36582e-015 1239 1239 1239 945.622 945.622 945.622</t>
  </si>
  <si>
    <t>6 RecFish 2014 1 2014.5 1039 1039 0.1 0.073477 4.34829e-015 1039 1039 1039 759.033 759.033 759.033</t>
  </si>
  <si>
    <t>6 RecFish 2015 1 2015.5 723 723 0.1 0.0603292 5.67091e-015 723 723 723 524.019 524.019 524.019</t>
  </si>
  <si>
    <t>6 RecFish 2016 1 2016.5 222 222 0.1 0.0207233 6.57505e-015 222 222 222 169.579 169.579 169.579</t>
  </si>
  <si>
    <t>6 RecFish 2017 1 2017.5 218 218 0.1 0.0207144 6.88731e-015 218 218 218 179.651 179.651 179.651</t>
  </si>
  <si>
    <t>6 RecFish 2018 1 2018.5 155 155 0.1 0.014036 6.23923e-015 155 155 155 133.611 133.611 133.611</t>
  </si>
  <si>
    <t>6 RecFish 2019 1 2019.5 273 273 0.1 0.0229609 5.30654e-015 273 273 273 235.059 235.059 235.059</t>
  </si>
  <si>
    <t>TIME_SERIES    BioSmry_age:_0  Continuous_F</t>
  </si>
  <si>
    <t>Area Yr Era Seas Bio_all Bio_smry SpawnBio Recruit_0  Spbio_GP:1 SmryBio_SX:1_GP:1 SmryNum_SX:1_GP:1 sel(B):_1 dead(B):_1 retain(B):_1 sel(N):_1 dead(N):_1 retain(N):_1 obs_cat:_1 F:_1 sel(B):_2 dead(B):_2 retain(B):_2 sel(N):_2 dead(N):_2 retain(N):_2 obs_cat:_2 F:_2 sel(B):_3 dead(B):_3 retain(B):_3 sel(N):_3 dead(N):_3 retain(N):_3 obs_cat:_3 F:_3 sel(B):_4 dead(B):_4 retain(B):_4 sel(N):_4 dead(N):_4 retain(N):_4 obs_cat:_4 F:_4 sel(B):_5 dead(B):_5 retain(B):_5 sel(N):_5 dead(N):_5 retain(N):_5 obs_cat:_5 F:_5 sel(B):_6 dead(B):_6 retain(B):_6 sel(N):_6 dead(N):_6 retain(N):_6 obs_cat:_6 F:_6 SPB_vir_LH</t>
  </si>
  <si>
    <t>1 1983 VIRG 1 55509.8 55509.8 42854.9 21731.9  42854.9  55509.8  101850 0 0 0 0 0 0 0 0  0 0 0 0 0 0 0 0  0 0 0 0 0 0 0 0  0 0 0 0 0 0 0 0  0 0 0 0 0 0 0 0  0 0 0 0 0 0 0 0  42854.9</t>
  </si>
  <si>
    <t>1 1984 INIT 1 35384.6 35384.6 23435.1 21731.9  23435.1  35384.6  93525.9  57.4591 57.4591 53.8173 56.2604 56.2604 46.9221 57.5 0.00241797  24.3923 24.3923 24.3923 16.8305 16.8305 16.8305 24.4 0.000936449  0.509997 0.509997 0.509997 0.293346 0.293346 0.293346 0.51 2.28765e-005  707.273 707.273 672.301 517.352 517.352 409.02 713.7 0.031126  18.6955 18.6955 18.6955 13.6753 13.6753 13.6753 18.7 0.000822762  1860.21 1860.21 1860.21 1405.8 1405.8 1405.8 1905 0.0725558 23435.1</t>
  </si>
  <si>
    <t>1 1985 TIME 1 30646.4 30646.4 23330.5 849.903  23330.5  30646.4  51289.1  73.7952 73.7952 70 60.0925 60.0925 48.8065 70 0.00401305  30 30 30 16.4304 16.4304 16.4304 30 0.00130301  1 1 1 0.490586 0.490586 0.490586 1 4.63282e-005  902.462 902.462 870 546.753 546.753 434.449 870 0.0418625  23 23 23 13.9344 13.9344 13.9344 23 0.0010669  1705 1705 1705 1055.12 1055.12 1055.12 1705 0.0735271 23330.5</t>
  </si>
  <si>
    <t>1 1986 TIME 1 28673.7 28673.7 20549.1 2475.98  20549.1  28673.7  41326.3  90.957 90.957 84 84.244 84.244 65.7944 84 0.00531294  33 33 33 18.7541 18.7541 18.7541 33 0.00160319  2 2 2 0.949501 0.949501 0.949501 2 0.000107381  1244.96 1244.96 1180 776.045 776.045 592.944 1180 0.0640179  19 19 19 11.8436 11.8436 11.8436 19 0.000977013  1539 1539 1539 1006.44 1006.44 1006.44 1539 0.0735366 20549.1</t>
  </si>
  <si>
    <t>1 1987 TIME 1 26242.8 26242.8 18398.1 21106.4  18398.1  26242.8  51938.4  103.196 103.196 96 100.629 100.629 84.9232 96 0.00621538  18 18 18 11.5054 11.5054 11.5054 18 0.000936462  0 0 0 0 0 0 0 0  1933.74 1933.74 1840 1231.94 1231.94 1010.57 1840 0.111191  25 25 25 15.9269 15.9269 15.9269 25 0.00143751  1404 1404 1404 961.394 961.394 961.394 1404 0.073509 18398.1</t>
  </si>
  <si>
    <t>1 1988 TIME 1 23212.8 23212.8 16758.7 17120.9  16758.7  23212.8  55928.2  134.286 134.286 129 122.74 122.74 112.493 129 0.00858334  30 30 30 20.5181 20.5181 20.5181 30 0.00160566  8 8 8 4.37775 4.37775 4.37775 8 0.000517602  1051.88 1051.88 1028 674.493 674.493 606.799 1028 0.0666287  44 44 44 28.2139 28.2139 28.2139 44 0.00278707  1304 1304 1304 889.832 889.832 889.832 1304 0.0735027 16758.7</t>
  </si>
  <si>
    <t>1 1989 TIME 1 21653.5 21653.5 16136 90828  16136  21653.5  133286  144.974 144.974 141 121.428 121.428 110.384 141 0.0104738  29 29 29 18.7202 18.7202 18.7202 29 0.00168088  7 7 7 3.9837 3.9837 3.9837 7 0.000458458  932.997 932.997 917 598.098 598.098 524.472 917 0.0639484  67 67 67 42.9503 42.9503 42.9503 67 0.00459223  1209 1209 1209 800.159 800.159 800.159 1209 0.0735117 16136</t>
  </si>
  <si>
    <t>1 1990 TIME 1 21586.6 21586.6 14813.4 7366.26  14813.4  21586.6  110813  135.292 135.292 128 118.727 118.727 94.3475 128 0.0112107  18 18 18 10.5485 10.5485 10.5485 18 0.00121344  22 22 22 11.8884 11.8884 11.8884 22 0.00158128  887.545 887.545 849 642.405 642.405 451.433 849 0.0661035  47 47 47 34.0186 34.0186 34.0186 47 0.00350052  1091 1091 1091 756.069 756.069 756.069 1091 0.0735044 14813.4</t>
  </si>
  <si>
    <t>1 1991 TIME 1 23863 23863 13011 15363.5  13011  23863  101143  171.833 171.833 152 193.971 193.971 127.343 152 0.0146528  60 60 60 35.6531 35.6531 35.6531 60 0.00465611  14 14 14 7.04208 7.04208 7.04208 14 0.0011923  1075.11 1075.11 971 924.895 924.895 513.542 971 0.0854384  29 29 29 24.9481 24.9481 24.9481 29 0.00230462  1003 1003 1003 831.841 831.841 831.841 1003 0.0734776 13011</t>
  </si>
  <si>
    <t>1 1992 TIME 1 26271.6 26271.6 11447.6 22702.5  11447.6  26271.6  100482  127.768 127.768 105 178.995 178.995 113.672 105 0.00906553  23 23 23 16.3959 16.3959 16.3959 23 0.00182122  8 8 8 4.15278 4.15278 4.15278 8 0.000782586  1193.01 1193.01 1001 1188.2 1188.2 598.642 1001 0.0946379  49 49 49 48.8024 48.8024 48.8024 49 0.00388703  1025 1025 1025 1033.64 1033.64 1033.64 1025 0.0735208 11447.6</t>
  </si>
  <si>
    <t>1 1993 TIME 1 28683.3 28683.3 11865 8645.36  11865  28683.3  85505.1  170.221 170.221 146 236.205 236.205 179.104 146 0.00898602  62 62 62 55.89 55.89 55.89 62 0.00398918  1 1 1 0.614076 0.614076 0.614076 1 9.50582e-005  1153.41 1153.41 979 1204.06 1204.06 748.323 979 0.0831552  68 68 68 70.986 70.986 70.986 68 0.00490246  1191 1191 1191 1281.79 1281.79 1281.79 1191 0.0735233 11865</t>
  </si>
  <si>
    <t>1 1994 TIME 1 30512.6 30512.6 14530.9 33634.7  14530.9  30512.6  98378.1  385.288 385.288 354 470.346 470.346 400.351 354 0.0168441  154 154 154 146.094 146.094 146.094 154 0.00739627  0 0 0 0 0 0 0 0  850.965 850.965 786 840.106 840.106 662.11 786 0.0533246  76 76 76 75.0302 75.0302 75.0302 76 0.00476244  1429 1429 1429 1449.12 1449.12 1449.12 1429 0.0735402 14530.9</t>
  </si>
  <si>
    <t>1 1995 TIME 1 31557.1 31557.1 18258.7 50041.3  18258.7  31557.1  124796  449.892 449.892 424 483.693 483.693 421.607 424 0.0188342  169 169 169 146.499 146.499 146.499 169 0.0072304  4 4 4 2.97065 2.97065 2.97065 4 0.000221096  1114.12 1114.12 1057 1011.31 1011.31 831.729 1057 0.0623684  181 181 181 164.297 164.297 164.297 181 0.0101324  1604 1604 1604 1473.95 1473.95 1473.95 1604 0.0735096 18258.7</t>
  </si>
  <si>
    <t>1 1996 TIME 1 32150.5 32150.5 20241.8 3117.85  20241.8  32150.5  98387.3  325.564 325.564 308 326.059 326.059 279.527 308 0.0143604  128 128 128 100.762 100.762 100.762 128 0.00562635  87 87 87 60.1154 60.1154 60.1154 87 0.00451245  2522.24 2522.24 2395 2185.8 2185.8 1725 2395 0.136245  104 104 104 90.1274 90.1274 90.1274 104 0.00561781  1619 1619 1619 1391.36 1391.36 1391.36 1619 0.0735123 20241.8</t>
  </si>
  <si>
    <t>1 1997 TIME 1 31873.8 31873.8 19429.6 57812.1  19429.6  31873.8  131542  360.714 360.714 335 369.559 369.559 294.009 335 0.0172052  119 119 119 88.1232 88.1232 88.1232 119 0.00565977  71 71 71 45.5734 45.5734 45.5734 71 0.00391296  2121.58 2121.58 1984 1811.12 1811.12 1332.88 1984 0.116859  111 111 111 94.7569 94.7569 94.7569 111 0.006114  1539 1539 1539 1311.69 1311.69 1311.69 1539 0.0735122 19429.6</t>
  </si>
  <si>
    <t>1 1998 TIME 1 31996.2 31996.2 18204 17153.7  18204  31996.2  117345  267.05 267.05 241 295.839 295.839 225.786 241 0.012908  121 121 121 89.5862 89.5862 89.5862 121 0.00612012  85 85 85 52.0685 52.0685 52.0685 85 0.0050836  1948.8 1948.8 1773 1720.02 1720.02 1166.55 1773 0.109561  170 170 170 150.042 150.042 150.042 170 0.00955738  1488 1488 1488 1316.9 1316.9 1316.9 1488 0.0735143 18204</t>
  </si>
  <si>
    <t>1 1999 TIME 1 33167.4 33167.4 17600.2 58044.4  17600.2  33167.4  147152  302.185 302.185 274 348.284 348.284 275.722 274 0.0139931  148 148 148 118.355 118.355 118.355 148 0.00731676  220 220 220 136.434 136.434 136.434 220 0.0139141  2023.51 2023.51 1843 1849.87 1849.87 1290.72 1843 0.114501  185 185 185 169.124 169.124 169.124 185 0.0104683  1491 1491 1491 1378.49 1378.49 1378.49 1491 0.0735039 17600.2</t>
  </si>
  <si>
    <t>1 2000 TIME 1 34294.8 34294.8 17700.2 25054.9  17700.2  34294.8  137278  259.896 259.896 236 302.226 302.226 237.923 236 0.0114961  53 53 53 43.6571 43.6571 43.6571 53 0.0024751  52 52 52 34.2629 34.2629 34.2629 52 0.00315892  1974.73 1974.73 1805 1874.19 1874.19 1306.51 1805 0.10962  261 261 261 247.711 247.711 247.711 261 0.0144884  1544 1544 1544 1466.09 1466.09 1466.09 1544 0.073537 17700.2</t>
  </si>
  <si>
    <t>1 2001 TIME 1 36327.4 36327.4 18698.7 28108.9  18698.7  36327.4  132593  290.604 290.604 263 341.307 341.307 267.734 263 0.0121278  58 58 58 47.793 47.793 47.793 58 0.00261082  97 97 97 64.9961 64.9961 64.9961 97 0.00553666  2081.44 2081.44 1883 2007.04 2007.04 1375.47 1883 0.110453  199 199 199 191.888 191.888 191.888 199 0.0105601  1628 1628 1628 1567.87 1567.87 1567.87 1628 0.0735437 18698.7</t>
  </si>
  <si>
    <t>1 2002 TIME 1 38036.6 38036.6 19575.7 43855.2  19575.7  38036.6  144430  399.452 399.452 361 470.944 470.944 369.096 361 0.0155854  75 75 75 62.6261 62.6261 62.6261 75 0.00317791  110 110 110 74.0162 74.0162 74.0162 110 0.00600479  2013.05 2013.05 1825 1934.03 1934.03 1352.78 1825 0.101156  251 251 251 241.147 241.147 241.147 251 0.0126127  1723 1723 1723 1664.7 1664.7 1664.7 1723 0.0735177 19575.7</t>
  </si>
  <si>
    <t>1 2003 TIME 1 39536.7 39536.7 20828.5 44208.8  20828.5  39536.7  153896  388.336 388.336 353 451.803 451.803 363.191 353 0.0143357  65 65 65 54.7415 54.7415 54.7415 65 0.00261809  127 127 127 86.2587 86.2587 86.2587 127 0.00660305  2716.31 2716.31 2471 2585.31 2585.31 1850.31 2471 0.130566  443 443 443 421.635 421.635 421.635 443 0.0212938  1807 1807 1807 1731.94 1731.94 1731.94 1807 0.0735317 20828.5</t>
  </si>
  <si>
    <t>1 2004 TIME 1 40350.2 40350.2 21654.2 33529.9  21654.2  40350.2  149884  412.987 412.987 380 467.627 467.627 382.628 380 0.0149298  72 72 72 60.7862 60.7862 60.7862 72 0.00277413  131 131 131 89.8381 89.8381 89.8381 131 0.00654385  2820.95 2820.95 2604 2667 2667 1962.83 2604 0.132129  544 544 544 514.312 514.312 514.312 544 0.02548  1857 1857 1857 1757.29 1757.29 1757.29 1857 0.0735248 21654.2</t>
  </si>
  <si>
    <t>1 2005 TIME 1 40992.1 40992.1 22279.2 22797.3  22279.2  40992.1  135797  385.385 385.385 353 434.967 434.967 347.131 353 0.0141083  59 59 59 48.535 48.535 48.535 59 0.00228871  68 68 68 46.5397 46.5397 46.5397 68 0.00331281  3441.41 3441.41 3161 3247.85 3247.85 2327.52 3161 0.160226  789 789 789 744.623 744.623 744.623 789 0.0367346  1862 1862 1862 1754.39 1754.39 1754.39 1862 0.0735333 22279.2</t>
  </si>
  <si>
    <t>1 2006 TIME 1 40652.4 40652.4 21910.3 24736.9  21910.3  40652.4  126022  395.964 395.964 359 456.204 456.204 358.818 359 0.014595  119 119 119 97.4177 97.4177 97.4177 119 0.00475737  11 11 11 7.39034 7.39034 7.39034 11 0.000550079  3588.19 3588.19 3259 3381.22 3381.22 2381.53 3259 0.168508  629 629 629 592.717 592.717 592.717 629 0.029539  1839 1839 1839 1744.08 1744.08 1744.08 1839 0.0735294 21910.3</t>
  </si>
  <si>
    <t>1 2007 TIME 1 39803.4 39803.4 21518.7 28633.5  21518.7  39803.4  122228  453.43 453.43 413 521.317 521.317 420.627 413 0.0164861  166 166 166 138.987 138.987 138.987 166 0.00657054  37 37 37 24.8673 24.8673 24.8673 37 0.0018882  3032.96 3032.96 2771 2819.95 2819.95 2062.82 2771 0.142766  677 677 677 629.452 629.452 629.452 677 0.0318675  1838 1838 1838 1736.59 1736.59 1736.59 1838 0.0735134 21518.7</t>
  </si>
  <si>
    <t>1 2008 TIME 1 38780.8 38780.8 21821.1 15340.1  21821.1  38780.8  106309  556.072 556.072 514 616.748 616.748 514.221 514 0.0202783  163 163 163 136.916 136.916 136.916 163 0.0062957  17 17 17 11.6082 11.6082 11.6082 17 0.000848963  2959.36 2959.36 2750 2679.58 2679.58 2060.15 2750 0.139385  663 663 663 600.321 600.321 600.321 663 0.0312272  1845 1845 1845 1699.99 1699.99 1699.99 1845 0.0735157 21821.1</t>
  </si>
  <si>
    <t>1 2009 TIME 1 37181.8 37181.8 22076.1 13393.3  22076.1  37181.8  91951.2  521.106 521.106 486 554.514 554.514 466.094 486 0.0197905  147 147 147 119.794 119.794 119.794 147 0.00573451  9 9 9 6.12988 6.12988 6.12988 9 0.00043894  2820.98 2820.98 2649 2460.96 2460.96 1935.98 2649 0.134493  598 598 598 521.68 521.68 521.68 598 0.0285102  1820 1820 1820 1616.82 1616.82 1616.82 1820 0.0735226 22076.1</t>
  </si>
  <si>
    <t>1 2010 TIME 1 35030.2 35030.2 21779.9 2602.66  21779.9  35030.2  70276.9  484.885 484.885 452 504.197 504.197 421.248 452 0.0198822  183 183 183 143.623 143.623 143.623 183 0.00761413  42 42 42 27.8708 27.8708 27.8708 42 0.00211724  3444.28 3444.28 3236 2894.35 2894.35 2281.35 3236 0.171805  649 649 649 545.378 545.378 545.378 649 0.032373  1726 1726 1726 1483.76 1483.76 1483.76 1726 0.0735254 21779.9</t>
  </si>
  <si>
    <t>1 2011 TIME 1 31452.5 31452.5 20161.1 10921.4  20161.1  31452.5  61267.4  494.049 494.049 462 504.084 504.084 427.151 462 0.0222237  143 143 143 110.431 110.431 110.431 143 0.0064648  98 98 98 63.2685 63.2685 63.2685 98 0.00535656  2676.23 2676.23 2526 2157.34 2157.34 1746.82 2526 0.143739  629 629 629 507.044 507.044 507.044 629 0.0337833  1591 1591 1591 1326.79 1326.79 1326.79 1591 0.0735158 20161.1</t>
  </si>
  <si>
    <t>1 2012 TIME 1 27857.7 27857.7 18706.5 4803.09  18706.5  27857.7  48881.3  596.713 596.713 564 584.512 584.512 509.889 564 0.0301712  185 185 185 140.963 140.963 140.963 185 0.00912746  49 49 49 31.2371 31.2371 31.2371 49 0.00292305  2729.78 2729.78 2610 2099.53 2099.53 1776.84 2610 0.161299  579 579 579 445.321 445.321 445.321 579 0.0342122  1440 1440 1440 1152.94 1152.94 1152.94 1440 0.073509 18706.5</t>
  </si>
  <si>
    <t>1 2013 TIME 1 23770.3 23770.3 16811.4 17148.4  16811.4  23770.3  51674.3  554.183 554.183 530 513.508 513.508 458.606 530 0.033615  191 191 191 140.912 140.912 140.912 191 0.0108871  39 39 39 24.5643 24.5643 24.5643 39 0.00262855  2969.16 2969.16 2871 2175.82 2175.82 1898.75 2871 0.20301  506 506 506 370.801 370.801 370.801 506 0.0345968  1239 1239 1239 945.622 945.622 945.622 1239 0.0735269 16811.4</t>
  </si>
  <si>
    <t>1 2014 TIME 1 19499.7 19499.7 14146.5 24188.7  14146.5  19499.7  61164.1  782.694 782.694 751 692.383 692.383 613.121 751 0.0590151  236 236 236 164.673 164.673 164.673 236 0.0161387  1 1 1 0.610705 0.610705 0.610705 1 7.81786e-005  1343.24 1343.24 1303 953.498 953.498 819.257 1303 0.108253  391 391 391 277.551 277.551 277.551 391 0.0315112  1039 1039 1039 759.033 759.033 759.033 1039 0.073477 14146.5</t>
  </si>
  <si>
    <t>1 2015 TIME 1 17123.4 17123.4 12084.8 4581.11  12084.8  17123.4  50185.1  450.612 450.612 440 294.043 294.043 278.171 440 0.0454971  199 199 199 116.76 116.76 116.76 199 0.0177864  0 0 0 0 0 0 0 0  1262.18 1262.18 1110 939.089 939.089 679.12 1110 0.100388  317 317 317 235.855 235.855 235.855 317 0.0252128  723 723 723 524.019 524.019 524.019 723 0.0603292 12084.8</t>
  </si>
  <si>
    <t>1 2016 TIME 1 15934.1 15934.1 10173.2 17928.3  10173.2  15934.1  55545.9  314.277 314.277 305 199.229 199.229 185.256 305 0.0375389  210 210 210 116.988 116.988 116.988 210 0.0218356  2 2 2 1.10411 1.10411 1.10411 2 0.0002123  639.946 639.946 547 496.641 496.641 322.89 547 0.0571633  231 231 231 179.271 179.271 179.271 231 0.0206341  222 222 222 169.579 169.579 169.579 222 0.0207233 10173.2</t>
  </si>
  <si>
    <t>1 2017 TIME 1 16133.5 16133.5 9394.8 4465.16  9394.8  16133.5  47132.6  130.586 130.586 125 84.4707 84.4707 75.8478 125 0.0169196  147 147 147 80.7145 80.7145 80.7145 147 0.0165167  0 0 0 0 0 0 0 0  555.551 555.551 442 480.16 480.16 263.908 442 0.0493626  270 270 270 233.359 233.359 233.359 270 0.0239904  218 218 218 179.651 179.651 179.651 218 0.0207144 9394.8</t>
  </si>
  <si>
    <t>1 2018 TIME 1 16798.7 16798.7 9372.24 21739.8  9372.24  16798.7  57880.7  171.785 171.785 160 121.324 121.324 103.408 160 0.0215284  267 267 267 153.443 153.443 153.443 267 0.0300234  0 0 0 0 0 0 0 0  418.329 418.329 313 387.215 387.215 202.999 313 0.0339586  208 208 208 192.53 192.53 192.53 208 0.0168848  155 155 155 133.611 133.611 133.611 155 0.014036 9372.24</t>
  </si>
  <si>
    <t>1 2019 TIME 1 17533.8 17533.8 10061.3 21714.2  10061.3  17533.8  66371.8  142.972 142.972 134 108.227 108.227 95.0086 134 0.0155935  259 259 259 163.986 163.986 163.986 259 0.0258755  1 1 1 0.625023 0.625023 0.625023 1 0.000104199  427.227 427.227 329 391.246 391.246 229.363 329 0.0319048  249 249 249 228.029 228.029 228.029 249 0.018595  273 273 273 235.059 235.059 235.059 273 0.0229609 10061.3</t>
  </si>
  <si>
    <t>1 2020 FORE 1 18467.4 18467.4 11006.7 21716.2  11006.7  18467.4  72930.3  236.039 236.039 225.481 177.057 177.057 161.367  _ 0.0233638  211.89 211.89 211.89 137.767 137.767 137.767  _ 0.019096  0.571258 0.571258 0.571258 0.365227 0.365227 0.365227  _ 5.3945e-005  644.732 644.732 518.829 569.622 569.622 360.705  _ 0.0464929  248.926 248.926 248.926 219.926 219.926 219.926  _ 0.0179505  296.863 296.863 296.863 251.594 251.594 251.594  _ 0.0236513 11006.7</t>
  </si>
  <si>
    <t>SPR_series_uses_R0= 21731.9</t>
  </si>
  <si>
    <t>Depletion_method: 1 #  100%*Virgin_Biomass</t>
  </si>
  <si>
    <t>F_std_method: 4 # _abs_F;_with_F=Z-M;_for_ages_4_15</t>
  </si>
  <si>
    <t>SPR_std_method: 2 #  (1-SPR)/(1-SPR_MSY)</t>
  </si>
  <si>
    <t>Year Bio_all Bio_Smry SPBzero SPBfished SPBfished/R SPR SPR_std Y/R GenTime Deplete F_std Actual: Bio_all Bio_Smry Num_Smry MnAge_Smry Enc_Catch Dead_Catch Retain_Catch MnAge_Catch SPB Recruits Tot_Exploit More_F(by_Morph):  aveF_1 maxF_1 Enc_Catch_B Dead_Catch_B Retain_Catch_B  Enc_Catch_N Dead_Catch_N Retain_Catch_N sum_Apical_F F=Z-M</t>
  </si>
  <si>
    <t>1985  33945.3 33945.3 42854.9 22076.6 1.01586 0.515149 0.530314 0.1301 12.3097 0.544408 0.0865325 &amp;  30646.4 30646.4 51289.1 4.32145  2735.26 2735.26 2699 8.02767  23330.5 849.903 0.0892521 &amp;  0.0975519  0.119775  2735.26 2735.26 2699 1692.82 1692.82 1569.23  0.121819 0.0865325</t>
  </si>
  <si>
    <t>1986  31832.2 31832.2 42854.9 20091.4 0.92451 0.468823 0.580984 0.140539 12.3097 0.479505 0.0909024 &amp;  28673.7 28673.7 41326.3 4.86856  2928.92 2928.92 2857 7.75006  20549.1 2475.98 0.102146 &amp;  0.115948  0.142803  2928.92 2928.92 2857 1898.27 1898.27 1696.72  0.145555 0.0909024</t>
  </si>
  <si>
    <t>1987  28442 28442 42854.9 16942.9 0.779632 0.395355 0.661342 0.155954 12.3097 0.429312 0.0959772 &amp;  26242.8 26242.8 51938.4 3.39078  3483.94 3483.94 3383 7.63741  18398.1 21106.4 0.132758 &amp;  0.153559  0.189839  3483.94 3483.94 3383 2321.4 2321.4 2084.32  0.193289 0.0959772</t>
  </si>
  <si>
    <t>1988  31124.5 31124.5 42854.9 19436 0.894353 0.45353 0.597711 0.143544 12.3097 0.391056 0.0972406 &amp;  23212.8 23212.8 55928.2 2.89119  2572.17 2572.17 2543 7.60458  16758.7 17120.9 0.110808 &amp;  0.121112  0.149492  2572.17 2572.17 2543 1740.17 1740.17 1662.23  0.153625 0.0972406</t>
  </si>
  <si>
    <t>1989  31001 31001 42854.9 19325.1 0.889252 0.450944 0.60054 0.143882 12.3097 0.376526 0.115764 &amp;  21653.5 21653.5 133286 1.18521  2389.97 2389.97 2370 7.70782  16136 90828 0.110373 &amp;  0.121218  0.149843  2389.97 2389.97 2370 1585.34 1585.34 1500.67  0.154665 0.115764</t>
  </si>
  <si>
    <t>1990  30814.4 30814.4 42854.9 19150.5 0.881215 0.446868 0.604998 0.144749 12.3097 0.345665 0.124721 &amp;  21586.6 21586.6 110813 1.95757  2200.84 2200.84 2155 7.16901  14813.4 7366.26 0.101954 &amp;  0.122864  0.152004  2200.84 2200.84 2155 1573.66 1573.66 1358.3  0.157114 0.124721</t>
  </si>
  <si>
    <t>1991  28977.4 28977.4 42854.9 17446.2 0.802791 0.407099 0.648496 0.15284 12.3097 0.303605 0.101683 &amp;  23863 23863 101143 2.43675  2352.94 2352.94 2229 6.22472  13011 15363.5 0.0986021 &amp;  0.141229  0.175098  2352.94 2352.94 2229 2018.35 2018.35 1540.37  0.181722 0.101683</t>
  </si>
  <si>
    <t>1992  28986.3 28986.3 42854.9 17447.9 0.802872 0.40714 0.648451 0.153346 12.3097 0.267124 0.0944077 &amp;  26271.6 26271.6 100482 2.59314  2425.78 2425.78 2211 5.5886  11447.6 22702.5 0.0923346 &amp;  0.144873  0.179112  2425.78 2425.78 2211 2470.18 2470.18 1815.31  0.183715 0.0944077</t>
  </si>
  <si>
    <t>1993  29564.5 29564.5 42854.9 17981.6 0.82743 0.419593 0.63483 0.150771 12.3097 0.276864 0.0664093 &amp;  28683.3 28683.3 85505.1 3.15347  2645.63 2645.63 2447 5.49519  11865 8645.36 0.0922361 &amp;  0.137762  0.17015  2645.63 2645.63 2447 2849.55 2849.55 2336.71  0.174651 0.0664093</t>
  </si>
  <si>
    <t>1994  30708.2 30708.2 42854.9 19059.1 0.877012 0.444737 0.607329 0.144525 12.3097 0.339071 0.0872871 &amp;  30512.6 30512.6 98378.1 2.67355  2895.25 2895.25 2799 5.76045  14530.9 33634.7 0.0948871 &amp;  0.11991  0.149135  2895.25 2895.25 2799 2980.69 2980.69 2732.7  0.155868 0.0872871</t>
  </si>
  <si>
    <t>1995  29486.6 29486.6 42854.9 17925.7 0.824858 0.418289 0.636257 0.150031 12.3097 0.42606 0.109308 &amp;  31557.1 31557.1 124796 2.1354  3522.01 3522.01 3439 6.1713  18258.7 50041.3 0.111608 &amp;  0.132211  0.164574  3522.01 3522.01 3439 3282.72 3282.72 3041.05  0.172296 0.109308</t>
  </si>
  <si>
    <t>1996  25745.9 25745.9 42854.9 14477 0.666162 0.337814 0.724278 0.16644 12.3097 0.472335 0.14341 &amp;  32150.5 32150.5 98387.3 2.91718  4785.81 4785.81 4641 6.39804  20241.8 3117.85 0.148856 &amp;  0.187624  0.232684  4785.81 4785.81 4641 4154.22 4154.22 3646.89  0.239874 0.14341</t>
  </si>
  <si>
    <t>1997  26518.5 26518.5 42854.9 15184.8 0.698733 0.354331 0.706212 0.16316 12.3097 0.453382 0.147478 &amp;  31873.8 31873.8 131542 2.09869  4322.29 4322.29 4159 6.39865  19429.6 57812.1 0.135606 &amp;  0.173321  0.215229  4322.29 4322.29 4159 3720.83 3720.83 3167.04  0.223263 0.147478</t>
  </si>
  <si>
    <t>1998  26957.9 26957.9 42854.9 15574.3 0.716658 0.363421 0.69627 0.161896 12.3097 0.424782 0.118759 &amp;  31996.2 31996.2 117345 2.5255  4079.85 4079.85 3878 6.22368  18204 17153.7 0.12751 &amp;  0.169791  0.210354  4079.85 4079.85 3878 3624.45 3624.45 3000.93  0.216745 0.118759</t>
  </si>
  <si>
    <t>1999  26127.8 26127.8 42854.9 14798.7 0.680969 0.345322 0.716065 0.165654 12.3097 0.410693 0.109476 &amp;  33167.4 33167.4 147152 2.05454  4369.7 4369.7 4161 6.10014  17600.2 58044.4 0.131747 &amp;  0.182859  0.226823  4369.7 4369.7 4161 4000.56 4000.56 3368.85  0.233698 0.109476</t>
  </si>
  <si>
    <t>2000  27101.5 27101.5 42854.9 15713 0.723037 0.366655 0.692732 0.161242 12.3097 0.413027 0.128297 &amp;  34294.8 34294.8 137278 2.39309  4144.63 4144.63 3951 5.92086  17700.2 25054.9 0.120853 &amp;  0.168663  0.208948  4144.63 4144.63 3951 3968.14 3968.14 3336.16  0.214775 0.128297</t>
  </si>
  <si>
    <t>2001  27106.3 27106.3 42854.9 15712.8 0.723029 0.366651 0.692737 0.16132 12.3097 0.436326 0.104777 &amp;  36327.4 36327.4 132593 2.58065  4354.04 4354.04 4128 5.88225  18698.7 28108.9 0.119856 &amp;  0.16846  0.208749  4354.04 4354.04 4128 4220.9 4220.9 3515.76  0.214832 0.104777</t>
  </si>
  <si>
    <t>2002  27190.1 27190.1 42854.9 15793.9 0.726762 0.368544 0.690666 0.160685 12.3097 0.456791 0.119946 &amp;  38036.6 38036.6 144430 2.40831  4571.51 4571.51 4345 5.89047  19575.7 43855.2 0.120187 &amp;  0.164939  0.204741  4571.51 4571.51 4345 4447.46 4447.46 3764.37  0.212054 0.119946</t>
  </si>
  <si>
    <t>2003  25353.5 25353.5 42854.9 14122.4 0.649845 0.329539 0.733329 0.167955 12.3097 0.486025 0.121467 &amp;  39536.7 39536.7 153896 2.34046  5546.65 5546.65 5266 5.94122  20828.5 44208.8 0.140291 &amp;  0.194752  0.241704  5546.65 5546.65 5266 5331.69 5331.69 4508.07  0.248948 0.121467</t>
  </si>
  <si>
    <t>2004  25047.6 25047.6 42854.9 13847.5 0.637199 0.323127 0.740342 0.169018 12.3097 0.505292 0.138091 &amp;  40350.2 40350.2 149884 2.48026  5837.94 5837.94 5588 5.97826  21654.2 33529.9 0.144682 &amp;  0.199648  0.247842  5837.94 5837.94 5588 5556.85 5556.85 4767.69  0.255381 0.138091</t>
  </si>
  <si>
    <t>2005  23589.7 23589.7 42854.9 12551.1 0.577542 0.292874 0.773432 0.173848 12.3097 0.519876 0.160108 &amp;  40992.1 40992.1 135797 2.76983  6604.79 6604.79 6292 5.97145  22279.2 22797.3 0.161124 &amp;  0.227668  0.282772  6604.79 6604.79 6292 6276.9 6276.9 5268.73  0.290204 0.160108</t>
  </si>
  <si>
    <t>2006  23498.5 23498.5 42854.9 12472.9 0.573942 0.291049 0.775428 0.174015 12.3097 0.511267 0.150498 &amp;  40652.4 40652.4 126022 2.88938  6582.16 6582.16 6216 5.9625  21910.3 24736.9 0.161913 &amp;  0.228584  0.283829  6582.16 6582.16 6216 6279.03 6279.03 5181.95  0.291479 0.150498</t>
  </si>
  <si>
    <t>2007  24197.2 24197.2 42854.9 13091.8 0.602425 0.305492 0.75963 0.171695 12.3097 0.502129 0.138892 &amp;  39803.4 39803.4 122228 2.83918  6204.39 6204.39 5902 6.01558  21518.7 28633.5 0.155876 &amp;  0.213279  0.264766  6204.39 6204.39 5902 5871.16 5871.16 5013.34  0.273092 0.138892</t>
  </si>
  <si>
    <t>2008  24185.9 24185.9 42854.9 13089.9 0.602334 0.305447 0.75968 0.171386 12.3097 0.509187 0.145645 &amp;  38780.8 38780.8 106309 3.13062  6203.43 6203.43 5952 6.12014  21821.1 15340.1 0.159962 &amp;  0.210596  0.261754  6203.43 6203.43 5952 5745.17 5745.17 5023.2  0.271551 0.145645</t>
  </si>
  <si>
    <t>2009  24577.2 24577.2 42854.9 13441.1 0.618499 0.313643 0.750715 0.170021 12.3097 0.515137 0.151664 &amp;  37181.8 37181.8 91951.2 3.3644  5916.09 5916.09 5709 6.28076  22076.1 13393.3 0.159112 &amp;  0.203558  0.252974  5916.09 5916.09 5709 5279.9 5279.9 4666.5  0.26249 0.151664</t>
  </si>
  <si>
    <t>2010  22825 22825 42854.9 11877.3 0.546538 0.277152 0.790628 0.175939 12.3097 0.508226 0.17682 &amp;  35030.2 35030.2 70276.9 4.00972  6529.17 6529.17 6288 6.4471  21779.9 2602.66 0.186387 &amp;  0.239238  0.297321  6529.17 6529.17 6288 5599.19 5599.19 4903.23  0.307317 0.17682</t>
  </si>
  <si>
    <t>2011  23643.9 23643.9 42854.9 12600 0.579791 0.294015 0.772184 0.173336 12.3097 0.47045 0.159083 &amp;  31452.5 31452.5 61267.4 3.92066  5631.28 5631.28 5449 6.61034  20161.1 10921.4 0.179041 &amp;  0.220601  0.274472  5631.28 5631.28 5449 4668.96 4668.96 4181.51  0.285083 0.159083</t>
  </si>
  <si>
    <t>2012  22518.3 22518.3 42854.9 11616.6 0.53454 0.271067 0.797283 0.176317 12.3097 0.436508 0.185407 &amp;  27857.7 27857.7 48881.3 4.21095  5579.49 5579.49 5427 6.79778  18706.5 4803.09 0.200285 &amp;  0.238459  0.29745  5579.49 5579.49 5427 4454.51 4454.51 4057.19  0.311241 0.185407</t>
  </si>
  <si>
    <t>2013  20973.8 20973.8 42854.9 10274.5 0.472786 0.239752 0.831535 0.1805 12.3097 0.392287 0.217605 &amp;  23770.3 23770.3 51674.3 3.28543  5498.34 5498.34 5376 7.04196  16811.4 17148.4 0.231311 &amp;  0.274607  0.342644  5498.34 5498.34 5376 4171.23 4171.23 3839.26  0.358265 0.217605</t>
  </si>
  <si>
    <t>2014  22810.8 22810.8 42854.9 11907.3 0.547918 0.277852 0.789863 0.173565 12.3097 0.330104 0.208356 &amp;  19499.7 19499.7 61164.1 2.36532  3792.94 3792.94 3721 7.10927  14146.5 24188.7 0.194513 &amp;  0.209514  0.267121  3792.94 3792.94 3721 2847.75 2847.75 2634.25  0.288474 0.208356</t>
  </si>
  <si>
    <t>2015  24103.6 24103.6 42854.9 12873.4 0.592375 0.300396 0.765204 0.173066 12.3097 0.281994 0.178436 &amp;  17123.4 17123.4 50185.1 2.82105  2951.79 2951.79 2789 7.38105  12084.8 4581.11 0.172384 &amp;  0.180902  0.242946  2951.79 2951.79 2789 2109.77 2109.77 1833.93  0.249214 0.178436</t>
  </si>
  <si>
    <t>2016  30379 30379 42854.9 18620.9 0.856847 0.434511 0.618514 0.147781 12.3097 0.237387 0.113732 &amp;  15934.1 15934.1 55545.9 2.43519  1619.22 1619.22 1517 7.30041  10173.2 17928.3 0.10162 &amp;  0.111101  0.153943  1619.22 1619.22 1517 1162.81 1162.81 975.089  0.158108 0.113732</t>
  </si>
  <si>
    <t>2017  32697.7 32697.7 42854.9 20845.7 0.959222 0.486426 0.561731 0.135508 12.3097 0.219224 0.0763133 &amp;  16133.5 16133.5 47132.6 3.00385  1321.14 1321.14 1202 6.70923  9394.8 4465.16 0.081888 &amp;  0.0944582  0.124799  1321.14 1321.14 1202 1058.36 1058.36 833.481  0.127504 0.0763133</t>
  </si>
  <si>
    <t>2018  34586.2 34586.2 42854.9 22571 1.03861 0.526684 0.517698 0.128089 12.3097 0.218697 0.0568029 &amp;  16798.7 16798.7 57880.7 2.44021  1220.11 1220.11 1103 6.66817  9372.24 21739.8 0.0726317 &amp;  0.0841868  0.113699  1220.11 1220.11 1103 988.123 988.123 785.992  0.116431 0.0568029</t>
  </si>
  <si>
    <t>2019  34489.7 34489.7 42854.9 22502.5 1.03546 0.525086 0.519445 0.128056 12.3097 0.234776 0.0752555 &amp;  17533.8 17533.8 66371.8 2.25912  1352.2 1352.2 1245 6.58362  10061.3 21714.2 0.0771195 &amp;  0.0855293  0.112661  1352.2 1352.2 1245 1127.17 1127.17 952.071  0.115034 0.0752555</t>
  </si>
  <si>
    <t>2020  32703.8 32703.8 42854.9 20828.4 0.958426 0.486022 0.562173 0.13621 12.3097 0.256837 0.0819885 &amp;  18467.4 18467.4 72930.3 0  0 0 0 0  11006.7 21716.2 0 &amp;  0.0947963  0.127454  0 0 0 0 0 0  0 0</t>
  </si>
  <si>
    <t>Year  B/Bmsy  F/Fmsy</t>
  </si>
  <si>
    <t>1985 6.36732  0.0865325</t>
  </si>
  <si>
    <t>1986 5.60822  0.0909024</t>
  </si>
  <si>
    <t>1987 5.02117  0.0959772</t>
  </si>
  <si>
    <t>1988 4.57374  0.0972406</t>
  </si>
  <si>
    <t>1989 4.40379  0.115764</t>
  </si>
  <si>
    <t>1990 4.04285  0.124721</t>
  </si>
  <si>
    <t>1991 3.55092  0.101683</t>
  </si>
  <si>
    <t>1992 3.12424  0.0944077</t>
  </si>
  <si>
    <t>1993 3.23816  0.0664093</t>
  </si>
  <si>
    <t>1994 3.96573  0.0872871</t>
  </si>
  <si>
    <t>1995 4.98313  0.109308</t>
  </si>
  <si>
    <t>1996 5.52436  0.14341</t>
  </si>
  <si>
    <t>1997 5.30269  0.147478</t>
  </si>
  <si>
    <t>1998 4.96819  0.118759</t>
  </si>
  <si>
    <t>1999 4.80341  0.109476</t>
  </si>
  <si>
    <t>2000 4.8307  0.128297</t>
  </si>
  <si>
    <t>2001 5.10321  0.104777</t>
  </si>
  <si>
    <t>2002 5.34256  0.119946</t>
  </si>
  <si>
    <t>2003 5.68448  0.121467</t>
  </si>
  <si>
    <t>2004 5.90982  0.138091</t>
  </si>
  <si>
    <t>2005 6.08039  0.160108</t>
  </si>
  <si>
    <t>2006 5.9797  0.150498</t>
  </si>
  <si>
    <t>2007 5.87283  0.138892</t>
  </si>
  <si>
    <t>2008 5.95537  0.145645</t>
  </si>
  <si>
    <t>2009 6.02497  0.151664</t>
  </si>
  <si>
    <t>2010 5.94413  0.17682</t>
  </si>
  <si>
    <t>2011 5.50231  0.159083</t>
  </si>
  <si>
    <t>2012 5.10534  0.185407</t>
  </si>
  <si>
    <t>2013 4.58813  0.217605</t>
  </si>
  <si>
    <t>2014 3.86084  0.208356</t>
  </si>
  <si>
    <t>2015 3.29816  0.178436</t>
  </si>
  <si>
    <t>2016 2.77644  0.113732</t>
  </si>
  <si>
    <t>2017 2.56401  0.0763133</t>
  </si>
  <si>
    <t>2018 2.55785  0.0568029</t>
  </si>
  <si>
    <t>2019 2.7459  0.0752555</t>
  </si>
  <si>
    <t>2020 3.00393  0.0819885</t>
  </si>
  <si>
    <t>SPAWN_RECRUIT Function: 3 _ _ _ _ _ _</t>
  </si>
  <si>
    <t>9.98654 Ln(R0) 21731.9</t>
  </si>
  <si>
    <t>0.999 steep</t>
  </si>
  <si>
    <t xml:space="preserve">0.0855004 Bmsy/Bzero </t>
  </si>
  <si>
    <t>0.9 sigmaR</t>
  </si>
  <si>
    <t>0 env_link_</t>
  </si>
  <si>
    <t>0 init_eq 21731.9</t>
  </si>
  <si>
    <t>1955 2016 main_recdev:start_end</t>
  </si>
  <si>
    <t xml:space="preserve">1973.3  1982.1 2016.9 2017.6 0.915 breakpoints_for_bias_adjustment_ramp </t>
  </si>
  <si>
    <t>ERA    N    RMSE  RMSE^2/sigmaR^2  mean_BiasAdj</t>
  </si>
  <si>
    <t>main  62 0.848603 0.889046 0.572714</t>
  </si>
  <si>
    <t>early 0 0 0 0</t>
  </si>
  <si>
    <t>year spawn_bio exp_recr with_env adjusted pred_recr dev biasadj era mature_bio mature_num</t>
  </si>
  <si>
    <t>S/Rcurve 42854.9 21731.9</t>
  </si>
  <si>
    <t>Virg 42854.9  21731.9 21731.9 21731.9 21731.9 - 0 Virg 42854.9 22230.3</t>
  </si>
  <si>
    <t>Init 23435.1  21731.9 21731.9 21731.9 21731.9 - 0 Init 23435.1 14978</t>
  </si>
  <si>
    <t>1955 23435.1 21731.9 21731.9 21731.9 22160.5 0.0195308 0 Init_age 23435.1 14978</t>
  </si>
  <si>
    <t>1956 23435.1 21731.9 21731.9 21731.9 22119.2 0.0176644 0 Init_age 23435.1 14978</t>
  </si>
  <si>
    <t>1957 23435.1 21731.9 21731.9 21731.9 22131.4 0.0182151 0 Init_age 23435.1 14978</t>
  </si>
  <si>
    <t>1958 23435.1 21731.9 21731.9 21731.9 22148.4 0.0189863 0 Init_age 23435.1 14978</t>
  </si>
  <si>
    <t>1959 23435.1 21731.9 21731.9 21731.9 22173 0.0200922 0 Init_age 23435.1 14978</t>
  </si>
  <si>
    <t>1960 23435.1 21731.9 21731.9 21731.9 22208 0.0216729 0 Init_age 23435.1 14978</t>
  </si>
  <si>
    <t>1961 23435.1 21731.9 21731.9 21731.9 22257.7 0.0239068 0 Init_age 23435.1 14978</t>
  </si>
  <si>
    <t>1962 23435.1 21731.9 21731.9 21731.9 22332 0.0272403 0 Init_age 23435.1 14978</t>
  </si>
  <si>
    <t>1963 23435.1 21731.9 21731.9 21731.9 22439 0.0320193 0 Init_age 23435.1 14978</t>
  </si>
  <si>
    <t>1964 23435.1 21731.9 21731.9 21731.9 22595.1 0.0389508 0 Init_age 23435.1 14978</t>
  </si>
  <si>
    <t>1965 23435.1 21731.9 21731.9 21731.9 22820.3 0.0488679 0 Init_age 23435.1 14978</t>
  </si>
  <si>
    <t>1966 23435.1 21731.9 21731.9 21731.9 23147.2 0.063093 0 Init_age 23435.1 14978</t>
  </si>
  <si>
    <t>1967 23435.1 21731.9 21731.9 21731.9 23618.3 0.0832409 0 Init_age 23435.1 14978</t>
  </si>
  <si>
    <t>1968 23435.1 21731.9 21731.9 21731.9 24279.8 0.110862 0 Init_age 23435.1 14978</t>
  </si>
  <si>
    <t>1969 23435.1 21731.9 21731.9 21731.9 25150.7 0.146106 0 Init_age 23435.1 14978</t>
  </si>
  <si>
    <t>1970 23435.1 21731.9 21731.9 21731.9 26098.9 0.183111 0 Init_age 23435.1 14978</t>
  </si>
  <si>
    <t>1971 23435.1 21731.9 21731.9 21731.9 26578.6 0.201325 0 Init_age 23435.1 14978</t>
  </si>
  <si>
    <t>1972 23435.1 21731.9 21731.9 21731.9 25726.6 0.168744 0 Init_age 23435.1 14978</t>
  </si>
  <si>
    <t>1973 23435.1 21731.9 21731.9 21731.9 23884.1 0.0944306 0 Init_age 23435.1 14978</t>
  </si>
  <si>
    <t>1974 23435.1 21731.9 21731.9 21100.6 22431.5 0.0611626 0.0727841 Init_age 23435.1 14978</t>
  </si>
  <si>
    <t>1975 23435.1 21731.9 21731.9 20230.5 25176 0.2187 0.176761 Init_age 23435.1 14978</t>
  </si>
  <si>
    <t>1976 23435.1 21731.9 21731.9 19396.3 50786.9 0.962557 0.280739 Init_age 23435.1 14978</t>
  </si>
  <si>
    <t>1977 23435.1 21731.9 21731.9 18596.5 14795.2 -0.228666 0.384716 Init_age 23435.1 14978</t>
  </si>
  <si>
    <t>1978 23435.1 21731.9 21731.9 17829.6 7752.12 -0.832894 0.488693 Init_age 23435.1 14978</t>
  </si>
  <si>
    <t>1979 23435.1 21731.9 21731.9 17094.4 6761.9 -0.927445 0.59267 Init_age 23435.1 14978</t>
  </si>
  <si>
    <t>1980 23435.1 21731.9 21731.9 16389.5 5560.31 -1.08098 0.696648 Init_age 23435.1 14978</t>
  </si>
  <si>
    <t>1981 23435.1 21731.9 21731.9 15713.6 12909.3 -0.196579 0.800625 Init_age 23435.1 14978</t>
  </si>
  <si>
    <t>1982 23435.1 21731.9 21731.9 15065.6 16479.6 0.0897041 0.904602 Init_age 23435.1 14978</t>
  </si>
  <si>
    <t>1983 23435.1 21731.9 21731.9 15002.3 35167.6 0.851919 0.915 Init_age 23435.1 14978</t>
  </si>
  <si>
    <t>1984 23435.1 21731.9 21731.9 15002.3 1520.58 -2.28911 0.915 Init_age 23435.1 14978</t>
  </si>
  <si>
    <t>1985 23330.5  21727.3 21727.3 14999.2 849.903 -2.87063 0.915 Main 23330.5 12398</t>
  </si>
  <si>
    <t>1986 20549.1  21726 21726 14998.3 2475.98 -1.8013 0.915 Main 20549.1 10668.9</t>
  </si>
  <si>
    <t>1987 18398.1  21724.7 21724.7 14997.3 21106.4 0.341702 0.915 Main 18398.1 10245.4</t>
  </si>
  <si>
    <t>1988 16758.7  21723.4 21723.4 14996.5 17120.9 0.132482 0.915 Main 16758.7 10144.8</t>
  </si>
  <si>
    <t>1989 16136  21722.9 21722.9 14996.1 90828 1.80118 0.915 Main 16136 9890.98</t>
  </si>
  <si>
    <t>1990 14813.4  21721.6 21721.6 14995.2 7366.26 -0.710822 0.915 Main 14813.4 8547.22</t>
  </si>
  <si>
    <t>1991 13011  21719.4 21719.4 14993.7 15363.5 0.0243633 0.915 Main 13011 7220.36</t>
  </si>
  <si>
    <t>1992 11447.6  21717 21717 14992 22702.5 0.414955 0.915 Main 11447.6 6689.47</t>
  </si>
  <si>
    <t>1993 11865  21717.7 21717.7 14992.5 8645.36 -0.55053 0.915 Main 11865 9018.87</t>
  </si>
  <si>
    <t>1994 14530.9  21721.3 21721.3 14995 33634.7 0.807841 0.915 Main 14530.9 12568</t>
  </si>
  <si>
    <t>1995 18258.7  21724.6 21724.6 14997.3 50041.3 1.20498 0.915 Main 18258.7 15441.5</t>
  </si>
  <si>
    <t>1996 20241.8  21725.8 21725.8 14998.1 3117.85 -1.57078 0.915 Main 20241.8 15752</t>
  </si>
  <si>
    <t>1997 19429.6  21725.3 21725.3 14997.8 57812.1 1.34929 0.915 Main 19429.6 13912.6</t>
  </si>
  <si>
    <t>1998 18204  21724.5 21724.5 14997.3 17153.7 0.134349 0.915 Main 18204 12551.8</t>
  </si>
  <si>
    <t>1999 17600.2  21724.1 21724.1 14997 58044.4 1.35336 0.915 Main 17600.2 12663.5</t>
  </si>
  <si>
    <t>2000 17700.2  21724.2 21724.2 14997 25054.9 0.51322 0.915 Main 17700.2 13196.9</t>
  </si>
  <si>
    <t>2001 18698.7  21724.9 21724.9 14997.5 28108.9 0.628205 0.915 Main 18698.7 14381.5</t>
  </si>
  <si>
    <t>2002 19575.7  21725.4 21725.4 14997.9 43855.2 1.07298 0.915 Main 19575.7 15056.8</t>
  </si>
  <si>
    <t>2003 20828.5  21726.1 21726.1 14998.4 44208.8 1.08098 0.915 Main 20828.5 16312.6</t>
  </si>
  <si>
    <t>2004 21654.2  21726.6 21726.6 14998.7 33529.9 0.804476 0.915 Main 21654.2 17026.6</t>
  </si>
  <si>
    <t>2005 22279.2  21726.9 21726.9 14998.9 22797.3 0.418669 0.915 Main 22279.2 17265.4</t>
  </si>
  <si>
    <t>2006 21910.3  21726.7 21726.7 14998.7 24736.9 0.500327 0.915 Main 21910.3 16781.9</t>
  </si>
  <si>
    <t>2007 21518.7  21726.5 21726.5 14998.6 28633.5 0.646619 0.915 Main 21518.7 16647.8</t>
  </si>
  <si>
    <t>2008 21821.1  21726.7 21726.7 14998.7 15340.1 0.0225045 0.915 Main 21821.1 17077.5</t>
  </si>
  <si>
    <t>2009 22076.1  21726.8 21726.8 14998.8 13393.3 -0.113218 0.915 Main 22076.1 17034.1</t>
  </si>
  <si>
    <t>2010 21779.9  21726.6 21726.6 14998.7 2602.66 -1.75143 0.915 Main 21779.9 16249.1</t>
  </si>
  <si>
    <t>2011 20161.1  21725.8 21725.8 14998.1 10921.4 -0.317201 0.915 Main 20161.1 14693.6</t>
  </si>
  <si>
    <t>2012 18706.5  21724.9 21724.9 14997.5 4803.09 -1.13862 0.915 Main 18706.5 13377.8</t>
  </si>
  <si>
    <t>2013 16811.4  21723.5 21723.5 14996.5 17148.4 0.134089 0.915 Main 16811.4 11767.9</t>
  </si>
  <si>
    <t>2014 14146.5  21720.9 21720.9 14994.7 24188.7 0.478188 0.915 Main 14146.5 9506.64</t>
  </si>
  <si>
    <t>2015 12084.8  21718.1 21718.1 14992.8 4581.11 -1.18563 0.915 Main 12084.8 7703.48</t>
  </si>
  <si>
    <t>2016 10173.2  21714.4 21714.4 14990.3 17928.3 0.178977 0.915 Main 10173.2 6184.65</t>
  </si>
  <si>
    <t>2017 9394.8  21712.5 21712.5 15803.9 4465.16 -1.26395 0.784286 Late 9394.8 5756.81</t>
  </si>
  <si>
    <t>2018 9372.24  21712.5 21712.5 21712.5 21739.8 0.00125618 0 Late 9372.24 6242.56</t>
  </si>
  <si>
    <t>2019 10061.3  21714.2 21714.2 21714.2 21714.2 0 0 Late 10061.3 7125.88</t>
  </si>
  <si>
    <t>2020 11006.7  21716.2 21716.2 21716.2 21716.2 0 0 Forecast 11006.7 7940.89</t>
  </si>
  <si>
    <t>Fleet Name Yr Seas Yr.S Vuln_bio Obs Exp Calc_Q Eff_Q SE Dev Like Like+log(s) Supr_Per Use</t>
  </si>
  <si>
    <t>7 AutBass 1986 1 1986.5 6116.21 5.84 5.80894 0.000949761 0.000949761 0.658954 0.00533215 3.2739e-005 -0.417069 _ 1</t>
  </si>
  <si>
    <t>7 AutBass 1987 1 1987.5 1012.71 2.6 0.961832 0.000949761 0.000949761 0.658954 0.994427 1.13869 0.721589 _ 1</t>
  </si>
  <si>
    <t>7 AutBass 1989 1 1989.5 5857.61 7.05 5.56333 0.000949761 0.000949761 0.658954 0.23683 0.0645853 -0.352517 _ 1</t>
  </si>
  <si>
    <t>7 AutBass 1990 1 1990.5 7730.96 3.98 7.34256 0.000949761 0.000949761 0.658954 -0.612406 0.431856 0.0147541 _ 1</t>
  </si>
  <si>
    <t>7 AutBass 1991 1 1991.5 26449.8 3.32 25.121 0.000949761 0.000949761 0.658954 -2.02374 4.71595 4.29885 _ 1</t>
  </si>
  <si>
    <t>7 AutBass 1992 1 1992.5 16151.6 19.7 15.3402 0.000949761 0.000949761 0.658954 0.250143 0.0720504 -0.345052 _ 1</t>
  </si>
  <si>
    <t>7 AutBass 1993 1 1993.5 6539.18 14.63 6.21066 0.000949761 0.000949761 0.658954 0.856806 0.845329 0.428227 _ 1</t>
  </si>
  <si>
    <t>7 AutBass 1994 1 1994.5 8361.28 6.69 7.94122 0.000949761 0.000949761 0.658954 -0.171453 0.0338493 -0.383253 _ 1</t>
  </si>
  <si>
    <t>7 AutBass 1995 1 1995.5 5980.65 10.53 5.68019 0.000949761 0.000949761 0.658954 0.617244 0.438706 0.0216041 _ 1</t>
  </si>
  <si>
    <t>7 AutBass 1996 1 1996.5 10349.4 6.35 9.82949 0.000949761 0.000949761 0.658954 -0.436933 0.219831 -0.197271 _ 1</t>
  </si>
  <si>
    <t>7 AutBass 1997 1 1997.5 18167.2 40.4 17.2545 0.000949761 0.000949761 0.658954 0.850759 0.833437 0.416335 _ 1</t>
  </si>
  <si>
    <t>7 AutBass 1998 1 1998.5 8977.86 7.22 8.52682 0.000949761 0.000949761 0.658954 -0.166361 0.0318688 -0.385233 _ 1</t>
  </si>
  <si>
    <t>7 AutBass 1999 1 1999.5 16157.5 19.02 15.3457 0.000949761 0.000949761 0.658954 0.214653 0.053056 -0.364046 _ 1</t>
  </si>
  <si>
    <t>7 AutBass 2000 1 2000.5 13312.8 17.8 12.6439 0.000949761 0.000949761 0.658954 0.34202 0.134699 -0.282403 _ 1</t>
  </si>
  <si>
    <t>7 AutBass 2001 1 2001.5 18490.9 42.69 17.5619 0.000949761 0.000949761 0.658954 0.888232 0.908476 0.491374 _ 1</t>
  </si>
  <si>
    <t>7 AutBass 2002 1 2002.5 15611.4 13.95 14.8271 0.000949761 0.000949761 0.658954 -0.0609785 0.00428167 -0.41282 _ 1</t>
  </si>
  <si>
    <t>7 AutBass 2003 1 2003.5 11955.4 14.18 11.3548 0.000949761 0.000949761 0.658954 0.222192 0.0568485 -0.360254 _ 1</t>
  </si>
  <si>
    <t>7 AutBass 2005 1 2005.5 18412.2 23.46 17.4872 0.000949761 0.000949761 0.658954 0.293829 0.0994147 -0.317687 _ 1</t>
  </si>
  <si>
    <t>7 AutBass 2006 1 2006.5 15935.2 19.76 15.1346 0.000949761 0.000949761 0.658954 0.266675 0.081889 -0.335213 _ 1</t>
  </si>
  <si>
    <t>7 AutBass 2007 1 2007.5 11589.3 5.5 11.0071 0.000949761 0.000949761 0.658954 -0.693791 0.554266 0.137164 _ 1</t>
  </si>
  <si>
    <t>7 AutBass 2008 1 2008.5 10310.8 25.52 9.79277 0.000949761 0.000949761 0.658954 0.957818 1.0564 0.639294 _ 1</t>
  </si>
  <si>
    <t>7 AutBass 2009 1 2009.5 11452.1 19.83 10.8768 0.000949761 0.000949761 0.658954 0.600567 0.41532 -0.00178217 _ 1</t>
  </si>
  <si>
    <t>7 AutBass 2011 1 2011.5 6183.45 4.05 5.8728 0.000949761 0.000949761 0.658954 -0.371614 0.159018 -0.258084 _ 1</t>
  </si>
  <si>
    <t>7 AutBass 2013 1 2013.5 3380.89 1.56 3.21104 0.000949761 0.000949761 0.658954 -0.721908 0.600101 0.182998 _ 1</t>
  </si>
  <si>
    <t>7 AutBass 2014 1 2014.5 2908 1.45 2.7619 0.000949761 0.000949761 0.658954 -0.644357 0.478094 0.0609914 _ 1</t>
  </si>
  <si>
    <t>7 AutBass 2015 1 2015.5 5338.85 7.45 5.07063 0.000949761 0.000949761 0.658954 0.384748 0.170457 -0.246645 _ 1</t>
  </si>
  <si>
    <t>7 AutBass 2016 1 2016.5 9044.44 6.2 8.59006 0.000949761 0.000949761 0.658954 -0.326057 0.122418 -0.294684 _ 1</t>
  </si>
  <si>
    <t>7 AutBass 2017 1 2017.5 5262.83 3.54 4.99844 0.000949761 0.000949761 0.658954 -0.344998 0.137055 -0.280047 _ 1</t>
  </si>
  <si>
    <t>7 AutBass 2018 1 2018.5 5789.21 2.66 5.49837 0.000949761 0.000949761 0.658954 -0.726126 0.607133 0.190031 _ 1</t>
  </si>
  <si>
    <t>7 AutBass 2019 1 2019.5 4058.97 1.95 3.85505 0.000949761 0.000949761 0.658954 -0.681555 0.534887 0.117785 _ 1</t>
  </si>
  <si>
    <t>8 CGFS1 1988 1 1988.5 12544.2 245776 1.03008e+006 82.1163 82.1163 0.833859 -1.43297 1.47659 1.2949 _ 1</t>
  </si>
  <si>
    <t>8 CGFS1 1989 1 1989.5 9595.2 77716 787922 82.1163 82.1163 0.833859 -2.31634 3.85823 3.67654 _ 1</t>
  </si>
  <si>
    <t>8 CGFS1 1990 1 1990.5 11218.6 1.12991e+006 921226 82.1163 82.1163 0.833859 0.204191 0.0299819 -0.151709 _ 1</t>
  </si>
  <si>
    <t>8 CGFS1 1991 1 1991.5 17409.5 4.25064e+006 1.4296e+006 82.1163 82.1163 0.533859 1.08967 2.08309 1.45547 _ 1</t>
  </si>
  <si>
    <t>8 CGFS1 1992 1 1992.5 31814.7 2.61798e+006 2.6125e+006 82.1163 82.1163 0.533859 0.00209515 7.701e-006 -0.627615 _ 1</t>
  </si>
  <si>
    <t>8 CGFS1 1993 1 1993.5 34619.5 2.29992e+006 2.84282e+006 82.1163 82.1163 0.533859 -0.211924 0.0787908 -0.548832 _ 1</t>
  </si>
  <si>
    <t>8 CGFS1 1994 1 1994.5 29715.5 1.09783e+006 2.44012e+006 82.1163 82.1163 0.533859 -0.798714 1.11918 0.491554 _ 1</t>
  </si>
  <si>
    <t>8 CGFS1 1995 1 1995.5 25955.5 1.02174e+006 2.13137e+006 82.1163 82.1163 0.533859 -0.735259 0.948411 0.320788 _ 1</t>
  </si>
  <si>
    <t>8 CGFS1 1996 1 1996.5 22215.4 1.22424e+006 1.82425e+006 82.1163 82.1163 0.533859 -0.398848 0.279082 -0.348541 _ 1</t>
  </si>
  <si>
    <t>8 CGFS1 1997 1 1997.5 23934.7 1.8176e+006 1.96543e+006 82.1163 82.1163 0.533859 -0.0781924 0.0107262 -0.616897 _ 1</t>
  </si>
  <si>
    <t>8 CGFS1 1998 1 1998.5 28990.6 2.53104e+006 2.3806e+006 82.1163 82.1163 0.533859 0.0612806 0.00658814 -0.621035 _ 1</t>
  </si>
  <si>
    <t>8 CGFS1 1999 1 1999.5 28423.9 1.64227e+006 2.33406e+006 82.1163 82.1163 0.533859 -0.351532 0.216793 -0.41083 _ 1</t>
  </si>
  <si>
    <t>8 CGFS1 2000 1 2000.5 31445.6 2.571e+006 2.58219e+006 82.1163 82.1163 0.533859 -0.00434637 3.31413e-005 -0.62759 _ 1</t>
  </si>
  <si>
    <t>8 CGFS1 2001 1 2001.5 33080.8 3.15067e+006 2.71647e+006 82.1163 82.1163 0.533859 0.148283 0.0385742 -0.589049 _ 1</t>
  </si>
  <si>
    <t>8 CGFS1 2002 1 2002.5 36608 3.87243e+006 3.00611e+006 82.1163 82.1163 0.533859 0.253234 0.112502 -0.515121 _ 1</t>
  </si>
  <si>
    <t>8 CGFS1 2003 1 2003.5 36469.5 8.73906e+006 2.99474e+006 82.1163 82.1163 0.533859 1.07094 2.0121 1.38448 _ 1</t>
  </si>
  <si>
    <t>8 CGFS1 2004 1 2004.5 34325.5 3.59844e+006 2.81868e+006 82.1163 82.1163 0.533859 0.244232 0.104646 -0.522977 _ 1</t>
  </si>
  <si>
    <t>8 CGFS1 2005 1 2005.5 35251.6 3.00532e+006 2.89473e+006 82.1163 82.1163 0.533859 0.0374919 0.00246598 -0.625157 _ 1</t>
  </si>
  <si>
    <t>8 CGFS1 2006 1 2006.5 37179.4 5.518e+006 3.05304e+006 82.1163 82.1163 0.533859 0.591878 0.614584 -0.0130389 _ 1</t>
  </si>
  <si>
    <t>8 CGFS1 2007 1 2007.5 36446.8 3.66131e+006 2.99288e+006 82.1163 82.1163 0.533859 0.201586 0.0712917 -0.556331 _ 1</t>
  </si>
  <si>
    <t>8 CGFS1 2008 1 2008.5 32779.1 6.46884e+006 2.6917e+006 82.1163 82.1163 0.533859 0.876824 1.34878 0.721157 _ 1</t>
  </si>
  <si>
    <t>8 CGFS1 2009 1 2009.5 29481.8 2.5647e+006 2.42094e+006 82.1163 82.1163 0.533859 0.0576858 0.00583788 -0.621785 _ 1</t>
  </si>
  <si>
    <t>8 CGFS1 2010 1 2010.5 27134.5 1.80454e+006 2.22818e+006 82.1163 82.1163 0.533859 -0.210881 0.0780175 -0.549605 _ 1</t>
  </si>
  <si>
    <t>8 CGFS1 2011 1 2011.5 23686.4 1.51375e+006 1.94504e+006 82.1163 82.1163 0.533859 -0.250695 0.110258 -0.517365 _ 1</t>
  </si>
  <si>
    <t>8 CGFS1 2012 1 2012.5 19056.1 2.03455e+006 1.56481e+006 82.1163 82.1163 0.533859 0.262511 0.120895 -0.506728 _ 1</t>
  </si>
  <si>
    <t>8 CGFS1 2013 1 2013.5 13774.7 995987 1.13112e+006 82.1163 82.1163 0.533859 -0.127234 0.0284001 -0.599223 _ 1</t>
  </si>
  <si>
    <t>8 CGFS1 2014 1 2014.5 10762 669931 883734 82.1163 82.1163 0.533859 -0.276981 0.134591 -0.493032 _ 1</t>
  </si>
  <si>
    <t>9 FR_LPUE 2001 1 2001.5 18844.6 0.918182 0.891151 4.72896e-005 4.72896e-005 0.1083 0.0298812 0.0380634 -2.18479 _ 1</t>
  </si>
  <si>
    <t>9 FR_LPUE 2002 1 2002.5 19900.6 0.97 0.94109 4.72896e-005 4.72896e-005 0.0927 0.0302576 0.0532697 -2.32512 _ 1</t>
  </si>
  <si>
    <t>9 FR_LPUE 2003 1 2003.5 20804.2 0.954545 0.983822 4.72896e-005 4.72896e-005 0.0893 -0.0302099 0.0572222 -2.35853 _ 1</t>
  </si>
  <si>
    <t>9 FR_LPUE 2004 1 2004.5 21350 0.930909 1.00963 4.72896e-005 4.72896e-005 0.0568 -0.0811822 1.0214 -1.84682 _ 1</t>
  </si>
  <si>
    <t>9 FR_LPUE 2005 1 2005.5 21478.4 1.02182 1.01571 4.72896e-005 4.72896e-005 0.0716 0.00600059 0.00351182 -2.63315 _ 1</t>
  </si>
  <si>
    <t>9 FR_LPUE 2006 1 2006.5 21293.8 1.02364 1.00698 4.72896e-005 4.72896e-005 0.0548 0.0164086 0.0448282 -2.85924 _ 1</t>
  </si>
  <si>
    <t>9 FR_LPUE 2007 1 2007.5 21244.2 1.09727 1.00463 4.72896e-005 4.72896e-005 0.0635 0.0882076 0.964792 -1.79192 _ 1</t>
  </si>
  <si>
    <t>9 FR_LPUE 2008 1 2008.5 21231.5 1.08455 1.00403 4.72896e-005 4.72896e-005 0.0762 0.0771419 0.512437 -2.06196 _ 1</t>
  </si>
  <si>
    <t>9 FR_LPUE 2009 1 2009.5 20974.9 1 0.991895 4.72896e-005 4.72896e-005 0.0577 0.00813762 0.00994518 -2.84255 _ 1</t>
  </si>
  <si>
    <t>9 FR_LPUE 2010 1 2010.5 20047.6 0.922727 0.948041 4.72896e-005 4.72896e-005 0.0361 -0.0270641 0.281022 -3.04044 _ 1</t>
  </si>
  <si>
    <t>9 FR_LPUE 2011 1 2011.5 18618.7 0.812727 0.88047 4.72896e-005 4.72896e-005 0.0577 -0.0800597 0.962599 -1.8899 _ 1</t>
  </si>
  <si>
    <t>9 FR_LPUE 2012 1 2012.5 16923.8 0.75 0.800318 4.72896e-005 4.72896e-005 0.0533 -0.0649363 0.742148 -2.18967 _ 1</t>
  </si>
  <si>
    <t>9 FR_LPUE 2013 1 2013.5 14625.6 0.737273 0.69164 4.72896e-005 4.72896e-005 0.058 0.0638927 0.606759 -2.24055 _ 1</t>
  </si>
  <si>
    <t>9 FR_LPUE 2014 1 2014.5 12408.3 0.626364 0.586783 4.72896e-005 4.72896e-005 0.0501 0.0652754 0.848775 -2.14496 _ 1</t>
  </si>
  <si>
    <t>9 FR_LPUE 2015 1 2015.5 12573 0.630909 0.594571 4.72896e-005 4.72896e-005 0.049 0.0593212 0.73282 -2.28311 _ 1</t>
  </si>
  <si>
    <t>9 FR_LPUE 2016 1 2016.5 11195 0.528182 0.529409 4.72896e-005 4.72896e-005 0.0476 -0.00232084 0.00118863 -3.04373 _ 1</t>
  </si>
  <si>
    <t>9 FR_LPUE 2017 1 2017.5 11254.5 0.501818 0.532221 4.72896e-005 4.72896e-005 0.0626 -0.0588206 0.441448 -2.32954 _ 1</t>
  </si>
  <si>
    <t>9 FR_LPUE 2018 1 2018.5 12318.8 0.532727 0.582551 4.72896e-005 4.72896e-005 0.0752 -0.0894068 0.706764 -1.88084 _ 1</t>
  </si>
  <si>
    <t>9 FR_LPUE 2019 1 2019.5 13390.7 0.706364 0.63324 4.72896e-005 4.72896e-005 0.1137 0.109281 0.461893 -1.7123 _ 1</t>
  </si>
  <si>
    <t>Fleet Do_Power Power Do_Env_var Env_Link Do_ExtraVar Qtype  Q Num=0/Bio=1 Err_type N Npos r.m.s.e. mean_input_SE Input+VarAdj Input+VarAdj+extra VarAdj New_VarAdj pen_mean_Qdev rmse_Qdev</t>
  </si>
  <si>
    <t>1 0  1.0 0  0.00  0.0 0  _ 1 0 0 0 0 0 0 0 0 0 0 0 UKOTB_Nets</t>
  </si>
  <si>
    <t>2 0  1.0 0  0.00  0.0 0  _ 1 0 0 0 0 0 0 0 0 0 0 0 Lines</t>
  </si>
  <si>
    <t>3 0  1.0 0  0.00  0.0 0  _ 1 0 0 0 0 0 0 0 0 0 0 0 UKMWT</t>
  </si>
  <si>
    <t>4 0  1.0 0  0.00  0.0 0  _ 1 0 0 0 0 0 0 0 0 0 0 0 French</t>
  </si>
  <si>
    <t>5 0  1.0 0  0.00  0.0 0  _ 1 0 0 0 0 0 0 0 0 0 0 0 Other</t>
  </si>
  <si>
    <t>6 0  1.0 0  0.00  0.0 0  _ 1 0 0 0 0 0 0 0 0 0 0 0 RecFish</t>
  </si>
  <si>
    <t>7 0  1.0 0  0.01 0.225659 0 0.000949761 0 0 30 30 0.658954 0.433295 0.433295 0.658954 0 0.225659 0 0 AutBass</t>
  </si>
  <si>
    <t>8 0  1.0 0  0.01 0.233859 0 82.1163 0 0 27 27 0.690954 0.333333 0.333333 0.567193 0 0.35762 0 0 CGFS1</t>
  </si>
  <si>
    <t>9 0  1.0 0  0.01 4.96732e-008 0 4.72896e-005 1 0 19 19 0.0607136 0.0670632 0.0670632 0.0670632 0 -0.00634956 0 0 FR_LPUE</t>
  </si>
  <si>
    <t>Fleet  Q_parm_assignments</t>
  </si>
  <si>
    <t>1 0 _ 0 _  0 0 UKOTB_Nets</t>
  </si>
  <si>
    <t>2 0 _ 0 _  0 0 Lines</t>
  </si>
  <si>
    <t>3 0 _ 0 _  0 0 UKMWT</t>
  </si>
  <si>
    <t>4 0 _ 0 _  0 0 French</t>
  </si>
  <si>
    <t>5 0 _ 0 _  0 0 Other</t>
  </si>
  <si>
    <t>6 0 _ 0 _  0 0 RecFish</t>
  </si>
  <si>
    <t>7 0 _ 0 _  1 0 AutBass</t>
  </si>
  <si>
    <t>8 0 _ 0 _  2 0 CGFS1</t>
  </si>
  <si>
    <t>9 0 _ 0 _  3 0 FR_LPUE</t>
  </si>
  <si>
    <t>DISCARD_SPECIFICATION Discard_units_options</t>
  </si>
  <si>
    <t>1:  discard_in_biomass(mt)_or_numbers(1000s)_to_match_catchunits_of_fleet</t>
  </si>
  <si>
    <t>2:  discard_as_fraction_of_total_catch(based_on_bio_or_num_depending_on_fleet_catchunits)</t>
  </si>
  <si>
    <t>3:  discard_as_numbers(1000s)_regardless_of_fleet_catchunits</t>
  </si>
  <si>
    <t>&gt;1:  log(L)_based_on_T_distribution_with_specified_DF</t>
  </si>
  <si>
    <t>0:  log(L)_based_on_normal_with_Std_in_as_CV</t>
  </si>
  <si>
    <t>-1:  log(L)_based_on_normal_with_Std_in_as_stddev</t>
  </si>
  <si>
    <t>-2:  log(L)_based_on_lognormal_with_Std_in_as_stddev_in_logspace</t>
  </si>
  <si>
    <t>#_Fleet units errtype</t>
  </si>
  <si>
    <t>1 1 -2 # UKOTB_Nets</t>
  </si>
  <si>
    <t>4 1 -2 # French</t>
  </si>
  <si>
    <t xml:space="preserve">DISCARD_OUTPUT </t>
  </si>
  <si>
    <t>Fleet Name Yr Seas Yr.S Obs Exp Std_in Std_use Dev Like Like+log(s) SuprPer Use Obs_cat Exp_cat F_rate</t>
  </si>
  <si>
    <t>1 UKOTB_Nets 2002 1 2002.5 17 38.4516  0.75 0.75 -0.816188 0.592144 0.304462 _ 1 361 361 0.0155854</t>
  </si>
  <si>
    <t>1 UKOTB_Nets 2003 1 2003.5 16 35.3361  0.75 0.75 -0.792317 0.558015 0.270333 _ 1 353 353 0.0143357</t>
  </si>
  <si>
    <t>1 UKOTB_Nets 2004 1 2004.5 59 32.9873  0.75 0.75 0.581415 0.300483 0.0128005 _ 1 380 380 0.0149298</t>
  </si>
  <si>
    <t>1 UKOTB_Nets 2005 1 2005.5 96 32.3853  0.75 0.75 1.08664 1.04959 0.76191 _ 1 353 353 0.0141083</t>
  </si>
  <si>
    <t>1 UKOTB_Nets 2006 1 2006.5 53 36.9643  0.75 0.75 0.360339 0.115417 -0.172265 _ 1 359 359 0.014595</t>
  </si>
  <si>
    <t>1 UKOTB_Nets 2007 1 2007.5 50 40.4296  0.75 0.75 0.21246 0.0401236 -0.247558 _ 1 413 413 0.0164861</t>
  </si>
  <si>
    <t>1 UKOTB_Nets 2008 1 2008.5 8 42.0717  0.75 0.75 -1.65993 2.44923 2.16155 _ 1 514 514 0.0202783</t>
  </si>
  <si>
    <t>1 UKOTB_Nets 2009 1 2009.5 86 35.1059  0.75 0.75 0.895977 0.713577 0.425895 _ 1 486 486 0.0197905</t>
  </si>
  <si>
    <t>1 UKOTB_Nets 2010 1 2010.5 50 32.8846  0.75 0.75 0.419018 0.156067 -0.131615 _ 1 452 452 0.0198822</t>
  </si>
  <si>
    <t>1 UKOTB_Nets 2011 1 2011.5 22 32.049  0.75 0.75 -0.376225 0.125818 -0.161864 _ 1 462 462 0.0222237</t>
  </si>
  <si>
    <t>1 UKOTB_Nets 2012 1 2012.5 29 32.7133  0.75 0.75 -0.120484 0.0129035 -0.274779 _ 1 564 564 0.0301712</t>
  </si>
  <si>
    <t>1 UKOTB_Nets 2013 1 2013.5 5 24.1828  0.75 0.75 -1.5762 2.20837 1.92068 _ 1 530 530 0.033615</t>
  </si>
  <si>
    <t>1 UKOTB_Nets 2014 1 2014.5 7 31.6939  0.75 0.75 -1.51022 2.02733 1.73965 _ 1 751 751 0.0590151</t>
  </si>
  <si>
    <t>1 UKOTB_Nets 2015 1 2015.5 7 10.6117  0.75 0.75 -0.416044 0.15386 -0.133822 _ 1 440 440 0.0454971</t>
  </si>
  <si>
    <t>1 UKOTB_Nets 2016 1 2016.5 43 9.27653  0.75 0.75 1.53371 2.09091 1.80323 _ 1 305 305 0.0375389</t>
  </si>
  <si>
    <t>1 UKOTB_Nets 2017 1 2017.5 0.202 5.58615  0.75 0.75 -3.31978 9.79637 9.50869 _ 1 125 125 0.0169196</t>
  </si>
  <si>
    <t>1 UKOTB_Nets 2018 1 2018.5 26 11.7851  0.75 0.75 0.791261 0.556528 0.268846 _ 1 160 160 0.0215284</t>
  </si>
  <si>
    <t>1 UKOTB_Nets 2019 1 2019.5 89.3 8.97212  0.75 0.75 2.29788 4.69356 4.40588 _ 1 134 134 0.0155935</t>
  </si>
  <si>
    <t>4 French 2009 1 2009.5 65.2 171.985  0.619 0.619 -0.969946 1.22768 0.748025 _ 1 2649 2649 0.134493</t>
  </si>
  <si>
    <t>4 French 2010 1 2010.5 97.9 208.282  0.638 0.638 -0.754946 0.700101 0.250684 _ 1 3236 3236 0.171805</t>
  </si>
  <si>
    <t>4 French 2012 1 2012.5 127.6 119.781  0.185 0.185 0.0632379 0.0584227 -1.62898 _ 1 2610 2610 0.161299</t>
  </si>
  <si>
    <t>4 French 2013 1 2013.5 48.4 98.1553  1.136 1.136 -0.707051 0.193694 0.321207 _ 1 2871 2871 0.20301</t>
  </si>
  <si>
    <t>4 French 2014 1 2014.5 17.7 40.2416  0.835 0.835 -0.821338 0.483772 0.303448 _ 1 1303 1303 0.108253</t>
  </si>
  <si>
    <t>4 French 2015 1 2015.5 32.5 152.18  0.79 0.79 -1.54383 1.90947 1.67374 _ 1 1110 1110 0.100388</t>
  </si>
  <si>
    <t>4 French 2016 1 2016.5 155.6 92.9464  0.75 0.75 0.515265 0.235999 -0.0516834 _ 1 547 547 0.0571633</t>
  </si>
  <si>
    <t>4 French 2017 1 2017.5 270.9 113.551  0.75 0.75 0.869493 0.672017 0.384335 _ 1 442 442 0.0493626</t>
  </si>
  <si>
    <t>4 French 2018 1 2018.5 456.4 105.329  0.75 0.75 1.46628 1.91109 1.6234 _ 1 313 313 0.0339586</t>
  </si>
  <si>
    <t>4 French 2019 1 2019.5 374.6 98.2274  0.75 0.75 1.33857 1.59269 1.30501 _ 1 329 329 0.0319048</t>
  </si>
  <si>
    <t>Fleet Name Yr Seas Yr.S Mkt Obs Exp CV Dev NeglogL Neg(logL+log(s)) Use</t>
  </si>
  <si>
    <t>Fleet Yr Seas Gender Mkt Nsamp effN Like Period Use</t>
  </si>
  <si>
    <t xml:space="preserve">1 1985 1 0 2 4.3383 17.1972 1.81426  _  _ </t>
  </si>
  <si>
    <t xml:space="preserve">1 1986 1 0 2 6.63504 43.9954 3.09648  _  _ </t>
  </si>
  <si>
    <t xml:space="preserve">1 1987 1 0 2 14.4185 38.6646 2.98061  _  _ </t>
  </si>
  <si>
    <t xml:space="preserve">1 1988 1 0 2 9.31458 25.1761 2.84506  _  _ </t>
  </si>
  <si>
    <t xml:space="preserve">1 1989 1 0 2 11.9941 24.8875 5.41305  _  _ </t>
  </si>
  <si>
    <t xml:space="preserve">1 1990 1 0 2 8.03861 72.169 1.70778  _  _ </t>
  </si>
  <si>
    <t xml:space="preserve">1 1991 1 0 2 8.549 35.7008 2.82344  _  _ </t>
  </si>
  <si>
    <t xml:space="preserve">1 1992 1 0 2 6.76264 15.1669 2.73297  _  _ </t>
  </si>
  <si>
    <t xml:space="preserve">1 1993 1 0 2 20.7983 19.6984 4.30971  _  _ </t>
  </si>
  <si>
    <t xml:space="preserve">1 1994 1 0 2 38.4067 29.7199 4.90225  _  _ </t>
  </si>
  <si>
    <t xml:space="preserve">1 1995 1 0 2 31.1337 24.9975 6.9484  _  _ </t>
  </si>
  <si>
    <t xml:space="preserve">1 1996 1 0 2 23.2227 20.4759 7.17621  _  _ </t>
  </si>
  <si>
    <t xml:space="preserve">1 1997 1 0 2 22.7123 68.3467 4.12134  _  _ </t>
  </si>
  <si>
    <t xml:space="preserve">1 1998 1 0 2 16.46 44.0211 3.29706  _  _ </t>
  </si>
  <si>
    <t xml:space="preserve">1 1999 1 0 2 16.3324 38.3542 3.18388  _  _ </t>
  </si>
  <si>
    <t xml:space="preserve">1 2000 1 0 2 19.5223 39.0873 3.84988  _  _ </t>
  </si>
  <si>
    <t xml:space="preserve">1 2001 1 0 2 20.6707 33.4612 3.9866  _  _ </t>
  </si>
  <si>
    <t xml:space="preserve">1 2002 1 0 2 39.5551 39.782 6.68259  _  _ </t>
  </si>
  <si>
    <t xml:space="preserve">1 2003 1 0 2 36.3651 41.475 6.34279  _  _ </t>
  </si>
  <si>
    <t xml:space="preserve">1 2004 1 0 2 23.733 49.0989 4.51442  _  _ </t>
  </si>
  <si>
    <t xml:space="preserve">1 2005 1 0 2 8.93179 19.9675 2.60014  _  _ </t>
  </si>
  <si>
    <t xml:space="preserve">1 2006 1 0 2 8.549 21.1286 2.39424  _  _ </t>
  </si>
  <si>
    <t xml:space="preserve">1 2007 1 0 2 8.16621 49.549 1.65463  _  _ </t>
  </si>
  <si>
    <t xml:space="preserve">1 2008 1 0 2 12.5045 21.2041 3.23131  _  _ </t>
  </si>
  <si>
    <t xml:space="preserve">1 2009 1 0 2 14.4185 33.0139 3.19395  _  _ </t>
  </si>
  <si>
    <t xml:space="preserve">1 2010 1 0 2 12.5045 32.9251 3.09193  _  _ </t>
  </si>
  <si>
    <t xml:space="preserve">1 2011 1 0 2 13.1425 74.7481 2.01487  _  _ </t>
  </si>
  <si>
    <t xml:space="preserve">1 2012 1 0 2 14.5461 32.6252 2.56047  _  _ </t>
  </si>
  <si>
    <t xml:space="preserve">1 2013 1 0 2 16.7152 62.2698 1.98783  _  _ </t>
  </si>
  <si>
    <t xml:space="preserve">1 2014 1 0 2 14.2909 85.6195 2.01654  _  _ </t>
  </si>
  <si>
    <t xml:space="preserve">1 2015 1 0 2 13.5253 67.9699 4.18887  _  _ </t>
  </si>
  <si>
    <t xml:space="preserve">1 2016 1 0 2 22.0743 298.416 0.762148  _  _ </t>
  </si>
  <si>
    <t xml:space="preserve">1 2017 1 0 2 21.5639 134.85 1.39635  _  _ </t>
  </si>
  <si>
    <t xml:space="preserve">1 2018 1 0 2 14.5461 173.72 2.85405  _  _ </t>
  </si>
  <si>
    <t xml:space="preserve">1 2019 1 0 2 15.184 62.7816 1.543  _  _ </t>
  </si>
  <si>
    <t xml:space="preserve">1 2002 1 0 1 4.84869 3.32376 4.22849  _  _ </t>
  </si>
  <si>
    <t xml:space="preserve">1 2003 1 0 1 11.1009 4.00198 8.61291  _  _ </t>
  </si>
  <si>
    <t xml:space="preserve">1 2005 1 0 1 10.8457 1.32067 86.5551  _  _ </t>
  </si>
  <si>
    <t xml:space="preserve">1 2006 1 0 1 15.6944 4.95211 11.3594  _  _ </t>
  </si>
  <si>
    <t xml:space="preserve">1 2007 1 0 1 37.2583 10.5342 17.3578  _  _ </t>
  </si>
  <si>
    <t xml:space="preserve">1 2008 1 0 1 30.1129 6.94596 22.1011  _  _ </t>
  </si>
  <si>
    <t xml:space="preserve">1 2009 1 0 1 21.5639 3.21592 49.2539  _  _ </t>
  </si>
  <si>
    <t xml:space="preserve">1 2010 1 0 1 18.6292 22.6031 5.97701  _  _ </t>
  </si>
  <si>
    <t xml:space="preserve">1 2011 1 0 1 19.9051 2.15299 18.7046  _  _ </t>
  </si>
  <si>
    <t xml:space="preserve">1 2012 1 0 1 22.8399 9.7027 10.3962  _  _ </t>
  </si>
  <si>
    <t xml:space="preserve">1 2013 1 0 1 24.4986 6.6999 23.503  _  _ </t>
  </si>
  <si>
    <t xml:space="preserve">1 2014 1 0 1 29.4749 8.86059 46.1534  _  _ </t>
  </si>
  <si>
    <t xml:space="preserve">1 2015 1 0 1 23.3503 2.17217 14.618  _  _ </t>
  </si>
  <si>
    <t xml:space="preserve">1 2016 1 0 1 8.80419 16.3457 3.74532  _  _ </t>
  </si>
  <si>
    <t xml:space="preserve">1 2017 1 0 1 1 9.92827 0.41426  _  _ </t>
  </si>
  <si>
    <t xml:space="preserve">2 1985 1 0 2 2.79256 11.2835 5.16246  _  _ </t>
  </si>
  <si>
    <t xml:space="preserve">2 1986 1 0 2 4.55629 45.0965 1.49791  _  _ </t>
  </si>
  <si>
    <t xml:space="preserve">2 1987 1 0 2 10.1414 67.908 2.40946  _  _ </t>
  </si>
  <si>
    <t xml:space="preserve">2 1988 1 0 2 7.78978 15.0344 6.90297  _  _ </t>
  </si>
  <si>
    <t xml:space="preserve">2 1989 1 0 2 3.8214 2.04909 12.7841  _  _ </t>
  </si>
  <si>
    <t xml:space="preserve">2 1990 1 0 2 3.23349 239.275 0.222582  _  _ </t>
  </si>
  <si>
    <t xml:space="preserve">2 1991 1 0 2 7.78978 45.3872 2.34856  _  _ </t>
  </si>
  <si>
    <t xml:space="preserve">2 1992 1 0 2 16.3144 66.9795 2.49016  _  _ </t>
  </si>
  <si>
    <t xml:space="preserve">2 1993 1 0 2 18.0782 65.4671 3.41651  _  _ </t>
  </si>
  <si>
    <t xml:space="preserve">2 1994 1 0 2 22.7814 18.5155 5.50261  _  _ </t>
  </si>
  <si>
    <t xml:space="preserve">2 1995 1 0 2 15.7265 21.9242 4.09094  _  _ </t>
  </si>
  <si>
    <t xml:space="preserve">2 1996 1 0 2 15.5796 45.1943 2.58475  _  _ </t>
  </si>
  <si>
    <t xml:space="preserve">2 1997 1 0 2 20.1358 85.0505 1.95725  _  _ </t>
  </si>
  <si>
    <t xml:space="preserve">2 1998 1 0 2 16.3144 237.722 1.99184  _  _ </t>
  </si>
  <si>
    <t xml:space="preserve">2 1999 1 0 2 21.8996 354.791 0.950188  _  _ </t>
  </si>
  <si>
    <t xml:space="preserve">2 2000 1 0 2 9.5535 184.162 0.611008  _  _ </t>
  </si>
  <si>
    <t xml:space="preserve">2 2001 1 0 2 16.7554 277.609 1.17365  _  _ </t>
  </si>
  <si>
    <t xml:space="preserve">2 2002 1 0 2 21.3117 101.717 1.96429  _  _ </t>
  </si>
  <si>
    <t xml:space="preserve">2 2003 1 0 2 13.2279 367.157 0.64371  _  _ </t>
  </si>
  <si>
    <t xml:space="preserve">2 2004 1 0 2 10.1414 192.158 0.799127  _  _ </t>
  </si>
  <si>
    <t xml:space="preserve">2 2005 1 0 2 3.67442 131.304 0.577008  _  _ </t>
  </si>
  <si>
    <t xml:space="preserve">2 2006 1 0 2 9.84746 213.482 0.881378  _  _ </t>
  </si>
  <si>
    <t xml:space="preserve">2 2007 1 0 2 4.55629 180.309 0.518822  _  _ </t>
  </si>
  <si>
    <t xml:space="preserve">2 2008 1 0 2 4.40931 107.267 0.455154  _  _ </t>
  </si>
  <si>
    <t xml:space="preserve">2 2009 1 0 2 2.79256 340.298 0.151122  _  _ </t>
  </si>
  <si>
    <t xml:space="preserve">2 2010 1 0 2 6.02606 31.2824 1.25446  _  _ </t>
  </si>
  <si>
    <t xml:space="preserve">2 2011 1 0 2 8.23071 227.757 0.569201  _  _ </t>
  </si>
  <si>
    <t xml:space="preserve">2 2012 1 0 2 14.6977 157.337 1.07431  _  _ </t>
  </si>
  <si>
    <t xml:space="preserve">2 2013 1 0 2 6.17303 246.17 0.321113  _  _ </t>
  </si>
  <si>
    <t xml:space="preserve">2 2014 1 0 2 10.7293 291.95 0.389445  _  _ </t>
  </si>
  <si>
    <t xml:space="preserve">2 2015 1 0 2 11.6112 366.033 0.834619  _  _ </t>
  </si>
  <si>
    <t xml:space="preserve">2 2016 1 0 2 16.1675 539.912 0.27819  _  _ </t>
  </si>
  <si>
    <t xml:space="preserve">2 2017 1 0 2 25.1331 55.4879 2.78093  _  _ </t>
  </si>
  <si>
    <t xml:space="preserve">2 2018 1 0 2 18.0782 99.9863 1.25362  _  _ </t>
  </si>
  <si>
    <t xml:space="preserve">2 2019 1 0 2 15.1386 232.631 0.472725  _  _ </t>
  </si>
  <si>
    <t xml:space="preserve">3 1985 1 0 2 2 1.09271 5.96937  _  skip </t>
  </si>
  <si>
    <t xml:space="preserve">3 1987 1 0 2 1 9.65323 0.94855  _  skip </t>
  </si>
  <si>
    <t xml:space="preserve">3 1988 1 0 2 2 66.1926 0.332079  _  skip </t>
  </si>
  <si>
    <t xml:space="preserve">3 1989 1 0 2 4 7.22484 4.19976  _  skip </t>
  </si>
  <si>
    <t xml:space="preserve">3 1991 1 0 2 1 13.7469 0.493382  _  skip </t>
  </si>
  <si>
    <t xml:space="preserve">3 1992 1 0 2 2 10.0518 1.2285  _  skip </t>
  </si>
  <si>
    <t xml:space="preserve">3 1995 1 0 2 2 4.11434 3.70008  _  skip </t>
  </si>
  <si>
    <t xml:space="preserve">3 1996 1 0 2 10.2961 21.0226 3.07505  _  _ </t>
  </si>
  <si>
    <t xml:space="preserve">3 1998 1 0 2 7.06896 28.0648 2.0137  _  _ </t>
  </si>
  <si>
    <t xml:space="preserve">3 1999 1 0 2 18.7481 276.029 0.671209  _  _ </t>
  </si>
  <si>
    <t xml:space="preserve">3 2000 1 0 2 7.3763 60.5827 0.680303  _  _ </t>
  </si>
  <si>
    <t xml:space="preserve">3 2001 1 0 2 27.6611 200.322 0.965441  _  _ </t>
  </si>
  <si>
    <t xml:space="preserve">3 2002 1 0 2 3.84183 36.0614 0.836773  _  _ </t>
  </si>
  <si>
    <t xml:space="preserve">3 2003 1 0 2 4.61019 17.3826 2.61813  _  _ </t>
  </si>
  <si>
    <t xml:space="preserve">3 2004 1 0 2 6.76161 45.7091 1.10079  _  _ </t>
  </si>
  <si>
    <t xml:space="preserve">3 2005 1 0 2 12.1402 115.417 0.687272  _  _ </t>
  </si>
  <si>
    <t xml:space="preserve">3 2006 1 0 2 4.30284 17.9986 1.49445  _  _ </t>
  </si>
  <si>
    <t xml:space="preserve">3 2007 1 0 2 18.4408 172.83 0.64689  _  _ </t>
  </si>
  <si>
    <t xml:space="preserve">3 2008 1 0 2 10.4498 91.2148 0.652163  _  _ </t>
  </si>
  <si>
    <t xml:space="preserve">3 2009 1 0 2 21.3605 129.186 1.41595  _  _ </t>
  </si>
  <si>
    <t xml:space="preserve">3 2010 1 0 2 6.60794 24.3049 2.65284  _  _ </t>
  </si>
  <si>
    <t xml:space="preserve">3 2011 1 0 2 15.3673 254.155 0.488038  _  _ </t>
  </si>
  <si>
    <t xml:space="preserve">3 2012 1 0 2 21.6679 68.4363 5.07665  _  _ </t>
  </si>
  <si>
    <t xml:space="preserve">4 2000 1 0 2 7.26336 285.55 0.275238  _  _ </t>
  </si>
  <si>
    <t xml:space="preserve">4 2001 1 0 2 11.8323 283.822 0.524232  _  _ </t>
  </si>
  <si>
    <t xml:space="preserve">4 2002 1 0 2 9.37208 212.347 0.302612  _  _ </t>
  </si>
  <si>
    <t xml:space="preserve">4 2003 1 0 2 15.1125 158.437 1.90133  _  _ </t>
  </si>
  <si>
    <t xml:space="preserve">4 2004 1 0 2 14.2924 106.574 0.958459  _  _ </t>
  </si>
  <si>
    <t xml:space="preserve">4 2005 1 0 2 9.60638 204.907 0.312721  _  _ </t>
  </si>
  <si>
    <t xml:space="preserve">4 2006 1 0 2 14.1753 160.71 1.07485  _  _ </t>
  </si>
  <si>
    <t xml:space="preserve">4 2007 1 0 2 21.7901 164.189 1.1376  _  _ </t>
  </si>
  <si>
    <t xml:space="preserve">4 2008 1 0 2 22.7273 150.201 1.18881  _  _ </t>
  </si>
  <si>
    <t xml:space="preserve">4 2009 1 0 2 45.1031 533.423 1.24275  _  _ </t>
  </si>
  <si>
    <t xml:space="preserve">4 2010 1 0 2 23.1959 262.538 1.30019  _  _ </t>
  </si>
  <si>
    <t xml:space="preserve">4 2011 1 0 2 33.9738 189.119 1.32904  _  _ </t>
  </si>
  <si>
    <t xml:space="preserve">4 2012 1 0 2 34.7938 399.705 0.86662  _  _ </t>
  </si>
  <si>
    <t xml:space="preserve">4 2013 1 0 2 22.493 376.595 1.29617  _  _ </t>
  </si>
  <si>
    <t xml:space="preserve">4 2014 1 0 2 23.6645 84.1151 2.02128  _  _ </t>
  </si>
  <si>
    <t xml:space="preserve">4 2015 1 0 2 36.3168 35.2307 9.06704  _  _ </t>
  </si>
  <si>
    <t xml:space="preserve">4 2016 1 0 2 27.0619 142.764 1.61216  _  _ </t>
  </si>
  <si>
    <t xml:space="preserve">4 2017 1 0 2 9.95784 39.3391 1.91844  _  _ </t>
  </si>
  <si>
    <t xml:space="preserve">4 2018 1 0 2 5.2718 33.9151 1.48829  _  _ </t>
  </si>
  <si>
    <t xml:space="preserve">4 2019 1 0 2 1.52296 17.4841 0.69642  _  _ </t>
  </si>
  <si>
    <t xml:space="preserve">4 2009 1 0 1 7.61482 6.84712 8.96677  _  _ </t>
  </si>
  <si>
    <t xml:space="preserve">4 2010 1 0 1 11.4808 4.83615 8.76797  _  _ </t>
  </si>
  <si>
    <t xml:space="preserve">4 2012 1 0 1 14.9953 10.1308 28.2641  _  _ </t>
  </si>
  <si>
    <t xml:space="preserve">4 2013 1 0 1 5.62325 17.9054 1.55894  _  _ </t>
  </si>
  <si>
    <t xml:space="preserve">4 2014 1 0 1 2.10872 5.42347 1.8729  _  _ </t>
  </si>
  <si>
    <t xml:space="preserve">4 2015 1 0 1 3.86598 5.08741 7.88461  _  _ </t>
  </si>
  <si>
    <t xml:space="preserve">4 2016 1 0 1 50.7264 18.3755 15.862  _  _ </t>
  </si>
  <si>
    <t xml:space="preserve">4 2017 1 0 1 7.14621 37.3387 3.07902  _  _ </t>
  </si>
  <si>
    <t xml:space="preserve">6 2012 1 0 0 50 151.333 4.63072  _  _ </t>
  </si>
  <si>
    <t xml:space="preserve">8 1988 1 0 0 6 7.65463 6.67458  _  skip </t>
  </si>
  <si>
    <t xml:space="preserve">8 1989 1 0 0 3 3.7909 5.34255  _  skip </t>
  </si>
  <si>
    <t xml:space="preserve">8 1990 1 0 0 8 10.1684 9.85892  _  skip </t>
  </si>
  <si>
    <t xml:space="preserve">8 1991 1 0 0 6.51434 8.10201 3.13853  _  _ </t>
  </si>
  <si>
    <t xml:space="preserve">8 1992 1 0 0 7.88578 8.75674 4.10443  _  _ </t>
  </si>
  <si>
    <t xml:space="preserve">8 1993 1 0 0 7.20006 35.4743 1.56468  _  _ </t>
  </si>
  <si>
    <t xml:space="preserve">8 1994 1 0 0 6.51434 36.6354 1.98742  _  _ </t>
  </si>
  <si>
    <t xml:space="preserve">8 1995 1 0 0 5.82862 14.2361 3.62597  _  _ </t>
  </si>
  <si>
    <t xml:space="preserve">8 1996 1 0 0 8.91436 19.3126 4.89598  _  _ </t>
  </si>
  <si>
    <t xml:space="preserve">8 1997 1 0 0 10.6287 39.5145 2.54928  _  _ </t>
  </si>
  <si>
    <t xml:space="preserve">8 1998 1 0 0 13.0287 14.9341 5.77635  _  _ </t>
  </si>
  <si>
    <t xml:space="preserve">8 1999 1 0 0 12.6858 53.8313 2.27928  _  _ </t>
  </si>
  <si>
    <t xml:space="preserve">8 2000 1 0 0 12.343 100.019 1.81305  _  _ </t>
  </si>
  <si>
    <t xml:space="preserve">8 2001 1 0 0 13.3715 21.4447 3.88044  _  _ </t>
  </si>
  <si>
    <t xml:space="preserve">8 2002 1 0 0 15.0858 39.3193 2.37223  _  _ </t>
  </si>
  <si>
    <t xml:space="preserve">8 2003 1 0 0 14.0573 83.1584 1.06186  _  _ </t>
  </si>
  <si>
    <t xml:space="preserve">8 2004 1 0 0 15.0858 35.9387 3.30121  _  _ </t>
  </si>
  <si>
    <t xml:space="preserve">8 2005 1 0 0 13.7144 182.312 1.12484  _  _ </t>
  </si>
  <si>
    <t xml:space="preserve">8 2006 1 0 0 12.343 62.8793 1.32622  _  _ </t>
  </si>
  <si>
    <t xml:space="preserve">8 2007 1 0 0 11.3144 168.446 0.806203  _  _ </t>
  </si>
  <si>
    <t xml:space="preserve">8 2008 1 0 0 13.7144 27.7102 2.61434  _  _ </t>
  </si>
  <si>
    <t xml:space="preserve">8 2009 1 0 0 8.91436 122.21 1.0778  _  _ </t>
  </si>
  <si>
    <t xml:space="preserve">8 2010 1 0 0 10.2858 37.2151 2.42254  _  _ </t>
  </si>
  <si>
    <t xml:space="preserve">8 2011 1 0 0 9.25722 40.7871 2.63744  _  _ </t>
  </si>
  <si>
    <t xml:space="preserve">8 2012 1 0 0 8.5715 54.3038 1.35369  _  _ </t>
  </si>
  <si>
    <t xml:space="preserve">8 2013 1 0 0 6.51434 56.4274 1.24598  _  _ </t>
  </si>
  <si>
    <t xml:space="preserve">8 2014 1 0 0 6.8572 16.6157 3.92106  _  _ </t>
  </si>
  <si>
    <t>Fleet N Npos mean_effN mean(inputN*Adj) HarMean(effN) Mean(effN/inputN) MeaneffN/MeaninputN Var_Adj</t>
  </si>
  <si>
    <t>1 50 50 40.1005 17.3911 10.9735 2.89967 2.30581 0.127597 UKOTB_Nets</t>
  </si>
  <si>
    <t>2 35 35 161.877 11.8631 34.2797 19.4266 13.6454 0.146977 Lines</t>
  </si>
  <si>
    <t>3 23 16 97.4198 12.2938 43.9727 7.33259 7.92428 0.153673 UKMWT</t>
  </si>
  <si>
    <t>4 28 28 140.961 17.6103 23.4052 9.07043 8.00446 0.117151 French</t>
  </si>
  <si>
    <t xml:space="preserve">5 _ _ _ _ _ _ _ _ </t>
  </si>
  <si>
    <t>6 1 1 151.333 50 151.333 3.02666 3.02666 1 RecFish</t>
  </si>
  <si>
    <t xml:space="preserve">7 _ _ _ _ _ _ _ _ </t>
  </si>
  <si>
    <t>8 27 24 53.316 10.4429 27.6754 5.07011 5.10545 0.34286 CGFS1</t>
  </si>
  <si>
    <t xml:space="preserve">9 _ _ _ _ _ _ _ _ </t>
  </si>
  <si>
    <t>Fleet Yr Seas Gender Mkt Ageerr Lbin_lo Lbin_hi Nsamp effN Like 5% Mean 95% Super Use</t>
  </si>
  <si>
    <t xml:space="preserve">1 1985 1 0 2 1 1 46 30.1284 9.53702 11.5283 3.60701 8.11362 13.5076  _  _ </t>
  </si>
  <si>
    <t xml:space="preserve">1 1986 1 0 2 1 1 46 10.5794 44.0272 1.74991 3.36432 7.435 13.3924  _  _ </t>
  </si>
  <si>
    <t xml:space="preserve">1 1987 1 0 2 1 1 46 25.9886 10.8881 6.46482 4.00798 6.90205 13.1244  _  _ </t>
  </si>
  <si>
    <t xml:space="preserve">1 1988 1 0 2 1 1 46 8.04958 92.2513 0.659347 4.44677 7.08678 13.2279  _  _ </t>
  </si>
  <si>
    <t xml:space="preserve">1 1989 1 0 2 1 1 46 68.7664 13.0133 46.0815 5.12119 7.66064 13.6078  _  _ </t>
  </si>
  <si>
    <t xml:space="preserve">1 1990 1 0 2 1 1 46 30.5884 91.7718 2.73688 3.42919 7.88117 13.8343  _  _ </t>
  </si>
  <si>
    <t xml:space="preserve">1 1991 1 0 2 1 1 46 66.0066 46.5151 11.321 3.12877 7.0823 12.6547  _  _ </t>
  </si>
  <si>
    <t xml:space="preserve">1 1992 1 0 2 1 1 46 46.4576 9.66301 12.2997 3.10826 5.93542 11.3598  _  _ </t>
  </si>
  <si>
    <t xml:space="preserve">1 1993 1 0 2 1 1 46 50.1374 24.7039 7.5632 3.52909 5.59812 10.6543  _  _ </t>
  </si>
  <si>
    <t xml:space="preserve">1 1994 1 0 2 1 1 46 64.8566 5.87912 14.948 4.11528 6.03721 8.93422  _  _ </t>
  </si>
  <si>
    <t xml:space="preserve">1 1995 1 0 2 1 1 46 26.4486 7.0023 6.72358 4.02466 6.58163 9.16176  _  _ </t>
  </si>
  <si>
    <t xml:space="preserve">1 1996 1 0 2 1 1 46 37.488 11.6492 7.85331 4.0732 6.93779 9.75574  _  _ </t>
  </si>
  <si>
    <t xml:space="preserve">1 1997 1 0 2 1 1 46 31.5084 10.0193 9.52209 3.50186 7.029 10.3584  _  _ </t>
  </si>
  <si>
    <t xml:space="preserve">1 1998 1 0 2 1 1 46 37.948 19.7778 9.61161 3.33728 6.65917 10.8454  _  _ </t>
  </si>
  <si>
    <t xml:space="preserve">1 1999 1 0 2 1 1 46 50.1374 18.689 8.80476 3.85601 6.38645 11.1792  _  _ </t>
  </si>
  <si>
    <t xml:space="preserve">1 2000 1 0 2 1 1 46 90.8453 12.092 19.6642 3.42955 6.42466 11.2768  _  _ </t>
  </si>
  <si>
    <t xml:space="preserve">1 2001 1 0 2 1 1 46 65.7766 31.4036 6.53569 3.58947 6.37496 10.8069  _  _ </t>
  </si>
  <si>
    <t xml:space="preserve">1 2002 1 0 2 1 1 46 8.27957 8.80875 2.05025 3.43956 6.36165 10.2279  _  _ </t>
  </si>
  <si>
    <t xml:space="preserve">1 2003 1 0 2 1 1 46 35.4182 17.6709 6.03947 3.63438 6.33813 10.1324  _  _ </t>
  </si>
  <si>
    <t xml:space="preserve">1 2004 1 0 2 1 1 46 21.6189 15.3856 4.39222 3.80831 6.45276 10.3821  _  _ </t>
  </si>
  <si>
    <t xml:space="preserve">1 2005 1 0 2 1 1 46 17.4791 23.7426 2.75865 3.52856 6.54323 10.471  _  _ </t>
  </si>
  <si>
    <t xml:space="preserve">1 2006 1 0 2 1 1 46 10.1195 23.9915 1.37577 3.4778 6.44435 10.4635  _  _ </t>
  </si>
  <si>
    <t xml:space="preserve">1 2007 1 0 2 1 1 46 42.5478 16.3919 8.00105 3.6245 6.3742 10.4268  _  _ </t>
  </si>
  <si>
    <t xml:space="preserve">1 2008 1 0 2 1 1 46 20.4689 18.9167 2.71334 3.88486 6.47868 10.5253  _  _ </t>
  </si>
  <si>
    <t xml:space="preserve">1 2009 1 0 2 1 1 46 37.2581 36.8574 3.99523 3.88088 6.67101 10.6901  _  _ </t>
  </si>
  <si>
    <t xml:space="preserve">1 2010 1 0 2 1 1 46 16.7891 30.8603 2.43636 3.71504 6.77817 10.7859  _  _ </t>
  </si>
  <si>
    <t xml:space="preserve">1 2011 1 0 2 1 1 46 17.9391 35.7579 2.1181 3.92368 6.80173 10.8523  _  _ </t>
  </si>
  <si>
    <t xml:space="preserve">1 2012 1 0 2 1 1 46 23.2288 15.1696 4.62006 4.05441 6.91716 11.0562  _  _ </t>
  </si>
  <si>
    <t xml:space="preserve">1 2013 1 0 2 1 1 46 2.52987 31.6699 0.246749 4.20764 7.13596 11.4598  _  _ </t>
  </si>
  <si>
    <t xml:space="preserve">1 2014 1 0 2 1 1 46 23.9188 73.959 1.43309 4.1329 7.41227 11.8428  _  _ </t>
  </si>
  <si>
    <t xml:space="preserve">1 2015 1 0 2 1 1 46 18.629 109.064 0.976605 5.51428 8.61698 13.0985  _  _ </t>
  </si>
  <si>
    <t xml:space="preserve">1 2016 1 0 2 1 1 46 21.6189 66.1543 1.35033 5.21801 8.82662 13.6213  _  _ </t>
  </si>
  <si>
    <t xml:space="preserve">1 2017 1 0 2 1 1 46 8.73954 55.0526 0.853028 5.08434 8.78333 13.9092  _  _ </t>
  </si>
  <si>
    <t xml:space="preserve">1 2018 1 0 2 1 1 46 22.5388 62.6125 1.43843 4.62189 8.29996 13.8781  _  _ </t>
  </si>
  <si>
    <t xml:space="preserve">1 2019 1 0 2 1 1 46 20.009 291.934 0.420917 4.94088 7.76346 13.5121  _  _ </t>
  </si>
  <si>
    <t xml:space="preserve">2 1985 1 0 2 1 1 46 53 6.99328 44.8475 4.47448 9.29665 15.6311  _  skip </t>
  </si>
  <si>
    <t xml:space="preserve">2 1986 1 0 2 1 1 46 7.21758 12.4735 2.34065 4.12711 8.9662 15.8064  _  _ </t>
  </si>
  <si>
    <t xml:space="preserve">2 1987 1 0 2 1 1 46 11.067 32.819 1.44913 4.1442 8.22973 15.5092  _  _ </t>
  </si>
  <si>
    <t xml:space="preserve">2 1988 1 0 2 1 1 46 7.93934 25.9046 0.791455 4.62993 7.96089 15.203  _  _ </t>
  </si>
  <si>
    <t xml:space="preserve">2 1989 1 0 2 1 1 46 29.953 3.63953 16.6768 5.30326 8.38774 15.5863  _  _ </t>
  </si>
  <si>
    <t xml:space="preserve">2 1990 1 0 2 1 1 46 33.8023 105.528 3.11824 5.32328 8.94245 16.5  _  _ </t>
  </si>
  <si>
    <t xml:space="preserve">2 1991 1 0 2 1 1 46 41.6214 16.9305 17.2376 4.02743 8.69571 16.5  _  _ </t>
  </si>
  <si>
    <t xml:space="preserve">2 1992 1 0 2 1 1 46 50.2825 25.2968 8.14165 3.45473 7.56983 15.5526  _  _ </t>
  </si>
  <si>
    <t xml:space="preserve">2 1993 1 0 2 1 1 46 34.5241 40.8779 5.45415 3.83605 6.49755 12.6854  _  _ </t>
  </si>
  <si>
    <t xml:space="preserve">2 1994 1 0 2 1 1 46 25.5021 7.54791 5.7033 4.2907 6.48638 11.8897  _  _ </t>
  </si>
  <si>
    <t xml:space="preserve">2 1995 1 0 2 1 1 46 19.2469 9.86031 4.17245 4.65972 7.00875 11.3129  _  _ </t>
  </si>
  <si>
    <t xml:space="preserve">2 1996 1 0 2 1 1 46 18.6454 13.2895 3.4162 4.43059 7.4518 10.8134  _  _ </t>
  </si>
  <si>
    <t xml:space="preserve">2 1997 1 0 2 1 1 46 16.9613 8.27227 4.78171 4.41094 7.70929 11.0446  _  _ </t>
  </si>
  <si>
    <t xml:space="preserve">2 1998 1 0 2 1 1 46 21.8933 25.0372 3.42006 4.01914 7.62473 11.6156  _  _ </t>
  </si>
  <si>
    <t xml:space="preserve">2 1999 1 0 2 1 1 46 28.5094 50.2675 3.59982 4.10838 7.19699 11.9034  _  _ </t>
  </si>
  <si>
    <t xml:space="preserve">2 2000 1 0 2 1 1 46 48.7187 30.6976 7.91248 4.24815 7.13191 12.2863  _  _ </t>
  </si>
  <si>
    <t xml:space="preserve">2 2001 1 0 2 1 1 46 54.2521 31.5208 7.93176 4.09724 7.13833 12.4863  _  _ </t>
  </si>
  <si>
    <t xml:space="preserve">2 2002 1 0 2 1 1 46 25.2615 23.1904 5.3997 4.14984 7.07994 12.1887  _  _ </t>
  </si>
  <si>
    <t xml:space="preserve">2 2003 1 0 2 1 1 46 18.1642 18.8422 3.16279 4.10875 7.04096 11.6055  _  _ </t>
  </si>
  <si>
    <t xml:space="preserve">2 2004 1 0 2 1 1 46 15.2772 26.5904 2.97779 4.24441 7.04927 11.3724  _  _ </t>
  </si>
  <si>
    <t xml:space="preserve">2 2005 1 0 2 1 1 46 10.4655 33.2721 1.78907 4.228 7.19224 11.5506  _  _ </t>
  </si>
  <si>
    <t xml:space="preserve">2 2006 1 0 2 1 1 46 6.49582 25.7543 0.994267 4.10629 7.1829 11.6202  _  _ </t>
  </si>
  <si>
    <t xml:space="preserve">2 2007 1 0 2 1 1 46 11.3075 56.3864 1.47 4.13196 7.05921 11.5549  _  _ </t>
  </si>
  <si>
    <t xml:space="preserve">2 2008 1 0 2 1 1 46 4.45084 51.2327 0.440643 4.23391 7.07142 11.5488  _  _ </t>
  </si>
  <si>
    <t xml:space="preserve">2 2009 1 0 2 1 1 46 5.89436 168.144 0.28833 4.34024 7.24408 11.7078  _  _ </t>
  </si>
  <si>
    <t xml:space="preserve">2 2010 1 0 2 1 1 46 4.08996 30.2232 0.566406 4.29322 7.42197 11.9172  _  _ </t>
  </si>
  <si>
    <t xml:space="preserve">2 2011 1 0 2 1 1 46 5.53348 66.9117 0.488503 4.25808 7.47484 12.0362  _  _ </t>
  </si>
  <si>
    <t xml:space="preserve">2 2012 1 0 2 1 1 46 10.7061 56.0174 1.1293 4.38731 7.54292 12.1635  _  _ </t>
  </si>
  <si>
    <t xml:space="preserve">2 2013 1 0 2 1 1 46 4.93201 38.3117 0.755622 4.52901 7.72266 12.4763  _  _ </t>
  </si>
  <si>
    <t xml:space="preserve">2 2014 1 0 2 1 1 46 8.05963 112.866 0.292367 4.91064 8.02473 12.8911  _  _ </t>
  </si>
  <si>
    <t xml:space="preserve">2 2015 1 0 2 1 1 46 8.6611 226.725 0.192172 5.66807 8.91537 13.8684  _  _ </t>
  </si>
  <si>
    <t xml:space="preserve">2 2016 1 0 2 1 1 46 8.30022 123.35 0.326759 5.34496 9.1966 14.5025  _  _ </t>
  </si>
  <si>
    <t xml:space="preserve">2 2017 1 0 2 1 1 46 3.3682 26.62 0.657137 5.23871 9.23002 14.9275  _  _ </t>
  </si>
  <si>
    <t xml:space="preserve">2 2018 1 0 2 1 1 46 12.3902 96.5377 0.489238 4.84003 8.83643 15.0594  _  _ </t>
  </si>
  <si>
    <t xml:space="preserve">2 2019 1 0 2 1 1 46 11.909 660.625 0.202671 5.02715 8.23048 14.7328  _  _ </t>
  </si>
  <si>
    <t xml:space="preserve">3 1996 1 0 2 1 1 46 17.3914 2.84189 8.66146 5.39288 7.95112 12.1915  _  _ </t>
  </si>
  <si>
    <t xml:space="preserve">3 1998 1 0 2 1 1 46 17.3914 16.8499 3.70787 5.14718 8.59835 12.0991  _  _ </t>
  </si>
  <si>
    <t xml:space="preserve">3 1999 1 0 2 1 1 46 17.3914 24.7283 2.85198 4.65333 8.43715 12.6374  _  _ </t>
  </si>
  <si>
    <t xml:space="preserve">3 2000 1 0 2 1 1 46 17.3914 17.8519 4.37679 5.00966 8.0528 12.9113  _  _ </t>
  </si>
  <si>
    <t xml:space="preserve">3 2001 1 0 2 1 1 46 17.3914 36.4808 3.34213 5.02193 8.02454 13.268  _  _ </t>
  </si>
  <si>
    <t xml:space="preserve">3 2002 1 0 2 1 1 46 17.3914 12.0735 8.21793 4.89742 8.00621 13.3941  _  _ </t>
  </si>
  <si>
    <t xml:space="preserve">3 2003 1 0 2 1 1 46 17.3914 16.6178 3.52069 4.93543 7.95726 13.0407  _  _ </t>
  </si>
  <si>
    <t xml:space="preserve">3 2004 1 0 2 1 1 46 17.3914 11.9382 4.53517 4.93083 7.90052 12.4731  _  _ </t>
  </si>
  <si>
    <t xml:space="preserve">3 2005 1 0 2 1 1 46 17.3914 20.8094 4.05446 5.10119 7.93371 12.3228  _  _ </t>
  </si>
  <si>
    <t xml:space="preserve">3 2006 1 0 2 1 1 46 17.3914 10.4569 5.30496 5.02529 8.05324 12.4716  _  _ </t>
  </si>
  <si>
    <t xml:space="preserve">3 2007 1 0 2 1 1 46 17.3914 54.3022 1.65011 4.84706 8.02039 12.516  _  _ </t>
  </si>
  <si>
    <t xml:space="preserve">3 2008 1 0 2 1 1 46 17.3914 112.204 1.39405 4.99245 7.91904 12.4712  _  _ </t>
  </si>
  <si>
    <t xml:space="preserve">3 2009 1 0 2 1 1 46 17.3914 38.606 1.94275 5.09835 7.9617 12.4953  _  _ </t>
  </si>
  <si>
    <t xml:space="preserve">3 2010 1 0 2 1 1 46 17.3914 51.5418 2.75851 5.16638 8.13786 12.6632  _  _ </t>
  </si>
  <si>
    <t xml:space="preserve">3 2011 1 0 2 1 1 46 17.3914 96.2172 1.11783 5.10679 8.29184 12.8497  _  _ </t>
  </si>
  <si>
    <t xml:space="preserve">3 2012 1 0 2 1 1 46 17.3914 77.1073 1.30291 5.11456 8.34347 12.9581  _  _ </t>
  </si>
  <si>
    <t xml:space="preserve">3 2015 1 0 2 1 1 46 50 16.3537 15.7729 5.58668 8.96635 13.9366  _  skip </t>
  </si>
  <si>
    <t xml:space="preserve">3 2018 1 0 2 1 1 46 17.3914 4.84624 13.8151 4.63154 8.83258 15.1203  _  _ </t>
  </si>
  <si>
    <t xml:space="preserve">4 2000 1 0 2 1 1 46 11.7815 56.9646 1.11865 4.49059 7.65612 12.796  _  _ </t>
  </si>
  <si>
    <t xml:space="preserve">4 2001 1 0 2 1 1 46 11.7815 43.9673 1.02402 4.20174 7.60287 13.1458  _  _ </t>
  </si>
  <si>
    <t xml:space="preserve">4 2002 1 0 2 1 1 46 11.7815 36.0951 0.793845 4.32419 7.54385 13.196  _  _ </t>
  </si>
  <si>
    <t xml:space="preserve">4 2003 1 0 2 1 1 46 11.7815 40.8853 1.1121 4.21295 7.48767 12.7876  _  _ </t>
  </si>
  <si>
    <t xml:space="preserve">4 2004 1 0 2 1 1 46 11.7815 28.0171 1.47533 4.37622 7.47556 12.1957  _  _ </t>
  </si>
  <si>
    <t xml:space="preserve">4 2005 1 0 2 1 1 46 11.7815 39.1142 1.19128 4.42774 7.60704 12.2096  _  _ </t>
  </si>
  <si>
    <t xml:space="preserve">4 2006 1 0 2 1 1 46 11.7815 26.1054 1.72783 4.25389 7.6197 12.341  _  _ </t>
  </si>
  <si>
    <t xml:space="preserve">4 2007 1 0 2 1 1 46 11.7815 15.5256 2.46242 4.24872 7.51494 12.2814  _  _ </t>
  </si>
  <si>
    <t xml:space="preserve">4 2008 1 0 2 1 1 46 11.7815 65.4922 0.893777 4.35853 7.50461 12.2725  _  _ </t>
  </si>
  <si>
    <t xml:space="preserve">4 2009 1 0 2 1 1 46 11.7815 9.22504 6.13268 4.51883 7.65182 12.4057  _  _ </t>
  </si>
  <si>
    <t xml:space="preserve">4 2010 1 0 2 1 1 46 11.7815 179.194 0.444594 4.49774 7.83456 12.626  _  _ </t>
  </si>
  <si>
    <t xml:space="preserve">4 2011 1 0 2 1 1 46 11.7815 24.7994 2.34245 4.41663 7.91825 12.7791  _  _ </t>
  </si>
  <si>
    <t xml:space="preserve">4 2012 1 0 2 1 1 46 11.7815 21.4705 3.05592 4.577 8.0058 12.8875  _  _ </t>
  </si>
  <si>
    <t xml:space="preserve">4 2013 1 0 2 1 1 46 11.7815 11.3688 5.27261 4.74602 8.17303 13.0702  _  _ </t>
  </si>
  <si>
    <t xml:space="preserve">4 2014 1 0 2 1 1 46 11.7815 18.028 3.74715 5.09995 8.46608 13.5092  _  _ </t>
  </si>
  <si>
    <t xml:space="preserve">4 2015 1 0 2 1 1 46 11.7815 52.4728 1.3217 5.15059 8.692 13.7029  _  _ </t>
  </si>
  <si>
    <t xml:space="preserve">4 2016 1 0 2 1 1 46 11.7815 74.9897 1.80796 4.99383 8.86305 14.2308  _  _ </t>
  </si>
  <si>
    <t xml:space="preserve">4 2017 1 0 2 1 1 46 11.7815 38.4918 1.63948 4.42754 8.72751 14.5949  _  _ </t>
  </si>
  <si>
    <t xml:space="preserve">4 2018 1 0 2 1 1 46 11.7815 10.4494 5.12015 4.29982 8.17349 14.5272  _  _ </t>
  </si>
  <si>
    <t xml:space="preserve">4 2019 1 0 2 1 1 46 11.7815 16.6443 4.45647 4.65516 7.81501 14.2151  _  _ </t>
  </si>
  <si>
    <t xml:space="preserve">7 1986 1 0 0 1 1 46 15 16.6151 1.50829 2.37392 3.47903 4.5586  _  _ </t>
  </si>
  <si>
    <t xml:space="preserve">7 1987 1 0 0 1 1 46 17 2.47947 8.25882 2.20042 3.83508 5.32115  _  _ </t>
  </si>
  <si>
    <t xml:space="preserve">7 1989 1 0 0 1 1 46 21 50.0571 0.715269 2.03217 2.5699 3.44016  _  _ </t>
  </si>
  <si>
    <t xml:space="preserve">7 1990 1 0 0 1 1 46 24 21.9469 1.38284 2.06381 2.93207 3.9642  _  _ </t>
  </si>
  <si>
    <t xml:space="preserve">7 1991 1 0 0 1 1 46 18 33.684 0.671936 2.03487 2.62501 3.70459  _  _ </t>
  </si>
  <si>
    <t xml:space="preserve">7 1992 1 0 0 1 1 46 35 6.48655 5.27047 2.26473 3.39892 4.39181  _  _ </t>
  </si>
  <si>
    <t xml:space="preserve">7 1993 1 0 0 1 1 46 35 14.8623 3.68687 2.06104 3.11231 4.88086  _  _ </t>
  </si>
  <si>
    <t xml:space="preserve">7 1994 1 0 0 1 1 46 35 10.7535 2.55408 2.04913 2.81142 3.9372  _  _ </t>
  </si>
  <si>
    <t xml:space="preserve">7 1995 1 0 0 1 1 46 36 170.863 0.844799 2.10327 3.16671 4.40259  _  _ </t>
  </si>
  <si>
    <t xml:space="preserve">7 1996 1 0 0 1 1 46 34 17.6715 2.05844 2.03822 2.69644 3.92032  _  _ </t>
  </si>
  <si>
    <t xml:space="preserve">7 1997 1 0 0 1 1 46 35 15.5073 2.45204 2.04841 2.79758 3.91449  _  _ </t>
  </si>
  <si>
    <t xml:space="preserve">7 1998 1 0 0 1 1 46 36 285.64 0.54222 2.31811 3.46864 4.60864  _  _ </t>
  </si>
  <si>
    <t xml:space="preserve">7 1999 1 0 0 1 1 46 33 75.7754 1.12431 2.03287 2.62563 3.88381  _  _ </t>
  </si>
  <si>
    <t xml:space="preserve">7 2000 1 0 0 1 1 46 36 40.5116 2.2779 2.11534 3.17144 4.07488  _  _ </t>
  </si>
  <si>
    <t xml:space="preserve">7 2001 1 0 0 1 1 46 33 43.2146 1.2262 2.04031 2.73924 4.06529  _  _ </t>
  </si>
  <si>
    <t xml:space="preserve">7 2002 1 0 0 1 1 46 36 86.9302 1.09873 2.0925 3.10317 4.14946  _  _ </t>
  </si>
  <si>
    <t xml:space="preserve">7 2003 1 0 0 1 1 46 35 96.833 1.4143 2.06014 2.96965 4.497  _  _ </t>
  </si>
  <si>
    <t xml:space="preserve">7 2005 1 0 0 1 1 46 35 330.638 0.685583 2.0584 2.90676 3.9929  _  _ </t>
  </si>
  <si>
    <t xml:space="preserve">7 2006 1 0 0 1 1 46 34 41.9889 1.14768 2.06891 3.00176 4.2892  _  _ </t>
  </si>
  <si>
    <t xml:space="preserve">7 2007 1 0 0 1 1 46 34 35.3735 1.31424 2.07467 3.05251 4.44165  _  _ </t>
  </si>
  <si>
    <t xml:space="preserve">7 2008 1 0 0 1 1 46 36 31.2536 2.20716 2.05859 2.93283 4.29601  _  _ </t>
  </si>
  <si>
    <t xml:space="preserve">7 2009 1 0 0 1 1 46 35 208.249 1.17392 2.05541 2.88755 4.02613  _  _ </t>
  </si>
  <si>
    <t xml:space="preserve">7 2011 1 0 0 1 1 46 35 721.916 0.871429 2.06677 3.01378 4.49  _  _ </t>
  </si>
  <si>
    <t xml:space="preserve">7 2013 1 0 0 1 1 46 35 26.0335 2.09351 2.03911 2.73194 4.18295  _  _ </t>
  </si>
  <si>
    <t xml:space="preserve">7 2014 1 0 0 1 1 46 34 69.7011 1.25924 2.09015 3.08941 4.08615  _  _ </t>
  </si>
  <si>
    <t xml:space="preserve">7 2015 1 0 0 1 1 46 34 13.8215 2.61824 2.03862 2.69878 3.90772  _  _ </t>
  </si>
  <si>
    <t xml:space="preserve">7 2016 1 0 0 1 1 46 35 34 1.30144 2.04972 2.81228 3.92472  _  _ </t>
  </si>
  <si>
    <t xml:space="preserve">7 2017 1 0 0 1 1 46 35 35.4935 1.67104 2.16512 3.32605 4.54206  _  _ </t>
  </si>
  <si>
    <t xml:space="preserve">7 2018 1 0 0 1 1 46 34 199.813 1.00409 2.04058 2.76178 4.31764  _  _ </t>
  </si>
  <si>
    <t xml:space="preserve">7 2019 1 0 0 1 1 46 34 36.5255 2.00927 2.13307 3.23205 4.28897  _  _ </t>
  </si>
  <si>
    <t>1 35 35 39.7967 31.7383 18.4817 2.41201 1.2539 0.229988 UKOTB_Nets</t>
  </si>
  <si>
    <t>2 35 34 67.1048 18.3942 22.3773 6.88164 3.64815 0.120293 Lines</t>
  </si>
  <si>
    <t>3 18 17 35.6161 17.3914 14.0742 2.04791 2.04791 0.347828 UKMWT</t>
  </si>
  <si>
    <t>4 20 20 40.465 11.7815 24.0915 3.43462 3.43462 0.117815 French</t>
  </si>
  <si>
    <t xml:space="preserve">6 _ _ _ _ _ _ _ _ </t>
  </si>
  <si>
    <t>7 30 30 92.488 32.1333 21.5081 2.73999 2.87826 1 AutBass</t>
  </si>
  <si>
    <t xml:space="preserve">8 _ _ _ _ _ _ _ _ </t>
  </si>
  <si>
    <t xml:space="preserve"># </t>
  </si>
  <si>
    <t>Fleet N_obs len_bins  6 8 10 12 14 16 18 20 22 24 26 28 30 32 34 36 38 40 42 44 46 48 50 52 54 56 58 60 62 64 66 68 70 72 74 76 78 80 82 84 86 88 90 92 94</t>
  </si>
  <si>
    <t>1 50 freq  9.99996e-008 9.99996e-008 9.99996e-008 9.99996e-008 0.000395677 0.000400235 0.00646253 0.0102939 0.00527063 0.00541345 0.0127979 0.0190187 0.053586 0.0923362 0.0697811 0.111163 0.128921 0.104949 0.0779868 0.0631467 0.0489423 0.0344814 0.0281405 0.0223691 0.0352029 0.014838 0.0122342 0.0109135 0.00872235 0.00531881 0.00439551 0.00448146 0.00269994 0.00226354 0.00115078 0.000989349 0.000337738 0.000188746 0.000189513 7.96501e-005 0.000127038 5.88633e-007 1.03916e-005 9.99996e-008 9.99996e-008</t>
  </si>
  <si>
    <t>1 50 cum   9.99996e-008 1.99999e-007 2.99999e-007 3.99998e-007 0.000396077 0.000796312 0.00725884 0.0175528 0.0228234 0.0282369 0.0410348 0.0600534 0.113639 0.205976 0.275757 0.38692 0.51584 0.620789 0.698776 0.761922 0.810865 0.845346 0.873487 0.895856 0.931059 0.945897 0.958131 0.969044 0.977767 0.983086 0.987481 0.991963 0.994662 0.996926 0.998077 0.999066 0.999404 0.999593 0.999782 0.999862 0.999989 0.999989 1 1 1</t>
  </si>
  <si>
    <t>2 35 freq  9.99996e-008 9.99996e-008 9.99996e-008 9.99996e-008 9.99996e-008 9.99996e-008 9.99996e-008 2.10533e-005 0.000136213 0.000470304 0.00249553 0.00502019 0.00839282 0.0147349 0.0332728 0.0759282 0.0832437 0.0936622 0.106254 0.099553 0.0811866 0.0663961 0.0550932 0.0484944 0.0426165 0.0366747 0.0304291 0.0269923 0.0201948 0.0159276 0.0141987 0.00960681 0.008744 0.00569908 0.00609816 0.00357756 0.0025564 0.00106181 0.000928713 0.000208133 9.10773e-005 2.92768e-005 9.99996e-008 9.99996e-008 8.76125e-006</t>
  </si>
  <si>
    <t>2 35 cum   9.99996e-008 1.99999e-007 2.99999e-007 3.99998e-007 4.99998e-007 5.99997e-007 6.99997e-007 2.17533e-005 0.000157966 0.00062827 0.0031238 0.00814399 0.0165368 0.0312717 0.0645445 0.140473 0.223716 0.317379 0.423633 0.523186 0.604373 0.670769 0.725862 0.774356 0.816973 0.853647 0.884076 0.911069 0.931264 0.947191 0.96139 0.970997 0.979741 0.98544 0.991538 0.995116 0.997672 0.998734 0.999663 0.999871 0.999962 0.999991 0.999991 0.999991 1</t>
  </si>
  <si>
    <t>3 23 freq  9.99996e-008 9.99996e-008 9.99996e-008 9.99996e-008 9.99996e-008 0.000155379 0.000465936 0.000310658 0.000155379 0.000155379 0.000155379 0.000310658 0.000310658 0.00034546 0.00397361 0.0258382 0.0438349 0.0775418 0.0970001 0.105527 0.109812 0.0943764 0.0805168 0.0601181 0.059264 0.0495381 0.0398135 0.068863 0.0244002 0.021766 0.0160904 0.00678551 0.00552243 0.0033851 0.00117744 0.000767676 0.00044138 0.00105532 0.000126808 9.82741e-005 9.99996e-008 9.99996e-008 9.99996e-008 9.99996e-008 9.99996e-008</t>
  </si>
  <si>
    <t>3 23 cum   9.99996e-008 1.99999e-007 2.99999e-007 3.99998e-007 4.99998e-007 0.000155879 0.000621815 0.000932473 0.00108785 0.00124323 0.00139861 0.00170927 0.00201992 0.00236538 0.00633899 0.0321771 0.076012 0.153554 0.250554 0.356081 0.465893 0.560269 0.640786 0.700904 0.760168 0.809707 0.84952 0.918383 0.942783 0.964549 0.98064 0.987425 0.992947 0.996333 0.99751 0.998278 0.998719 0.999774 0.999901 1 1 1 1 1 1</t>
  </si>
  <si>
    <t>4 28 freq  0.00053231 0.00697416 0.0099462 0.00156147 0.000827983 0.00192243 0.00481798 0.00478393 0.00921056 0.0123872 0.0128668 0.00698523 0.0224182 0.0601952 0.0897435 0.061836 0.0627998 0.0683489 0.0857942 0.0860835 0.0817503 0.0606328 0.054026 0.0396153 0.0343631 0.02845 0.0225676 0.01642 0.0152406 0.0119444 0.00773243 0.00596253 0.0044134 0.00294393 0.00165386 0.000826352 0.000731613 0.000240927 0.000284956 5.51477e-005 8.44738e-005 2.44618e-005 9.99996e-008 9.99996e-008 9.99996e-008</t>
  </si>
  <si>
    <t>4 28 cum   0.00053231 0.00750647 0.0174527 0.0190141 0.0198421 0.0217645 0.0265825 0.0313665 0.040577 0.0529642 0.0658309 0.0728162 0.0952344 0.15543 0.245173 0.307009 0.369809 0.438158 0.523952 0.610035 0.691786 0.752419 0.806445 0.84606 0.880423 0.908873 0.931441 0.947861 0.963101 0.975046 0.982778 0.988741 0.993154 0.996098 0.997752 0.998578 0.99931 0.999551 0.999836 0.999891 0.999975 1 1 1 1</t>
  </si>
  <si>
    <t>6 1 freq  9.99996e-008 0.000323043 0.000246648 0.000493195 0.00164173 0.00157054 0.00144379 0.00432336 0.00238571 0.0126747 0.0163608 0.0107978 0.02262 0.0286613 0.0210721 0.0395918 0.0414557 0.0801498 0.122701 0.101828 0.0818539 0.091491 0.0858473 0.0371863 0.0538291 0.0262739 0.0142799 0.0389399 0.0160127 0.00214524 0.0119438 0.0155526 0.007242 0.00227633 9.99996e-008 3.4825e-005 1.83625e-006 0.00474788 9.99996e-008 9.99996e-008 9.99996e-008 9.99996e-008 9.99996e-008 9.99996e-008 9.99996e-008</t>
  </si>
  <si>
    <t>6 1 cum   9.99996e-008 0.000323143 0.00056979 0.00106299 0.00270471 0.00427525 0.00571904 0.0100424 0.0124281 0.0251028 0.0414636 0.0522615 0.0748815 0.103543 0.124615 0.164207 0.205662 0.285812 0.408513 0.510341 0.592195 0.683686 0.769533 0.806719 0.860548 0.886822 0.901102 0.940042 0.956055 0.9582 0.970144 0.985696 0.992938 0.995215 0.995215 0.99525 0.995251 0.999999 0.999999 1 1 1 1 1 1</t>
  </si>
  <si>
    <t>8 27 freq  9.99996e-008 9.99996e-008 9.99996e-008 9.99996e-008 9.99996e-008 9.99996e-008 0.00107304 0.0041102 0.00594471 0.0141759 0.0598097 0.0898392 0.0920541 0.11392 0.117908 0.108423 0.0921174 0.0774734 0.0520477 0.0377363 0.0317179 0.0185469 0.0271279 0.0113915 0.0143416 0.0049024 0.0071133 0.0070523 0.0021239 0.0023681 0.00299817 0.000897928 0.000549247 0.000290512 0.00164396 9.99996e-008 9.99996e-008 9.63038e-005 0.000204401 9.99996e-008 9.99996e-008 9.99996e-008 9.99996e-008 9.99996e-008 9.99996e-008</t>
  </si>
  <si>
    <t>8 27 cum   9.99996e-008 1.99999e-007 2.99999e-007 3.99998e-007 4.99998e-007 5.99997e-007 0.00107364 0.00518384 0.0111286 0.0253044 0.0851141 0.174953 0.267007 0.380928 0.498835 0.607258 0.699375 0.776849 0.828897 0.866633 0.898351 0.916898 0.944026 0.955417 0.969759 0.974661 0.981774 0.988827 0.990951 0.993319 0.996317 0.997215 0.997764 0.998055 0.999698 0.999699 0.999699 0.999795 0.999999 1 1 1 1 1 1</t>
  </si>
  <si>
    <t>Fleet N_obs age_bins  0 1 2 3 4 5 6 7 8 9 10 11 12 13 14 15 16</t>
  </si>
  <si>
    <t>1 35 freq  9.99998e-008 9.99998e-008 0.00674657 0.0256726 0.145433 0.258128 0.209669 0.123143 0.0773943 0.0512903 0.0322802 0.0219084 0.0149827 0.0104506 0.00679265 0.00633829 0.00977028</t>
  </si>
  <si>
    <t>1 35 cum   9.99998e-008 2e-007 0.00674677 0.0324194 0.177852 0.43598 0.645649 0.768792 0.846187 0.897477 0.929757 0.951666 0.966648 0.977099 0.983891 0.99023 1</t>
  </si>
  <si>
    <t>2 35 freq  9.99998e-008 9.99998e-008 0.000190741 0.013616 0.0854788 0.185689 0.209688 0.139084 0.0993902 0.07309 0.0579851 0.038296 0.0272235 0.0192861 0.0146297 0.0130905 0.0232626</t>
  </si>
  <si>
    <t>2 35 cum   9.99998e-008 2e-007 0.000190941 0.0138069 0.0992858 0.284975 0.494663 0.633746 0.733137 0.806227 0.864212 0.902508 0.929731 0.949017 0.963647 0.976737 1</t>
  </si>
  <si>
    <t>3 18 freq  9.99998e-008 9.99998e-008 9.99998e-008 0.000248269 0.0100045 0.0730759 0.205117 0.271449 0.163529 0.12519 0.0590277 0.0392366 0.0234208 0.0132857 0.00790171 0.00316755 0.00534634</t>
  </si>
  <si>
    <t>3 18 cum   9.99998e-008 2e-007 2.99999e-007 0.000248569 0.0102531 0.083329 0.288446 0.559894 0.723424 0.848614 0.907641 0.946878 0.970299 0.983584 0.991486 0.994654 1</t>
  </si>
  <si>
    <t>4 20 freq  9.99998e-008 9.99998e-008 0.000316396 0.0086288 0.0739599 0.159461 0.202284 0.168009 0.135673 0.102977 0.0614746 0.0387613 0.0204802 0.0138339 0.00747163 0.0035195 0.0031496</t>
  </si>
  <si>
    <t>4 20 cum   9.99998e-008 2e-007 0.000316596 0.0089454 0.0829053 0.242366 0.44465 0.612659 0.748333 0.851309 0.912784 0.951545 0.972025 0.985859 0.993331 0.99685 1</t>
  </si>
  <si>
    <t>7 30 freq  9.99998e-008 9.99998e-008 0.573904 0.350854 0.0752405 9.99998e-008 9.99998e-008 9.99998e-008 9.99998e-008 9.99998e-008 9.99998e-008 9.99998e-008 9.99998e-008 9.99998e-008 9.99998e-008 9.99998e-008 9.99998e-008</t>
  </si>
  <si>
    <t>7 30 cum   9.99998e-008 2e-007 0.573904 0.924758 0.999999 0.999999 0.999999 0.999999 0.999999 0.999999 0.999999 1 1 1 1 1 1</t>
  </si>
  <si>
    <t>DEAD_is_sel*(retain+(1-retain)*discmort); Year_styr-3_(1982)_stores_average_used_for_benchmark</t>
  </si>
  <si>
    <t>Factor Fleet year gender label  5 7 9 11 13 15 17 19 21 23 25 27 29 31 33 35 37 39 41 43 45 47 49 51 53 55 57 59 61 63 65 67 69 71 73 75 77 79 81 83 85 87 89 91 93 95</t>
  </si>
  <si>
    <t>Lsel 1 1982 1 1982_1_Lsel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</si>
  <si>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Lsel 1 1985 1 1985_1_Lsel 3.89591e-006 7.63599e-006 2.86575e-005 9.94312e-005 0.000318886 0.000945274 0.0025899 0.00655858 0.015351 0.0332098 0.0664043 0.122723 0.209633 0.330972 0.482975 0.651417 0.812072 0.935687 0.99648 1 0.997269 0.984018 0.960185 0.926549 0.884186 0.83441 0.778713 0.718682 0.65593 0.592024 0.528425 0.466432 0.40715 0.351465 0.300035 0.253292 0.211463 0.174585 0.142542 0.11509 0.0918961 0.0725632 0.0566626 0.0437561 0.0334151 0.0252353</t>
  </si>
  <si>
    <t>Lsel 1 2014 1 2014_1_Lsel 3.89591e-006 7.63599e-006 2.86575e-005 9.94312e-005 0.000318886 0.000945274 0.0025899 0.00655858 0.015351 0.0332098 0.0664043 0.122723 0.209633 0.330972 0.482975 0.651417 0.812072 0.935687 0.99648 1 0.997269 0.984018 0.960185 0.926549 0.884186 0.83441 0.778713 0.718682 0.65593 0.592024 0.528425 0.466432 0.40715 0.351465 0.300035 0.253292 0.211463 0.174585 0.142542 0.11509 0.0918961 0.0725632 0.0566626 0.0437561 0.0334151 0.0252353</t>
  </si>
  <si>
    <t>Lsel 1 2015 1 2015_1_Lsel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</si>
  <si>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Lsel 1 2019 1 2019_1_Lsel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</si>
  <si>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Lsel 1 2020 1 2020_1_Lsel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</si>
  <si>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Lsel 2 1982 1 1982_2_Lsel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</si>
  <si>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Lsel 2 1985 1 1985_2_Lsel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</si>
  <si>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Lsel 2 2014 1 2014_2_Lsel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</si>
  <si>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Lsel 2 2015 1 2015_2_Lsel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</si>
  <si>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Lsel 2 2019 1 2019_2_Lsel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</si>
  <si>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Lsel 2 2020 1 2020_2_Lsel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</si>
  <si>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Lsel 3 1982 1 1982_3_Lsel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</si>
  <si>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Lsel 3 1985 1 1985_3_Lsel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</si>
  <si>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Lsel 3 2019 1 2019_3_Lsel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</si>
  <si>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Lsel 3 2020 1 2020_3_Lsel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</si>
  <si>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Lsel 4 1982 1 1982_4_Lsel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</si>
  <si>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4 1985 1 1985_4_Lsel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</si>
  <si>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4 2014 1 2014_4_Lsel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</si>
  <si>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4 2015 1 2015_4_Lsel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</si>
  <si>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4 2019 1 2019_4_Lsel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</si>
  <si>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4 2020 1 2020_4_Lsel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</si>
  <si>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5 1982 1 1982_5_Lsel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</si>
  <si>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5 1985 1 1985_5_Lsel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</si>
  <si>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5 2014 1 2014_5_Lsel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</si>
  <si>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5 2015 1 2015_5_Lsel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</si>
  <si>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5 2019 1 2019_5_Lsel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</si>
  <si>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5 2020 1 2020_5_Lsel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</si>
  <si>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6 1982 1 1982_6_Lsel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</si>
  <si>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Lsel 6 1985 1 1985_6_Lsel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</si>
  <si>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Lsel 6 2019 1 2019_6_Lsel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</si>
  <si>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Lsel 6 2020 1 2020_6_Lsel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</si>
  <si>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Lsel 7 1985 1 1985_7_Lsel 3.08645e-009 6.04945e-009 6.88872e-009 8.15611e-009 3.08026e-008 5.53154e-006 0.000511656 0.0164946 0.184892 0.720592 0.999936 0.929644 0.0921795 0.000356693 8.42957e-008 1.72078e-008 1.18681e-008 9.1436e-009 7.53746e-009 6.49518e-009 5.77121e-009 5.24233e-009 4.84073e-009 4.52629e-009 4.27393e-009 4.06725e-009 3.89505e-009 3.74951e-009 3.62496e-009 3.51722e-009 3.42315e-009 3.34033e-009 3.26687e-009 3.20129e-009 3.1424e-009 3.08923e-009 3.04099e-009 2.99704e-009 2.95682e-009 2.9199e-009 2.88587e-009 2.85442e-009 2.82526e-009 2.79816e-009 2.7729e-009 2.7493e-009</t>
  </si>
  <si>
    <t>Lsel 7 2019 1 2019_7_Lsel 3.08645e-009 6.04945e-009 6.88872e-009 8.15611e-009 3.08026e-008 5.53154e-006 0.000511656 0.0164946 0.184892 0.720592 0.999936 0.929644 0.0921795 0.000356693 8.42957e-008 1.72078e-008 1.18681e-008 9.1436e-009 7.53746e-009 6.49518e-009 5.77121e-009 5.24233e-009 4.84073e-009 4.52629e-009 4.27393e-009 4.06725e-009 3.89505e-009 3.74951e-009 3.62496e-009 3.51722e-009 3.42315e-009 3.34033e-009 3.26687e-009 3.20129e-009 3.1424e-009 3.08923e-009 3.04099e-009 2.99704e-009 2.95682e-009 2.9199e-009 2.88587e-009 2.85442e-009 2.82526e-009 2.79816e-009 2.7729e-009 2.7493e-009</t>
  </si>
  <si>
    <t>Lsel 8 1985 1 1985_8_Lsel 2.29895e-009 4.50595e-009 4.81572e-009 5.2798e-009 1.10555e-008 2.65045e-007 8.07557e-006 0.000161812 0.00208591 0.0172857 0.0920818 0.315319 0.694093 0.982156 0.999999 0.996863 0.982072 0.955663 0.918587 0.872147 0.817924 0.757688 0.693301 0.626624 0.55943 0.493332 0.429721 0.369732 0.314226 0.263785 0.218733 0.179156 0.144944 0.115831 0.0914332 0.0712913 0.0549064 0.0417699 0.0313876 0.0232973 0.0170808 0.0123698 0.0088486 0.00625228 0.00436372 0.00300835</t>
  </si>
  <si>
    <t>Lsel 8 2019 1 2019_8_Lsel 2.29895e-009 4.50595e-009 4.81572e-009 5.2798e-009 1.10555e-008 2.65045e-007 8.07557e-006 0.000161812 0.00208591 0.0172857 0.0920818 0.315319 0.694093 0.982156 0.999999 0.996863 0.982072 0.955663 0.918587 0.872147 0.817924 0.757688 0.693301 0.626624 0.55943 0.493332 0.429721 0.369732 0.314226 0.263785 0.218733 0.179156 0.144944 0.115831 0.0914332 0.0712913 0.0549064 0.0417699 0.0313876 0.0232973 0.0170808 0.0123698 0.0088486 0.00625228 0.00436372 0.00300835</t>
  </si>
  <si>
    <t>Lsel 9 1985 1 1985_9_Lsel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</si>
  <si>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9 2014 1 2014_9_Lsel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</si>
  <si>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Lsel 9 2015 1 2015_9_Lsel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</si>
  <si>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Lsel 9 2019 1 2019_9_Lsel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</si>
  <si>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Keep 1 1982 1 1982_1_Keep 1.95021e-034 1.0023e-032 2.70038e-031 7.29762e-030 1.97927e-028 5.39148e-027 1.47819e-025 4.2477e-024 2.36119e-022 6.8244e-020 2.66978e-017 8.42197e-015 2.06182e-012 3.90729e-010 5.73053e-008 6.50302e-006 0.00056818 0.0338839 0.422574 0.819059 0.993639 0.999985 0.996645 0.982571 0.957963 0.923623 0.880647 0.830368 0.774285 0.713991 0.651097 0.587165 0.523644 0.461821 0.402784 0.347403 0.296316 0.249941 0.208489 0.171984 0.140299 0.113184 0.0902974 0.0712405 0.0555828 0.0428859</t>
  </si>
  <si>
    <t>Dead 1 1982 1 1982_1_Dead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</si>
  <si>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Ret 1 1985 1 1985_1_Ret 2.28398e-005 4.94701e-005 0.000107147 0.000232052 0.000502493 0.00108777 0.00235314 0.00508298 0.0109449 0.0234082 0.0493553 0.101087 0.195869 0.345375 0.533315 0.712252 0.842803 0.920717 0.961765 0.981977 0.991598 0.996103 0.998197 0.999167 0.999615 0.999822 0.999918 0.999962 0.999983 0.999992 0.999996 0.999998 0.999999 1 1 1 1 1 1 1 1 1 1 1 1 1</t>
  </si>
  <si>
    <t>Mort 1 1985 1 1985_1_Mort 1 1 1 1 1 1 1 1 1 1 1 1 1 1 1 1 1 1 1 1 1 1 1 1 1 1 1 1 1 1 1 1 1 1 1 1 1 1 1 1 1 1 1 1 1 1</t>
  </si>
  <si>
    <t>Keep 1 1985 1 1985_1_Keep 8.8982e-011 3.77753e-010 3.07056e-009 2.30732e-008 1.60238e-007 1.02824e-006 6.09439e-006 3.33371e-005 0.000168016 0.000777381 0.0032774 0.0124057 0.0410604 0.11431 0.257578 0.463973 0.684417 0.861503 0.958379 0.981976 0.98889 0.980183 0.958454 0.925777 0.883845 0.834262 0.778649 0.718655 0.655918 0.592019 0.528423 0.466431 0.40715 0.351465 0.300035 0.253292 0.211463 0.174585 0.142542 0.11509 0.0918961 0.0725632 0.0566626 0.0437561 0.0334151 0.0252353</t>
  </si>
  <si>
    <t>Dead 1 1985 1 1985_1_Dead 3.89591e-006 7.63599e-006 2.86575e-005 9.94312e-005 0.000318886 0.000945274 0.0025899 0.00655858 0.015351 0.0332098 0.0664043 0.122723 0.209633 0.330972 0.482975 0.651417 0.812072 0.935687 0.99648 1 0.997269 0.984018 0.960185 0.926549 0.884186 0.83441 0.778713 0.718682 0.65593 0.592024 0.528425 0.466432 0.40715 0.351465 0.300035 0.253292 0.211463 0.174585 0.142542 0.11509 0.0918961 0.0725632 0.0566626 0.0437561 0.0334151 0.0252353</t>
  </si>
  <si>
    <t>Ret 1 2014 1 2014_1_Ret 2.28398e-005 4.94701e-005 0.000107147 0.000232052 0.000502493 0.00108777 0.00235314 0.00508298 0.0109449 0.0234082 0.0493553 0.101087 0.195869 0.345375 0.533315 0.712252 0.842803 0.920717 0.961765 0.981977 0.991598 0.996103 0.998197 0.999167 0.999615 0.999822 0.999918 0.999962 0.999983 0.999992 0.999996 0.999998 0.999999 1 1 1 1 1 1 1 1 1 1 1 1 1</t>
  </si>
  <si>
    <t>Mort 1 2014 1 2014_1_Mort 1 1 1 1 1 1 1 1 1 1 1 1 1 1 1 1 1 1 1 1 1 1 1 1 1 1 1 1 1 1 1 1 1 1 1 1 1 1 1 1 1 1 1 1 1 1</t>
  </si>
  <si>
    <t>Keep 1 2014 1 2014_1_Keep 8.8982e-011 3.77753e-010 3.07056e-009 2.30732e-008 1.60238e-007 1.02824e-006 6.09439e-006 3.33371e-005 0.000168016 0.000777381 0.0032774 0.0124057 0.0410604 0.11431 0.257578 0.463973 0.684417 0.861503 0.958379 0.981976 0.98889 0.980183 0.958454 0.925777 0.883845 0.834262 0.778649 0.718655 0.655918 0.592019 0.528423 0.466431 0.40715 0.351465 0.300035 0.253292 0.211463 0.174585 0.142542 0.11509 0.0918961 0.0725632 0.0566626 0.0437561 0.0334151 0.0252353</t>
  </si>
  <si>
    <t>Dead 1 2014 1 2014_1_Dead 3.89591e-006 7.63599e-006 2.86575e-005 9.94312e-005 0.000318886 0.000945274 0.0025899 0.00655858 0.015351 0.0332098 0.0664043 0.122723 0.209633 0.330972 0.482975 0.651417 0.812072 0.935687 0.99648 1 0.997269 0.984018 0.960185 0.926549 0.884186 0.83441 0.778713 0.718682 0.65593 0.592024 0.528425 0.466432 0.40715 0.351465 0.300035 0.253292 0.211463 0.174585 0.142542 0.11509 0.0918961 0.0725632 0.0566626 0.0437561 0.0334151 0.0252353</t>
  </si>
  <si>
    <t>Ret 1 2015 1 2015_1_Ret 1.11676e-025 2.92832e-024 7.67853e-023 2.01343e-021 5.27954e-020 1.38438e-018 3.63007e-017 9.51862e-016 2.49593e-014 6.54474e-013 1.71613e-011 4.49998e-010 1.17997e-008 3.09406e-007 8.11305e-006 0.000212694 0.00554741 0.127608 0.793197 0.990155 0.999621 0.999986 0.999999 1 1 1 1 1 1 1 1 1 1 1 1 1 1 1 1 1 1 1 1 1 1 1</t>
  </si>
  <si>
    <t>Mort 1 2015 1 2015_1_Mort 1 1 1 1 1 1 1 1 1 1 1 1 1 1 1 1 1 1 1 1 1 1 1 1 1 1 1 1 1 1 1 1 1 1 1 1 1 1 1 1 1 1 1 1 1 1</t>
  </si>
  <si>
    <t>Keep 1 2015 1 2015_1_Keep 1.95021e-034 1.0023e-032 2.70038e-031 7.29762e-030 1.97927e-028 5.39148e-027 1.47819e-025 4.2477e-024 2.36119e-022 6.8244e-020 2.66978e-017 8.42197e-015 2.06182e-012 3.90729e-010 5.73053e-008 6.50302e-006 0.00056818 0.0338839 0.422574 0.819059 0.993639 0.999985 0.996645 0.982571 0.957963 0.923623 0.880647 0.830368 0.774285 0.713991 0.651097 0.587165 0.523644 0.461821 0.402784 0.347403 0.296316 0.249941 0.208489 0.171984 0.140299 0.113184 0.0902974 0.0712405 0.0555828 0.0428859</t>
  </si>
  <si>
    <t>Dead 1 2015 1 2015_1_Dead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</si>
  <si>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Ret 1 2019 1 2019_1_Ret 1.11676e-025 2.92832e-024 7.67853e-023 2.01343e-021 5.27954e-020 1.38438e-018 3.63007e-017 9.51862e-016 2.49593e-014 6.54474e-013 1.71613e-011 4.49998e-010 1.17997e-008 3.09406e-007 8.11305e-006 0.000212694 0.00554741 0.127608 0.793197 0.990155 0.999621 0.999986 0.999999 1 1 1 1 1 1 1 1 1 1 1 1 1 1 1 1 1 1 1 1 1 1 1</t>
  </si>
  <si>
    <t>Mort 1 2019 1 2019_1_Mort 1 1 1 1 1 1 1 1 1 1 1 1 1 1 1 1 1 1 1 1 1 1 1 1 1 1 1 1 1 1 1 1 1 1 1 1 1 1 1 1 1 1 1 1 1 1</t>
  </si>
  <si>
    <t>Keep 1 2019 1 2019_1_Keep 1.95021e-034 1.0023e-032 2.70038e-031 7.29762e-030 1.97927e-028 5.39148e-027 1.47819e-025 4.2477e-024 2.36119e-022 6.8244e-020 2.66978e-017 8.42197e-015 2.06182e-012 3.90729e-010 5.73053e-008 6.50302e-006 0.00056818 0.0338839 0.422574 0.819059 0.993639 0.999985 0.996645 0.982571 0.957963 0.923623 0.880647 0.830368 0.774285 0.713991 0.651097 0.587165 0.523644 0.461821 0.402784 0.347403 0.296316 0.249941 0.208489 0.171984 0.140299 0.113184 0.0902974 0.0712405 0.0555828 0.0428859</t>
  </si>
  <si>
    <t>Dead 1 2019 1 2019_1_Dead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</si>
  <si>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Keep 1 2020 1 2020_1_Keep 1.95021e-034 1.0023e-032 2.70038e-031 7.29762e-030 1.97927e-028 5.39148e-027 1.47819e-025 4.2477e-024 2.36119e-022 6.8244e-020 2.66978e-017 8.42197e-015 2.06182e-012 3.90729e-010 5.73053e-008 6.50302e-006 0.00056818 0.0338839 0.422574 0.819059 0.993639 0.999985 0.996645 0.982571 0.957963 0.923623 0.880647 0.830368 0.774285 0.713991 0.651097 0.587165 0.523644 0.461821 0.402784 0.347403 0.296316 0.249941 0.208489 0.171984 0.140299 0.113184 0.0902974 0.0712405 0.0555828 0.0428859</t>
  </si>
  <si>
    <t>Dead 1 2020 1 2020_1_Dead 1.74631e-009 3.42277e-009 3.51679e-009 3.62446e-009 3.74894e-009 3.8945e-009 4.07207e-009 4.46251e-009 9.46017e-009 1.04273e-007 1.5557e-006 1.87156e-005 0.000174735 0.00126284 0.00706335 0.0305746 0.102423 0.265531 0.532747 0.827202 0.994016 0.999999 0.996646 0.982571 0.957963 0.923623 0.880647 0.830368 0.774285 0.713991 0.651097 0.587165 0.523644 0.461821 0.402784 0.347403 0.296316 0.249941 0.208489 0.171984 0.140299 0.113184 0.0902974 0.0712405 0.0555828 0.0428859</t>
  </si>
  <si>
    <t>Keep 2 1982 1 1982_2_Keep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</si>
  <si>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Dead 2 1982 1 1982_2_Dead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</si>
  <si>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Ret 2 1985 1 1985_2_Ret 1 1 1 1 1 1 1 1 1 1 1 1 1 1 1 1 1 1 1 1 1 1 1 1 1 1 1 1 1 1 1 1 1 1 1 1 1 1 1 1 1 1 1 1 1 1</t>
  </si>
  <si>
    <t>Mort 2 1985 1 1985_2_Mort 1 1 1 1 1 1 1 1 1 1 1 1 1 1 1 1 1 1 1 1 1 1 1 1 1 1 1 1 1 1 1 1 1 1 1 1 1 1 1 1 1 1 1 1 1 1</t>
  </si>
  <si>
    <t>Keep 2 1985 1 1985_2_Keep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</si>
  <si>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Dead 2 1985 1 1985_2_Dead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</si>
  <si>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Ret 2 2014 1 2014_2_Ret 1 1 1 1 1 1 1 1 1 1 1 1 1 1 1 1 1 1 1 1 1 1 1 1 1 1 1 1 1 1 1 1 1 1 1 1 1 1 1 1 1 1 1 1 1 1</t>
  </si>
  <si>
    <t>Mort 2 2014 1 2014_2_Mort 1 1 1 1 1 1 1 1 1 1 1 1 1 1 1 1 1 1 1 1 1 1 1 1 1 1 1 1 1 1 1 1 1 1 1 1 1 1 1 1 1 1 1 1 1 1</t>
  </si>
  <si>
    <t>Keep 2 2014 1 2014_2_Keep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</si>
  <si>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Dead 2 2014 1 2014_2_Dead 1.30532e-009 4.55187e-009 1.58731e-008 5.53521e-008 1.93021e-007 6.73096e-007 2.34719e-006 8.18498e-006 2.85417e-005 9.95225e-005 0.000346965 0.00120888 0.00420292 0.0145046 0.0488188 0.151807 0.384281 0.685178 0.883578 0.963591 0.989281 0.996902 0.99911 0.999745 0.999927 0.999979 0.999994 0.999998 1 1 1 1 1 1 1 1 1 1 1 1 1 1 1 1 1 1</t>
  </si>
  <si>
    <t>Ret 2 2015 1 2015_2_Ret 1 1 1 1 1 1 1 1 1 1 1 1 1 1 1 1 1 1 1 1 1 1 1 1 1 1 1 1 1 1 1 1 1 1 1 1 1 1 1 1 1 1 1 1 1 1</t>
  </si>
  <si>
    <t>Mort 2 2015 1 2015_2_Mort 1 1 1 1 1 1 1 1 1 1 1 1 1 1 1 1 1 1 1 1 1 1 1 1 1 1 1 1 1 1 1 1 1 1 1 1 1 1 1 1 1 1 1 1 1 1</t>
  </si>
  <si>
    <t>Keep 2 2015 1 2015_2_Keep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</si>
  <si>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Dead 2 2015 1 2015_2_Dead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</si>
  <si>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Ret 2 2019 1 2019_2_Ret 1 1 1 1 1 1 1 1 1 1 1 1 1 1 1 1 1 1 1 1 1 1 1 1 1 1 1 1 1 1 1 1 1 1 1 1 1 1 1 1 1 1 1 1 1 1</t>
  </si>
  <si>
    <t>Mort 2 2019 1 2019_2_Mort 1 1 1 1 1 1 1 1 1 1 1 1 1 1 1 1 1 1 1 1 1 1 1 1 1 1 1 1 1 1 1 1 1 1 1 1 1 1 1 1 1 1 1 1 1 1</t>
  </si>
  <si>
    <t>Keep 2 2019 1 2019_2_Keep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</si>
  <si>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Dead 2 2019 1 2019_2_Dead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</si>
  <si>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Keep 2 2020 1 2020_2_Keep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</si>
  <si>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Dead 2 2020 1 2020_2_Dead 5.63644e-027 7.14223e-026 2.0129e-024 5.67296e-023 1.59881e-021 4.50594e-020 1.26991e-018 3.57899e-017 1.00867e-015 2.84273e-014 8.01168e-013 2.25793e-011 6.36354e-010 1.79344e-008 5.05445e-007 1.42448e-005 0.000401306 0.011188 0.24178 0.89987 0.996067 0.99986 0.999995 1 1 1 1 1 1 1 1 1 1 1 1 1 1 1 1 1 1 1 1 1 1 1</t>
  </si>
  <si>
    <t>Keep 3 1982 1 1982_3_Keep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</si>
  <si>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Dead 3 1982 1 1982_3_Dead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</si>
  <si>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Ret 3 1985 1 1985_3_Ret 1 1 1 1 1 1 1 1 1 1 1 1 1 1 1 1 1 1 1 1 1 1 1 1 1 1 1 1 1 1 1 1 1 1 1 1 1 1 1 1 1 1 1 1 1 1</t>
  </si>
  <si>
    <t>Mort 3 1985 1 1985_3_Mort 1 1 1 1 1 1 1 1 1 1 1 1 1 1 1 1 1 1 1 1 1 1 1 1 1 1 1 1 1 1 1 1 1 1 1 1 1 1 1 1 1 1 1 1 1 1</t>
  </si>
  <si>
    <t>Keep 3 1985 1 1985_3_Keep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</si>
  <si>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Dead 3 1985 1 1985_3_Dead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</si>
  <si>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Ret 3 2019 1 2019_3_Ret 1 1 1 1 1 1 1 1 1 1 1 1 1 1 1 1 1 1 1 1 1 1 1 1 1 1 1 1 1 1 1 1 1 1 1 1 1 1 1 1 1 1 1 1 1 1</t>
  </si>
  <si>
    <t>Mort 3 2019 1 2019_3_Mort 1 1 1 1 1 1 1 1 1 1 1 1 1 1 1 1 1 1 1 1 1 1 1 1 1 1 1 1 1 1 1 1 1 1 1 1 1 1 1 1 1 1 1 1 1 1</t>
  </si>
  <si>
    <t>Keep 3 2019 1 2019_3_Keep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</si>
  <si>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Dead 3 2019 1 2019_3_Dead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</si>
  <si>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Keep 3 2020 1 2020_3_Keep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</si>
  <si>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Dead 3 2020 1 2020_3_Dead 2.36753e-011 8.75465e-011 3.23729e-010 1.19708e-009 4.42656e-009 1.63685e-008 6.05273e-008 2.23817e-007 8.27629e-007 3.06039e-006 1.13166e-005 4.18452e-005 0.000154717 0.000571874 0.00211141 0.00776334 0.0281183 0.0966445 0.283464 0.593968 0.843978 0.952387 0.986661 0.996357 0.999012 0.999733 0.999928 0.99998 0.999995 0.999999 1 1 1 1 1 1 1 1 1 1 1 1 1 1 1 1</t>
  </si>
  <si>
    <t>Keep 4 1982 1 1982_4_Keep 1.84804e-015 9.46179e-015 1.42552e-013 1.98946e-012 2.51423e-011 2.86649e-010 2.94627e-009 2.72967e-008 2.27952e-007 1.71572e-006 1.16374e-005 7.11082e-005 0.000391043 0.00193071 0.00850537 0.0329226 0.108156 0.282894 0.546952 0.769317 0.89699 0.957101 0.980879 0.988257 0.988455 0.985272 0.980211 0.973864 0.966471 0.958137 0.948918 0.938853 0.927976 0.916319 0.903914 0.890798 0.877006 0.862575 0.847544 0.831954 0.815844 0.799257 0.782235 0.764819 0.747054 0.728981</t>
  </si>
  <si>
    <t>Dead 4 1982 1 1982_4_Dead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</si>
  <si>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Ret 4 1985 1 1985_4_Ret 4.5501e-015 3.86463e-014 3.28242e-013 2.78792e-012 2.36792e-011 2.01119e-010 1.70821e-009 1.45086e-008 1.23229e-007 1.04664e-006 8.88961e-006 7.54988e-005 0.000640886 0.00541735 0.0442172 0.282091 0.769446 0.965924 0.995864 0.999511 0.999942 0.999993 0.999999 1 1 1 1 1 1 1 1 1 1 1 1 1 1 1 1 1 1 1 1 1 1 1</t>
  </si>
  <si>
    <t>Mort 4 1985 1 1985_4_Mort 1 1 1 1 1 1 1 1 1 1 1 1 1 1 1 1 1 1 1 1 1 1 1 1 1 1 1 1 1 1 1 1 1 1 1 1 1 1 1 1 1 1 1 1 1 1</t>
  </si>
  <si>
    <t>Keep 4 1985 1 1985_4_Keep 5.58549e-018 9.29831e-017 1.2361e-015 1.61509e-014 2.07409e-013 2.61789e-012 3.24761e-011 3.95975e-010 4.74527e-009 5.58914e-008 6.47018e-007 7.36126e-006 8.2274e-005 0.000899969 0.00934292 0.0745109 0.249713 0.378553 0.463229 0.542357 0.622108 0.701085 0.77651 0.845301 0.904411 0.951066 0.982983 0.998555 1 1 0.999999 0.999997 0.999994 0.99999 0.999985 0.999979 0.999973 0.999965 0.999957 0.999948 0.999938 0.999927 0.999915 0.999903 0.99989 0.999877</t>
  </si>
  <si>
    <t>Dead 4 1985 1 1985_4_Dead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</si>
  <si>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Ret 4 2014 1 2014_4_Ret 4.5501e-015 3.86463e-014 3.28242e-013 2.78792e-012 2.36792e-011 2.01119e-010 1.70821e-009 1.45086e-008 1.23229e-007 1.04664e-006 8.88961e-006 7.54988e-005 0.000640886 0.00541735 0.0442172 0.282091 0.769446 0.965924 0.995864 0.999511 0.999942 0.999993 0.999999 1 1 1 1 1 1 1 1 1 1 1 1 1 1 1 1 1 1 1 1 1 1 1</t>
  </si>
  <si>
    <t>Mort 4 2014 1 2014_4_Mort 1 1 1 1 1 1 1 1 1 1 1 1 1 1 1 1 1 1 1 1 1 1 1 1 1 1 1 1 1 1 1 1 1 1 1 1 1 1 1 1 1 1 1 1 1 1</t>
  </si>
  <si>
    <t>Keep 4 2014 1 2014_4_Keep 5.58549e-018 9.29831e-017 1.2361e-015 1.61509e-014 2.07409e-013 2.61789e-012 3.24761e-011 3.95975e-010 4.74527e-009 5.58914e-008 6.47018e-007 7.36126e-006 8.2274e-005 0.000899969 0.00934292 0.0745109 0.249713 0.378553 0.463229 0.542357 0.622108 0.701085 0.77651 0.845301 0.904411 0.951066 0.982983 0.998555 1 1 0.999999 0.999997 0.999994 0.99999 0.999985 0.999979 0.999973 0.999965 0.999957 0.999948 0.999938 0.999927 0.999915 0.999903 0.99989 0.999877</t>
  </si>
  <si>
    <t>Dead 4 2014 1 2014_4_Dead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</si>
  <si>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Ret 4 2015 1 2015_4_Ret 3.98081e-008 1.03987e-007 2.71634e-007 7.09563e-007 1.85352e-006 4.84175e-006 1.26475e-005 3.30372e-005 8.62951e-005 0.000225389 0.000588546 0.00153594 0.00400228 0.0103877 0.0266879 0.0668383 0.157611 0.328293 0.560767 0.769319 0.897031 0.957906 0.983456 0.993601 0.997541 0.999057 0.999639 0.999862 0.999947 0.99998 0.999992 0.999997 0.999999 1 1 1 1 1 1 1 1 1 1 1 1 1</t>
  </si>
  <si>
    <t>Mort 4 2015 1 2015_4_Mort 1 1 1 1 1 1 1 1 1 1 1 1 1 1 1 1 1 1 1 1 1 1 1 1 1 1 1 1 1 1 1 1 1 1 1 1 1 1 1 1 1 1 1 1 1 1</t>
  </si>
  <si>
    <t>Keep 4 2015 1 2015_4_Keep 1.84804e-015 9.46179e-015 1.42552e-013 1.98946e-012 2.51423e-011 2.86649e-010 2.94627e-009 2.72967e-008 2.27952e-007 1.71572e-006 1.16374e-005 7.11082e-005 0.000391043 0.00193071 0.00850537 0.0329226 0.108156 0.282894 0.546952 0.769317 0.89699 0.957101 0.980879 0.988257 0.988455 0.985272 0.980211 0.973864 0.966471 0.958137 0.948918 0.938853 0.927976 0.916319 0.903914 0.890798 0.877006 0.862575 0.847544 0.831954 0.815844 0.799257 0.782235 0.764819 0.747054 0.728981</t>
  </si>
  <si>
    <t>Dead 4 2015 1 2015_4_Dead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</si>
  <si>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Ret 4 2019 1 2019_4_Ret 3.98081e-008 1.03987e-007 2.71634e-007 7.09563e-007 1.85352e-006 4.84175e-006 1.26475e-005 3.30372e-005 8.62951e-005 0.000225389 0.000588546 0.00153594 0.00400228 0.0103877 0.0266879 0.0668383 0.157611 0.328293 0.560767 0.769319 0.897031 0.957906 0.983456 0.993601 0.997541 0.999057 0.999639 0.999862 0.999947 0.99998 0.999992 0.999997 0.999999 1 1 1 1 1 1 1 1 1 1 1 1 1</t>
  </si>
  <si>
    <t>Mort 4 2019 1 2019_4_Mort 1 1 1 1 1 1 1 1 1 1 1 1 1 1 1 1 1 1 1 1 1 1 1 1 1 1 1 1 1 1 1 1 1 1 1 1 1 1 1 1 1 1 1 1 1 1</t>
  </si>
  <si>
    <t>Keep 4 2019 1 2019_4_Keep 1.84804e-015 9.46179e-015 1.42552e-013 1.98946e-012 2.51423e-011 2.86649e-010 2.94627e-009 2.72967e-008 2.27952e-007 1.71572e-006 1.16374e-005 7.11082e-005 0.000391043 0.00193071 0.00850537 0.0329226 0.108156 0.282894 0.546952 0.769317 0.89699 0.957101 0.980879 0.988257 0.988455 0.985272 0.980211 0.973864 0.966471 0.958137 0.948918 0.938853 0.927976 0.916319 0.903914 0.890798 0.877006 0.862575 0.847544 0.831954 0.815844 0.799257 0.782235 0.764819 0.747054 0.728981</t>
  </si>
  <si>
    <t>Dead 4 2019 1 2019_4_Dead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</si>
  <si>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Keep 4 2020 1 2020_4_Keep 1.84804e-015 9.46179e-015 1.42552e-013 1.98946e-012 2.51423e-011 2.86649e-010 2.94627e-009 2.72967e-008 2.27952e-007 1.71572e-006 1.16374e-005 7.11082e-005 0.000391043 0.00193071 0.00850537 0.0329226 0.108156 0.282894 0.546952 0.769317 0.89699 0.957101 0.980879 0.988257 0.988455 0.985272 0.980211 0.973864 0.966471 0.958137 0.948918 0.938853 0.927976 0.916319 0.903914 0.890798 0.877006 0.862575 0.847544 0.831954 0.815844 0.799257 0.782235 0.764819 0.747054 0.728981</t>
  </si>
  <si>
    <t>Dead 4 2020 1 2020_4_Dead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</si>
  <si>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Keep 5 1982 1 1982_5_Keep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</si>
  <si>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Dead 5 1982 1 1982_5_Dead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</si>
  <si>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Ret 5 1985 1 1985_5_Ret 1 1 1 1 1 1 1 1 1 1 1 1 1 1 1 1 1 1 1 1 1 1 1 1 1 1 1 1 1 1 1 1 1 1 1 1 1 1 1 1 1 1 1 1 1 1</t>
  </si>
  <si>
    <t>Mort 5 1985 1 1985_5_Mort 1 1 1 1 1 1 1 1 1 1 1 1 1 1 1 1 1 1 1 1 1 1 1 1 1 1 1 1 1 1 1 1 1 1 1 1 1 1 1 1 1 1 1 1 1 1</t>
  </si>
  <si>
    <t>Keep 5 1985 1 1985_5_Keep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</si>
  <si>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Dead 5 1985 1 1985_5_Dead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</si>
  <si>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Ret 5 2014 1 2014_5_Ret 1 1 1 1 1 1 1 1 1 1 1 1 1 1 1 1 1 1 1 1 1 1 1 1 1 1 1 1 1 1 1 1 1 1 1 1 1 1 1 1 1 1 1 1 1 1</t>
  </si>
  <si>
    <t>Mort 5 2014 1 2014_5_Mort 1 1 1 1 1 1 1 1 1 1 1 1 1 1 1 1 1 1 1 1 1 1 1 1 1 1 1 1 1 1 1 1 1 1 1 1 1 1 1 1 1 1 1 1 1 1</t>
  </si>
  <si>
    <t>Keep 5 2014 1 2014_5_Keep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</si>
  <si>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Dead 5 2014 1 2014_5_Dead 0.00122755 0.002406 0.00376583 0.00579316 0.00875914 0.0130166 0.0190118 0.0272923 0.0385077 0.0534005 0.0727836 0.0975017 0.128375 0.166127 0.211296 0.264138 0.324536 0.391908 0.465153 0.542623 0.622143 0.70109 0.77651 0.845301 0.904411 0.951066 0.982983 0.998555 1 1 0.999999 0.999997 0.999994 0.99999 0.999985 0.999979 0.999973 0.999965 0.999957 0.999948 0.999938 0.999927 0.999915 0.999903 0.99989 0.999877</t>
  </si>
  <si>
    <t>Ret 5 2015 1 2015_5_Ret 1 1 1 1 1 1 1 1 1 1 1 1 1 1 1 1 1 1 1 1 1 1 1 1 1 1 1 1 1 1 1 1 1 1 1 1 1 1 1 1 1 1 1 1 1 1</t>
  </si>
  <si>
    <t>Mort 5 2015 1 2015_5_Mort 1 1 1 1 1 1 1 1 1 1 1 1 1 1 1 1 1 1 1 1 1 1 1 1 1 1 1 1 1 1 1 1 1 1 1 1 1 1 1 1 1 1 1 1 1 1</t>
  </si>
  <si>
    <t>Keep 5 2015 1 2015_5_Keep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</si>
  <si>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Dead 5 2015 1 2015_5_Dead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</si>
  <si>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Ret 5 2019 1 2019_5_Ret 1 1 1 1 1 1 1 1 1 1 1 1 1 1 1 1 1 1 1 1 1 1 1 1 1 1 1 1 1 1 1 1 1 1 1 1 1 1 1 1 1 1 1 1 1 1</t>
  </si>
  <si>
    <t>Mort 5 2019 1 2019_5_Mort 1 1 1 1 1 1 1 1 1 1 1 1 1 1 1 1 1 1 1 1 1 1 1 1 1 1 1 1 1 1 1 1 1 1 1 1 1 1 1 1 1 1 1 1 1 1</t>
  </si>
  <si>
    <t>Keep 5 2019 1 2019_5_Keep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</si>
  <si>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Dead 5 2019 1 2019_5_Dead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</si>
  <si>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Keep 5 2020 1 2020_5_Keep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</si>
  <si>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Dead 5 2020 1 2020_5_Dead 4.64236e-008 9.09902e-008 5.24793e-007 2.80378e-006 1.35647e-005 5.92036e-005 0.000232952 0.000826243 0.00264154 0.00761227 0.0197732 0.0462961 0.0977051 0.185864 0.318698 0.49257 0.686219 0.861712 0.975365 0.999998 0.999954 0.999159 0.99738 0.994621 0.990891 0.986202 0.980565 0.973999 0.966522 0.958156 0.948926 0.938856 0.927977 0.916319 0.903915 0.890798 0.877006 0.862575 0.847544 0.831954 0.815844 0.799257 0.782235 0.764819 0.747054 0.728981</t>
  </si>
  <si>
    <t>Keep 6 1982 1 1982_6_Keep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</si>
  <si>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Dead 6 1982 1 1982_6_Dead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</si>
  <si>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Ret 6 1985 1 1985_6_Ret 1 1 1 1 1 1 1 1 1 1 1 1 1 1 1 1 1 1 1 1 1 1 1 1 1 1 1 1 1 1 1 1 1 1 1 1 1 1 1 1 1 1 1 1 1 1</t>
  </si>
  <si>
    <t>Mort 6 1985 1 1985_6_Mort 1 1 1 1 1 1 1 1 1 1 1 1 1 1 1 1 1 1 1 1 1 1 1 1 1 1 1 1 1 1 1 1 1 1 1 1 1 1 1 1 1 1 1 1 1 1</t>
  </si>
  <si>
    <t>Keep 6 1985 1 1985_6_Keep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</si>
  <si>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Dead 6 1985 1 1985_6_Dead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</si>
  <si>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Ret 6 2019 1 2019_6_Ret 1 1 1 1 1 1 1 1 1 1 1 1 1 1 1 1 1 1 1 1 1 1 1 1 1 1 1 1 1 1 1 1 1 1 1 1 1 1 1 1 1 1 1 1 1 1</t>
  </si>
  <si>
    <t>Mort 6 2019 1 2019_6_Mort 1 1 1 1 1 1 1 1 1 1 1 1 1 1 1 1 1 1 1 1 1 1 1 1 1 1 1 1 1 1 1 1 1 1 1 1 1 1 1 1 1 1 1 1 1 1</t>
  </si>
  <si>
    <t>Keep 6 2019 1 2019_6_Keep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</si>
  <si>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Dead 6 2019 1 2019_6_Dead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</si>
  <si>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Keep 6 2020 1 2020_6_Keep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</si>
  <si>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Dead 6 2020 1 2020_6_Dead 0.00016929 0.000331809 0.000672215 0.00131822 0.00250222 0.00459749 0.00817664 0.0140762 0.0234561 0.0378342 0.0590705 0.0892719 0.130592 0.184917 0.253452 0.336257 0.431822 0.536781 0.645873 0.752237 0.848049 0.925433 0.977522 0.999465 1 0.999985 0.999942 0.999904 0.999884 0.999878 0.999877 0.999877 0.999877 0.999877 0.999877 0.999877 0.999877 0.999877 0.999877 0.999877 0.999877 0.999877 0.999877 0.999877 0.999877 0.999877</t>
  </si>
  <si>
    <t>COMBINED_ALK*selL*selA*wtlen*ret*discmort_in_makefishsel_yr: 2020 With_MeanSel_From: 2015 - 2019; Year_styr-3_(1982)_stores_average_used_for_benchmark</t>
  </si>
  <si>
    <t>factor fleet year seas gender morph label  0 1 2 3 4 5 6 7 8 9 10 11 12 13 14 15 16 17 18 19 20 21 22 23 24 25 26 27 28 29 30</t>
  </si>
  <si>
    <t>Asel 1 1982 1 1 1 1982_1Asel 0 1 1 1 1 1 1 1 1 1 1 1 1 1 1 1 1 1 1 1 1 1 1 1 1 1 1 1 1 1 1</t>
  </si>
  <si>
    <t>Asel 1 1985 1 1 1 1985_1Asel 0 1 1 1 1 1 1 1 1 1 1 1 1 1 1 1 1 1 1 1 1 1 1 1 1 1 1 1 1 1 1</t>
  </si>
  <si>
    <t>Asel 1 2019 1 1 1 2019_1Asel 0 1 1 1 1 1 1 1 1 1 1 1 1 1 1 1 1 1 1 1 1 1 1 1 1 1 1 1 1 1 1</t>
  </si>
  <si>
    <t>Asel 1 2020 1 1 1 2020_1Asel 0 1 1 1 1 1 1 1 1 1 1 1 1 1 1 1 1 1 1 1 1 1 1 1 1 1 1 1 1 1 1</t>
  </si>
  <si>
    <t>Asel 2 1982 1 1 1 1982_2Asel 0 1 1 1 1 1 1 1 1 1 1 1 1 1 1 1 1 1 1 1 1 1 1 1 1 1 1 1 1 1 1</t>
  </si>
  <si>
    <t>Asel 2 1985 1 1 1 1985_2Asel 0 1 1 1 1 1 1 1 1 1 1 1 1 1 1 1 1 1 1 1 1 1 1 1 1 1 1 1 1 1 1</t>
  </si>
  <si>
    <t>Asel 2 2019 1 1 1 2019_2Asel 0 1 1 1 1 1 1 1 1 1 1 1 1 1 1 1 1 1 1 1 1 1 1 1 1 1 1 1 1 1 1</t>
  </si>
  <si>
    <t>Asel 2 2020 1 1 1 2020_2Asel 0 1 1 1 1 1 1 1 1 1 1 1 1 1 1 1 1 1 1 1 1 1 1 1 1 1 1 1 1 1 1</t>
  </si>
  <si>
    <t>Asel 3 1982 1 1 1 1982_3Asel 0 1 1 1 1 1 1 1 1 1 1 1 1 1 1 1 1 1 1 1 1 1 1 1 1 1 1 1 1 1 1</t>
  </si>
  <si>
    <t>Asel 3 1985 1 1 1 1985_3Asel 0 1 1 1 1 1 1 1 1 1 1 1 1 1 1 1 1 1 1 1 1 1 1 1 1 1 1 1 1 1 1</t>
  </si>
  <si>
    <t>Asel 3 2019 1 1 1 2019_3Asel 0 1 1 1 1 1 1 1 1 1 1 1 1 1 1 1 1 1 1 1 1 1 1 1 1 1 1 1 1 1 1</t>
  </si>
  <si>
    <t>Asel 3 2020 1 1 1 2020_3Asel 0 1 1 1 1 1 1 1 1 1 1 1 1 1 1 1 1 1 1 1 1 1 1 1 1 1 1 1 1 1 1</t>
  </si>
  <si>
    <t>Asel 4 1982 1 1 1 1982_4Asel 0 1 1 1 1 1 1 1 1 1 1 1 1 1 1 1 1 1 1 1 1 1 1 1 1 1 1 1 1 1 1</t>
  </si>
  <si>
    <t>Asel 4 1985 1 1 1 1985_4Asel 0 1 1 1 1 1 1 1 1 1 1 1 1 1 1 1 1 1 1 1 1 1 1 1 1 1 1 1 1 1 1</t>
  </si>
  <si>
    <t>Asel 4 2019 1 1 1 2019_4Asel 0 1 1 1 1 1 1 1 1 1 1 1 1 1 1 1 1 1 1 1 1 1 1 1 1 1 1 1 1 1 1</t>
  </si>
  <si>
    <t>Asel 4 2020 1 1 1 2020_4Asel 0 1 1 1 1 1 1 1 1 1 1 1 1 1 1 1 1 1 1 1 1 1 1 1 1 1 1 1 1 1 1</t>
  </si>
  <si>
    <t>Asel 5 1982 1 1 1 1982_5Asel 0 1 1 1 1 1 1 1 1 1 1 1 1 1 1 1 1 1 1 1 1 1 1 1 1 1 1 1 1 1 1</t>
  </si>
  <si>
    <t>Asel 5 1985 1 1 1 1985_5Asel 0 1 1 1 1 1 1 1 1 1 1 1 1 1 1 1 1 1 1 1 1 1 1 1 1 1 1 1 1 1 1</t>
  </si>
  <si>
    <t>Asel 5 2019 1 1 1 2019_5Asel 0 1 1 1 1 1 1 1 1 1 1 1 1 1 1 1 1 1 1 1 1 1 1 1 1 1 1 1 1 1 1</t>
  </si>
  <si>
    <t>Asel 5 2020 1 1 1 2020_5Asel 0 1 1 1 1 1 1 1 1 1 1 1 1 1 1 1 1 1 1 1 1 1 1 1 1 1 1 1 1 1 1</t>
  </si>
  <si>
    <t>Asel 6 1982 1 1 1 1982_6Asel 0 1 1 1 1 1 1 1 1 1 1 1 1 1 1 1 1 1 1 1 1 1 1 1 1 1 1 1 1 1 1</t>
  </si>
  <si>
    <t>Asel 6 1985 1 1 1 1985_6Asel 0 1 1 1 1 1 1 1 1 1 1 1 1 1 1 1 1 1 1 1 1 1 1 1 1 1 1 1 1 1 1</t>
  </si>
  <si>
    <t>Asel 6 2019 1 1 1 2019_6Asel 0 1 1 1 1 1 1 1 1 1 1 1 1 1 1 1 1 1 1 1 1 1 1 1 1 1 1 1 1 1 1</t>
  </si>
  <si>
    <t>Asel 6 2020 1 1 1 2020_6Asel 0 1 1 1 1 1 1 1 1 1 1 1 1 1 1 1 1 1 1 1 1 1 1 1 1 1 1 1 1 1 1</t>
  </si>
  <si>
    <t>Asel 7 1985 1 1 1 1985_7Asel 0 0 1 1 1 0 0 0 0 0 0 0 0 0 0 0 0 0 0 0 0 0 0 0 0 0 0 0 0 0 0</t>
  </si>
  <si>
    <t>Asel 7 2019 1 1 1 2019_7Asel 0 0 1 1 1 0 0 0 0 0 0 0 0 0 0 0 0 0 0 0 0 0 0 0 0 0 0 0 0 0 0</t>
  </si>
  <si>
    <t>Asel 8 1985 1 1 1 1985_8Asel 0 1 1 1 1 1 1 1 1 1 1 1 1 1 1 1 1 1 1 1 1 1 1 1 1 1 1 1 1 1 1</t>
  </si>
  <si>
    <t>Asel 8 2019 1 1 1 2019_8Asel 0 1 1 1 1 1 1 1 1 1 1 1 1 1 1 1 1 1 1 1 1 1 1 1 1 1 1 1 1 1 1</t>
  </si>
  <si>
    <t>Asel 9 1985 1 1 1 1985_9Asel 0 1 1 1 1 1 1 1 1 1 1 1 1 1 1 1 1 1 1 1 1 1 1 1 1 1 1 1 1 1 1</t>
  </si>
  <si>
    <t>Asel 9 2019 1 1 1 2019_9Asel 0 1 1 1 1 1 1 1 1 1 1 1 1 1 1 1 1 1 1 1 1 1 1 1 1 1 1 1 1 1 1</t>
  </si>
  <si>
    <t>Fecund  NA  1982 1 1 1 1982_Fecund 0 0 0 0 0.0349948 0.17141 0.468756 0.855857 1.24166 1.59975 1.93689 2.2615 2.57715 2.88412 3.1814 3.4677 3.74185 4.00298 4.25051 4.48416 4.70383 4.90958 5.10156 5.27999 5.44518 5.59748 5.73731 5.8652 5.98171 6.08441 6.31532</t>
  </si>
  <si>
    <t>Asel2 1 1982 1 1 1 1982_1_Asel2 0 3.01941e-008 4.28024e-005 0.00421184 0.0707876 0.337087 0.695745 0.899777 0.94621 0.920572 0.867943 0.805385 0.740539 0.677555 0.618728 0.565174 0.517259 0.474891 0.437724 0.40529 0.377082 0.352601 0.331381 0.313002 0.297093 0.283327 0.271423 0.261136 0.251569 0.242502 0.223072</t>
  </si>
  <si>
    <t>bodywt 1 1982 1 1 1 1982_1_bodywt 0.0104614 0.219212 0.385419 0.541001 0.701515 0.863696 1.04054 1.25349 1.50568 1.78091 2.06306 2.3428 2.61501 2.87642 3.12481 3.35865 3.57698 3.77931 3.96547 4.13563 4.29015 4.4296 4.55466 4.6661 4.76474 4.85144 4.92705 4.9924 5.06356 5.14253 5.32203</t>
  </si>
  <si>
    <t>Asel2 2 1982 1 1 1 1982_2_Asel2 0 1.71481e-013 3.10962e-008 0.000142166 0.0184998 0.216859 0.621637 0.889118 0.976188 0.995478 0.99913 0.999815 0.999954 0.999987 0.999995 0.999998 0.999999 0.999999 1 1 1 1 1 1 1 1 1 1 1 1 1</t>
  </si>
  <si>
    <t>bodywt 2 1982 1 1 1 1982_2_bodywt 0.18127 0.404353 0.673376 0.798055 0.873978 0.958371 1.08239 1.27191 1.52527 1.8165 2.12262 2.43177 2.738 3.03768 3.32824 3.6078 3.87507 4.12917 4.3696 4.59614 4.80876 5.00754 5.19267 5.36442 5.52309 5.66908 5.80286 5.92498 6.03435 6.13244 6.35278</t>
  </si>
  <si>
    <t>Asel2 3 1982 1 1 1 1982_3_Asel2 0 2.26795e-007 2.54004e-005 0.0013362 0.0300183 0.206781 0.546173 0.818821 0.942759 0.983625 0.995314 0.998572 0.999521 0.99982 0.999924 0.999964 0.999981 0.999989 0.999993 0.999995 0.999996 0.999997 0.999997 0.999998 0.999998 0.999998 0.999997 0.999997 0.999997 0.999998 0.999999</t>
  </si>
  <si>
    <t>bodywt 3 1982 1 1 1 1982_3_bodywt 0.0409642 0.137919 0.315425 0.545751 0.752898 0.918817 1.08773 1.2921 1.54133 1.82485 2.12622 2.43324 2.73862 3.03796 3.32837 3.60788 3.87511 4.1292 4.36962 4.59616 4.80877 5.00755 5.19268 5.36442 5.5231 5.66909 5.80287 5.92499 6.03436 6.13245 6.35278</t>
  </si>
  <si>
    <t>Asel2 4 1982 1 1 1 1982_4_Asel2 0 0.000595999 0.0177107 0.131772 0.426932 0.75971 0.936822 0.986016 0.991503 0.986675 0.979022 0.97017 0.960709 0.950995 0.941281 0.931747 0.92252 0.913686 0.905301 0.897396 0.889987 0.883077 0.876663 0.870735 0.865281 0.860283 0.855721 0.851574 0.847855 0.844512 0.837022</t>
  </si>
  <si>
    <t>bodywt 4 1982 1 1 1 1982_4_bodywt 0.044362 0.118745 0.238077 0.384463 0.553405 0.741629 0.961054 1.21964 1.5064 1.80747 2.11416 2.42095 2.72374 3.01935 3.30536 3.57994 3.84182 4.09017 4.32451 4.54466 4.75064 4.94263 5.12089 5.28577 5.43769 5.57711 5.70456 5.82063 5.9263 6.02298 6.24069</t>
  </si>
  <si>
    <t>Asel2 5 1982 1 1 1 1982_5_Asel2 0 0.000595999 0.0177107 0.131772 0.426932 0.75971 0.936822 0.986016 0.991503 0.986675 0.979022 0.97017 0.960709 0.950995 0.941281 0.931747 0.92252 0.913686 0.905301 0.897396 0.889987 0.883077 0.876663 0.870735 0.865281 0.860283 0.855721 0.851574 0.847855 0.844512 0.837022</t>
  </si>
  <si>
    <t>bodywt 5 1982 1 1 1 1982_5_bodywt 0.044362 0.118745 0.238077 0.384463 0.553405 0.741629 0.961054 1.21964 1.5064 1.80747 2.11416 2.42095 2.72374 3.01935 3.30536 3.57994 3.84182 4.09017 4.32451 4.54466 4.75064 4.94263 5.12089 5.28577 5.43769 5.57711 5.70456 5.82063 5.9263 6.02298 6.24069</t>
  </si>
  <si>
    <t>Asel2 6 1982 1 1 1 1982_6_Asel2 0 0.0081286 0.0449748 0.139098 0.30766 0.524209 0.730627 0.877054 0.954053 0.98509 0.995436 0.998549 0.999461 0.999736 0.999823 0.999854 0.999866 0.999871 0.999873 0.999874 0.999875 0.999875 0.999875 0.999875 0.999875 0.999875 0.999875 0.999875 0.999875 0.999875 0.999876</t>
  </si>
  <si>
    <t>bodywt 6 1982 1 1 1 1982_6_bodywt 0.0201726 0.0800523 0.192721 0.344315 0.534344 0.754733 0.997111 1.25593 1.53117 1.82285 2.12594 2.43319 2.73858 3.03792 3.32835 3.60786 3.8751 4.12919 4.36962 4.59615 4.80876 5.00754 5.19268 5.36442 5.52309 5.66909 5.80287 5.92498 6.03436 6.13245 6.35278</t>
  </si>
  <si>
    <t>Fecund  NA  1985 1 1 1 1985_Fecund 0 0 0 0 0.0349948 0.17141 0.468756 0.855857 1.24166 1.59975 1.93689 2.2615 2.57715 2.88412 3.1814 3.4677 3.74185 4.00298 4.25051 4.48416 4.70383 4.90958 5.10156 5.27999 5.44518 5.59748 5.73731 5.8652 5.98171 6.08441 6.31532</t>
  </si>
  <si>
    <t>Asel2 1 1985 1 1 1 1985_1_Asel2 0 0.00375764 0.0509077 0.232911 0.558193 0.840042 0.956002 0.95989 0.91557 0.850129 0.776097 0.701003 0.629415 0.563799 0.505192 0.453737 0.409071 0.37058 0.337557 0.309293 0.285128 0.264471 0.246807 0.231695 0.218757 0.207676 0.198184 0.190056 0.182411 0.175079 0.159504</t>
  </si>
  <si>
    <t>bodywt 1 1985 1 1 1 1985_1_bodywt 0.0327735 0.100285 0.214298 0.358183 0.528826 0.72298 0.948053 1.20359 1.47704 1.75765 2.03862 2.3151 2.58336 2.84053 3.08449 3.31376 3.52741 3.72496 3.90629 4.07154 4.22113 4.35561 4.47568 4.58211 4.67574 4.75744 4.82805 4.88842 4.95649 5.03433 5.2113</t>
  </si>
  <si>
    <t>Asel2 2 1985 1 1 1 1985_2_Asel2 0 7.56198e-006 0.000664591 0.0213042 0.196084 0.574434 0.858665 0.965066 0.992281 0.998265 0.999573 0.999881 0.999962 0.999986 0.999994 0.999997 0.999999 0.999999 0.999999 1 1 1 1 1 1 1 1 1 1 1 1</t>
  </si>
  <si>
    <t>bodywt 2 1985 1 1 1 1985_2_bodywt 0.0387337 0.132764 0.301298 0.483785 0.636199 0.791547 0.986481 1.23137 1.51281 1.81344 2.12195 2.43163 2.73797 3.03768 3.32824 3.6078 3.87507 4.12917 4.3696 4.59614 4.80876 5.00754 5.19267 5.36442 5.52309 5.66908 5.80286 5.92497 6.03435 6.13244 6.35278</t>
  </si>
  <si>
    <t>Asel2 3 1985 1 1 1 1985_3_Asel2 0 2.26795e-007 2.54004e-005 0.0013362 0.0300183 0.206781 0.546173 0.818821 0.942759 0.983625 0.995314 0.998572 0.999521 0.99982 0.999924 0.999964 0.999981 0.999989 0.999993 0.999995 0.999996 0.999997 0.999997 0.999998 0.999998 0.999998 0.999997 0.999997 0.999997 0.999998 0.999999</t>
  </si>
  <si>
    <t>bodywt 3 1985 1 1 1 1985_3_bodywt 0.0409642 0.137919 0.315425 0.545751 0.752898 0.918817 1.08773 1.2921 1.54133 1.82485 2.12622 2.43324 2.73862 3.03796 3.32837 3.60788 3.87511 4.1292 4.36962 4.59616 4.80877 5.00755 5.19268 5.36442 5.5231 5.66909 5.80287 5.92499 6.03436 6.13245 6.35278</t>
  </si>
  <si>
    <t>Asel2 4 1985 1 1 1 1985_4_Asel2 0 0.0175231 0.057464 0.131234 0.244908 0.38924 0.544799 0.689966 0.808255 0.892262 0.944221 0.972646 0.986859 0.993616 0.996782 0.998286 0.999024 0.999401 0.999602 0.999715 0.99978 0.999819 0.999842 0.999855 0.999863 0.999866 0.999866 0.999864 0.99987 0.999884 0.999906</t>
  </si>
  <si>
    <t>bodywt 4 1985 1 1 1 1985_4_bodywt 0.0157569 0.0702464 0.179079 0.329388 0.522229 0.750431 1.00586 1.28041 1.56674 1.8594 2.15561 2.45382 2.75167 3.0459 3.33319 3.61086 3.87703 4.1305 4.37055 4.59685 4.80931 5.008 5.19307 5.36477 5.52342 5.6694 5.80318 5.9253 6.03465 6.13268 6.35291</t>
  </si>
  <si>
    <t>Asel2 5 1985 1 1 1 1985_5_Asel2 0 0.0175231 0.057464 0.131234 0.244908 0.38924 0.544799 0.689966 0.808255 0.892262 0.944221 0.972646 0.986859 0.993616 0.996782 0.998286 0.999024 0.999401 0.999602 0.999715 0.99978 0.999819 0.999842 0.999855 0.999863 0.999866 0.999866 0.999864 0.99987 0.999884 0.999906</t>
  </si>
  <si>
    <t>bodywt 5 1985 1 1 1 1985_5_bodywt 0.0157569 0.0702464 0.179079 0.329388 0.522229 0.750431 1.00586 1.28041 1.56674 1.8594 2.15561 2.45382 2.75167 3.0459 3.33319 3.61086 3.87703 4.1305 4.37055 4.59685 4.80931 5.008 5.19307 5.36477 5.52342 5.6694 5.80318 5.9253 6.03465 6.13268 6.35291</t>
  </si>
  <si>
    <t>Asel2 6 1985 1 1 1 1985_6_Asel2 0 0.0081286 0.0449748 0.139098 0.30766 0.524209 0.730627 0.877054 0.954053 0.98509 0.995436 0.998549 0.999461 0.999736 0.999823 0.999854 0.999866 0.999871 0.999873 0.999874 0.999875 0.999875 0.999875 0.999875 0.999875 0.999875 0.999875 0.999875 0.999875 0.999875 0.999876</t>
  </si>
  <si>
    <t>bodywt 6 1985 1 1 1 1985_6_bodywt 0.0201726 0.0800523 0.192721 0.344315 0.534344 0.754733 0.997111 1.25593 1.53117 1.82285 2.12594 2.43319 2.73858 3.03792 3.32835 3.60786 3.8751 4.12919 4.36962 4.59615 4.80876 5.00754 5.19268 5.36442 5.52309 5.66909 5.80287 5.92498 6.03436 6.13245 6.35278</t>
  </si>
  <si>
    <t>Fecund  NA  1986 1 1 1 1986_Fecund 0 0 0 0 0.0349948 0.17141 0.468756 0.855857 1.24166 1.59975 1.93689 2.2615 2.57715 2.88412 3.1814 3.4677 3.74185 4.00298 4.25051 4.48416 4.70383 4.90958 5.10156 5.27999 5.44518 5.59748 5.73731 5.8652 5.98171 6.08441 6.31532</t>
  </si>
  <si>
    <t>Asel2 1 1986 1 1 1 1986_1_Asel2 0 0.00375764 0.0509077 0.232911 0.558193 0.840042 0.956002 0.95989 0.91557 0.850129 0.776097 0.701003 0.629415 0.563799 0.505192 0.453737 0.409071 0.37058 0.337557 0.309293 0.285128 0.264471 0.246807 0.231695 0.218757 0.207676 0.198184 0.190056 0.182411 0.175079 0.159504</t>
  </si>
  <si>
    <t>bodywt 1 1986 1 1 1 1986_1_bodywt 0.0327735 0.100285 0.214298 0.358183 0.528826 0.72298 0.948053 1.20359 1.47704 1.75765 2.03862 2.3151 2.58336 2.84053 3.08449 3.31376 3.52741 3.72496 3.90629 4.07154 4.22113 4.35561 4.47568 4.58211 4.67574 4.75744 4.82805 4.88842 4.95649 5.03433 5.2113</t>
  </si>
  <si>
    <t>Asel2 2 1986 1 1 1 1986_2_Asel2 0 7.56198e-006 0.000664591 0.0213042 0.196084 0.574434 0.858665 0.965066 0.992281 0.998265 0.999573 0.999881 0.999962 0.999986 0.999994 0.999997 0.999999 0.999999 0.999999 1 1 1 1 1 1 1 1 1 1 1 1</t>
  </si>
  <si>
    <t>bodywt 2 1986 1 1 1 1986_2_bodywt 0.0387337 0.132764 0.301298 0.483785 0.636199 0.791547 0.986481 1.23137 1.51281 1.81344 2.12195 2.43163 2.73797 3.03768 3.32824 3.6078 3.87507 4.12917 4.3696 4.59614 4.80876 5.00754 5.19267 5.36442 5.52309 5.66908 5.80286 5.92497 6.03435 6.13244 6.35278</t>
  </si>
  <si>
    <t>Asel2 3 1986 1 1 1 1986_3_Asel2 0 2.26795e-007 2.54004e-005 0.0013362 0.0300183 0.206781 0.546173 0.818821 0.942759 0.983625 0.995314 0.998572 0.999521 0.99982 0.999924 0.999964 0.999981 0.999989 0.999993 0.999995 0.999996 0.999997 0.999997 0.999998 0.999998 0.999998 0.999997 0.999997 0.999997 0.999998 0.999999</t>
  </si>
  <si>
    <t>bodywt 3 1986 1 1 1 1986_3_bodywt 0.0409642 0.137919 0.315425 0.545751 0.752898 0.918817 1.08773 1.2921 1.54133 1.82485 2.12622 2.43324 2.73862 3.03796 3.32837 3.60788 3.87511 4.1292 4.36962 4.59616 4.80877 5.00755 5.19268 5.36442 5.5231 5.66909 5.80287 5.92499 6.03436 6.13245 6.35278</t>
  </si>
  <si>
    <t>Asel2 4 1986 1 1 1 1986_4_Asel2 0 0.0175231 0.057464 0.131234 0.244908 0.38924 0.544799 0.689966 0.808255 0.892262 0.944221 0.972646 0.986859 0.993616 0.996782 0.998286 0.999024 0.999401 0.999602 0.999715 0.99978 0.999819 0.999842 0.999855 0.999863 0.999866 0.999866 0.999864 0.99987 0.999884 0.999906</t>
  </si>
  <si>
    <t>bodywt 4 1986 1 1 1 1986_4_bodywt 0.0157569 0.0702464 0.179079 0.329388 0.522229 0.750431 1.00586 1.28041 1.56674 1.8594 2.15561 2.45382 2.75167 3.0459 3.33319 3.61086 3.87703 4.1305 4.37055 4.59685 4.80931 5.008 5.19307 5.36477 5.52342 5.6694 5.80318 5.9253 6.03465 6.13268 6.35291</t>
  </si>
  <si>
    <t>Asel2 5 1986 1 1 1 1986_5_Asel2 0 0.0175231 0.057464 0.131234 0.244908 0.38924 0.544799 0.689966 0.808255 0.892262 0.944221 0.972646 0.986859 0.993616 0.996782 0.998286 0.999024 0.999401 0.999602 0.999715 0.99978 0.999819 0.999842 0.999855 0.999863 0.999866 0.999866 0.999864 0.99987 0.999884 0.999906</t>
  </si>
  <si>
    <t>bodywt 5 1986 1 1 1 1986_5_bodywt 0.0157569 0.0702464 0.179079 0.329388 0.522229 0.750431 1.00586 1.28041 1.56674 1.8594 2.15561 2.45382 2.75167 3.0459 3.33319 3.61086 3.87703 4.1305 4.37055 4.59685 4.80931 5.008 5.19307 5.36477 5.52342 5.6694 5.80318 5.9253 6.03465 6.13268 6.35291</t>
  </si>
  <si>
    <t>Asel2 6 1986 1 1 1 1986_6_Asel2 0 0.0081286 0.0449748 0.139098 0.30766 0.524209 0.730627 0.877054 0.954053 0.98509 0.995436 0.998549 0.999461 0.999736 0.999823 0.999854 0.999866 0.999871 0.999873 0.999874 0.999875 0.999875 0.999875 0.999875 0.999875 0.999875 0.999875 0.999875 0.999875 0.999875 0.999876</t>
  </si>
  <si>
    <t>bodywt 6 1986 1 1 1 1986_6_bodywt 0.0201726 0.0800523 0.192721 0.344315 0.534344 0.754733 0.997111 1.25593 1.53117 1.82285 2.12594 2.43319 2.73858 3.03792 3.32835 3.60786 3.8751 4.12919 4.36962 4.59615 4.80876 5.00754 5.19268 5.36442 5.52309 5.66909 5.80287 5.92498 6.03436 6.13245 6.35278</t>
  </si>
  <si>
    <t>Fecund  NA  1987 1 1 1 1987_Fecund 0 0 0 0 0.0349948 0.17141 0.468756 0.855857 1.24166 1.59975 1.93689 2.2615 2.57715 2.88412 3.1814 3.4677 3.74185 4.00298 4.25051 4.48416 4.70383 4.90958 5.10156 5.27999 5.44518 5.59748 5.73731 5.8652 5.98171 6.08441 6.31532</t>
  </si>
  <si>
    <t>Asel2 1 1987 1 1 1 1987_1_Asel2 0 0.00375764 0.0509077 0.232911 0.558193 0.840042 0.956002 0.95989 0.91557 0.850129 0.776097 0.701003 0.629415 0.563799 0.505192 0.453737 0.409071 0.37058 0.337557 0.309293 0.285128 0.264471 0.246807 0.231695 0.218757 0.207676 0.198184 0.190056 0.182411 0.175079 0.159504</t>
  </si>
  <si>
    <t>bodywt 1 1987 1 1 1 1987_1_bodywt 0.0327735 0.100285 0.214298 0.358183 0.528826 0.72298 0.948053 1.20359 1.47704 1.75765 2.03862 2.3151 2.58336 2.84053 3.08449 3.31376 3.52741 3.72496 3.90629 4.07154 4.22113 4.35561 4.47568 4.58211 4.67574 4.75744 4.82805 4.88842 4.95649 5.03433 5.2113</t>
  </si>
  <si>
    <t>Asel2 2 1987 1 1 1 1987_2_Asel2 0 7.56198e-006 0.000664591 0.0213042 0.196084 0.574434 0.858665 0.965066 0.992281 0.998265 0.999573 0.999881 0.999962 0.999986 0.999994 0.999997 0.999999 0.999999 0.999999 1 1 1 1 1 1 1 1 1 1 1 1</t>
  </si>
  <si>
    <t>bodywt 2 1987 1 1 1 1987_2_bodywt 0.0387337 0.132764 0.301298 0.483785 0.636199 0.791547 0.986481 1.23137 1.51281 1.81344 2.12195 2.43163 2.73797 3.03768 3.32824 3.6078 3.87507 4.12917 4.3696 4.59614 4.80876 5.00754 5.19267 5.36442 5.52309 5.66908 5.80286 5.92497 6.03435 6.13244 6.35278</t>
  </si>
  <si>
    <t>Asel2 3 1987 1 1 1 1987_3_Asel2 0 2.26795e-007 2.54004e-005 0.0013362 0.0300183 0.206781 0.546173 0.818821 0.942759 0.983625 0.995314 0.998572 0.999521 0.99982 0.999924 0.999964 0.999981 0.999989 0.999993 0.999995 0.999996 0.999997 0.999997 0.999998 0.999998 0.999998 0.999997 0.999997 0.999997 0.999998 0.999999</t>
  </si>
  <si>
    <t>bodywt 3 1987 1 1 1 1987_3_bodywt 0.0409642 0.137919 0.315425 0.545751 0.752898 0.918817 1.08773 1.2921 1.54133 1.82485 2.12622 2.43324 2.73862 3.03796 3.32837 3.60788 3.87511 4.1292 4.36962 4.59616 4.80877 5.00755 5.19268 5.36442 5.5231 5.66909 5.80287 5.92499 6.03436 6.13245 6.35278</t>
  </si>
  <si>
    <t>Asel2 4 1987 1 1 1 1987_4_Asel2 0 0.0175231 0.057464 0.131234 0.244908 0.38924 0.544799 0.689966 0.808255 0.892262 0.944221 0.972646 0.986859 0.993616 0.996782 0.998286 0.999024 0.999401 0.999602 0.999715 0.99978 0.999819 0.999842 0.999855 0.999863 0.999866 0.999866 0.999864 0.99987 0.999884 0.999906</t>
  </si>
  <si>
    <t>bodywt 4 1987 1 1 1 1987_4_bodywt 0.0157569 0.0702464 0.179079 0.329388 0.522229 0.750431 1.00586 1.28041 1.56674 1.8594 2.15561 2.45382 2.75167 3.0459 3.33319 3.61086 3.87703 4.1305 4.37055 4.59685 4.80931 5.008 5.19307 5.36477 5.52342 5.6694 5.80318 5.9253 6.03465 6.13268 6.35291</t>
  </si>
  <si>
    <t>Asel2 5 1987 1 1 1 1987_5_Asel2 0 0.0175231 0.057464 0.131234 0.244908 0.38924 0.544799 0.689966 0.808255 0.892262 0.944221 0.972646 0.986859 0.993616 0.996782 0.998286 0.999024 0.999401 0.999602 0.999715 0.99978 0.999819 0.999842 0.999855 0.999863 0.999866 0.999866 0.999864 0.99987 0.999884 0.999906</t>
  </si>
  <si>
    <t>bodywt 5 1987 1 1 1 1987_5_bodywt 0.0157569 0.0702464 0.179079 0.329388 0.522229 0.750431 1.00586 1.28041 1.56674 1.8594 2.15561 2.45382 2.75167 3.0459 3.33319 3.61086 3.87703 4.1305 4.37055 4.59685 4.80931 5.008 5.19307 5.36477 5.52342 5.6694 5.80318 5.9253 6.03465 6.13268 6.35291</t>
  </si>
  <si>
    <t>Asel2 6 1987 1 1 1 1987_6_Asel2 0 0.0081286 0.0449748 0.139098 0.30766 0.524209 0.730627 0.877054 0.954053 0.98509 0.995436 0.998549 0.999461 0.999736 0.999823 0.999854 0.999866 0.999871 0.999873 0.999874 0.999875 0.999875 0.999875 0.999875 0.999875 0.999875 0.999875 0.999875 0.999875 0.999875 0.999876</t>
  </si>
  <si>
    <t>bodywt 6 1987 1 1 1 1987_6_bodywt 0.0201726 0.0800523 0.192721 0.344315 0.534344 0.754733 0.997111 1.25593 1.53117 1.82285 2.12594 2.43319 2.73858 3.03792 3.32835 3.60786 3.8751 4.12919 4.36962 4.59615 4.80876 5.00754 5.19268 5.36442 5.52309 5.66909 5.80287 5.92498 6.03436 6.13245 6.35278</t>
  </si>
  <si>
    <t>Fecund  NA  1988 1 1 1 1988_Fecund 0 0 0 0 0.0349948 0.17141 0.468756 0.855857 1.24166 1.59975 1.93689 2.2615 2.57715 2.88412 3.1814 3.4677 3.74185 4.00298 4.25051 4.48416 4.70383 4.90958 5.10156 5.27999 5.44518 5.59748 5.73731 5.8652 5.98171 6.08441 6.31532</t>
  </si>
  <si>
    <t>Asel2 1 1988 1 1 1 1988_1_Asel2 0 0.00375764 0.0509077 0.232911 0.558193 0.840042 0.956002 0.95989 0.91557 0.850129 0.776097 0.701003 0.629415 0.563799 0.505192 0.453737 0.409071 0.37058 0.337557 0.309293 0.285128 0.264471 0.246807 0.231695 0.218757 0.207676 0.198184 0.190056 0.182411 0.175079 0.159504</t>
  </si>
  <si>
    <t>bodywt 1 1988 1 1 1 1988_1_bodywt 0.0327735 0.100285 0.214298 0.358183 0.528826 0.72298 0.948053 1.20359 1.47704 1.75765 2.03862 2.3151 2.58336 2.84053 3.08449 3.31376 3.52741 3.72496 3.90629 4.07154 4.22113 4.35561 4.47568 4.58211 4.67574 4.75744 4.82805 4.88842 4.95649 5.03433 5.2113</t>
  </si>
  <si>
    <t>Asel2 2 1988 1 1 1 1988_2_Asel2 0 7.56198e-006 0.000664591 0.0213042 0.196084 0.574434 0.858665 0.965066 0.992281 0.998265 0.999573 0.999881 0.999962 0.999986 0.999994 0.999997 0.999999 0.999999 0.999999 1 1 1 1 1 1 1 1 1 1 1 1</t>
  </si>
  <si>
    <t>bodywt 2 1988 1 1 1 1988_2_bodywt 0.0387337 0.132764 0.301298 0.483785 0.636199 0.791547 0.986481 1.23137 1.51281 1.81344 2.12195 2.43163 2.73797 3.03768 3.32824 3.6078 3.87507 4.12917 4.3696 4.59614 4.80876 5.00754 5.19267 5.36442 5.52309 5.66908 5.80286 5.92497 6.03435 6.13244 6.35278</t>
  </si>
  <si>
    <t>Asel2 3 1988 1 1 1 1988_3_Asel2 0 2.26795e-007 2.54004e-005 0.0013362 0.0300183 0.206781 0.546173 0.818821 0.942759 0.983625 0.995314 0.998572 0.999521 0.99982 0.999924 0.999964 0.999981 0.999989 0.999993 0.999995 0.999996 0.999997 0.999997 0.999998 0.999998 0.999998 0.999997 0.999997 0.999997 0.999998 0.999999</t>
  </si>
  <si>
    <t>bodywt 3 1988 1 1 1 1988_3_bodywt 0.0409642 0.137919 0.315425 0.545751 0.752898 0.918817 1.08773 1.2921 1.54133 1.82485 2.12622 2.43324 2.73862 3.03796 3.32837 3.60788 3.87511 4.1292 4.36962 4.59616 4.80877 5.00755 5.19268 5.36442 5.5231 5.66909 5.80287 5.92499 6.03436 6.13245 6.35278</t>
  </si>
  <si>
    <t>Asel2 4 1988 1 1 1 1988_4_Asel2 0 0.0175231 0.057464 0.131234 0.244908 0.38924 0.544799 0.689966 0.808255 0.892262 0.944221 0.972646 0.986859 0.993616 0.996782 0.998286 0.999024 0.999401 0.999602 0.999715 0.99978 0.999819 0.999842 0.999855 0.999863 0.999866 0.999866 0.999864 0.99987 0.999884 0.999906</t>
  </si>
  <si>
    <t>bodywt 4 1988 1 1 1 1988_4_bodywt 0.0157569 0.0702464 0.179079 0.329388 0.522229 0.750431 1.00586 1.28041 1.56674 1.8594 2.15561 2.45382 2.75167 3.0459 3.33319 3.61086 3.87703 4.1305 4.37055 4.59685 4.80931 5.008 5.19307 5.36477 5.52342 5.6694 5.80318 5.9253 6.03465 6.13268 6.35291</t>
  </si>
  <si>
    <t>Asel2 5 1988 1 1 1 1988_5_Asel2 0 0.0175231 0.057464 0.131234 0.244908 0.38924 0.544799 0.689966 0.808255 0.892262 0.944221 0.972646 0.986859 0.993616 0.996782 0.998286 0.999024 0.999401 0.999602 0.999715 0.99978 0.999819 0.999842 0.999855 0.999863 0.999866 0.999866 0.999864 0.99987 0.999884 0.999906</t>
  </si>
  <si>
    <t>bodywt 5 1988 1 1 1 1988_5_bodywt 0.0157569 0.0702464 0.179079 0.329388 0.522229 0.750431 1.00586 1.28041 1.56674 1.8594 2.15561 2.45382 2.75167 3.0459 3.33319 3.61086 3.87703 4.1305 4.37055 4.59685 4.80931 5.008 5.19307 5.36477 5.52342 5.6694 5.80318 5.9253 6.03465 6.13268 6.35291</t>
  </si>
  <si>
    <t>Asel2 6 1988 1 1 1 1988_6_Asel2 0 0.0081286 0.0449748 0.139098 0.30766 0.524209 0.730627 0.877054 0.954053 0.98509 0.995436 0.998549 0.999461 0.999736 0.999823 0.999854 0.999866 0.999871 0.999873 0.999874 0.999875 0.999875 0.999875 0.999875 0.999875 0.999875 0.999875 0.999875 0.999875 0.999875 0.999876</t>
  </si>
  <si>
    <t>bodywt 6 1988 1 1 1 1988_6_bodywt 0.0201726 0.0800523 0.192721 0.344315 0.534344 0.754733 0.997111 1.25593 1.53117 1.82285 2.12594 2.43319 2.73858 3.03792 3.32835 3.60786 3.8751 4.12919 4.36962 4.59615 4.80876 5.00754 5.19268 5.36442 5.52309 5.66909 5.80287 5.92498 6.03436 6.13245 6.35278</t>
  </si>
  <si>
    <t>Fecund  NA  1989 1 1 1 1989_Fecund 0 0 0 0 0.0349948 0.17141 0.468756 0.855857 1.24166 1.59975 1.93689 2.2615 2.57715 2.88412 3.1814 3.4677 3.74185 4.00298 4.25051 4.48416 4.70383 4.90958 5.10156 5.27999 5.44518 5.59748 5.73731 5.8652 5.98171 6.08441 6.31532</t>
  </si>
  <si>
    <t>Asel2 1 1989 1 1 1 1989_1_Asel2 0 0.00375764 0.0509077 0.232911 0.558193 0.840042 0.956002 0.95989 0.91557 0.850129 0.776097 0.701003 0.629415 0.563799 0.505192 0.453737 0.409071 0.37058 0.337557 0.309293 0.285128 0.264471 0.246807 0.231695 0.218757 0.207676 0.198184 0.190056 0.182411 0.175079 0.159504</t>
  </si>
  <si>
    <t>bodywt 1 1989 1 1 1 1989_1_bodywt 0.0327735 0.100285 0.214298 0.358183 0.528826 0.72298 0.948053 1.20359 1.47704 1.75765 2.03862 2.3151 2.58336 2.84053 3.08449 3.31376 3.52741 3.72496 3.90629 4.07154 4.22113 4.35561 4.47568 4.58211 4.67574 4.75744 4.82805 4.88842 4.95649 5.03433 5.2113</t>
  </si>
  <si>
    <t>Asel2 2 1989 1 1 1 1989_2_Asel2 0 7.56198e-006 0.000664591 0.0213042 0.196084 0.574434 0.858665 0.965066 0.992281 0.998265 0.999573 0.999881 0.999962 0.999986 0.999994 0.999997 0.999999 0.999999 0.999999 1 1 1 1 1 1 1 1 1 1 1 1</t>
  </si>
  <si>
    <t>bodywt 2 1989 1 1 1 1989_2_bodywt 0.0387337 0.132764 0.301298 0.483785 0.636199 0.791547 0.986481 1.23137 1.51281 1.81344 2.12195 2.43163 2.73797 3.03768 3.32824 3.6078 3.87507 4.12917 4.3696 4.59614 4.80876 5.00754 5.19267 5.36442 5.52309 5.66908 5.80286 5.92497 6.03435 6.13244 6.35278</t>
  </si>
  <si>
    <t>Asel2 3 1989 1 1 1 1989_3_Asel2 0 2.26795e-007 2.54004e-005 0.0013362 0.0300183 0.206781 0.546173 0.818821 0.942759 0.983625 0.995314 0.998572 0.999521 0.99982 0.999924 0.999964 0.999981 0.999989 0.999993 0.999995 0.999996 0.999997 0.999997 0.999998 0.999998 0.999998 0.999997 0.999997 0.999997 0.999998 0.999999</t>
  </si>
  <si>
    <t>bodywt 3 1989 1 1 1 1989_3_bodywt 0.0409642 0.137919 0.315425 0.545751 0.752898 0.918817 1.08773 1.2921 1.54133 1.82485 2.12622 2.43324 2.73862 3.03796 3.32837 3.60788 3.87511 4.1292 4.36962 4.59616 4.80877 5.00755 5.19268 5.36442 5.5231 5.66909 5.80287 5.92499 6.03436 6.13245 6.35278</t>
  </si>
  <si>
    <t>Asel2 4 1989 1 1 1 1989_4_Asel2 0 0.0175231 0.057464 0.131234 0.244908 0.38924 0.544799 0.689966 0.808255 0.892262 0.944221 0.972646 0.986859 0.993616 0.996782 0.998286 0.999024 0.999401 0.999602 0.999715 0.99978 0.999819 0.999842 0.999855 0.999863 0.999866 0.999866 0.999864 0.99987 0.999884 0.999906</t>
  </si>
  <si>
    <t>bodywt 4 1989 1 1 1 1989_4_bodywt 0.0157569 0.0702464 0.179079 0.329388 0.522229 0.750431 1.00586 1.28041 1.56674 1.8594 2.15561 2.45382 2.75167 3.0459 3.33319 3.61086 3.87703 4.1305 4.37055 4.59685 4.80931 5.008 5.19307 5.36477 5.52342 5.6694 5.80318 5.9253 6.03465 6.13268 6.35291</t>
  </si>
  <si>
    <t>Asel2 5 1989 1 1 1 1989_5_Asel2 0 0.0175231 0.057464 0.131234 0.244908 0.38924 0.544799 0.689966 0.808255 0.892262 0.944221 0.972646 0.986859 0.993616 0.996782 0.998286 0.999024 0.999401 0.999602 0.999715 0.99978 0.999819 0.999842 0.999855 0.999863 0.999866 0.999866 0.999864 0.99987 0.999884 0.999906</t>
  </si>
  <si>
    <t>bodywt 5 1989 1 1 1 1989_5_bodywt 0.0157569 0.0702464 0.179079 0.329388 0.522229 0.750431 1.00586 1.28041 1.56674 1.8594 2.15561 2.45382 2.75167 3.0459 3.33319 3.61086 3.87703 4.1305 4.37055 4.59685 4.80931 5.008 5.19307 5.36477 5.52342 5.6694 5.80318 5.9253 6.03465 6.13268 6.35291</t>
  </si>
  <si>
    <t>Asel2 6 1989 1 1 1 1989_6_Asel2 0 0.0081286 0.0449748 0.139098 0.30766 0.524209 0.730627 0.877054 0.954053 0.98509 0.995436 0.998549 0.999461 0.999736 0.999823 0.999854 0.999866 0.999871 0.999873 0.999874 0.999875 0.999875 0.999875 0.999875 0.999875 0.999875 0.999875 0.999875 0.999875 0.999875 0.999876</t>
  </si>
  <si>
    <t>bodywt 6 1989 1 1 1 1989_6_bodywt 0.0201726 0.0800523 0.192721 0.344315 0.534344 0.754733 0.997111 1.25593 1.53117 1.82285 2.12594 2.43319 2.73858 3.03792 3.32835 3.60786 3.8751 4.12919 4.36962 4.59615 4.80876 5.00754 5.19268 5.36442 5.52309 5.66909 5.80287 5.92498 6.03436 6.13245 6.35278</t>
  </si>
  <si>
    <t>Fecund  NA  1990 1 1 1 1990_Fecund 0 0 0 0 0.0349948 0.17141 0.468756 0.855857 1.24166 1.59975 1.93689 2.2615 2.57715 2.88412 3.1814 3.4677 3.74185 4.00298 4.25051 4.48416 4.70383 4.90958 5.10156 5.27999 5.44518 5.59748 5.73731 5.8652 5.98171 6.08441 6.31532</t>
  </si>
  <si>
    <t>Asel2 1 1990 1 1 1 1990_1_Asel2 0 0.00375764 0.0509077 0.232911 0.558193 0.840042 0.956002 0.95989 0.91557 0.850129 0.776097 0.701003 0.629415 0.563799 0.505192 0.453737 0.409071 0.37058 0.337557 0.309293 0.285128 0.264471 0.246807 0.231695 0.218757 0.207676 0.198184 0.190056 0.182411 0.175079 0.159504</t>
  </si>
  <si>
    <t>bodywt 1 1990 1 1 1 1990_1_bodywt 0.0327735 0.100285 0.214298 0.358183 0.528826 0.72298 0.948053 1.20359 1.47704 1.75765 2.03862 2.3151 2.58336 2.84053 3.08449 3.31376 3.52741 3.72496 3.90629 4.07154 4.22113 4.35561 4.47568 4.58211 4.67574 4.75744 4.82805 4.88842 4.95649 5.03433 5.2113</t>
  </si>
  <si>
    <t>Asel2 2 1990 1 1 1 1990_2_Asel2 0 7.56198e-006 0.000664591 0.0213042 0.196084 0.574434 0.858665 0.965066 0.992281 0.998265 0.999573 0.999881 0.999962 0.999986 0.999994 0.999997 0.999999 0.999999 0.999999 1 1 1 1 1 1 1 1 1 1 1 1</t>
  </si>
  <si>
    <t>bodywt 2 1990 1 1 1 1990_2_bodywt 0.0387337 0.132764 0.301298 0.483785 0.636199 0.791547 0.986481 1.23137 1.51281 1.81344 2.12195 2.43163 2.73797 3.03768 3.32824 3.6078 3.87507 4.12917 4.3696 4.59614 4.80876 5.00754 5.19267 5.36442 5.52309 5.66908 5.80286 5.92497 6.03435 6.13244 6.35278</t>
  </si>
  <si>
    <t>Asel2 3 1990 1 1 1 1990_3_Asel2 0 2.26795e-007 2.54004e-005 0.0013362 0.0300183 0.206781 0.546173 0.818821 0.942759 0.983625 0.995314 0.998572 0.999521 0.99982 0.999924 0.999964 0.999981 0.999989 0.999993 0.999995 0.999996 0.999997 0.999997 0.999998 0.999998 0.999998 0.999997 0.999997 0.999997 0.999998 0.999999</t>
  </si>
  <si>
    <t>bodywt 3 1990 1 1 1 1990_3_bodywt 0.0409642 0.137919 0.315425 0.545751 0.752898 0.918817 1.08773 1.2921 1.54133 1.82485 2.12622 2.43324 2.73862 3.03796 3.32837 3.60788 3.87511 4.1292 4.36962 4.59616 4.80877 5.00755 5.19268 5.36442 5.5231 5.66909 5.80287 5.92499 6.03436 6.13245 6.35278</t>
  </si>
  <si>
    <t>Asel2 4 1990 1 1 1 1990_4_Asel2 0 0.0175231 0.057464 0.131234 0.244908 0.38924 0.544799 0.689966 0.808255 0.892262 0.944221 0.972646 0.986859 0.993616 0.996782 0.998286 0.999024 0.999401 0.999602 0.999715 0.99978 0.999819 0.999842 0.999855 0.999863 0.999866 0.999866 0.999864 0.99987 0.999884 0.999906</t>
  </si>
  <si>
    <t>bodywt 4 1990 1 1 1 1990_4_bodywt 0.0157569 0.0702464 0.179079 0.329388 0.522229 0.750431 1.00586 1.28041 1.56674 1.8594 2.15561 2.45382 2.75167 3.0459 3.33319 3.61086 3.87703 4.1305 4.37055 4.59685 4.80931 5.008 5.19307 5.36477 5.52342 5.6694 5.80318 5.9253 6.03465 6.13268 6.35291</t>
  </si>
  <si>
    <t>Asel2 5 1990 1 1 1 1990_5_Asel2 0 0.0175231 0.057464 0.131234 0.244908 0.38924 0.544799 0.689966 0.808255 0.892262 0.944221 0.972646 0.986859 0.993616 0.996782 0.998286 0.999024 0.999401 0.999602 0.999715 0.99978 0.999819 0.999842 0.999855 0.999863 0.999866 0.999866 0.999864 0.99987 0.999884 0.999906</t>
  </si>
  <si>
    <t>bodywt 5 1990 1 1 1 1990_5_bodywt 0.0157569 0.0702464 0.179079 0.329388 0.522229 0.750431 1.00586 1.28041 1.56674 1.8594 2.15561 2.45382 2.75167 3.0459 3.33319 3.61086 3.87703 4.1305 4.37055 4.59685 4.80931 5.008 5.19307 5.36477 5.52342 5.6694 5.80318 5.9253 6.03465 6.13268 6.35291</t>
  </si>
  <si>
    <t>Asel2 6 1990 1 1 1 1990_6_Asel2 0 0.0081286 0.0449748 0.139098 0.30766 0.524209 0.730627 0.877054 0.954053 0.98509 0.995436 0.998549 0.999461 0.999736 0.999823 0.999854 0.999866 0.999871 0.999873 0.999874 0.999875 0.999875 0.999875 0.999875 0.999875 0.999875 0.999875 0.999875 0.999875 0.999875 0.999876</t>
  </si>
  <si>
    <t>bodywt 6 1990 1 1 1 1990_6_bodywt 0.0201726 0.0800523 0.192721 0.344315 0.534344 0.754733 0.997111 1.25593 1.53117 1.82285 2.12594 2.43319 2.73858 3.03792 3.32835 3.60786 3.8751 4.12919 4.36962 4.59615 4.80876 5.00754 5.19268 5.36442 5.52309 5.66909 5.80287 5.92498 6.03436 6.13245 6.35278</t>
  </si>
  <si>
    <t>Fecund  NA  1991 1 1 1 1991_Fecund 0 0 0 0 0.0349948 0.17141 0.468756 0.855857 1.24166 1.59975 1.93689 2.2615 2.57715 2.88412 3.1814 3.4677 3.74185 4.00298 4.25051 4.48416 4.70383 4.90958 5.10156 5.27999 5.44518 5.59748 5.73731 5.8652 5.98171 6.08441 6.31532</t>
  </si>
  <si>
    <t>Asel2 1 1991 1 1 1 1991_1_Asel2 0 0.00375764 0.0509077 0.232911 0.558193 0.840042 0.956002 0.95989 0.91557 0.850129 0.776097 0.701003 0.629415 0.563799 0.505192 0.453737 0.409071 0.37058 0.337557 0.309293 0.285128 0.264471 0.246807 0.231695 0.218757 0.207676 0.198184 0.190056 0.182411 0.175079 0.159504</t>
  </si>
  <si>
    <t>bodywt 1 1991 1 1 1 1991_1_bodywt 0.0327735 0.100285 0.214298 0.358183 0.528826 0.72298 0.948053 1.20359 1.47704 1.75765 2.03862 2.3151 2.58336 2.84053 3.08449 3.31376 3.52741 3.72496 3.90629 4.07154 4.22113 4.35561 4.47568 4.58211 4.67574 4.75744 4.82805 4.88842 4.95649 5.03433 5.2113</t>
  </si>
  <si>
    <t>Asel2 2 1991 1 1 1 1991_2_Asel2 0 7.56198e-006 0.000664591 0.0213042 0.196084 0.574434 0.858665 0.965066 0.992281 0.998265 0.999573 0.999881 0.999962 0.999986 0.999994 0.999997 0.999999 0.999999 0.999999 1 1 1 1 1 1 1 1 1 1 1 1</t>
  </si>
  <si>
    <t>bodywt 2 1991 1 1 1 1991_2_bodywt 0.0387337 0.132764 0.301298 0.483785 0.636199 0.791547 0.986481 1.23137 1.51281 1.81344 2.12195 2.43163 2.73797 3.03768 3.32824 3.6078 3.87507 4.12917 4.3696 4.59614 4.80876 5.00754 5.19267 5.36442 5.52309 5.66908 5.80286 5.92497 6.03435 6.13244 6.35278</t>
  </si>
  <si>
    <t>Asel2 3 1991 1 1 1 1991_3_Asel2 0 2.26795e-007 2.54004e-005 0.0013362 0.0300183 0.206781 0.546173 0.818821 0.942759 0.983625 0.995314 0.998572 0.999521 0.99982 0.999924 0.999964 0.999981 0.999989 0.999993 0.999995 0.999996 0.999997 0.999997 0.999998 0.999998 0.999998 0.999997 0.999997 0.999997 0.999998 0.999999</t>
  </si>
  <si>
    <t>bodywt 3 1991 1 1 1 1991_3_bodywt 0.0409642 0.137919 0.315425 0.545751 0.752898 0.918817 1.08773 1.2921 1.54133 1.82485 2.12622 2.43324 2.73862 3.03796 3.32837 3.60788 3.87511 4.1292 4.36962 4.59616 4.80877 5.00755 5.19268 5.36442 5.5231 5.66909 5.80287 5.92499 6.03436 6.13245 6.35278</t>
  </si>
  <si>
    <t>Asel2 4 1991 1 1 1 1991_4_Asel2 0 0.0175231 0.057464 0.131234 0.244908 0.38924 0.544799 0.689966 0.808255 0.892262 0.944221 0.972646 0.986859 0.993616 0.996782 0.998286 0.999024 0.999401 0.999602 0.999715 0.99978 0.999819 0.999842 0.999855 0.999863 0.999866 0.999866 0.999864 0.99987 0.999884 0.999906</t>
  </si>
  <si>
    <t>bodywt 4 1991 1 1 1 1991_4_bodywt 0.0157569 0.0702464 0.179079 0.329388 0.522229 0.750431 1.00586 1.28041 1.56674 1.8594 2.15561 2.45382 2.75167 3.0459 3.33319 3.61086 3.87703 4.1305 4.37055 4.59685 4.80931 5.008 5.19307 5.36477 5.52342 5.6694 5.80318 5.9253 6.03465 6.13268 6.35291</t>
  </si>
  <si>
    <t>Asel2 5 1991 1 1 1 1991_5_Asel2 0 0.0175231 0.057464 0.131234 0.244908 0.38924 0.544799 0.689966 0.808255 0.892262 0.944221 0.972646 0.986859 0.993616 0.996782 0.998286 0.999024 0.999401 0.999602 0.999715 0.99978 0.999819 0.999842 0.999855 0.999863 0.999866 0.999866 0.999864 0.99987 0.999884 0.999906</t>
  </si>
  <si>
    <t>bodywt 5 1991 1 1 1 1991_5_bodywt 0.0157569 0.0702464 0.179079 0.329388 0.522229 0.750431 1.00586 1.28041 1.56674 1.8594 2.15561 2.45382 2.75167 3.0459 3.33319 3.61086 3.87703 4.1305 4.37055 4.59685 4.80931 5.008 5.19307 5.36477 5.52342 5.6694 5.80318 5.9253 6.03465 6.13268 6.35291</t>
  </si>
  <si>
    <t>Asel2 6 1991 1 1 1 1991_6_Asel2 0 0.0081286 0.0449748 0.139098 0.30766 0.524209 0.730627 0.877054 0.954053 0.98509 0.995436 0.998549 0.999461 0.999736 0.999823 0.999854 0.999866 0.999871 0.999873 0.999874 0.999875 0.999875 0.999875 0.999875 0.999875 0.999875 0.999875 0.999875 0.999875 0.999875 0.999876</t>
  </si>
  <si>
    <t>bodywt 6 1991 1 1 1 1991_6_bodywt 0.0201726 0.0800523 0.192721 0.344315 0.534344 0.754733 0.997111 1.25593 1.53117 1.82285 2.12594 2.43319 2.73858 3.03792 3.32835 3.60786 3.8751 4.12919 4.36962 4.59615 4.80876 5.00754 5.19268 5.36442 5.52309 5.66909 5.80287 5.92498 6.03436 6.13245 6.35278</t>
  </si>
  <si>
    <t>Fecund  NA  1992 1 1 1 1992_Fecund 0 0 0 0 0.0349948 0.17141 0.468756 0.855857 1.24166 1.59975 1.93689 2.2615 2.57715 2.88412 3.1814 3.4677 3.74185 4.00298 4.25051 4.48416 4.70383 4.90958 5.10156 5.27999 5.44518 5.59748 5.73731 5.8652 5.98171 6.08441 6.31532</t>
  </si>
  <si>
    <t>Asel2 1 1992 1 1 1 1992_1_Asel2 0 0.00375764 0.0509077 0.232911 0.558193 0.840042 0.956002 0.95989 0.91557 0.850129 0.776097 0.701003 0.629415 0.563799 0.505192 0.453737 0.409071 0.37058 0.337557 0.309293 0.285128 0.264471 0.246807 0.231695 0.218757 0.207676 0.198184 0.190056 0.182411 0.175079 0.159504</t>
  </si>
  <si>
    <t>bodywt 1 1992 1 1 1 1992_1_bodywt 0.0327735 0.100285 0.214298 0.358183 0.528826 0.72298 0.948053 1.20359 1.47704 1.75765 2.03862 2.3151 2.58336 2.84053 3.08449 3.31376 3.52741 3.72496 3.90629 4.07154 4.22113 4.35561 4.47568 4.58211 4.67574 4.75744 4.82805 4.88842 4.95649 5.03433 5.2113</t>
  </si>
  <si>
    <t>Asel2 2 1992 1 1 1 1992_2_Asel2 0 7.56198e-006 0.000664591 0.0213042 0.196084 0.574434 0.858665 0.965066 0.992281 0.998265 0.999573 0.999881 0.999962 0.999986 0.999994 0.999997 0.999999 0.999999 0.999999 1 1 1 1 1 1 1 1 1 1 1 1</t>
  </si>
  <si>
    <t>bodywt 2 1992 1 1 1 1992_2_bodywt 0.0387337 0.132764 0.301298 0.483785 0.636199 0.791547 0.986481 1.23137 1.51281 1.81344 2.12195 2.43163 2.73797 3.03768 3.32824 3.6078 3.87507 4.12917 4.3696 4.59614 4.80876 5.00754 5.19267 5.36442 5.52309 5.66908 5.80286 5.92497 6.03435 6.13244 6.35278</t>
  </si>
  <si>
    <t>Asel2 3 1992 1 1 1 1992_3_Asel2 0 2.26795e-007 2.54004e-005 0.0013362 0.0300183 0.206781 0.546173 0.818821 0.942759 0.983625 0.995314 0.998572 0.999521 0.99982 0.999924 0.999964 0.999981 0.999989 0.999993 0.999995 0.999996 0.999997 0.999997 0.999998 0.999998 0.999998 0.999997 0.999997 0.999997 0.999998 0.999999</t>
  </si>
  <si>
    <t>bodywt 3 1992 1 1 1 1992_3_bodywt 0.0409642 0.137919 0.315425 0.545751 0.752898 0.918817 1.08773 1.2921 1.54133 1.82485 2.12622 2.43324 2.73862 3.03796 3.32837 3.60788 3.87511 4.1292 4.36962 4.59616 4.80877 5.00755 5.19268 5.36442 5.5231 5.66909 5.80287 5.92499 6.03436 6.13245 6.35278</t>
  </si>
  <si>
    <t>Asel2 4 1992 1 1 1 1992_4_Asel2 0 0.0175231 0.057464 0.131234 0.244908 0.38924 0.544799 0.689966 0.808255 0.892262 0.944221 0.972646 0.986859 0.993616 0.996782 0.998286 0.999024 0.999401 0.999602 0.999715 0.99978 0.999819 0.999842 0.999855 0.999863 0.999866 0.999866 0.999864 0.99987 0.999884 0.999906</t>
  </si>
  <si>
    <t>bodywt 4 1992 1 1 1 1992_4_bodywt 0.0157569 0.0702464 0.179079 0.329388 0.522229 0.750431 1.00586 1.28041 1.56674 1.8594 2.15561 2.45382 2.75167 3.0459 3.33319 3.61086 3.87703 4.1305 4.37055 4.59685 4.80931 5.008 5.19307 5.36477 5.52342 5.6694 5.80318 5.9253 6.03465 6.13268 6.35291</t>
  </si>
  <si>
    <t>Asel2 5 1992 1 1 1 1992_5_Asel2 0 0.0175231 0.057464 0.131234 0.244908 0.38924 0.544799 0.689966 0.808255 0.892262 0.944221 0.972646 0.986859 0.993616 0.996782 0.998286 0.999024 0.999401 0.999602 0.999715 0.99978 0.999819 0.999842 0.999855 0.999863 0.999866 0.999866 0.999864 0.99987 0.999884 0.999906</t>
  </si>
  <si>
    <t>bodywt 5 1992 1 1 1 1992_5_bodywt 0.0157569 0.0702464 0.179079 0.329388 0.522229 0.750431 1.00586 1.28041 1.56674 1.8594 2.15561 2.45382 2.75167 3.0459 3.33319 3.61086 3.87703 4.1305 4.37055 4.59685 4.80931 5.008 5.19307 5.36477 5.52342 5.6694 5.80318 5.9253 6.03465 6.13268 6.35291</t>
  </si>
  <si>
    <t>Asel2 6 1992 1 1 1 1992_6_Asel2 0 0.0081286 0.0449748 0.139098 0.30766 0.524209 0.730627 0.877054 0.954053 0.98509 0.995436 0.998549 0.999461 0.999736 0.999823 0.999854 0.999866 0.999871 0.999873 0.999874 0.999875 0.999875 0.999875 0.999875 0.999875 0.999875 0.999875 0.999875 0.999875 0.999875 0.999876</t>
  </si>
  <si>
    <t>bodywt 6 1992 1 1 1 1992_6_bodywt 0.0201726 0.0800523 0.192721 0.344315 0.534344 0.754733 0.997111 1.25593 1.53117 1.82285 2.12594 2.43319 2.73858 3.03792 3.32835 3.60786 3.8751 4.12919 4.36962 4.59615 4.80876 5.00754 5.19268 5.36442 5.52309 5.66909 5.80287 5.92498 6.03436 6.13245 6.35278</t>
  </si>
  <si>
    <t>Fecund  NA  1993 1 1 1 1993_Fecund 0 0 0 0 0.0349948 0.17141 0.468756 0.855857 1.24166 1.59975 1.93689 2.2615 2.57715 2.88412 3.1814 3.4677 3.74185 4.00298 4.25051 4.48416 4.70383 4.90958 5.10156 5.27999 5.44518 5.59748 5.73731 5.8652 5.98171 6.08441 6.31532</t>
  </si>
  <si>
    <t>Asel2 1 1993 1 1 1 1993_1_Asel2 0 0.00375764 0.0509077 0.232911 0.558193 0.840042 0.956002 0.95989 0.91557 0.850129 0.776097 0.701003 0.629415 0.563799 0.505192 0.453737 0.409071 0.37058 0.337557 0.309293 0.285128 0.264471 0.246807 0.231695 0.218757 0.207676 0.198184 0.190056 0.182411 0.175079 0.159504</t>
  </si>
  <si>
    <t>bodywt 1 1993 1 1 1 1993_1_bodywt 0.0327735 0.100285 0.214298 0.358183 0.528826 0.72298 0.948053 1.20359 1.47704 1.75765 2.03862 2.3151 2.58336 2.84053 3.08449 3.31376 3.52741 3.72496 3.90629 4.07154 4.22113 4.35561 4.47568 4.58211 4.67574 4.75744 4.82805 4.88842 4.95649 5.03433 5.2113</t>
  </si>
  <si>
    <t>Asel2 2 1993 1 1 1 1993_2_Asel2 0 7.56198e-006 0.000664591 0.0213042 0.196084 0.574434 0.858665 0.965066 0.992281 0.998265 0.999573 0.999881 0.999962 0.999986 0.999994 0.999997 0.999999 0.999999 0.999999 1 1 1 1 1 1 1 1 1 1 1 1</t>
  </si>
  <si>
    <t>bodywt 2 1993 1 1 1 1993_2_bodywt 0.0387337 0.132764 0.301298 0.483785 0.636199 0.791547 0.986481 1.23137 1.51281 1.81344 2.12195 2.43163 2.73797 3.03768 3.32824 3.6078 3.87507 4.12917 4.3696 4.59614 4.80876 5.00754 5.19267 5.36442 5.52309 5.66908 5.80286 5.92497 6.03435 6.13244 6.35278</t>
  </si>
  <si>
    <t>Asel2 3 1993 1 1 1 1993_3_Asel2 0 2.26795e-007 2.54004e-005 0.0013362 0.0300183 0.206781 0.546173 0.818821 0.942759 0.983625 0.995314 0.998572 0.999521 0.99982 0.999924 0.999964 0.999981 0.999989 0.999993 0.999995 0.999996 0.999997 0.999997 0.999998 0.999998 0.999998 0.999997 0.999997 0.999997 0.999998 0.999999</t>
  </si>
  <si>
    <t>bodywt 3 1993 1 1 1 1993_3_bodywt 0.0409642 0.137919 0.315425 0.545751 0.752898 0.918817 1.08773 1.2921 1.54133 1.82485 2.12622 2.43324 2.73862 3.03796 3.32837 3.60788 3.87511 4.1292 4.36962 4.59616 4.80877 5.00755 5.19268 5.36442 5.5231 5.66909 5.80287 5.92499 6.03436 6.13245 6.35278</t>
  </si>
  <si>
    <t>Asel2 4 1993 1 1 1 1993_4_Asel2 0 0.0175231 0.057464 0.131234 0.244908 0.38924 0.544799 0.689966 0.808255 0.892262 0.944221 0.972646 0.986859 0.993616 0.996782 0.998286 0.999024 0.999401 0.999602 0.999715 0.99978 0.999819 0.999842 0.999855 0.999863 0.999866 0.999866 0.999864 0.99987 0.999884 0.999906</t>
  </si>
  <si>
    <t>bodywt 4 1993 1 1 1 1993_4_bodywt 0.0157569 0.0702464 0.179079 0.329388 0.522229 0.750431 1.00586 1.28041 1.56674 1.8594 2.15561 2.45382 2.75167 3.0459 3.33319 3.61086 3.87703 4.1305 4.37055 4.59685 4.80931 5.008 5.19307 5.36477 5.52342 5.6694 5.80318 5.9253 6.03465 6.13268 6.35291</t>
  </si>
  <si>
    <t>Asel2 5 1993 1 1 1 1993_5_Asel2 0 0.0175231 0.057464 0.131234 0.244908 0.38924 0.544799 0.689966 0.808255 0.892262 0.944221 0.972646 0.986859 0.993616 0.996782 0.998286 0.999024 0.999401 0.999602 0.999715 0.99978 0.999819 0.999842 0.999855 0.999863 0.999866 0.999866 0.999864 0.99987 0.999884 0.999906</t>
  </si>
  <si>
    <t>bodywt 5 1993 1 1 1 1993_5_bodywt 0.0157569 0.0702464 0.179079 0.329388 0.522229 0.750431 1.00586 1.28041 1.56674 1.8594 2.15561 2.45382 2.75167 3.0459 3.33319 3.61086 3.87703 4.1305 4.37055 4.59685 4.80931 5.008 5.19307 5.36477 5.52342 5.6694 5.80318 5.9253 6.03465 6.13268 6.35291</t>
  </si>
  <si>
    <t>Asel2 6 1993 1 1 1 1993_6_Asel2 0 0.0081286 0.0449748 0.139098 0.30766 0.524209 0.730627 0.877054 0.954053 0.98509 0.995436 0.998549 0.999461 0.999736 0.999823 0.999854 0.999866 0.999871 0.999873 0.999874 0.999875 0.999875 0.999875 0.999875 0.999875 0.999875 0.999875 0.999875 0.999875 0.999875 0.999876</t>
  </si>
  <si>
    <t>bodywt 6 1993 1 1 1 1993_6_bodywt 0.0201726 0.0800523 0.192721 0.344315 0.534344 0.754733 0.997111 1.25593 1.53117 1.82285 2.12594 2.43319 2.73858 3.03792 3.32835 3.60786 3.8751 4.12919 4.36962 4.59615 4.80876 5.00754 5.19268 5.36442 5.52309 5.66909 5.80287 5.92498 6.03436 6.13245 6.35278</t>
  </si>
  <si>
    <t>Fecund  NA  1994 1 1 1 1994_Fecund 0 0 0 0 0.0349948 0.17141 0.468756 0.855857 1.24166 1.59975 1.93689 2.2615 2.57715 2.88412 3.1814 3.4677 3.74185 4.00298 4.25051 4.48416 4.70383 4.90958 5.10156 5.27999 5.44518 5.59748 5.73731 5.8652 5.98171 6.08441 6.31532</t>
  </si>
  <si>
    <t>Asel2 1 1994 1 1 1 1994_1_Asel2 0 0.00375764 0.0509077 0.232911 0.558193 0.840042 0.956002 0.95989 0.91557 0.850129 0.776097 0.701003 0.629415 0.563799 0.505192 0.453737 0.409071 0.37058 0.337557 0.309293 0.285128 0.264471 0.246807 0.231695 0.218757 0.207676 0.198184 0.190056 0.182411 0.175079 0.159504</t>
  </si>
  <si>
    <t>bodywt 1 1994 1 1 1 1994_1_bodywt 0.0327735 0.100285 0.214298 0.358183 0.528826 0.72298 0.948053 1.20359 1.47704 1.75765 2.03862 2.3151 2.58336 2.84053 3.08449 3.31376 3.52741 3.72496 3.90629 4.07154 4.22113 4.35561 4.47568 4.58211 4.67574 4.75744 4.82805 4.88842 4.95649 5.03433 5.2113</t>
  </si>
  <si>
    <t>Asel2 2 1994 1 1 1 1994_2_Asel2 0 7.56198e-006 0.000664591 0.0213042 0.196084 0.574434 0.858665 0.965066 0.992281 0.998265 0.999573 0.999881 0.999962 0.999986 0.999994 0.999997 0.999999 0.999999 0.999999 1 1 1 1 1 1 1 1 1 1 1 1</t>
  </si>
  <si>
    <t>bodywt 2 1994 1 1 1 1994_2_bodywt 0.0387337 0.132764 0.301298 0.483785 0.636199 0.791547 0.986481 1.23137 1.51281 1.81344 2.12195 2.43163 2.73797 3.03768 3.32824 3.6078 3.87507 4.12917 4.3696 4.59614 4.80876 5.00754 5.19267 5.36442 5.52309 5.66908 5.80286 5.92497 6.03435 6.13244 6.35278</t>
  </si>
  <si>
    <t>Asel2 3 1994 1 1 1 1994_3_Asel2 0 2.26795e-007 2.54004e-005 0.0013362 0.0300183 0.206781 0.546173 0.818821 0.942759 0.983625 0.995314 0.998572 0.999521 0.99982 0.999924 0.999964 0.999981 0.999989 0.999993 0.999995 0.999996 0.999997 0.999997 0.999998 0.999998 0.999998 0.999997 0.999997 0.999997 0.999998 0.999999</t>
  </si>
  <si>
    <t>bodywt 3 1994 1 1 1 1994_3_bodywt 0.0409642 0.137919 0.315425 0.545751 0.752898 0.918817 1.08773 1.2921 1.54133 1.82485 2.12622 2.43324 2.73862 3.03796 3.32837 3.60788 3.87511 4.1292 4.36962 4.59616 4.80877 5.00755 5.19268 5.36442 5.5231 5.66909 5.80287 5.92499 6.03436 6.13245 6.35278</t>
  </si>
  <si>
    <t>Asel2 4 1994 1 1 1 1994_4_Asel2 0 0.0175231 0.057464 0.131234 0.244908 0.38924 0.544799 0.689966 0.808255 0.892262 0.944221 0.972646 0.986859 0.993616 0.996782 0.998286 0.999024 0.999401 0.999602 0.999715 0.99978 0.999819 0.999842 0.999855 0.999863 0.999866 0.999866 0.999864 0.99987 0.999884 0.999906</t>
  </si>
  <si>
    <t>bodywt 4 1994 1 1 1 1994_4_bodywt 0.0157569 0.0702464 0.179079 0.329388 0.522229 0.750431 1.00586 1.28041 1.56674 1.8594 2.15561 2.45382 2.75167 3.0459 3.33319 3.61086 3.87703 4.1305 4.37055 4.59685 4.80931 5.008 5.19307 5.36477 5.52342 5.6694 5.80318 5.9253 6.03465 6.13268 6.35291</t>
  </si>
  <si>
    <t>Asel2 5 1994 1 1 1 1994_5_Asel2 0 0.0175231 0.057464 0.131234 0.244908 0.38924 0.544799 0.689966 0.808255 0.892262 0.944221 0.972646 0.986859 0.993616 0.996782 0.998286 0.999024 0.999401 0.999602 0.999715 0.99978 0.999819 0.999842 0.999855 0.999863 0.999866 0.999866 0.999864 0.99987 0.999884 0.999906</t>
  </si>
  <si>
    <t>bodywt 5 1994 1 1 1 1994_5_bodywt 0.0157569 0.0702464 0.179079 0.329388 0.522229 0.750431 1.00586 1.28041 1.56674 1.8594 2.15561 2.45382 2.75167 3.0459 3.33319 3.61086 3.87703 4.1305 4.37055 4.59685 4.80931 5.008 5.19307 5.36477 5.52342 5.6694 5.80318 5.9253 6.03465 6.13268 6.35291</t>
  </si>
  <si>
    <t>Asel2 6 1994 1 1 1 1994_6_Asel2 0 0.0081286 0.0449748 0.139098 0.30766 0.524209 0.730627 0.877054 0.954053 0.98509 0.995436 0.998549 0.999461 0.999736 0.999823 0.999854 0.999866 0.999871 0.999873 0.999874 0.999875 0.999875 0.999875 0.999875 0.999875 0.999875 0.999875 0.999875 0.999875 0.999875 0.999876</t>
  </si>
  <si>
    <t>bodywt 6 1994 1 1 1 1994_6_bodywt 0.0201726 0.0800523 0.192721 0.344315 0.534344 0.754733 0.997111 1.25593 1.53117 1.82285 2.12594 2.43319 2.73858 3.03792 3.32835 3.60786 3.8751 4.12919 4.36962 4.59615 4.80876 5.00754 5.19268 5.36442 5.52309 5.66909 5.80287 5.92498 6.03436 6.13245 6.35278</t>
  </si>
  <si>
    <t>Fecund  NA  1995 1 1 1 1995_Fecund 0 0 0 0 0.0349948 0.17141 0.468756 0.855857 1.24166 1.59975 1.93689 2.2615 2.57715 2.88412 3.1814 3.4677 3.74185 4.00298 4.25051 4.48416 4.70383 4.90958 5.10156 5.27999 5.44518 5.59748 5.73731 5.8652 5.98171 6.08441 6.31532</t>
  </si>
  <si>
    <t>Asel2 1 1995 1 1 1 1995_1_Asel2 0 0.00375764 0.0509077 0.232911 0.558193 0.840042 0.956002 0.95989 0.91557 0.850129 0.776097 0.701003 0.629415 0.563799 0.505192 0.453737 0.409071 0.37058 0.337557 0.309293 0.285128 0.264471 0.246807 0.231695 0.218757 0.207676 0.198184 0.190056 0.182411 0.175079 0.159504</t>
  </si>
  <si>
    <t>bodywt 1 1995 1 1 1 1995_1_bodywt 0.0327735 0.100285 0.214298 0.358183 0.528826 0.72298 0.948053 1.20359 1.47704 1.75765 2.03862 2.3151 2.58336 2.84053 3.08449 3.31376 3.52741 3.72496 3.90629 4.07154 4.22113 4.35561 4.47568 4.58211 4.67574 4.75744 4.82805 4.88842 4.95649 5.03433 5.2113</t>
  </si>
  <si>
    <t>Asel2 2 1995 1 1 1 1995_2_Asel2 0 7.56198e-006 0.000664591 0.0213042 0.196084 0.574434 0.858665 0.965066 0.992281 0.998265 0.999573 0.999881 0.999962 0.999986 0.999994 0.999997 0.999999 0.999999 0.999999 1 1 1 1 1 1 1 1 1 1 1 1</t>
  </si>
  <si>
    <t>bodywt 2 1995 1 1 1 1995_2_bodywt 0.0387337 0.132764 0.301298 0.483785 0.636199 0.791547 0.986481 1.23137 1.51281 1.81344 2.12195 2.43163 2.73797 3.03768 3.32824 3.6078 3.87507 4.12917 4.3696 4.59614 4.80876 5.00754 5.19267 5.36442 5.52309 5.66908 5.80286 5.92497 6.03435 6.13244 6.35278</t>
  </si>
  <si>
    <t>Asel2 3 1995 1 1 1 1995_3_Asel2 0 2.26795e-007 2.54004e-005 0.0013362 0.0300183 0.206781 0.546173 0.818821 0.942759 0.983625 0.995314 0.998572 0.999521 0.99982 0.999924 0.999964 0.999981 0.999989 0.999993 0.999995 0.999996 0.999997 0.999997 0.999998 0.999998 0.999998 0.999997 0.999997 0.999997 0.999998 0.999999</t>
  </si>
  <si>
    <t>bodywt 3 1995 1 1 1 1995_3_bodywt 0.0409642 0.137919 0.315425 0.545751 0.752898 0.918817 1.08773 1.2921 1.54133 1.82485 2.12622 2.43324 2.73862 3.03796 3.32837 3.60788 3.87511 4.1292 4.36962 4.59616 4.80877 5.00755 5.19268 5.36442 5.5231 5.66909 5.80287 5.92499 6.03436 6.13245 6.35278</t>
  </si>
  <si>
    <t>Asel2 4 1995 1 1 1 1995_4_Asel2 0 0.0175231 0.057464 0.131234 0.244908 0.38924 0.544799 0.689966 0.808255 0.892262 0.944221 0.972646 0.986859 0.993616 0.996782 0.998286 0.999024 0.999401 0.999602 0.999715 0.99978 0.999819 0.999842 0.999855 0.999863 0.999866 0.999866 0.999864 0.99987 0.999884 0.999906</t>
  </si>
  <si>
    <t>bodywt 4 1995 1 1 1 1995_4_bodywt 0.0157569 0.0702464 0.179079 0.329388 0.522229 0.750431 1.00586 1.28041 1.56674 1.8594 2.15561 2.45382 2.75167 3.0459 3.33319 3.61086 3.87703 4.1305 4.37055 4.59685 4.80931 5.008 5.19307 5.36477 5.52342 5.6694 5.80318 5.9253 6.03465 6.13268 6.35291</t>
  </si>
  <si>
    <t>Asel2 5 1995 1 1 1 1995_5_Asel2 0 0.0175231 0.057464 0.131234 0.244908 0.38924 0.544799 0.689966 0.808255 0.892262 0.944221 0.972646 0.986859 0.993616 0.996782 0.998286 0.999024 0.999401 0.999602 0.999715 0.99978 0.999819 0.999842 0.999855 0.999863 0.999866 0.999866 0.999864 0.99987 0.999884 0.999906</t>
  </si>
  <si>
    <t>bodywt 5 1995 1 1 1 1995_5_bodywt 0.0157569 0.0702464 0.179079 0.329388 0.522229 0.750431 1.00586 1.28041 1.56674 1.8594 2.15561 2.45382 2.75167 3.0459 3.33319 3.61086 3.87703 4.1305 4.37055 4.59685 4.80931 5.008 5.19307 5.36477 5.52342 5.6694 5.80318 5.9253 6.03465 6.13268 6.35291</t>
  </si>
  <si>
    <t>Asel2 6 1995 1 1 1 1995_6_Asel2 0 0.0081286 0.0449748 0.139098 0.30766 0.524209 0.730627 0.877054 0.954053 0.98509 0.995436 0.998549 0.999461 0.999736 0.999823 0.999854 0.999866 0.999871 0.999873 0.999874 0.999875 0.999875 0.999875 0.999875 0.999875 0.999875 0.999875 0.999875 0.999875 0.999875 0.999876</t>
  </si>
  <si>
    <t>bodywt 6 1995 1 1 1 1995_6_bodywt 0.0201726 0.0800523 0.192721 0.344315 0.534344 0.754733 0.997111 1.25593 1.53117 1.82285 2.12594 2.43319 2.73858 3.03792 3.32835 3.60786 3.8751 4.12919 4.36962 4.59615 4.80876 5.00754 5.19268 5.36442 5.52309 5.66909 5.80287 5.92498 6.03436 6.13245 6.35278</t>
  </si>
  <si>
    <t>Fecund  NA  1996 1 1 1 1996_Fecund 0 0 0 0 0.0349948 0.17141 0.468756 0.855857 1.24166 1.59975 1.93689 2.2615 2.57715 2.88412 3.1814 3.4677 3.74185 4.00298 4.25051 4.48416 4.70383 4.90958 5.10156 5.27999 5.44518 5.59748 5.73731 5.8652 5.98171 6.08441 6.31532</t>
  </si>
  <si>
    <t>Asel2 1 1996 1 1 1 1996_1_Asel2 0 0.00375764 0.0509077 0.232911 0.558193 0.840042 0.956002 0.95989 0.91557 0.850129 0.776097 0.701003 0.629415 0.563799 0.505192 0.453737 0.409071 0.37058 0.337557 0.309293 0.285128 0.264471 0.246807 0.231695 0.218757 0.207676 0.198184 0.190056 0.182411 0.175079 0.159504</t>
  </si>
  <si>
    <t>bodywt 1 1996 1 1 1 1996_1_bodywt 0.0327735 0.100285 0.214298 0.358183 0.528826 0.72298 0.948053 1.20359 1.47704 1.75765 2.03862 2.3151 2.58336 2.84053 3.08449 3.31376 3.52741 3.72496 3.90629 4.07154 4.22113 4.35561 4.47568 4.58211 4.67574 4.75744 4.82805 4.88842 4.95649 5.03433 5.2113</t>
  </si>
  <si>
    <t>Asel2 2 1996 1 1 1 1996_2_Asel2 0 7.56198e-006 0.000664591 0.0213042 0.196084 0.574434 0.858665 0.965066 0.992281 0.998265 0.999573 0.999881 0.999962 0.999986 0.999994 0.999997 0.999999 0.999999 0.999999 1 1 1 1 1 1 1 1 1 1 1 1</t>
  </si>
  <si>
    <t>bodywt 2 1996 1 1 1 1996_2_bodywt 0.0387337 0.132764 0.301298 0.483785 0.636199 0.791547 0.986481 1.23137 1.51281 1.81344 2.12195 2.43163 2.73797 3.03768 3.32824 3.6078 3.87507 4.12917 4.3696 4.59614 4.80876 5.00754 5.19267 5.36442 5.52309 5.66908 5.80286 5.92497 6.03435 6.13244 6.35278</t>
  </si>
  <si>
    <t>Asel2 3 1996 1 1 1 1996_3_Asel2 0 2.26795e-007 2.54004e-005 0.0013362 0.0300183 0.206781 0.546173 0.818821 0.942759 0.983625 0.995314 0.998572 0.999521 0.99982 0.999924 0.999964 0.999981 0.999989 0.999993 0.999995 0.999996 0.999997 0.999997 0.999998 0.999998 0.999998 0.999997 0.999997 0.999997 0.999998 0.999999</t>
  </si>
  <si>
    <t>bodywt 3 1996 1 1 1 1996_3_bodywt 0.0409642 0.137919 0.315425 0.545751 0.752898 0.918817 1.08773 1.2921 1.54133 1.82485 2.12622 2.43324 2.73862 3.03796 3.32837 3.60788 3.87511 4.1292 4.36962 4.59616 4.80877 5.00755 5.19268 5.36442 5.5231 5.66909 5.80287 5.92499 6.03436 6.13245 6.35278</t>
  </si>
  <si>
    <t>Asel2 4 1996 1 1 1 1996_4_Asel2 0 0.0175231 0.057464 0.131234 0.244908 0.38924 0.544799 0.689966 0.808255 0.892262 0.944221 0.972646 0.986859 0.993616 0.996782 0.998286 0.999024 0.999401 0.999602 0.999715 0.99978 0.999819 0.999842 0.999855 0.999863 0.999866 0.999866 0.999864 0.99987 0.999884 0.999906</t>
  </si>
  <si>
    <t>bodywt 4 1996 1 1 1 1996_4_bodywt 0.0157569 0.0702464 0.179079 0.329388 0.522229 0.750431 1.00586 1.28041 1.56674 1.8594 2.15561 2.45382 2.75167 3.0459 3.33319 3.61086 3.87703 4.1305 4.37055 4.59685 4.80931 5.008 5.19307 5.36477 5.52342 5.6694 5.80318 5.9253 6.03465 6.13268 6.35291</t>
  </si>
  <si>
    <t>Asel2 5 1996 1 1 1 1996_5_Asel2 0 0.0175231 0.057464 0.131234 0.244908 0.38924 0.544799 0.689966 0.808255 0.892262 0.944221 0.972646 0.986859 0.993616 0.996782 0.998286 0.999024 0.999401 0.999602 0.999715 0.99978 0.999819 0.999842 0.999855 0.999863 0.999866 0.999866 0.999864 0.99987 0.999884 0.999906</t>
  </si>
  <si>
    <t>bodywt 5 1996 1 1 1 1996_5_bodywt 0.0157569 0.0702464 0.179079 0.329388 0.522229 0.750431 1.00586 1.28041 1.56674 1.8594 2.15561 2.45382 2.75167 3.0459 3.33319 3.61086 3.87703 4.1305 4.37055 4.59685 4.80931 5.008 5.19307 5.36477 5.52342 5.6694 5.80318 5.9253 6.03465 6.13268 6.35291</t>
  </si>
  <si>
    <t>Asel2 6 1996 1 1 1 1996_6_Asel2 0 0.0081286 0.0449748 0.139098 0.30766 0.524209 0.730627 0.877054 0.954053 0.98509 0.995436 0.998549 0.999461 0.999736 0.999823 0.999854 0.999866 0.999871 0.999873 0.999874 0.999875 0.999875 0.999875 0.999875 0.999875 0.999875 0.999875 0.999875 0.999875 0.999875 0.999876</t>
  </si>
  <si>
    <t>bodywt 6 1996 1 1 1 1996_6_bodywt 0.0201726 0.0800523 0.192721 0.344315 0.534344 0.754733 0.997111 1.25593 1.53117 1.82285 2.12594 2.43319 2.73858 3.03792 3.32835 3.60786 3.8751 4.12919 4.36962 4.59615 4.80876 5.00754 5.19268 5.36442 5.52309 5.66909 5.80287 5.92498 6.03436 6.13245 6.35278</t>
  </si>
  <si>
    <t>Fecund  NA  1997 1 1 1 1997_Fecund 0 0 0 0 0.0349948 0.17141 0.468756 0.855857 1.24166 1.59975 1.93689 2.2615 2.57715 2.88412 3.1814 3.4677 3.74185 4.00298 4.25051 4.48416 4.70383 4.90958 5.10156 5.27999 5.44518 5.59748 5.73731 5.8652 5.98171 6.08441 6.31532</t>
  </si>
  <si>
    <t>Asel2 1 1997 1 1 1 1997_1_Asel2 0 0.00375764 0.0509077 0.232911 0.558193 0.840042 0.956002 0.95989 0.91557 0.850129 0.776097 0.701003 0.629415 0.563799 0.505192 0.453737 0.409071 0.37058 0.337557 0.309293 0.285128 0.264471 0.246807 0.231695 0.218757 0.207676 0.198184 0.190056 0.182411 0.175079 0.159504</t>
  </si>
  <si>
    <t>bodywt 1 1997 1 1 1 1997_1_bodywt 0.0327735 0.100285 0.214298 0.358183 0.528826 0.72298 0.948053 1.20359 1.47704 1.75765 2.03862 2.3151 2.58336 2.84053 3.08449 3.31376 3.52741 3.72496 3.90629 4.07154 4.22113 4.35561 4.47568 4.58211 4.67574 4.75744 4.82805 4.88842 4.95649 5.03433 5.2113</t>
  </si>
  <si>
    <t>Asel2 2 1997 1 1 1 1997_2_Asel2 0 7.56198e-006 0.000664591 0.0213042 0.196084 0.574434 0.858665 0.965066 0.992281 0.998265 0.999573 0.999881 0.999962 0.999986 0.999994 0.999997 0.999999 0.999999 0.999999 1 1 1 1 1 1 1 1 1 1 1 1</t>
  </si>
  <si>
    <t>bodywt 2 1997 1 1 1 1997_2_bodywt 0.0387337 0.132764 0.301298 0.483785 0.636199 0.791547 0.986481 1.23137 1.51281 1.81344 2.12195 2.43163 2.73797 3.03768 3.32824 3.6078 3.87507 4.12917 4.3696 4.59614 4.80876 5.00754 5.19267 5.36442 5.52309 5.66908 5.80286 5.92497 6.03435 6.13244 6.35278</t>
  </si>
  <si>
    <t>Asel2 3 1997 1 1 1 1997_3_Asel2 0 2.26795e-007 2.54004e-005 0.0013362 0.0300183 0.206781 0.546173 0.818821 0.942759 0.983625 0.995314 0.998572 0.999521 0.99982 0.999924 0.999964 0.999981 0.999989 0.999993 0.999995 0.999996 0.999997 0.999997 0.999998 0.999998 0.999998 0.999997 0.999997 0.999997 0.999998 0.999999</t>
  </si>
  <si>
    <t>bodywt 3 1997 1 1 1 1997_3_bodywt 0.0409642 0.137919 0.315425 0.545751 0.752898 0.918817 1.08773 1.2921 1.54133 1.82485 2.12622 2.43324 2.73862 3.03796 3.32837 3.60788 3.87511 4.1292 4.36962 4.59616 4.80877 5.00755 5.19268 5.36442 5.5231 5.66909 5.80287 5.92499 6.03436 6.13245 6.35278</t>
  </si>
  <si>
    <t>Asel2 4 1997 1 1 1 1997_4_Asel2 0 0.0175231 0.057464 0.131234 0.244908 0.38924 0.544799 0.689966 0.808255 0.892262 0.944221 0.972646 0.986859 0.993616 0.996782 0.998286 0.999024 0.999401 0.999602 0.999715 0.99978 0.999819 0.999842 0.999855 0.999863 0.999866 0.999866 0.999864 0.99987 0.999884 0.999906</t>
  </si>
  <si>
    <t>bodywt 4 1997 1 1 1 1997_4_bodywt 0.0157569 0.0702464 0.179079 0.329388 0.522229 0.750431 1.00586 1.28041 1.56674 1.8594 2.15561 2.45382 2.75167 3.0459 3.33319 3.61086 3.87703 4.1305 4.37055 4.59685 4.80931 5.008 5.19307 5.36477 5.52342 5.6694 5.80318 5.9253 6.03465 6.13268 6.35291</t>
  </si>
  <si>
    <t>Asel2 5 1997 1 1 1 1997_5_Asel2 0 0.0175231 0.057464 0.131234 0.244908 0.38924 0.544799 0.689966 0.808255 0.892262 0.944221 0.972646 0.986859 0.993616 0.996782 0.998286 0.999024 0.999401 0.999602 0.999715 0.99978 0.999819 0.999842 0.999855 0.999863 0.999866 0.999866 0.999864 0.99987 0.999884 0.999906</t>
  </si>
  <si>
    <t>bodywt 5 1997 1 1 1 1997_5_bodywt 0.0157569 0.0702464 0.179079 0.329388 0.522229 0.750431 1.00586 1.28041 1.56674 1.8594 2.15561 2.45382 2.75167 3.0459 3.33319 3.61086 3.87703 4.1305 4.37055 4.59685 4.80931 5.008 5.19307 5.36477 5.52342 5.6694 5.80318 5.9253 6.03465 6.13268 6.35291</t>
  </si>
  <si>
    <t>Asel2 6 1997 1 1 1 1997_6_Asel2 0 0.0081286 0.0449748 0.139098 0.30766 0.524209 0.730627 0.877054 0.954053 0.98509 0.995436 0.998549 0.999461 0.999736 0.999823 0.999854 0.999866 0.999871 0.999873 0.999874 0.999875 0.999875 0.999875 0.999875 0.999875 0.999875 0.999875 0.999875 0.999875 0.999875 0.999876</t>
  </si>
  <si>
    <t>bodywt 6 1997 1 1 1 1997_6_bodywt 0.0201726 0.0800523 0.192721 0.344315 0.534344 0.754733 0.997111 1.25593 1.53117 1.82285 2.12594 2.43319 2.73858 3.03792 3.32835 3.60786 3.8751 4.12919 4.36962 4.59615 4.80876 5.00754 5.19268 5.36442 5.52309 5.66909 5.80287 5.92498 6.03436 6.13245 6.35278</t>
  </si>
  <si>
    <t>Fecund  NA  1998 1 1 1 1998_Fecund 0 0 0 0 0.0349948 0.17141 0.468756 0.855857 1.24166 1.59975 1.93689 2.2615 2.57715 2.88412 3.1814 3.4677 3.74185 4.00298 4.25051 4.48416 4.70383 4.90958 5.10156 5.27999 5.44518 5.59748 5.73731 5.8652 5.98171 6.08441 6.31532</t>
  </si>
  <si>
    <t>Asel2 1 1998 1 1 1 1998_1_Asel2 0 0.00375764 0.0509077 0.232911 0.558193 0.840042 0.956002 0.95989 0.91557 0.850129 0.776097 0.701003 0.629415 0.563799 0.505192 0.453737 0.409071 0.37058 0.337557 0.309293 0.285128 0.264471 0.246807 0.231695 0.218757 0.207676 0.198184 0.190056 0.182411 0.175079 0.159504</t>
  </si>
  <si>
    <t>bodywt 1 1998 1 1 1 1998_1_bodywt 0.0327735 0.100285 0.214298 0.358183 0.528826 0.72298 0.948053 1.20359 1.47704 1.75765 2.03862 2.3151 2.58336 2.84053 3.08449 3.31376 3.52741 3.72496 3.90629 4.07154 4.22113 4.35561 4.47568 4.58211 4.67574 4.75744 4.82805 4.88842 4.95649 5.03433 5.2113</t>
  </si>
  <si>
    <t>Asel2 2 1998 1 1 1 1998_2_Asel2 0 7.56198e-006 0.000664591 0.0213042 0.196084 0.574434 0.858665 0.965066 0.992281 0.998265 0.999573 0.999881 0.999962 0.999986 0.999994 0.999997 0.999999 0.999999 0.999999 1 1 1 1 1 1 1 1 1 1 1 1</t>
  </si>
  <si>
    <t>bodywt 2 1998 1 1 1 1998_2_bodywt 0.0387337 0.132764 0.301298 0.483785 0.636199 0.791547 0.986481 1.23137 1.51281 1.81344 2.12195 2.43163 2.73797 3.03768 3.32824 3.6078 3.87507 4.12917 4.3696 4.59614 4.80876 5.00754 5.19267 5.36442 5.52309 5.66908 5.80286 5.92497 6.03435 6.13244 6.35278</t>
  </si>
  <si>
    <t>Asel2 3 1998 1 1 1 1998_3_Asel2 0 2.26795e-007 2.54004e-005 0.0013362 0.0300183 0.206781 0.546173 0.818821 0.942759 0.983625 0.995314 0.998572 0.999521 0.99982 0.999924 0.999964 0.999981 0.999989 0.999993 0.999995 0.999996 0.999997 0.999997 0.999998 0.999998 0.999998 0.999997 0.999997 0.999997 0.999998 0.999999</t>
  </si>
  <si>
    <t>bodywt 3 1998 1 1 1 1998_3_bodywt 0.0409642 0.137919 0.315425 0.545751 0.752898 0.918817 1.08773 1.2921 1.54133 1.82485 2.12622 2.43324 2.73862 3.03796 3.32837 3.60788 3.87511 4.1292 4.36962 4.59616 4.80877 5.00755 5.19268 5.36442 5.5231 5.66909 5.80287 5.92499 6.03436 6.13245 6.35278</t>
  </si>
  <si>
    <t>Asel2 4 1998 1 1 1 1998_4_Asel2 0 0.0175231 0.057464 0.131234 0.244908 0.38924 0.544799 0.689966 0.808255 0.892262 0.944221 0.972646 0.986859 0.993616 0.996782 0.998286 0.999024 0.999401 0.999602 0.999715 0.99978 0.999819 0.999842 0.999855 0.999863 0.999866 0.999866 0.999864 0.99987 0.999884 0.999906</t>
  </si>
  <si>
    <t>bodywt 4 1998 1 1 1 1998_4_bodywt 0.0157569 0.0702464 0.179079 0.329388 0.522229 0.750431 1.00586 1.28041 1.56674 1.8594 2.15561 2.45382 2.75167 3.0459 3.33319 3.61086 3.87703 4.1305 4.37055 4.59685 4.80931 5.008 5.19307 5.36477 5.52342 5.6694 5.80318 5.9253 6.03465 6.13268 6.35291</t>
  </si>
  <si>
    <t>Asel2 5 1998 1 1 1 1998_5_Asel2 0 0.0175231 0.057464 0.131234 0.244908 0.38924 0.544799 0.689966 0.808255 0.892262 0.944221 0.972646 0.986859 0.993616 0.996782 0.998286 0.999024 0.999401 0.999602 0.999715 0.99978 0.999819 0.999842 0.999855 0.999863 0.999866 0.999866 0.999864 0.99987 0.999884 0.999906</t>
  </si>
  <si>
    <t>bodywt 5 1998 1 1 1 1998_5_bodywt 0.0157569 0.0702464 0.179079 0.329388 0.522229 0.750431 1.00586 1.28041 1.56674 1.8594 2.15561 2.45382 2.75167 3.0459 3.33319 3.61086 3.87703 4.1305 4.37055 4.59685 4.80931 5.008 5.19307 5.36477 5.52342 5.6694 5.80318 5.9253 6.03465 6.13268 6.35291</t>
  </si>
  <si>
    <t>Asel2 6 1998 1 1 1 1998_6_Asel2 0 0.0081286 0.0449748 0.139098 0.30766 0.524209 0.730627 0.877054 0.954053 0.98509 0.995436 0.998549 0.999461 0.999736 0.999823 0.999854 0.999866 0.999871 0.999873 0.999874 0.999875 0.999875 0.999875 0.999875 0.999875 0.999875 0.999875 0.999875 0.999875 0.999875 0.999876</t>
  </si>
  <si>
    <t>bodywt 6 1998 1 1 1 1998_6_bodywt 0.0201726 0.0800523 0.192721 0.344315 0.534344 0.754733 0.997111 1.25593 1.53117 1.82285 2.12594 2.43319 2.73858 3.03792 3.32835 3.60786 3.8751 4.12919 4.36962 4.59615 4.80876 5.00754 5.19268 5.36442 5.52309 5.66909 5.80287 5.92498 6.03436 6.13245 6.35278</t>
  </si>
  <si>
    <t>Fecund  NA  1999 1 1 1 1999_Fecund 0 0 0 0 0.0349948 0.17141 0.468756 0.855857 1.24166 1.59975 1.93689 2.2615 2.57715 2.88412 3.1814 3.4677 3.74185 4.00298 4.25051 4.48416 4.70383 4.90958 5.10156 5.27999 5.44518 5.59748 5.73731 5.8652 5.98171 6.08441 6.31532</t>
  </si>
  <si>
    <t>Asel2 1 1999 1 1 1 1999_1_Asel2 0 0.00375764 0.0509077 0.232911 0.558193 0.840042 0.956002 0.95989 0.91557 0.850129 0.776097 0.701003 0.629415 0.563799 0.505192 0.453737 0.409071 0.37058 0.337557 0.309293 0.285128 0.264471 0.246807 0.231695 0.218757 0.207676 0.198184 0.190056 0.182411 0.175079 0.159504</t>
  </si>
  <si>
    <t>bodywt 1 1999 1 1 1 1999_1_bodywt 0.0327735 0.100285 0.214298 0.358183 0.528826 0.72298 0.948053 1.20359 1.47704 1.75765 2.03862 2.3151 2.58336 2.84053 3.08449 3.31376 3.52741 3.72496 3.90629 4.07154 4.22113 4.35561 4.47568 4.58211 4.67574 4.75744 4.82805 4.88842 4.95649 5.03433 5.2113</t>
  </si>
  <si>
    <t>Asel2 2 1999 1 1 1 1999_2_Asel2 0 7.56198e-006 0.000664591 0.0213042 0.196084 0.574434 0.858665 0.965066 0.992281 0.998265 0.999573 0.999881 0.999962 0.999986 0.999994 0.999997 0.999999 0.999999 0.999999 1 1 1 1 1 1 1 1 1 1 1 1</t>
  </si>
  <si>
    <t>bodywt 2 1999 1 1 1 1999_2_bodywt 0.0387337 0.132764 0.301298 0.483785 0.636199 0.791547 0.986481 1.23137 1.51281 1.81344 2.12195 2.43163 2.73797 3.03768 3.32824 3.6078 3.87507 4.12917 4.3696 4.59614 4.80876 5.00754 5.19267 5.36442 5.52309 5.66908 5.80286 5.92497 6.03435 6.13244 6.35278</t>
  </si>
  <si>
    <t>Asel2 3 1999 1 1 1 1999_3_Asel2 0 2.26795e-007 2.54004e-005 0.0013362 0.0300183 0.206781 0.546173 0.818821 0.942759 0.983625 0.995314 0.998572 0.999521 0.99982 0.999924 0.999964 0.999981 0.999989 0.999993 0.999995 0.999996 0.999997 0.999997 0.999998 0.999998 0.999998 0.999997 0.999997 0.999997 0.999998 0.999999</t>
  </si>
  <si>
    <t>bodywt 3 1999 1 1 1 1999_3_bodywt 0.0409642 0.137919 0.315425 0.545751 0.752898 0.918817 1.08773 1.2921 1.54133 1.82485 2.12622 2.43324 2.73862 3.03796 3.32837 3.60788 3.87511 4.1292 4.36962 4.59616 4.80877 5.00755 5.19268 5.36442 5.5231 5.66909 5.80287 5.92499 6.03436 6.13245 6.35278</t>
  </si>
  <si>
    <t>Asel2 4 1999 1 1 1 1999_4_Asel2 0 0.0175231 0.057464 0.131234 0.244908 0.38924 0.544799 0.689966 0.808255 0.892262 0.944221 0.972646 0.986859 0.993616 0.996782 0.998286 0.999024 0.999401 0.999602 0.999715 0.99978 0.999819 0.999842 0.999855 0.999863 0.999866 0.999866 0.999864 0.99987 0.999884 0.999906</t>
  </si>
  <si>
    <t>bodywt 4 1999 1 1 1 1999_4_bodywt 0.0157569 0.0702464 0.179079 0.329388 0.522229 0.750431 1.00586 1.28041 1.56674 1.8594 2.15561 2.45382 2.75167 3.0459 3.33319 3.61086 3.87703 4.1305 4.37055 4.59685 4.80931 5.008 5.19307 5.36477 5.52342 5.6694 5.80318 5.9253 6.03465 6.13268 6.35291</t>
  </si>
  <si>
    <t>Asel2 5 1999 1 1 1 1999_5_Asel2 0 0.0175231 0.057464 0.131234 0.244908 0.38924 0.544799 0.689966 0.808255 0.892262 0.944221 0.972646 0.986859 0.993616 0.996782 0.998286 0.999024 0.999401 0.999602 0.999715 0.99978 0.999819 0.999842 0.999855 0.999863 0.999866 0.999866 0.999864 0.99987 0.999884 0.999906</t>
  </si>
  <si>
    <t>bodywt 5 1999 1 1 1 1999_5_bodywt 0.0157569 0.0702464 0.179079 0.329388 0.522229 0.750431 1.00586 1.28041 1.56674 1.8594 2.15561 2.45382 2.75167 3.0459 3.33319 3.61086 3.87703 4.1305 4.37055 4.59685 4.80931 5.008 5.19307 5.36477 5.52342 5.6694 5.80318 5.9253 6.03465 6.13268 6.35291</t>
  </si>
  <si>
    <t>Asel2 6 1999 1 1 1 1999_6_Asel2 0 0.0081286 0.0449748 0.139098 0.30766 0.524209 0.730627 0.877054 0.954053 0.98509 0.995436 0.998549 0.999461 0.999736 0.999823 0.999854 0.999866 0.999871 0.999873 0.999874 0.999875 0.999875 0.999875 0.999875 0.999875 0.999875 0.999875 0.999875 0.999875 0.999875 0.999876</t>
  </si>
  <si>
    <t>bodywt 6 1999 1 1 1 1999_6_bodywt 0.0201726 0.0800523 0.192721 0.344315 0.534344 0.754733 0.997111 1.25593 1.53117 1.82285 2.12594 2.43319 2.73858 3.03792 3.32835 3.60786 3.8751 4.12919 4.36962 4.59615 4.80876 5.00754 5.19268 5.36442 5.52309 5.66909 5.80287 5.92498 6.03436 6.13245 6.35278</t>
  </si>
  <si>
    <t>Fecund  NA  2000 1 1 1 2000_Fecund 0 0 0 0 0.0349948 0.17141 0.468756 0.855857 1.24166 1.59975 1.93689 2.2615 2.57715 2.88412 3.1814 3.4677 3.74185 4.00298 4.25051 4.48416 4.70383 4.90958 5.10156 5.27999 5.44518 5.59748 5.73731 5.8652 5.98171 6.08441 6.31532</t>
  </si>
  <si>
    <t>Asel2 1 2000 1 1 1 2000_1_Asel2 0 0.00375764 0.0509077 0.232911 0.558193 0.840042 0.956002 0.95989 0.91557 0.850129 0.776097 0.701003 0.629415 0.563799 0.505192 0.453737 0.409071 0.37058 0.337557 0.309293 0.285128 0.264471 0.246807 0.231695 0.218757 0.207676 0.198184 0.190056 0.182411 0.175079 0.159504</t>
  </si>
  <si>
    <t>bodywt 1 2000 1 1 1 2000_1_bodywt 0.0327735 0.100285 0.214298 0.358183 0.528826 0.72298 0.948053 1.20359 1.47704 1.75765 2.03862 2.3151 2.58336 2.84053 3.08449 3.31376 3.52741 3.72496 3.90629 4.07154 4.22113 4.35561 4.47568 4.58211 4.67574 4.75744 4.82805 4.88842 4.95649 5.03433 5.2113</t>
  </si>
  <si>
    <t>Asel2 2 2000 1 1 1 2000_2_Asel2 0 7.56198e-006 0.000664591 0.0213042 0.196084 0.574434 0.858665 0.965066 0.992281 0.998265 0.999573 0.999881 0.999962 0.999986 0.999994 0.999997 0.999999 0.999999 0.999999 1 1 1 1 1 1 1 1 1 1 1 1</t>
  </si>
  <si>
    <t>bodywt 2 2000 1 1 1 2000_2_bodywt 0.0387337 0.132764 0.301298 0.483785 0.636199 0.791547 0.986481 1.23137 1.51281 1.81344 2.12195 2.43163 2.73797 3.03768 3.32824 3.6078 3.87507 4.12917 4.3696 4.59614 4.80876 5.00754 5.19267 5.36442 5.52309 5.66908 5.80286 5.92497 6.03435 6.13244 6.35278</t>
  </si>
  <si>
    <t>Asel2 3 2000 1 1 1 2000_3_Asel2 0 2.26795e-007 2.54004e-005 0.0013362 0.0300183 0.206781 0.546173 0.818821 0.942759 0.983625 0.995314 0.998572 0.999521 0.99982 0.999924 0.999964 0.999981 0.999989 0.999993 0.999995 0.999996 0.999997 0.999997 0.999998 0.999998 0.999998 0.999997 0.999997 0.999997 0.999998 0.999999</t>
  </si>
  <si>
    <t>bodywt 3 2000 1 1 1 2000_3_bodywt 0.0409642 0.137919 0.315425 0.545751 0.752898 0.918817 1.08773 1.2921 1.54133 1.82485 2.12622 2.43324 2.73862 3.03796 3.32837 3.60788 3.87511 4.1292 4.36962 4.59616 4.80877 5.00755 5.19268 5.36442 5.5231 5.66909 5.80287 5.92499 6.03436 6.13245 6.35278</t>
  </si>
  <si>
    <t>Asel2 4 2000 1 1 1 2000_4_Asel2 0 0.0175231 0.057464 0.131234 0.244908 0.38924 0.544799 0.689966 0.808255 0.892262 0.944221 0.972646 0.986859 0.993616 0.996782 0.998286 0.999024 0.999401 0.999602 0.999715 0.99978 0.999819 0.999842 0.999855 0.999863 0.999866 0.999866 0.999864 0.99987 0.999884 0.999906</t>
  </si>
  <si>
    <t>bodywt 4 2000 1 1 1 2000_4_bodywt 0.0157569 0.0702464 0.179079 0.329388 0.522229 0.750431 1.00586 1.28041 1.56674 1.8594 2.15561 2.45382 2.75167 3.0459 3.33319 3.61086 3.87703 4.1305 4.37055 4.59685 4.80931 5.008 5.19307 5.36477 5.52342 5.6694 5.80318 5.9253 6.03465 6.13268 6.35291</t>
  </si>
  <si>
    <t>Asel2 5 2000 1 1 1 2000_5_Asel2 0 0.0175231 0.057464 0.131234 0.244908 0.38924 0.544799 0.689966 0.808255 0.892262 0.944221 0.972646 0.986859 0.993616 0.996782 0.998286 0.999024 0.999401 0.999602 0.999715 0.99978 0.999819 0.999842 0.999855 0.999863 0.999866 0.999866 0.999864 0.99987 0.999884 0.999906</t>
  </si>
  <si>
    <t>bodywt 5 2000 1 1 1 2000_5_bodywt 0.0157569 0.0702464 0.179079 0.329388 0.522229 0.750431 1.00586 1.28041 1.56674 1.8594 2.15561 2.45382 2.75167 3.0459 3.33319 3.61086 3.87703 4.1305 4.37055 4.59685 4.80931 5.008 5.19307 5.36477 5.52342 5.6694 5.80318 5.9253 6.03465 6.13268 6.35291</t>
  </si>
  <si>
    <t>Asel2 6 2000 1 1 1 2000_6_Asel2 0 0.0081286 0.0449748 0.139098 0.30766 0.524209 0.730627 0.877054 0.954053 0.98509 0.995436 0.998549 0.999461 0.999736 0.999823 0.999854 0.999866 0.999871 0.999873 0.999874 0.999875 0.999875 0.999875 0.999875 0.999875 0.999875 0.999875 0.999875 0.999875 0.999875 0.999876</t>
  </si>
  <si>
    <t>bodywt 6 2000 1 1 1 2000_6_bodywt 0.0201726 0.0800523 0.192721 0.344315 0.534344 0.754733 0.997111 1.25593 1.53117 1.82285 2.12594 2.43319 2.73858 3.03792 3.32835 3.60786 3.8751 4.12919 4.36962 4.59615 4.80876 5.00754 5.19268 5.36442 5.52309 5.66909 5.80287 5.92498 6.03436 6.13245 6.35278</t>
  </si>
  <si>
    <t>Fecund  NA  2001 1 1 1 2001_Fecund 0 0 0 0 0.0349948 0.17141 0.468756 0.855857 1.24166 1.59975 1.93689 2.2615 2.57715 2.88412 3.1814 3.4677 3.74185 4.00298 4.25051 4.48416 4.70383 4.90958 5.10156 5.27999 5.44518 5.59748 5.73731 5.8652 5.98171 6.08441 6.31532</t>
  </si>
  <si>
    <t>Asel2 1 2001 1 1 1 2001_1_Asel2 0 0.00375764 0.0509077 0.232911 0.558193 0.840042 0.956002 0.95989 0.91557 0.850129 0.776097 0.701003 0.629415 0.563799 0.505192 0.453737 0.409071 0.37058 0.337557 0.309293 0.285128 0.264471 0.246807 0.231695 0.218757 0.207676 0.198184 0.190056 0.182411 0.175079 0.159504</t>
  </si>
  <si>
    <t>bodywt 1 2001 1 1 1 2001_1_bodywt 0.0327735 0.100285 0.214298 0.358183 0.528826 0.72298 0.948053 1.20359 1.47704 1.75765 2.03862 2.3151 2.58336 2.84053 3.08449 3.31376 3.52741 3.72496 3.90629 4.07154 4.22113 4.35561 4.47568 4.58211 4.67574 4.75744 4.82805 4.88842 4.95649 5.03433 5.2113</t>
  </si>
  <si>
    <t>Asel2 2 2001 1 1 1 2001_2_Asel2 0 7.56198e-006 0.000664591 0.0213042 0.196084 0.574434 0.858665 0.965066 0.992281 0.998265 0.999573 0.999881 0.999962 0.999986 0.999994 0.999997 0.999999 0.999999 0.999999 1 1 1 1 1 1 1 1 1 1 1 1</t>
  </si>
  <si>
    <t>bodywt 2 2001 1 1 1 2001_2_bodywt 0.0387337 0.132764 0.301298 0.483785 0.636199 0.791547 0.986481 1.23137 1.51281 1.81344 2.12195 2.43163 2.73797 3.03768 3.32824 3.6078 3.87507 4.12917 4.3696 4.59614 4.80876 5.00754 5.19267 5.36442 5.52309 5.66908 5.80286 5.92497 6.03435 6.13244 6.35278</t>
  </si>
  <si>
    <t>Asel2 3 2001 1 1 1 2001_3_Asel2 0 2.26795e-007 2.54004e-005 0.0013362 0.0300183 0.206781 0.546173 0.818821 0.942759 0.983625 0.995314 0.998572 0.999521 0.99982 0.999924 0.999964 0.999981 0.999989 0.999993 0.999995 0.999996 0.999997 0.999997 0.999998 0.999998 0.999998 0.999997 0.999997 0.999997 0.999998 0.999999</t>
  </si>
  <si>
    <t>bodywt 3 2001 1 1 1 2001_3_bodywt 0.0409642 0.137919 0.315425 0.545751 0.752898 0.918817 1.08773 1.2921 1.54133 1.82485 2.12622 2.43324 2.73862 3.03796 3.32837 3.60788 3.87511 4.1292 4.36962 4.59616 4.80877 5.00755 5.19268 5.36442 5.5231 5.66909 5.80287 5.92499 6.03436 6.13245 6.35278</t>
  </si>
  <si>
    <t>Asel2 4 2001 1 1 1 2001_4_Asel2 0 0.0175231 0.057464 0.131234 0.244908 0.38924 0.544799 0.689966 0.808255 0.892262 0.944221 0.972646 0.986859 0.993616 0.996782 0.998286 0.999024 0.999401 0.999602 0.999715 0.99978 0.999819 0.999842 0.999855 0.999863 0.999866 0.999866 0.999864 0.99987 0.999884 0.999906</t>
  </si>
  <si>
    <t>bodywt 4 2001 1 1 1 2001_4_bodywt 0.0157569 0.0702464 0.179079 0.329388 0.522229 0.750431 1.00586 1.28041 1.56674 1.8594 2.15561 2.45382 2.75167 3.0459 3.33319 3.61086 3.87703 4.1305 4.37055 4.59685 4.80931 5.008 5.19307 5.36477 5.52342 5.6694 5.80318 5.9253 6.03465 6.13268 6.35291</t>
  </si>
  <si>
    <t>Asel2 5 2001 1 1 1 2001_5_Asel2 0 0.0175231 0.057464 0.131234 0.244908 0.38924 0.544799 0.689966 0.808255 0.892262 0.944221 0.972646 0.986859 0.993616 0.996782 0.998286 0.999024 0.999401 0.999602 0.999715 0.99978 0.999819 0.999842 0.999855 0.999863 0.999866 0.999866 0.999864 0.99987 0.999884 0.999906</t>
  </si>
  <si>
    <t>bodywt 5 2001 1 1 1 2001_5_bodywt 0.0157569 0.0702464 0.179079 0.329388 0.522229 0.750431 1.00586 1.28041 1.56674 1.8594 2.15561 2.45382 2.75167 3.0459 3.33319 3.61086 3.87703 4.1305 4.37055 4.59685 4.80931 5.008 5.19307 5.36477 5.52342 5.6694 5.80318 5.9253 6.03465 6.13268 6.35291</t>
  </si>
  <si>
    <t>Asel2 6 2001 1 1 1 2001_6_Asel2 0 0.0081286 0.0449748 0.139098 0.30766 0.524209 0.730627 0.877054 0.954053 0.98509 0.995436 0.998549 0.999461 0.999736 0.999823 0.999854 0.999866 0.999871 0.999873 0.999874 0.999875 0.999875 0.999875 0.999875 0.999875 0.999875 0.999875 0.999875 0.999875 0.999875 0.999876</t>
  </si>
  <si>
    <t>bodywt 6 2001 1 1 1 2001_6_bodywt 0.0201726 0.0800523 0.192721 0.344315 0.534344 0.754733 0.997111 1.25593 1.53117 1.82285 2.12594 2.43319 2.73858 3.03792 3.32835 3.60786 3.8751 4.12919 4.36962 4.59615 4.80876 5.00754 5.19268 5.36442 5.52309 5.66909 5.80287 5.92498 6.03436 6.13245 6.35278</t>
  </si>
  <si>
    <t>Fecund  NA  2002 1 1 1 2002_Fecund 0 0 0 0 0.0349948 0.17141 0.468756 0.855857 1.24166 1.59975 1.93689 2.2615 2.57715 2.88412 3.1814 3.4677 3.74185 4.00298 4.25051 4.48416 4.70383 4.90958 5.10156 5.27999 5.44518 5.59748 5.73731 5.8652 5.98171 6.08441 6.31532</t>
  </si>
  <si>
    <t>Asel2 1 2002 1 1 1 2002_1_Asel2 0 0.00375764 0.0509077 0.232911 0.558193 0.840042 0.956002 0.95989 0.91557 0.850129 0.776097 0.701003 0.629415 0.563799 0.505192 0.453737 0.409071 0.37058 0.337557 0.309293 0.285128 0.264471 0.246807 0.231695 0.218757 0.207676 0.198184 0.190056 0.182411 0.175079 0.159504</t>
  </si>
  <si>
    <t>bodywt 1 2002 1 1 1 2002_1_bodywt 0.0327735 0.100285 0.214298 0.358183 0.528826 0.72298 0.948053 1.20359 1.47704 1.75765 2.03862 2.3151 2.58336 2.84053 3.08449 3.31376 3.52741 3.72496 3.90629 4.07154 4.22113 4.35561 4.47568 4.58211 4.67574 4.75744 4.82805 4.88842 4.95649 5.03433 5.2113</t>
  </si>
  <si>
    <t>Asel2 2 2002 1 1 1 2002_2_Asel2 0 7.56198e-006 0.000664591 0.0213042 0.196084 0.574434 0.858665 0.965066 0.992281 0.998265 0.999573 0.999881 0.999962 0.999986 0.999994 0.999997 0.999999 0.999999 0.999999 1 1 1 1 1 1 1 1 1 1 1 1</t>
  </si>
  <si>
    <t>bodywt 2 2002 1 1 1 2002_2_bodywt 0.0387337 0.132764 0.301298 0.483785 0.636199 0.791547 0.986481 1.23137 1.51281 1.81344 2.12195 2.43163 2.73797 3.03768 3.32824 3.6078 3.87507 4.12917 4.3696 4.59614 4.80876 5.00754 5.19267 5.36442 5.52309 5.66908 5.80286 5.92497 6.03435 6.13244 6.35278</t>
  </si>
  <si>
    <t>Asel2 3 2002 1 1 1 2002_3_Asel2 0 2.26795e-007 2.54004e-005 0.0013362 0.0300183 0.206781 0.546173 0.818821 0.942759 0.983625 0.995314 0.998572 0.999521 0.99982 0.999924 0.999964 0.999981 0.999989 0.999993 0.999995 0.999996 0.999997 0.999997 0.999998 0.999998 0.999998 0.999997 0.999997 0.999997 0.999998 0.999999</t>
  </si>
  <si>
    <t>bodywt 3 2002 1 1 1 2002_3_bodywt 0.0409642 0.137919 0.315425 0.545751 0.752898 0.918817 1.08773 1.2921 1.54133 1.82485 2.12622 2.43324 2.73862 3.03796 3.32837 3.60788 3.87511 4.1292 4.36962 4.59616 4.80877 5.00755 5.19268 5.36442 5.5231 5.66909 5.80287 5.92499 6.03436 6.13245 6.35278</t>
  </si>
  <si>
    <t>Asel2 4 2002 1 1 1 2002_4_Asel2 0 0.0175231 0.057464 0.131234 0.244908 0.38924 0.544799 0.689966 0.808255 0.892262 0.944221 0.972646 0.986859 0.993616 0.996782 0.998286 0.999024 0.999401 0.999602 0.999715 0.99978 0.999819 0.999842 0.999855 0.999863 0.999866 0.999866 0.999864 0.99987 0.999884 0.999906</t>
  </si>
  <si>
    <t>bodywt 4 2002 1 1 1 2002_4_bodywt 0.0157569 0.0702464 0.179079 0.329388 0.522229 0.750431 1.00586 1.28041 1.56674 1.8594 2.15561 2.45382 2.75167 3.0459 3.33319 3.61086 3.87703 4.1305 4.37055 4.59685 4.80931 5.008 5.19307 5.36477 5.52342 5.6694 5.80318 5.9253 6.03465 6.13268 6.35291</t>
  </si>
  <si>
    <t>Asel2 5 2002 1 1 1 2002_5_Asel2 0 0.0175231 0.057464 0.131234 0.244908 0.38924 0.544799 0.689966 0.808255 0.892262 0.944221 0.972646 0.986859 0.993616 0.996782 0.998286 0.999024 0.999401 0.999602 0.999715 0.99978 0.999819 0.999842 0.999855 0.999863 0.999866 0.999866 0.999864 0.99987 0.999884 0.999906</t>
  </si>
  <si>
    <t>bodywt 5 2002 1 1 1 2002_5_bodywt 0.0157569 0.0702464 0.179079 0.329388 0.522229 0.750431 1.00586 1.28041 1.56674 1.8594 2.15561 2.45382 2.75167 3.0459 3.33319 3.61086 3.87703 4.1305 4.37055 4.59685 4.80931 5.008 5.19307 5.36477 5.52342 5.6694 5.80318 5.9253 6.03465 6.13268 6.35291</t>
  </si>
  <si>
    <t>Asel2 6 2002 1 1 1 2002_6_Asel2 0 0.0081286 0.0449748 0.139098 0.30766 0.524209 0.730627 0.877054 0.954053 0.98509 0.995436 0.998549 0.999461 0.999736 0.999823 0.999854 0.999866 0.999871 0.999873 0.999874 0.999875 0.999875 0.999875 0.999875 0.999875 0.999875 0.999875 0.999875 0.999875 0.999875 0.999876</t>
  </si>
  <si>
    <t>bodywt 6 2002 1 1 1 2002_6_bodywt 0.0201726 0.0800523 0.192721 0.344315 0.534344 0.754733 0.997111 1.25593 1.53117 1.82285 2.12594 2.43319 2.73858 3.03792 3.32835 3.60786 3.8751 4.12919 4.36962 4.59615 4.80876 5.00754 5.19268 5.36442 5.52309 5.66909 5.80287 5.92498 6.03436 6.13245 6.35278</t>
  </si>
  <si>
    <t>Fecund  NA  2003 1 1 1 2003_Fecund 0 0 0 0 0.0349948 0.17141 0.468756 0.855857 1.24166 1.59975 1.93689 2.2615 2.57715 2.88412 3.1814 3.4677 3.74185 4.00298 4.25051 4.48416 4.70383 4.90958 5.10156 5.27999 5.44518 5.59748 5.73731 5.8652 5.98171 6.08441 6.31532</t>
  </si>
  <si>
    <t>Asel2 1 2003 1 1 1 2003_1_Asel2 0 0.00375764 0.0509077 0.232911 0.558193 0.840042 0.956002 0.95989 0.91557 0.850129 0.776097 0.701003 0.629415 0.563799 0.505192 0.453737 0.409071 0.37058 0.337557 0.309293 0.285128 0.264471 0.246807 0.231695 0.218757 0.207676 0.198184 0.190056 0.182411 0.175079 0.159504</t>
  </si>
  <si>
    <t>bodywt 1 2003 1 1 1 2003_1_bodywt 0.0327735 0.100285 0.214298 0.358183 0.528826 0.72298 0.948053 1.20359 1.47704 1.75765 2.03862 2.3151 2.58336 2.84053 3.08449 3.31376 3.52741 3.72496 3.90629 4.07154 4.22113 4.35561 4.47568 4.58211 4.67574 4.75744 4.82805 4.88842 4.95649 5.03433 5.2113</t>
  </si>
  <si>
    <t>Asel2 2 2003 1 1 1 2003_2_Asel2 0 7.56198e-006 0.000664591 0.0213042 0.196084 0.574434 0.858665 0.965066 0.992281 0.998265 0.999573 0.999881 0.999962 0.999986 0.999994 0.999997 0.999999 0.999999 0.999999 1 1 1 1 1 1 1 1 1 1 1 1</t>
  </si>
  <si>
    <t>bodywt 2 2003 1 1 1 2003_2_bodywt 0.0387337 0.132764 0.301298 0.483785 0.636199 0.791547 0.986481 1.23137 1.51281 1.81344 2.12195 2.43163 2.73797 3.03768 3.32824 3.6078 3.87507 4.12917 4.3696 4.59614 4.80876 5.00754 5.19267 5.36442 5.52309 5.66908 5.80286 5.92497 6.03435 6.13244 6.35278</t>
  </si>
  <si>
    <t>Asel2 3 2003 1 1 1 2003_3_Asel2 0 2.26795e-007 2.54004e-005 0.0013362 0.0300183 0.206781 0.546173 0.818821 0.942759 0.983625 0.995314 0.998572 0.999521 0.99982 0.999924 0.999964 0.999981 0.999989 0.999993 0.999995 0.999996 0.999997 0.999997 0.999998 0.999998 0.999998 0.999997 0.999997 0.999997 0.999998 0.999999</t>
  </si>
  <si>
    <t>bodywt 3 2003 1 1 1 2003_3_bodywt 0.0409642 0.137919 0.315425 0.545751 0.752898 0.918817 1.08773 1.2921 1.54133 1.82485 2.12622 2.43324 2.73862 3.03796 3.32837 3.60788 3.87511 4.1292 4.36962 4.59616 4.80877 5.00755 5.19268 5.36442 5.5231 5.66909 5.80287 5.92499 6.03436 6.13245 6.35278</t>
  </si>
  <si>
    <t>Asel2 4 2003 1 1 1 2003_4_Asel2 0 0.0175231 0.057464 0.131234 0.244908 0.38924 0.544799 0.689966 0.808255 0.892262 0.944221 0.972646 0.986859 0.993616 0.996782 0.998286 0.999024 0.999401 0.999602 0.999715 0.99978 0.999819 0.999842 0.999855 0.999863 0.999866 0.999866 0.999864 0.99987 0.999884 0.999906</t>
  </si>
  <si>
    <t>bodywt 4 2003 1 1 1 2003_4_bodywt 0.0157569 0.0702464 0.179079 0.329388 0.522229 0.750431 1.00586 1.28041 1.56674 1.8594 2.15561 2.45382 2.75167 3.0459 3.33319 3.61086 3.87703 4.1305 4.37055 4.59685 4.80931 5.008 5.19307 5.36477 5.52342 5.6694 5.80318 5.9253 6.03465 6.13268 6.35291</t>
  </si>
  <si>
    <t>Asel2 5 2003 1 1 1 2003_5_Asel2 0 0.0175231 0.057464 0.131234 0.244908 0.38924 0.544799 0.689966 0.808255 0.892262 0.944221 0.972646 0.986859 0.993616 0.996782 0.998286 0.999024 0.999401 0.999602 0.999715 0.99978 0.999819 0.999842 0.999855 0.999863 0.999866 0.999866 0.999864 0.99987 0.999884 0.999906</t>
  </si>
  <si>
    <t>bodywt 5 2003 1 1 1 2003_5_bodywt 0.0157569 0.0702464 0.179079 0.329388 0.522229 0.750431 1.00586 1.28041 1.56674 1.8594 2.15561 2.45382 2.75167 3.0459 3.33319 3.61086 3.87703 4.1305 4.37055 4.59685 4.80931 5.008 5.19307 5.36477 5.52342 5.6694 5.80318 5.9253 6.03465 6.13268 6.35291</t>
  </si>
  <si>
    <t>Asel2 6 2003 1 1 1 2003_6_Asel2 0 0.0081286 0.0449748 0.139098 0.30766 0.524209 0.730627 0.877054 0.954053 0.98509 0.995436 0.998549 0.999461 0.999736 0.999823 0.999854 0.999866 0.999871 0.999873 0.999874 0.999875 0.999875 0.999875 0.999875 0.999875 0.999875 0.999875 0.999875 0.999875 0.999875 0.999876</t>
  </si>
  <si>
    <t>bodywt 6 2003 1 1 1 2003_6_bodywt 0.0201726 0.0800523 0.192721 0.344315 0.534344 0.754733 0.997111 1.25593 1.53117 1.82285 2.12594 2.43319 2.73858 3.03792 3.32835 3.60786 3.8751 4.12919 4.36962 4.59615 4.80876 5.00754 5.19268 5.36442 5.52309 5.66909 5.80287 5.92498 6.03436 6.13245 6.35278</t>
  </si>
  <si>
    <t>Fecund  NA  2004 1 1 1 2004_Fecund 0 0 0 0 0.0349948 0.17141 0.468756 0.855857 1.24166 1.59975 1.93689 2.2615 2.57715 2.88412 3.1814 3.4677 3.74185 4.00298 4.25051 4.48416 4.70383 4.90958 5.10156 5.27999 5.44518 5.59748 5.73731 5.8652 5.98171 6.08441 6.31532</t>
  </si>
  <si>
    <t>Asel2 1 2004 1 1 1 2004_1_Asel2 0 0.00375764 0.0509077 0.232911 0.558193 0.840042 0.956002 0.95989 0.91557 0.850129 0.776097 0.701003 0.629415 0.563799 0.505192 0.453737 0.409071 0.37058 0.337557 0.309293 0.285128 0.264471 0.246807 0.231695 0.218757 0.207676 0.198184 0.190056 0.182411 0.175079 0.159504</t>
  </si>
  <si>
    <t>bodywt 1 2004 1 1 1 2004_1_bodywt 0.0327735 0.100285 0.214298 0.358183 0.528826 0.72298 0.948053 1.20359 1.47704 1.75765 2.03862 2.3151 2.58336 2.84053 3.08449 3.31376 3.52741 3.72496 3.90629 4.07154 4.22113 4.35561 4.47568 4.58211 4.67574 4.75744 4.82805 4.88842 4.95649 5.03433 5.2113</t>
  </si>
  <si>
    <t>Asel2 2 2004 1 1 1 2004_2_Asel2 0 7.56198e-006 0.000664591 0.0213042 0.196084 0.574434 0.858665 0.965066 0.992281 0.998265 0.999573 0.999881 0.999962 0.999986 0.999994 0.999997 0.999999 0.999999 0.999999 1 1 1 1 1 1 1 1 1 1 1 1</t>
  </si>
  <si>
    <t>bodywt 2 2004 1 1 1 2004_2_bodywt 0.0387337 0.132764 0.301298 0.483785 0.636199 0.791547 0.986481 1.23137 1.51281 1.81344 2.12195 2.43163 2.73797 3.03768 3.32824 3.6078 3.87507 4.12917 4.3696 4.59614 4.80876 5.00754 5.19267 5.36442 5.52309 5.66908 5.80286 5.92497 6.03435 6.13244 6.35278</t>
  </si>
  <si>
    <t>Asel2 3 2004 1 1 1 2004_3_Asel2 0 2.26795e-007 2.54004e-005 0.0013362 0.0300183 0.206781 0.546173 0.818821 0.942759 0.983625 0.995314 0.998572 0.999521 0.99982 0.999924 0.999964 0.999981 0.999989 0.999993 0.999995 0.999996 0.999997 0.999997 0.999998 0.999998 0.999998 0.999997 0.999997 0.999997 0.999998 0.999999</t>
  </si>
  <si>
    <t>bodywt 3 2004 1 1 1 2004_3_bodywt 0.0409642 0.137919 0.315425 0.545751 0.752898 0.918817 1.08773 1.2921 1.54133 1.82485 2.12622 2.43324 2.73862 3.03796 3.32837 3.60788 3.87511 4.1292 4.36962 4.59616 4.80877 5.00755 5.19268 5.36442 5.5231 5.66909 5.80287 5.92499 6.03436 6.13245 6.35278</t>
  </si>
  <si>
    <t>Asel2 4 2004 1 1 1 2004_4_Asel2 0 0.0175231 0.057464 0.131234 0.244908 0.38924 0.544799 0.689966 0.808255 0.892262 0.944221 0.972646 0.986859 0.993616 0.996782 0.998286 0.999024 0.999401 0.999602 0.999715 0.99978 0.999819 0.999842 0.999855 0.999863 0.999866 0.999866 0.999864 0.99987 0.999884 0.999906</t>
  </si>
  <si>
    <t>bodywt 4 2004 1 1 1 2004_4_bodywt 0.0157569 0.0702464 0.179079 0.329388 0.522229 0.750431 1.00586 1.28041 1.56674 1.8594 2.15561 2.45382 2.75167 3.0459 3.33319 3.61086 3.87703 4.1305 4.37055 4.59685 4.80931 5.008 5.19307 5.36477 5.52342 5.6694 5.80318 5.9253 6.03465 6.13268 6.35291</t>
  </si>
  <si>
    <t>Asel2 5 2004 1 1 1 2004_5_Asel2 0 0.0175231 0.057464 0.131234 0.244908 0.38924 0.544799 0.689966 0.808255 0.892262 0.944221 0.972646 0.986859 0.993616 0.996782 0.998286 0.999024 0.999401 0.999602 0.999715 0.99978 0.999819 0.999842 0.999855 0.999863 0.999866 0.999866 0.999864 0.99987 0.999884 0.999906</t>
  </si>
  <si>
    <t>bodywt 5 2004 1 1 1 2004_5_bodywt 0.0157569 0.0702464 0.179079 0.329388 0.522229 0.750431 1.00586 1.28041 1.56674 1.8594 2.15561 2.45382 2.75167 3.0459 3.33319 3.61086 3.87703 4.1305 4.37055 4.59685 4.80931 5.008 5.19307 5.36477 5.52342 5.6694 5.80318 5.9253 6.03465 6.13268 6.35291</t>
  </si>
  <si>
    <t>Asel2 6 2004 1 1 1 2004_6_Asel2 0 0.0081286 0.0449748 0.139098 0.30766 0.524209 0.730627 0.877054 0.954053 0.98509 0.995436 0.998549 0.999461 0.999736 0.999823 0.999854 0.999866 0.999871 0.999873 0.999874 0.999875 0.999875 0.999875 0.999875 0.999875 0.999875 0.999875 0.999875 0.999875 0.999875 0.999876</t>
  </si>
  <si>
    <t>bodywt 6 2004 1 1 1 2004_6_bodywt 0.0201726 0.0800523 0.192721 0.344315 0.534344 0.754733 0.997111 1.25593 1.53117 1.82285 2.12594 2.43319 2.73858 3.03792 3.32835 3.60786 3.8751 4.12919 4.36962 4.59615 4.80876 5.00754 5.19268 5.36442 5.52309 5.66909 5.80287 5.92498 6.03436 6.13245 6.35278</t>
  </si>
  <si>
    <t>Fecund  NA  2005 1 1 1 2005_Fecund 0 0 0 0 0.0349948 0.17141 0.468756 0.855857 1.24166 1.59975 1.93689 2.2615 2.57715 2.88412 3.1814 3.4677 3.74185 4.00298 4.25051 4.48416 4.70383 4.90958 5.10156 5.27999 5.44518 5.59748 5.73731 5.8652 5.98171 6.08441 6.31532</t>
  </si>
  <si>
    <t>Asel2 1 2005 1 1 1 2005_1_Asel2 0 0.00375764 0.0509077 0.232911 0.558193 0.840042 0.956002 0.95989 0.91557 0.850129 0.776097 0.701003 0.629415 0.563799 0.505192 0.453737 0.409071 0.37058 0.337557 0.309293 0.285128 0.264471 0.246807 0.231695 0.218757 0.207676 0.198184 0.190056 0.182411 0.175079 0.159504</t>
  </si>
  <si>
    <t>bodywt 1 2005 1 1 1 2005_1_bodywt 0.0327735 0.100285 0.214298 0.358183 0.528826 0.72298 0.948053 1.20359 1.47704 1.75765 2.03862 2.3151 2.58336 2.84053 3.08449 3.31376 3.52741 3.72496 3.90629 4.07154 4.22113 4.35561 4.47568 4.58211 4.67574 4.75744 4.82805 4.88842 4.95649 5.03433 5.2113</t>
  </si>
  <si>
    <t>Asel2 2 2005 1 1 1 2005_2_Asel2 0 7.56198e-006 0.000664591 0.0213042 0.196084 0.574434 0.858665 0.965066 0.992281 0.998265 0.999573 0.999881 0.999962 0.999986 0.999994 0.999997 0.999999 0.999999 0.999999 1 1 1 1 1 1 1 1 1 1 1 1</t>
  </si>
  <si>
    <t>bodywt 2 2005 1 1 1 2005_2_bodywt 0.0387337 0.132764 0.301298 0.483785 0.636199 0.791547 0.986481 1.23137 1.51281 1.81344 2.12195 2.43163 2.73797 3.03768 3.32824 3.6078 3.87507 4.12917 4.3696 4.59614 4.80876 5.00754 5.19267 5.36442 5.52309 5.66908 5.80286 5.92497 6.03435 6.13244 6.35278</t>
  </si>
  <si>
    <t>Asel2 3 2005 1 1 1 2005_3_Asel2 0 2.26795e-007 2.54004e-005 0.0013362 0.0300183 0.206781 0.546173 0.818821 0.942759 0.983625 0.995314 0.998572 0.999521 0.99982 0.999924 0.999964 0.999981 0.999989 0.999993 0.999995 0.999996 0.999997 0.999997 0.999998 0.999998 0.999998 0.999997 0.999997 0.999997 0.999998 0.999999</t>
  </si>
  <si>
    <t>bodywt 3 2005 1 1 1 2005_3_bodywt 0.0409642 0.137919 0.315425 0.545751 0.752898 0.918817 1.08773 1.2921 1.54133 1.82485 2.12622 2.43324 2.73862 3.03796 3.32837 3.60788 3.87511 4.1292 4.36962 4.59616 4.80877 5.00755 5.19268 5.36442 5.5231 5.66909 5.80287 5.92499 6.03436 6.13245 6.35278</t>
  </si>
  <si>
    <t>Asel2 4 2005 1 1 1 2005_4_Asel2 0 0.0175231 0.057464 0.131234 0.244908 0.38924 0.544799 0.689966 0.808255 0.892262 0.944221 0.972646 0.986859 0.993616 0.996782 0.998286 0.999024 0.999401 0.999602 0.999715 0.99978 0.999819 0.999842 0.999855 0.999863 0.999866 0.999866 0.999864 0.99987 0.999884 0.999906</t>
  </si>
  <si>
    <t>bodywt 4 2005 1 1 1 2005_4_bodywt 0.0157569 0.0702464 0.179079 0.329388 0.522229 0.750431 1.00586 1.28041 1.56674 1.8594 2.15561 2.45382 2.75167 3.0459 3.33319 3.61086 3.87703 4.1305 4.37055 4.59685 4.80931 5.008 5.19307 5.36477 5.52342 5.6694 5.80318 5.9253 6.03465 6.13268 6.35291</t>
  </si>
  <si>
    <t>Asel2 5 2005 1 1 1 2005_5_Asel2 0 0.0175231 0.057464 0.131234 0.244908 0.38924 0.544799 0.689966 0.808255 0.892262 0.944221 0.972646 0.986859 0.993616 0.996782 0.998286 0.999024 0.999401 0.999602 0.999715 0.99978 0.999819 0.999842 0.999855 0.999863 0.999866 0.999866 0.999864 0.99987 0.999884 0.999906</t>
  </si>
  <si>
    <t>bodywt 5 2005 1 1 1 2005_5_bodywt 0.0157569 0.0702464 0.179079 0.329388 0.522229 0.750431 1.00586 1.28041 1.56674 1.8594 2.15561 2.45382 2.75167 3.0459 3.33319 3.61086 3.87703 4.1305 4.37055 4.59685 4.80931 5.008 5.19307 5.36477 5.52342 5.6694 5.80318 5.9253 6.03465 6.13268 6.35291</t>
  </si>
  <si>
    <t>Asel2 6 2005 1 1 1 2005_6_Asel2 0 0.0081286 0.0449748 0.139098 0.30766 0.524209 0.730627 0.877054 0.954053 0.98509 0.995436 0.998549 0.999461 0.999736 0.999823 0.999854 0.999866 0.999871 0.999873 0.999874 0.999875 0.999875 0.999875 0.999875 0.999875 0.999875 0.999875 0.999875 0.999875 0.999875 0.999876</t>
  </si>
  <si>
    <t>bodywt 6 2005 1 1 1 2005_6_bodywt 0.0201726 0.0800523 0.192721 0.344315 0.534344 0.754733 0.997111 1.25593 1.53117 1.82285 2.12594 2.43319 2.73858 3.03792 3.32835 3.60786 3.8751 4.12919 4.36962 4.59615 4.80876 5.00754 5.19268 5.36442 5.52309 5.66909 5.80287 5.92498 6.03436 6.13245 6.35278</t>
  </si>
  <si>
    <t>Fecund  NA  2006 1 1 1 2006_Fecund 0 0 0 0 0.0349948 0.17141 0.468756 0.855857 1.24166 1.59975 1.93689 2.2615 2.57715 2.88412 3.1814 3.4677 3.74185 4.00298 4.25051 4.48416 4.70383 4.90958 5.10156 5.27999 5.44518 5.59748 5.73731 5.8652 5.98171 6.08441 6.31532</t>
  </si>
  <si>
    <t>Asel2 1 2006 1 1 1 2006_1_Asel2 0 0.00375764 0.0509077 0.232911 0.558193 0.840042 0.956002 0.95989 0.91557 0.850129 0.776097 0.701003 0.629415 0.563799 0.505192 0.453737 0.409071 0.37058 0.337557 0.309293 0.285128 0.264471 0.246807 0.231695 0.218757 0.207676 0.198184 0.190056 0.182411 0.175079 0.159504</t>
  </si>
  <si>
    <t>bodywt 1 2006 1 1 1 2006_1_bodywt 0.0327735 0.100285 0.214298 0.358183 0.528826 0.72298 0.948053 1.20359 1.47704 1.75765 2.03862 2.3151 2.58336 2.84053 3.08449 3.31376 3.52741 3.72496 3.90629 4.07154 4.22113 4.35561 4.47568 4.58211 4.67574 4.75744 4.82805 4.88842 4.95649 5.03433 5.2113</t>
  </si>
  <si>
    <t>Asel2 2 2006 1 1 1 2006_2_Asel2 0 7.56198e-006 0.000664591 0.0213042 0.196084 0.574434 0.858665 0.965066 0.992281 0.998265 0.999573 0.999881 0.999962 0.999986 0.999994 0.999997 0.999999 0.999999 0.999999 1 1 1 1 1 1 1 1 1 1 1 1</t>
  </si>
  <si>
    <t>bodywt 2 2006 1 1 1 2006_2_bodywt 0.0387337 0.132764 0.301298 0.483785 0.636199 0.791547 0.986481 1.23137 1.51281 1.81344 2.12195 2.43163 2.73797 3.03768 3.32824 3.6078 3.87507 4.12917 4.3696 4.59614 4.80876 5.00754 5.19267 5.36442 5.52309 5.66908 5.80286 5.92497 6.03435 6.13244 6.35278</t>
  </si>
  <si>
    <t>Asel2 3 2006 1 1 1 2006_3_Asel2 0 2.26795e-007 2.54004e-005 0.0013362 0.0300183 0.206781 0.546173 0.818821 0.942759 0.983625 0.995314 0.998572 0.999521 0.99982 0.999924 0.999964 0.999981 0.999989 0.999993 0.999995 0.999996 0.999997 0.999997 0.999998 0.999998 0.999998 0.999997 0.999997 0.999997 0.999998 0.999999</t>
  </si>
  <si>
    <t>bodywt 3 2006 1 1 1 2006_3_bodywt 0.0409642 0.137919 0.315425 0.545751 0.752898 0.918817 1.08773 1.2921 1.54133 1.82485 2.12622 2.43324 2.73862 3.03796 3.32837 3.60788 3.87511 4.1292 4.36962 4.59616 4.80877 5.00755 5.19268 5.36442 5.5231 5.66909 5.80287 5.92499 6.03436 6.13245 6.35278</t>
  </si>
  <si>
    <t>Asel2 4 2006 1 1 1 2006_4_Asel2 0 0.0175231 0.057464 0.131234 0.244908 0.38924 0.544799 0.689966 0.808255 0.892262 0.944221 0.972646 0.986859 0.993616 0.996782 0.998286 0.999024 0.999401 0.999602 0.999715 0.99978 0.999819 0.999842 0.999855 0.999863 0.999866 0.999866 0.999864 0.99987 0.999884 0.999906</t>
  </si>
  <si>
    <t>bodywt 4 2006 1 1 1 2006_4_bodywt 0.0157569 0.0702464 0.179079 0.329388 0.522229 0.750431 1.00586 1.28041 1.56674 1.8594 2.15561 2.45382 2.75167 3.0459 3.33319 3.61086 3.87703 4.1305 4.37055 4.59685 4.80931 5.008 5.19307 5.36477 5.52342 5.6694 5.80318 5.9253 6.03465 6.13268 6.35291</t>
  </si>
  <si>
    <t>Asel2 5 2006 1 1 1 2006_5_Asel2 0 0.0175231 0.057464 0.131234 0.244908 0.38924 0.544799 0.689966 0.808255 0.892262 0.944221 0.972646 0.986859 0.993616 0.996782 0.998286 0.999024 0.999401 0.999602 0.999715 0.99978 0.999819 0.999842 0.999855 0.999863 0.999866 0.999866 0.999864 0.99987 0.999884 0.999906</t>
  </si>
  <si>
    <t>bodywt 5 2006 1 1 1 2006_5_bodywt 0.0157569 0.0702464 0.179079 0.329388 0.522229 0.750431 1.00586 1.28041 1.56674 1.8594 2.15561 2.45382 2.75167 3.0459 3.33319 3.61086 3.87703 4.1305 4.37055 4.59685 4.80931 5.008 5.19307 5.36477 5.52342 5.6694 5.80318 5.9253 6.03465 6.13268 6.35291</t>
  </si>
  <si>
    <t>Asel2 6 2006 1 1 1 2006_6_Asel2 0 0.0081286 0.0449748 0.139098 0.30766 0.524209 0.730627 0.877054 0.954053 0.98509 0.995436 0.998549 0.999461 0.999736 0.999823 0.999854 0.999866 0.999871 0.999873 0.999874 0.999875 0.999875 0.999875 0.999875 0.999875 0.999875 0.999875 0.999875 0.999875 0.999875 0.999876</t>
  </si>
  <si>
    <t>bodywt 6 2006 1 1 1 2006_6_bodywt 0.0201726 0.0800523 0.192721 0.344315 0.534344 0.754733 0.997111 1.25593 1.53117 1.82285 2.12594 2.43319 2.73858 3.03792 3.32835 3.60786 3.8751 4.12919 4.36962 4.59615 4.80876 5.00754 5.19268 5.36442 5.52309 5.66909 5.80287 5.92498 6.03436 6.13245 6.35278</t>
  </si>
  <si>
    <t>Fecund  NA  2007 1 1 1 2007_Fecund 0 0 0 0 0.0349948 0.17141 0.468756 0.855857 1.24166 1.59975 1.93689 2.2615 2.57715 2.88412 3.1814 3.4677 3.74185 4.00298 4.25051 4.48416 4.70383 4.90958 5.10156 5.27999 5.44518 5.59748 5.73731 5.8652 5.98171 6.08441 6.31532</t>
  </si>
  <si>
    <t>Asel2 1 2007 1 1 1 2007_1_Asel2 0 0.00375764 0.0509077 0.232911 0.558193 0.840042 0.956002 0.95989 0.91557 0.850129 0.776097 0.701003 0.629415 0.563799 0.505192 0.453737 0.409071 0.37058 0.337557 0.309293 0.285128 0.264471 0.246807 0.231695 0.218757 0.207676 0.198184 0.190056 0.182411 0.175079 0.159504</t>
  </si>
  <si>
    <t>bodywt 1 2007 1 1 1 2007_1_bodywt 0.0327735 0.100285 0.214298 0.358183 0.528826 0.72298 0.948053 1.20359 1.47704 1.75765 2.03862 2.3151 2.58336 2.84053 3.08449 3.31376 3.52741 3.72496 3.90629 4.07154 4.22113 4.35561 4.47568 4.58211 4.67574 4.75744 4.82805 4.88842 4.95649 5.03433 5.2113</t>
  </si>
  <si>
    <t>Asel2 2 2007 1 1 1 2007_2_Asel2 0 7.56198e-006 0.000664591 0.0213042 0.196084 0.574434 0.858665 0.965066 0.992281 0.998265 0.999573 0.999881 0.999962 0.999986 0.999994 0.999997 0.999999 0.999999 0.999999 1 1 1 1 1 1 1 1 1 1 1 1</t>
  </si>
  <si>
    <t>bodywt 2 2007 1 1 1 2007_2_bodywt 0.0387337 0.132764 0.301298 0.483785 0.636199 0.791547 0.986481 1.23137 1.51281 1.81344 2.12195 2.43163 2.73797 3.03768 3.32824 3.6078 3.87507 4.12917 4.3696 4.59614 4.80876 5.00754 5.19267 5.36442 5.52309 5.66908 5.80286 5.92497 6.03435 6.13244 6.35278</t>
  </si>
  <si>
    <t>Asel2 3 2007 1 1 1 2007_3_Asel2 0 2.26795e-007 2.54004e-005 0.0013362 0.0300183 0.206781 0.546173 0.818821 0.942759 0.983625 0.995314 0.998572 0.999521 0.99982 0.999924 0.999964 0.999981 0.999989 0.999993 0.999995 0.999996 0.999997 0.999997 0.999998 0.999998 0.999998 0.999997 0.999997 0.999997 0.999998 0.999999</t>
  </si>
  <si>
    <t>bodywt 3 2007 1 1 1 2007_3_bodywt 0.0409642 0.137919 0.315425 0.545751 0.752898 0.918817 1.08773 1.2921 1.54133 1.82485 2.12622 2.43324 2.73862 3.03796 3.32837 3.60788 3.87511 4.1292 4.36962 4.59616 4.80877 5.00755 5.19268 5.36442 5.5231 5.66909 5.80287 5.92499 6.03436 6.13245 6.35278</t>
  </si>
  <si>
    <t>Asel2 4 2007 1 1 1 2007_4_Asel2 0 0.0175231 0.057464 0.131234 0.244908 0.38924 0.544799 0.689966 0.808255 0.892262 0.944221 0.972646 0.986859 0.993616 0.996782 0.998286 0.999024 0.999401 0.999602 0.999715 0.99978 0.999819 0.999842 0.999855 0.999863 0.999866 0.999866 0.999864 0.99987 0.999884 0.999906</t>
  </si>
  <si>
    <t>bodywt 4 2007 1 1 1 2007_4_bodywt 0.0157569 0.0702464 0.179079 0.329388 0.522229 0.750431 1.00586 1.28041 1.56674 1.8594 2.15561 2.45382 2.75167 3.0459 3.33319 3.61086 3.87703 4.1305 4.37055 4.59685 4.80931 5.008 5.19307 5.36477 5.52342 5.6694 5.80318 5.9253 6.03465 6.13268 6.35291</t>
  </si>
  <si>
    <t>Asel2 5 2007 1 1 1 2007_5_Asel2 0 0.0175231 0.057464 0.131234 0.244908 0.38924 0.544799 0.689966 0.808255 0.892262 0.944221 0.972646 0.986859 0.993616 0.996782 0.998286 0.999024 0.999401 0.999602 0.999715 0.99978 0.999819 0.999842 0.999855 0.999863 0.999866 0.999866 0.999864 0.99987 0.999884 0.999906</t>
  </si>
  <si>
    <t>bodywt 5 2007 1 1 1 2007_5_bodywt 0.0157569 0.0702464 0.179079 0.329388 0.522229 0.750431 1.00586 1.28041 1.56674 1.8594 2.15561 2.45382 2.75167 3.0459 3.33319 3.61086 3.87703 4.1305 4.37055 4.59685 4.80931 5.008 5.19307 5.36477 5.52342 5.6694 5.80318 5.9253 6.03465 6.13268 6.35291</t>
  </si>
  <si>
    <t>Asel2 6 2007 1 1 1 2007_6_Asel2 0 0.0081286 0.0449748 0.139098 0.30766 0.524209 0.730627 0.877054 0.954053 0.98509 0.995436 0.998549 0.999461 0.999736 0.999823 0.999854 0.999866 0.999871 0.999873 0.999874 0.999875 0.999875 0.999875 0.999875 0.999875 0.999875 0.999875 0.999875 0.999875 0.999875 0.999876</t>
  </si>
  <si>
    <t>bodywt 6 2007 1 1 1 2007_6_bodywt 0.0201726 0.0800523 0.192721 0.344315 0.534344 0.754733 0.997111 1.25593 1.53117 1.82285 2.12594 2.43319 2.73858 3.03792 3.32835 3.60786 3.8751 4.12919 4.36962 4.59615 4.80876 5.00754 5.19268 5.36442 5.52309 5.66909 5.80287 5.92498 6.03436 6.13245 6.35278</t>
  </si>
  <si>
    <t>Fecund  NA  2008 1 1 1 2008_Fecund 0 0 0 0 0.0349948 0.17141 0.468756 0.855857 1.24166 1.59975 1.93689 2.2615 2.57715 2.88412 3.1814 3.4677 3.74185 4.00298 4.25051 4.48416 4.70383 4.90958 5.10156 5.27999 5.44518 5.59748 5.73731 5.8652 5.98171 6.08441 6.31532</t>
  </si>
  <si>
    <t>Asel2 1 2008 1 1 1 2008_1_Asel2 0 0.00375764 0.0509077 0.232911 0.558193 0.840042 0.956002 0.95989 0.91557 0.850129 0.776097 0.701003 0.629415 0.563799 0.505192 0.453737 0.409071 0.37058 0.337557 0.309293 0.285128 0.264471 0.246807 0.231695 0.218757 0.207676 0.198184 0.190056 0.182411 0.175079 0.159504</t>
  </si>
  <si>
    <t>bodywt 1 2008 1 1 1 2008_1_bodywt 0.0327735 0.100285 0.214298 0.358183 0.528826 0.72298 0.948053 1.20359 1.47704 1.75765 2.03862 2.3151 2.58336 2.84053 3.08449 3.31376 3.52741 3.72496 3.90629 4.07154 4.22113 4.35561 4.47568 4.58211 4.67574 4.75744 4.82805 4.88842 4.95649 5.03433 5.2113</t>
  </si>
  <si>
    <t>Asel2 2 2008 1 1 1 2008_2_Asel2 0 7.56198e-006 0.000664591 0.0213042 0.196084 0.574434 0.858665 0.965066 0.992281 0.998265 0.999573 0.999881 0.999962 0.999986 0.999994 0.999997 0.999999 0.999999 0.999999 1 1 1 1 1 1 1 1 1 1 1 1</t>
  </si>
  <si>
    <t>bodywt 2 2008 1 1 1 2008_2_bodywt 0.0387337 0.132764 0.301298 0.483785 0.636199 0.791547 0.986481 1.23137 1.51281 1.81344 2.12195 2.43163 2.73797 3.03768 3.32824 3.6078 3.87507 4.12917 4.3696 4.59614 4.80876 5.00754 5.19267 5.36442 5.52309 5.66908 5.80286 5.92497 6.03435 6.13244 6.35278</t>
  </si>
  <si>
    <t>Asel2 3 2008 1 1 1 2008_3_Asel2 0 2.26795e-007 2.54004e-005 0.0013362 0.0300183 0.206781 0.546173 0.818821 0.942759 0.983625 0.995314 0.998572 0.999521 0.99982 0.999924 0.999964 0.999981 0.999989 0.999993 0.999995 0.999996 0.999997 0.999997 0.999998 0.999998 0.999998 0.999997 0.999997 0.999997 0.999998 0.999999</t>
  </si>
  <si>
    <t>bodywt 3 2008 1 1 1 2008_3_bodywt 0.0409642 0.137919 0.315425 0.545751 0.752898 0.918817 1.08773 1.2921 1.54133 1.82485 2.12622 2.43324 2.73862 3.03796 3.32837 3.60788 3.87511 4.1292 4.36962 4.59616 4.80877 5.00755 5.19268 5.36442 5.5231 5.66909 5.80287 5.92499 6.03436 6.13245 6.35278</t>
  </si>
  <si>
    <t>Asel2 4 2008 1 1 1 2008_4_Asel2 0 0.0175231 0.057464 0.131234 0.244908 0.38924 0.544799 0.689966 0.808255 0.892262 0.944221 0.972646 0.986859 0.993616 0.996782 0.998286 0.999024 0.999401 0.999602 0.999715 0.99978 0.999819 0.999842 0.999855 0.999863 0.999866 0.999866 0.999864 0.99987 0.999884 0.999906</t>
  </si>
  <si>
    <t>bodywt 4 2008 1 1 1 2008_4_bodywt 0.0157569 0.0702464 0.179079 0.329388 0.522229 0.750431 1.00586 1.28041 1.56674 1.8594 2.15561 2.45382 2.75167 3.0459 3.33319 3.61086 3.87703 4.1305 4.37055 4.59685 4.80931 5.008 5.19307 5.36477 5.52342 5.6694 5.80318 5.9253 6.03465 6.13268 6.35291</t>
  </si>
  <si>
    <t>Asel2 5 2008 1 1 1 2008_5_Asel2 0 0.0175231 0.057464 0.131234 0.244908 0.38924 0.544799 0.689966 0.808255 0.892262 0.944221 0.972646 0.986859 0.993616 0.996782 0.998286 0.999024 0.999401 0.999602 0.999715 0.99978 0.999819 0.999842 0.999855 0.999863 0.999866 0.999866 0.999864 0.99987 0.999884 0.999906</t>
  </si>
  <si>
    <t>bodywt 5 2008 1 1 1 2008_5_bodywt 0.0157569 0.0702464 0.179079 0.329388 0.522229 0.750431 1.00586 1.28041 1.56674 1.8594 2.15561 2.45382 2.75167 3.0459 3.33319 3.61086 3.87703 4.1305 4.37055 4.59685 4.80931 5.008 5.19307 5.36477 5.52342 5.6694 5.80318 5.9253 6.03465 6.13268 6.35291</t>
  </si>
  <si>
    <t>Asel2 6 2008 1 1 1 2008_6_Asel2 0 0.0081286 0.0449748 0.139098 0.30766 0.524209 0.730627 0.877054 0.954053 0.98509 0.995436 0.998549 0.999461 0.999736 0.999823 0.999854 0.999866 0.999871 0.999873 0.999874 0.999875 0.999875 0.999875 0.999875 0.999875 0.999875 0.999875 0.999875 0.999875 0.999875 0.999876</t>
  </si>
  <si>
    <t>bodywt 6 2008 1 1 1 2008_6_bodywt 0.0201726 0.0800523 0.192721 0.344315 0.534344 0.754733 0.997111 1.25593 1.53117 1.82285 2.12594 2.43319 2.73858 3.03792 3.32835 3.60786 3.8751 4.12919 4.36962 4.59615 4.80876 5.00754 5.19268 5.36442 5.52309 5.66909 5.80287 5.92498 6.03436 6.13245 6.35278</t>
  </si>
  <si>
    <t>Fecund  NA  2009 1 1 1 2009_Fecund 0 0 0 0 0.0349948 0.17141 0.468756 0.855857 1.24166 1.59975 1.93689 2.2615 2.57715 2.88412 3.1814 3.4677 3.74185 4.00298 4.25051 4.48416 4.70383 4.90958 5.10156 5.27999 5.44518 5.59748 5.73731 5.8652 5.98171 6.08441 6.31532</t>
  </si>
  <si>
    <t>Asel2 1 2009 1 1 1 2009_1_Asel2 0 0.00375764 0.0509077 0.232911 0.558193 0.840042 0.956002 0.95989 0.91557 0.850129 0.776097 0.701003 0.629415 0.563799 0.505192 0.453737 0.409071 0.37058 0.337557 0.309293 0.285128 0.264471 0.246807 0.231695 0.218757 0.207676 0.198184 0.190056 0.182411 0.175079 0.159504</t>
  </si>
  <si>
    <t>bodywt 1 2009 1 1 1 2009_1_bodywt 0.0327735 0.100285 0.214298 0.358183 0.528826 0.72298 0.948053 1.20359 1.47704 1.75765 2.03862 2.3151 2.58336 2.84053 3.08449 3.31376 3.52741 3.72496 3.90629 4.07154 4.22113 4.35561 4.47568 4.58211 4.67574 4.75744 4.82805 4.88842 4.95649 5.03433 5.2113</t>
  </si>
  <si>
    <t>Asel2 2 2009 1 1 1 2009_2_Asel2 0 7.56198e-006 0.000664591 0.0213042 0.196084 0.574434 0.858665 0.965066 0.992281 0.998265 0.999573 0.999881 0.999962 0.999986 0.999994 0.999997 0.999999 0.999999 0.999999 1 1 1 1 1 1 1 1 1 1 1 1</t>
  </si>
  <si>
    <t>bodywt 2 2009 1 1 1 2009_2_bodywt 0.0387337 0.132764 0.301298 0.483785 0.636199 0.791547 0.986481 1.23137 1.51281 1.81344 2.12195 2.43163 2.73797 3.03768 3.32824 3.6078 3.87507 4.12917 4.3696 4.59614 4.80876 5.00754 5.19267 5.36442 5.52309 5.66908 5.80286 5.92497 6.03435 6.13244 6.35278</t>
  </si>
  <si>
    <t>Asel2 3 2009 1 1 1 2009_3_Asel2 0 2.26795e-007 2.54004e-005 0.0013362 0.0300183 0.206781 0.546173 0.818821 0.942759 0.983625 0.995314 0.998572 0.999521 0.99982 0.999924 0.999964 0.999981 0.999989 0.999993 0.999995 0.999996 0.999997 0.999997 0.999998 0.999998 0.999998 0.999997 0.999997 0.999997 0.999998 0.999999</t>
  </si>
  <si>
    <t>bodywt 3 2009 1 1 1 2009_3_bodywt 0.0409642 0.137919 0.315425 0.545751 0.752898 0.918817 1.08773 1.2921 1.54133 1.82485 2.12622 2.43324 2.73862 3.03796 3.32837 3.60788 3.87511 4.1292 4.36962 4.59616 4.80877 5.00755 5.19268 5.36442 5.5231 5.66909 5.80287 5.92499 6.03436 6.13245 6.35278</t>
  </si>
  <si>
    <t>Asel2 4 2009 1 1 1 2009_4_Asel2 0 0.0175231 0.057464 0.131234 0.244908 0.38924 0.544799 0.689966 0.808255 0.892262 0.944221 0.972646 0.986859 0.993616 0.996782 0.998286 0.999024 0.999401 0.999602 0.999715 0.99978 0.999819 0.999842 0.999855 0.999863 0.999866 0.999866 0.999864 0.99987 0.999884 0.999906</t>
  </si>
  <si>
    <t>bodywt 4 2009 1 1 1 2009_4_bodywt 0.0157569 0.0702464 0.179079 0.329388 0.522229 0.750431 1.00586 1.28041 1.56674 1.8594 2.15561 2.45382 2.75167 3.0459 3.33319 3.61086 3.87703 4.1305 4.37055 4.59685 4.80931 5.008 5.19307 5.36477 5.52342 5.6694 5.80318 5.9253 6.03465 6.13268 6.35291</t>
  </si>
  <si>
    <t>Asel2 5 2009 1 1 1 2009_5_Asel2 0 0.0175231 0.057464 0.131234 0.244908 0.38924 0.544799 0.689966 0.808255 0.892262 0.944221 0.972646 0.986859 0.993616 0.996782 0.998286 0.999024 0.999401 0.999602 0.999715 0.99978 0.999819 0.999842 0.999855 0.999863 0.999866 0.999866 0.999864 0.99987 0.999884 0.999906</t>
  </si>
  <si>
    <t>bodywt 5 2009 1 1 1 2009_5_bodywt 0.0157569 0.0702464 0.179079 0.329388 0.522229 0.750431 1.00586 1.28041 1.56674 1.8594 2.15561 2.45382 2.75167 3.0459 3.33319 3.61086 3.87703 4.1305 4.37055 4.59685 4.80931 5.008 5.19307 5.36477 5.52342 5.6694 5.80318 5.9253 6.03465 6.13268 6.35291</t>
  </si>
  <si>
    <t>Asel2 6 2009 1 1 1 2009_6_Asel2 0 0.0081286 0.0449748 0.139098 0.30766 0.524209 0.730627 0.877054 0.954053 0.98509 0.995436 0.998549 0.999461 0.999736 0.999823 0.999854 0.999866 0.999871 0.999873 0.999874 0.999875 0.999875 0.999875 0.999875 0.999875 0.999875 0.999875 0.999875 0.999875 0.999875 0.999876</t>
  </si>
  <si>
    <t>bodywt 6 2009 1 1 1 2009_6_bodywt 0.0201726 0.0800523 0.192721 0.344315 0.534344 0.754733 0.997111 1.25593 1.53117 1.82285 2.12594 2.43319 2.73858 3.03792 3.32835 3.60786 3.8751 4.12919 4.36962 4.59615 4.80876 5.00754 5.19268 5.36442 5.52309 5.66909 5.80287 5.92498 6.03436 6.13245 6.35278</t>
  </si>
  <si>
    <t>Fecund  NA  2010 1 1 1 2010_Fecund 0 0 0 0 0.0349948 0.17141 0.468756 0.855857 1.24166 1.59975 1.93689 2.2615 2.57715 2.88412 3.1814 3.4677 3.74185 4.00298 4.25051 4.48416 4.70383 4.90958 5.10156 5.27999 5.44518 5.59748 5.73731 5.8652 5.98171 6.08441 6.31532</t>
  </si>
  <si>
    <t>Asel2 1 2010 1 1 1 2010_1_Asel2 0 0.00375764 0.0509077 0.232911 0.558193 0.840042 0.956002 0.95989 0.91557 0.850129 0.776097 0.701003 0.629415 0.563799 0.505192 0.453737 0.409071 0.37058 0.337557 0.309293 0.285128 0.264471 0.246807 0.231695 0.218757 0.207676 0.198184 0.190056 0.182411 0.175079 0.159504</t>
  </si>
  <si>
    <t>bodywt 1 2010 1 1 1 2010_1_bodywt 0.0327735 0.100285 0.214298 0.358183 0.528826 0.72298 0.948053 1.20359 1.47704 1.75765 2.03862 2.3151 2.58336 2.84053 3.08449 3.31376 3.52741 3.72496 3.90629 4.07154 4.22113 4.35561 4.47568 4.58211 4.67574 4.75744 4.82805 4.88842 4.95649 5.03433 5.2113</t>
  </si>
  <si>
    <t>Asel2 2 2010 1 1 1 2010_2_Asel2 0 7.56198e-006 0.000664591 0.0213042 0.196084 0.574434 0.858665 0.965066 0.992281 0.998265 0.999573 0.999881 0.999962 0.999986 0.999994 0.999997 0.999999 0.999999 0.999999 1 1 1 1 1 1 1 1 1 1 1 1</t>
  </si>
  <si>
    <t>bodywt 2 2010 1 1 1 2010_2_bodywt 0.0387337 0.132764 0.301298 0.483785 0.636199 0.791547 0.986481 1.23137 1.51281 1.81344 2.12195 2.43163 2.73797 3.03768 3.32824 3.6078 3.87507 4.12917 4.3696 4.59614 4.80876 5.00754 5.19267 5.36442 5.52309 5.66908 5.80286 5.92497 6.03435 6.13244 6.35278</t>
  </si>
  <si>
    <t>Asel2 3 2010 1 1 1 2010_3_Asel2 0 2.26795e-007 2.54004e-005 0.0013362 0.0300183 0.206781 0.546173 0.818821 0.942759 0.983625 0.995314 0.998572 0.999521 0.99982 0.999924 0.999964 0.999981 0.999989 0.999993 0.999995 0.999996 0.999997 0.999997 0.999998 0.999998 0.999998 0.999997 0.999997 0.999997 0.999998 0.999999</t>
  </si>
  <si>
    <t>bodywt 3 2010 1 1 1 2010_3_bodywt 0.0409642 0.137919 0.315425 0.545751 0.752898 0.918817 1.08773 1.2921 1.54133 1.82485 2.12622 2.43324 2.73862 3.03796 3.32837 3.60788 3.87511 4.1292 4.36962 4.59616 4.80877 5.00755 5.19268 5.36442 5.5231 5.66909 5.80287 5.92499 6.03436 6.13245 6.35278</t>
  </si>
  <si>
    <t>Asel2 4 2010 1 1 1 2010_4_Asel2 0 0.0175231 0.057464 0.131234 0.244908 0.38924 0.544799 0.689966 0.808255 0.892262 0.944221 0.972646 0.986859 0.993616 0.996782 0.998286 0.999024 0.999401 0.999602 0.999715 0.99978 0.999819 0.999842 0.999855 0.999863 0.999866 0.999866 0.999864 0.99987 0.999884 0.999906</t>
  </si>
  <si>
    <t>bodywt 4 2010 1 1 1 2010_4_bodywt 0.0157569 0.0702464 0.179079 0.329388 0.522229 0.750431 1.00586 1.28041 1.56674 1.8594 2.15561 2.45382 2.75167 3.0459 3.33319 3.61086 3.87703 4.1305 4.37055 4.59685 4.80931 5.008 5.19307 5.36477 5.52342 5.6694 5.80318 5.9253 6.03465 6.13268 6.35291</t>
  </si>
  <si>
    <t>Asel2 5 2010 1 1 1 2010_5_Asel2 0 0.0175231 0.057464 0.131234 0.244908 0.38924 0.544799 0.689966 0.808255 0.892262 0.944221 0.972646 0.986859 0.993616 0.996782 0.998286 0.999024 0.999401 0.999602 0.999715 0.99978 0.999819 0.999842 0.999855 0.999863 0.999866 0.999866 0.999864 0.99987 0.999884 0.999906</t>
  </si>
  <si>
    <t>bodywt 5 2010 1 1 1 2010_5_bodywt 0.0157569 0.0702464 0.179079 0.329388 0.522229 0.750431 1.00586 1.28041 1.56674 1.8594 2.15561 2.45382 2.75167 3.0459 3.33319 3.61086 3.87703 4.1305 4.37055 4.59685 4.80931 5.008 5.19307 5.36477 5.52342 5.6694 5.80318 5.9253 6.03465 6.13268 6.35291</t>
  </si>
  <si>
    <t>Asel2 6 2010 1 1 1 2010_6_Asel2 0 0.0081286 0.0449748 0.139098 0.30766 0.524209 0.730627 0.877054 0.954053 0.98509 0.995436 0.998549 0.999461 0.999736 0.999823 0.999854 0.999866 0.999871 0.999873 0.999874 0.999875 0.999875 0.999875 0.999875 0.999875 0.999875 0.999875 0.999875 0.999875 0.999875 0.999876</t>
  </si>
  <si>
    <t>bodywt 6 2010 1 1 1 2010_6_bodywt 0.0201726 0.0800523 0.192721 0.344315 0.534344 0.754733 0.997111 1.25593 1.53117 1.82285 2.12594 2.43319 2.73858 3.03792 3.32835 3.60786 3.8751 4.12919 4.36962 4.59615 4.80876 5.00754 5.19268 5.36442 5.52309 5.66909 5.80287 5.92498 6.03436 6.13245 6.35278</t>
  </si>
  <si>
    <t>Fecund  NA  2011 1 1 1 2011_Fecund 0 0 0 0 0.0349948 0.17141 0.468756 0.855857 1.24166 1.59975 1.93689 2.2615 2.57715 2.88412 3.1814 3.4677 3.74185 4.00298 4.25051 4.48416 4.70383 4.90958 5.10156 5.27999 5.44518 5.59748 5.73731 5.8652 5.98171 6.08441 6.31532</t>
  </si>
  <si>
    <t>Asel2 1 2011 1 1 1 2011_1_Asel2 0 0.00375764 0.0509077 0.232911 0.558193 0.840042 0.956002 0.95989 0.91557 0.850129 0.776097 0.701003 0.629415 0.563799 0.505192 0.453737 0.409071 0.37058 0.337557 0.309293 0.285128 0.264471 0.246807 0.231695 0.218757 0.207676 0.198184 0.190056 0.182411 0.175079 0.159504</t>
  </si>
  <si>
    <t>bodywt 1 2011 1 1 1 2011_1_bodywt 0.0327735 0.100285 0.214298 0.358183 0.528826 0.72298 0.948053 1.20359 1.47704 1.75765 2.03862 2.3151 2.58336 2.84053 3.08449 3.31376 3.52741 3.72496 3.90629 4.07154 4.22113 4.35561 4.47568 4.58211 4.67574 4.75744 4.82805 4.88842 4.95649 5.03433 5.2113</t>
  </si>
  <si>
    <t>Asel2 2 2011 1 1 1 2011_2_Asel2 0 7.56198e-006 0.000664591 0.0213042 0.196084 0.574434 0.858665 0.965066 0.992281 0.998265 0.999573 0.999881 0.999962 0.999986 0.999994 0.999997 0.999999 0.999999 0.999999 1 1 1 1 1 1 1 1 1 1 1 1</t>
  </si>
  <si>
    <t>bodywt 2 2011 1 1 1 2011_2_bodywt 0.0387337 0.132764 0.301298 0.483785 0.636199 0.791547 0.986481 1.23137 1.51281 1.81344 2.12195 2.43163 2.73797 3.03768 3.32824 3.6078 3.87507 4.12917 4.3696 4.59614 4.80876 5.00754 5.19267 5.36442 5.52309 5.66908 5.80286 5.92497 6.03435 6.13244 6.35278</t>
  </si>
  <si>
    <t>Asel2 3 2011 1 1 1 2011_3_Asel2 0 2.26795e-007 2.54004e-005 0.0013362 0.0300183 0.206781 0.546173 0.818821 0.942759 0.983625 0.995314 0.998572 0.999521 0.99982 0.999924 0.999964 0.999981 0.999989 0.999993 0.999995 0.999996 0.999997 0.999997 0.999998 0.999998 0.999998 0.999997 0.999997 0.999997 0.999998 0.999999</t>
  </si>
  <si>
    <t>bodywt 3 2011 1 1 1 2011_3_bodywt 0.0409642 0.137919 0.315425 0.545751 0.752898 0.918817 1.08773 1.2921 1.54133 1.82485 2.12622 2.43324 2.73862 3.03796 3.32837 3.60788 3.87511 4.1292 4.36962 4.59616 4.80877 5.00755 5.19268 5.36442 5.5231 5.66909 5.80287 5.92499 6.03436 6.13245 6.35278</t>
  </si>
  <si>
    <t>Asel2 4 2011 1 1 1 2011_4_Asel2 0 0.0175231 0.057464 0.131234 0.244908 0.38924 0.544799 0.689966 0.808255 0.892262 0.944221 0.972646 0.986859 0.993616 0.996782 0.998286 0.999024 0.999401 0.999602 0.999715 0.99978 0.999819 0.999842 0.999855 0.999863 0.999866 0.999866 0.999864 0.99987 0.999884 0.999906</t>
  </si>
  <si>
    <t>bodywt 4 2011 1 1 1 2011_4_bodywt 0.0157569 0.0702464 0.179079 0.329388 0.522229 0.750431 1.00586 1.28041 1.56674 1.8594 2.15561 2.45382 2.75167 3.0459 3.33319 3.61086 3.87703 4.1305 4.37055 4.59685 4.80931 5.008 5.19307 5.36477 5.52342 5.6694 5.80318 5.9253 6.03465 6.13268 6.35291</t>
  </si>
  <si>
    <t>Asel2 5 2011 1 1 1 2011_5_Asel2 0 0.0175231 0.057464 0.131234 0.244908 0.38924 0.544799 0.689966 0.808255 0.892262 0.944221 0.972646 0.986859 0.993616 0.996782 0.998286 0.999024 0.999401 0.999602 0.999715 0.99978 0.999819 0.999842 0.999855 0.999863 0.999866 0.999866 0.999864 0.99987 0.999884 0.999906</t>
  </si>
  <si>
    <t>bodywt 5 2011 1 1 1 2011_5_bodywt 0.0157569 0.0702464 0.179079 0.329388 0.522229 0.750431 1.00586 1.28041 1.56674 1.8594 2.15561 2.45382 2.75167 3.0459 3.33319 3.61086 3.87703 4.1305 4.37055 4.59685 4.80931 5.008 5.19307 5.36477 5.52342 5.6694 5.80318 5.9253 6.03465 6.13268 6.35291</t>
  </si>
  <si>
    <t>Asel2 6 2011 1 1 1 2011_6_Asel2 0 0.0081286 0.0449748 0.139098 0.30766 0.524209 0.730627 0.877054 0.954053 0.98509 0.995436 0.998549 0.999461 0.999736 0.999823 0.999854 0.999866 0.999871 0.999873 0.999874 0.999875 0.999875 0.999875 0.999875 0.999875 0.999875 0.999875 0.999875 0.999875 0.999875 0.999876</t>
  </si>
  <si>
    <t>bodywt 6 2011 1 1 1 2011_6_bodywt 0.0201726 0.0800523 0.192721 0.344315 0.534344 0.754733 0.997111 1.25593 1.53117 1.82285 2.12594 2.43319 2.73858 3.03792 3.32835 3.60786 3.8751 4.12919 4.36962 4.59615 4.80876 5.00754 5.19268 5.36442 5.52309 5.66909 5.80287 5.92498 6.03436 6.13245 6.35278</t>
  </si>
  <si>
    <t>Fecund  NA  2012 1 1 1 2012_Fecund 0 0 0 0 0.0349948 0.17141 0.468756 0.855857 1.24166 1.59975 1.93689 2.2615 2.57715 2.88412 3.1814 3.4677 3.74185 4.00298 4.25051 4.48416 4.70383 4.90958 5.10156 5.27999 5.44518 5.59748 5.73731 5.8652 5.98171 6.08441 6.31532</t>
  </si>
  <si>
    <t>Asel2 1 2012 1 1 1 2012_1_Asel2 0 0.00375764 0.0509077 0.232911 0.558193 0.840042 0.956002 0.95989 0.91557 0.850129 0.776097 0.701003 0.629415 0.563799 0.505192 0.453737 0.409071 0.37058 0.337557 0.309293 0.285128 0.264471 0.246807 0.231695 0.218757 0.207676 0.198184 0.190056 0.182411 0.175079 0.159504</t>
  </si>
  <si>
    <t>bodywt 1 2012 1 1 1 2012_1_bodywt 0.0327735 0.100285 0.214298 0.358183 0.528826 0.72298 0.948053 1.20359 1.47704 1.75765 2.03862 2.3151 2.58336 2.84053 3.08449 3.31376 3.52741 3.72496 3.90629 4.07154 4.22113 4.35561 4.47568 4.58211 4.67574 4.75744 4.82805 4.88842 4.95649 5.03433 5.2113</t>
  </si>
  <si>
    <t>Asel2 2 2012 1 1 1 2012_2_Asel2 0 7.56198e-006 0.000664591 0.0213042 0.196084 0.574434 0.858665 0.965066 0.992281 0.998265 0.999573 0.999881 0.999962 0.999986 0.999994 0.999997 0.999999 0.999999 0.999999 1 1 1 1 1 1 1 1 1 1 1 1</t>
  </si>
  <si>
    <t>bodywt 2 2012 1 1 1 2012_2_bodywt 0.0387337 0.132764 0.301298 0.483785 0.636199 0.791547 0.986481 1.23137 1.51281 1.81344 2.12195 2.43163 2.73797 3.03768 3.32824 3.6078 3.87507 4.12917 4.3696 4.59614 4.80876 5.00754 5.19267 5.36442 5.52309 5.66908 5.80286 5.92497 6.03435 6.13244 6.35278</t>
  </si>
  <si>
    <t>Asel2 3 2012 1 1 1 2012_3_Asel2 0 2.26795e-007 2.54004e-005 0.0013362 0.0300183 0.206781 0.546173 0.818821 0.942759 0.983625 0.995314 0.998572 0.999521 0.99982 0.999924 0.999964 0.999981 0.999989 0.999993 0.999995 0.999996 0.999997 0.999997 0.999998 0.999998 0.999998 0.999997 0.999997 0.999997 0.999998 0.999999</t>
  </si>
  <si>
    <t>bodywt 3 2012 1 1 1 2012_3_bodywt 0.0409642 0.137919 0.315425 0.545751 0.752898 0.918817 1.08773 1.2921 1.54133 1.82485 2.12622 2.43324 2.73862 3.03796 3.32837 3.60788 3.87511 4.1292 4.36962 4.59616 4.80877 5.00755 5.19268 5.36442 5.5231 5.66909 5.80287 5.92499 6.03436 6.13245 6.35278</t>
  </si>
  <si>
    <t>Asel2 4 2012 1 1 1 2012_4_Asel2 0 0.0175231 0.057464 0.131234 0.244908 0.38924 0.544799 0.689966 0.808255 0.892262 0.944221 0.972646 0.986859 0.993616 0.996782 0.998286 0.999024 0.999401 0.999602 0.999715 0.99978 0.999819 0.999842 0.999855 0.999863 0.999866 0.999866 0.999864 0.99987 0.999884 0.999906</t>
  </si>
  <si>
    <t>bodywt 4 2012 1 1 1 2012_4_bodywt 0.0157569 0.0702464 0.179079 0.329388 0.522229 0.750431 1.00586 1.28041 1.56674 1.8594 2.15561 2.45382 2.75167 3.0459 3.33319 3.61086 3.87703 4.1305 4.37055 4.59685 4.80931 5.008 5.19307 5.36477 5.52342 5.6694 5.80318 5.9253 6.03465 6.13268 6.35291</t>
  </si>
  <si>
    <t>Asel2 5 2012 1 1 1 2012_5_Asel2 0 0.0175231 0.057464 0.131234 0.244908 0.38924 0.544799 0.689966 0.808255 0.892262 0.944221 0.972646 0.986859 0.993616 0.996782 0.998286 0.999024 0.999401 0.999602 0.999715 0.99978 0.999819 0.999842 0.999855 0.999863 0.999866 0.999866 0.999864 0.99987 0.999884 0.999906</t>
  </si>
  <si>
    <t>bodywt 5 2012 1 1 1 2012_5_bodywt 0.0157569 0.0702464 0.179079 0.329388 0.522229 0.750431 1.00586 1.28041 1.56674 1.8594 2.15561 2.45382 2.75167 3.0459 3.33319 3.61086 3.87703 4.1305 4.37055 4.59685 4.80931 5.008 5.19307 5.36477 5.52342 5.6694 5.80318 5.9253 6.03465 6.13268 6.35291</t>
  </si>
  <si>
    <t>Asel2 6 2012 1 1 1 2012_6_Asel2 0 0.0081286 0.0449748 0.139098 0.30766 0.524209 0.730627 0.877054 0.954053 0.98509 0.995436 0.998549 0.999461 0.999736 0.999823 0.999854 0.999866 0.999871 0.999873 0.999874 0.999875 0.999875 0.999875 0.999875 0.999875 0.999875 0.999875 0.999875 0.999875 0.999875 0.999876</t>
  </si>
  <si>
    <t>bodywt 6 2012 1 1 1 2012_6_bodywt 0.0201726 0.0800523 0.192721 0.344315 0.534344 0.754733 0.997111 1.25593 1.53117 1.82285 2.12594 2.43319 2.73858 3.03792 3.32835 3.60786 3.8751 4.12919 4.36962 4.59615 4.80876 5.00754 5.19268 5.36442 5.52309 5.66909 5.80287 5.92498 6.03436 6.13245 6.35278</t>
  </si>
  <si>
    <t>Fecund  NA  2013 1 1 1 2013_Fecund 0 0 0 0 0.0349948 0.17141 0.468756 0.855857 1.24166 1.59975 1.93689 2.2615 2.57715 2.88412 3.1814 3.4677 3.74185 4.00298 4.25051 4.48416 4.70383 4.90958 5.10156 5.27999 5.44518 5.59748 5.73731 5.8652 5.98171 6.08441 6.31532</t>
  </si>
  <si>
    <t>Asel2 1 2013 1 1 1 2013_1_Asel2 0 0.00375764 0.0509077 0.232911 0.558193 0.840042 0.956002 0.95989 0.91557 0.850129 0.776097 0.701003 0.629415 0.563799 0.505192 0.453737 0.409071 0.37058 0.337557 0.309293 0.285128 0.264471 0.246807 0.231695 0.218757 0.207676 0.198184 0.190056 0.182411 0.175079 0.159504</t>
  </si>
  <si>
    <t>bodywt 1 2013 1 1 1 2013_1_bodywt 0.0327735 0.100285 0.214298 0.358183 0.528826 0.72298 0.948053 1.20359 1.47704 1.75765 2.03862 2.3151 2.58336 2.84053 3.08449 3.31376 3.52741 3.72496 3.90629 4.07154 4.22113 4.35561 4.47568 4.58211 4.67574 4.75744 4.82805 4.88842 4.95649 5.03433 5.2113</t>
  </si>
  <si>
    <t>Asel2 2 2013 1 1 1 2013_2_Asel2 0 7.56198e-006 0.000664591 0.0213042 0.196084 0.574434 0.858665 0.965066 0.992281 0.998265 0.999573 0.999881 0.999962 0.999986 0.999994 0.999997 0.999999 0.999999 0.999999 1 1 1 1 1 1 1 1 1 1 1 1</t>
  </si>
  <si>
    <t>bodywt 2 2013 1 1 1 2013_2_bodywt 0.0387337 0.132764 0.301298 0.483785 0.636199 0.791547 0.986481 1.23137 1.51281 1.81344 2.12195 2.43163 2.73797 3.03768 3.32824 3.6078 3.87507 4.12917 4.3696 4.59614 4.80876 5.00754 5.19267 5.36442 5.52309 5.66908 5.80286 5.92497 6.03435 6.13244 6.35278</t>
  </si>
  <si>
    <t>Asel2 3 2013 1 1 1 2013_3_Asel2 0 2.26795e-007 2.54004e-005 0.0013362 0.0300183 0.206781 0.546173 0.818821 0.942759 0.983625 0.995314 0.998572 0.999521 0.99982 0.999924 0.999964 0.999981 0.999989 0.999993 0.999995 0.999996 0.999997 0.999997 0.999998 0.999998 0.999998 0.999997 0.999997 0.999997 0.999998 0.999999</t>
  </si>
  <si>
    <t>bodywt 3 2013 1 1 1 2013_3_bodywt 0.0409642 0.137919 0.315425 0.545751 0.752898 0.918817 1.08773 1.2921 1.54133 1.82485 2.12622 2.43324 2.73862 3.03796 3.32837 3.60788 3.87511 4.1292 4.36962 4.59616 4.80877 5.00755 5.19268 5.36442 5.5231 5.66909 5.80287 5.92499 6.03436 6.13245 6.35278</t>
  </si>
  <si>
    <t>Asel2 4 2013 1 1 1 2013_4_Asel2 0 0.0175231 0.057464 0.131234 0.244908 0.38924 0.544799 0.689966 0.808255 0.892262 0.944221 0.972646 0.986859 0.993616 0.996782 0.998286 0.999024 0.999401 0.999602 0.999715 0.99978 0.999819 0.999842 0.999855 0.999863 0.999866 0.999866 0.999864 0.99987 0.999884 0.999906</t>
  </si>
  <si>
    <t>bodywt 4 2013 1 1 1 2013_4_bodywt 0.0157569 0.0702464 0.179079 0.329388 0.522229 0.750431 1.00586 1.28041 1.56674 1.8594 2.15561 2.45382 2.75167 3.0459 3.33319 3.61086 3.87703 4.1305 4.37055 4.59685 4.80931 5.008 5.19307 5.36477 5.52342 5.6694 5.80318 5.9253 6.03465 6.13268 6.35291</t>
  </si>
  <si>
    <t>Asel2 5 2013 1 1 1 2013_5_Asel2 0 0.0175231 0.057464 0.131234 0.244908 0.38924 0.544799 0.689966 0.808255 0.892262 0.944221 0.972646 0.986859 0.993616 0.996782 0.998286 0.999024 0.999401 0.999602 0.999715 0.99978 0.999819 0.999842 0.999855 0.999863 0.999866 0.999866 0.999864 0.99987 0.999884 0.999906</t>
  </si>
  <si>
    <t>bodywt 5 2013 1 1 1 2013_5_bodywt 0.0157569 0.0702464 0.179079 0.329388 0.522229 0.750431 1.00586 1.28041 1.56674 1.8594 2.15561 2.45382 2.75167 3.0459 3.33319 3.61086 3.87703 4.1305 4.37055 4.59685 4.80931 5.008 5.19307 5.36477 5.52342 5.6694 5.80318 5.9253 6.03465 6.13268 6.35291</t>
  </si>
  <si>
    <t>Asel2 6 2013 1 1 1 2013_6_Asel2 0 0.0081286 0.0449748 0.139098 0.30766 0.524209 0.730627 0.877054 0.954053 0.98509 0.995436 0.998549 0.999461 0.999736 0.999823 0.999854 0.999866 0.999871 0.999873 0.999874 0.999875 0.999875 0.999875 0.999875 0.999875 0.999875 0.999875 0.999875 0.999875 0.999875 0.999876</t>
  </si>
  <si>
    <t>bodywt 6 2013 1 1 1 2013_6_bodywt 0.0201726 0.0800523 0.192721 0.344315 0.534344 0.754733 0.997111 1.25593 1.53117 1.82285 2.12594 2.43319 2.73858 3.03792 3.32835 3.60786 3.8751 4.12919 4.36962 4.59615 4.80876 5.00754 5.19268 5.36442 5.52309 5.66909 5.80287 5.92498 6.03436 6.13245 6.35278</t>
  </si>
  <si>
    <t>Fecund  NA  2014 1 1 1 2014_Fecund 0 0 0 0 0.0349948 0.17141 0.468756 0.855857 1.24166 1.59975 1.93689 2.2615 2.57715 2.88412 3.1814 3.4677 3.74185 4.00298 4.25051 4.48416 4.70383 4.90958 5.10156 5.27999 5.44518 5.59748 5.73731 5.8652 5.98171 6.08441 6.31532</t>
  </si>
  <si>
    <t>Asel2 1 2014 1 1 1 2014_1_Asel2 0 0.00375764 0.0509077 0.232911 0.558193 0.840042 0.956002 0.95989 0.91557 0.850129 0.776097 0.701003 0.629415 0.563799 0.505192 0.453737 0.409071 0.37058 0.337557 0.309293 0.285128 0.264471 0.246807 0.231695 0.218757 0.207676 0.198184 0.190056 0.182411 0.175079 0.159504</t>
  </si>
  <si>
    <t>bodywt 1 2014 1 1 1 2014_1_bodywt 0.0327735 0.100285 0.214298 0.358183 0.528826 0.72298 0.948053 1.20359 1.47704 1.75765 2.03862 2.3151 2.58336 2.84053 3.08449 3.31376 3.52741 3.72496 3.90629 4.07154 4.22113 4.35561 4.47568 4.58211 4.67574 4.75744 4.82805 4.88842 4.95649 5.03433 5.2113</t>
  </si>
  <si>
    <t>Asel2 2 2014 1 1 1 2014_2_Asel2 0 7.56198e-006 0.000664591 0.0213042 0.196084 0.574434 0.858665 0.965066 0.992281 0.998265 0.999573 0.999881 0.999962 0.999986 0.999994 0.999997 0.999999 0.999999 0.999999 1 1 1 1 1 1 1 1 1 1 1 1</t>
  </si>
  <si>
    <t>bodywt 2 2014 1 1 1 2014_2_bodywt 0.0387337 0.132764 0.301298 0.483785 0.636199 0.791547 0.986481 1.23137 1.51281 1.81344 2.12195 2.43163 2.73797 3.03768 3.32824 3.6078 3.87507 4.12917 4.3696 4.59614 4.80876 5.00754 5.19267 5.36442 5.52309 5.66908 5.80286 5.92497 6.03435 6.13244 6.35278</t>
  </si>
  <si>
    <t>Asel2 3 2014 1 1 1 2014_3_Asel2 0 2.26795e-007 2.54004e-005 0.0013362 0.0300183 0.206781 0.546173 0.818821 0.942759 0.983625 0.995314 0.998572 0.999521 0.99982 0.999924 0.999964 0.999981 0.999989 0.999993 0.999995 0.999996 0.999997 0.999997 0.999998 0.999998 0.999998 0.999997 0.999997 0.999997 0.999998 0.999999</t>
  </si>
  <si>
    <t>bodywt 3 2014 1 1 1 2014_3_bodywt 0.0409642 0.137919 0.315425 0.545751 0.752898 0.918817 1.08773 1.2921 1.54133 1.82485 2.12622 2.43324 2.73862 3.03796 3.32837 3.60788 3.87511 4.1292 4.36962 4.59616 4.80877 5.00755 5.19268 5.36442 5.5231 5.66909 5.80287 5.92499 6.03436 6.13245 6.35278</t>
  </si>
  <si>
    <t>Asel2 4 2014 1 1 1 2014_4_Asel2 0 0.0175231 0.057464 0.131234 0.244908 0.38924 0.544799 0.689966 0.808255 0.892262 0.944221 0.972646 0.986859 0.993616 0.996782 0.998286 0.999024 0.999401 0.999602 0.999715 0.99978 0.999819 0.999842 0.999855 0.999863 0.999866 0.999866 0.999864 0.99987 0.999884 0.999906</t>
  </si>
  <si>
    <t>bodywt 4 2014 1 1 1 2014_4_bodywt 0.0157569 0.0702464 0.179079 0.329388 0.522229 0.750431 1.00586 1.28041 1.56674 1.8594 2.15561 2.45382 2.75167 3.0459 3.33319 3.61086 3.87703 4.1305 4.37055 4.59685 4.80931 5.008 5.19307 5.36477 5.52342 5.6694 5.80318 5.9253 6.03465 6.13268 6.35291</t>
  </si>
  <si>
    <t>Asel2 5 2014 1 1 1 2014_5_Asel2 0 0.0175231 0.057464 0.131234 0.244908 0.38924 0.544799 0.689966 0.808255 0.892262 0.944221 0.972646 0.986859 0.993616 0.996782 0.998286 0.999024 0.999401 0.999602 0.999715 0.99978 0.999819 0.999842 0.999855 0.999863 0.999866 0.999866 0.999864 0.99987 0.999884 0.999906</t>
  </si>
  <si>
    <t>bodywt 5 2014 1 1 1 2014_5_bodywt 0.0157569 0.0702464 0.179079 0.329388 0.522229 0.750431 1.00586 1.28041 1.56674 1.8594 2.15561 2.45382 2.75167 3.0459 3.33319 3.61086 3.87703 4.1305 4.37055 4.59685 4.80931 5.008 5.19307 5.36477 5.52342 5.6694 5.80318 5.9253 6.03465 6.13268 6.35291</t>
  </si>
  <si>
    <t>Asel2 6 2014 1 1 1 2014_6_Asel2 0 0.0081286 0.0449748 0.139098 0.30766 0.524209 0.730627 0.877054 0.954053 0.98509 0.995436 0.998549 0.999461 0.999736 0.999823 0.999854 0.999866 0.999871 0.999873 0.999874 0.999875 0.999875 0.999875 0.999875 0.999875 0.999875 0.999875 0.999875 0.999875 0.999875 0.999876</t>
  </si>
  <si>
    <t>bodywt 6 2014 1 1 1 2014_6_bodywt 0.0201726 0.0800523 0.192721 0.344315 0.534344 0.754733 0.997111 1.25593 1.53117 1.82285 2.12594 2.43319 2.73858 3.03792 3.32835 3.60786 3.8751 4.12919 4.36962 4.59615 4.80876 5.00754 5.19268 5.36442 5.52309 5.66909 5.80287 5.92498 6.03436 6.13245 6.35278</t>
  </si>
  <si>
    <t>Fecund  NA  2015 1 1 1 2015_Fecund 0 0 0 0 0.0349948 0.17141 0.468756 0.855857 1.24166 1.59975 1.93689 2.2615 2.57715 2.88412 3.1814 3.4677 3.74185 4.00298 4.25051 4.48416 4.70383 4.90958 5.10156 5.27999 5.44518 5.59748 5.73731 5.8652 5.98171 6.08441 6.31532</t>
  </si>
  <si>
    <t>Asel2 1 2015 1 1 1 2015_1_Asel2 0 3.01941e-008 4.28024e-005 0.00421184 0.0707876 0.337087 0.695745 0.899777 0.94621 0.920572 0.867943 0.805385 0.740539 0.677555 0.618728 0.565174 0.517259 0.474891 0.437724 0.40529 0.377082 0.352601 0.331381 0.313002 0.297093 0.283327 0.271423 0.261136 0.251569 0.242502 0.223072</t>
  </si>
  <si>
    <t>bodywt 1 2015 1 1 1 2015_1_bodywt 0.0104614 0.219212 0.385419 0.541001 0.701515 0.863696 1.04054 1.25349 1.50568 1.78091 2.06306 2.3428 2.61501 2.87642 3.12481 3.35865 3.57698 3.77931 3.96547 4.13563 4.29015 4.4296 4.55466 4.6661 4.76474 4.85144 4.92705 4.9924 5.06356 5.14253 5.32203</t>
  </si>
  <si>
    <t>Asel2 2 2015 1 1 1 2015_2_Asel2 0 1.71481e-013 3.10962e-008 0.000142166 0.0184998 0.216859 0.621637 0.889118 0.976188 0.995478 0.99913 0.999815 0.999954 0.999987 0.999995 0.999998 0.999999 0.999999 1 1 1 1 1 1 1 1 1 1 1 1 1</t>
  </si>
  <si>
    <t>bodywt 2 2015 1 1 1 2015_2_bodywt 0.18127 0.404353 0.673376 0.798055 0.873978 0.958371 1.08239 1.27191 1.52527 1.8165 2.12262 2.43177 2.738 3.03768 3.32824 3.6078 3.87507 4.12917 4.3696 4.59614 4.80876 5.00754 5.19267 5.36442 5.52309 5.66908 5.80286 5.92498 6.03435 6.13244 6.35278</t>
  </si>
  <si>
    <t>Asel2 3 2015 1 1 1 2015_3_Asel2 0 2.26795e-007 2.54004e-005 0.0013362 0.0300183 0.206781 0.546173 0.818821 0.942759 0.983625 0.995314 0.998572 0.999521 0.99982 0.999924 0.999964 0.999981 0.999989 0.999993 0.999995 0.999996 0.999997 0.999997 0.999998 0.999998 0.999998 0.999997 0.999997 0.999997 0.999998 0.999999</t>
  </si>
  <si>
    <t>bodywt 3 2015 1 1 1 2015_3_bodywt 0.0409642 0.137919 0.315425 0.545751 0.752898 0.918817 1.08773 1.2921 1.54133 1.82485 2.12622 2.43324 2.73862 3.03796 3.32837 3.60788 3.87511 4.1292 4.36962 4.59616 4.80877 5.00755 5.19268 5.36442 5.5231 5.66909 5.80287 5.92499 6.03436 6.13245 6.35278</t>
  </si>
  <si>
    <t>Asel2 4 2015 1 1 1 2015_4_Asel2 0 0.000595999 0.0177107 0.131772 0.426932 0.75971 0.936822 0.986016 0.991503 0.986675 0.979022 0.97017 0.960709 0.950995 0.941281 0.931747 0.92252 0.913686 0.905301 0.897396 0.889987 0.883077 0.876663 0.870735 0.865281 0.860283 0.855721 0.851574 0.847855 0.844512 0.837022</t>
  </si>
  <si>
    <t>bodywt 4 2015 1 1 1 2015_4_bodywt 0.044362 0.118745 0.238077 0.384463 0.553405 0.741629 0.961054 1.21964 1.5064 1.80747 2.11416 2.42095 2.72374 3.01935 3.30536 3.57994 3.84182 4.09017 4.32451 4.54466 4.75064 4.94263 5.12089 5.28577 5.43769 5.57711 5.70456 5.82063 5.9263 6.02298 6.24069</t>
  </si>
  <si>
    <t>Asel2 5 2015 1 1 1 2015_5_Asel2 0 0.000595999 0.0177107 0.131772 0.426932 0.75971 0.936822 0.986016 0.991503 0.986675 0.979022 0.97017 0.960709 0.950995 0.941281 0.931747 0.92252 0.913686 0.905301 0.897396 0.889987 0.883077 0.876663 0.870735 0.865281 0.860283 0.855721 0.851574 0.847855 0.844512 0.837022</t>
  </si>
  <si>
    <t>bodywt 5 2015 1 1 1 2015_5_bodywt 0.044362 0.118745 0.238077 0.384463 0.553405 0.741629 0.961054 1.21964 1.5064 1.80747 2.11416 2.42095 2.72374 3.01935 3.30536 3.57994 3.84182 4.09017 4.32451 4.54466 4.75064 4.94263 5.12089 5.28577 5.43769 5.57711 5.70456 5.82063 5.9263 6.02298 6.24069</t>
  </si>
  <si>
    <t>Asel2 6 2015 1 1 1 2015_6_Asel2 0 0.0081286 0.0449748 0.139098 0.30766 0.524209 0.730627 0.877054 0.954053 0.98509 0.995436 0.998549 0.999461 0.999736 0.999823 0.999854 0.999866 0.999871 0.999873 0.999874 0.999875 0.999875 0.999875 0.999875 0.999875 0.999875 0.999875 0.999875 0.999875 0.999875 0.999876</t>
  </si>
  <si>
    <t>bodywt 6 2015 1 1 1 2015_6_bodywt 0.0201726 0.0800523 0.192721 0.344315 0.534344 0.754733 0.997111 1.25593 1.53117 1.82285 2.12594 2.43319 2.73858 3.03792 3.32835 3.60786 3.8751 4.12919 4.36962 4.59615 4.80876 5.00754 5.19268 5.36442 5.52309 5.66909 5.80287 5.92498 6.03436 6.13245 6.35278</t>
  </si>
  <si>
    <t>Fecund  NA  2016 1 1 1 2016_Fecund 0 0 0 0 0.0349948 0.17141 0.468756 0.855857 1.24166 1.59975 1.93689 2.2615 2.57715 2.88412 3.1814 3.4677 3.74185 4.00298 4.25051 4.48416 4.70383 4.90958 5.10156 5.27999 5.44518 5.59748 5.73731 5.8652 5.98171 6.08441 6.31532</t>
  </si>
  <si>
    <t>Asel2 1 2016 1 1 1 2016_1_Asel2 0 3.01941e-008 4.28024e-005 0.00421184 0.0707876 0.337087 0.695745 0.899777 0.94621 0.920572 0.867943 0.805385 0.740539 0.677555 0.618728 0.565174 0.517259 0.474891 0.437724 0.40529 0.377082 0.352601 0.331381 0.313002 0.297093 0.283327 0.271423 0.261136 0.251569 0.242502 0.223072</t>
  </si>
  <si>
    <t>bodywt 1 2016 1 1 1 2016_1_bodywt 0.0104614 0.219212 0.385419 0.541001 0.701515 0.863696 1.04054 1.25349 1.50568 1.78091 2.06306 2.3428 2.61501 2.87642 3.12481 3.35865 3.57698 3.77931 3.96547 4.13563 4.29015 4.4296 4.55466 4.6661 4.76474 4.85144 4.92705 4.9924 5.06356 5.14253 5.32203</t>
  </si>
  <si>
    <t>Asel2 2 2016 1 1 1 2016_2_Asel2 0 1.71481e-013 3.10962e-008 0.000142166 0.0184998 0.216859 0.621637 0.889118 0.976188 0.995478 0.99913 0.999815 0.999954 0.999987 0.999995 0.999998 0.999999 0.999999 1 1 1 1 1 1 1 1 1 1 1 1 1</t>
  </si>
  <si>
    <t>bodywt 2 2016 1 1 1 2016_2_bodywt 0.18127 0.404353 0.673376 0.798055 0.873978 0.958371 1.08239 1.27191 1.52527 1.8165 2.12262 2.43177 2.738 3.03768 3.32824 3.6078 3.87507 4.12917 4.3696 4.59614 4.80876 5.00754 5.19267 5.36442 5.52309 5.66908 5.80286 5.92498 6.03435 6.13244 6.35278</t>
  </si>
  <si>
    <t>Asel2 3 2016 1 1 1 2016_3_Asel2 0 2.26795e-007 2.54004e-005 0.0013362 0.0300183 0.206781 0.546173 0.818821 0.942759 0.983625 0.995314 0.998572 0.999521 0.99982 0.999924 0.999964 0.999981 0.999989 0.999993 0.999995 0.999996 0.999997 0.999997 0.999998 0.999998 0.999998 0.999997 0.999997 0.999997 0.999998 0.999999</t>
  </si>
  <si>
    <t>bodywt 3 2016 1 1 1 2016_3_bodywt 0.0409642 0.137919 0.315425 0.545751 0.752898 0.918817 1.08773 1.2921 1.54133 1.82485 2.12622 2.43324 2.73862 3.03796 3.32837 3.60788 3.87511 4.1292 4.36962 4.59616 4.80877 5.00755 5.19268 5.36442 5.5231 5.66909 5.80287 5.92499 6.03436 6.13245 6.35278</t>
  </si>
  <si>
    <t>Asel2 4 2016 1 1 1 2016_4_Asel2 0 0.000595999 0.0177107 0.131772 0.426932 0.75971 0.936822 0.986016 0.991503 0.986675 0.979022 0.97017 0.960709 0.950995 0.941281 0.931747 0.92252 0.913686 0.905301 0.897396 0.889987 0.883077 0.876663 0.870735 0.865281 0.860283 0.855721 0.851574 0.847855 0.844512 0.837022</t>
  </si>
  <si>
    <t>bodywt 4 2016 1 1 1 2016_4_bodywt 0.044362 0.118745 0.238077 0.384463 0.553405 0.741629 0.961054 1.21964 1.5064 1.80747 2.11416 2.42095 2.72374 3.01935 3.30536 3.57994 3.84182 4.09017 4.32451 4.54466 4.75064 4.94263 5.12089 5.28577 5.43769 5.57711 5.70456 5.82063 5.9263 6.02298 6.24069</t>
  </si>
  <si>
    <t>Asel2 5 2016 1 1 1 2016_5_Asel2 0 0.000595999 0.0177107 0.131772 0.426932 0.75971 0.936822 0.986016 0.991503 0.986675 0.979022 0.97017 0.960709 0.950995 0.941281 0.931747 0.92252 0.913686 0.905301 0.897396 0.889987 0.883077 0.876663 0.870735 0.865281 0.860283 0.855721 0.851574 0.847855 0.844512 0.837022</t>
  </si>
  <si>
    <t>bodywt 5 2016 1 1 1 2016_5_bodywt 0.044362 0.118745 0.238077 0.384463 0.553405 0.741629 0.961054 1.21964 1.5064 1.80747 2.11416 2.42095 2.72374 3.01935 3.30536 3.57994 3.84182 4.09017 4.32451 4.54466 4.75064 4.94263 5.12089 5.28577 5.43769 5.57711 5.70456 5.82063 5.9263 6.02298 6.24069</t>
  </si>
  <si>
    <t>Asel2 6 2016 1 1 1 2016_6_Asel2 0 0.0081286 0.0449748 0.139098 0.30766 0.524209 0.730627 0.877054 0.954053 0.98509 0.995436 0.998549 0.999461 0.999736 0.999823 0.999854 0.999866 0.999871 0.999873 0.999874 0.999875 0.999875 0.999875 0.999875 0.999875 0.999875 0.999875 0.999875 0.999875 0.999875 0.999876</t>
  </si>
  <si>
    <t>bodywt 6 2016 1 1 1 2016_6_bodywt 0.0201726 0.0800523 0.192721 0.344315 0.534344 0.754733 0.997111 1.25593 1.53117 1.82285 2.12594 2.43319 2.73858 3.03792 3.32835 3.60786 3.8751 4.12919 4.36962 4.59615 4.80876 5.00754 5.19268 5.36442 5.52309 5.66909 5.80287 5.92498 6.03436 6.13245 6.35278</t>
  </si>
  <si>
    <t>Fecund  NA  2017 1 1 1 2017_Fecund 0 0 0 0 0.0349948 0.17141 0.468756 0.855857 1.24166 1.59975 1.93689 2.2615 2.57715 2.88412 3.1814 3.4677 3.74185 4.00298 4.25051 4.48416 4.70383 4.90958 5.10156 5.27999 5.44518 5.59748 5.73731 5.8652 5.98171 6.08441 6.31532</t>
  </si>
  <si>
    <t>Asel2 1 2017 1 1 1 2017_1_Asel2 0 3.01941e-008 4.28024e-005 0.00421184 0.0707876 0.337087 0.695745 0.899777 0.94621 0.920572 0.867943 0.805385 0.740539 0.677555 0.618728 0.565174 0.517259 0.474891 0.437724 0.40529 0.377082 0.352601 0.331381 0.313002 0.297093 0.283327 0.271423 0.261136 0.251569 0.242502 0.223072</t>
  </si>
  <si>
    <t>bodywt 1 2017 1 1 1 2017_1_bodywt 0.0104614 0.219212 0.385419 0.541001 0.701515 0.863696 1.04054 1.25349 1.50568 1.78091 2.06306 2.3428 2.61501 2.87642 3.12481 3.35865 3.57698 3.77931 3.96547 4.13563 4.29015 4.4296 4.55466 4.6661 4.76474 4.85144 4.92705 4.9924 5.06356 5.14253 5.32203</t>
  </si>
  <si>
    <t>Asel2 2 2017 1 1 1 2017_2_Asel2 0 1.71481e-013 3.10962e-008 0.000142166 0.0184998 0.216859 0.621637 0.889118 0.976188 0.995478 0.99913 0.999815 0.999954 0.999987 0.999995 0.999998 0.999999 0.999999 1 1 1 1 1 1 1 1 1 1 1 1 1</t>
  </si>
  <si>
    <t>bodywt 2 2017 1 1 1 2017_2_bodywt 0.18127 0.404353 0.673376 0.798055 0.873978 0.958371 1.08239 1.27191 1.52527 1.8165 2.12262 2.43177 2.738 3.03768 3.32824 3.6078 3.87507 4.12917 4.3696 4.59614 4.80876 5.00754 5.19267 5.36442 5.52309 5.66908 5.80286 5.92498 6.03435 6.13244 6.35278</t>
  </si>
  <si>
    <t>Asel2 3 2017 1 1 1 2017_3_Asel2 0 2.26795e-007 2.54004e-005 0.0013362 0.0300183 0.206781 0.546173 0.818821 0.942759 0.983625 0.995314 0.998572 0.999521 0.99982 0.999924 0.999964 0.999981 0.999989 0.999993 0.999995 0.999996 0.999997 0.999997 0.999998 0.999998 0.999998 0.999997 0.999997 0.999997 0.999998 0.999999</t>
  </si>
  <si>
    <t>bodywt 3 2017 1 1 1 2017_3_bodywt 0.0409642 0.137919 0.315425 0.545751 0.752898 0.918817 1.08773 1.2921 1.54133 1.82485 2.12622 2.43324 2.73862 3.03796 3.32837 3.60788 3.87511 4.1292 4.36962 4.59616 4.80877 5.00755 5.19268 5.36442 5.5231 5.66909 5.80287 5.92499 6.03436 6.13245 6.35278</t>
  </si>
  <si>
    <t>Asel2 4 2017 1 1 1 2017_4_Asel2 0 0.000595999 0.0177107 0.131772 0.426932 0.75971 0.936822 0.986016 0.991503 0.986675 0.979022 0.97017 0.960709 0.950995 0.941281 0.931747 0.92252 0.913686 0.905301 0.897396 0.889987 0.883077 0.876663 0.870735 0.865281 0.860283 0.855721 0.851574 0.847855 0.844512 0.837022</t>
  </si>
  <si>
    <t>bodywt 4 2017 1 1 1 2017_4_bodywt 0.044362 0.118745 0.238077 0.384463 0.553405 0.741629 0.961054 1.21964 1.5064 1.80747 2.11416 2.42095 2.72374 3.01935 3.30536 3.57994 3.84182 4.09017 4.32451 4.54466 4.75064 4.94263 5.12089 5.28577 5.43769 5.57711 5.70456 5.82063 5.9263 6.02298 6.24069</t>
  </si>
  <si>
    <t>Asel2 5 2017 1 1 1 2017_5_Asel2 0 0.000595999 0.0177107 0.131772 0.426932 0.75971 0.936822 0.986016 0.991503 0.986675 0.979022 0.97017 0.960709 0.950995 0.941281 0.931747 0.92252 0.913686 0.905301 0.897396 0.889987 0.883077 0.876663 0.870735 0.865281 0.860283 0.855721 0.851574 0.847855 0.844512 0.837022</t>
  </si>
  <si>
    <t>bodywt 5 2017 1 1 1 2017_5_bodywt 0.044362 0.118745 0.238077 0.384463 0.553405 0.741629 0.961054 1.21964 1.5064 1.80747 2.11416 2.42095 2.72374 3.01935 3.30536 3.57994 3.84182 4.09017 4.32451 4.54466 4.75064 4.94263 5.12089 5.28577 5.43769 5.57711 5.70456 5.82063 5.9263 6.02298 6.24069</t>
  </si>
  <si>
    <t>Asel2 6 2017 1 1 1 2017_6_Asel2 0 0.0081286 0.0449748 0.139098 0.30766 0.524209 0.730627 0.877054 0.954053 0.98509 0.995436 0.998549 0.999461 0.999736 0.999823 0.999854 0.999866 0.999871 0.999873 0.999874 0.999875 0.999875 0.999875 0.999875 0.999875 0.999875 0.999875 0.999875 0.999875 0.999875 0.999876</t>
  </si>
  <si>
    <t>bodywt 6 2017 1 1 1 2017_6_bodywt 0.0201726 0.0800523 0.192721 0.344315 0.534344 0.754733 0.997111 1.25593 1.53117 1.82285 2.12594 2.43319 2.73858 3.03792 3.32835 3.60786 3.8751 4.12919 4.36962 4.59615 4.80876 5.00754 5.19268 5.36442 5.52309 5.66909 5.80287 5.92498 6.03436 6.13245 6.35278</t>
  </si>
  <si>
    <t>Fecund  NA  2018 1 1 1 2018_Fecund 0 0 0 0 0.0349948 0.17141 0.468756 0.855857 1.24166 1.59975 1.93689 2.2615 2.57715 2.88412 3.1814 3.4677 3.74185 4.00298 4.25051 4.48416 4.70383 4.90958 5.10156 5.27999 5.44518 5.59748 5.73731 5.8652 5.98171 6.08441 6.31532</t>
  </si>
  <si>
    <t>Asel2 1 2018 1 1 1 2018_1_Asel2 0 3.01941e-008 4.28024e-005 0.00421184 0.0707876 0.337087 0.695745 0.899777 0.94621 0.920572 0.867943 0.805385 0.740539 0.677555 0.618728 0.565174 0.517259 0.474891 0.437724 0.40529 0.377082 0.352601 0.331381 0.313002 0.297093 0.283327 0.271423 0.261136 0.251569 0.242502 0.223072</t>
  </si>
  <si>
    <t>bodywt 1 2018 1 1 1 2018_1_bodywt 0.0104614 0.219212 0.385419 0.541001 0.701515 0.863696 1.04054 1.25349 1.50568 1.78091 2.06306 2.3428 2.61501 2.87642 3.12481 3.35865 3.57698 3.77931 3.96547 4.13563 4.29015 4.4296 4.55466 4.6661 4.76474 4.85144 4.92705 4.9924 5.06356 5.14253 5.32203</t>
  </si>
  <si>
    <t>Asel2 2 2018 1 1 1 2018_2_Asel2 0 1.71481e-013 3.10962e-008 0.000142166 0.0184998 0.216859 0.621637 0.889118 0.976188 0.995478 0.99913 0.999815 0.999954 0.999987 0.999995 0.999998 0.999999 0.999999 1 1 1 1 1 1 1 1 1 1 1 1 1</t>
  </si>
  <si>
    <t>bodywt 2 2018 1 1 1 2018_2_bodywt 0.18127 0.404353 0.673376 0.798055 0.873978 0.958371 1.08239 1.27191 1.52527 1.8165 2.12262 2.43177 2.738 3.03768 3.32824 3.6078 3.87507 4.12917 4.3696 4.59614 4.80876 5.00754 5.19267 5.36442 5.52309 5.66908 5.80286 5.92498 6.03435 6.13244 6.35278</t>
  </si>
  <si>
    <t>Asel2 3 2018 1 1 1 2018_3_Asel2 0 2.26795e-007 2.54004e-005 0.0013362 0.0300183 0.206781 0.546173 0.818821 0.942759 0.983625 0.995314 0.998572 0.999521 0.99982 0.999924 0.999964 0.999981 0.999989 0.999993 0.999995 0.999996 0.999997 0.999997 0.999998 0.999998 0.999998 0.999997 0.999997 0.999997 0.999998 0.999999</t>
  </si>
  <si>
    <t>bodywt 3 2018 1 1 1 2018_3_bodywt 0.0409642 0.137919 0.315425 0.545751 0.752898 0.918817 1.08773 1.2921 1.54133 1.82485 2.12622 2.43324 2.73862 3.03796 3.32837 3.60788 3.87511 4.1292 4.36962 4.59616 4.80877 5.00755 5.19268 5.36442 5.5231 5.66909 5.80287 5.92499 6.03436 6.13245 6.35278</t>
  </si>
  <si>
    <t>Asel2 4 2018 1 1 1 2018_4_Asel2 0 0.000595999 0.0177107 0.131772 0.426932 0.75971 0.936822 0.986016 0.991503 0.986675 0.979022 0.97017 0.960709 0.950995 0.941281 0.931747 0.92252 0.913686 0.905301 0.897396 0.889987 0.883077 0.876663 0.870735 0.865281 0.860283 0.855721 0.851574 0.847855 0.844512 0.837022</t>
  </si>
  <si>
    <t>bodywt 4 2018 1 1 1 2018_4_bodywt 0.044362 0.118745 0.238077 0.384463 0.553405 0.741629 0.961054 1.21964 1.5064 1.80747 2.11416 2.42095 2.72374 3.01935 3.30536 3.57994 3.84182 4.09017 4.32451 4.54466 4.75064 4.94263 5.12089 5.28577 5.43769 5.57711 5.70456 5.82063 5.9263 6.02298 6.24069</t>
  </si>
  <si>
    <t>Asel2 5 2018 1 1 1 2018_5_Asel2 0 0.000595999 0.0177107 0.131772 0.426932 0.75971 0.936822 0.986016 0.991503 0.986675 0.979022 0.97017 0.960709 0.950995 0.941281 0.931747 0.92252 0.913686 0.905301 0.897396 0.889987 0.883077 0.876663 0.870735 0.865281 0.860283 0.855721 0.851574 0.847855 0.844512 0.837022</t>
  </si>
  <si>
    <t>bodywt 5 2018 1 1 1 2018_5_bodywt 0.044362 0.118745 0.238077 0.384463 0.553405 0.741629 0.961054 1.21964 1.5064 1.80747 2.11416 2.42095 2.72374 3.01935 3.30536 3.57994 3.84182 4.09017 4.32451 4.54466 4.75064 4.94263 5.12089 5.28577 5.43769 5.57711 5.70456 5.82063 5.9263 6.02298 6.24069</t>
  </si>
  <si>
    <t>Asel2 6 2018 1 1 1 2018_6_Asel2 0 0.0081286 0.0449748 0.139098 0.30766 0.524209 0.730627 0.877054 0.954053 0.98509 0.995436 0.998549 0.999461 0.999736 0.999823 0.999854 0.999866 0.999871 0.999873 0.999874 0.999875 0.999875 0.999875 0.999875 0.999875 0.999875 0.999875 0.999875 0.999875 0.999875 0.999876</t>
  </si>
  <si>
    <t>bodywt 6 2018 1 1 1 2018_6_bodywt 0.0201726 0.0800523 0.192721 0.344315 0.534344 0.754733 0.997111 1.25593 1.53117 1.82285 2.12594 2.43319 2.73858 3.03792 3.32835 3.60786 3.8751 4.12919 4.36962 4.59615 4.80876 5.00754 5.19268 5.36442 5.52309 5.66909 5.80287 5.92498 6.03436 6.13245 6.35278</t>
  </si>
  <si>
    <t>Fecund  NA  2019 1 1 1 2019_Fecund 0 0 0 0 0.0349948 0.17141 0.468756 0.855857 1.24166 1.59975 1.93689 2.2615 2.57715 2.88412 3.1814 3.4677 3.74185 4.00298 4.25051 4.48416 4.70383 4.90958 5.10156 5.27999 5.44518 5.59748 5.73731 5.8652 5.98171 6.08441 6.31532</t>
  </si>
  <si>
    <t>Asel2 1 2019 1 1 1 2019_1_Asel2 0 3.01941e-008 4.28024e-005 0.00421184 0.0707876 0.337087 0.695745 0.899777 0.94621 0.920572 0.867943 0.805385 0.740539 0.677555 0.618728 0.565174 0.517259 0.474891 0.437724 0.40529 0.377082 0.352601 0.331381 0.313002 0.297093 0.283327 0.271423 0.261136 0.251569 0.242502 0.223072</t>
  </si>
  <si>
    <t>bodywt 1 2019 1 1 1 2019_1_bodywt 0.0104614 0.219212 0.385419 0.541001 0.701515 0.863696 1.04054 1.25349 1.50568 1.78091 2.06306 2.3428 2.61501 2.87642 3.12481 3.35865 3.57698 3.77931 3.96547 4.13563 4.29015 4.4296 4.55466 4.6661 4.76474 4.85144 4.92705 4.9924 5.06356 5.14253 5.32203</t>
  </si>
  <si>
    <t>Asel2 2 2019 1 1 1 2019_2_Asel2 0 1.71481e-013 3.10962e-008 0.000142166 0.0184998 0.216859 0.621637 0.889118 0.976188 0.995478 0.99913 0.999815 0.999954 0.999987 0.999995 0.999998 0.999999 0.999999 1 1 1 1 1 1 1 1 1 1 1 1 1</t>
  </si>
  <si>
    <t>bodywt 2 2019 1 1 1 2019_2_bodywt 0.18127 0.404353 0.673376 0.798055 0.873978 0.958371 1.08239 1.27191 1.52527 1.8165 2.12262 2.43177 2.738 3.03768 3.32824 3.6078 3.87507 4.12917 4.3696 4.59614 4.80876 5.00754 5.19267 5.36442 5.52309 5.66908 5.80286 5.92498 6.03435 6.13244 6.35278</t>
  </si>
  <si>
    <t>Asel2 3 2019 1 1 1 2019_3_Asel2 0 2.26795e-007 2.54004e-005 0.0013362 0.0300183 0.206781 0.546173 0.818821 0.942759 0.983625 0.995314 0.998572 0.999521 0.99982 0.999924 0.999964 0.999981 0.999989 0.999993 0.999995 0.999996 0.999997 0.999997 0.999998 0.999998 0.999998 0.999997 0.999997 0.999997 0.999998 0.999999</t>
  </si>
  <si>
    <t>bodywt 3 2019 1 1 1 2019_3_bodywt 0.0409642 0.137919 0.315425 0.545751 0.752898 0.918817 1.08773 1.2921 1.54133 1.82485 2.12622 2.43324 2.73862 3.03796 3.32837 3.60788 3.87511 4.1292 4.36962 4.59616 4.80877 5.00755 5.19268 5.36442 5.5231 5.66909 5.80287 5.92499 6.03436 6.13245 6.35278</t>
  </si>
  <si>
    <t>Asel2 4 2019 1 1 1 2019_4_Asel2 0 0.000595999 0.0177107 0.131772 0.426932 0.75971 0.936822 0.986016 0.991503 0.986675 0.979022 0.97017 0.960709 0.950995 0.941281 0.931747 0.92252 0.913686 0.905301 0.897396 0.889987 0.883077 0.876663 0.870735 0.865281 0.860283 0.855721 0.851574 0.847855 0.844512 0.837022</t>
  </si>
  <si>
    <t>bodywt 4 2019 1 1 1 2019_4_bodywt 0.044362 0.118745 0.238077 0.384463 0.553405 0.741629 0.961054 1.21964 1.5064 1.80747 2.11416 2.42095 2.72374 3.01935 3.30536 3.57994 3.84182 4.09017 4.32451 4.54466 4.75064 4.94263 5.12089 5.28577 5.43769 5.57711 5.70456 5.82063 5.9263 6.02298 6.24069</t>
  </si>
  <si>
    <t>Asel2 5 2019 1 1 1 2019_5_Asel2 0 0.000595999 0.0177107 0.131772 0.426932 0.75971 0.936822 0.986016 0.991503 0.986675 0.979022 0.97017 0.960709 0.950995 0.941281 0.931747 0.92252 0.913686 0.905301 0.897396 0.889987 0.883077 0.876663 0.870735 0.865281 0.860283 0.855721 0.851574 0.847855 0.844512 0.837022</t>
  </si>
  <si>
    <t>bodywt 5 2019 1 1 1 2019_5_bodywt 0.044362 0.118745 0.238077 0.384463 0.553405 0.741629 0.961054 1.21964 1.5064 1.80747 2.11416 2.42095 2.72374 3.01935 3.30536 3.57994 3.84182 4.09017 4.32451 4.54466 4.75064 4.94263 5.12089 5.28577 5.43769 5.57711 5.70456 5.82063 5.9263 6.02298 6.24069</t>
  </si>
  <si>
    <t>Asel2 6 2019 1 1 1 2019_6_Asel2 0 0.0081286 0.0449748 0.139098 0.30766 0.524209 0.730627 0.877054 0.954053 0.98509 0.995436 0.998549 0.999461 0.999736 0.999823 0.999854 0.999866 0.999871 0.999873 0.999874 0.999875 0.999875 0.999875 0.999875 0.999875 0.999875 0.999875 0.999875 0.999875 0.999875 0.999876</t>
  </si>
  <si>
    <t>bodywt 6 2019 1 1 1 2019_6_bodywt 0.0201726 0.0800523 0.192721 0.344315 0.534344 0.754733 0.997111 1.25593 1.53117 1.82285 2.12594 2.43319 2.73858 3.03792 3.32835 3.60786 3.8751 4.12919 4.36962 4.59615 4.80876 5.00754 5.19268 5.36442 5.52309 5.66909 5.80287 5.92498 6.03436 6.13245 6.35278</t>
  </si>
  <si>
    <t>Fecund  NA  2020 1 1 1 2020_Fecund 0 0 0 0 0.0349948 0.17141 0.468756 0.855857 1.24166 1.59975 1.93689 2.2615 2.57715 2.88412 3.1814 3.4677 3.74185 4.00298 4.25051 4.48416 4.70383 4.90958 5.10156 5.27999 5.44518 5.59748 5.73731 5.8652 5.98171 6.08441 6.31532</t>
  </si>
  <si>
    <t>Asel2 1 2020 1 1 1 2020_1_Asel2 0 3.01941e-008 4.28024e-005 0.00421184 0.0707876 0.337087 0.695745 0.899777 0.94621 0.920572 0.867943 0.805385 0.740539 0.677555 0.618728 0.565174 0.517259 0.474891 0.437724 0.40529 0.377082 0.352601 0.331381 0.313002 0.297093 0.283327 0.271423 0.261136 0.251569 0.242502 0.223072</t>
  </si>
  <si>
    <t>bodywt 1 2020 1 1 1 2020_1_bodywt 0.0104614 0.219212 0.385419 0.541001 0.701515 0.863696 1.04054 1.25349 1.50568 1.78091 2.06306 2.3428 2.61501 2.87642 3.12481 3.35865 3.57698 3.77931 3.96547 4.13563 4.29015 4.4296 4.55466 4.6661 4.76474 4.85144 4.92705 4.9924 5.06356 5.14253 5.32203</t>
  </si>
  <si>
    <t>Asel2 2 2020 1 1 1 2020_2_Asel2 0 1.71481e-013 3.10962e-008 0.000142166 0.0184998 0.216859 0.621637 0.889118 0.976188 0.995478 0.99913 0.999815 0.999954 0.999987 0.999995 0.999998 0.999999 0.999999 1 1 1 1 1 1 1 1 1 1 1 1 1</t>
  </si>
  <si>
    <t>bodywt 2 2020 1 1 1 2020_2_bodywt 0.18127 0.404353 0.673376 0.798055 0.873978 0.958371 1.08239 1.27191 1.52527 1.8165 2.12262 2.43177 2.738 3.03768 3.32824 3.6078 3.87507 4.12917 4.3696 4.59614 4.80876 5.00754 5.19267 5.36442 5.52309 5.66908 5.80286 5.92498 6.03435 6.13244 6.35278</t>
  </si>
  <si>
    <t>Asel2 3 2020 1 1 1 2020_3_Asel2 0 2.26795e-007 2.54004e-005 0.0013362 0.0300183 0.206781 0.546173 0.818821 0.942759 0.983625 0.995314 0.998572 0.999521 0.99982 0.999924 0.999964 0.999981 0.999989 0.999993 0.999995 0.999996 0.999997 0.999997 0.999998 0.999998 0.999998 0.999997 0.999997 0.999997 0.999998 0.999999</t>
  </si>
  <si>
    <t>bodywt 3 2020 1 1 1 2020_3_bodywt 0.0409642 0.137919 0.315425 0.545751 0.752898 0.918817 1.08773 1.2921 1.54133 1.82485 2.12622 2.43324 2.73862 3.03796 3.32837 3.60788 3.87511 4.1292 4.36962 4.59616 4.80877 5.00755 5.19268 5.36442 5.5231 5.66909 5.80287 5.92499 6.03436 6.13245 6.35278</t>
  </si>
  <si>
    <t>Asel2 4 2020 1 1 1 2020_4_Asel2 0 0.000595999 0.0177107 0.131772 0.426932 0.75971 0.936822 0.986016 0.991503 0.986675 0.979022 0.97017 0.960709 0.950995 0.941281 0.931747 0.92252 0.913686 0.905301 0.897396 0.889987 0.883077 0.876663 0.870735 0.865281 0.860283 0.855721 0.851574 0.847855 0.844512 0.837022</t>
  </si>
  <si>
    <t>bodywt 4 2020 1 1 1 2020_4_bodywt 0.044362 0.118745 0.238077 0.384463 0.553405 0.741629 0.961054 1.21964 1.5064 1.80747 2.11416 2.42095 2.72374 3.01935 3.30536 3.57994 3.84182 4.09017 4.32451 4.54466 4.75064 4.94263 5.12089 5.28577 5.43769 5.57711 5.70456 5.82063 5.9263 6.02298 6.24069</t>
  </si>
  <si>
    <t>Asel2 5 2020 1 1 1 2020_5_Asel2 0 0.000595999 0.0177107 0.131772 0.426932 0.75971 0.936822 0.986016 0.991503 0.986675 0.979022 0.97017 0.960709 0.950995 0.941281 0.931747 0.92252 0.913686 0.905301 0.897396 0.889987 0.883077 0.876663 0.870735 0.865281 0.860283 0.855721 0.851574 0.847855 0.844512 0.837022</t>
  </si>
  <si>
    <t>bodywt 5 2020 1 1 1 2020_5_bodywt 0.044362 0.118745 0.238077 0.384463 0.553405 0.741629 0.961054 1.21964 1.5064 1.80747 2.11416 2.42095 2.72374 3.01935 3.30536 3.57994 3.84182 4.09017 4.32451 4.54466 4.75064 4.94263 5.12089 5.28577 5.43769 5.57711 5.70456 5.82063 5.9263 6.02298 6.24069</t>
  </si>
  <si>
    <t>Asel2 6 2020 1 1 1 2020_6_Asel2 0 0.0081286 0.0449748 0.139098 0.30766 0.524209 0.730627 0.877054 0.954053 0.98509 0.995436 0.998549 0.999461 0.999736 0.999823 0.999854 0.999866 0.999871 0.999873 0.999874 0.999875 0.999875 0.999875 0.999875 0.999875 0.999875 0.999875 0.999875 0.999875 0.999875 0.999876</t>
  </si>
  <si>
    <t>bodywt 6 2020 1 1 1 2020_6_bodywt 0.0201726 0.0800523 0.192721 0.344315 0.534344 0.754733 0.997111 1.25593 1.53117 1.82285 2.12594 2.43319 2.73858 3.03792 3.32835 3.60786 3.8751 4.12919 4.36962 4.59615 4.80876 5.00754 5.19268 5.36442 5.52309 5.66909 5.80287 5.92498 6.03436 6.13245 6.35278</t>
  </si>
  <si>
    <t>sel*wt 1 2020 1 1 1 2020_1_sel*wt 0 6.61891e-009 1.64969e-005 0.00227861 0.0496585 0.291141 0.723954 1.12786 1.42469 1.63946 1.79061 1.88686 1.93651 1.94893 1.9334 1.89822 1.85023 1.79476 1.73578 1.67613 1.61774 1.56188 1.50933 1.4605 1.41557 1.37454 1.33731 1.3037 1.27383 1.24707 1.1872</t>
  </si>
  <si>
    <t>sel*ret*wt 1 2020 1 1 1 2020_1_sel*ret*wt 0 3.23176e-014 4.1289e-008 0.000194706 0.0212214 0.227903 0.683078 1.11517 1.42199 1.63896 1.79052 1.88684 1.93651 1.94893 1.9334 1.89822 1.85023 1.79476 1.73578 1.67613 1.61774 1.56188 1.50933 1.4605 1.41557 1.37454 1.33731 1.3037 1.27383 1.24707 1.1872</t>
  </si>
  <si>
    <t>sel_nums 1 2020 1 1 1 2020_1_sel_nums 0 3.01941e-008 4.28024e-005 0.00421184 0.0707876 0.337087 0.695745 0.899777 0.94621 0.920572 0.867943 0.805385 0.740539 0.677555 0.618728 0.565174 0.517259 0.474891 0.437724 0.40529 0.377082 0.352601 0.331381 0.313002 0.297093 0.283327 0.271423 0.261136 0.251569 0.242502 0.223072</t>
  </si>
  <si>
    <t>sel*ret_nums 1 2020 1 1 1 2020_1_sel*ret_nums 0 5.61379e-014 5.92887e-008 0.000252176 0.0252127 0.244143 0.638718 0.882703 0.942665 0.919926 0.867823 0.80536 0.740533 0.677553 0.618727 0.565174 0.517259 0.474891 0.437724 0.40529 0.377082 0.352601 0.331381 0.313002 0.297093 0.283327 0.271423 0.261136 0.251569 0.242502 0.223072</t>
  </si>
  <si>
    <t>dead_nums 1 2020 1 1 1 2020_1_dead_nums 0 3.01941e-008 4.28024e-005 0.00421184 0.0707876 0.337087 0.695745 0.899777 0.94621 0.920572 0.867943 0.805385 0.740539 0.677555 0.618728 0.565174 0.517259 0.474891 0.437724 0.40529 0.377082 0.352601 0.331381 0.313002 0.297093 0.283327 0.271423 0.261136 0.251569 0.242502 0.223072</t>
  </si>
  <si>
    <t>dead*wt 1 2020 1 1 1 2020_1_dead*wt 0 6.61891e-009 1.64969e-005 0.00227861 0.0496585 0.291141 0.723954 1.12786 1.42469 1.63946 1.79061 1.88686 1.93651 1.94893 1.9334 1.89822 1.85023 1.79476 1.73578 1.67613 1.61774 1.56188 1.50933 1.4605 1.41557 1.37454 1.33731 1.3037 1.27383 1.24707 1.1872</t>
  </si>
  <si>
    <t>sel*wt 2 2020 1 1 1 2020_2_sel*wt 0 6.93389e-014 2.09394e-008 0.000113456 0.0161684 0.207831 0.672853 1.13088 1.48895 1.80829 2.12077 2.43132 2.73788 3.03764 3.32822 3.6078 3.87506 4.12917 4.3696 4.59614 4.80876 5.00754 5.19267 5.36441 5.52309 5.66908 5.80286 5.92497 6.03435 6.13244 6.35278</t>
  </si>
  <si>
    <t>sel*ret*wt 2 2020 1 1 1 2020_2_sel*ret*wt 0 6.93389e-014 2.09394e-008 0.000113456 0.0161684 0.207831 0.672853 1.13088 1.48895 1.80829 2.12077 2.43132 2.73788 3.03764 3.32822 3.6078 3.87506 4.12917 4.3696 4.59614 4.80876 5.00754 5.19267 5.36441 5.52309 5.66908 5.80286 5.92497 6.03435 6.13244 6.35278</t>
  </si>
  <si>
    <t>sel_nums 2 2020 1 1 1 2020_2_sel_nums 0 1.71481e-013 3.10962e-008 0.000142166 0.0184998 0.216859 0.621637 0.889118 0.976188 0.995478 0.99913 0.999815 0.999954 0.999987 0.999995 0.999998 0.999999 0.999999 1 1 1 1 1 1 1 1 1 1 1 1 1</t>
  </si>
  <si>
    <t>sel*ret_nums 2 2020 1 1 1 2020_2_sel*ret_nums 0 1.71481e-013 3.10962e-008 0.000142166 0.0184998 0.216859 0.621637 0.889118 0.976188 0.995478 0.99913 0.999815 0.999954 0.999987 0.999995 0.999998 0.999999 0.999999 1 1 1 1 1 1 1 1 1 1 1 1 1</t>
  </si>
  <si>
    <t>dead_nums 2 2020 1 1 1 2020_2_dead_nums 0 1.71481e-013 3.10962e-008 0.000142166 0.0184998 0.216859 0.621637 0.889118 0.976188 0.995478 0.99913 0.999815 0.999954 0.999987 0.999995 0.999998 0.999999 0.999999 1 1 1 1 1 1 1 1 1 1 1 1 1</t>
  </si>
  <si>
    <t>dead*wt 2 2020 1 1 1 2020_2_dead*wt 0 6.93389e-014 2.09394e-008 0.000113456 0.0161684 0.207831 0.672853 1.13088 1.48895 1.80829 2.12077 2.43132 2.73788 3.03764 3.32822 3.6078 3.87506 4.12917 4.3696 4.59614 4.80876 5.00754 5.19267 5.36441 5.52309 5.66908 5.80286 5.92497 6.03435 6.13244 6.35278</t>
  </si>
  <si>
    <t>sel*wt 3 2020 1 1 1 2020_3_sel*wt 0 3.12793e-008 8.01195e-006 0.000729234 0.0226007 0.189994 0.594089 1.058 1.4531 1.79497 2.11626 2.42977 2.73731 3.03741 3.32812 3.60775 3.87504 4.12915 4.36959 4.59614 4.80875 5.00753 5.19267 5.36441 5.52308 5.66908 5.80286 5.92497 6.03435 6.13244 6.35277</t>
  </si>
  <si>
    <t>sel*ret*wt 3 2020 1 1 1 2020_3_sel*ret*wt 0 3.12793e-008 8.01195e-006 0.000729234 0.0226007 0.189994 0.594089 1.058 1.4531 1.79497 2.11626 2.42977 2.73731 3.03741 3.32812 3.60775 3.87504 4.12915 4.36959 4.59614 4.80875 5.00753 5.19267 5.36441 5.52308 5.66908 5.80286 5.92497 6.03435 6.13244 6.35277</t>
  </si>
  <si>
    <t>sel_nums 3 2020 1 1 1 2020_3_sel_nums 0 2.26795e-007 2.54004e-005 0.0013362 0.0300183 0.206781 0.546173 0.818821 0.942759 0.983625 0.995314 0.998572 0.999521 0.99982 0.999924 0.999964 0.999981 0.999989 0.999993 0.999995 0.999996 0.999997 0.999997 0.999998 0.999998 0.999998 0.999997 0.999997 0.999997 0.999998 0.999999</t>
  </si>
  <si>
    <t>sel*ret_nums 3 2020 1 1 1 2020_3_sel*ret_nums 0 2.26795e-007 2.54004e-005 0.0013362 0.0300183 0.206781 0.546173 0.818821 0.942759 0.983625 0.995314 0.998572 0.999521 0.99982 0.999924 0.999964 0.999981 0.999989 0.999993 0.999995 0.999996 0.999997 0.999997 0.999998 0.999998 0.999998 0.999997 0.999997 0.999997 0.999998 0.999999</t>
  </si>
  <si>
    <t>dead_nums 3 2020 1 1 1 2020_3_dead_nums 0 2.26795e-007 2.54004e-005 0.0013362 0.0300183 0.206781 0.546173 0.818821 0.942759 0.983625 0.995314 0.998572 0.999521 0.99982 0.999924 0.999964 0.999981 0.999989 0.999993 0.999995 0.999996 0.999997 0.999997 0.999998 0.999998 0.999998 0.999997 0.999997 0.999997 0.999998 0.999999</t>
  </si>
  <si>
    <t>dead*wt 3 2020 1 1 1 2020_3_dead*wt 0 3.12793e-008 8.01195e-006 0.000729234 0.0226007 0.189994 0.594089 1.058 1.4531 1.79497 2.11626 2.42977 2.73731 3.03741 3.32812 3.60775 3.87504 4.12915 4.36959 4.59614 4.80875 5.00753 5.19267 5.36441 5.52308 5.66908 5.80286 5.92497 6.03435 6.13244 6.35277</t>
  </si>
  <si>
    <t>sel*wt 4 2020 1 1 1 2020_4_sel*wt 0 7.07721e-005 0.00421652 0.0506612 0.236266 0.563423 0.900336 1.20258 1.4936 1.78339 2.06981 2.34873 2.61672 2.87139 3.11127 3.3356 3.54416 3.73713 3.91498 4.07836 4.22801 4.36472 4.48929 4.60251 4.70513 4.79789 4.88152 4.95669 5.02464 5.08648 5.2236</t>
  </si>
  <si>
    <t>sel*ret*wt 4 2020 1 1 1 2020_4_sel*ret*wt 0 2.73872e-008 2.43435e-005 0.0025138 0.0512193 0.284504 0.692413 1.10231 1.45451 1.76909 2.06448 2.34661 2.6158 2.87096 3.11105 3.33548 3.54408 3.73708 3.91495 4.07834 4.22799 4.36471 4.48928 4.6025 4.70512 4.79788 4.88151 4.95668 5.02463 5.08647 5.22359</t>
  </si>
  <si>
    <t>sel_nums 4 2020 1 1 1 2020_4_sel_nums 0 0.000595999 0.0177107 0.131772 0.426932 0.75971 0.936822 0.986016 0.991503 0.986675 0.979022 0.97017 0.960709 0.950995 0.941281 0.931747 0.92252 0.913686 0.905301 0.897396 0.889987 0.883077 0.876663 0.870735 0.865281 0.860283 0.855721 0.851574 0.847855 0.844512 0.837022</t>
  </si>
  <si>
    <t>sel*ret_nums 4 2020 1 1 1 2020_4_sel*ret_nums 0 1.43535e-007 6.91916e-005 0.00474517 0.0737157 0.332679 0.666393 0.872271 0.95236 0.973933 0.974748 0.968626 0.960097 0.950728 0.941152 0.931679 0.922481 0.913663 0.905285 0.897385 0.889978 0.88307 0.876657 0.87073 0.865276 0.860279 0.855717 0.851569 0.847851 0.844508 0.83702</t>
  </si>
  <si>
    <t>dead_nums 4 2020 1 1 1 2020_4_dead_nums 0 0.000595999 0.0177107 0.131772 0.426932 0.75971 0.936822 0.986016 0.991503 0.986675 0.979022 0.97017 0.960709 0.950995 0.941281 0.931747 0.92252 0.913686 0.905301 0.897396 0.889987 0.883077 0.876663 0.870735 0.865281 0.860283 0.855721 0.851574 0.847855 0.844512 0.837022</t>
  </si>
  <si>
    <t>dead*wt 4 2020 1 1 1 2020_4_dead*wt 0 7.07721e-005 0.00421652 0.0506612 0.236266 0.563423 0.900336 1.20258 1.4936 1.78339 2.06981 2.34873 2.61672 2.87139 3.11127 3.3356 3.54416 3.73713 3.91498 4.07836 4.22801 4.36472 4.48929 4.60251 4.70513 4.79789 4.88152 4.95669 5.02464 5.08648 5.2236</t>
  </si>
  <si>
    <t>sel*wt 5 2020 1 1 1 2020_5_sel*wt 0 7.07721e-005 0.00421652 0.0506612 0.236266 0.563423 0.900336 1.20258 1.4936 1.78339 2.06981 2.34873 2.61672 2.87139 3.11127 3.3356 3.54416 3.73713 3.91498 4.07836 4.22801 4.36472 4.48929 4.60251 4.70513 4.79789 4.88152 4.95669 5.02464 5.08648 5.2236</t>
  </si>
  <si>
    <t>sel*ret*wt 5 2020 1 1 1 2020_5_sel*ret*wt 0 7.07721e-005 0.00421652 0.0506612 0.236266 0.563423 0.900336 1.20258 1.4936 1.78339 2.06981 2.34873 2.61672 2.87139 3.11127 3.3356 3.54416 3.73713 3.91498 4.07836 4.22801 4.36472 4.48929 4.60251 4.70513 4.79789 4.88152 4.95669 5.02464 5.08648 5.2236</t>
  </si>
  <si>
    <t>sel_nums 5 2020 1 1 1 2020_5_sel_nums 0 0.000595999 0.0177107 0.131772 0.426932 0.75971 0.936822 0.986016 0.991503 0.986675 0.979022 0.97017 0.960709 0.950995 0.941281 0.931747 0.92252 0.913686 0.905301 0.897396 0.889987 0.883077 0.876663 0.870735 0.865281 0.860283 0.855721 0.851574 0.847855 0.844512 0.837022</t>
  </si>
  <si>
    <t>sel*ret_nums 5 2020 1 1 1 2020_5_sel*ret_nums 0 0.000595999 0.0177107 0.131772 0.426932 0.75971 0.936822 0.986016 0.991503 0.986675 0.979022 0.97017 0.960709 0.950995 0.941281 0.931747 0.92252 0.913686 0.905301 0.897396 0.889987 0.883077 0.876663 0.870735 0.865281 0.860283 0.855721 0.851574 0.847855 0.844512 0.837022</t>
  </si>
  <si>
    <t>dead_nums 5 2020 1 1 1 2020_5_dead_nums 0 0.000595999 0.0177107 0.131772 0.426932 0.75971 0.936822 0.986016 0.991503 0.986675 0.979022 0.97017 0.960709 0.950995 0.941281 0.931747 0.92252 0.913686 0.905301 0.897396 0.889987 0.883077 0.876663 0.870735 0.865281 0.860283 0.855721 0.851574 0.847855 0.844512 0.837022</t>
  </si>
  <si>
    <t>dead*wt 5 2020 1 1 1 2020_5_dead*wt 0 7.07721e-005 0.00421652 0.0506612 0.236266 0.563423 0.900336 1.20258 1.4936 1.78339 2.06981 2.34873 2.61672 2.87139 3.11127 3.3356 3.54416 3.73713 3.91498 4.07836 4.22801 4.36472 4.48929 4.60251 4.70513 4.79789 4.88152 4.95669 5.02464 5.08648 5.2236</t>
  </si>
  <si>
    <t>sel*wt 6 2020 1 1 1 2020_6_sel*wt 0 0.000650713 0.0086676 0.0478935 0.164396 0.395638 0.728516 1.10152 1.46082 1.79567 2.11624 2.42966 2.73711 3.03712 3.32776 3.60733 3.87458 4.12865 4.36906 4.59557 4.80816 5.00692 5.19203 5.36375 5.5224 5.66838 5.80214 5.92424 6.03361 6.13168 6.35199</t>
  </si>
  <si>
    <t>sel*ret*wt 6 2020 1 1 1 2020_6_sel*ret*wt 0 0.000650713 0.0086676 0.0478935 0.164396 0.395638 0.728516 1.10152 1.46082 1.79567 2.11624 2.42966 2.73711 3.03712 3.32776 3.60733 3.87458 4.12865 4.36906 4.59557 4.80816 5.00692 5.19203 5.36375 5.5224 5.66838 5.80214 5.92424 6.03361 6.13168 6.35199</t>
  </si>
  <si>
    <t>sel_nums 6 2020 1 1 1 2020_6_sel_nums 0 0.0081286 0.0449748 0.139098 0.30766 0.524209 0.730627 0.877054 0.954053 0.98509 0.995436 0.998549 0.999461 0.999736 0.999823 0.999854 0.999866 0.999871 0.999873 0.999874 0.999875 0.999875 0.999875 0.999875 0.999875 0.999875 0.999875 0.999875 0.999875 0.999875 0.999876</t>
  </si>
  <si>
    <t>sel*ret_nums 6 2020 1 1 1 2020_6_sel*ret_nums 0 0.0081286 0.0449748 0.139098 0.30766 0.524209 0.730627 0.877054 0.954053 0.98509 0.995436 0.998549 0.999461 0.999736 0.999823 0.999854 0.999866 0.999871 0.999873 0.999874 0.999875 0.999875 0.999875 0.999875 0.999875 0.999875 0.999875 0.999875 0.999875 0.999875 0.999876</t>
  </si>
  <si>
    <t>dead_nums 6 2020 1 1 1 2020_6_dead_nums 0 0.0081286 0.0449748 0.139098 0.30766 0.524209 0.730627 0.877054 0.954053 0.98509 0.995436 0.998549 0.999461 0.999736 0.999823 0.999854 0.999866 0.999871 0.999873 0.999874 0.999875 0.999875 0.999875 0.999875 0.999875 0.999875 0.999875 0.999875 0.999875 0.999875 0.999876</t>
  </si>
  <si>
    <t>dead*wt 6 2020 1 1 1 2020_6_dead*wt 0 0.000650713 0.0086676 0.0478935 0.164396 0.395638 0.728516 1.10152 1.46082 1.79567 2.11624 2.42966 2.73711 3.03712 3.32776 3.60733 3.87458 4.12865 4.36906 4.59557 4.80816 5.00692 5.19203 5.36375 5.5224 5.66838 5.80214 5.92424 6.03361 6.13168 6.35199</t>
  </si>
  <si>
    <t>ENVIRONMENTAL_DATA Begins_in_startyr-1</t>
  </si>
  <si>
    <t>0 First period to use recaptures in likelihood</t>
  </si>
  <si>
    <t>0 Accumulation period</t>
  </si>
  <si>
    <t>Area Bio_Pattern Gender BirthSeas SubMorph Morph Yr Seas Time Beg/Mid Era 0 1 2 3 4 5 6 7 8 9 10 11 12 13 14 15 16 17 18 19 20 21 22 23 24 25 26 27 28 29 30</t>
  </si>
  <si>
    <t>1 1 1 1 1 1 1983 1 1983 B VIRG  21731.9 17094.9 13447.3 10578 8320.99 6545.52 5148.89 4050.26 3186.05 2506.23 1971.47 1550.82 1219.91 959.619 754.863 593.796 467.097 367.431 289.032 227.36 178.848 140.687 110.668 87.0547 68.4796 53.868 42.3741 33.3326 26.2204 20.6257 76.0396</t>
  </si>
  <si>
    <t>1 1 1 1 1 1 1983 1 1983.5 M VIRG  0 0 0 0 0 0 0 0 0 0 0 0 0 0 0 0 0 0 0 0 0 0 0 0 0 0 0 0 0 0 0</t>
  </si>
  <si>
    <t>1 1 1 1 1 1 1984 1 1984 B INIT  21731.9 17094.9 13431.8 10510.8 8146.03 6208.07 4631.15 3384.69 2435.95 1736.95 1232.61 872.763 617.38 436.574 308.695 218.281 154.36 109.167 77.2112 54.6138 38.6325 27.3292 19.334 13.6784 9.67757 6.84714 4.84467 3.4279 2.4255 1.71626 4.1537</t>
  </si>
  <si>
    <t>1 1 1 1 1 1 1984 1 1984.5 M INIT  0 0 0 0 0 0 0 0 0 0 0 0 0 0 0 0 0 0 0 0 0 0 0 0 0 0 0 0 0 0 0</t>
  </si>
  <si>
    <t>1 1 1 1 1 1 1985 1 1985 B TIME  849.903 1196.13 21735.9 7970.44 4838.96 1588.39 1440.99 1207.37 1658.42 4059.21 1427.96 900.859 678.521 516.824 377.541 262.144 178.644 121.966 83.9134 58.1706 40.5673 28.4147 19.9631 14.0562 9.91171 6.99716 4.94299 3.49361 2.47009 1.74685 4.23562</t>
  </si>
  <si>
    <t>1 1 1 1 1 1 1985 1 1985.5 M TIME  753.797 1060.15 19220.5 7009.93 4215.98 1367.57 1226.65 1019 1392.27 3398.18 1193.81 752.71 566.825 431.736 315.399 219.012 149.261 101.912 70.1208 48.6118 33.9027 23.7476 16.6848 11.7482 8.28447 5.84854 4.13165 2.92022 2.06472 1.46019 3.54066</t>
  </si>
  <si>
    <t>1 1 1 1 1 1 1986 1 1986 B TIME  2475.98 668.558 939.626 16996.2 6165.17 3673.21 1177.44 1044.19 860.013 1168.83 2844.8 998.06 628.925 473.517 360.657 263.485 182.976 124.711 85.1557 58.5951 40.6238 28.3331 19.8471 13.9448 9.81921 6.92438 4.88847 3.45349 2.44094 1.72587 4.1803</t>
  </si>
  <si>
    <t>1 1 1 1 1 1 1986 1 1986.5 M TIME  2196 592.437 830.332 14924 5354.85 3146.97 995.525 873.893 715.029 968.194 2352.06 824.496 519.395 391.031 297.846 217.616 151.136 103.019 70.3498 48.4108 33.5651 23.4112 16.4001 11.5234 8.11446 5.72238 4.03999 2.85413 2.01735 1.4264 3.45508</t>
  </si>
  <si>
    <t>1 1 1 1 1 1 1987 1 1987 B TIME  21106.4 1947.67 524.983 733.75 13104.5 4651.04 2696.12 841.717 731.371 594.488 801.997 1944.67 681.115 428.941 322.913 245.973 179.732 124.837 85.1008 58.1183 39.9966 27.7329 19.3444 13.5518 9.52245 6.70568 4.72903 3.33877 2.35879 1.66727 4.03457</t>
  </si>
  <si>
    <t>1 1 1 1 1 1 1987 1 1987.5 M TIME  18719.7 1725.19 463.274 642.221 11313.9 3947.27 2249.95 692.923 596.47 482.093 648.373 1569.83 549.494 345.986 260.464 198.418 144.998 100.722 68.6676 46.8993 32.2781 22.3824 15.6131 10.9384 7.68636 5.4129 3.81744 2.69524 1.90419 1.34597 3.25723</t>
  </si>
  <si>
    <t>1 1 1 1 1 1 1988 1 1988 B TIME  17120.9 16602.9 1528.12 408.818 562.109 9767.94 3349.99 1877.61 570.432 486.451 390.948 524.175 1267.25 443.308 279.075 210.092 160.057 116.976 81.2646 55.4077 37.846 26.0491 18.0642 12.6016 8.82894 6.2043 4.36935 3.08157 2.17575 1.53721 3.71625</t>
  </si>
  <si>
    <t>1 1 1 1 1 1 1988 1 1988.5 M TIME  15184.9 14711.8 1350.09 358.736 487.518 8349.57 2824.31 1566.3 472.628 401.521 322.089 431.514 1043 364.876 229.731 172.974 131.801 96.34 66.9375 45.6446 31.1805 21.4631 14.8851 10.3845 7.27602 5.11328 3.60115 2.53987 1.79334 1.26707 3.06338</t>
  </si>
  <si>
    <t>1 1 1 1 1 1 1989 1 1989 B TIME  90828 13467.8 13036.2 1192.81 314.789 422.825 7137.16 2381.12 1306.6 391.593 331.419 265.359 355.233 858.435 300.32 189.112 142.414 108.533 79.3444 55.1363 37.6018 25.689 17.6846 12.2655 8.55753 5.99625 4.21411 2.96801 2.09339 1.47814 3.5696</t>
  </si>
  <si>
    <t>1 1 1 1 1 1 1989 1 1989.5 M TIME  80557.2 11933.9 11517.2 1046.51 272.9 361.197 6013.08 1985.09 1082.01 323.087 272.954 218.395 292.321 706.477 247.206 155.7 117.277 89.3933 65.3628 45.427 30.9841 21.1701 14.5751 10.1097 7.05389 4.94294 3.47402 2.44687 1.72589 1.21869 2.94329</t>
  </si>
  <si>
    <t>1 1 1 1 1 1 1990 1 1990 B TIME  7366.26 71447.8 10574.7 10175.2 918.156 236.586 308.551 5066.03 1654.92 896.018 266.565 224.803 179.743 240.551 581.419 203.486 128.191 96.5769 73.6287 53.8449 37.4275 25.5311 17.4462 12.0124 8.33275 5.81446 4.07465 2.86391 2.01723 1.42291 3.43167</t>
  </si>
  <si>
    <t>1 1 1 1 1 1 1990 1 1990.5 M TIME  6533.29 63309.7 9342.02 8925.85 795.735 202.002 259.761 4219.43 1369 738.451 219.297 184.814 147.751 197.759 478.094 167.364 105.458 79.4666 60.5948 44.32 30.8109 21.02 14.365 9.89169 6.86218 4.78861 3.35594 2.35887 1.66157 1.17208 2.82698</t>
  </si>
  <si>
    <t>1 1 1 1 1 1 1991 1 1991 B TIME  15363.5 5794.5 56098.5 8253.06 7829.92 689.636 172.474 218.686 3514.3 1132.48 608.593 180.411 151.939 121.453 162.58 393.131 137.653 86.757 65.3877 49.8683 36.4801 25.364 17.306 11.828 8.14541 5.65114 3.94376 2.764 1.94288 1.36861 3.2943</t>
  </si>
  <si>
    <t>1 1 1 1 1 1 1991 1 1991.5 M TIME  13626.2 5133.64 49529.1 7227.98 6762.15 585.352 144.052 180.437 2877 923.057 494.995 146.617 123.461 98.7065 132.169 319.694 111.973 70.5903 53.2154 40.5932 29.7003 20.6532 14.0936 9.63353 6.63479 4.60347 3.21285 2.25187 1.58299 1.11515 2.68451</t>
  </si>
  <si>
    <t>1 1 1 1 1 1 1992 1 1992 B TIME  22702.5 12085.4 4548.15 43729 6330.22 5839.99 496.837 120.313 148.877 2355.28 752.361 402.601 119.153 100.321 80.2202 107.447 259.975 91.083 57.4362 43.3091 33.0433 24.1805 16.8174 11.4775 7.8462 5.40433 3.75004 2.6174 1.83464 1.28975 3.09623</t>
  </si>
  <si>
    <t>1 1 1 1 1 1 1992 1 1992.5 M TIME  20135.3 10706.1 4014.87 38296.5 5469.79 4962.32 415.398 99.3173 121.852 1918.12 611.119 326.636 96.6308 81.355 65.0611 87.1563 210.916 73.9065 46.6113 35.1511 26.8218 19.6296 13.6533 9.31872 6.37079 4.38832 3.04516 2.1255 1.48989 1.04743 2.51468</t>
  </si>
  <si>
    <t>1 1 1 1 1 1 1993 1 1993 B TIME  8645.36 17858.4 9484.3 3544.12 33538.9 4726.31 4216.54 347.308 81.9852 99.7333 1562.1 496.392 265.004 78.3658 65.9743 52.7665 70.6976 171.115 59.9691 37.8266 28.5297 21.7718 15.9352 11.0845 7.56598 5.17283 3.56331 2.47278 1.72604 1.20993 2.89301</t>
  </si>
  <si>
    <t>1 1 1 1 1 1 1993 1 1993.5 M TIME  7667.75 15821.8 8374.77 3105.92 29012 4022.11 3532.96 287.527 67.3392 81.544 1274.22 404.496 215.871 63.8357 53.7483 42.9951 57.6153 139.472 48.8866 30.8399 23.2626 17.7539 12.9954 9.04025 6.17098 4.21928 2.90658 2.01711 1.40803 0.98704 2.36022</t>
  </si>
  <si>
    <t>1 1 1 1 1 1 1994 1 1994 B TIME  33634.7 6800.68 14017.4 7395.05 2721.89 25096.2 3422.83 2960.2 238.035 55.3096 66.6721 1039.4 329.613 175.848 51.9997 43.7879 35.0332 46.9539 113.681 39.8521 25.1436 18.9679 14.4775 10.598 7.373 5.03318 3.4415 2.37089 1.64541 1.14861 2.73077</t>
  </si>
  <si>
    <t>1 1 1 1 1 1 1994 1 1994.5 M TIME  29831.3 6026.6 12385.8 6487.28 2357.2 21390.3 2876.44 2462.84 196.858 45.6023 54.9008 855.622 271.377 144.829 42.8442 36.0923 28.8864 38.7277 93.7903 32.8868 20.7532 15.6586 11.9534 8.7514 6.08897 4.15703 2.84265 1.95847 1.35927 0.948921 2.25632</t>
  </si>
  <si>
    <t>1 1 1 1 1 1 1995 1 1995 B TIME  50041.3 26458 5340.63 10944 5690.95 2041.38 18231.6 2417.27 2049.04 162.804 37.5987 45.2078 704.34 223.43 119.282 35.3008 29.7492 23.8182 31.9427 77.3796 27.1389 17.1294 12.9266 9.86936 7.22653 5.02856 3.43339 2.348 1.61779 1.1229 2.64825</t>
  </si>
  <si>
    <t>1 1 1 1 1 1 1995 1 1995.5 M TIME  44382.7 23443.4 4716.78 9589.34 4917.12 1733.66 15247.1 1999.25 1683.19 133.256 30.7264 36.9285 575.419 182.6 97.5266 28.8748 24.3433 19.4969 26.1554 63.3766 22.2327 14.0355 10.5935 8.08922 5.9238 4.12249 2.81499 1.92524 1.3266 0.920848 2.17206</t>
  </si>
  <si>
    <t>1 1 1 1 1 1 1996 1 1996 B TIME  3117.85 39363.9 20772.3 4165.8 8402.36 4248.51 1472.33 12751.1 1653.52 1382.67 109.071 25.1102 30.1654 470.096 149.231 79.7391 23.6185 19.9198 15.9596 21.4165 51.9077 18.2135 11.5004 8.68155 6.63016 4.85591 3.37967 2.30798 1.57861 1.08782 2.53665</t>
  </si>
  <si>
    <t>1 1 1 1 1 1 1996 1 1996.5 M TIME  2765.28 34857.9 18311.4 3635.52 7208.1 3566.47 1210.26 10308.7 1321.83 1097.88 86.2977 19.8357 23.8164 371.146 117.842 62.9835 18.6606 15.7422 12.6153 16.9321 41.0455 14.4042 9.09627 6.86746 5.24521 3.84188 2.6741 1.82625 1.24918 0.860861 2.00762</t>
  </si>
  <si>
    <t>1 1 1 1 1 1 1997 1 1997 B TIME  57812.1 2452.58 30867.7 16142 3172.74 6183.58 2993.92 994.841 8334.09 1056.67 871.758 68.2795 15.6691 18.8036 293.024 93.0558 49.7487 14.7433 12.4407 9.97183 13.3866 32.4564 11.3917 7.19475 5.43244 4.14956 3.03961 2.11583 1.44507 0.988502 2.27018</t>
  </si>
  <si>
    <t>1 1 1 1 1 1 1997 1 1997.5 M TIME  51274.7 2172.19 27223.6 14100.1 2725.94 5204.07 2470.72 808.622 6706.39 845.346 695.349 54.3959 12.4793 14.9779 233.477 74.1713 39.6663 11.759 9.92514 7.95736 10.6845 25.9095 9.0952 5.74507 4.33833 3.31415 2.42785 1.69012 1.15439 0.789712 1.81388</t>
  </si>
  <si>
    <t>1 1 1 1 1 1 1998 1 1998 B TIME  17153.7 45476.6 1923.84 24009.7 12316.4 2342.06 4379.71 2038.95 657.261 5396.6 676.284 554.638 43.3353 9.93893 11.9305 186.031 59.1192 31.6272 9.3787 7.91823 6.34984 8.52779 20.6832 7.26167 4.5875 3.46458 2.64692 1.93922 1.35006 0.922181 2.0802</t>
  </si>
  <si>
    <t>1 1 1 1 1 1 1998 1 1998.5 M TIME  15214 40279 1697.1 20988.2 10599 1975.6 3623.69 1661.75 530.347 4329.17 540.876 442.996 34.5978 7.93507 9.52687 148.587 47.2315 25.2733 7.49602 6.32984 5.07684 6.81905 16.5407 5.80784 3.66936 2.77138 2.11745 1.55139 1.08011 0.737824 1.6645</t>
  </si>
  <si>
    <t>1 1 1 1 1 1 1999 1 1999 B TIME  58044.4 13493.6 35675.5 1497.07 18346.8 9121.03 1666.49 2998.17 1354.34 427.94 3472.87 432.579 353.826 27.622 6.33523 7.60751 118.68 37.7341 20.1959 5.99127 5.06008 4.05904 5.4527 13.2279 4.64508 2.93498 2.21688 1.69389 1.24113 0.86414 1.9222</t>
  </si>
  <si>
    <t>1 1 1 1 1 1 1999 1 1999.5 M TIME  51480.8 11950.8 31464.6 1307.98 15768.5 7672 1371.9 2427.14 1084.53 340.557 2754.91 342.675 280.169 21.8724 5.01758 6.02683 94.0461 29.9091 16.0113 4.75079 4.01305 3.21961 4.32558 10.4947 3.68562 2.32893 1.75923 1.34428 0.985019 0.685857 1.52579</t>
  </si>
  <si>
    <t>1 1 1 1 1 1 2000 1 2000 B TIME  25054.9 45659.4 10584.3 27750.7 1142.77 13552.5 6453.18 1129.38 1964.87 868.478 271.017 2185.38 271.455 221.845 17.3196 3.97398 4.77459 74.5252 23.7068 12.6938 3.76714 3.18268 2.55378 3.43144 8.3262 2.92434 1.84802 1.39605 1.06683 0.781758 1.75548</t>
  </si>
  <si>
    <t>1 1 1 1 1 1 2000 1 2000.5 M TIME  22221.7 40439.2 9335.87 24255.3 983.583 11441.9 5346.71 921.827 1587.58 697.483 216.961 1746.96 216.887 177.24 13.8392 3.17603 3.81668 59.5853 18.9577 10.1525 3.01336 2.54614 2.04323 2.74567 6.66269 2.34023 1.47897 1.11732 0.853862 0.625725 1.40523</t>
  </si>
  <si>
    <t>1 1 1 1 1 1 2001 1 2001 B TIME  28108.9 19708.9 35815.9 8234.65 21200.2 846.57 9659.92 4429.96 752.416 1282.74 560.155 173.687 1396.49 173.288 141.604 11.0581 2.5383 3.05096 47.6404 15.16 8.11992 2.41041 2.03691 1.63474 2.19694 5.33154 1.87279 1.18363 0.894233 0.68341 1.62569</t>
  </si>
  <si>
    <t>1 1 1 1 1 1 2001 1 2001.5 M TIME  24930.4 17456.1 31593.5 7198.35 18249.8 714.762 8002.27 3614.83 607.799 1030.05 448.412 138.846 1115.84 138.46 113.162 8.83898 2.02937 2.43976 38.1037 12.1272 6.49646 1.92872 1.63004 1.30832 1.75839 4.26756 1.49913 0.947519 0.715886 0.547133 1.30164</t>
  </si>
  <si>
    <t>1 1 1 1 1 1 2002 1 2002 B TIME  43855.2 22111.3 15460.8 27868.9 6292.46 15710 603.475 6629.07 2949.69 490.979 827.134 358.96 110.994 891.594 110.632 90.4326 7.06517 1.62249 1.951 30.4761 9.70118 5.19758 1.54329 1.30443 1.04707 1.40739 3.41591 1.20003 0.758509 0.573108 1.48021</t>
  </si>
  <si>
    <t>1 1 1 1 1 1 2002 1 2002.5 M TIME  38896.1 19585 13639.7 24363.4 5416.01 13260.7 499.898 5411.38 2384.79 394.757 663.176 287.472 88.8637 713.909 88.6082 72.4529 5.66222 1.30067 1.5644 24.4424 7.78196 4.16999 1.23834 1.0468 0.840358 1.12963 2.74197 0.963332 0.608935 0.46012 1.18853</t>
  </si>
  <si>
    <t>1 1 1 1 1 1 2003 1 2003 B TIME  44208.8 34497.7 17347.3 12033.2 21298.8 4661.64 11193.3 414.098 4417.37 1928.07 317.393 531.718 230.222 71.146 571.635 70.969 58.048 4.53785 1.04268 1.25441 19.6032 6.24243 3.34556 0.993648 0.840056 0.674452 0.906697 2.201 0.773322 0.488856 1.32373</t>
  </si>
  <si>
    <t>1 1 1 1 1 1 2003 1 2003.5 M TIME  39209.7 30546.1 15287.8 10494.9 18254 3908.23 9182.58 333.826 3518.81 1524.87 250.057 418.183 180.954 55.9177 449.36 55.8026 45.6549 3.56992 0.820453 0.98725 15.4308 4.91448 2.63419 0.782451 0.661566 0.531191 0.714153 1.7337 0.609169 0.385106 1.04291</t>
  </si>
  <si>
    <t>1 1 1 1 1 1 2004 1 2004 B TIME  33529.9 34775.8 27047.1 13472.8 9153.23 15644.5 3276.58 7533.05 269.115 2803.04 1205.98 197.007 328.89 142.23 43.949 353.241 43.8773 35.9077 2.80844 0.645591 0.77699 12.1464 3.86903 2.07408 0.616144 0.521 0.41836 0.562497 1.36561 0.479861 1.12504</t>
  </si>
  <si>
    <t>1 1 1 1 1 1 2004 1 2004.5 M TIME  29738.3 30790.8 23831.7 11745.2 7837.81 13097.7 2682.89 6058.74 213.808 2210.51 947.292 154.469 257.715 111.444 34.4425 276.906 34.4049 28.1631 2.20322 0.506568 0.609778 9.53392 3.03725 1.62837 0.483783 0.409112 0.328538 0.441755 1.07254 0.376899 0.883748</t>
  </si>
  <si>
    <t>1 1 1 1 1 1 2005 1 2005 B TIME  22797.3 26375.5 27262.4 20998.6 10239.1 6711.43 10965.4 2196.77 4872.97 169.867 1743.24 744.094 121.116 201.944 87.3222 26.9924 217.067 26.9775 22.0888 1.72843 0.397483 0.478551 7.48331 2.38429 1.27844 0.379857 0.321253 0.258 0.346931 0.842365 0.990235</t>
  </si>
  <si>
    <t>1 1 1 1 1 1 2005 1 2005.5 M TIME  20219.4 23345.1 23994.7 18260.6 8728.34 5580.51 8895.97 1746.41 3818.56 131.915 1347.02 573.595 93.2773 155.493 67.2433 20.7902 167.23 20.7886 17.0251 1.33244 0.30647 0.369028 5.77135 1.83903 0.986161 0.293037 0.247844 0.199057 0.267685 0.649983 0.764164</t>
  </si>
  <si>
    <t>1 1 1 1 1 1 2006 1 2006 B TIME  24736.9 17933 20662.8 21118.8 15879.7 7440.46 4640.16 7217.09 1388.38 2992.3 102.442 1040.85 442.164 71.8373 119.727 51.7813 16.0131 128.836 16.0195 13.1221 1.02718 0.236296 0.28457 4.45104 1.41846 0.760706 0.226061 0.19121 0.15358 0.20654 1.09124</t>
  </si>
  <si>
    <t>1 1 1 1 1 1 2006 1 2006.5 M TIME  21939.6 15872.4 18185.4 18362.4 13530.3 6181.51 3761.32 5733.69 1087.33 2322.45 79.1137 801.914 340.347 55.2843 92.1495 39.8631 12.3306 99.2317 12.3412 10.1111 0.791616 0.182133 0.219369 3.43159 1.09369 0.586579 0.174327 0.147461 0.118447 0.1593 0.841748</t>
  </si>
  <si>
    <t>1 1 1 1 1 1 2007 1 2007 B TIME  28633.5 19458.7 14048.6 16005 15965.7 11528.4 5135.58 3048.93 4555.18 851.554 1802.55 61.0977 617.826 261.976 42.5455 70.924 30.688 9.49491 76.43 9.50752 7.79099 0.610073 0.140385 0.169107 2.64563 0.843271 0.45231 0.134433 0.113721 0.0913509 0.772161</t>
  </si>
  <si>
    <t>1 1 1 1 1 1 2007 1 2007.5 M TIME  25395.6 17226.2 12371.9 13934.1 13632.8 9607.61 4181 2436.23 3592.78 666.293 1404.31 47.5051 480.046 203.541 33.0624 55.1314 23.862 7.38503 59.4615 7.39837 6.06381 0.474906 0.109297 0.131675 2.06023 0.656741 0.352287 0.104712 0.0885847 0.0711633 0.601597</t>
  </si>
  <si>
    <t>1 1 1 1 1 1 2008 1 2008 B TIME  15340.1 22523.9 15249.9 10895.3 12131.1 11640.7 8006.82 3403.85 1946.66 2833.71 521.336 1094.05 36.9364 372.993 158.141 25.6929 42.8554 18.5543 5.74399 46.2602 5.75712 4.71953 0.369686 0.0850933 0.102529 1.60437 0.511471 0.274383 0.0815614 0.0690043 0.524146</t>
  </si>
  <si>
    <t>1 1 1 1 1 1 2008 1 2008.5 M TIME  13605.4 19940.3 13430.1 9483.93 10353.1 9695.11 6516.48 2720.17 1536.16 2219.06 406.596 851.745 28.7409 290.255 123.101 20.008 33.386 14.4597 4.47781 36.0728 4.49036 3.68184 0.288453 0.0664055 0.0800223 1.25233 0.399279 0.214215 0.063681 0.0538807 0.409333</t>
  </si>
  <si>
    <t>1 1 1 1 1 1 2009 1 2009 B TIME  13393.3 12066.9 17653.1 11827.5 8255.35 8835.64 8074.7 5303.54 2173.8 1212.23 1737.73 317.108 663.104 22.3638 225.871 95.8257 15.5809 26.0089 11.2687 3.49074 28.1288 3.50233 2.8723 0.22507 0.0518218 0.0624563 0.977534 0.311697 0.16724 0.0497204 0.361741</t>
  </si>
  <si>
    <t>1 1 1 1 1 1 2009 1 2009.5 M TIME  11878.8 10683.5 15550.2 10301.1 7053.32 7372.78 6589.2 4252.28 1721.89 953.17 1361.06 247.953 518.243 17.4798 176.599 74.9512 12.1914 20.3581 8.82311 2.73391 22.0353 2.74418 2.25092 0.176406 0.0406221 0.0489636 0.766425 0.244403 0.131144 0.0389917 0.283727</t>
  </si>
  <si>
    <t>1 1 1 1 1 1 2010 1 2010 B TIME  2602.66 10535.5 9458.76 13697.7 8971.72 6026.32 6152.11 5377 3409.39 1363.92 749.472 1066.04 193.88 405.029 13.6624 138.076 58.6239 9.53928 15.9349 6.90828 2.14116 17.2618 2.15014 1.76397 0.138263 0.0318429 0.0383858 0.600908 0.191637 0.102838 0.253116</t>
  </si>
  <si>
    <t>1 1 1 1 1 1 2010 1 2010.5 M TIME  2308.35 9324.33 8322.08 11897.4 7625.03 4984.69 4957.82 4243.4 2651.35 1051.02 574.675 815.554 148.209 309.605 10.4462 105.61 44.8562 7.30152 12.2006 5.29076 1.64021 13.2259 1.64771 1.35197 0.105984 0.0244114 0.0294301 0.460749 0.146949 0.0788629 0.194136</t>
  </si>
  <si>
    <t>1 1 1 1 1 1 2011 1 2011 B TIME  10921.4 2047.32 8252.39 7322 10333.7 6480.49 4123.1 3995.38 3348.8 2061.85 809.908 440.646 623.924 113.297 236.663 7.98718 80.7782 34.3219 5.5887 9.34142 4.05197 1.25646 10.1335 1.26268 1.0362 0.0812404 0.0187143 0.0225639 0.353282 0.112683 0.209377</t>
  </si>
  <si>
    <t>1 1 1 1 1 1 2011 1 2011.5 M TIME  9686.41 1812.37 7265.82 6369.13 8806.12 5382.93 3341.87 3176.18 2627.11 1604.62 627.661 340.872 482.409 87.6099 183.073 6.18127 62.541 26.5836 4.33017 7.24 3.14128 0.974287 7.8593 0.979461 0.803898 0.0630351 0.0145221 0.0175109 0.274191 0.0874629 0.162543</t>
  </si>
  <si>
    <t>1 1 1 1 1 1 2012 1 2012 B TIME  4803.09 8591.07 1604.39 6397.19 5540.25 7504.35 4471.26 2708.67 2524.94 2060.95 1248.79 486.423 263.69 372.992 67.7468 141.618 4.78368 48.4213 20.59 3.35505 5.61131 2.43527 0.755484 6.09546 0.759769 0.623675 0.0489095 0.011269 0.0135895 0.212807 0.194074</t>
  </si>
  <si>
    <t>1 1 1 1 1 1 2012 1 2012.5 M TIME  4259.96 7603.85 1411.57 5552.82 4699.39 6187.73 3590.96 2131.21 1958.98 1585.53 956.532 371.928 201.552 285.189 51.8286 108.411 3.66418 37.1097 15.7875 2.57358 4.30585 1.86928 0.580053 4.6811 0.58359 0.479133 0.0375797 0.00865962 0.010444 0.163567 0.149203</t>
  </si>
  <si>
    <t>1 1 1 1 1 1 2013 1 2013 B TIME  17148.4 3778.24 6730.08 1241.92 4819.89 3986.14 5102.11 2883.98 1676.86 1519.88 1219.78 732.674 284.382 154.057 218.054 39.6506 82.99 2.80667 28.4405 12.1052 1.97413 3.3041 1.43484 0.445359 3.59492 0.448263 0.36809 0.0288744 0.00665445 0.00802659 0.240428</t>
  </si>
  <si>
    <t>1 1 1 1 1 1 2013 1 2013.5 M TIME  15209.3 3342.82 5913.55 1074.57 4062.73 3253.69 4041.48 2231.1 1276.09 1144.99 914.028 547.794 212.512 115.156 163.092 29.6768 62.1556 2.10333 21.3248 9.0807 1.48148 2.4804 1.07745 0.334516 2.70078 0.336833 0.276633 0.0217032 0.00500239 0.00603461 0.180807</t>
  </si>
  <si>
    <t>1 1 1 1 1 1 2014 1 2014 B TIME  24188.7 13489.4 2957.58 5196.09 929.772 3424.52 2655.83 3201.33 1726.02 971.098 862.568 684.915 409.566 158.805 86.0785 121.984 22.2118 46.5516 1.57624 15.9893 6.81187 1.11177 1.86205 0.809088 0.25126 2.02903 0.253102 0.2079 0.016313 0.00376047 0.140508</t>
  </si>
  <si>
    <t>1 1 1 1 1 1 2014 1 2014.5 M TIME  21453.5 11944.5 2604.38 4511.28 787.188 2815.3 2131.2 2526.88 1348.81 754.99 669.381 531.576 318.217 123.565 67.0779 95.1922 17.3553 36.4137 1.23415 12.5296 5.3417 0.872354 1.46182 0.635464 0.197417 1.59475 0.198985 0.163487 0.012831 0.00295844 0.110591</t>
  </si>
  <si>
    <t>1 1 1 1 1 1 2015 1 2015 B TIME  4581.11 19027.5 10576.6 2293.36 3916.72 666.47 2314.47 1710.2 1994.52 1054.04 586.974 519.462 412.567 247.243 96.1449 52.2714 74.2847 13.5606 28.4835 0.966309 9.81841 4.18883 0.684494 1.14761 0.499099 0.155112 1.25342 0.156439 0.128562 0.0100922 0.0893715</t>
  </si>
  <si>
    <t>1 1 1 1 1 1 2015 1 2015.5 M TIME  4063.08 16871.1 9357.42 2008.63 3344.74 549.427 1853.27 1349.67 1566.98 827.917 461.666 409.334 325.766 195.622 76.2194 41.5138 59.0952 10.8042 22.7249 0.771899 7.85175 3.35311 0.548415 0.920192 0.400475 0.124539 1.00693 0.125737 0.103378 0.0081186 0.0719598</t>
  </si>
  <si>
    <t>1 1 1 1 1 1 2016 1 2016 B TIME  17928.3 3603.63 14959.1 8278.81 1759.24 2856.29 452.938 1483.98 1065.14 1231.09 650.303 363.108 322.554 257.227 154.779 60.4233 32.9701 47.0116 8.60802 18.1305 0.616601 6.27901 2.68413 0.439389 0.737838 0.32134 0.0999926 0.808913 0.10106 0.0831267 0.0644713</t>
  </si>
  <si>
    <t>1 1 1 1 1 1 2016 1 2016.5 M TIME  15901 3195.79 13252.2 7294 1527.38 2424.98 376.847 1222.14 874.705 1011.12 534.717 299.01 266.033 212.484 128.046 50.0558 27.3474 39.0388 7.15549 15.0849 0.513444 5.23234 2.23815 0.366594 0.615913 0.268361 0.0835404 0.676059 0.0844898 0.0695176 0.0539517</t>
  </si>
  <si>
    <t>1 1 1 1 1 1 2017 1 2017 B TIME  4465.16 14102.9 2834.11 11740.1 6426.33 1326.08 2058.8 313.539 1006.5 718.32 830.457 439.675 246.227 219.417 175.523 105.93 41.4672 22.6837 32.4181 5.94806 12.551 0.427545 4.36015 1.86628 0.305859 0.514136 0.224117 0.0697952 0.565025 0.0706363 0.103285</t>
  </si>
  <si>
    <t>1 1 1 1 1 1 2017 1 2017.5 M TIME  3960.24 12506.8 2510.82 10347 5589.04 1132.34 1731.83 261.837 838.754 598.554 692.401 366.882 205.644 183.414 146.849 88.6954 34.7465 19.0202 27.1994 4.99336 10.5418 0.35927 3.66539 1.56948 0.257305 0.432648 0.188646 0.0587628 0.475816 0.0594957 0.0870334</t>
  </si>
  <si>
    <t>1 1 1 1 1 1 2018 1 2018 B TIME  21739.8 3512.42 11091.4 2224.42 9119.26 4860.84 966.915 1456.78 218.661 698.968 498.756 577.296 306.141 171.749 153.32 122.858 74.265 29.115 15.9484 22.8209 4.19189 8.85433 0.301898 3.08134 1.31989 0.216459 0.364075 0.158789 0.0494743 0.400692 0.123451</t>
  </si>
  <si>
    <t>1 1 1 1 1 1 2018 1 2018.5 M TIME  19281.5 3115.01 9829.63 1964.27 7975.2 4184.28 819.215 1223.82 183.237 585.669 418.175 484.446 257.141 144.393 129.012 103.465 62.5891 24.5543 13.4584 19.2685 3.54111 7.483 0.255241 2.60604 1.11664 0.183177 0.308171 0.134436 0.0418948 0.339368 0.104599</t>
  </si>
  <si>
    <t>1 1 1 1 1 1 2019 1 2019 B TIME  21714.2 17101.1 2762.57 8711.42 1734.55 6974.67 3601.89 694.077 1028.11 153.552 490.736 350.614 406.529 215.985 121.394 108.559 87.1328 52.7489 20.7079 11.3572 16.2691 2.99135 6.32405 0.215794 2.20405 0.944691 0.155012 0.260852 0.113818 0.0354765 0.376055</t>
  </si>
  <si>
    <t>1 1 1 1 1 1 2019 1 2019.5 M TIME  19258.8 15165.7 2447.82 7688.12 1515.35 5999.28 3052.38 583.506 862.153 128.729 411.584 294.258 341.436 181.534 102.103 91.3673 73.379 44.4471 17.4576 9.5789 13.7273 2.52492 5.33971 0.182259 1.86202 0.798279 0.131015 0.22051 0.096232 0.0299997 0.318109</t>
  </si>
  <si>
    <t>1 1 1 1 1 1 2020 1 2020 B FORE  21716.2 17081 13449.3 2168.93 6785.02 1323.84 5160.29 2586.7 490.551 722.985 107.919 345.198 246.961 286.766 152.579 85.8775 76.8985 61.7963 37.4519 14.7175 8.07905 11.5826 2.13122 4.50858 0.153936 1.57307 0.674558 0.110733 0.186408 0.0813632 0.29446</t>
  </si>
  <si>
    <t>1 1 1 1 1 1 2020 1 2020.5 M FORE  19260.5 15147.7 11915.3 1912.27 5908.06 1131.84 4340.94 2158.08 408.258 601.641 89.8692 287.743 206.073 239.538 127.578 71.8728 64.4133 51.8034 31.4178 12.3541 6.78554 9.73309 1.79172 3.79191 0.129513 1.32393 0.567883 0.0932449 0.157005 0.0685442 0.248183</t>
  </si>
  <si>
    <t>Area Bio_Pattern Gender BirthSeas SubMorph Morph Yr Seas Time Beg/Mid Era  4 6 8 10 12 14 16 18 20 22 24 26 28 30 32 34 36 38 40 42 44 46 48 50 52 54 56 58 60 62 64 66 68 70 72 74 76 78 80 82 84 86 88 90 92 94</t>
  </si>
  <si>
    <t>1 1 1 1 1 1 1985 1 1985 B  TIME  665.243 232.326 281.825 437.803 880.051 2037.55 3980.69 5632.39 5728.49 4573.43 3406.96 2688.72 2200.47 1794.32 1428.83 1100.31 860.132 737.74 710.737 753.828 861.172 1022.78 1196.25 1310.74 1307.71 1182.52 985.004 779.806 607.261 475.122 373.774 292.228 224.296 167.742 121.858 85.9538 58.9061 39.2566 25.4573 16.0695 9.87374 5.9032 3.43156 1.93716 1.06013 1.10568</t>
  </si>
  <si>
    <t>1 1 1 1 1 1 1985 1 1985.5 M  TIME  203.453 188.165 207.293 211.294 285.945 543.025 1221.79 2582.94 4264.83 5168.92 4736.12 3660.05 2769.1 2191.07 1761.03 1393.57 1074.29 831.564 694.035 653.789 688.289 782.978 918.533 1051.98 1124.78 1096.96 974.51 802.224 630.242 486.997 376.532 291.127 222.727 166.828 121.569 85.9828 59.0191 39.3484 25.5052 16.0844 9.87157 5.89538 3.42381 1.93142 1.0565 1.10177</t>
  </si>
  <si>
    <t>1 1 1 1 1 1 1986 1 1986 B  TIME  1852.42 450.885 292.721 222.548 196.815 205.846 340.52 770.258 1708.7 3111.17 4306.15 4506.79 3786.74 2873.39 2195.27 1723.21 1348.75 1035.52 796.479 653.35 604.775 631.768 713.988 824.927 922.481 959.987 913.064 795.169 645.525 502.092 384.034 292.731 221.982 165.882 121.066 85.8546 59.0603 39.4209 25.5552 16.1057 9.8742 5.88974 3.41637 1.92504 1.05192 1.09508</t>
  </si>
  <si>
    <t>1 1 1 1 1 1 1986 1 1986.5 M  TIME  590.573 534.417 537.807 393.201 256.965 203.251 200.27 261.876 513.341 1144.7 2229.67 3409.25 3988.68 3677.62 2900.44 2179.5 1661.37 1276.84 971.481 742.468 602.878 552.131 573.262 642.431 728.973 793.975 802.6 743.248 633.554 506.326 389.068 293.838 220.284 163.498 119.145 84.6192 58.3424 39.0095 25.3085 15.9489 9.77152 5.82297 3.37431 1.89971 1.03742 1.07957</t>
  </si>
  <si>
    <t>1 1 1 1 1 1 1987 1 1987 B  TIME  15677.2 3548.74 1855.48 937.19 566.238 355.902 229.736 196.406 233.05 387.295 812.387 1629.21 2666.34 3397.96 3406.05 2836.86 2147.24 1600.02 1202.37 902.99 685.388 553.533 504.423 520.975 577.07 640.608 677.591 664.004 597.795 498.053 391.152 296.246 220.324 162.038 117.476 83.3597 57.5553 38.5553 25.0465 15.7906 9.67124 5.75826 3.33306 1.87423 1.0223 1.06168</t>
  </si>
  <si>
    <t>1 1 1 1 1 1 1987 1 1987.5 M  TIME  5031.48 4537.42 4498.48 3078.25 1597.76 814.16 502.742 328.179 225.65 211.255 305.601 600.756 1209.96 2065.03 2797 2996.44 2632.72 2034.31 1496.82 1098.7 811.236 610.889 492.449 448.663 461.237 503.391 544.74 558.151 529.414 462.865 376.495 290.1 216.062 157.828 113.605 80.3107 55.4275 37.1783 24.1888 15.2647 9.35123 5.56561 3.21922 1.80874 0.985851 1.02315</t>
  </si>
  <si>
    <t>1 1 1 1 1 1 1988 1 1988 B  TIME  13171.7 4056.85 4042.35 4426.85 4030.77 2679.24 1378.03 711.511 453.122 310.186 234.288 267.021 473.206 935.829 1630.21 2298.08 2585.71 2377.69 1885.44 1384.22 996.64 722.741 539.844 435.569 397.852 406.656 435.602 457.822 453.339 415.652 352.588 279.696 211.093 154.253 110.398 77.6101 53.4202 35.8292 23.3377 14.7447 9.03795 5.37855 3.10894 1.745 0.949997 0.983728</t>
  </si>
  <si>
    <t>1 1 1 1 1 1 1988 1 1988.5 M  TIME  4092.76 3753.44 3992.73 3583.41 3598.51 3938.63 3563.74 2368.97 1230.11 622.85 370.6 257.909 249.581 392.283 748.234 1307.34 1884.41 2191.27 2086.72 1696.84 1252.51 891.563 637.888 474.871 386.12 355.47 361.482 379.191 386.184 369.064 326.888 268.925 207.89 153.465 109.809 76.8396 52.6705 35.2634 22.9738 14.5299 8.91471 5.30754 3.06759 1.721 0.936361 0.968851</t>
  </si>
  <si>
    <t>1 1 1 1 1 1 1989 1 1989 B  TIME  67618.6 15671.2 8852.62 5335.57 3929.45 3220.59 3212.58 3513.76 3165.55 2103.39 1088.95 530.371 304.506 250.442 344.898 623.989 1077.86 1564.96 1853.4 1806.25 1497.46 1112.85 786.736 557.287 414.606 340.466 315.634 318.07 325.334 320.115 294.79 252.044 200.978 151.263 109.052 76.2578 52.0758 34.7578 22.618 14.3091 8.78629 5.23408 3.02525 1.6964 0.922154 0.952038</t>
  </si>
  <si>
    <t>1 1 1 1 1 1 1989 1 1989.5 M  TIME  21656 19550.7 19475.2 13617.9 7679.82 4741.67 3693.19 3259.1 3215.21 3104.48 2428.97 1456.54 727.43 373.087 262.223 315.311 533.754 900.313 1300.46 1549.27 1528.67 1283.66 960.072 677.165 477.846 357.356 297.363 277.261 275.786 274.064 259.968 230.46 190.131 146.893 107.552 75.6236 51.5975 34.3368 22.2948 14.0953 8.65864 5.16186 2.98508 1.67409 0.909845 0.938775</t>
  </si>
  <si>
    <t>1 1 1 1 1 1 1990 1 1990 B  TIME  7614 6789.15 12604.1 17630 17165.1 11840.6 6697.1 4305.83 3594.83 3309.25 3060.71 2553.5 1729.75 944.619 471.641 288.924 301.584 473.012 771.074 1096.38 1299.7 1285.36 1085.02 814.165 573.915 405.279 305.911 257.934 240.761 235.093 226.131 206.39 175.997 140.07 104.815 74.6033 51.1012 33.9741 22.0083 13.8921 8.53042 5.08702 2.94297 1.65059 0.896728 0.923567</t>
  </si>
  <si>
    <t>1 1 1 1 1 1 1990 1 1990.5 M  TIME  1809.58 1926.63 3189.1 6193.45 11415.3 15790.6 15279.4 10636.2 6182.93 3994.92 3250.5 2915.25 2509.01 1853.11 1114.75 577.361 325.939 296.227 426.824 667.013 925.693 1082.45 1064.18 897.416 673.958 475.956 338.328 259.027 221.166 205.624 196.127 182.059 159.677 130.935 100.522 72.8439 50.3724 33.5818 21.7344 13.6954 8.40096 5.00937 2.89934 1.62694 0.884136 0.910561</t>
  </si>
  <si>
    <t>1 1 1 1 1 1 1991 1 1991 B  TIME  11544.4 2930.95 2136.77 2076.15 2965.41 5664.3 10360.3 14208.2 13715 9646.15 5703.52 3656.55 2873.96 2425.47 1874.15 1216.91 669.287 369.357 299.938 394.699 586.979 789.236 903.399 876.41 733.904 549.928 389.471 279.743 217.612 187.412 172.409 159.834 142.826 120.273 94.8313 70.2403 49.2891 33.1014 21.4639 13.5136 8.2783 4.93242 2.85443 1.60194 0.870552 0.895552</t>
  </si>
  <si>
    <t>1 1 1 1 1 1 1991 1 1991.5 M  TIME  3665.77 3324.13 3376.06 2573.75 1962.15 2227.39 3748.37 6969.76 10925.4 12687.5 10710.4 7012.33 4238.21 2924.58 2321.2 1810.41 1234.83 718.807 401.796 302.959 365.152 513.984 665.691 741.46 705.809 584.387 436.233 310.477 226.186 178.835 154.565 139.818 125.477 107.751 87.0893 66.0439 47.2117 32.0856 20.9232 13.1908 8.0754 4.8074 2.78118 1.56117 0.848774 0.87368</t>
  </si>
  <si>
    <t>1 1 1 1 1 1 1992 1 1992 B  TIME  17165.3 4600.9 3685.87 3466.09 3079.65 2305.03 1942.08 2703.43 4897.63 8183.5 10765.8 10570.4 7883.02 4936.42 3129.95 2269.51 1727.46 1206.36 733.805 421.846 306.113 341.609 453.422 562.844 606.964 564.304 460.379 341.983 244.963 181.253 145.215 125.089 110.584 95.7487 78.9245 61.2285 44.6808 30.8416 20.3049 12.8559 7.87721 4.68661 2.7093 1.52022 0.826415 0.850142</t>
  </si>
  <si>
    <t>1 1 1 1 1 1 1992 1 1992.5 M  TIME  5419.53 4928.97 5067.25 4034.32 3257.13 3098.34 2811.64 2282.03 2297.55 3547.13 6030.77 8647.46 9545.57 8027.85 5428.59 3373.03 2248.64 1624.21 1132.85 709.026 420.747 302.367 318.289 398.645 472.763 491.871 445.283 357.336 264.237 190.836 143.393 115.832 98.7386 84.8597 70.7152 55.9192 41.6536 29.2686 19.5195 12.4528 7.65496 4.55723 2.63356 1.47726 0.803105 0.826787</t>
  </si>
  <si>
    <t>1 1 1 1 1 1 1993 1 1993 B  TIME  6938.09 2792.28 3648.2 4595.02 4507.14 3545.34 2892.48 2811.23 2668.86 2458.21 2950 4616.03 6875.34 8241.24 7640.59 5615.84 3576.42 2266.95 1538.89 1049.45 665.249 405.936 293.077 295.226 349.481 395.006 395.448 347.876 274.392 202.13 147.284 112.075 90.6652 75.9525 63.1943 50.6035 38.3885 27.4757 18.6062 11.9971 7.41894 4.42715 2.55913 1.43481 0.779634 0.802049</t>
  </si>
  <si>
    <t>1 1 1 1 1 1 1993 1 1993.5 M  TIME  2073.85 1941.26 2233.07 2496.83 3287.3 4154.2 4147.4 3418.41 2848.3 2599.71 2417.75 2601.68 3674.07 5461.47 6890.09 6869.02 5431.48 3609.64 2249.01 1446.59 951.86 603.07 377.004 276.574 270.688 304.346 327.719 315.332 269.422 209.016 153.61 112.917 86.641 69.6936 57.038 45.8037 35.2173 25.6415 17.6506 11.5306 7.19343 4.31321 2.49807 1.40116 0.761333 0.783622</t>
  </si>
  <si>
    <t>1 1 1 1 1 1 1994 1 1994 B  TIME  25095 5946.2 3592.18 2471.75 2134.46 2258.59 2986.99 3818.4 3911.78 3337.54 2752.01 2411.1 2420.4 3097.68 4450.32 5744.94 6017.41 5039.71 3501.12 2190.86 1357.53 858.664 538.063 342.407 255.565 244.519 261.889 268.659 248.359 206.157 157.483 115.558 85.5149 65.7572 52.2157 41.5425 32.1311 23.7171 16.5862 10.9922 6.93352 4.18694 2.43376 1.36681 0.742676 0.763805</t>
  </si>
  <si>
    <t>1 1 1 1 1 1 1994 1 1994.5 M  TIME  8020.87 7248.69 7253.64 5176.78 3142.98 2263.4 2155.54 2485.21 3129.37 3549.61 3338.17 2797.67 2376.12 2277.89 2700.12 3689.65 4759.61 5129.59 4476.82 3231.6 2052.29 1246.35 762.304 470.982 304.556 231.998 218.416 223.809 219.071 194.757 157.292 118.525 86.8763 64.515 49.3973 38.4821 29.6563 22.0685 15.6445 10.5198 6.72004 4.09641 2.39536 1.34945 0.734208 0.755771</t>
  </si>
  <si>
    <t>1 1 1 1 1 1 1995 1 1995 B  TIME  37830.6 10126.8 8089.92 7567.29 6604.19 4543.09 2789.26 2169.35 2297.56 2726.72 3141.63 3172.03 2792.81 2357.19 2175.23 2429.64 3151.79 3996.69 4353.56 3897.77 2894.46 1867.11 1122.74 668.961 407.433 266.832 206.62 191.268 187.813 175.661 150.398 118.391 88.1192 64.4501 47.7971 36.1947 27.5149 20.4856 14.6593 9.98689 6.46352 3.98315 2.34725 1.32848 0.724376 0.745958</t>
  </si>
  <si>
    <t>1 1 1 1 1 1 1995 1 1995.5 M  TIME  11945.7 10863.7 11165.2 8878.42 7141.21 6727.36 5896.86 4146.96 2684.2 2184.85 2344.13 2698.3 2864.3 2666.4 2292.27 2064.32 2194.56 2708.24 3341.79 3627.27 3286.25 2484.9 1623.66 972.925 569.8 343.717 227.976 178.838 162.582 153.231 137.221 113.386 87.1729 64.1403 46.7075 34.4054 25.6109 18.9203 13.5871 9.35034 6.127 3.82048 2.2729 1.295 0.708994 0.732279</t>
  </si>
  <si>
    <t>1 1 1 1 1 1 1996 1 1996 B  TIME  3498.99 3590.34 6888.81 9780.56 9860.52 7788.85 6319.7 6018.88 5332.35 3857.27 2631.99 2231.83 2366.43 2546.09 2475.08 2193.39 1963.44 2010.6 2370.04 2829.89 3027.69 2743 2090.45 1375.81 822.694 476.532 286.116 192.07 151.776 135.077 122.295 105.082 83.9956 63.1863 45.9565 33.2141 24.1681 17.5943 12.5939 8.7153 5.76972 3.63906 2.18737 1.25621 0.69138 0.716596</t>
  </si>
  <si>
    <t>1 1 1 1 1 1 1996 1 1996.5 M  TIME  772.809 859.588 1558.36 3284.01 6262.06 8859.89 9070.17 7488.99 6159.67 5362.72 4256.41 2985.3 2239.17 2113.62 2219.51 2207.24 2010.86 1807.5 1800.22 2032.97 2339.64 2446.76 2194.83 1670.37 1100.5 656.294 377.715 226.865 154.038 121.897 105.861 92.1397 76.1352 59.0062 43.4874 31.2319 22.3154 15.9574 11.3146 7.83104 5.22037 3.32623 2.02061 1.17117 0.649112 0.677295</t>
  </si>
  <si>
    <t>1 1 1 1 1 1 1997 1 1997 B  TIME  42854.1 9496.66 4620.67 2038 1676.78 3048.75 5742.79 8159.9 8543.76 7263.73 5800.25 4530.9 3286.26 2356.55 1985.83 1965.85 1956.25 1818.47 1650.66 1615.46 1756.59 1945.1 1976.33 1741.5 1313.15 861.061 511.375 293.427 177.062 121.451 95.7119 80.8905 67.7526 53.9644 40.6401 29.3671 20.7917 14.63 10.2368 7.04804 4.71051 3.02431 1.855 1.08533 0.606229 0.637454</t>
  </si>
  <si>
    <t>1 1 1 1 1 1 1997 1 1997.5 M  TIME  13779.4 12414.4 12256.5 8232.08 4003.51 1965.44 2094.75 3804.56 6167.93 7582.59 7237.67 5945.44 4624.09 3427.78 2452.05 1911.86 1752.95 1706.83 1602.31 1471.67 1429.14 1508.13 1609.26 1583.63 1363.49 1012.97 658.555 389.522 223.892 136.486 94.5806 73.9518 60.7402 49.0314 37.7359 27.667 19.6062 13.6556 9.42828 6.43291 4.29155 2.76752 1.7113 1.01059 0.569401 0.605216</t>
  </si>
  <si>
    <t>1 1 1 1 1 1 1998 1 1998 B  TIME  14070.2 6326.51 8919.79 11464.9 10852 7159.42 3548.48 2099.73 2730.94 4553.2 6281.07 6741.41 5932.61 4678.8 3488.48 2507.24 1874.8 1601.28 1501.15 1405.98 1301.62 1257.18 1291.36 1327.47 1261.08 1055.77 768.835 493.612 290.458 167.596 103.387 72.1491 55.7043 44.3979 34.5868 25.7761 18.4238 12.7983 8.74812 5.9069 3.91869 2.52864 1.57209 0.93577 0.531668 0.571569</t>
  </si>
  <si>
    <t>1 1 1 1 1 1 1998 1 1998.5 M  TIME  4122.43 3900.35 4659.71 5674.02 8018.65 10215.9 9564.34 6315.59 3348 2466.64 3409.17 4975.02 5886.68 5611.44 4589.74 3445.78 2477.2 1809.23 1462.04 1312.02 1214.92 1129.9 1087.82 1091.78 1082.71 991.506 804.67 572.465 362.155 212.073 123.157 76.958 53.9013 40.9388 31.6406 23.8223 17.2232 12.0112 8.1713 5.46789 3.60014 2.31692 1.44415 0.864985 0.495348 0.539607</t>
  </si>
  <si>
    <t>1 1 1 1 1 1 1999 1 1999 B  TIME  43360.4 10400.3 6505.57 4761.13 4409.4 5125.84 7215.57 9117.17 8476.63 5692.67 3382.97 3009.08 3992.11 4989.24 5107.89 4383.7 3348.59 2408.2 1731.28 1343.07 1155.43 1050.42 975.293 932.985 914.132 873.86 769.967 604.113 418.733 260.582 151.883 88.8687 56.1675 39.3028 29.2666 21.9283 15.9806 11.2258 7.64137 5.08466 3.32277 2.12769 1.32553 0.796846 0.459202 0.506512</t>
  </si>
  <si>
    <t>1 1 1 1 1 1 1999 1 1999.5 M  TIME  13843.2 12517.8 12558.2 9063.64 5718.22 4425.51 4581.42 5730.36 7434.93 8044.06 6518.49 4200.2 3017.44 3319.87 4131.36 4445.95 3994.66 3124.14 2254.13 1600.91 1204.73 999.743 890.757 822.597 780.073 745.851 687.297 582.217 441.005 297.434 182.034 105.729 62.3876 39.793 27.7003 20.1746 14.6583 10.3556 7.07659 4.70152 3.0555 1.94552 1.20882 0.727672 0.421307 0.4706</t>
  </si>
  <si>
    <t>1 1 1 1 1 1 2000 1 2000 B  TIME  19922.5 7612.83 9529.33 11732.4 11166.6 7931.5 5118.98 4349.11 5020.79 6290.65 7191.18 6620.79 4810.76 3292.47 2996.85 3481.8 3821.84 3559.6 2853.92 2074.01 1460.35 1073.33 864.188 754.124 689.256 644.536 599.454 531.67 432.518 315.939 207.198 124.742 72.2666 42.982 27.5655 19.0064 13.5142 9.52677 6.53296 4.34606 2.81656 1.78448 1.1043 0.664096 0.385404 0.4349</t>
  </si>
  <si>
    <t>1 1 1 1 1 1 2000 1 2000.5 M  TIME  6005.55 5596.29 6331.4 6789.28 8552.5 10505.5 10016.6 7308.58 5032.06 4519.6 5236.56 6138.22 6163.7 4989.27 3535.01 2855.97 2984.9 3229.74 3071.14 2515.58 1846.84 1296.66 939.075 740.466 635.456 574 527.566 476.288 406.289 317.323 223.513 142.591 84.544 48.9063 29.2848 18.8082 12.7975 8.87327 6.07323 4.04679 2.62148 1.65557 1.0205 0.612307 0.355577 0.404805</t>
  </si>
  <si>
    <t>1 1 1 1 1 1 2001 1 2001 B  TIME  21396.9 6071.19 5390.36 5624.51 5748.03 6079.37 7703.59 9480.61 9123.77 6897.94 5076 4750.95 5285.4 5532.5 4849.9 3643.8 2809.85 2655.2 2754.38 2625.49 2179.3 1613.85 1132.02 811.175 629.238 531.557 472.774 424.863 370.996 303.908 227.791 154.753 96.1216 56.2057 32.4847 19.5415 12.516 8.37834 5.66095 3.7644 2.43873 1.53766 0.944729 0.565091 0.327763 0.375108</t>
  </si>
  <si>
    <t>1 1 1 1 1 1 2001 1 2001.5 M  TIME  6713.75 6125.79 6383.21 5346.76 4828.05 5232.46 5769.14 6579.26 7930.18 8543.86 7379.71 5525.73 4552.55 4617.37 4838.48 4460.18 3538.53 2715.02 2382.39 2337.09 2196.28 1830.59 1364.13 958.459 683.58 525.03 437.838 382.725 335.075 282.307 221.903 159.665 104.724 63.4328 36.643 21.1655 12.7584 8.11772 5.3337 3.51077 2.26941 1.42963 0.876606 0.522967 0.302804 0.347902</t>
  </si>
  <si>
    <t>1 1 1 1 1 1 2002 1 2002 B  TIME  33121.4 8791.45 6917.33 6433.28 5831.19 4755.41 4416.89 5102.14 6084.29 7078.96 7754.88 7304 5845.9 4590.63 4211.36 4258.78 4015.2 3319.76 2579.4 2162.02 2005.16 1834.26 1519.86 1134.03 797.607 567.411 432.52 355.885 304.602 258.679 209.706 158.034 109.206 69.2451 40.9796 23.4238 13.5169 8.14047 5.12735 3.30041 2.11554 1.32922 0.813565 0.48416 0.279631 0.321339</t>
  </si>
  <si>
    <t>1 1 1 1 1 1 2002 1 2002.5 M  TIME  10468.2 9515.47 9760.45 7705.75 6117.57 5793.63 5433.57 4748.08 4616.43 5210.47 6064.6 6771.25 6766.71 5809.89 4597.26 3922.8 3744.23 3518.26 2983.84 2357.31 1928.07 1705.49 1509.88 1234.69 919.117 647.589 461.218 350.153 284.385 237.726 195.243 152.045 109.842 72.9765 44.8179 25.9727 14.7121 8.4753 5.08456 3.16104 1.99052 1.2421 0.758322 0.450487 0.25971 0.298556</t>
  </si>
  <si>
    <t>1 1 1 1 1 1 2003 1 2003 B  TIME  33758.1 9819.86 9035.67 9469.66 8801.6 6788.98 5453.96 5328.14 5243.59 4876.08 4847.4 5326.46 5929.28 6116.02 5539.28 4518.28 3724.5 3356.31 3083.84 2640.03 2111.72 1702.92 1448.98 1238.54 993.391 734.39 517.432 368.952 278.828 222.955 181.344 143.59 107.26 74.2959 47.5215 28.3282 16.1124 9.05446 5.20044 3.09834 1.89589 1.16593 0.707389 0.418921 0.240896 0.276109</t>
  </si>
  <si>
    <t>1 1 1 1 1 1 2003 1 2003.5 M  TIME  10561.8 9651.28 10118.1 8649.77 8037.22 8509.81 8065.55 6522.37 5390.03 4991.2 4693.93 4497.92 4697.78 5142.76 5375.56 5037.77 4235.67 3452.91 2969.95 2639.94 2249.82 1810 1446.01 1192.94 985.759 773.082 565.95 398.354 284.358 213.686 167.768 132.352 100.811 72.1834 47.9741 29.5949 17.1653 9.60321 5.35724 3.0625 1.80665 1.08543 0.650938 0.383548 0.220004 0.251713</t>
  </si>
  <si>
    <t>1 1 1 1 1 1 2004 1 2004 B  TIME  25864.4 8124.26 8318.65 9361.93 9085.17 7649.74 7195.81 7764.46 7571.75 6359.57 5239.4 4600.11 4263.82 4256.25 4523.72 4723.97 4514.09 3887.06 3171.66 2641.99 2267.88 1904.45 1528.75 1209.39 971.389 777.167 594.867 430.181 301.92 215.319 160.389 123.181 93.9637 68.7322 47.1686 30.1152 17.9565 10.1598 5.60212 3.10277 1.76152 1.02556 0.60312 0.351761 0.200704 0.228352</t>
  </si>
  <si>
    <t>1 1 1 1 1 1 2004 1 2004.5 M  TIME  8017.03 7361.68 7871.16 7186.46 7444.95 8494 8514.37 7622.34 7229.05 7141.47 6417.92 5305.4 4467.28 4009.58 3860.85 3962.32 4080.51 3924.46 3430.8 2811.38 2294.43 1909.78 1573 1253.4 981.783 771.099 599.434 448.197 320.049 223.804 159.169 117.168 87.745 64.5738 45.3232 29.8274 18.3252 10.5877 5.85953 3.19 1.75352 0.986262 0.564847 0.32416 0.183336 0.206836</t>
  </si>
  <si>
    <t>1 1 1 1 1 1 2005 1 2005 B  TIME  17668.2 5738.68 6124.55 7082.98 7064.89 6386.98 6732.13 7886.64 8243.58 7677.31 7037.73 6322.34 5329.03 4398.05 3808.33 3546.37 3520.48 3549.48 3400.68 2991.98 2457.62 1976.37 1601.48 1290.06 1014.56 784.121 602.376 455.649 332.922 234.558 163.078 115.235 83.4605 60.7283 43.0329 28.9727 18.3034 10.8435 6.08693 3.30317 1.77727 0.968186 0.537579 0.30156 0.168164 0.187154</t>
  </si>
  <si>
    <t>1 1 1 1 1 1 2005 1 2005.5 M  TIME  5452.93 5018.49 5414.14 5085.43 5498.8 6475.32 6750.88 6558.69 6919.23 7447.94 7307.2 6700.87 6000.99 5146.89 4243.08 3565.74 3201.7 3071.11 3016.36 2854.82 2508.19 2058.41 1636.36 1296.77 1021.97 791.027 601.998 452.683 333.883 238.733 165.949 114.492 80.0832 56.8325 40.0631 27.3031 17.6384 10.7129 6.1345 3.35477 1.78884 0.951471 0.512593 0.279953 0.153236 0.167827</t>
  </si>
  <si>
    <t>1 1 1 1 1 1 2006 1 2006 B  TIME  18847.8 5388.12 4833.87 5029.51 4903.17 4537.51 5006.16 6101.64 6715.6 6816.43 6922.37 6848.74 6372.99 5688.68 4900.17 4057.23 3350.76 2911.33 2698.79 2576.18 2394.47 2086.21 1702.41 1337.27 1038.28 800.28 607.816 454.082 333.907 240.316 168.274 115.327 78.7359 54.2771 37.5883 25.608 16.7737 10.4064 6.08845 3.37898 1.80535 0.947833 0.498512 0.265187 0.14213 0.152978</t>
  </si>
  <si>
    <t>1 1 1 1 1 1 2006 1 2006.5 M  TIME  5908.77 5393.69 5630.34 4743.72 4311.88 4597.41 4721.9 4724.38 5221.37 5905.96 6214.97 6277.17 6226.22 5890.22 5279.05 4536.01 3753.9 3065.57 2592.04 2325.56 2156.38 1962.8 1689.12 1367.07 1061.97 810.414 612.253 456.23 334.337 240.537 169.198 116.173 78.4694 52.8721 35.7808 24.1009 15.843 9.97494 5.95119 3.36149 1.81272 0.948115 0.49018 0.254259 0.132869 0.138945</t>
  </si>
  <si>
    <t>1 1 1 1 1 1 2007 1 2007 B  TIME  21777.4 6134.18 5367.6 5447.12 5098.65 4205.38 3900.31 4342.48 4752.11 4992.41 5339.88 5640.22 5729.31 5665.63 5396.81 4869.39 4177.59 3443.78 2786.27 2304.56 2005.18 1804.1 1602.96 1356.29 1083.96 830.729 622.8 460.966 336.44 241.364 169.744 116.731 78.6032 52.2522 34.6337 22.92 14.9736 9.48785 5.74508 3.30142 1.80408 0.946963 0.484953 0.246231 0.125192 0.125295</t>
  </si>
  <si>
    <t>1 1 1 1 1 1 2007 1 2007.5 M  TIME  6838.56 6237.03 6487.39 5394.49 4770.2 4919.3 4756.45 4183.93 3992.66 4234.58 4493.93 4745.06 5009.45 5137.04 5079.82 4834.8 4372.49 3745.63 3071.12 2463.25 2003.33 1699.38 1487.47 1290.46 1072.26 845.14 638.982 471.269 342.196 244.694 171.812 118.149 79.4989 52.5116 34.3059 22.301 14.386 9.09735 5.55449 3.23801 1.79579 0.951709 0.487379 0.244737 0.122056 0.118002</t>
  </si>
  <si>
    <t>1 1 1 1 1 1 2008 1 2008 B  TIME  12033.3 4235.79 4924.86 5911.46 5794.82 4761.38 4276.48 4539.19 4587.3 4246.35 4047.76 4109.1 4274.72 4473.53 4599.18 4556.74 4326.24 3905.01 3334.87 2716.72 2157.73 1727.26 1430.93 1218.59 1030.46 838.408 649.611 483.292 350.124 249.139 174.315 119.646 80.405 52.9304 34.2731 21.9603 13.9588 8.75363 5.35097 3.14838 1.76889 0.948147 0.487773 0.243525 0.119477 0.110614</t>
  </si>
  <si>
    <t>1 1 1 1 1 1 2008 1 2008.5 M  TIME  3672.83 3400.03 3752.28 3766.25 4424.02 5356.98 5391.69 4692.79 4298.1 4261.97 4075.77 3809.41 3730.96 3814.79 3948.18 4037.69 3993.24 3775.63 3390.23 2879.97 2330.4 1834.48 1449.44 1177.48 978.581 807.457 643.03 489.26 357.866 254.584 177.507 121.485 81.4863 53.5154 34.4661 21.86 13.7103 8.49958 5.17141 3.05378 1.73268 0.939822 0.487967 0.244247 0.119109 0.107404</t>
  </si>
  <si>
    <t>1 1 1 1 1 1 2009 1 2009 B  TIME  10276.2 3102.7 3020.69 3335.51 3386.94 3366.18 4012.5 4956.15 5171.2 4692.5 4227.99 3915.06 3624.16 3447.65 3438.77 3510.06 3558.22 3499.28 3288.23 2929.61 2468.13 1979.57 1542.34 1202.05 957.718 776.729 624.759 486.067 362.324 259.969 181.283 123.686 82.7121 54.175 34.7553 21.8881 13.5816 8.321 5.02017 2.95919 1.68752 0.92384 0.484168 0.243578 0.118481 0.104021</t>
  </si>
  <si>
    <t>1 1 1 1 1 1 2009 1 2009.5 M  TIME  3200.97 2931.75 3102.55 2740.82 2710.59 3080.91 3331.27 3580.7 4170.78 4654.76 4529.99 4077.42 3689.97 3387.57 3164.5 3073.64 3077.69 3081.82 3004.05 2800.07 2472.47 2063.88 1640.64 1266.54 975.677 764.375 606.291 475.864 361.624 263.842 185.485 126.657 84.4953 55.1788 35.2787 22.1026 13.6033 8.24737 4.92683 2.88789 1.64793 0.907832 0.480139 0.243562 0.118946 0.103288</t>
  </si>
  <si>
    <t>1 1 1 1 1 1 2010 1 2010 B  TIME  2244.92 1245.75 1974.92 2679.3 2755.27 2433.04 2476.7 2962.91 3436.92 3830.81 4191.08 4242.91 3919.2 3505.34 3168.54 2917.65 2771.66 2716.19 2677.23 2577.67 2375.42 2073.05 1710.13 1344.29 1026.45 780.576 600.806 465.772 356.406 264.185 188.321 129.476 86.4339 56.3118 35.8825 22.3834 13.6894 8.22782 4.8677 2.83089 1.61007 0.888874 0.47304 0.241729 0.118639 0.102119</t>
  </si>
  <si>
    <t>1 1 1 1 1 1 2010 1 2010.5 M  TIME  628.221 609.372 790.182 1125.76 1792.95 2450.72 2612.98 2480.91 2590.71 2958.65 3337.43 3660.34 3804.35 3628.85 3257.92 2896.71 2618.78 2434.65 2331.21 2253.55 2135.83 1940.44 1670.1 1359.43 1055.65 796.884 598.179 452.429 342.884 255.762 184.794 128.553 86.3202 56.2671 35.768 22.2272 13.5234 8.07053 4.73335 2.72946 1.54351 0.851202 0.454665 0.233923 0.115633 0.0997371</t>
  </si>
  <si>
    <t>1 1 1 1 1 1 2011 1 2011 B  TIME  8143.63 1918.45 1142.38 785.213 756.91 1029.21 1651.08 2305.63 2579.14 2588.11 2695.11 2949.97 3224.04 3386.87 3307.71 3008.19 2652.07 2354.78 2144.08 2006.45 1898.01 1764.94 1575.68 1333.62 1068.53 817.974 609.294 450.669 334.45 247.509 179.786 126.47 85.7386 56.1463 35.6928 22.1199 13.3993 7.94916 4.62724 2.64633 1.4859 0.816277 0.436221 0.225404 0.112118 0.097177</t>
  </si>
  <si>
    <t>1 1 1 1 1 1 2011 1 2011.5 M  TIME  2604.3 2352.91 2351.67 1670.24 1004.13 744.933 832.485 1209.21 1779.64 2225.62 2374.66 2432.03 2591.71 2811.27 2961.68 2928.9 2695.28 2370.47 2074.19 1853.33 1699.31 1575.09 1437.19 1260.59 1049.23 827.799 625.096 459.761 335.248 244.189 176.494 124.839 85.464 56.4211 36.0015 22.3038 13.4696 7.9521 4.59948 2.61077 1.45507 0.794904 0.423883 0.219387 0.109609 0.0955222</t>
  </si>
  <si>
    <t>1 1 1 1 1 1 2012 1 2012 B  TIME  3814.28 1446.66 1799.1 2207.2 2091.08 1461.15 904.049 761.63 973.751 1403.64 1857.11 2121.54 2215.25 2315.44 2473.96 2598.84 2583.33 2395.17 2106.04 1821.57 1598.27 1435.29 1301.81 1162.77 999.298 815.921 632.563 470.308 340.894 244.546 174.5 123.008 84.6345 56.3319 36.1782 22.4727 13.5584 7.97622 4.58879 2.58738 1.43165 0.777098 0.412713 0.213465 0.10693 0.0937972</t>
  </si>
  <si>
    <t>1 1 1 1 1 1 2012 1 2012.5 M  TIME  1151.15 1072.01 1209.9 1289.28 1612.9 1972.36 1867.26 1336.27 895.173 837.359 1100.92 1496.01 1811.76 1961.65 2040.82 2139.68 2223.01 2204.56 2047.68 1798.73 1542.12 1332.31 1174.04 1043.08 912.058 767.614 614.506 467.979 342.455 244.459 172.357 120.368 82.6924 55.3152 35.7772 22.3408 13.5029 7.93158 4.54506 2.54827 1.40066 0.755265 0.399035 0.205876 0.103209 0.0911643</t>
  </si>
  <si>
    <t>1 1 1 1 1 1 2013 1 2013 B  TIME  12803.9 3055.98 1883.59 1333.49 1149.78 1160.43 1450.89 1774.01 1691.05 1257.33 928.661 950.293 1224.13 1529.45 1718.72 1805.61 1868.38 1912.88 1881.94 1742.2 1524.81 1295.92 1103.01 953.34 828.575 707.894 582.225 456.089 340.588 244.862 171.788 118.778 81.0287 54.1777 35.2027 22.111 13.4174 7.8878 4.51025 2.51773 1.37596 0.737383 0.387504 0.199291 0.0999125 0.0890547</t>
  </si>
  <si>
    <t>1 1 1 1 1 1 2013 1 2013.5 M  TIME  4089.62 3697.18 3705.19 2661.26 1648.04 1214.47 1140.21 1247.19 1484.46 1585.48 1352.82 1006.52 873.213 1010.11 1256.21 1447.2 1540.1 1580.4 1591.71 1546.08 1420.27 1235.69 1041.53 874.954 742.825 631.923 527.415 423.672 324.548 237.478 167.572 115.379 78.1073 51.9757 33.791 21.3153 12.9971 7.66269 4.38123 2.43886 1.32645 0.706635 0.369106 0.188892 0.0944406 0.0844389</t>
  </si>
  <si>
    <t>1 1 1 1 1 1 2014 1 2014 B  TIME  18307.5 4950.01 4029.01 3830.67 3367.63 2334.87 1460.44 1151.15 1186.37 1332.09 1440.8 1342.17 1065.44 860.254 879.355 1049.18 1218.54 1311.09 1339.63 1328.46 1269.93 1152.63 993.446 828.87 686.662 572.115 475.725 387.238 303.313 226.857 162.399 112.27 75.708 50.0758 32.4522 20.4942 12.5442 7.4239 4.25236 2.36487 1.28174 0.679184 0.352539 0.179284 0.0891689 0.0794045</t>
  </si>
  <si>
    <t>1 1 1 1 1 1 2014 1 2014.5 M  TIME  5774.78 5254.58 5412.8 4341.69 3558.56 3406.56 3009.57 2135.5 1401.88 1135.47 1165.24 1258.88 1240.9 1055.92 848.021 787.499 879.273 1010.88 1095.12 1119.19 1098.98 1037.04 931.484 797.058 660.705 542.267 445.264 362.966 288.667 220.695 161.255 112.949 76.4713 50.4617 32.5807 20.5493 12.6031 7.48642 4.30188 2.39517 1.29639 0.684559 0.353639 0.178953 0.0886502 0.0789655</t>
  </si>
  <si>
    <t>1 1 1 1 1 1 2015 1 2015 B  TIME  3966.04 2230.13 3552.61 4797.76 4794.49 3812.56 3151.72 3050.06 2724.93 1987.2 1360.77 1122.84 1121.13 1121.53 1003.95 825.677 727.311 757.573 847.437 915.278 932.905 906.794 843.618 748.009 633.723 520.712 422.621 341.421 272.397 211.34 157.495 112.274 76.8341 50.8563 32.777 20.6231 12.6452 7.52801 4.33952 2.42168 1.31103 0.690806 0.355413 0.178924 0.0881734 0.0781557</t>
  </si>
  <si>
    <t>1 1 1 1 1 1 2015 1 2015.5 M  TIME  1106.17 1075.1 1402.54 2017.15 3221.12 4351.03 4426.09 3688.84 3090.71 2731.68 2188.05 1542.14 1138.91 1019.96 995.971 914.424 771.476 663.778 652.326 703.832 752.524 764.308 737.449 678.515 595.182 500.062 407.887 327.778 260.733 203.654 154.13 111.927 77.8044 51.9765 33.5926 21.1179 12.9346 7.70586 4.453 2.49211 1.35154 0.712023 0.365533 0.183359 0.0899947 0.0794925</t>
  </si>
  <si>
    <t>1 1 1 1 1 1 2016 1 2016 B  TIME  13375.7 3168.44 1917.49 1356.39 1337.69 1841.42 2946.61 4015.33 4189.73 3601.86 2927.09 2319.86 1695.32 1205.65 972.91 896.528 823.419 707.415 604.377 569.468 591.132 620.579 624.569 596.605 542.081 469.659 390.507 315.418 250.308 195.576 149.263 110.032 77.7702 52.6551 34.2928 21.6097 13.232 7.88133 4.55994 2.55794 1.39035 0.733153 0.376014 0.188093 0.0919543 0.0807551</t>
  </si>
  <si>
    <t>1 1 1 1 1 1 2016 1 2016.5 M  TIME  4275.34 3863.68 3866.17 2760.28 1689.92 1295.09 1482.22 2167.6 3146.95 3757.07 3590.7 2992.13 2367.25 1774.72 1266.58 955.915 820.28 737.872 640.671 550.887 509.546 514.582 530.606 528.36 499.471 448.258 383.487 315.15 251.514 196.576 150.479 111.98 80.2748 55.1483 36.3185 23.0245 14.1234 8.41106 4.86685 2.73333 1.48841 0.785969 0.403136 0.201341 0.0981415 0.0857476</t>
  </si>
  <si>
    <t>1 1 1 1 1 1 2017 1 2017 B  TIME  3731.1 1824.64 2706.26 3550.03 3423.32 2415.18 1528.57 1336.4 1743.13 2502.55 3205.23 3374.05 2986.56 2392.97 1809.79 1303.92 951.903 766.118 664.214 575.146 496.899 454.741 448.932 453.747 445.176 415.111 367.2 309.632 250.941 197.328 151.444 113.292 82.0531 57.1305 38.1129 24.3918 15.0377 8.97048 5.19208 2.91764 1.59092 0.841488 0.432082 0.215783 0.105047 0.0915524</t>
  </si>
  <si>
    <t>1 1 1 1 1 1 2017 1 2017.5 M  TIME  1074.8 1026.34 1265.2 1642.64 2442.08 3184.28 3069.27 2225.29 1535.55 1492.85 1985.01 2640.34 3001.73 2846.3 2354.23 1793.82 1297.79 932.317 715.985 596.434 511.282 444.145 405.874 394.945 391.931 378.077 346.864 301.803 250.328 199.559 154.126 115.772 84.3999 59.3725 40.0928 25.9432 16.1176 9.65242 5.59391 3.14445 1.7155 0.908193 0.466619 0.232892 0.113094 0.0975545</t>
  </si>
  <si>
    <t>1 1 1 1 1 1 2018 1 2018 B  TIME  16193.4 3774.23 2174.41 1394.34 1226.43 1493.73 2211.7 2877.06 2795.61 2116.89 1621.88 1714.77 2193.87 2606.62 2623.16 2261.44 1750.01 1269.28 902.542 670.404 537.804 453.421 394.155 359.821 345.822 336.797 318.622 286.798 244.875 199.347 155.92 117.933 86.4619 61.2958 41.8236 27.3686 17.1681 10.3488 6.01753 3.38683 1.84877 0.979411 0.503603 0.251422 0.121978 0.104525</t>
  </si>
  <si>
    <t>1 1 1 1 1 1 2018 1 2018.5 M  TIME  5183.62 4680.92 4668.3 3282.97 1901.43 1296.73 1301.13 1707.12 2315.7 2604.61 2276.82 1750.82 1589.36 1863.26 2233.44 2343.65 2101.24 1660.46 1210.16 854.683 620.798 483.501 400.991 348.263 317.805 302.178 288.805 267.457 235.644 196.999 157.046 120.207 88.7961 63.3825 43.6166 28.8342 18.2736 11.1081 6.49479 3.66584 2.00344 1.06201 0.546406 0.272911 0.132368 0.112912</t>
  </si>
  <si>
    <t>1 1 1 1 1 1 2019 1 2019 B  TIME  16585.8 4835.08 4459.67 4655.63 4203.4 2873.81 1692.86 1281.47 1461.63 1915.15 2291.84 2242.16 1847.04 1566.92 1654.45 1931.45 2070.03 1913.57 1544.78 1133.91 796.883 569.07 432.886 353.503 306.016 278.525 261.684 245.1 221.73 190.769 155.794 121.333 90.6511 65.2303 45.235 30.1716 19.3098 11.8477 6.97844 3.95797 2.16912 1.15189 0.593739 0.2973 0.14468 0.124438</t>
  </si>
  <si>
    <t>1 1 1 1 1 1 2019 1 2019.5 M  TIME  5187.81 4741.34 4973.77 4260.06 3962.43 4149.52 3746.99 2609.26 1637.7 1353.11 1582.13 1940.39 2060.88 1838.8 1555.17 1511.08 1675.99 1795.14 1690.75 1389.45 1028.86 722.236 510.635 382.7 309.306 266.984 241.951 224.236 205.475 181.214 151.908 120.907 91.7664 66.7524 46.6793 31.3901 20.2699 12.5519 7.45474 4.25468 2.34086 1.24554 0.642513 0.321782 0.15655 0.134189</t>
  </si>
  <si>
    <t>1 1 1 1 1 1 1985 1 1985 B  TIME  1.02524 0.972298 2.48731 7.01098 23.1425 81.9463 232.149 457.001 625.626 654.361 624.39 619.255 626.585 622.813 597.11 547.595 504.848 506.266 565.808 691.266 903.822 1221.37 1616.66 1994.78 2230.96 2251.91 2085.62 1829.16 1572.62 1354.11 1168.84 999.869 837.471 681.761 537.853 411.081 304.618 219.065 153.006 103.837 68.4749 43.8657 27.2794 16.45 9.60267 10.6683</t>
  </si>
  <si>
    <t>1 1 1 1 1 1 1985 1 1985.5 M  TIME  0.313553 0.78748 1.82951 3.38366 7.51943 21.8393 71.2532 209.574 465.775 739.562 867.983 842.967 788.504 760.525 735.934 693.539 630.546 570.652 552.512 599.529 722.376 935.004 1241.34 1600.98 1918.88 2088.97 2063.4 1881.74 1632.14 1387.95 1177.46 996.102 831.613 678.046 536.58 411.219 305.203 219.577 153.294 103.933 68.4599 43.8076 27.2178 16.4012 9.56971 10.6306</t>
  </si>
  <si>
    <t>1 1 1 1 1 1 1986 1 1986 B  TIME  2.85487 1.88698 2.58348 3.56388 5.1756 8.27872 19.8587 62.4972 186.612 445.142 789.183 1037.99 1078.28 997.363 917.406 857.594 791.639 710.612 634.066 599.127 634.727 754.434 964.913 1255.44 1573.76 1828.13 1933.3 1865.2 1671.72 1430.97 1200.92 1001.59 828.83 674.203 534.357 410.606 305.416 219.982 153.595 104.071 68.4781 43.7657 27.1587 16.347 9.52829 10.566</t>
  </si>
  <si>
    <t>1 1 1 1 1 1 1986 1 1986.5 M  TIME  0.910167 2.23656 4.74654 6.29672 6.75735 8.17436 11.6795 21.2481 56.0635 163.782 408.63 785.205 1135.78 1276.51 1212.09 1084.68 975.128 876.221 773.383 680.848 632.736 659.334 774.73 977.703 1243.63 1511.99 1699.4 1743.4 1640.71 1443.04 1216.66 1005.38 822.492 664.513 525.878 404.698 301.703 217.686 152.112 103.057 67.766 43.2695 26.8244 16.1319 9.39689 10.4164</t>
  </si>
  <si>
    <t>1 1 1 1 1 1 1987 1 1987 B  TIME  24.1611 14.8517 16.376 15.0082 14.8903 14.3137 13.3979 15.936 25.4521 55.4137 148.885 375.234 759.241 1179.44 1423.39 1411.83 1260.31 1098 957.188 828.049 719.332 661.008 681.699 792.862 984.483 1219.93 1434.71 1557.53 1548.11 1419.46 1223.18 1013.62 822.639 658.578 518.512 398.674 297.633 215.151 150.537 102.035 67.0706 42.7887 26.4964 15.9156 9.25999 10.2438</t>
  </si>
  <si>
    <t>1 1 1 1 1 1 1987 1 1987.5 M  TIME  7.7543 18.9893 39.7024 49.2952 42.016 32.7439 29.3193 26.6278 24.6439 30.2261 56.0072 138.364 344.536 716.778 1168.87 1491.24 1545.26 1396.02 1191.6 1007.52 851.412 729.5 665.515 682.813 786.872 958.621 1153.42 1309.23 1371.02 1319.17 1177.34 992.589 806.726 641.47 501.429 384.092 286.63 207.467 145.382 98.6363 64.8513 41.3571 25.5915 15.3594 8.9298 9.87203</t>
  </si>
  <si>
    <t>1 1 1 1 1 1 1988 1 1988 B  TIME  20.2997 16.9782 35.6767 70.8916 105.996 107.753 80.365 57.7306 49.4868 44.3809 42.9377 61.4992 134.746 324.829 681.265 1143.69 1517.66 1631.67 1500.97 1269.34 1046 863.07 729.568 662.885 678.738 774.406 922.332 1073.89 1174.01 1184.61 1102.59 956.989 788.172 626.938 487.272 371.176 276.249 199.939 140.267 95.2762 62.6787 39.9671 24.7147 14.8181 8.60504 9.49164</t>
  </si>
  <si>
    <t>1 1 1 1 1 1 1988 1 1988.5 M  TIME  6.30759 15.7084 35.2388 57.3848 94.6292 158.404 207.833 192.214 134.344 89.1166 67.9194 59.4006 71.0684 136.162 312.687 650.626 1106.04 1503.73 1661.21 1556.01 1314.54 1064.67 862.068 722.697 658.722 676.932 765.392 889.451 1000.1 1051.84 1022.22 920.135 776.215 623.736 484.674 367.491 272.373 196.782 138.08 93.8879 61.824 39.4394 24.3861 14.6143 8.48153 9.3481</t>
  </si>
  <si>
    <t>1 1 1 1 1 1 1989 1 1989 B  TIME  104.211 65.5848 78.1309 85.4439 103.332 129.526 187.354 285.099 345.719 300.95 199.571 122.153 86.7082 86.929 144.133 310.542 632.644 1073.94 1475.46 1656.34 1571.62 1328.93 1063.23 848.125 707.319 648.359 668.315 746.084 842.518 912.332 921.844 862.379 750.408 614.787 481.329 364.709 269.297 193.96 135.941 92.4615 60.9334 38.8936 24.0495 14.4054 8.35284 9.18588</t>
  </si>
  <si>
    <t>1 1 1 1 1 1 1989 1 1989.5 M  TIME  33.3754 81.8209 171.883 218.078 201.955 190.7 215.382 264.437 351.142 444.185 445.155 335.463 207.136 129.499 109.583 156.921 313.283 617.831 1035.28 1420.69 1604.38 1532.9 1297.48 1030.57 815.208 680.522 629.628 650.359 714.204 781.085 812.951 788.526 709.907 597.023 474.71 361.676 266.824 191.611 133.998 91.0797 60.0482 38.3569 23.7301 14.216 8.24134 9.05791</t>
  </si>
  <si>
    <t>1 1 1 1 1 1 1990 1 1990 B  TIME  11.7344 28.413 111.24 282.327 451.388 476.206 390.566 349.366 392.602 473.483 560.934 588.111 492.549 327.88 197.099 143.789 177.013 324.6 613.842 1005.38 1364.07 1534.93 1466.35 1239.06 979.101 771.784 647.729 605.024 623.5 670.02 707.141 706.17 657.135 569.294 462.632 356.796 264.257 189.587 132.277 89.767 59.1589 37.8008 23.3953 14.0164 8.12253 8.91117</t>
  </si>
  <si>
    <t>1 1 1 1 1 1 1990 1 1990.5 M  TIME  2.78884 8.06303 28.1462 99.1819 300.187 635.066 891.073 863.002 675.256 571.588 595.715 671.429 714.443 643.22 465.855 287.336 191.307 203.283 339.789 611.656 971.538 1292.62 1438.17 1365.76 1149.77 906.376 716.367 607.59 572.753 586.032 613.312 622.921 596.198 532.166 443.683 348.381 260.489 187.397 130.63 88.4961 58.2611 37.2238 23.0485 13.8156 8.00848 8.78568</t>
  </si>
  <si>
    <t>1 1 1 1 1 1 1991 1 1991 B  TIME  17.7918 12.2662 18.8586 33.2475 77.9809 227.806 604.202 1152.83 1497.86 1380.16 1045.28 842.161 818.363 841.886 783.208 605.621 392.833 253.468 238.776 361.941 616.05 942.476 1220.89 1333.79 1252.04 1047.24 824.656 656.18 563.55 534.128 539.145 546.878 533.282 488.832 418.564 335.929 254.887 184.717 129.005 87.3211 57.4104 36.652 22.6915 13.6034 7.88544 8.64087</t>
  </si>
  <si>
    <t>1 1 1 1 1 1 1991 1 1991.5 M  TIME  5.64953 13.9116 29.7962 41.216 51.5982 89.5812 218.6 565.513 1193.2 1815.31 1962.88 1615.05 1206.83 1015.13 970.032 900.992 724.777 493.274 319.865 277.816 383.236 613.781 899.642 1128.41 1204.11 1112.86 923.668 728.272 585.753 509.683 483.343 478.392 468.503 437.938 384.393 315.86 244.144 179.048 125.755 85.235 56.0033 35.723 22.1092 13.2571 7.68817 8.42982</t>
  </si>
  <si>
    <t>1 1 1 1 1 1 1992 1 1992 B  TIME  26.4544 19.255 32.5306 55.5059 80.9849 92.7037 113.26 219.351 534.885 1170.88 1973.04 2434.53 2244.7 1713.44 1308.01 1129.47 1013.92 827.853 584.172 386.836 321.274 407.937 612.773 856.582 1035.48 1074.62 974.794 802.175 634.38 516.575 454.104 427.996 412.895 389.156 348.356 292.83 231.056 172.106 122.039 83.0715 54.6289 34.8254 21.5378 12.9094 7.48564 8.20272</t>
  </si>
  <si>
    <t>1 1 1 1 1 1 1992 1 1992.5 M  TIME  8.35235 20.628 44.7222 64.6055 85.652 124.609 163.971 185.16 250.922 507.519 1105.25 1991.65 2718.11 2786.49 2268.61 1678.66 1319.82 1114.6 901.845 650.182 441.584 361.075 430.149 606.691 806.535 936.684 942.83 838.187 684.294 543.885 448.407 396.324 368.667 344.9 312.121 267.438 215.401 163.328 117.318 80.4662 53.0876 33.864 20.9357 12.5445 7.2745 7.97738</t>
  </si>
  <si>
    <t>1 1 1 1 1 1 1993 1 1993 B  TIME  10.6927 11.6858 32.1981 73.5846 118.523 142.586 168.686 228.098 291.474 351.718 540.643 1063.15 1957.76 2860.56 3193.01 2794.84 2099.15 1555.67 1225.09 962.358 698.195 484.754 396.076 449.298 596.216 752.221 837.312 815.998 710.592 576.073 460.574 383.467 338.523 308.698 278.926 242.015 198.517 153.324 111.829 77.5217 51.4507 32.8974 20.344 12.1841 7.0619 7.73869</t>
  </si>
  <si>
    <t>1 1 1 1 1 1 1993 1 1993.5 M  TIME  3.19613 8.12429 19.7085 39.9842 86.4454 167.074 241.871 277.363 311.071 371.963 443.098 599.208 1046.19 1895.69 2879.37 3418.52 3187.97 2477.08 1790.41 1326.54 999.002 720.164 509.498 420.913 461.795 579.575 693.903 739.661 697.721 595.7 480.357 386.349 323.498 283.259 251.753 219.06 182.118 143.088 106.086 74.5077 49.8868 32.0507 19.8586 11.8984 6.89613 7.56089</t>
  </si>
  <si>
    <t>1 1 1 1 1 1 1994 1 1994 B  TIME  38.6753 24.8852 31.7037 39.5827 56.1296 90.836 174.197 309.818 427.217 477.531 504.358 555.314 689.209 1075.21 1859.79 2859.09 3531.87 3458.45 2787.19 2009.04 1424.76 1025.38 727.16 521.102 435.995 465.644 554.517 630.182 643.175 587.552 492.467 395.385 319.293 267.26 230.469 198.68 166.158 132.349 99.6883 71.0285 48.0843 31.1125 19.3474 11.6066 6.72714 7.36968</t>
  </si>
  <si>
    <t>1 1 1 1 1 1 1994 1 1994.5 M  TIME  12.3614 30.3362 64.0187 82.901 82.6504 91.0292 125.708 201.645 341.767 507.873 611.784 644.349 676.603 790.66 1128.38 1836.23 2793.62 3520.13 3563.94 2963.4 2153.93 1488.35 1030.21 716.778 519.574 441.801 462.467 524.98 567.328 555.061 491.872 405.538 324.376 262.211 218.029 184.044 153.36 123.15 94.0283 67.9759 46.6038 30.4397 19.0421 11.4592 6.65043 7.29216</t>
  </si>
  <si>
    <t>1 1 1 1 1 1 1995 1 1995 B  TIME  58.3028 42.3814 71.3995 121.183 173.669 182.714 162.666 176.017 250.924 390.135 575.764 730.568 795.255 818.187 909.029 1209.16 1849.92 2742.69 3465.81 3574.29 3037.8 2229.63 1517.32 1018.08 695.083 508.135 437.492 448.648 486.378 500.635 470.313 405.08 329.017 261.948 210.966 173.104 142.286 114.317 88.107 64.5325 44.8248 29.5982 18.6596 11.2811 6.56138 7.19749</t>
  </si>
  <si>
    <t>1 1 1 1 1 1 1995 1 1995.5 M  TIME  18.4102 45.4651 98.5411 142.179 187.791 270.561 343.897 336.476 293.15 312.605 429.607 621.462 815.611 925.514 957.939 1027.35 1288.08 1858.5 2660.36 3326.24 3449 2967.38 2194.29 1480.68 972.08 654.551 482.71 419.492 421.038 436.71 429.106 387.954 325.484 260.688 206.156 164.546 132.44 105.581 81.6627 60.4193 42.4911 28.3894 18.0686 10.9969 6.42205 7.0655</t>
  </si>
  <si>
    <t>1 1 1 1 1 1 1996 1 1996 B  TIME  5.39249 15.0258 60.7988 156.626 259.3 313.251 368.557 488.36 582.362 551.894 482.362 514.026 673.841 883.756 1034.34 1091.59 1152.43 1379.75 1886.76 2595.03 3177.64 3275.59 2825.12 2093.82 1403.52 907.473 605.815 450.531 393.054 384.972 382.43 359.542 313.621 256.811 202.842 158.849 124.979 98.1821 75.6932 56.3158 40.0133 27.0413 17.3887 10.6674 6.2625 6.91418</t>
  </si>
  <si>
    <t>1 1 1 1 1 1 1996 1 1996.5 M  TIME  1.19102 3.59742 13.7537 52.5901 164.672 356.326 528.96 607.642 672.716 767.291 780.068 687.563 637.605 733.644 927.535 1098.48 1180.26 1240.38 1433.13 1864.25 2455.51 2921.83 2966.19 2542.1 1877.46 1249.8 799.763 532.149 398.911 347.407 331.04 315.259 284.271 239.822 191.944 149.369 115.398 89.0474 68.004 50.602 36.2036 24.7167 16.063 9.94535 5.87964 6.53498</t>
  </si>
  <si>
    <t>1 1 1 1 1 1 1997 1 1997 B  TIME  66.0449 39.744 40.7808 32.6365 44.094 122.614 334.912 662.078 933.09 1039.28 1063.01 1043.54 935.764 817.965 829.881 978.347 1148.21 1247.91 1314.07 1481.39 1843.58 2322.76 2670.89 2650.36 2240.24 1639.74 1082.77 688.278 458.538 346.137 299.303 276.77 252.973 219.33 179.376 140.45 107.519 81.64 61.5261 45.5424 32.6676 22.4731 14.7465 9.21642 5.4912 6.15057</t>
  </si>
  <si>
    <t>1 1 1 1 1 1 1997 1 1997.5 M  TIME  21.2363 51.9551 108.173 131.829 105.279 79.0458 122.163 308.695 673.618 1084.91 1326.44 1369.33 1316.71 1189.79 1024.71 951.476 1028.88 1171.29 1275.58 1349.53 1499.92 1800.95 2174.82 2410.1 2326.12 1929.02 1394.41 913.686 579.812 388.986 295.765 253.029 226.79 199.281 166.558 132.319 101.389 76.2025 56.6669 41.5677 29.7621 20.565 13.6041 8.58172 5.15762 5.83951</t>
  </si>
  <si>
    <t>1 1 1 1 1 1 1998 1 1998 B  TIME  21.6844 26.4768 78.7237 183.599 285.372 287.937 206.943 170.368 298.254 651.465 1151.13 1552.65 1689.31 1624.02 1457.84 1247.78 1100.4 1098.86 1195.04 1289.29 1366.09 1501.27 1745.19 2020.25 2151.41 2010.53 1627.91 1157.85 752.199 477.65 323.304 246.861 207.987 180.449 152.659 123.276 95.2743 71.419 52.5789 38.1687 27.1763 18.7899 12.4975 7.94635 4.81583 5.51487</t>
  </si>
  <si>
    <t>1 1 1 1 1 1 1998 1 1998.5 M  TIME  6.35331 16.3232 41.1253 90.8637 210.865 410.862 557.78 512.434 365.645 352.924 624.794 1145.83 1676.23 1947.75 1918.05 1714.87 1453.98 1241.56 1163.91 1203.13 1275.09 1349.29 1470.13 1661.56 1847.1 1888.15 1703.79 1342.81 937.874 604.41 385.128 263.315 201.255 166.39 139.655 113.932 89.0654 67.0266 49.1121 35.332 24.9671 17.2167 11.4804 7.34526 4.48685 5.20647</t>
  </si>
  <si>
    <t>1 1 1 1 1 1 1999 1 1999 B  TIME  66.8251 43.5258 57.4165 76.2447 115.953 206.151 420.803 739.749 925.757 814.499 619.993 693.038 1136.76 1731.78 2134.59 2181.65 1965.43 1652.61 1378.25 1231.6 1212.66 1254.37 1318.05 1419.89 1559.51 1664.12 1630.31 1417.04 1084.39 742.663 474.955 304.067 209.717 159.74 129.176 104.874 82.6397 62.6438 45.927 32.8556 23.0436 15.8105 10.5374 6.76664 4.15944 4.88715</t>
  </si>
  <si>
    <t>1 1 1 1 1 1 1999 1 1999.5 M  TIME  21.3345 52.3876 110.835 145.145 150.371 177.985 267.182 464.95 811.99 1150.93 1194.64 967.373 859.219 1152.33 1726.5 2212.62 2344.63 2143.91 1794.48 1468.04 1264.39 1193.86 1203.81 1251.9 1330.81 1420.34 1455.26 1365.68 1142.07 847.692 569.242 361.756 232.941 161.733 122.263 96.4866 75.8019 57.7877 42.5325 30.3799 21.1901 14.4569 9.60957 6.17923 3.81619 4.54065</t>
  </si>
  <si>
    <t>1 1 1 1 1 1 2000 1 2000 B  TIME  30.7037 31.8601 84.1033 187.883 293.647 318.989 298.532 352.878 548.335 900.058 1317.92 1524.87 1369.87 1142.82 1252.39 1732.79 2243.2 2442.74 2271.96 1901.89 1532.68 1281.73 1167.9 1147.69 1175.87 1227.41 1269.27 1247.12 1120.09 900.431 647.933 426.81 269.827 174.694 121.668 90.8994 69.8853 53.1625 39.2651 28.083 19.533 13.2602 8.77874 5.63936 3.49098 4.1962</t>
  </si>
  <si>
    <t>1 1 1 1 1 1 2000 1 2000.5 M  TIME  9.2555 23.4208 55.8793 108.724 224.903 422.51 584.157 593.004 549.566 646.658 959.699 1413.73 1755.12 1731.79 1477.28 1421.34 1751.96 2216.37 2444.89 2306.81 1938.3 1548.42 1269.1 1126.9 1084.09 1093.08 1117.05 1117.21 1052.17 904.376 698.953 487.879 315.668 198.772 129.257 89.9516 66.1793 49.5158 36.502 26.1492 18.1801 12.3023 8.11258 5.19957 3.2208 3.90582</t>
  </si>
  <si>
    <t>1 1 1 1 1 1 2001 1 2001 B  TIME  32.976 25.4083 47.5739 90.0709 151.155 244.5 449.264 769.238 996.434 986.948 930.273 1094.22 1505.02 1920.35 2026.78 1813.42 1649.22 1822.1 2192.73 2407.6 2287.23 1927.2 1529.86 1234.51 1073.48 1012.26 1001.04 996.583 960.768 866.144 712.33 529.494 358.896 228.44 143.38 93.4589 64.7232 46.7539 34.0241 24.3245 16.9128 11.4261 7.51019 4.79863 2.96887 3.61929</t>
  </si>
  <si>
    <t>1 1 1 1 1 1 2001 1 2001.5 M  TIME  10.3469 25.6368 56.3365 85.623 126.962 210.439 336.449 533.829 866.078 1222.44 1352.47 1272.66 1296.34 1602.7 2022 2219.71 2076.91 1863.15 1896.59 2143.13 2305.05 2186.03 1843.54 1458.66 1166.19 999.829 927.066 897.741 867.744 804.58 693.917 546.299 391.014 257.813 161.734 101.225 65.9772 45.2996 32.0572 22.6856 15.7385 10.6234 6.96864 4.44092 2.74279 3.35679</t>
  </si>
  <si>
    <t>1 1 1 1 1 1 2002 1 2002 B  TIME  51.0453 36.7927 61.0506 103.023 153.342 191.253 257.587 413.978 664.484 1012.85 1421.23 1682.23 1664.62 1593.42 1759.93 2119.47 2356.69 2278.15 2053.43 1982.59 2104.46 2190.4 2054 1725.86 1360.72 1080.54 915.807 834.784 788.827 737.24 655.778 540.719 407.752 281.436 180.875 112.026 69.8993 45.4265 30.817 21.3263 14.6714 9.87721 6.4675 4.11138 2.53289 3.10048</t>
  </si>
  <si>
    <t>1 1 1 1 1 1 2002 1 2002.5 M  TIME  16.1331 39.8228 86.1432 123.4 160.872 233.008 316.879 385.25 504.174 745.507 1111.45 1559.53 1926.82 2016.63 1921.2 1952.26 2197.65 2414.37 2375.39 2161.67 2023.55 2036.63 2040.51 1879.05 1568.02 1233.22 976.571 821.339 736.471 677.522 610.549 520.228 410.125 296.602 197.816 124.216 76.0799 47.295 30.5598 20.4257 13.8043 9.22982 6.02833 3.82544 2.35245 2.88066</t>
  </si>
  <si>
    <t>1 1 1 1 1 1 2003 1 2003 B  TIME  52.0265 41.0967 79.7464 151.647 231.454 273.039 318.068 432.315 572.668 697.663 888.377 1226.77 1688.37 2122.88 2314.87 2248.62 2186.07 2303.24 2455 2420.93 2216.3 2033.56 1958.22 1884.92 1694.73 1398.52 1095.6 865.436 722.081 635.426 567.085 491.299 400.486 301.965 209.749 135.482 83.3213 50.5269 31.2563 20.0206 13.1481 8.66383 5.62344 3.55739 2.18203 2.66408</t>
  </si>
  <si>
    <t>1 1 1 1 1 1 2003 1 2003.5 M  TIME  16.2774 40.3911 89.2995 138.517 211.353 342.247 470.372 529.212 588.66 714.134 860.252 1035.94 1337.7 1785.07 2246.45 2507.16 2486.1 2369.53 2364.34 2420.84 2361.25 2161.43 1954.2 1815.51 1681.71 1472.2 1198.33 934.402 736.402 609.007 524.63 452.847 376.404 293.378 211.747 141.54 88.766 53.5891 32.1987 19.789 12.5292 8.06565 5.17468 3.25701 1.99279 2.42869</t>
  </si>
  <si>
    <t>1 1 1 1 1 1 2004 1 2004 B  TIME  39.8611 34.0005 73.4182 149.922 238.911 307.657 419.65 629.993 826.933 909.919 960.22 1059.48 1214.13 1477.35 1890.46 2350.98 2649.51 2667.45 2524.92 2422.73 2380.2 2274.23 2066.02 1840.56 1657.19 1479.98 1259.56 1009.06 781.883 613.661 501.557 421.469 350.839 279.352 208.192 144.028 92.8575 56.6951 33.6705 20.0492 12.2163 7.62079 4.79455 2.98708 1.81797 2.20328</t>
  </si>
  <si>
    <t>1 1 1 1 1 1 2004 1 2004.5 M  TIME  12.3555 30.809 69.4688 115.084 195.778 341.611 496.547 618.462 789.506 1021.79 1176.21 1221.92 1272.06 1391.74 1613.45 1971.93 2395.03 2693.12 2731.22 2578.06 2408.06 2280.59 2125.82 1907.53 1674.93 1468.43 1269.23 1051.32 828.832 637.844 497.74 400.895 327.62 262.451 200.047 142.652 94.7645 59.0827 35.2176 20.6129 12.1608 7.32875 4.4903 2.75269 1.66065 1.99569</t>
  </si>
  <si>
    <t>1 1 1 1 1 1 2005 1 2005 B  TIME  27.2295 24.0167 54.0537 113.427 185.784 256.871 392.609 639.906 900.306 1098.46 1289.8 1456.13 1517.44 1526.57 1591.5 1764.93 2066.32 2435.79 2707.24 2743.67 2579.33 2360.1 2164.31 1963.32 1730.85 1493.22 1275.46 1068.8 862.167 668.493 509.963 394.281 311.622 246.821 189.938 138.564 94.6515 60.5102 36.5843 21.3442 12.3254 7.19443 4.27353 2.56078 1.52323 1.80579</t>
  </si>
  <si>
    <t>1 1 1 1 1 1 2005 1 2005.5 M  TIME  8.40382 21.0026 47.7838 81.4381 144.601 260.424 393.703 532.16 755.67 1065.64 1339.18 1543.32 1708.78 1786.5 1773.18 1774.57 1879.21 2107.52 2401.28 2617.89 2632.41 2458.07 2211.44 1973.53 1743.48 1506.38 1274.65 1061.84 864.656 680.394 518.943 391.74 299.013 230.987 176.83 130.579 91.2125 59.7816 36.8703 21.6776 12.4057 7.07022 4.0749 2.3773 1.38801 1.6193</t>
  </si>
  <si>
    <t>1 1 1 1 1 1 2006 1 2006 B  TIME  29.0474 22.5496 42.6625 80.5426 128.938 182.489 291.953 495.075 733.431 975.285 1268.66 1577.37 1814.71 1974.56 2047.78 2019.17 1966.7 1997.87 2148.47 2362.37 2513.06 2491.27 2300.71 2035.16 1771.31 1524 1286.97 1065.12 864.719 684.903 526.212 394.597 293.982 220.601 165.907 122.472 86.7409 58.0714 36.5935 21.834 12.5202 7.04319 3.96296 2.25191 1.28741 1.47603</t>
  </si>
  <si>
    <t>1 1 1 1 1 1 2006 1 2006.5 M  TIME  9.10634 22.5729 49.6919 75.966 113.389 184.899 275.375 383.327 570.241 845.017 1139.01 1445.73 1772.92 2044.51 2206.12 2257.45 2203.32 2103.72 2063.49 2132.55 2263.18 2343.9 2282.75 2080.51 1811.73 1543.29 1296.37 1070.16 865.833 685.535 529.104 397.491 292.987 214.891 157.928 115.265 81.9281 55.6635 35.7685 21.721 12.5713 7.04529 3.89672 2.15912 1.20353 1.34063</t>
  </si>
  <si>
    <t>1 1 1 1 1 1 2007 1 2007 B  TIME  33.5623 25.6719 47.3731 87.2302 134.078 169.132 227.461 352.341 518.992 714.308 978.635 1299.03 1631.43 1966.55 2255.33 2423.36 2452.01 2363.26 2218.11 2113.3 2104.48 2154.39 2166.31 2064.11 1849.24 1581.98 1318.7 1081.27 871.279 687.892 530.809 399.401 293.486 212.371 152.865 109.617 77.4325 52.9453 34.5297 21.3329 12.5114 7.03673 3.85517 2.09094 1.13398 1.20893</t>
  </si>
  <si>
    <t>1 1 1 1 1 1 2007 1 2007.5 M  TIME  10.5393 26.1023 57.256 86.3874 125.441 197.844 277.39 339.476 436.05 605.879 823.597 1092.86 1426.44 1783.08 2122.86 2406.14 2566.4 2570.4 2444.88 2258.82 2102.55 2029.34 2010.23 1963.93 1829.28 1609.42 1352.96 1105.44 886.184 697.382 537.278 404.25 296.831 213.426 151.419 106.656 74.3935 50.7662 33.3842 20.9231 12.4539 7.07199 3.87446 2.07825 1.10558 1.13856</t>
  </si>
  <si>
    <t>1 1 1 1 1 1 2008 1 2008 B  TIME  18.5453 17.727 43.4655 94.6661 152.385 191.493 249.399 368.301 500.993 607.562 741.828 946.391 1217.23 1552.77 1922 2267.76 2539.26 2679.77 2654.85 2491.25 2264.6 2062.63 1933.82 1854.55 1757.98 1596.6 1375.47 1133.64 906.716 710.049 545.105 409.373 300.214 215.128 151.274 105.027 72.1843 48.8482 32.161 20.3439 12.2674 7.04552 3.87759 2.06796 1.08222 1.06727</t>
  </si>
  <si>
    <t>1 1 1 1 1 1 2008 1 2008.5 M  TIME  5.66041 14.2293 33.1166 60.3128 116.337 215.447 314.436 380.764 469.408 609.796 746.962 877.369 1062.39 1324.12 1649.95 2009.44 2343.8 2590.99 2698.92 2640.95 2445.81 2190.66 1958.83 1791.99 1669.46 1537.66 1361.53 1147.64 926.765 725.568 555.088 415.667 304.251 217.505 152.126 104.547 70.8994 47.4304 31.0818 19.7327 12.0162 6.98366 3.87913 2.07409 1.07888 1.0363</t>
  </si>
  <si>
    <t>1 1 1 1 1 1 2009 1 2009 B  TIME  15.8372 12.9849 26.6598 53.4148 89.0657 135.381 234.004 402.133 564.762 671.397 774.86 901.701 1031.98 1196.69 1437.06 1746.86 2088.47 2401.35 2617.72 2686.47 2590.37 2363.93 2084.38 1829.38 1633.87 1479.15 1322.85 1140.15 938.31 740.917 566.893 423.196 308.828 220.186 153.402 104.682 70.2342 46.4339 30.1728 19.1214 11.703 6.86491 3.84893 2.06841 1.07319 1.00366</t>
  </si>
  <si>
    <t>1 1 1 1 1 1 2009 1 2009.5 M  TIME  4.9332 12.2695 27.3823 43.8915 71.2797 123.908 194.275 290.531 455.503 665.998 830.207 939.095 1050.72 1175.83 1322.45 1529.67 1806.43 2114.87 2391.49 2567.68 2594.92 2464.61 2217.22 1927.52 1664.51 1455.62 1283.74 1116.21 936.498 751.953 580.035 433.36 315.486 224.266 155.712 105.707 70.3463 46.023 29.6118 18.6607 11.4285 6.74595 3.8169 2.06828 1.07741 0.99659</t>
  </si>
  <si>
    <t>1 1 1 1 1 1 2010 1 2010 B  TIME  3.45978 5.21353 17.4301 42.9063 72.4548 97.8517 144.438 240.404 375.356 548.107 768.094 977.21 1115.99 1216.71 1324.14 1452.03 1626.8 1863.95 2131.3 2363.74 2493.07 2475.56 2311.14 2045.86 1751.13 1486.47 1272.13 1092.54 922.986 752.931 588.904 443.008 322.725 228.871 158.377 107.05 70.7915 45.9139 29.2564 18.2924 11.1659 6.60507 3.76047 2.05271 1.07463 0.985312</t>
  </si>
  <si>
    <t>1 1 1 1 1 1 2010 1 2010.5 M  TIME  0.968188 2.55026 6.97394 18.028 47.1488 98.563 152.386 201.296 282.939 423.319 611.648 843.036 1083.29 1259.58 1361.49 1441.61 1537.08 1670.76 1855.84 2066.52 2241.61 2317.2 2257.04 2068.88 1800.94 1517.53 1266.57 1061.24 887.967 728.925 577.874 439.849 322.3 228.689 157.872 106.303 69.9331 45.0362 28.4489 17.637 10.7043 6.32514 3.61439 1.98642 1.0474 0.962328</t>
  </si>
  <si>
    <t>1 1 1 1 1 1 2011 1 2011 B  TIME  12.5506 8.02882 10.0823 12.5744 19.9043 41.3926 96.2887 187.074 281.675 370.303 493.931 679.425 918.046 1175.59 1382.3 1497.09 1556.62 1615.94 1706.87 1839.93 1992.01 2107.62 2129.44 2029.61 1822.91 1557.69 1290.1 1057.12 866.126 705.405 562.211 432.721 320.129 228.198 157.54 105.79 69.2913 44.3589 27.8112 17.0998 10.3048 6.06562 3.46777 1.91408 1.01556 0.937627</t>
  </si>
  <si>
    <t>1 1 1 1 1 1 2011 1 2011.5 M  TIME  4.01364 9.84705 20.7552 26.7473 26.4053 29.9597 48.5494 98.1133 194.36 318.439 435.201 560.135 737.992 975.798 1237.69 1457.63 1581.98 1626.71 1651.24 1699.51 1783.47 1880.91 1942.28 1918.48 1789.99 1576.4 1323.56 1078.44 868.192 695.942 551.919 427.141 319.103 229.315 158.903 106.669 69.6545 44.3754 27.6443 16.8701 10.091 5.9068 3.36969 1.86299 0.992837 0.92166</t>
  </si>
  <si>
    <t>1 1 1 1 1 1 2012 1 2012 B  TIME  5.87841 6.05436 15.8783 35.3462 54.9888 58.7645 52.723 61.7971 106.346 200.831 340.351 488.624 630.793 803.695 1033.87 1293.37 1516.26 1643.66 1676.59 1670.39 1677.42 1713.97 1759.32 1769.6 1704.81 1553.78 1339.37 1103.18 882.813 696.959 545.683 420.876 316.006 228.953 159.683 107.477 70.1142 44.5099 27.5801 16.7189 9.92855 5.77449 3.28089 1.8127 0.968567 0.905016</t>
  </si>
  <si>
    <t>1 1 1 1 1 1 2012 1 2012.5 M  TIME  1.7741 4.48642 10.6783 20.6466 42.4142 79.3242 108.896 108.422 97.7645 119.808 201.765 344.556 515.899 680.894 852.861 1064.86 1304.78 1512.86 1630.13 1649.45 1618.49 1591 1586.64 1587.44 1555.97 1461.79 1301.14 1097.72 886.855 696.712 538.981 411.845 308.755 224.82 157.912 106.846 69.8272 44.2608 27.3172 16.4662 9.71368 5.61225 3.17216 1.74826 0.934867 0.879612</t>
  </si>
  <si>
    <t>1 1 1 1 1 1 2013 1 2013 B  TIME  19.7328 12.7895 16.6241 21.3545 30.2355 46.67 84.614 143.939 184.685 179.897 170.195 218.868 348.572 530.875 718.256 898.603 1096.63 1312.69 1498.19 1597.61 1600.33 1547.53 1490.65 1450.87 1413.55 1348.06 1232.79 1069.83 882.02 697.86 537.201 406.404 302.543 220.197 155.377 105.747 69.3846 44.0165 27.108 16.2689 9.54235 5.47937 3.0805 1.69234 0.905004 0.859257</t>
  </si>
  <si>
    <t>1 1 1 1 1 1 2013 1 2013.5 M  TIME  6.30275 15.4729 32.701 42.6174 43.3382 48.8436 66.4954 101.194 162.122 226.849 247.931 231.817 248.648 350.61 524.972 720.232 903.953 1084.53 1267.14 1417.77 1490.61 1475.62 1407.57 1331.58 1267.26 1203.39 1116.73 993.789 840.481 676.816 524.018 394.775 291.635 211.248 149.146 101.942 67.2113 42.7603 26.3326 15.7592 9.19902 5.25089 2.93424 1.60403 0.85544 0.814721</t>
  </si>
  <si>
    <t>1 1 1 1 1 1 2014 1 2014 B  TIME  28.2148 20.7161 35.559 61.3443 88.5579 93.9038 85.1711 93.4021 129.567 190.594 264.054 309.124 303.386 298.596 367.483 522.149 715.212 899.72 1066.46 1218.21 1332.82 1376.43 1342.58 1261.44 1171.45 1089.49 1007.29 908.328 785.488 646.547 507.84 384.136 282.677 203.526 143.237 98.0149 64.8692 41.4278 25.558 15.2811 8.88892 5.0469 2.80253 1.52244 0.807689 0.766146</t>
  </si>
  <si>
    <t>1 1 1 1 1 1 2014 1 2014.5 M  TIME  8.89985 21.9907 47.772 69.5279 93.5788 137.005 175.514 173.27 153.103 162.462 213.552 289.94 353.347 366.513 354.388 391.916 516.083 693.703 871.807 1026.3 1153.41 1238.39 1258.85 1213.03 1127.17 1032.65 942.791 851.394 747.561 628.984 504.264 386.46 285.527 205.094 143.804 98.2786 65.1739 41.7767 25.8557 15.4769 8.99056 5.08685 2.81128 1.51963 0.802991 0.76191</t>
  </si>
  <si>
    <t>1 1 1 1 1 1 2015 1 2015 B  TIME  6.11229 9.3332 31.3544 76.8314 126.08 153.333 183.804 247.476 297.598 284.326 249.387 258.609 319.244 389.287 419.551 410.916 426.89 519.876 674.633 839.317 979.108 1082.86 1140.1 1138.38 1081.13 991.607 894.846 800.857 705.427 602.321 492.507 384.149 286.881 206.698 144.67 98.6316 65.3916 42.0088 26.0819 15.6482 9.09208 5.13326 2.82539 1.51938 0.798672 0.754097</t>
  </si>
  <si>
    <t>1 1 1 1 1 1 2015 1 2015.5 M  TIME  1.70478 4.49934 12.3784 32.3027 84.7051 174.989 258.124 299.305 337.545 390.845 401.001 355.18 324.305 354.03 416.217 455.083 452.813 455.511 519.308 645.419 789.793 912.708 996.619 1032.62 1015.38 952.282 863.648 768.856 675.219 580.418 481.984 382.963 290.504 211.25 148.27 100.998 66.8882 43.0012 26.7639 16.1033 9.37302 5.29092 2.90583 1.55705 0.815169 0.766995</t>
  </si>
  <si>
    <t>1 1 1 1 1 1 2016 1 2016 B  TIME  20.6141 13.2601 16.9232 21.7213 35.1771 74.0583 171.842 325.796 457.572 515.35 536.444 534.3 482.744 418.483 406.58 446.177 483.3 485.456 481.136 522.207 620.408 741.072 844.069 907.962 924.793 894.384 826.849 739.862 648.223 557.394 466.763 376.478 290.376 214.009 151.361 103.35 68.426 43.9804 27.4067 16.5287 9.64216 5.44794 2.98915 1.59724 0.832919 0.779177</t>
  </si>
  <si>
    <t>1 1 1 1 1 1 2016 1 2016.5 M  TIME  6.58898 16.1697 34.1218 44.2032 44.4396 52.0859 86.4414 175.875 343.687 537.556 658.064 689.136 674.077 616.01 529.304 475.732 481.458 506.357 510.03 505.168 534.782 614.495 717.083 804.102 852.1 853.631 811.985 739.235 651.344 560.243 470.565 383.143 299.728 224.142 160.302 110.116 73.0358 46.9365 29.2513 17.662 10.3222 5.84041 3.20476 1.70974 0.888963 0.827349</t>
  </si>
  <si>
    <t>1 1 1 1 1 1 2017 1 2017 B  TIME  5.75021 7.63621 23.8847 56.8502 90.0224 97.1337 89.1443 108.432 190.373 358.062 587.419 777.098 850.426 830.606 756.313 648.924 558.713 525.74 528.772 527.413 521.508 543.034 606.705 690.549 759.473 790.508 777.5 726.291 649.862 562.389 473.584 387.633 306.368 232.198 168.222 116.656 77.764 50.0582 31.206 18.853 11.0331 6.25296 3.43487 1.83238 0.951512 0.883357</t>
  </si>
  <si>
    <t>1 1 1 1 1 1 2017 1 2017.5 M  TIME  1.65644 4.29527 11.1663 26.3052 64.219 128.065 178.996 180.555 167.702 213.595 363.792 608.112 854.743 987.959 983.834 892.734 761.729 639.793 569.986 546.935 536.603 530.381 548.515 601.06 668.637 719.983 734.44 707.927 648.273 568.746 481.971 396.117 315.13 241.31 176.961 124.075 83.3484 53.8637 33.6211 20.3185 11.8971 6.74863 3.70942 1.97767 1.0244 0.941269</t>
  </si>
  <si>
    <t>1 1 1 1 1 1 2018 1 2018 B  TIME  24.9565 15.7953 19.1908 22.329 32.2512 60.0748 128.984 233.439 305.316 302.882 297.24 394.939 624.707 904.763 1096.22 1125.46 1027.15 871.029 718.502 614.765 564.439 541.459 532.677 547.605 589.973 641.373 674.642 672.729 634.153 568.142 487.579 403.511 322.829 249.128 184.6 130.893 88.7804 57.7496 36.1673 21.8848 12.8213 7.27784 4.00343 2.13502 1.10487 1.00852</t>
  </si>
  <si>
    <t>1 1 1 1 1 1 2018 1 2018.5 M  TIME  7.98877 19.5899 41.2012 52.5735 50.0016 52.1519 75.8799 138.512 252.904 372.664 417.271 403.241 452.57 646.743 933.356 1166.37 1233.31 1139.48 963.391 783.751 651.544 577.379 541.916 530.014 542.176 575.446 611.509 627.363 610.246 561.45 491.103 411.293 331.545 257.609 192.514 137.902 94.4974 61.9867 39.0357 23.6876 13.894 7.89166 4.3437 2.3175 1.19899 1.08945</t>
  </si>
  <si>
    <t>1 1 1 1 1 1 2019 1 2019 B  TIME  25.5613 20.2351 39.3599 74.5552 110.536 115.579 98.7254 103.976 159.629 274.017 420.024 516.404 525.947 543.882 691.395 961.231 1214.99 1313.17 1229.78 1039.81 836.349 679.562 585.019 537.989 522.065 530.403 554.083 574.92 574.214 543.693 487.186 415.145 338.471 265.119 199.657 144.298 99.8561 66.114 41.9426 25.5753 15.043 8.55953 4.71998 2.52461 1.31051 1.20066</t>
  </si>
  <si>
    <t>1 1 1 1 1 1 2019 1 2019.5 M  TIME  7.99523 19.8427 43.8972 68.2206 104.199 166.885 218.519 211.71 178.858 193.601 289.956 446.903 586.835 638.254 649.905 752.02 983.713 1231.9 1345.99 1274.14 1079.81 862.468 690.093 582.424 527.677 508.426 512.3 525.982 532.119 516.464 475.035 413.688 342.635 271.305 206.032 150.126 104.821 70.044 44.8053 27.4926 16.234 9.25541 5.10771 2.7325 1.41803 1.29474</t>
  </si>
  <si>
    <t>Area Fleet Gender  XX XX Morph Yr Seas XX Era 0 1 2 3 4 5 6 7 8 9 10 11 12 13 14 15 16 17 18 19 20 21 22 23 24 25 26 27 28 29 30</t>
  </si>
  <si>
    <t>1 1 1 XX XX 1 1984 1 XX INIT  0 57.0778 606.394 2161 3981.72 4520.4 3800.49 2768.67 1892.29 1250.02 808.97 517.143 328.408 208.013 131.795 83.7048 53.368 34.1929 22.0295 14.2779 9.31097 6.10968 4.03369 2.67905 1.78963 1.20209 0.811667 0.550755 0.37403 0.254023 0.560108</t>
  </si>
  <si>
    <t>1 1 1 XX XX 1 1985 1 XX TIME  0 0.0160255 3.93657 6.57009 9.47397 4.62748 4.72638 3.94412 5.14164 11.6544 3.73806 2.12891 1.43946 0.982104 0.64288 0.400943 0.246351 0.152376 0.0954992 0.060662 0.0390012 0.0253396 0.0166142 0.0109822 0.00731183 0.00490041 0.00330363 0.00223921 0.00151953 0.00103143 0.00227853</t>
  </si>
  <si>
    <t>1 1 1 XX XX 1 1986 1 XX TIME  0 0.0118563 0.225153 18.5197 15.9332 14.1013 5.08022 4.4803 3.49796 4.39892 9.75698 3.08946 1.7475 1.17847 0.804321 0.527806 0.33048 0.204069 0.126935 0.0800354 0.051156 0.0330956 0.0216357 0.0142712 0.00948822 0.00635222 0.00427967 0.00289946 0.00196695 0.00133486 0.00294571</t>
  </si>
  <si>
    <t>1 1 1 XX XX 1 1987 1 XX TIME  0 0.040391 0.146967 0.93245 39.3936 20.702 13.442 4.16016 3.41785 2.566 3.1512 6.89215 2.16621 1.22177 0.824157 0.563884 0.371502 0.233778 0.145175 0.0908507 0.0576417 0.0370743 0.0241343 0.0158728 0.0105309 0.00704041 0.0047383 0.00320818 0.00217542 0.00147588 0.00325386</t>
  </si>
  <si>
    <t>1 1 1 XX XX 1 1988 1 XX TIME  0 0.47566 0.591445 0.719212 2.34368 60.4508 23.2881 12.9756 3.73615 2.94789 2.15905 2.6128 5.67048 1.77691 1.00246 0.677913 0.465696 0.308368 0.195161 0.121936 0.0767878 0.0490274 0.0317304 0.020781 0.0137473 0.0091716 0.00616408 0.00416918 0.00282534 0.00191597 0.00422015</t>
  </si>
  <si>
    <t>1 1 1 XX XX 1 1989 1 XX TIME  0 0.470823 6.15664 2.56021 1.60091 3.19112 60.5038 20.0677 10.4375 2.89454 2.23271 1.61365 1.93931 4.19827 1.31631 0.744608 0.505641 0.34915 0.23254 0.148081 0.0931087 0.059008 0.037912 0.0246864 0.0162627 0.0108186 0.00725605 0.00490105 0.00331789 0.00224866 0.00494766</t>
  </si>
  <si>
    <t>1 1 1 XX XX 1 1990 1 XX TIME  0 2.67347 5.34526 23.3729 4.99651 1.91027 2.79775 45.6589 14.1361 7.0818 1.92016 1.46171 1.04925 1.25796 2.72502 0.856759 0.486707 0.332238 0.230759 0.154647 0.0991089 0.0627157 0.039997 0.0258551 0.0169349 0.0112189 0.00750305 0.00505752 0.00341918 0.00231495 0.00508679</t>
  </si>
  <si>
    <t>1 1 1 XX XX 1 1991 1 XX TIME  0 0.283349 37.0413 24.7399 55.5065 7.23739 2.02881 2.55351 38.8549 11.5786 5.66921 1.51682 1.14684 0.821294 0.985385 2.14066 0.675947 0.38603 0.265076 0.185269 0.124961 0.0806004 0.0513272 0.0329356 0.0214166 0.0141068 0.0093954 0.00631509 0.0042607 0.00288084 0.0063181</t>
  </si>
  <si>
    <t>1 1 1 XX XX 1 1992 1 XX TIME  0 0.365597 1.85769 81.0989 27.7774 37.9574 3.61938 0.869557 1.01817 14.8868 4.33072 2.09092 0.555416 0.418866 0.300152 0.361128 0.787884 0.2501 0.143676 0.0992771 0.0698338 0.047405 0.0307701 0.0197153 0.0127258 0.00832169 0.00551068 0.00368865 0.00248159 0.0016745 0.00366249</t>
  </si>
  <si>
    <t>1 1 1 XX XX 1 1993 1 XX TIME  0 0.535549 3.841 6.51939 146.033 30.4933 30.5089 2.49486 0.557605 0.627155 8.94803 2.56585 1.22953 0.325683 0.245711 0.176531 0.21327 0.467692 0.149321 0.0863104 0.0600172 0.0424862 0.0290217 0.0189526 0.0122148 0.00792851 0.00521216 0.00346877 0.00232395 0.00156363 0.00340633</t>
  </si>
  <si>
    <t>1 1 1 XX XX 1 1994 1 XX TIME  0 0.382377 10.6478 25.5235 22.2395 303.957 46.553 40.0452 3.05422 0.657069 0.722221 10.1668 2.89527 1.38405 0.366866 0.277566 0.200277 0.243239 0.53657 0.172388 0.100285 0.0701835 0.0499978 0.034363 0.0225735 0.0146305 0.00954731 0.0063079 0.00420188 0.00281545 0.00609892</t>
  </si>
  <si>
    <t>1 1 1 XX XX 1 1995 1 XX TIME  0 1.66319 4.53412 42.1881 51.8785 27.5514 275.997 36.3615 29.2126 2.14792 0.45219 0.490893 6.8679 1.95216 0.93424 0.248421 0.188814 0.136991 0.167395 0.371644 0.120186 0.0703755 0.0495691 0.0355329 0.0245678 0.016231 0.0105766 0.00693686 0.0045876 0.00305643 0.00656798</t>
  </si>
  <si>
    <t>1 1 1 XX XX 1 1996 1 XX TIME  0 1.88561 13.4222 12.1973 58.0058 43.2434 16.7218 143.172 17.5249 13.5223 0.97061 0.201535 0.217277 3.03299 0.862886 0.414207 0.110637 0.0845506 0.0617172 0.0758988 0.169611 0.0552094 0.0325358 0.0230594 0.0166287 0.0115627 0.00768023 0.00502999 0.00330218 0.00218419 0.0046406</t>
  </si>
  <si>
    <t>1 1 1 XX XX 1 1997 1 XX TIME  0 0.140779 23.9073 56.6751 26.28 75.588 40.8891 13.4503 106.476 12.4674 9.36422 0.661727 0.136311 0.146545 2.04686 0.584005 0.28157 0.0756148 0.0581339 0.0427048 0.0528598 0.118895 0.0389486 0.0230956 0.0164664 0.0119417 0.00834831 0.00557317 0.00365348 0.00239885 0.00501971</t>
  </si>
  <si>
    <t>1 1 1 XX XX 1 1998 1 XX TIME  0 1.95847 1.11811 63.2894 76.6543 21.5254 44.9846 20.7334 6.31591 47.8913 5.4636 4.04229 0.283471 0.0582367 0.0626501 0.877594 0.251496 0.121909 0.0329355 0.0254825 0.0188412 0.0234732 0.0531349 0.0175144 0.0104475 0.00749103 0.00546184 0.00383759 0.00256432 0.00168128 0.00345546</t>
  </si>
  <si>
    <t>1 1 1 XX XX 1 1999 1 XX TIME  0 0.629931 22.473 4.27587 123.637 90.6336 18.4685 32.8442 14.0093 4.08657 30.1867 3.39187 2.49005 0.17413 0.0357927 0.0386125 0.543208 0.156496 0.0763104 0.0207462 0.0161552 0.012022 0.0150727 0.0343298 0.0113829 0.00682844 0.0049223 0.00360701 0.00253671 0.00169528 0.00343586</t>
  </si>
  <si>
    <t>1 1 1 XX XX 1 2000 1 XX TIME  0 1.75119 5.47807 65.1412 6.33536 111.025 59.1088 10.2424 16.8369 6.87135 1.95175 14.1963 1.58256 1.15845 0.0810498 0.0167058 0.0180991 0.255969 0.074181 0.0363995 0.00995959 0.00780563 0.00584546 0.00737403 0.0168947 0.00563353 0.00339753 0.00246145 0.00180539 0.00126984 0.00259805</t>
  </si>
  <si>
    <t>1 1 1 XX XX 1 2001 1 XX TIME  0 0.797463 19.557 20.3945 124.008 7.31671 93.329 42.3721 6.80028 10.7054 4.25553 1.1903 8.58932 0.954704 0.699151 0.0490472 0.0101522 0.0110566 0.15729 0.0458684 0.0226513 0.00623765 0.00491955 0.00370678 0.00470373 0.0108375 0.00363304 0.00220205 0.00159681 0.00117134 0.00253873</t>
  </si>
  <si>
    <t>1 1 1 XX XX 1 2002 1 XX TIME  0 1.1498 10.8503 88.7058 47.2943 174.447 7.4924 81.5126 34.2866 5.27194 8.08704 3.16663 0.878926 6.32491 0.70341 0.516569 0.0363952 0.00757351 0.00829729 0.118781 0.0348624 0.0173275 0.00480195 0.00381063 0.00288827 0.00368581 0.00853765 0.00287649 0.00174512 0.00126563 0.00297838</t>
  </si>
  <si>
    <t>1 1 1 XX XX 1 2003 1 XX TIME  0 1.64953 11.1867 35.1511 146.65 47.3093 126.671 4.62931 46.5847 18.7548 2.80855 4.24299 1.64859 0.456334 3.2859 0.366482 0.270316 0.0191477 0.00400839 0.00441936 0.0636772 0.0188108 0.00940918 0.00262371 0.00209447 0.00159652 0.0020483 0.00476856 0.00160813 0.000975763 0.00240739</t>
  </si>
  <si>
    <t>1 1 1 XX XX 1 2004 1 XX TIME  0 1.73166 18.1615 40.9701 65.5804 165.132 38.5482 87.5158 2.94845 28.3209 11.0832 1.63264 2.44584 0.947405 0.26236 1.89441 0.212201 0.157355 0.0112128 0.00236217 0.00262125 0.0380138 0.0113012 0.00568789 0.00159548 0.00128087 0.000981585 0.00126571 0.00294941 0.000994782 0.00212503</t>
  </si>
  <si>
    <t>1 1 1 XX XX 1 2005 1 XX TIME  0 1.24069 17.2804 60.1992 69.0292 66.5136 120.861 23.8585 49.8149 1.59908 14.913 5.73707 0.837748 1.25096 0.484741 0.134604 0.976116 0.109922 0.0819985 0.00588005 0.00124676 0.00139248 0.0203228 0.00607921 0.00307786 0.00086825 0.00070078 0.000539747 0.000696634 0.00162355 0.00173894</t>
  </si>
  <si>
    <t>1 1 1 XX XX 1 2006 1 XX TIME  0 0.87265 13.5485 62.6235 110.7 76.2227 52.8677 81.0374 14.6748 29.1255 0.90614 8.29782 3.16236 0.460135 0.687232 0.267006 0.0744592 0.542825 0.0614927 0.0461615 0.00333164 0.000710994 0.000799152 0.0117355 0.00353135 0.00179803 0.000509935 0.000413653 0.000318898 0.000411647 0.00198165</t>
  </si>
  <si>
    <t>1 1 1 XX XX 1 2007 1 XX TIME  0 1.06979 10.4114 53.6755 125.977 133.794 66.3613 38.8773 54.7408 9.43228 18.1552 0.554821 5.03429 1.91204 0.278293 0.416779 0.162629 0.0455948 0.334391 0.0381214 0.0288032 0.00209236 0.000449377 0.000508231 0.00750783 0.00227203 0.00116304 0.000331515 0.000269176 0.000207546 0.00159844</t>
  </si>
  <si>
    <t>1 1 1 XX XX 1 2008 1 XX TIME  0 1.52318 13.9015 44.9367 117.68 166.074 127.224 53.3925 28.788 38.6369 6.46506 12.2345 0.370693 3.35335 1.27433 0.186018 0.279832 0.10979 0.0309686 0.228586 0.0262308 0.0199492 0.00145852 0.000315204 0.000358624 0.00532803 0.00162108 0.000834041 0.000237966 0.00019325 0.00133751</t>
  </si>
  <si>
    <t>1 1 1 XX XX 1 2009 1 XX TIME  0 0.796454 15.7087 47.6335 78.2395 123.242 125.527 81.4381 31.4831 16.1916 21.1136 3.47471 6.52104 0.197017 1.78351 0.67983 0.0996913 0.150803 0.0595319 0.0169015 0.12558 0.014506 0.0111037 0.000816909 0.000177609 0.000203234 0.00303579 0.000928361 0.000478108 0.000136437 0.000904469</t>
  </si>
  <si>
    <t>1 1 1 XX XX 1 2010 1 XX TIME  0 0.698354 8.44628 55.2766 84.9968 83.754 94.9686 81.7428 48.7742 17.9666 8.97212 11.5031 1.87709 3.51243 0.10619 0.964188 0.369198 0.0544402 0.0828592 0.0329223 0.00940874 0.07037 0.00818119 0.00630168 0.000466411 0.000101986 0.000117333 0.00176158 0.000539229 0.000277753 0.000622909</t>
  </si>
  <si>
    <t>1 1 1 XX XX 1 2011 1 XX TIME  0 0.151724 8.24246 33.0744 109.707 101.071 71.5244 68.3513 53.9811 30.6347 10.9434 5.36893 6.82257 1.10986 2.07806 0.0630148 0.57479 0.221323 0.0328374 0.0503054 0.0201207 0.00578833 0.0435736 0.00509775 0.00395032 0.000294058 6.46486e-005 7.47563e-005 0.00112346 0.000343962 0.000582356</t>
  </si>
  <si>
    <t>1 1 1 XX XX 1 2012 1 XX TIME  0 0.86421 2.17402 39.1512 79.5018 157.803 104.408 62.3151 54.6973 41.1357 22.6642 7.96107 3.87375 4.90966 0.799462 1.50184 0.0457615 0.41983 0.162685 0.0242983 0.0374761 0.0150903 0.00436979 0.0331047 0.00389661 0.00303706 0.000227315 5.02321e-005 5.81455e-005 0.000874025 0.000726333</t>
  </si>
  <si>
    <t>1 1 1 XX XX 1 2013 1 XX TIME  0 0.423297 10.1479 8.44253 76.6032 92.5102 131.056 72.7832 39.7641 33.1596 24.1779 13.091 4.56014 2.2134 2.80874 0.459 0.86665 0.0265662 0.245329 0.0957166 0.0143952 0.0223546 0.00906177 0.00264106 0.020132 0.00238357 0.00186808 0.000140547 3.10914e-005 3.59989e-005 0.000982615</t>
  </si>
  <si>
    <t>1 1 1 XX XX 1 2014 1 XX TIME  0 2.65533 7.84552 62.2154 26.0513 140.463 121.212 144.482 73.6204 38.2795 30.9882 22.2274 11.9461 4.15461 2.02065 2.5752 0.423244 0.804392 0.0248315 0.230974 0.090772 0.0137494 0.0215003 0.00877375 0.00257342 0.0197347 0.0023498 0.0018514 0.000139456 3.08615e-005 0.00105099</t>
  </si>
  <si>
    <t>1 1 1 XX XX 1 2015 1 XX TIME  0 2.32325e-005 0.0182681 0.386035 10.817 8.47875 59.1481 55.7692 68.1145 35.0139 18.4064 15.1414 11.0782 6.08567 2.16494 1.07695 1.40289 0.235451 0.456428 0.0143534 0.13583 0.0542367 0.00833625 0.013211 0.005457 0.00161831 0.0125341 0.00150578 0.00119262 9.02822e-005 0.000736059</t>
  </si>
  <si>
    <t>1 1 1 XX XX 1 2016 1 XX TIME  0 3.63099e-006 0.0213453 1.15632 4.07222 30.8226 9.8979 41.5394 31.2706 35.1677 17.5334 9.09701 7.4413 5.43741 2.99189 1.06827 0.534115 0.699953 0.118247 0.2308 0.0073086 0.0696411 0.0279954 0.00433099 0.00690641 0.0028697 0.000855779 0.00666287 0.000802162 0.000636214 0.000454179</t>
  </si>
  <si>
    <t>1 1 1 XX XX 1 2017 1 XX TIME  0 6.40473e-006 0.00182278 0.739317 6.71572 6.48506 20.4883 4.00777 13.5025 9.37466 10.2242 5.02675 2.59058 2.11392 1.54546 0.852613 0.305681 0.153618 0.202477 0.034416 0.0675992 0.00215418 0.0206545 0.00835339 0.00129984 0.00208432 0.000870621 0.000260915 0.00203526 0.000245313 0.000330096</t>
  </si>
  <si>
    <t>1 1 1 XX XX 1 2018 1 XX TIME  0 2.02972e-006 0.00907972 0.178568 12.1902 30.4789 12.3267 23.8264 3.75207 11.6676 7.85428 8.44274 4.12032 2.11679 1.72702 1.26509 0.70038 0.25225 0.127435 0.168925 0.0288831 0.0570713 0.00182948 0.0176429 0.0071753 0.0011225 0.00180909 0.000759275 0.000227944 0.00177989 0.000504629</t>
  </si>
  <si>
    <t>1 1 1 XX XX 1 2019 1 XX TIME  0 7.15765e-006 0.00163776 0.50625 1.67777 31.6538 33.267 8.22813 12.7866 1.85749 5.59924 3.71446 3.9628 1.92766 0.990026 0.809219 0.594782 0.330751 0.119739 0.0608305 0.0811054 0.0139493 0.0277242 0.000893806 0.00866717 0.00354353 0.000557129 0.000902154 0.000379277 0.000113975 0.00111171</t>
  </si>
  <si>
    <t>1 2 1 XX XX 1 1984 1 XX INIT  0 0.114865 7.91636 197.665 1398.72 3091.12 3413.54 2783.6 2050.83 1467.84 1041.91 737.631 521.746 368.943 260.881 184.478 130.461 92.2685 65.2617 46.163 32.6554 23.1015 16.3435 11.5629 8.18091 5.78829 4.09552 2.89786 2.05048 1.45091 3.51155</t>
  </si>
  <si>
    <t>1 2 1 XX XX 1 1985 1 XX TIME  0 1.04714e-005 0.0166864 0.195128 1.0806 1.02744 1.37838 1.28753 1.80933 4.4435 1.56321 0.985958 0.74254 0.565588 0.413185 0.286913 0.195537 0.133508 0.0918599 0.0636825 0.0444131 0.0311097 0.0218572 0.0153903 0.0108527 0.00766162 0.00541248 0.00382549 0.00270478 0.00191284 0.00463826</t>
  </si>
  <si>
    <t>1 2 1 XX XX 1 1986 1 XX TIME  0 7.1998e-006 0.000886948 0.511164 1.68894 2.9097 1.37689 1.35923 1.14395 1.55869 3.79197 1.32972 0.83775 0.630724 0.480421 0.35101 0.243779 0.166167 0.113471 0.0780843 0.0541387 0.0377609 0.0264524 0.0185864 0.013088 0.00922977 0.00651618 0.00460348 0.00325382 0.00230066 0.00557273</t>
  </si>
  <si>
    <t>1 2 1 XX XX 1 1987 1 XX TIME  0 1.22469e-005 0.000289077 0.0128506 2.085 2.13292 1.81908 0.630184 0.558107 0.453984 0.611501 1.48117 0.518524 0.326498 0.245795 0.187243 0.136831 0.0950479 0.0647991 0.0442569 0.0304593 0.0211212 0.0147333 0.0103219 0.00725315 0.00510781 0.00360227 0.00254332 0.00179686 0.0012701 0.00307361</t>
  </si>
  <si>
    <t>1 2 1 XX XX 1 1988 1 XX TIME  0 0.000179066 0.00144438 0.0123063 0.154011 7.73281 3.91287 2.44039 0.757467 0.647543 0.520184 0.697158 1.68524 0.589566 0.371199 0.279489 0.21296 0.155662 0.108154 0.0737493 0.050379 0.0346782 0.0240499 0.0167782 0.0117558 0.00826144 0.0058183 0.00410361 0.00289745 0.00204716 0.00494939</t>
  </si>
  <si>
    <t>1 2 1 XX XX 1 1989 1 XX TIME  0 0.000152058 0.0128987 0.0375823 0.0902524 0.350199 8.7213 3.23791 1.8154 0.545475 0.461492 0.369377 0.494455 1.19501 0.41815 0.263364 0.19837 0.151204 0.110556 0.0768357 0.0524064 0.0358068 0.0246519 0.0170992 0.0119307 0.00836025 0.00587578 0.00413849 0.00291907 0.00206122 0.00497807</t>
  </si>
  <si>
    <t>1 2 1 XX XX 1 1990 1 XX TIME  0 0.000582348 0.0075531 0.231406 0.189982 0.141391 0.271994 4.96875 1.65828 0.900101 0.267683 0.225671 0.180431 0.241504 0.583845 0.204381 0.128782 0.0970404 0.0739944 0.0541201 0.0376235 0.0256676 0.017541 0.0120786 0.00837928 0.00584726 0.00409785 0.00288034 0.00202888 0.00143118 0.0034519</t>
  </si>
  <si>
    <t>1 2 1 XX XX 1 1991 1 XX TIME  0 0.000181195 0.15366 0.719081 6.19592 1.57262 0.579042 0.815788 13.3811 4.32036 2.32019 0.687489 0.578963 0.462883 0.619799 1.49916 0.525069 0.33101 0.249533 0.190343 0.139264 0.0968417 0.0660834 0.0451703 0.0311094 0.0215848 0.0150644 0.0105585 0.00742222 0.00522864 0.0125869</t>
  </si>
  <si>
    <t>1 2 1 XX XX 1 1992 1 XX TIME  0 0.000147806 0.00487205 1.49025 1.96028 5.21439 0.653081 0.175631 0.221682 3.5118 1.12054 0.599147 0.177269 0.14925 0.119358 0.159891 0.386929 0.135581 0.0855076 0.0644834 0.0492034 0.0360093 0.025046 0.0170945 0.0116867 0.00804997 0.00558605 0.00389901 0.00273305 0.0019214 0.00461289</t>
  </si>
  <si>
    <t>1 2 1 XX XX 1 1993 1 XX TIME  0 0.000478448 0.0222603 0.264727 22.7733 9.25677 12.1649 1.11352 0.268278 0.326928 5.11613 1.62471 0.867164 0.256437 0.215914 0.172716 0.231445 0.560264 0.196377 0.123882 0.0934442 0.0713158 0.0522011 0.0363135 0.0247879 0.0169481 0.0116752 0.00810235 0.00565578 0.00396474 0.00948049</t>
  </si>
  <si>
    <t>1 2 1 XX XX 1 1994 1 XX TIME  0 0.000337891 0.0610376 1.02514 3.43044 91.2675 18.3602 17.6788 1.45348 0.338796 0.408445 6.36765 2.01976 1.07792 0.31887 0.268613 0.214979 0.288215 0.697983 0.244739 0.15444 0.116526 0.0889524 0.0651238 0.045311 0.0309343 0.0211533 0.0145737 0.0101148 0.00706122 0.0167898</t>
  </si>
  <si>
    <t>1 2 1 XX XX 1 1995 1 XX TIME  0 0.00128492 0.0227237 1.48143 6.99619 7.23266 95.1664 14.0344 12.1542 0.968265 0.22358 0.2688 4.18875 1.32923 0.709928 0.210183 0.177194 0.141914 0.190376 0.461288 0.161819 0.102155 0.0771023 0.0588747 0.0431141 0.0300037 0.0204876 0.0140119 0.00965492 0.00670185 0.0158079</t>
  </si>
  <si>
    <t>1 2 1 XX XX 1 1996 1 XX TIME  0 0.00148673 0.0686519 0.437118 7.98345 11.5856 5.88448 56.3968 7.44146 6.22118 0.489782 0.112626 0.135245 2.10766 0.669199 0.357662 0.105965 0.0893911 0.0716341 0.0961447 0.233064 0.081789 0.0516492 0.0389935 0.0297822 0.021814 0.0151833 0.0103692 0.00709268 0.00488783 0.0113989</t>
  </si>
  <si>
    <t>1 2 1 XX XX 1 1997 1 XX TIME  0 9.3196e-005 0.102669 1.70533 3.03685 17.0033 12.0813 4.44842 37.9607 4.81589 3.96743 0.310489 0.0712388 0.085503 1.33281 0.4234 0.226426 0.0671219 0.0566529 0.04542 0.0609854 0.147885 0.0519127 0.0327908 0.0247615 0.0189157 0.013857 0.00964632 0.00658864 0.00450723 0.0103525</t>
  </si>
  <si>
    <t>1 2 1 XX XX 1 1998 1 XX TIME  0 0.0018687 0.00692084 2.74479 12.7673 6.97901 19.1572 9.88344 3.2455 26.6637 3.33641 2.73375 0.213529 0.0489743 0.0587984 0.917045 0.291496 0.155976 0.0462614 0.0390638 0.0313307 0.0420821 0.102076 0.0358411 0.022644 0.0171024 0.0130669 0.00957371 0.00666537 0.0045531 0.0102715</t>
  </si>
  <si>
    <t>1 2 1 XX XX 1 1999 1 XX TIME  0 0.000662853 0.153404 0.204505 22.7097 32.4065 8.6736 17.2662 7.93894 2.50913 20.329 2.52971 2.06851 0.16149 0.0370458 0.0444965 0.694336 0.220813 0.118206 0.035073 0.0296263 0.0237684 0.0319328 0.0774744 0.027208 0.0171925 0.0129868 0.00992361 0.00727148 0.00506302 0.0112633</t>
  </si>
  <si>
    <t>1 2 1 XX XX 1 2000 1 XX TIME  0 0.00075875 0.0153972 1.28285 0.479154 16.3457 11.4304 2.21708 3.9287 1.73719 0.541211 4.35961 0.541315 0.442376 0.0345412 0.00792697 0.00952582 0.148713 0.047314 0.0253379 0.0075205 0.0063544 0.00509923 0.00685225 0.0166277 0.00584036 0.00369097 0.00278839 0.00213091 0.00156156 0.00350686</t>
  </si>
  <si>
    <t>1 2 1 XX XX 1 2001 1 XX TIME  0 0.000345482 0.0549627 0.401591 9.37783 1.07708 18.0458 9.17087 1.58659 2.70619 1.1799 0.365494 2.93765 0.36453 0.297925 0.0232704 0.00534265 0.00642295 0.100311 0.0319256 0.0171021 0.00507736 0.00429104 0.0034441 0.00462888 0.0112341 0.00394635 0.00249426 0.0018845 0.00144027 0.0034264</t>
  </si>
  <si>
    <t>1 2 1 XX XX 1 2002 1 XX TIME  0 0.000471807 0.0288827 1.65444 3.38759 24.3235 1.37218 16.7103 7.5769 1.26228 2.12379 0.920979 0.284723 2.28743 0.283905 0.232138 0.0181413 0.00416714 0.00501202 0.0783072 0.0249311 0.0133593 0.00396719 0.00335355 0.00269216 0.00361886 0.00878403 0.00308607 0.00195073 0.001474 0.00380743</t>
  </si>
  <si>
    <t>1 2 1 XX XX 1 2003 1 XX TIME  0 0.000606243 0.026671 0.587192 9.40823 5.90815 20.7782 0.849998 9.22046 4.02197 0.660612 1.10527 0.478329 0.147815 1.18785 0.147507 0.120681 0.00943627 0.00216865 0.00260949 0.040786 0.0129896 0.00696241 0.00206808 0.00174856 0.00140396 0.00188752 0.00458218 0.00161004 0.00101783 0.00275639</t>
  </si>
  <si>
    <t>1 2 1 XX XX 1 2004 1 XX TIME  0 0.000647521 0.044055 0.696329 4.2806 20.9818 6.43341 16.3491 0.593756 6.17931 2.65238 0.432704 0.722015 0.312232 0.0964963 0.775781 0.0963871 0.0788987 0.0061722 0.0014191 0.00170821 0.0267076 0.00850822 0.00456149 0.0013552 0.00114602 0.000920304 0.00123744 0.00300439 0.00105576 0.00247551</t>
  </si>
  <si>
    <t>1 2 1 XX XX 1 2005 1 XX TIME  0 0.000405041 0.0365966 0.893272 3.93377 7.37848 17.6104 3.89132 8.7583 0.304613 3.11588 1.3275 0.215912 0.35994 0.155657 0.048125 0.387096 0.0481194 0.0394072 0.0030841 0.000709352 0.000854137 0.013358 0.00425646 0.00228247 0.000678229 0.000573628 0.000460709 0.000619542 0.00150435 0.00176859</t>
  </si>
  <si>
    <t>1 2 1 XX XX 1 2006 1 XX TIME  0 0.000572431 0.0576533 1.86714 12.6757 16.9897 15.4781 26.5573 5.18414 11.148 0.380414 3.85794 1.63764 0.266022 0.443412 0.191813 0.059331 0.477463 0.0593799 0.0486489 0.00380875 0.000876295 0.00105544 0.0165101 0.0052619 0.00282211 0.000838705 0.000709444 0.000569854 0.000766397 0.00404964</t>
  </si>
  <si>
    <t>1 2 1 XX XX 1 2007 1 XX TIME  0 0.000858028 0.0541702 1.95674 17.6373 36.4635 23.7554 15.5781 23.6448 4.41428 9.31924 0.315401 3.18762 1.3516 0.219546 0.366085 0.158445 0.0490359 0.394811 0.0491226 0.040261 0.00315311 0.000725662 0.000874232 0.0136784 0.00436023 0.00233889 0.000695192 0.000588121 0.000472457 0.00399399</t>
  </si>
  <si>
    <t>1 2 1 XX XX 1 2008 1 XX TIME  0 0.000951669 0.0563439 1.27611 12.8343 35.2578 35.477 16.6659 9.68653 14.0856 2.58514 5.41788 0.182841 1.84655 0.783135 0.127281 0.212379 0.09198 0.0284832 0.229453 0.0285618 0.0234186 0.00183471 0.000422367 0.000508969 0.00796516 0.00253951 0.00136245 0.000405021 0.000342687 0.00260337</t>
  </si>
  <si>
    <t>1 2 1 XX XX 1 2009 1 XX TIME  0 0.00046443 0.0594223 1.26249 7.96387 24.4195 32.6694 23.7248 9.88688 5.5092 7.87952 1.4361 3.00194 0.101254 1.02295 0.434144 0.0706149 0.117914 0.0511024 0.0158341 0.127621 0.0158931 0.0130361 0.00102164 0.000235257 0.000283563 0.00443856 0.00141539 0.000759475 0.000225806 0.00164309</t>
  </si>
  <si>
    <t>1 2 1 XX XX 1 2010 1 XX TIME  0 0.000538211 0.0422272 1.9363 11.4345 21.9332 32.6664 31.4732 20.2437 8.07946 4.42537 6.28349 1.14206 2.3858 0.080497 0.813791 0.345634 0.0562592 0.0940049 0.040764 0.0126371 0.101898 0.0126945 0.0104159 0.000816515 0.000188067 0.00022673 0.00354959 0.00113208 0.000607549 0.00149558</t>
  </si>
  <si>
    <t>1 2 1 XX XX 1 2011 1 XX TIME  0 8.88204e-005 0.0313016 0.880047 11.2107 20.105 18.6878 19.9904 17.0186 10.4644 4.10004 2.22769 3.15307 0.572634 1.19657 0.0403995 0.408741 0.173733 0.0282984 0.0473134 0.0205278 0.0063667 0.0513575 0.00640031 0.00525303 0.000411896 9.4892e-005 0.000114421 0.00179163 0.000571499 0.00106207</t>
  </si>
  <si>
    <t>1 2 1 XX XX 1 2012 1 XX TIME  0 0.000526135 0.00858601 1.08337 8.44878 32.6447 28.37 18.9534 17.9336 14.6129 8.83074 3.43525 1.86181 2.63438 0.478737 1.00133 0.0338422 0.342727 0.1458 0.0237665 0.0397624 0.0172614 0.00535624 0.0432246 0.00538869 0.00442411 0.000346991 7.99574e-005 9.64324e-005 0.00151024 0.00137759</t>
  </si>
  <si>
    <t>1 2 1 XX XX 1 2013 1 XX TIME  0 0.000275895 0.0429066 0.250107 8.71533 20.4884 38.124 23.6998 13.9576 12.611 10.0855 6.04756 2.3464 1.27147 1.80065 0.327632 0.686155 0.023218 0.235385 0.10023 0.0163514 0.0273759 0.0118914 0.00369182 0.029806 0.00371724 0.00305285 0.000239507 5.52035e-005 6.65937e-005 0.00199521</t>
  </si>
  <si>
    <t>1 2 1 XX XX 1 2014 1 XX TIME  0 0.00146131 0.028009 1.55625 2.50261 26.2668 29.7726 39.724 21.8196 12.2923 10.9144 8.67006 5.1901 2.01514 1.0938 1.55207 0.282941 0.593595 0.0201169 0.20422 0.0870598 0.0142171 0.0238227 0.0103556 0.00321702 0.0259867 0.00324242 0.00266394 0.00020907 4.82046e-005 0.00180189</t>
  </si>
  <si>
    <t>1 2 1 XX XX 1 2015 1 XX TIME  0 5.15817e-011 5.18844e-006 0.00509394 1.10515 2.13241 20.6601 21.5439 27.472 14.802 8.28331 7.34831 5.84797 3.51126 1.36788 0.744931 1.06028 0.193825 0.40764 0.0138451 0.14082 0.0601332 0.00983439 0.0165003 0.00718069 0.00223294 0.0180531 0.00225424 0.00185332 0.000145543 0.00128995</t>
  </si>
  <si>
    <t>1 2 1 XX XX 1 2016 1 XX TIME  0 1.19951e-011 9.02036e-006 0.0227032 0.61905 11.5342 5.14416 23.8764 18.7658 22.1209 11.7403 6.56899 5.84474 4.66795 2.81273 1.09947 0.600634 0.857351 0.157136 0.331249 0.0112741 0.114886 0.0491409 0.00804866 0.0135221 0.00589159 0.001834 0.0148415 0.00185477 0.00152606 0.00118431</t>
  </si>
  <si>
    <t>1 2 1 XX XX 1 2017 1 XX TIME  0 3.55083e-011 1.29273e-006 0.0243606 1.71332 4.07271 17.8701 3.86601 13.5986 9.8961 11.4893 6.0917 3.41479 3.04561 2.43833 1.47266 0.576893 0.315778 0.451555 0.0828952 0.175001 0.00596394 0.0608447 0.0260525 0.00427103 0.00718143 0.00313125 0.000975364 0.00789765 0.000987505 0.00144454</t>
  </si>
  <si>
    <t>1 2 1 XX XX 1 2018 1 XX TIME  0 1.6076e-011 9.19938e-006 0.00840573 4.44292 27.3453 15.3596 32.8346 5.3984 17.5956 12.6091 14.6166 7.7591 4.35688 3.89263 3.12166 1.88831 0.740773 0.406011 0.581269 0.106821 0.225726 0.00769923 0.0786086 0.0336818 0.00552516 0.00929525 0.00405489 0.00126363 0.0102359 0.00315482</t>
  </si>
  <si>
    <t>1 2 1 XX XX 1 2019 1 XX TIME  0 6.74544e-011 1.97439e-006 0.0283552 0.727592 33.7914 49.3225 13.4918 21.8901 3.33307 10.6956 7.65168 8.87932 4.72089 2.65516 2.3759 1.90807 1.15572 0.453922 0.249058 0.35691 0.0656469 0.138828 0.00473849 0.0484094 0.0207536 0.00340607 0.00573269 0.00250175 0.000779899 0.00826968</t>
  </si>
  <si>
    <t>1 3 1 XX XX 1 1984 1 XX INIT  0 0.00344497 0.302561 12.3976 214.127 1112.72 2171.26 2361.78 1948.48 1446.32 1037.47 736.665 521.516 368.882 260.862 184.472 130.459 92.2675 65.2613 46.1628 32.6553 23.1014 16.3434 11.5628 8.18089 5.78827 4.09551 2.89786 2.05047 1.4509 3.51155</t>
  </si>
  <si>
    <t>1 3 1 XX XX 1 1985 1 XX TIME  0 1.11661e-008 2.26749e-005 0.000435135 0.00588172 0.01315 0.0311725 0.0388408 0.0611198 0.155671 0.0553428 0.0350096 0.0263892 0.020106 0.0146896 0.0102008 0.00695214 0.00474678 0.00326603 0.0022642 0.00157909 0.00110609 0.000777127 0.000547195 0.000385865 0.000272406 0.000192439 0.000136014 9.61675e-005 6.80106e-005 0.000164912</t>
  </si>
  <si>
    <t>1 3 1 XX XX 1 1986 1 XX TIME  0 1.44631e-008 2.27053e-006 0.00214738 0.017318 0.0701554 0.0586607 0.0772444 0.0727976 0.102869 0.252902 0.0889477 0.0560873 0.0422386 0.0321761 0.0235097 0.0163279 0.0111297 0.00760021 0.00523002 0.00362617 0.0025292 0.00177176 0.00124491 0.000876629 0.000618204 0.00043645 0.000308338 0.000217939 0.000154097 0.000373259</t>
  </si>
  <si>
    <t>1 3 1 XX XX 1 1987 1 XX TIME  0 0 0 0 0 0 0 0 0 0 0 0 0 0 0 0 0 0 0 0 0 0 0 0 0 0 0 0 0 0 0</t>
  </si>
  <si>
    <t>1 3 1 XX XX 1 1988 1 XX TIME  0 1.73123e-006 1.77956e-005 0.000248816 0.00760044 0.89733 0.802316 0.667475 0.231992 0.205682 0.166973 0.224443 0.543018 0.190022 0.119652 0.0900936 0.0686491 0.0501789 0.0348644 0.0237738 0.0162402 0.0111789 0.00775276 0.00540865 0.00378961 0.00266317 0.00187559 0.00132284 0.000934024 0.000659925 0.00159549</t>
  </si>
  <si>
    <t>1 3 1 XX XX 1 1989 1 XX TIME  0 1.24386e-006 0.000134461 0.000642914 0.00376846 0.0343834 1.51304 0.749307 0.470437 0.146596 0.125335 0.100615 0.134802 0.325884 0.114042 0.0718297 0.0541042 0.0412402 0.0301539 0.0209568 0.0142937 0.00976624 0.00672377 0.00466377 0.00325407 0.00228024 0.00160261 0.00112877 0.00079617 0.000562193 0.00135776</t>
  </si>
  <si>
    <t>1 3 1 XX XX 1 1990 1 XX TIME  0 2.27599e-005 0.000376185 0.0189135 0.0379004 0.0663256 0.225453 5.49374 2.05312 1.15575 0.347341 0.293695 0.235022 0.314659 0.760775 0.266327 0.167817 0.126455 0.096424 0.0705255 0.0490283 0.0334482 0.0228583 0.01574 0.0109193 0.00761975 0.00534003 0.00375346 0.0026439 0.00186501 0.00449828</t>
  </si>
  <si>
    <t>1 3 1 XX XX 1 1991 1 XX TIME  0 1.39157e-006 0.00150386 0.011549 0.24289 0.144963 0.0943142 0.177243 3.25551 1.09009 0.591603 0.175816 0.14819 0.118511 0.158701 0.383878 0.134453 0.0847613 0.0638977 0.0487412 0.0356614 0.0247983 0.016922 0.0115668 0.00796621 0.00552723 0.00385754 0.00270372 0.00190061 0.0013389 0.00322313</t>
  </si>
  <si>
    <t>1 3 1 XX XX 1 1992 1 XX TIME  0 1.90485e-006 8.00148e-005 0.0401639 0.128953 0.806577 0.178503 0.0640332 0.0905038 1.48691 0.47945 0.25712 0.0761399 0.0641227 0.0512851 0.0687039 0.166262 0.0582594 0.0367428 0.0277087 0.0211429 0.0154734 0.0107624 0.00734557 0.00502182 0.00345911 0.00240035 0.00167542 0.00117441 0.000825636 0.00198218</t>
  </si>
  <si>
    <t>1 3 1 XX XX 1 1993 1 XX TIME  0 3.41932e-007 2.02733e-005 0.00039565 0.0830757 0.079403 0.184383 0.0225131 0.00607376 0.00767613 0.121393 0.0386645 0.0206545 0.00610963 0.00514467 0.00411552 0.005515 0.0133504 0.00467944 0.00295198 0.00222668 0.00169938 0.0012439 0.000865313 0.00059067 0.000403857 0.000278209 0.000193071 0.000134771 9.44757e-005 0.00022591</t>
  </si>
  <si>
    <t>1 3 1 XX XX 1 1994 1 XX TIME  0 0 0 0 0 0 0 0 0 0 0 0 0 0 0 0 0 0 0 0 0 0 0 0 0 0 0 0 0 0 0</t>
  </si>
  <si>
    <t>1 3 1 XX XX 1 1995 1 XX TIME  0 1.1784e-006 2.65573e-005 0.00284122 0.0327508 0.0796135 1.85101 0.364118 0.353111 0.029174 0.00680765 0.00820878 0.12803 0.0406393 0.0217071 0.0064269 0.00541826 0.00433948 0.00582138 0.0141055 0.00494818 0.00312374 0.00235768 0.0018003 0.00131837 0.00091747 0.000626481 0.000428463 0.000295234 0.000204933 0.000483383</t>
  </si>
  <si>
    <t>1 3 1 XX XX 1 1996 1 XX TIME  0 3.57616e-005 0.00210439 0.0219883 0.980209 3.34485 3.00193 38.3771 5.67035 4.91634 0.391142 0.0902102 0.108421 1.69011 0.536674 0.286843 0.0849845 0.0716928 0.0574517 0.0771097 0.186922 0.0655963 0.0414236 0.0312736 0.0238859 0.0174952 0.0121773 0.00831633 0.00568846 0.00392014 0.00914212</t>
  </si>
  <si>
    <t>1 3 1 XX XX 1 1997 1 XX TIME  0 1.93243e-006 0.00271291 0.0739472 0.32142 4.23165 5.31284 2.60942 24.9349 3.28071 2.73126 0.21438 0.0492303 0.0591039 0.921394 0.292714 0.15654 0.0464052 0.0391676 0.0314016 0.042163 0.102242 0.0358905 0.0226704 0.0171192 0.0130776 0.00958023 0.0066691 0.00455514 0.00311613 0.00715735</t>
  </si>
  <si>
    <t>1 3 1 XX XX 1 1998 1 XX TIME  0 4.65533e-005 0.000219714 0.142997 1.6235 2.08678 10.1216 6.96548 2.56129 21.8231 2.75954 2.26778 0.177287 0.0406731 0.0488367 0.761706 0.242123 0.129558 0.0384262 0.0324477 0.0260244 0.0349548 0.0847879 0.0297709 0.0188089 0.0142059 0.0108538 0.00795225 0.00553649 0.00378197 0.0085319</t>
  </si>
  <si>
    <t>1 3 1 XX XX 1 1999 1 XX TIME  0 3.78052e-005 0.0111496 0.0243919 6.61135 22.1839 10.4916 27.859 14.3438 4.70157 38.4945 4.80439 3.9319 0.30705 0.070444 0.084615 1.32038 0.419909 0.224788 0.0666971 0.0563393 0.0451997 0.0607256 0.147331 0.0517406 0.0326945 0.0246967 0.0188714 0.0138279 0.0096282 0.0214191</t>
  </si>
  <si>
    <t>1 3 1 XX XX 1 2000 1 XX TIME  0 2.90431e-005 0.000751059 0.10269 0.0936187 7.50965 9.27925 2.40081 4.76388 2.18462 0.687792 5.55678 0.690563 0.5645 0.0440811 0.0101167 0.0121574 0.189797 0.0603854 0.032338 0.00959821 0.00810996 0.00650802 0.00874536 0.0212216 0.0074539 0.00471069 0.00355876 0.00271962 0.00199298 0.00447573</t>
  </si>
  <si>
    <t>1 3 1 XX XX 1 2001 1 XX TIME  0 2.19733e-005 0.00445478 0.0534148 3.0445 0.822227 24.3419 16.5011 3.1967 5.65475 2.49151 0.774075 6.227 0.772915 0.631753 0.0493469 0.0113298 0.0136208 0.212725 0.067703 0.0362676 0.0107673 0.0090998 0.00730375 0.00981625 0.0238236 0.00836885 0.00528947 0.00399638 0.00305432 0.00726622</t>
  </si>
  <si>
    <t>1 3 1 XX XX 1 2002 1 XX TIME  0 2.67375e-005 0.00208584 0.196072 0.97992 16.5445 1.6492 26.79 13.6024 2.35015 3.99589 1.73795 0.537759 4.32148 0.536413 0.438621 0.0342781 0.00787392 0.00947037 0.147964 0.0471082 0.0252428 0.00749616 0.00633665 0.00508694 0.00683797 0.0165978 0.00583124 0.00368599 0.00278518 0.00719429</t>
  </si>
  <si>
    <t>1 3 1 XX XX 1 2003 1 XX TIME  0 4.5857e-005 0.00257091 0.0928853 3.63254 5.36393 33.333 1.8189 22.0942 9.99501 1.65902 2.78393 1.20585 0.372741 2.99565 0.372014 0.304362 0.0237989 0.00546948 0.00658133 0.102865 0.0327608 0.0175598 0.00521586 0.00441 0.0035409 0.00476049 0.0115566 0.00406064 0.00256706 0.00695184</t>
  </si>
  <si>
    <t>1 3 1 XX XX 1 2004 1 XX TIME  0 4.58099e-005 0.00397181 0.103021 1.5458 17.8164 9.65282 32.7214 1.3307 14.3625 6.23 1.01936 1.7024 0.736396 0.227608 1.82992 0.227362 0.186111 0.0145594 0.00334747 0.00402945 0.0629999 0.0200699 0.01076 0.00319675 0.00270332 0.00217089 0.00291898 0.00708699 0.00249041 0.00583944</t>
  </si>
  <si>
    <t>1 3 1 XX XX 1 2005 1 XX TIME  0 1.75834e-005 0.00202457 0.0810953 0.871679 3.84453 16.2137 4.77896 12.0446 0.434448 4.49089 1.91899 0.312385 0.520911 0.22529 0.0696565 0.560294 0.06965 0.0570398 0.00446408 0.00102675 0.00123632 0.0193351 0.00616102 0.00330377 0.000981704 0.000830299 0.000666854 0.000896758 0.00217747 0.00255996</t>
  </si>
  <si>
    <t>1 3 1 XX XX 1 2006 1 XX TIME  0 1.98509e-006 0.000254782 0.0135407 0.224373 0.707157 1.13837 2.6054 0.569509 1.27011 0.0437986 0.445497 0.189272 0.0307541 0.0512667 0.022178 0.00686013 0.0552069 0.00686586 0.00562509 0.000440391 0.000101323 0.000122037 0.001909 0.000608415 0.00032631 9.69765e-005 8.20305e-005 6.58902e-005 8.86158e-005 0.000468246</t>
  </si>
  <si>
    <t>1 3 1 XX XX 1 2007 1 XX TIME  0 7.39516e-006 0.000594969 0.0352685 0.77593 3.77204 4.34225 3.79833 6.45578 1.24995 2.66669 0.0905193 0.915634 0.38835 0.0630873 0.1052 0.0455322 0.0140915 0.113457 0.0141165 0.0115699 0.00090612 0.000208536 0.000251231 0.0039308 0.00125301 0.000672134 0.000199779 0.00016901 0.000135771 0.00114777</t>
  </si>
  <si>
    <t>1 3 1 XX XX 1 2008 1 XX TIME  0 3.84884e-006 0.000290388 0.010793 0.264948 1.71148 3.04297 1.9068 1.24102 1.87157 0.347116 0.729634 0.0246449 0.248962 0.105597 0.017163 0.0286384 0.0124032 0.00384088 0.0309411 0.00385149 0.00315795 0.000247406 5.69552e-005 6.86334e-005 0.00107408 0.000342447 0.000183723 5.46162e-005 4.62106e-005 0.00035106</t>
  </si>
  <si>
    <t>1 3 1 XX XX 1 2009 1 XX TIME  0 1.06617e-006 0.000173838 0.00606097 0.0933201 0.672847 1.59058 1.54079 0.719009 0.41551 0.600557 0.109781 0.229678 0.00774906 0.0782952 0.0332299 0.00540503 0.0090255 0.00391154 0.00121199 0.00976853 0.00121651 0.000997831 7.81995e-005 1.80073e-005 2.17048e-005 0.000339743 0.000108338 5.81328e-005 1.7284e-005 0.000125768</t>
  </si>
  <si>
    <t>1 3 1 XX XX 1 2010 1 XX TIME  0 4.48849e-006 0.000448775 0.0337699 0.486754 2.19544 5.77773 7.42544 5.34816 2.21368 1.22531 1.74494 0.317429 0.663301 0.022382 0.226281 0.0961076 0.0156437 0.0261395 0.0113351 0.00351396 0.0283344 0.00352991 0.00289631 0.000227045 5.22951e-005 6.30459e-005 0.000987021 0.000314794 0.000168939 0.00041587</t>
  </si>
  <si>
    <t>1 3 1 XX XX 1 2011 1 XX TIME  0 2.2072e-006 0.000991252 0.0457344 1.42202 5.9966 9.84907 14.0535 13.3974 8.54336 3.38271 1.84339 2.61139 0.47439 0.991375 0.0334728 0.338666 0.143949 0.0234471 0.0392024 0.0170087 0.00527526 0.0425534 0.00530311 0.00435251 0.000341285 7.86247e-005 9.4806e-005 0.00148449 0.000473528 0.000880004</t>
  </si>
  <si>
    <t>1 3 1 XX XX 1 2012 1 XX TIME  0 5.05337e-006 0.000105091 0.0217606 0.414211 3.7633 5.77897 5.14996 5.45655 4.61113 2.81597 1.09869 0.595977 0.843513 0.153303 0.320662 0.0108377 0.109756 0.0466917 0.00761112 0.0127338 0.00552791 0.00171532 0.0138425 0.00172571 0.00141681 0.000111123 2.56061e-005 3.08822e-005 0.000483651 0.00044117</t>
  </si>
  <si>
    <t>1 3 1 XX XX 1 2013 1 XX TIME  0 1.99778e-006 0.000395927 0.00378737 0.32213 1.78067 5.85477 4.85491 3.20172 3.00011 2.42463 1.4582 0.56626 0.30693 0.434715 0.0790999 0.165661 0.00560563 0.0568305 0.0241991 0.00394784 0.00660954 0.00287102 0.000891341 0.00719626 0.00089748 0.00073707 5.78258e-005 1.33282e-005 1.60782e-005 0.000481719</t>
  </si>
  <si>
    <t>1 3 1 XX XX 1 2014 1 XX TIME  0 2.12306e-007 5.18566e-006 0.000472829 0.00185591 0.0458034 0.0917365 0.163269 0.100423 0.0586726 0.052646 0.0419443 0.0251306 0.00976004 0.00529819 0.00751823 0.00137059 0.00287545 9.74492e-005 0.000989273 0.000421731 6.88697e-005 0.000115401 5.01641e-005 1.55838e-005 0.000125884 1.57068e-005 1.29045e-005 1.01277e-006 2.33511e-007 8.72867e-006</t>
  </si>
  <si>
    <t>1 3 1 XX XX 1 2015 1 XX TIME  0 0 0 0 0 0 0 0 0 0 0 0 0 0 0 0 0 0 0 0 0 0 0 0 0 0 0 0 0 0 0</t>
  </si>
  <si>
    <t>1 3 1 XX XX 1 2016 1 XX TIME  0 1.54244e-007 7.16379e-005 0.00207467 0.00976627 0.106932 0.0439433 0.213788 0.176205 0.212513 0.113711 0.0637886 0.0568018 0.0453773 0.0273453 0.0106894 0.00583965 0.00833564 0.00152776 0.00322061 0.000109614 0.00111699 0.000477778 7.82541e-005 0.00013147 5.72817e-005 1.78313e-005 0.000144298 1.80332e-005 1.48373e-005 1.15146e-005</t>
  </si>
  <si>
    <t>1 3 1 XX XX 1 2017 1 XX TIME  0 0 0 0 0 0 0 0 0 0 0 0 0 0 0 0 0 0 0 0 0 0 0 0 0 0 0 0 0 0 0</t>
  </si>
  <si>
    <t>1 3 1 XX XX 1 2018 1 XX TIME  0 0 0 0 0 0 0 0 0 0 0 0 0 0 0 0 0 0 0 0 0 0 0 0 0 0 0 0 0 0 0</t>
  </si>
  <si>
    <t>1 3 1 XX XX 1 2019 1 XX TIME  0 3.59257e-007 6.49448e-006 0.00107322 0.00475426 0.129753 0.174508 0.0500353 0.0851316 0.0132623 0.0429062 0.0307747 0.0357411 0.0190077 0.0106914 0.00956731 0.00768357 0.00465398 0.00182791 0.00100294 0.00143726 0.000264356 0.000559051 1.90817e-005 0.000194942 8.35736e-005 1.37161e-005 2.30852e-005 1.00744e-005 3.14062e-006 3.33016e-005</t>
  </si>
  <si>
    <t>1 4 1 XX XX 1 1984 1 XX INIT  0 266.173 684.49 1217.61 1746.98 2094.56 2165.8 1990.11 1670.49 1311.98 984.214 717.539 514.909 366.593 260.043 184.163 130.334 92.2133 65.2358 46.1498 32.6483 23.0973 16.3409 11.5612 8.17979 5.78751 4.09498 2.89747 2.05021 1.45074 3.51122</t>
  </si>
  <si>
    <t>1 4 1 XX XX 1 1985 1 XX TIME  0 0.779574 46.3532 38.6168 43.3611 22.3672 28.0968 29.5737 47.3488 127.599 47.441 30.8135 23.5433 18.0552 13.2319 9.20203 6.27598 4.2867 2.95005 2.04537 1.42657 0.999295 0.702107 0.494379 0.348622 0.246115 0.173866 0.122887 0.0868865 0.0614477 0.149001</t>
  </si>
  <si>
    <t>1 4 1 XX XX 1 1986 1 XX TIME  0 0.666213 3.06235 125.735 84.2342 78.7302 34.8841 38.8043 37.2082 55.6315 143.034 51.6516 33.0143 25.0253 19.1223 13.9924 9.72497 6.63132 4.52928 3.11714 2.16137 1.50758 1.05612 0.742077 0.522554 0.368509 0.260166 0.183799 0.129913 0.0918583 0.222507</t>
  </si>
  <si>
    <t>1 4 1 XX XX 1 1987 1 XX TIME  0 3.36963 2.96779 9.399 309.204 171.605 137.039 53.4954 53.9772 48.1799 68.5858 171.076 60.7602 38.5198 29.0907 22.1943 16.2307 11.2787 7.69085 5.25334 3.61579 2.50736 1.74908 1.2254 0.861084 0.606394 0.427658 0.30194 0.213322 0.150788 0.36491</t>
  </si>
  <si>
    <t>1 4 1 XX XX 1 1988 1 XX TIME  0 17.2186 5.18241 3.1457 7.98217 217.432 103.019 72.4001 25.6028 24.0173 20.3904 28.1415 69.0149 24.3089 15.3539 11.5779 8.82845 6.45552 4.48619 3.05945 2.09008 1.43876 0.997825 0.696133 0.487754 0.342773 0.241405 0.170261 0.120218 0.0849396 0.205362</t>
  </si>
  <si>
    <t>1 4 1 XX XX 1 1989 1 XX TIME  0 13.4054 42.4308 8.80757 4.28856 9.02788 210.517 88.0702 56.2574 18.5487 16.585 13.67 18.5648 45.1742 15.8572 10.0024 7.53954 5.74904 4.2044 2.92235 1.99334 1.36201 0.937725 0.650437 0.453835 0.31802 0.223512 0.157426 0.11104 0.0784091 0.189371</t>
  </si>
  <si>
    <t>1 4 1 XX XX 1 1990 1 XX TIME  0 73.5131 35.5772 77.6534 12.9264 5.2192 9.40108 193.519 73.5832 43.8272 13.7748 11.9588 9.70034 13.0723 31.7034 11.1148 7.00868 5.28321 4.02932 2.94741 2.04913 1.39801 0.955415 0.6579 0.456407 0.318493 0.223205 0.156888 0.110511 0.0779559 0.188028</t>
  </si>
  <si>
    <t>1 4 1 XX XX 1 1991 1 XX TIME  0 7.70463 243.799 81.2806 142.002 19.5538 6.74144 10.7023 200.003 70.8592 40.2173 12.2716 10.4846 8.43968 11.3366 27.4621 9.62549 6.07032 4.57704 3.49176 2.5549 1.7767 1.21242 0.828744 0.570772 0.396022 0.27639 0.193719 0.136178 0.0959331 0.230944</t>
  </si>
  <si>
    <t>1 4 1 XX XX 1 1992 1 XX TIME  0 17.798 21.8906 477.026 127.228 183.605 21.532 6.52494 9.38313 163.11 55.0034 30.2861 9.09093 7.70622 6.1824 8.2944 20.0868 7.04115 4.44156 3.34987 2.55625 1.87085 1.30129 0.888171 0.607205 0.418254 0.290235 0.202581 0.142002 0.0998325 0.239682</t>
  </si>
  <si>
    <t>1 4 1 XX XX 1 1993 1 XX TIME  0 23.111 40.1216 33.9926 592.913 130.751 160.889 16.5949 4.55518 6.09123 100.741 32.9449 17.8393 5.31143 4.48633 3.59414 4.81981 11.6718 4.09189 2.58162 1.94744 1.48632 1.08797 0.756853 0.516638 0.35324 0.24334 0.168872 0.117881 0.0826363 0.197604</t>
  </si>
  <si>
    <t>1 4 1 XX XX 1 1994 1 XX TIME  0 5.64506 38.0499 45.5277 30.8904 445.87 83.9859 91.1249 8.53566 2.18323 2.78168 44.6581 14.371 7.72191 2.29156 1.93329 1.54842 2.07669 5.03022 1.76398 1.11322 0.83996 0.641216 0.469453 0.326632 0.222996 0.152488 0.105057 0.0729149 0.0509031 0.121037</t>
  </si>
  <si>
    <t>1 4 1 XX XX 1 1995 1 XX TIME  0 25.6836 16.9481 78.7157 75.3743 42.2744 520.833 86.5496 85.3973 7.46523 1.82178 2.25548 35.6581 11.3927 6.10407 1.80991 1.52696 1.22339 1.6415 3.97787 1.39552 0.881012 0.664968 0.507772 0.371845 0.258773 0.176699 0.120848 0.0832712 0.0578025 0.136344</t>
  </si>
  <si>
    <t>1 4 1 XX XX 1 1996 1 XX TIME  0 83.4264 143.743 65.2037 241.459 190.104 90.4096 976.379 146.78 134.652 11.2036 2.65301 3.23211 50.713 16.1529 8.64614 2.56349 2.16336 1.73397 2.32753 5.64253 1.98021 1.25051 0.944112 0.721092 0.528166 0.367622 0.251062 0.171731 0.118348 0.276003</t>
  </si>
  <si>
    <t>1 4 1 XX XX 1 1997 1 XX TIME  0 4.459 183.293 216.896 78.3153 237.888 158.267 65.6659 638.428 88.8765 77.3806 6.23615 1.45162 1.75416 27.4306 8.72711 4.67052 1.38506 1.16927 0.937533 1.25891 3.05288 1.07169 0.676945 0.511187 0.390505 0.286072 0.199143 0.13602 0.0930514 0.213731</t>
  </si>
  <si>
    <t>1 4 1 XX XX 1 1998 1 XX TIME  0 77.5201 10.7127 302.681 285.467 84.6582 217.591 126.496 47.3253 426.643 56.4204 47.6061 3.77247 0.871146 1.04922 16.3887 5.21324 2.79058 0.827836 0.699116 0.560755 0.75321 1.82706 0.641529 0.405315 0.306124 0.23389 0.171364 0.119307 0.0814995 0.183862</t>
  </si>
  <si>
    <t>1 4 1 XX XX 1 1999 1 XX TIME  0 24.0373 207.572 19.714 443.878 343.638 86.12 193.179 101.197 35.0964 300.516 38.5097 31.9464 2.51109 0.577875 0.695144 10.8552 3.45348 1.8491 0.548708 0.463526 0.37189 0.499644 1.21224 0.425726 0.269013 0.203207 0.155275 0.113778 0.0792231 0.176245</t>
  </si>
  <si>
    <t>1 4 1 XX XX 1 2000 1 XX TIME  0 77.87 58.9628 349.986 26.5051 490.542 321.195 70.2014 141.729 68.7684 22.6423 187.823 23.6601 19.4675 1.52488 0.350476 0.421477 6.5824 2.09465 1.12187 0.333002 0.281378 0.225804 0.303435 0.736323 0.258628 0.163447 0.123478 0.0943633 0.0691518 0.155301</t>
  </si>
  <si>
    <t>1 4 1 XX XX 1 2001 1 XX TIME  0 33.869 201.052 104.656 495.52 30.8764 484.383 277.384 54.6737 102.33 47.1525 15.0413 122.651 15.3235 12.5635 0.982788 0.225805 0.271565 4.24206 1.35025 0.723358 0.214763 0.181507 0.145684 0.195801 0.475202 0.166931 0.105507 0.079715 0.0609248 0.144943</t>
  </si>
  <si>
    <t>1 4 1 XX XX 1 2002 1 XX TIME  0 34.8009 79.4928 324.399 134.679 524.629 27.7122 380.28 196.451 35.9129 63.8586 28.5171 8.94422 72.3471 9.00793 7.37653 0.576891 0.132565 0.159474 2.49188 0.793405 0.42516 0.126259 0.106731 0.0856821 0.115176 0.279566 0.0982189 0.0620856 0.0469132 0.121182</t>
  </si>
  <si>
    <t>1 4 1 XX XX 1 2003 1 XX TIME  0 70.0595 115.007 180.386 586.018 199.652 657.452 30.3063 374.551 179.279 31.1207 53.6188 23.5419 7.32466 59.0485 7.34369 6.01255 0.47031 0.108109 0.1301 2.03357 0.64768 0.347165 0.103121 0.0871894 0.0700068 0.0941192 0.228485 0.0802829 0.050754 0.137449</t>
  </si>
  <si>
    <t>1 4 1 XX XX 1 2004 1 XX TIME  0 71.4663 181.429 204.298 254.645 677.16 194.413 556.717 23.0353 263.061 119.334 20.0479 33.9381 14.7765 4.58125 36.8864 4.58634 3.75561 0.293858 0.0675709 0.0813421 1.27182 0.405173 0.217227 0.0645377 0.0545762 0.0438272 0.0589301 0.143077 0.0502789 0.117895</t>
  </si>
  <si>
    <t>1 4 1 XX XX 1 2005 1 XX TIME  0 65.7081 221.526 385.218 343.963 350.016 782.213 194.765 499.433 19.0607 206.055 90.4035 14.9173 25.0379 10.8621 3.36334 27.0731 3.36669 2.7577 0.215848 0.0496488 0.059785 0.93501 0.29794 0.159767 0.0474746 0.0401527 0.0322486 0.0433668 0.105303 0.123803</t>
  </si>
  <si>
    <t>1 4 1 XX XX 1 2006 1 XX TIME  0 46.9845 176.571 407.389 560.77 407.773 347.845 672.525 149.57 352.939 12.7283 132.928 57.2461 9.3626 15.6554 6.78249 2.09948 16.9019 2.10243 1.72268 0.134878 0.0310332 0.0373783 0.58471 0.186353 0.099947 0.0297034 0.0251254 0.0201819 0.027143 0.143427</t>
  </si>
  <si>
    <t>1 4 1 XX XX 1 2007 1 XX TIME  0 43.2019 101.772 261.901 478.649 536.86 327.491 241.996 418.48 85.7297 191.278 6.66644 68.3538 29.1809 4.75503 7.94078 3.43938 1.06483 8.57514 1.06704 0.874608 0.0684993 0.0157649 0.0189928 0.297167 0.0947275 0.0508132 0.0151033 0.0127772 0.0102645 0.0867742</t>
  </si>
  <si>
    <t>1 4 1 XX XX 1 2008 1 XX TIME  0 48.8243 107.86 174.037 354.9 528.94 498.348 263.799 174.685 278.738 54.0651 116.683 3.99502 40.6218 17.2827 2.81315 4.69744 2.0352 0.630361 5.07858 0.632214 0.51839 0.0406136 0.00934975 0.0112669 0.176323 0.0562167 0.0301602 0.00896592 0.00758615 0.0576327</t>
  </si>
  <si>
    <t>1 4 1 XX XX 1 2009 1 XX TIME  0 25.2406 120.502 182.394 233.285 388.077 486.135 397.811 188.876 115.489 174.567 32.7639 69.4828 2.35961 23.9146 10.1647 1.65454 2.76383 1.19804 0.371257 2.99247 0.372677 0.305692 0.0239573 0.00551679 0.00664959 0.104085 0.033191 0.0178099 0.00529529 0.0385322</t>
  </si>
  <si>
    <t>1 4 1 XX XX 1 2010 1 XX TIME  0 28.1414 82.3854 269.135 322.251 335.348 467.661 507.725 372.066 162.947 94.3248 137.919 25.4318 53.4903 1.8105 18.331 7.7913 1.26868 2.12029 0.919539 0.285082 2.29882 0.286393 0.234991 0.0184214 0.00424299 0.00511526 0.0800822 0.0255411 0.0137072 0.033743</t>
  </si>
  <si>
    <t>1 4 1 XX XX 1 2011 1 XX TIME  0 4.57625 60.1766 120.533 311.324 302.901 263.627 317.769 308.218 207.96 86.1127 48.1816 69.187 12.6509 26.5192 0.896712 9.07914 3.86049 0.628939 1.05167 0.456317 0.141532 1.14171 0.142285 0.116781 0.00915691 0.00210956 0.00254371 0.0398301 0.0127053 0.023612</t>
  </si>
  <si>
    <t>1 4 1 XX XX 1 2012 1 XX TIME  0 21.5454 13.1194 117.934 186.481 390.904 318.091 239.463 258.143 230.815 147.413 59.0534 32.4704 46.2576 8.43296 17.665 0.597469 6.05297 2.57552 0.419877 0.702518 0.304985 0.0946393 0.763746 0.0952148 0.0781715 0.00613112 0.0014128 0.00170391 0.0266856 0.0243422</t>
  </si>
  <si>
    <t>1 4 1 XX XX 1 2013 1 XX TIME  0 11.9214 69.1788 28.7285 202.979 258.876 451.044 315.953 211.999 210.186 177.649 109.697 43.1799 23.558 33.4689 6.09887 12.7822 0.432685 4.38747 1.86844 0.304837 0.510384 0.221703 0.0688311 0.555714 0.0693059 0.0569186 0.00446546 0.00102924 0.00124163 0.0372011</t>
  </si>
  <si>
    <t>1 4 1 XX XX 1 2014 1 XX TIME  0 22.714 16.2447 64.303 20.9665 119.387 126.708 190.501 119.216 73.6974 69.1564 56.572 34.3574 13.4308 7.31332 10.393 1.89603 3.97927 0.134885 1.36946 0.583843 0.0953465 0.15977 0.0694521 0.0215759 0.174287 0.0217462 0.0178665 0.0014022 0.000323304 0.0120854</t>
  </si>
  <si>
    <t>1 4 1 XX XX 1 2015 1 XX TIME  0 1.01186 16.6786 26.6486 143.948 42.1635 175.731 134.847 157.487 82.8048 45.8109 40.2448 31.7111 18.847 7.26715 3.9175 5.52067 0.999545 2.08288 0.0701251 0.707364 0.299714 0.0486603 0.0810909 0.0350686 0.0108421 0.0871924 0.0108347 0.00886883 0.000693732 0.00609401</t>
  </si>
  <si>
    <t>1 4 1 XX XX 1 2016 1 XX TIME  0 0.10914 13.4495 55.089 37.3997 105.782 20.2948 69.3178 49.8974 57.3979 30.1164 16.687 14.7004 11.6215 6.93108 2.68183 1.45057 2.05073 0.372409 0.778199 0.0262674 0.265593 0.112779 0.0183468 0.0306304 0.0132686 0.0041085 0.0330866 0.00411682 0.00337388 0.0025951</t>
  </si>
  <si>
    <t>1 4 1 XX XX 1 2017 1 XX TIME  0 0.368837 2.20045 67.4822 118.169 42.6411 80.4863 12.8133 41.279 29.3144 33.6464 17.6661 9.80506 8.6563 6.85942 4.10087 1.59054 0.862291 1.22174 0.222325 0.465477 0.0157401 0.159415 0.067797 0.011045 0.018464 0.008008 0.00248235 0.0200121 0.00249241 0.0036136</t>
  </si>
  <si>
    <t>1 4 1 XX XX 1 2018 1 XX TIME  0 0.0631973 5.92624 8.81236 115.971 108.354 26.1813 41.1857 6.20177 19.7259 13.9748 16.0423 8.43167 4.68652 4.14433 3.28984 1.97033 0.765549 0.415739 0.59 0.10753 0.225461 0.00763432 0.0774188 0.0329642 0.00537622 0.00899672 0.00390564 0.0012118 0.00977735 0.00298677</t>
  </si>
  <si>
    <t>1 4 1 XX XX 1 2019 1 XX TIME  0 0.289073 1.38653 32.4062 20.7037 145.964 91.6502 18.4486 27.4142 4.07338 12.9224 9.15489 10.5186 5.53575 3.08162 2.72957 2.17039 1.30202 0.506691 0.275584 0.391662 0.0714794 0.150064 0.00508739 0.0516482 0.0220142 0.00359381 0.00601934 0.00261538 0.000812106 0.00853482</t>
  </si>
  <si>
    <t>1 5 1 XX XX 1 1984 1 XX INIT  0 266.173 684.49 1217.61 1746.98 2094.56 2165.8 1990.11 1670.49 1311.98 984.214 717.539 514.909 366.593 260.043 184.163 130.334 92.2133 65.2358 46.1498 32.6483 23.0973 16.3409 11.5612 8.17979 5.78751 4.09498 2.89747 2.05021 1.45074 3.51122</t>
  </si>
  <si>
    <t>1 5 1 XX XX 1 1985 1 XX TIME  0 0.0198681 1.18135 0.98418 1.10509 0.570046 0.71607 0.753711 1.20672 3.25197 1.20907 0.785308 0.600021 0.46015 0.337227 0.234521 0.159949 0.10925 0.0751846 0.0521281 0.0363573 0.0254678 0.0178938 0.0125996 0.00888493 0.00627245 0.00443112 0.00313187 0.00221437 0.00156605 0.00379742</t>
  </si>
  <si>
    <t>1 5 1 XX XX 1 1986 1 XX TIME  0 0.0101674 0.0467363 1.91891 1.28554 1.20155 0.532385 0.592213 0.567855 0.849024 2.18292 0.788283 0.503849 0.381925 0.291836 0.213546 0.148418 0.101204 0.0691239 0.0475723 0.0329858 0.023008 0.016118 0.0113253 0.00797498 0.00562402 0.00397054 0.00280506 0.00198268 0.0014019 0.0033958</t>
  </si>
  <si>
    <t>1 5 1 XX XX 1 1987 1 XX TIME  0 0.0435636 0.0383684 0.121513 3.99748 2.21856 1.77168 0.691604 0.697833 0.622884 0.886698 2.21173 0.785525 0.497995 0.376094 0.286934 0.209836 0.145815 0.0994296 0.0679167 0.046746 0.0324159 0.0226126 0.0158423 0.0111324 0.00783964 0.00552889 0.00390356 0.00275789 0.00194943 0.00471766</t>
  </si>
  <si>
    <t>1 5 1 XX XX 1 1988 1 XX TIME  0 0.720252 0.216779 0.131584 0.333893 9.09515 4.30927 3.02848 1.07096 1.00464 0.852925 1.17715 2.88688 1.01684 0.64225 0.484302 0.369292 0.270033 0.187657 0.127976 0.0874276 0.0601829 0.0417388 0.0291191 0.0204027 0.0143381 0.0100979 0.007122 0.00502868 0.00355301 0.00859024</t>
  </si>
  <si>
    <t>1 5 1 XX XX 1 1989 1 XX TIME  0 0.962664 3.04703 0.632485 0.307968 0.648307 15.1175 6.32446 4.03993 1.33201 1.191 0.981667 1.33317 3.24403 1.13873 0.71829 0.541427 0.412848 0.301924 0.209859 0.143145 0.0978081 0.0673395 0.0467089 0.0325906 0.0228375 0.0160507 0.011305 0.00797398 0.00563068 0.013599</t>
  </si>
  <si>
    <t>1 5 1 XX XX 1 1990 1 XX TIME  0 3.89289 1.88399 4.11214 0.684517 0.276383 0.497835 10.2478 3.8966 2.32087 0.729446 0.63328 0.513682 0.692247 1.67885 0.588585 0.371145 0.279773 0.213373 0.15608 0.108512 0.0740319 0.0505941 0.0348391 0.0241691 0.0168658 0.0118198 0.00830801 0.00585213 0.00412816 0.00995702</t>
  </si>
  <si>
    <t>1 5 1 XX XX 1 1991 1 XX TIME  0 0.207825 6.57623 2.19246 3.83037 0.527445 0.181844 0.288684 5.39488 1.91136 1.08482 0.331015 0.282812 0.227652 0.305794 0.740762 0.259638 0.163741 0.123461 0.0941866 0.0689159 0.0479247 0.0327039 0.0223545 0.015396 0.0106823 0.00745535 0.00522539 0.00367327 0.0025877 0.00622948</t>
  </si>
  <si>
    <t>1 5 1 XX XX 1 1992 1 XX TIME  0 0.731012 0.899104 19.5927 5.22558 7.54116 0.884375 0.267997 0.38539 6.69935 2.25913 1.24393 0.373389 0.316515 0.253928 0.340673 0.825019 0.289199 0.182427 0.137588 0.104992 0.0768409 0.0534474 0.0364795 0.0249395 0.0171788 0.0119207 0.00832055 0.00583242 0.00410039 0.00984438</t>
  </si>
  <si>
    <t>1 5 1 XX XX 1 1993 1 XX TIME  0 1.36252 2.36539 2.00405 34.9555 7.70846 9.4853 0.978361 0.268553 0.359111 5.93925 1.94228 1.05173 0.313138 0.264493 0.211894 0.284154 0.688119 0.24124 0.152201 0.114812 0.0876269 0.0641419 0.0446206 0.0304586 0.0208255 0.0143462 0.00995595 0.00694971 0.00487186 0.0116498</t>
  </si>
  <si>
    <t>1 5 1 XX XX 1 1994 1 XX TIME  0 0.504162 3.39825 4.0661 2.75884 39.8209 7.50081 8.1384 0.762323 0.194985 0.248433 3.98844 1.28348 0.689647 0.20466 0.172663 0.13829 0.18547 0.449251 0.157542 0.0994217 0.0750171 0.0572672 0.041927 0.0291716 0.0199158 0.0136187 0.00938268 0.00651206 0.00454617 0.0108099</t>
  </si>
  <si>
    <t>1 5 1 XX XX 1 1995 1 XX TIME  0 4.17257 2.7534 12.7882 12.2453 6.86791 84.6147 14.0609 13.8737 1.2128 0.295966 0.366425 5.79302 1.85086 0.991668 0.294038 0.24807 0.198753 0.266678 0.646245 0.226716 0.143129 0.108031 0.0824927 0.06041 0.0420403 0.0287066 0.019633 0.0135283 0.00939061 0.0221504</t>
  </si>
  <si>
    <t>1 5 1 XX XX 1 1996 1 XX TIME  0 3.43993 5.927 2.68856 9.95613 7.83859 3.72787 40.2592 6.05219 5.55213 0.461958 0.109392 0.13327 2.09106 0.666037 0.356508 0.105701 0.0892021 0.071497 0.0959715 0.232659 0.0816501 0.0515627 0.0389287 0.0297329 0.021778 0.0151582 0.0103521 0.007081 0.00487985 0.0113805</t>
  </si>
  <si>
    <t>1 5 1 XX XX 1 1997 1 XX TIME  0 0.233293 9.58979 11.3479 4.09742 12.4462 8.28043 3.43561 33.4022 4.64997 4.04852 0.326272 0.0759478 0.0917768 1.43515 0.456598 0.24436 0.0724655 0.0611754 0.0490513 0.0658654 0.159725 0.0560702 0.0354174 0.0267451 0.0204311 0.0149671 0.0104191 0.0071165 0.0048684 0.0111823</t>
  </si>
  <si>
    <t>1 5 1 XX XX 1 1998 1 XX TIME  0 6.76232 0.934499 26.4038 24.9021 7.38499 18.9812 11.0346 4.12833 37.2174 4.92173 4.15282 0.329084 0.0759927 0.0915266 1.42964 0.454767 0.243431 0.0722147 0.060986 0.0489164 0.0657049 0.15938 0.0559625 0.0353568 0.0267042 0.020403 0.0149486 0.0104075 0.00710945 0.0160388</t>
  </si>
  <si>
    <t>1 5 1 XX XX 1 1999 1 XX TIME  0 2.19761 18.9773 1.80236 40.5816 31.4172 7.87353 17.6614 9.25197 3.20869 27.4747 3.52075 2.9207 0.229577 0.0528323 0.0635536 0.992439 0.315734 0.169054 0.0501657 0.0423779 0.0340001 0.04568 0.110829 0.038922 0.0245946 0.0185782 0.0141961 0.0104022 0.00724298 0.0161133</t>
  </si>
  <si>
    <t>1 5 1 XX XX 1 2000 1 XX TIME  0 10.292 7.7931 46.2575 3.50317 64.8347 42.4523 9.2785 18.7323 9.0891 2.99262 24.8245 3.12714 2.57302 0.201543 0.0463223 0.0557065 0.869994 0.27685 0.148277 0.0440127 0.0371897 0.0298444 0.0401049 0.0973196 0.0341828 0.0216027 0.0163201 0.012472 0.00913978 0.020526</t>
  </si>
  <si>
    <t>1 5 1 XX XX 1 2001 1 XX TIME  0 3.23811 19.222 10.0058 47.3753 2.95201 46.3104 26.5198 5.22719 9.78352 4.50812 1.43806 11.7263 1.46503 1.20116 0.0939615 0.0215885 0.0259636 0.405571 0.129094 0.0691582 0.0205328 0.0173534 0.0139285 0.01872 0.0454327 0.0159598 0.0100872 0.00762132 0.00582484 0.0138576</t>
  </si>
  <si>
    <t>1 5 1 XX XX 1 2002 1 XX TIME  0 4.33919 9.91164 40.4481 16.7926 65.414 3.45533 47.4156 24.4947 4.47784 7.96228 3.55568 1.11522 9.02068 1.12316 0.919751 0.0719303 0.016529 0.0198842 0.310703 0.0989266 0.0530116 0.0157428 0.0133079 0.0106834 0.0143609 0.034858 0.0122465 0.00774121 0.00584943 0.0151098</t>
  </si>
  <si>
    <t>1 5 1 XX XX 1 2003 1 XX TIME  0 11.4259 18.7564 29.419 95.573 32.5609 107.223 4.94261 61.085 29.2384 5.07544 8.74462 3.83942 1.19457 9.63014 1.19767 0.980579 0.0767023 0.0176313 0.0212178 0.331653 0.105629 0.0566186 0.0168179 0.0142196 0.0114173 0.0153498 0.0372633 0.0130932 0.0082774 0.0224165</t>
  </si>
  <si>
    <t>1 5 1 XX XX 1 2004 1 XX TIME  0 13.7817 34.9873 39.3974 49.1064 130.585 37.4911 107.359 4.44218 50.7295 23.0128 3.86608 6.54472 2.84954 0.883461 7.11327 0.884442 0.724242 0.0566684 0.0130305 0.0156862 0.245262 0.0781347 0.0418907 0.0124456 0.0105246 0.00845175 0.0113642 0.0275914 0.00969592 0.0227351</t>
  </si>
  <si>
    <t>1 5 1 XX XX 1 2005 1 XX TIME  0 15.0647 50.7885 88.3176 78.8592 80.2469 179.335 44.653 114.503 4.36997 47.2416 20.7265 3.42005 5.74035 2.49032 0.771101 6.20696 0.77187 0.632248 0.0494868 0.0113828 0.0137067 0.214366 0.0683077 0.0366294 0.0108843 0.00920568 0.00739352 0.00994257 0.0241424 0.0283838</t>
  </si>
  <si>
    <t>1 5 1 XX XX 1 2006 1 XX TIME  0 8.23624 30.9524 71.4142 98.3013 71.4815 60.9762 117.892 26.2192 61.8691 2.23123 23.3019 10.0351 1.64124 2.74435 1.18895 0.368033 2.96285 0.36855 0.30198 0.0236437 0.00544003 0.00655231 0.102498 0.0326672 0.0175204 0.00520691 0.00440442 0.00353783 0.00475809 0.0251423</t>
  </si>
  <si>
    <t>1 5 1 XX XX 1 2007 1 XX TIME  0 9.64328 22.7169 58.4601 106.841 119.835 73.1006 54.017 93.4107 19.1361 42.6959 1.48804 15.2575 6.51358 1.06139 1.77249 0.767719 0.237685 1.91409 0.238179 0.195225 0.01529 0.00351894 0.00423946 0.0663319 0.0211445 0.0113422 0.00337126 0.00285205 0.00229117 0.0193692</t>
  </si>
  <si>
    <t>1 5 1 XX XX 1 2008 1 XX TIME  0 10.9384 24.1645 38.9905 79.5102 118.501 111.648 59.1002 39.1356 62.4472 12.1125 26.1412 0.895025 9.10071 3.87194 0.630244 1.05239 0.455956 0.141223 1.13778 0.141638 0.116138 0.00909887 0.00209467 0.00252419 0.0395026 0.0125945 0.00675694 0.00200868 0.00169956 0.0129118</t>
  </si>
  <si>
    <t>1 5 1 XX XX 1 2009 1 XX TIME  0 5.35058 25.5444 38.6644 49.4525 82.2656 103.052 84.329 40.0385 24.4816 37.0053 6.94539 14.7292 0.500197 5.06949 2.15474 0.350734 0.585884 0.253965 0.0787 0.634353 0.0790011 0.0648015 0.00507853 0.00116946 0.0014096 0.0220642 0.00703591 0.00377539 0.00112251 0.00816815</t>
  </si>
  <si>
    <t>1 5 1 XX XX 1 2010 1 XX TIME  0 5.30264 15.5237 50.7126 60.7212 63.1891 88.1205 95.6698 70.1078 30.7038 17.7735 25.9879 4.79207 10.0791 0.34115 3.45408 1.4681 0.239054 0.399522 0.173267 0.0537175 0.433162 0.0539646 0.0442789 0.0034711 0.000799498 0.000963859 0.0150897 0.00481266 0.00258282 0.00635814</t>
  </si>
  <si>
    <t>1 5 1 XX XX 1 2011 1 XX TIME  0 1.07556 14.1434 28.3291 73.1711 71.1915 61.9609 74.6859 72.441 48.8773 20.2392 11.3242 16.2612 2.97336 6.23286 0.210756 2.13389 0.907338 0.147821 0.247176 0.107249 0.0332646 0.268338 0.0334415 0.0274472 0.00215217 0.000495813 0.000597852 0.00936134 0.00298615 0.00554958</t>
  </si>
  <si>
    <t>1 5 1 XX XX 1 2012 1 XX TIME  0 4.56988 2.78268 25.0143 39.5535 82.9126 67.4687 50.7912 54.7535 48.9571 31.2671 12.5255 6.88713 9.81146 1.78867 3.74683 0.126726 1.28387 0.546281 0.0890579 0.149008 0.0646888 0.0200735 0.161994 0.0201955 0.0165806 0.00130044 0.000299661 0.000361408 0.00566015 0.00516311</t>
  </si>
  <si>
    <t>1 5 1 XX XX 1 2013 1 XX TIME  0 2.03164 11.7894 4.89588 34.5915 44.1174 76.8664 53.8444 36.1286 35.8196 30.2747 18.6944 7.35867 4.01473 5.70372 1.03936 2.17833 0.0737377 0.747708 0.318418 0.05195 0.086979 0.0377824 0.0117301 0.0947042 0.011811 0.0097 0.000760999 0.000175403 0.000211596 0.00633977</t>
  </si>
  <si>
    <t>1 5 1 XX XX 1 2014 1 XX TIME  0 6.61174 4.72862 18.7178 6.10309 34.7521 36.8829 55.4523 34.7022 21.4523 20.1305 16.4674 10.001 3.90953 2.12881 3.02526 0.55191 1.15831 0.0392631 0.398631 0.169949 0.0277541 0.0465071 0.0202166 0.00628045 0.0507328 0.00633004 0.00520069 0.000408162 9.41096e-005 0.00351791</t>
  </si>
  <si>
    <t>1 5 1 XX XX 1 2015 1 XX TIME  0 0.254131 4.18889 6.69288 36.153 10.5895 44.1352 33.8673 39.5533 20.7967 11.5055 10.1076 7.96433 4.73347 1.82517 0.983891 1.38653 0.251039 0.523121 0.0176121 0.177656 0.0752741 0.0122212 0.0203662 0.00880757 0.00272302 0.0218986 0.00272116 0.00222743 0.000174233 0.00153053</t>
  </si>
  <si>
    <t>1 5 1 XX XX 1 2016 1 XX TIME  0 0.0393962 4.85482 19.8854 13.5001 38.1838 7.32578 25.0215 18.0114 20.7188 10.871 6.02347 5.30636 4.19498 2.5019 0.968055 0.523608 0.740246 0.134427 0.280905 0.0094817 0.0958705 0.0407094 0.00662262 0.0110566 0.00478954 0.00148304 0.0119432 0.00148604 0.00121786 0.000936747</t>
  </si>
  <si>
    <t>1 5 1 XX XX 1 2017 1 XX TIME  0 0.179256 1.06943 32.7966 57.4305 20.7237 39.1166 6.22731 20.0617 14.2469 16.3523 8.58579 4.76529 4.20699 3.3337 1.99304 0.773009 0.419077 0.593769 0.108051 0.226224 0.00764972 0.0774763 0.0329496 0.00536789 0.00897359 0.00389192 0.00120643 0.00972597 0.00121132 0.00175622</t>
  </si>
  <si>
    <t>1 5 1 XX XX 1 2018 1 XX TIME  0 0.0314227 2.94662 4.38165 57.6627 53.8751 13.0178 20.4782 3.08362 9.80805 6.9485 7.97648 4.19236 2.33021 2.06063 1.63576 0.979681 0.380643 0.206712 0.293357 0.0534658 0.112103 0.00379591 0.0384939 0.0163904 0.00267314 0.00447331 0.00194195 0.000602527 0.00486146 0.00148507</t>
  </si>
  <si>
    <t>1 5 1 XX XX 1 2019 1 XX TIME  0 0.16848 0.808111 18.8872 12.0667 85.0716 53.4163 10.7524 15.9778 2.37408 7.53155 5.33573 6.13056 3.22639 1.79606 1.59087 1.26497 0.758854 0.295314 0.160618 0.228271 0.0416602 0.0874615 0.00296507 0.030102 0.0128305 0.00209457 0.00350824 0.00152432 0.000473318 0.00497433</t>
  </si>
  <si>
    <t>1 6 1 XX XX 1 1984 1 XX INIT  0 123.472 535.723 1290.58 2194.61 2820.85 2904.54 2529.74 1971.82 1448.47 1037.6 736.648 521.485 368.851 260.836 184.452 130.444 92.2566 65.2535 46.1572 32.6514 23.0986 16.3414 11.5614 8.17989 5.78756 4.09501 2.8975 2.05022 1.45073 3.51112</t>
  </si>
  <si>
    <t>1 6 1 XX XX 1 1985 1 XX TIME  0 0.635161 63.72 71.891 95.6734 52.9079 66.1818 66.0279 98.1647 247.431 87.8448 55.5621 41.8795 31.9073 23.3114 16.1878 11.0324 7.53268 5.18287 3.59306 2.50586 1.75526 1.23322 0.868342 0.612327 0.43228 0.30538 0.21584 0.152608 0.107926 0.261698</t>
  </si>
  <si>
    <t>1 6 1 XX XX 1 1986 1 XX TIME  0 0.354992 2.75316 153.085 121.551 121.795 53.7389 56.6605 50.4504 70.5516 173.213 60.9116 38.4074 28.9233 22.0326 16.0981 11.1804 7.6209 5.20414 3.58119 2.48297 1.73183 1.21319 0.852432 0.600258 0.423306 0.298852 0.21113 0.14923 0.105516 0.255583</t>
  </si>
  <si>
    <t>1 6 1 XX XX 1 1987 1 XX TIME  0 1.03338 1.5356 6.58612 256.794 152.788 121.5 44.956 42.1218 35.1659 47.802 116.112 40.682 25.6226 19.2908 14.6959 10.7393 7.45998 5.08586 3.47358 2.39065 1.65773 1.15637 0.810135 0.569277 0.400896 0.282731 0.199617 0.14103 0.0996862 0.241238</t>
  </si>
  <si>
    <t>1 6 1 XX XX 1 1988 1 XX TIME  0 8.81137 4.47452 3.67819 11.0619 323.037 152.412 101.527 33.339 29.2516 23.7141 31.8715 77.1072 26.982 16.9896 12.7924 9.74747 7.12487 4.95036 3.37562 2.30593 1.58728 1.1008 0.767967 0.538082 0.37814 0.266313 0.187829 0.132621 0.0937018 0.226542</t>
  </si>
  <si>
    <t>1 6 1 XX XX 1 1989 1 XX TIME  0 7.14843 38.1753 10.7315 6.19307 13.9765 324.543 128.693 76.3361 23.541 20.0994 16.1329 21.6137 52.2497 18.2843 11.5163 8.67436 6.6119 4.83446 3.35992 2.29166 1.56578 1.07799 0.747723 0.521711 0.365582 0.256939 0.18097 0.127647 0.0901341 0.217684</t>
  </si>
  <si>
    <t>1 6 1 XX XX 1 1990 1 XX TIME  0 37.919 30.9624 91.5219 18.0565 7.81592 14.0193 273.534 96.5808 53.8041 16.1478 13.6519 10.9241 14.6254 35.3604 12.3786 7.79994 5.87748 4.48165 3.27792 2.27876 1.55462 1.06242 0.731572 0.507513 0.354154 0.248197 0.174455 0.122884 0.086683 0.209073</t>
  </si>
  <si>
    <t>1 6 1 XX XX 1 1991 1 XX TIME  0 3.07367 164.099 74.0909 153.414 22.6475 7.77524 11.6998 203.031 67.2793 36.4632 10.8347 9.13198 7.30288 9.77931 23.6546 8.28496 5.22297 3.93735 3.00341 2.19744 1.52806 1.04272 0.712739 0.490873 0.340585 0.237699 0.166602 0.117115 0.0825023 0.198607</t>
  </si>
  <si>
    <t>1 6 1 XX XX 1 1992 1 XX TIME  0 6.41388 13.3099 392.792 124.164 192.096 22.433 6.44348 8.60433 139.897 45.0478 24.1548 7.15261 6.02356 4.81754 6.45374 15.6179 5.47259 3.45143 2.60281 1.98605 1.45348 1.01096 0.690002 0.471722 0.324929 0.225476 0.15738 0.110317 0.0775556 0.186195</t>
  </si>
  <si>
    <t>1 6 1 XX XX 1 1993 1 XX TIME  0 9.47888 27.7643 31.8563 658.56 155.692 190.775 18.6513 4.75406 5.94599 93.9036 29.9046 15.9744 4.72513 3.97877 3.18282 4.26512 10.3247 3.61891 2.28295 1.72203 1.31424 0.961983 0.669199 0.456801 0.312327 0.215156 0.149313 0.104227 0.0730638 0.17471</t>
  </si>
  <si>
    <t>1 6 1 XX XX 1 1994 1 XX TIME  0 3.61135 41.07 66.5502 53.5168 828.12 155.333 159.747 13.895 3.32415 4.04431 63.2285 20.0722 10.7149 3.16995 2.6704 2.13723 2.86532 6.93909 2.4331 1.53539 1.15846 0.884333 0.647438 0.450465 0.307537 0.210298 0.144886 0.100558 0.0702001 0.166918</t>
  </si>
  <si>
    <t>1 6 1 XX XX 1 1995 1 XX TIME  0 14.0423 15.6342 98.337 111.602 67.1034 823.261 129.671 118.808 9.71418 2.26368 2.72918 42.5646 13.5106 7.21642 2.13657 1.80125 1.44261 1.93525 4.68921 1.64496 1.03845 0.783782 0.59849 0.438275 0.305002 0.208266 0.142437 0.0981468 0.0681275 0.160695</t>
  </si>
  <si>
    <t>1 6 1 XX XX 1 1996 1 XX TIME  0 20.8808 60.7017 37.2896 163.663 138.139 65.4204 669.664 93.4822 80.2113 6.37287 1.46958 1.76618 27.5312 8.74206 4.67243 1.38432 1.16781 0.935832 1.25604 3.04477 1.0685 0.674749 0.509415 0.389077 0.28498 0.198356 0.135465 0.0926593 0.063855 0.148916</t>
  </si>
  <si>
    <t>1 6 1 XX XX 1 1997 1 XX TIME  0 1.30118 90.2436 144.619 61.8888 201.538 133.52 52.5093 474.059 61.726 51.3179 4.02744 0.924826 1.11028 17.3083 5.49857 2.94055 0.871704 0.735747 0.589866 0.792013 1.92058 0.674186 0.425852 0.321575 0.245657 0.17996 0.125276 0.0855662 0.0585351 0.134448</t>
  </si>
  <si>
    <t>1 6 1 XX XX 1 1998 1 XX TIME  0 24.1286 5.62581 215.266 240.623 76.5015 195.801 107.892 37.4827 316.055 39.9107 32.7937 2.5636 0.588127 0.706159 11.0139 3.50096 1.87332 0.555617 0.469172 0.376295 0.505422 1.22597 0.430466 0.271964 0.205407 0.156939 0.114984 0.0800537 0.0546846 0.123365</t>
  </si>
  <si>
    <t>1 6 1 XX XX 1 1999 1 XX TIME  0 7.15796 104.29 13.4138 357.957 297.09 74.1418 157.637 76.6818 24.874 203.379 25.3795 20.7698 1.62192 0.372097 0.446947 6.97435 2.21799 1.18734 0.352298 0.297587 0.238747 0.320756 0.778208 0.273297 0.172694 0.130449 0.0996797 0.0730399 0.0508566 0.113137</t>
  </si>
  <si>
    <t>1 6 1 XX XX 1 2000 1 XX TIME  0 24.2321 30.9577 248.853 22.3365 443.18 288.965 59.8635 112.228 50.9319 16.0132 129.354 16.0748 13.14 1.02607 0.235482 0.282981 4.4178 1.40555 0.752711 0.223411 0.18877 0.151483 0.203559 0.493959 0.173499 0.109647 0.0828346 0.0633027 0.0463892 0.104178</t>
  </si>
  <si>
    <t>1 6 1 XX XX 1 2001 1 XX TIME  0 10.461 104.774 73.8597 414.475 27.6874 432.531 234.773 42.9705 75.2241 33.0989 10.2818 82.7086 10.2658 8.39076 0.655405 0.150476 0.180904 2.82529 0.899192 0.481685 0.143005 0.120858 0.0970041 0.130374 0.316411 0.11115 0.0702516 0.0530775 0.0405657 0.0965057</t>
  </si>
  <si>
    <t>1 6 1 XX XX 1 2002 1 XX TIME  0 11.7326 45.2171 249.895 122.962 513.501 27.0105 351.321 168.531 28.8162 48.9284 21.2775 6.58348 52.9041 6.56674 5.36952 0.419625 0.0963903 0.115933 1.81133 0.576684 0.309015 0.0917655 0.0775712 0.0622726 0.0837082 0.203184 0.0713841 0.0451226 0.0340952 0.0880701</t>
  </si>
  <si>
    <t>1 6 1 XX XX 1 2003 1 XX TIME  0 18.3028 50.6926 107.678 414.596 151.428 496.557 21.6959 248.989 111.47 18.4771 31.0011 13.4276 4.15049 33.3563 4.1423 3.38899 0.264993 0.0609009 0.0732809 1.14537 0.36478 0.195522 0.0580768 0.0491038 0.0394266 0.0530064 0.128679 0.0452138 0.0285833 0.0774062</t>
  </si>
  <si>
    <t>1 6 1 XX XX 1 2004 1 XX TIME  0 18.4477 79.0165 120.497 178.008 507.476 145.085 393.796 15.1305 161.614 70.0071 11.453 19.1265 8.27324 2.55708 20.5582 2.55428 2.09084 0.163566 0.0376067 0.0452682 0.707764 0.225472 0.120882 0.0359134 0.03037 0.0243885 0.0327929 0.0796176 0.0279782 0.0656022</t>
  </si>
  <si>
    <t>1 6 1 XX XX 1 2005 1 XX TIME  0 13.9886 79.5699 187.384 198.303 216.334 481.432 113.621 270.552 9.65765 99.6949 42.5942 6.93349 11.5615 5.00019 1.54597 12.4352 1.54581 1.26594 0.0990757 0.0227877 0.0274389 0.429122 0.136737 0.0733236 0.0217879 0.0184276 0.0148001 0.0199026 0.0483266 0.0568156</t>
  </si>
  <si>
    <t>1 6 1 XX XX 1 2006 1 XX TIME  0 9.51038 60.3022 188.419 307.392 239.632 203.556 373.033 77.0386 170.029 5.8553 59.5484 25.2986 4.11057 6.85216 2.96422 0.916891 7.37867 0.917653 0.751818 0.0588602 0.0135422 0.0163107 0.255146 0.0813172 0.0436127 0.0129613 0.0109637 0.0088065 0.0118439 0.062583</t>
  </si>
  <si>
    <t>1 6 1 XX XX 1 2007 1 XX TIME  0 10.3192 41.0148 142.94 309.618 372.296 226.152 158.398 254.354 48.7367 103.835 3.52411 35.6463 15.1184 2.45594 4.0953 1.7725 0.54856 4.41672 0.549531 0.450397 0.0352737 0.00811794 0.00977998 0.153019 0.0487776 0.026165 0.00777707 0.00657928 0.00528534 0.0446806</t>
  </si>
  <si>
    <t>1 6 1 XX XX 1 2008 1 XX TIME  0 11.9455 44.5244 97.293 235.146 375.713 352.497 176.862 108.753 162.309 30.0621 63.1811 2.13399 21.557 9.14321 1.48606 2.47965 1.07392 0.33256 2.67901 0.333479 0.273429 0.0214214 0.00493142 0.00594256 0.0929987 0.0296505 0.0159075 0.00472889 0.00400111 0.0303962</t>
  </si>
  <si>
    <t>1 6 1 XX XX 1 2009 1 XX TIME  0 6.40067 51.5572 105.683 160.205 285.71 356.4 276.437 121.877 69.7017 100.606 18.3879 38.4689 1.29786 13.1132 5.5654 0.90524 1.5116 0.655105 0.202985 1.63603 0.203741 0.167117 0.0130969 0.00301587 0.00363513 0.0569001 0.0181445 0.00973608 0.00289472 0.0210635</t>
  </si>
  <si>
    <t>1 6 1 XX XX 1 2010 1 XX TIME  0 5.58663 27.5946 122.08 173.246 193.278 268.405 276.203 187.951 76.9892 42.5565 60.5954 11.0227 23.0326 0.777182 7.8572 3.33715 0.543194 0.907638 0.393586 0.122015 0.983851 0.122568 0.100568 0.00788365 0.00181583 0.00218913 0.0342721 0.0109305 0.00586603 0.0144402</t>
  </si>
  <si>
    <t>1 6 1 XX XX 1 2011 1 XX TIME  0 1.08572 24.0884 65.3412 200.026 208.638 180.824 206.593 186.075 117.428 46.4315 25.2989 35.8378 6.51019 13.6047 0.459346 4.64747 1.97539 0.32176 0.537966 0.233407 0.0723912 0.58395 0.0727734 0.0597285 0.00468337 0.00107895 0.001301 0.0203713 0.00649811 0.0120761</t>
  </si>
  <si>
    <t>1 6 1 XX XX 1 2012 1 XX TIME  0 4.55479 4.67948 56.9671 106.761 239.921 194.411 138.723 138.866 116.134 70.825 27.6293 14.9868 21.2109 3.8549 8.06317 0.272516 2.75984 1.17407 0.191382 0.320191 0.139 0.0431317 0.348071 0.0433931 0.0356256 0.00279418 0.000643865 0.000776532 0.0121614 0.0110932</t>
  </si>
  <si>
    <t>1 6 1 XX XX 1 2013 1 XX TIME  0 2.0029 19.6099 11.0285 92.3522 126.272 219.082 145.462 90.6328 84.0455 67.8312 40.7884 15.8387 8.58486 12.1588 2.21238 4.6334 0.156785 1.5895 0.676826 0.110417 0.184863 0.0802997 0.02493 0.201273 0.0251016 0.0206151 0.00161733 0.000372776 0.000449692 0.0134732</t>
  </si>
  <si>
    <t>1 6 1 XX XX 1 2014 1 XX TIME  0 7.15165 8.62969 46.2612 17.8774 109.133 115.338 164.364 95.514 55.2262 49.4859 39.4208 23.6179 9.1723 4.97906 7.06531 1.28802 2.7022 0.0915776 0.929667 0.39632 0.06472 0.108448 0.0471415 0.0146448 0.118299 0.0147604 0.012127 0.000951746 0.000219441 0.00820273</t>
  </si>
  <si>
    <t>1 6 1 XX XX 1 2015 1 XX TIME  0 8.29343 25.453 16.9052 62.3395 17.4839 82.3628 72.0826 91.0686 49.6824 27.992 24.8929 19.8258 11.9068 4.63888 2.52635 3.59586 0.657346 1.38249 0.0469547 0.477584 0.203939 0.0333528 0.0559599 0.0243529 0.0075729 0.0612261 0.00764513 0.00628543 0.000493602 0.00437479</t>
  </si>
  <si>
    <t>1 6 1 XX XX 1 2016 1 XX TIME  0 0.539631 12.3817 21.0817 9.77062 26.4612 5.73807 22.3526 17.4059 20.7749 11.1011 6.22646 5.54426 4.42904 2.66899 1.04331 0.569961 0.813572 0.149112 0.314335 0.0106985 0.10902 0.0466317 0.00763769 0.0128317 0.00559076 0.00174035 0.0140837 0.00176006 0.00144814 0.00112384</t>
  </si>
  <si>
    <t>1 6 1 XX XX 1 2017 1 XX TIME  0 2.11095 2.34487 29.8925 35.7347 12.347 26.3412 4.78276 16.668 12.2817 14.356 7.63022 4.28054 3.81868 3.0575 1.84667 0.723412 0.395982 0.566245 0.10395 0.21945 0.00747874 0.0762987 0.0326696 0.00535584 0.00900546 0.00392656 0.0012231 0.00990358 0.00123832 0.00181144</t>
  </si>
  <si>
    <t>1 6 1 XX XX 1 2018 1 XX TIME  0 0.356257 6.22023 3.84491 34.5428 30.9026 8.43967 15.142 2.46654 8.14019 5.87302 6.82468 3.62562 2.03635 1.81951 1.45918 0.882674 0.34627 0.189787 0.271711 0.049933 0.105515 0.00359897 0.0367452 0.0157444 0.00258271 0.00434503 0.00189544 0.000590677 0.00478472 0.00147471</t>
  </si>
  <si>
    <t>1 6 1 XX XX 1 2019 1 XX TIME  0 2.83734 2.53394 24.6184 10.7372 72.4828 51.4406 11.8097 18.984 2.92678 9.4558 6.78122 7.8753 4.1881 2.35568 2.10798 1.69292 1.02541 0.402743 0.220977 0.31667 0.0582454 0.123175 0.00420424 0.0429514 0.0184137 0.00302205 0.00508634 0.00221969 0.000691968 0.00733731</t>
  </si>
  <si>
    <t>BIOLOGY 1 46 30 1 N_Used_morphs;_lengths;_ages;_season;_by_season_in_endyr</t>
  </si>
  <si>
    <t>GP Bin Low Mean_Size Wt_len_F Mat_len Spawn Wt_len_M Fecundity</t>
  </si>
  <si>
    <t>1 1 4 5 0.00154116 6.86831e-006 1.05852e-008 0.00154116</t>
  </si>
  <si>
    <t>1 2 6 7 0.00418505 1.33818e-005 5.60034e-008 0.00418505</t>
  </si>
  <si>
    <t>1 3 8 9 0.00882574 2.60719e-005 2.30104e-007 0.00882574</t>
  </si>
  <si>
    <t>1 4 10 11 0.016014 5.07959e-005 8.13445e-007 0.016014</t>
  </si>
  <si>
    <t>1 5 12 13 0.0262968 9.89631e-005 2.60241e-006 0.0262968</t>
  </si>
  <si>
    <t>1 6 14 15 0.040218 0.000192796 7.75386e-006 0.040218</t>
  </si>
  <si>
    <t>1 7 16 17 0.0583187 0.000375564 2.19024e-005 0.0583187</t>
  </si>
  <si>
    <t>1 8 18 19 0.081138 0.000731468 5.93499e-005 0.081138</t>
  </si>
  <si>
    <t>1 9 20 21 0.109213 0.00142416 0.000155537 0.109213</t>
  </si>
  <si>
    <t>1 10 22 23 0.143079 0.00277102 0.000396474 0.143079</t>
  </si>
  <si>
    <t>1 11 24 25 0.183269 0.00538475 0.000986858 0.183269</t>
  </si>
  <si>
    <t>1 12 26 27 0.230316 0.010438 0.00240405 0.230316</t>
  </si>
  <si>
    <t>1 13 28 29 0.284751 0.0201376 0.00573418 0.284751</t>
  </si>
  <si>
    <t>1 14 30 31 0.347103 0.0384997 0.0133633 0.347103</t>
  </si>
  <si>
    <t>1 15 32 33 0.4179 0.0723684 0.0302428 0.4179</t>
  </si>
  <si>
    <t>1 16 34 35 0.497672 0.131943 0.0656644 0.497672</t>
  </si>
  <si>
    <t>1 17 36 37 0.586943 0.228482 0.134106 0.586943</t>
  </si>
  <si>
    <t>1 18 38 39 0.68624 0.365882 0.251083 0.68624</t>
  </si>
  <si>
    <t>1 19 40 41 0.796087 0.52923 0.421313 0.796087</t>
  </si>
  <si>
    <t>1 20 42 43 0.917007 0.686549 0.629571 0.917007</t>
  </si>
  <si>
    <t>1 21 44 45 1.04953 0.810155 0.850278 1.04953</t>
  </si>
  <si>
    <t>1 22 46 47 1.19416 0.89264 1.06596 1.19416</t>
  </si>
  <si>
    <t>1 23 48 49 1.35144 0.941858 1.27287 1.35144</t>
  </si>
  <si>
    <t>1 24 50 51 1.52188 0.969289 1.47514 1.52188</t>
  </si>
  <si>
    <t>1 25 52 53 1.706 0.983998 1.67871 1.706</t>
  </si>
  <si>
    <t>1 26 54 55 1.90433 0.991723 1.88857 1.90433</t>
  </si>
  <si>
    <t>1 27 56 57 2.11737 0.995734 2.10834 2.11737</t>
  </si>
  <si>
    <t>1 28 58 59 2.34566 0.997806 2.34051 2.34566</t>
  </si>
  <si>
    <t>1 29 60 61 2.5897 0.998873 2.58678 2.5897</t>
  </si>
  <si>
    <t>1 30 62 63 2.85001 0.999421 2.84836 2.85001</t>
  </si>
  <si>
    <t>1 31 64 65 3.12712 0.999703 3.12619 3.12712</t>
  </si>
  <si>
    <t>1 32 66 67 3.42154 0.999847 3.42101 3.42154</t>
  </si>
  <si>
    <t>1 33 68 69 3.73377 0.999922 3.73348 3.73377</t>
  </si>
  <si>
    <t>1 34 70 71 4.06435 0.99996 4.06419 4.06435</t>
  </si>
  <si>
    <t>1 35 72 73 4.41378 0.999979 4.41369 4.41378</t>
  </si>
  <si>
    <t>1 36 74 75 4.78258 0.999989 4.78253 4.78258</t>
  </si>
  <si>
    <t>1 37 76 77 5.17126 0.999995 5.17123 5.17126</t>
  </si>
  <si>
    <t>1 38 78 79 5.58033 0.999997 5.58031 5.58033</t>
  </si>
  <si>
    <t>1 39 80 81 6.01031 0.999999 6.0103 6.01031</t>
  </si>
  <si>
    <t>1 40 82 83 6.46172 0.999999 6.46171 6.46172</t>
  </si>
  <si>
    <t>1 41 84 85 6.93505 1 6.93505 6.93505</t>
  </si>
  <si>
    <t>1 42 86 87 7.43084 1 7.43083 7.43084</t>
  </si>
  <si>
    <t>1 43 88 89 7.94958 1 7.94957 7.94958</t>
  </si>
  <si>
    <t>1 44 90 91 8.49178 1 8.49178 8.49178</t>
  </si>
  <si>
    <t>1 45 92 93 9.05797 1 9.05797 9.05797</t>
  </si>
  <si>
    <t>1 46 94 95 9.64865 1 9.64865 9.64865</t>
  </si>
  <si>
    <t>Natural_Mortality Method:_0</t>
  </si>
  <si>
    <t>Bio_Pattern Gender BirthSeas Seas  0 1 2 3 4 5 6 7 8 9 10 11 12 13 14 15 16 17 18 19 20 21 22 23 24 25 26 27 28 29 30</t>
  </si>
  <si>
    <t>1 1 1 1  0.24 0.24 0.24 0.24 0.24 0.24 0.24 0.24 0.24 0.24 0.24 0.24 0.24 0.24 0.24 0.24 0.24 0.24 0.24 0.24 0.24 0.24 0.24 0.24 0.24 0.24 0.24 0.24 0.24 0.24 0.24</t>
  </si>
  <si>
    <t xml:space="preserve"> Count Yr Gender Platoon A1 A2 L_a_A1 L_a_A2 K A_a_L0 Linf CVmin CVmax natM_amin natM_max M_age0 M_nages WtLen1 WtLen2 Mat1 Mat2 Fec1 Fec2</t>
  </si>
  <si>
    <t xml:space="preserve"> 1 1985 1  1 2 28 19.67 80.26 0.09699 -0.693685 85.5516 3.10907 7.73038 0 0 0.24 0.24 1.296e-005 2.969 40.649 -0.33349 1 0</t>
  </si>
  <si>
    <t>Seas Morph Bio_Pattern Gender BirthSeas SubMorph Age Age_Beg Age_Mid M Len_Beg Len_Mid SD_Beg SD_Mid Wt_Beg Wt_Mid Len_Mat Age_Mat Mat*Fecund Mat_Bio Mat_Numbers Len:_1 SelWt:_1 RetWt:_1 Len:_2 SelWt:_2 RetWt:_2 Len:_3 SelWt:_3 RetWt:_3 Len:_4 SelWt:_4 RetWt:_4 Len:_5 SelWt:_5 RetWt:_5 Len:_6 SelWt:_6 RetWt:_6 Len:_7 SelWt:_7 RetWt:_7 Len:_8 SelWt:_8 RetWt:_8 Len:_9 SelWt:_9 RetWt:_9</t>
  </si>
  <si>
    <t>1 1 1 1 1 1 0 0 0.5 0.24 4 7.9175 3.10907 3.10907 0.00294333 0.00897656 1.07981e-005 0 0 0 0 8.76993 0.0104614 0.361291 24.5223 0.18127 0.18127 14.4375 0.0409642 0.0409642 14.9886 0.044362 0.0839279 14.9886 0.044362 0.044362 11.1053 0.0201726 0.0201726 19.9902 0.0962621 0.0962621 20.151 0.10099 0.10099 14.9886 0.044362 0.044362</t>
  </si>
  <si>
    <t>1 1 1 1 1 1 1 1 1.5 0.24 11.835 15.7525 3.10907 3.10907 0.024057 0.0519856 0.000116997 0 0 0 0 25.8264 0.219212 0.575681 32.3442 0.404353 0.404353 22.285 0.137919 0.137919 21.239 0.118745 0.190805 21.239 0.118745 0.118745 18.4329 0.0800523 0.0800523 22.1915 0.130875 0.130875 24.0508 0.167288 0.167288 21.239 0.118745 0.118745</t>
  </si>
  <si>
    <t>1 1 1 1 1 1 2 2 2.5 0.24 19.67 22.7887 3.10907 3.19794 0.0967236 0.147484 0.0015883 0 0 0 0 31.9199 0.385419 0.696407 38.6184 0.673376 0.673376 29.6742 0.315425 0.315425 27.0044 0.238077 0.351828 27.0044 0.238077 0.238077 25.0506 0.192721 0.192721 24.3979 0.173188 0.173188 27.5374 0.248895 0.248895 27.0044 0.238077 0.238077</t>
  </si>
  <si>
    <t>1 1 1 1 1 1 3 3 3.5 0.24 25.7598 28.5902 3.28681 3.37568 0.21013 0.284416 0.0124424 0 0 0 0 35.8151 0.541001 0.772102 40.9733 0.798055 0.798055 35.8349 0.545751 0.545751 31.8101 0.384463 0.529761 31.8101 0.384463 0.384463 30.575 0.344315 0.344315 25.9304 0.206511 0.206511 30.6252 0.341685 0.341685 31.8101 0.384463 0.384463</t>
  </si>
  <si>
    <t>1 1 1 1 1 1 4 4 4.5 0.24 31.2866 33.8554 3.46455 3.55342 0.369857 0.465791 0.0701731 1 0.0349948 0.0349948 0.0701731 39.112 0.701515 0.841697 42.2473 0.873978 0.873978 40.0511 0.752898 0.752898 36.0092 0.553405 0.694823 36.0092 0.553405 0.553405 35.5263 0.534344 0.534344 26.7792 0.226503 0.226503 34.2537 0.478866 0.478866 36.0092 0.553405 0.553405</t>
  </si>
  <si>
    <t>1 1 1 1 1 1 5 5 5.5 0.24 36.3026 38.6339 3.64229 3.73117 0.571432 0.685919 0.243918 1 0.17141 0.17141 0.243918 41.9559 0.863696 0.933482 43.5498 0.958371 0.958371 42.8625 0.918817 0.918817 39.7598 0.741629 0.855191 39.7598 0.741629 0.741629 39.9576 0.754733 0.754733 27.2858 0.239172 0.239172 38.4631 0.675868 0.675868 39.7598 0.741629 0.741629</t>
  </si>
  <si>
    <t>1 1 1 1 1 1 6 6 6.5 0.24 40.8549 42.9708 3.82004 3.90891 0.808341 0.937774 0.512972 1 0.468756 0.468756 0.512972 44.651 1.04054 1.06945 45.3075 1.08239 1.08239 45.3488 1.08773 1.08773 43.3787 0.961054 1.03904 43.3787 0.961054 0.961054 43.9209 0.997111 0.997111 27.6229 0.247936 0.247936 42.5424 0.909666 0.909666 43.3787 0.961054 0.961054</t>
  </si>
  <si>
    <t>1 1 1 1 1 1 7 7 7.5 0.24 44.9865 46.9067 3.99778 4.08665 1.0733 1.214 0.748 1 0.855857 0.855857 0.748 47.5018 1.25349 1.26336 47.7575 1.27191 1.27191 48.0124 1.2921 1.2921 46.9984 1.21964 1.26372 46.9984 1.21964 1.21964 47.4905 1.25593 1.25593 27.881 0.255472 0.255472 46.2426 1.1631 1.1631 46.9984 1.21964 1.21964</t>
  </si>
  <si>
    <t>1 1 1 1 1 1 8 8 8.5 0.24 48.7361 50.4789 4.17552 4.2644 1.35902 1.50753 0.886158 1 1.24166 1.24166 0.886158 50.501 1.50568 1.50847 50.7188 1.52527 1.52527 50.9127 1.54133 1.54133 50.4715 1.5064 1.52727 50.4715 1.5064 1.5064 50.7747 1.53117 1.53117 28.7643 0.299727 0.299727 49.5673 1.42757 1.42757 50.4715 1.5064 1.5064</t>
  </si>
  <si>
    <t>1 1 1 1 1 1 9 9 9.5 0.24 52.1391 53.7208 4.35327 4.44214 1.65873 1.81191 0.951018 1 1.59975 1.59975 0.951018 53.433 1.78091 1.78162 53.7785 1.8165 1.8165 53.8732 1.82485 1.82485 53.6785 1.80747 1.81644 53.6785 1.80747 1.80747 53.8468 1.82285 1.82285 37.3026 0.810596 0.810596 52.5489 1.69652 1.69652 53.6785 1.80747 1.80747</t>
  </si>
  <si>
    <t>1 1 1 1 1 1 10 10 10.5 0.24 55.2276 56.6631 4.53101 4.61988 1.96636 2.12148 0.978659 1 1.93689 1.93689 0.978659 56.1495 2.06306 2.06323 56.6765 2.12262 2.12262 56.7148 2.12622 2.12622 56.5985 2.11416 2.11796 56.5985 2.11416 2.11416 56.711 2.12594 2.12594 52.4568 1.82948 1.82948 55.219 1.96446 1.96446 56.5985 2.11416 2.11416</t>
  </si>
  <si>
    <t>1 1 1 1 1 1 11 11 11.5 0.24 58.0306 59.3334 4.70875 4.79762 2.27669 2.43147 0.990254 1 2.2615 2.2615 0.990254 58.6105 2.3428 2.34285 59.3367 2.43177 2.43177 59.3515 2.43324 2.43324 59.2479 2.42095 2.42262 59.2479 2.42095 2.42095 59.3508 2.43319 2.43319 58.2898 2.33818 2.33818 57.6062 2.22686 2.22686 59.2479 2.42095 2.42095</t>
  </si>
  <si>
    <t>1 1 1 1 1 1 12 12 12.5 0.24 60.5745 61.7569 4.8865 4.97537 2.58535 2.73792 0.995261 1 2.57715 2.57715 0.995261 60.8231 2.61501 2.61502 61.7578 2.738 2.738 61.7637 2.73862 2.73862 61.65 2.72374 2.72452 61.65 2.72374 2.72374 61.7633 2.73858 2.73858 61.2169 2.6763 2.6763 59.7367 2.48012 2.48012 61.65 2.72374 2.72374</t>
  </si>
  <si>
    <t>1 1 1 1 1 1 13 13 13.5 0.24 62.8833 63.9563 5.06424 5.15311 2.88879 3.03765 0.997534 1 2.88412 2.88412 0.997534 62.8064 2.87642 2.87642 63.9566 3.03768 3.03768 63.9591 3.03796 3.03796 63.8273 3.01935 3.01975 63.8273 3.01935 3.01935 63.9589 3.03792 3.03792 63.5256 2.98144 2.98144 61.6342 2.72149 2.72149 63.8273 3.01935 3.01935</t>
  </si>
  <si>
    <t>1 1 1 1 1 1 14 14 14.5 0.24 64.9786 65.9525 5.24198 5.33085 3.18421 3.32823 0.998628 1 3.1814 3.1814 0.998628 64.5805 3.12481 3.12481 65.9526 3.32824 3.32824 65.9538 3.32837 3.32837 65.8005 3.30536 3.30558 65.8005 3.30536 3.30536 65.9536 3.32835 3.32835 65.5579 3.27236 3.27236 63.3203 2.94896 2.94896 65.8005 3.30536 3.30536</t>
  </si>
  <si>
    <t>1 1 1 1 1 1 15 15 15.5 0.24 66.8803 67.7641 5.41972 5.5086 3.46948 3.6078 0.999187 1 3.4677 3.4677 0.999187 66.1648 3.35865 3.35865 67.7642 3.6078 3.6078 67.7648 3.60788 3.60788 67.5885 3.57994 3.58007 67.5885 3.57994 3.57994 67.7646 3.60786 3.60786 67.3858 3.55087 3.55087 64.8145 3.16117 3.16117 67.5885 3.57994 3.57994</t>
  </si>
  <si>
    <t>1 1 1 1 1 1 16 16 16.5 0.24 68.6061 69.4083 5.59747 5.68634 3.74303 3.87506 0.999488 1 3.74185 3.74185 0.999488 67.5767 3.57698 3.57699 69.4083 3.87507 3.87507 69.4087 3.87511 3.87511 69.2082 3.84182 3.8419 69.2082 3.84182 3.84182 69.4086 3.8751 3.8751 69.0381 3.81649 3.81649 66.1346 3.35729 3.35729 69.2082 3.84182 3.84182</t>
  </si>
  <si>
    <t>1 1 1 1 1 1 17 17 17.5 0.24 70.1725 70.9005 5.77521 5.86408 4.0038 4.12917 0.999659 1 4.00298 4.00298 0.999659 68.8324 3.77931 3.77931 70.9005 4.12917 4.12917 70.9007 4.1292 4.1292 70.6752 4.09017 4.09022 70.6752 4.09017 4.09017 70.9006 4.12919 4.12919 70.5338 4.06859 4.06859 67.2969 3.53693 3.53693 70.6752 4.09017 4.09017</t>
  </si>
  <si>
    <t>1 1 1 1 1 1 18 18 18.5 0.24 71.5941 72.2548 5.95295 6.04183 4.25111 4.3696 0.999762 1 4.25051 4.25051 0.999762 69.9463 3.96547 3.96547 72.2547 4.3696 4.3696 72.2548 4.36962 4.36962 72.0037 4.32451 4.32455 72.0037 4.32451 4.32451 72.2548 4.36962 4.36962 71.8883 4.30677 4.30677 68.316 3.70006 3.70006 72.0037 4.32451 4.32451</t>
  </si>
  <si>
    <t>1 1 1 1 1 1 19 19 19.5 0.24 72.8842 73.4839 6.1307 6.21957 4.48462 4.59614 0.999825 1 4.48416 4.48416 0.999825 70.9318 4.13563 4.13563 73.4835 4.59614 4.59614 73.4836 4.59616 4.59616 73.2061 4.54466 4.54469 73.2061 4.54466 4.54466 73.4835 4.59615 4.59615 73.1148 4.53083 4.53083 69.2053 3.84693 3.84693 73.2061 4.54466 4.54466</t>
  </si>
  <si>
    <t>1 1 1 1 1 1 20 20 20.5 0.24 74.0551 74.5994 6.30844 6.39731 4.70419 4.80876 0.999866 1 4.70383 4.70383 0.999866 71.8009 4.29015 4.29015 74.5982 4.80876 4.80876 74.5983 4.80877 4.80877 74.2941 4.75064 4.75067 74.2941 4.75064 4.75064 74.5982 4.80876 4.80876 74.2251 4.74077 4.74077 69.977 3.97801 3.97801 74.2941 4.75064 4.75064</t>
  </si>
  <si>
    <t>1 1 1 1 1 1 21 21 21.5 0.24 75.1178 75.6117 6.48618 6.57505 4.90987 5.00754 0.999893 1 4.90958 4.90958 0.999893 72.5646 4.4296 4.4296 75.6088 5.00754 5.00754 75.6089 5.00755 5.00755 75.2779 4.94263 4.94265 75.2779 4.94263 4.94263 75.6089 5.00754 5.00754 75.2293 4.93669 4.93669 70.6421 4.09391 4.09391 75.2779 4.94263 4.94263</t>
  </si>
  <si>
    <t>1 1 1 1 1 1 22 22 22.5 0.24 76.0823 76.5305 6.66393 6.7528 5.1018 5.19267 0.999912 1 5.10156 5.10156 0.999912 73.233 4.55466 4.55466 76.5244 5.19267 5.19267 76.5244 5.19268 5.19268 76.1666 5.12089 5.12091 76.1666 5.12089 5.12089 76.5244 5.19268 5.19268 76.136 5.11876 5.11876 71.2106 4.19539 4.19539 76.1666 5.12089 5.12089</t>
  </si>
  <si>
    <t>1 1 1 1 1 1 23 23 23.5 0.24 76.9576 77.3644 6.84167 6.93054 5.2802 5.36441 0.999925 1 5.27999 5.27999 0.999925 73.8152 4.6661 4.6661 77.3527 5.36442 5.36442 77.3527 5.36442 5.36442 76.9683 5.28577 5.28579 76.9683 5.28577 5.28577 77.3527 5.36442 5.36442 76.9524 5.28717 5.28717 71.6919 4.28327 4.28327 76.9683 5.28577 5.28577</t>
  </si>
  <si>
    <t>1 1 1 1 1 1 24 24 24.5 0.24 77.7519 78.1212 7.01941 7.10828 5.44536 5.52309 0.999934 1 5.44518 5.44518 0.999934 74.3196 4.76474 4.76474 78.1008 5.52309 5.52309 78.1009 5.5231 5.5231 77.6906 5.43769 5.43771 77.6906 5.43769 5.43769 78.1009 5.52309 5.52309 77.6841 5.44207 5.44207 72.0942 4.35843 4.35843 77.6906 5.43769 5.43769</t>
  </si>
  <si>
    <t>1 1 1 1 1 1 25 25 25.5 0.24 78.4729 78.808 7.19715 7.28603 5.59764 5.66908 0.99994 1 5.59748 5.59748 0.99994 74.7537 4.85144 4.85144 78.7754 5.66908 5.66908 78.7754 5.66909 5.66909 78.34 5.57711 5.57713 78.34 5.57711 5.57711 78.7754 5.66909 5.66909 78.3344 5.58352 5.58352 72.4252 4.42176 4.42176 78.34 5.57711 5.57711</t>
  </si>
  <si>
    <t>1 1 1 1 1 1 26 26 26.5 0.24 79.1272 79.4313 7.3749 7.46377 5.73746 5.80286 0.999945 1 5.73731 5.73731 0.999945 75.1244 4.92705 4.92705 79.3822 5.80286 5.80286 79.3822 5.80287 5.80287 78.9226 5.70456 5.70458 78.9226 5.70456 5.70456 79.3822 5.80287 5.80287 78.903 5.71133 5.71133 72.6917 4.47413 4.47413 78.9226 5.70456 5.70456</t>
  </si>
  <si>
    <t>1 1 1 1 1 1 27 27 27.5 0.24 79.7211 79.9971 7.55264 7.64151 5.86534 5.92497 0.999948 1 5.8652 5.8652 0.999948 75.438 4.9924 4.9924 79.9268 5.92498 5.92498 79.9269 5.92499 5.92499 79.4442 5.82063 5.82065 79.4442 5.82063 5.82063 79.9268 5.92498 5.92498 79.3839 5.82474 5.82474 72.9 4.51644 4.51644 79.4442 5.82063 5.82063</t>
  </si>
  <si>
    <t>1 1 1 1 1 1 28 28 28.5 0.24 80.26 80.5105 7.73038 7.73038 5.98184 6.03435 0.999949 1 5.98171 5.98171 0.999949 75.7914 5.06356 5.06356 80.4207 6.03435 6.03435 80.4207 6.03436 6.03436 79.9256 5.9263 5.92632 79.9256 5.9263 5.9263 80.4207 6.03436 6.03436 79.8675 5.93206 5.93206 73.1966 4.5727 4.5727 79.9256 5.9263 5.9263</t>
  </si>
  <si>
    <t>1 1 1 1 1 1 29 29 29.5 0.24 80.7491 80.9765 7.73038 7.73038 6.08452 6.13244 0.999957 1 6.08441 6.08441 0.999957 76.1943 5.14253 5.14253 80.8716 6.13244 6.13244 80.8717 6.13245 6.13245 80.3746 6.02298 6.023 80.3746 6.02298 6.02298 80.8717 6.13245 6.13245 80.3727 6.03605 6.03605 73.5923 4.64521 4.64521 80.3746 6.02298 6.02298</t>
  </si>
  <si>
    <t>1 1 1 1 1 1 30 30 30.5 0.24 81.8401 82.0158 7.73038 7.73038 6.3154 6.35278 0.99997 1 6.31532 6.31532 0.99997 77.095 5.32203 5.32204 81.8693 6.35278 6.35278 81.8694 6.35278 6.35278 81.3699 6.24069 6.2407 81.3699 6.24069 6.24069 81.8694 6.35278 6.35278 81.4458 6.26496 6.26496 74.4766 4.81004 4.81004 81.3699 6.24069 6.24069</t>
  </si>
  <si>
    <t>MEAN_BODY_WT(begin) #NOTE_yr=_1982_stores_values_for_benchmark</t>
  </si>
  <si>
    <t>Morph Yr Seas 0 1 2 3 4 5 6 7 8 9 10 11 12 13 14 15 16 17 18 19 20 21 22 23 24 25 26 27 28 29 30</t>
  </si>
  <si>
    <t>1 1982 1  0.00294333 0.024057 0.0967236 0.21013 0.369857 0.571432 0.808341 1.0733 1.35902 1.65873 1.96636 2.27669 2.58535 2.88879 3.18421 3.46948 3.74303 4.0038 4.25111 4.48462 4.70419 4.90987 5.1018 5.2802 5.44536 5.59764 5.73746 5.86534 5.98184 6.08452 6.3154</t>
  </si>
  <si>
    <t>1 1985 1  0.00294333 0.024057 0.0967236 0.21013 0.369857 0.571432 0.808341 1.0733 1.35902 1.65873 1.96636 2.27669 2.58535 2.88879 3.18421 3.46948 3.74303 4.0038 4.25111 4.48462 4.70419 4.90987 5.1018 5.2802 5.44536 5.59764 5.73746 5.86534 5.98184 6.08452 6.3154</t>
  </si>
  <si>
    <t>Morph Yr Seas Beg/Mid 0 1 2 3 4 5 6 7 8 9 10 11 12 13 14 15 16 17 18 19 20 21 22 23 24 25 26 27 28 29 30</t>
  </si>
  <si>
    <t>1 1982 1 0  4 11.835 19.67 25.7598 31.2866 36.3026 40.8549 44.9865 48.7361 52.1391 55.2276 58.0306 60.5745 62.8833 64.9786 66.8803 68.6061 70.1725 71.5941 72.8842 74.0551 75.1178 76.0823 76.9576 77.7519 78.4729 79.1272 79.7211 80.26 80.7491 81.8401</t>
  </si>
  <si>
    <t>1 1982 1 1  7.9175 15.7525 22.7887 28.5902 33.8554 38.6339 42.9708 46.9067 50.4789 53.7208 56.6631 59.3334 61.7569 63.9563 65.9525 67.7641 69.4083 70.9005 72.2548 73.4839 74.5994 75.6117 76.5305 77.3644 78.1212 78.808 79.4313 79.9971 80.5105 80.9765 82.0158</t>
  </si>
  <si>
    <t>1 1985 1 0  4 11.835 19.67 25.7598 31.2866 36.3026 40.8549 44.9865 48.7361 52.1391 55.2276 58.0306 60.5745 62.8833 64.9786 66.8803 68.6061 70.1725 71.5941 72.8842 74.0551 75.1178 76.0823 76.9576 77.7519 78.4729 79.1272 79.7211 80.26 80.7491 81.8401</t>
  </si>
  <si>
    <t>1 1985 1 1  7.9175 15.7525 22.7887 28.5902 33.8554 38.6339 42.9708 46.9067 50.4789 53.7208 56.6631 59.3334 61.7569 63.9563 65.9525 67.7641 69.4083 70.9005 72.2548 73.4839 74.5994 75.6117 76.5305 77.3644 78.1212 78.808 79.4313 79.9971 80.5105 80.9765 82.0158</t>
  </si>
  <si>
    <t>mean_size_Jan_1_for_gender: 1 NOTE:_combines_all_birthseasons_areas_GP_and_submorphs</t>
  </si>
  <si>
    <t>Gender Yr Seas Beg  0 1 2 3 4 5 6 7 8 9 10 11 12 13 14 15 16 17 18 19 20 21 22 23 24 25 26 27 28 29 30</t>
  </si>
  <si>
    <t>1 1985 1 0 4 11.835 19.67 25.7598 31.2866 36.3026 40.8549 44.9865 48.7361 52.1391 55.2276 58.0306 60.5745 62.8833 64.9786 66.8803 68.6061 70.1725 71.5941 72.8842 74.0551 75.1178 76.0823 76.9576 77.7519 78.4729 79.1272 79.7211 80.26 80.7491 81.8401</t>
  </si>
  <si>
    <t>AGE_LENGTH_KEY #midseason</t>
  </si>
  <si>
    <t xml:space="preserve"> sdratio 1</t>
  </si>
  <si>
    <t xml:space="preserve"> sdwithin 1</t>
  </si>
  <si>
    <t xml:space="preserve"> sdbetween 1e-006</t>
  </si>
  <si>
    <t xml:space="preserve"> Seas: 1 Sub_Seas: 1   Morph: 1</t>
  </si>
  <si>
    <t>Age: 0 1 2 3 4 5 6 7 8 9 10 11 12 13 14 15 16 17 18 19 20 21 22 23 24 25 26 27 28 29 30</t>
  </si>
  <si>
    <t xml:space="preserve">94 0 0 0 0 0 0 0 0 0 0 0 1.11022e-014 3.97271e-012 4.02899e-010 1.5482e-008 2.81363e-007 2.86025e-006 1.84809e-005 8.36901e-005 0.00028635 0.000784546 0.00180062 0.00358587 0.00636961 0.0103138 0.0154874 0.0218646 0.0293395 0.037751 0.0432525 0.0578591 </t>
  </si>
  <si>
    <t xml:space="preserve">92 0 0 0 0 0 0 0 0 0 0 2.22045e-016 2.62346e-013 5.96725e-011 4.0864e-009 1.11697e-007 1.50635e-006 1.17649e-005 6.01114e-005 0.000220531 0.000624 0.00143901 0.00282279 0.00486946 0.00758168 0.0108742 0.0146002 0.0185855 0.0226585 0.0266702 0.0295255 0.0365164 </t>
  </si>
  <si>
    <t xml:space="preserve">90 0 0 0 0 0 0 0 0 0 0 8.21565e-015 5.39102e-012 8.01932e-010 3.84881e-008 7.80248e-007 8.17621e-006 5.1569e-005 0.000219699 0.000690247 0.00171037 0.00351961 0.00625901 0.00992005 0.0143526 0.0193145 0.0245323 0.0297509 0.034763 0.0394201 0.0429357 0.0512083 </t>
  </si>
  <si>
    <t xml:space="preserve">88 0 0 0 0 0 0 0 0 0 1.11022e-016 2.29705e-013 9.26701e-011 9.13204e-009 3.107e-007 4.71958e-006 3.87858e-005 0.00019921 0.000713053 0.00193184 0.00421871 0.00779169 0.0126287 0.0184805 0.0249599 0.0316481 0.0381763 0.0442668 0.0497421 0.0545131 0.058416 0.0671868 </t>
  </si>
  <si>
    <t xml:space="preserve">86 0 0 0 0 0 0 0 0 0 3.55271e-015 5.3425e-012 1.33277e-009 8.81236e-008 2.14983e-006 2.4721e-005 0.000160802 0.000678207 0.00205513 0.0048347 0.00936373 0.0156125 0.0231868 0.0314835 0.0398748 0.0478397 0.0550204 0.0612223 0.0663826 0.0705303 0.0743595 0.0824747 </t>
  </si>
  <si>
    <t xml:space="preserve">84 0 0 0 0 0 0 0 0 0 1.22347e-013 1.02486e-010 1.60382e-008 7.20671e-007 1.27506e-005 0.000112132 0.00058266 0.00203488 0.00525991 0.0108192 0.0187024 0.028315 0.0387389 0.0490477 0.0585198 0.0667127 0.0734399 0.0787041 0.0826243 0.0853773 0.0885592 0.0947215 </t>
  </si>
  <si>
    <t xml:space="preserve">82 0 0 0 0 0 0 0 0 7.77156e-016 3.35199e-012 1.62178e-009 1.615e-007 4.99488e-006 6.48236e-005 0.000440456 0.0018452 0.00538073 0.0119546 0.0216493 0.0336142 0.0464801 0.0588958 0.0698759 0.0788965 0.0858242 0.0907861 0.094046 0.0959145 0.0966942 0.0986782 0.101781 </t>
  </si>
  <si>
    <t xml:space="preserve">80 0 0 0 0 0 0 0 0 3.4639e-014 7.4575e-011 2.1172e-008 1.36095e-006 2.9341e-005 0.000282504 0.00149826 0.0051071 0.0125391 0.0241276 0.0387365 0.0543664 0.0690598 0.0814804 0.0910354 0.0977156 0.101857 0.10394 0.104457 0.103844 0.102459 0.102873 0.102324 </t>
  </si>
  <si>
    <t xml:space="preserve">78 0 0 0 0 0 0 0 1.11022e-016 1.17739e-012 1.34702e-009 2.28045e-007 9.59818e-006 0.000146084 0.00105539 0.00441351 0.0123541 0.0257525 0.0432426 0.0619767 0.0791268 0.0928743 0.102579 0.108459 0.111178 0.11152 0.110211 0.107843 0.104859 0.101576 0.10034 0.096246 </t>
  </si>
  <si>
    <t xml:space="preserve">76 0 0 0 0 0 0 0 4.21885e-015 3.19565e-011 1.97557e-008 2.02679e-006 5.6655e-005 0.000616487 0.00337985 0.0112589 0.0261186 0.0466119 0.0688231 0.088669 0.103635 0.113052 0.117515 0.118167 0.116205 0.112641 0.10823 0.10349 0.0987535 0.0942164 0.0915669 0.0846989 </t>
  </si>
  <si>
    <t xml:space="preserve">74 0 0 0 0 0 0 0 1.944e-013 6.91595e-010 2.35291e-007 1.48648e-005 0.000279905 0.00220518 0.00927869 0.0248727 0.0482613 0.0743546 0.097272 0.113436 0.122144 0.124558 0.122507 0.117733 0.111579 0.10496 0.0984345 0.0923131 0.0867405 0.0817621 0.0781796 0.0697371 </t>
  </si>
  <si>
    <t xml:space="preserve">72 0 0 0 0 0 0 2.22045e-016 6.87872e-012 1.19363e-008 2.27595e-006 8.99717e-005 0.0011575 0.00668607 0.0218364 0.0475851 0.0779406 0.104534 0.122088 0.129769 0.129548 0.124216 0.116216 0.107269 0.098422 0.0902251 0.0829133 0.0765388 0.0710581 0.0663848 0.0624512 0.0537208 </t>
  </si>
  <si>
    <t xml:space="preserve">70 0 0 0 0 0 0 1.16573e-014 1.90162e-010 1.64318e-007 1.78818e-005 0.000449443 0.00400667 0.0171834 0.0440541 0.0788402 0.110015 0.129523 0.136079 0.132748 0.123645 0.112124 0.100324 0.0893771 0.0797536 0.0715505 0.0646814 0.0589869 0.0542912 0.0504288 0.0466746 0.0387181 </t>
  </si>
  <si>
    <t xml:space="preserve">68 0 0 0 0 0 0 5.89639e-013 4.10742e-009 1.80452e-006 0.000114128 0.00185304 0.0116093 0.0374339 0.0761925 0.113126 0.135726 0.141442 0.134693 0.121429 0.106197 0.0916071 0.0788088 0.0681005 0.059369 0.0523455 0.0467319 0.0422557 0.0386873 0.035841 0.0326371 0.0261081 </t>
  </si>
  <si>
    <t xml:space="preserve">66 0 0 0 0 0 2.22045e-016 2.26613e-011 6.93328e-008 1.58112e-005 0.000591756 0.00630603 0.0281575 0.0691276 0.112972 0.140578 0.146352 0.13613 0.118395 0.0993241 0.0820796 0.0677442 0.0563352 0.0474513 0.0405994 0.0353286 0.0312697 0.0281364 0.0257116 0.0238326 0.0213517 0.0164712 </t>
  </si>
  <si>
    <t xml:space="preserve">64 0 0 0 0 0 1.42109e-014 6.64734e-010 9.14787e-007 0.000110547 0.00249281 0.0177133 0.0571697 0.108213 0.143603 0.151291 0.137932 0.11547 0.0924166 0.0726482 0.0570882 0.0453448 0.0366452 0.0302355 0.0255051 0.0219963 0.019378 0.0174142 0.0159371 0.0148269 0.013069 0.0097222 </t>
  </si>
  <si>
    <t xml:space="preserve">62 0 0 0 0 0 8.5254e-013 1.48856e-008 9.43618e-006 0.000616822 0.00853209 0.0410705 0.0971705 0.143602 0.156494 0.141011 0.11362 0.086323 0.0640621 0.0475151 0.0357308 0.027472 0.0216911 0.017618 0.0147191 0.0126343 0.0111217 0.0100182 0.0092132 0.00863019 0.00748411 0.00536899 </t>
  </si>
  <si>
    <t xml:space="preserve">60 0 0 0 0 1.11022e-016 3.78678e-011 2.54542e-007 7.61105e-005 0.0027469 0.0237281 0.0786083 0.138266 0.161546 0.146208 0.113824 0.0818028 0.0568753 0.039435 0.0277889 0.0201243 0.0150646 0.0116836 0.00938773 0.00780333 0.00669464 0.00591157 0.0053571 0.00496742 0.00469979 0.00400985 0.00277403 </t>
  </si>
  <si>
    <t xml:space="preserve">58 0 0 0 0 6.21725e-015 1.24973e-009 3.32458e-006 0.000480103 0.00976409 0.053621 0.124204 0.164708 0.154059 0.117107 0.0795715 0.0514761 0.033026 0.0215569 0.0145324 0.0101995 0.00747706 0.00572656 0.0045744 0.00380036 0.00327251 0.00291013 0.0026627 0.00249789 0.00239457 0.00201005 0.00134098 </t>
  </si>
  <si>
    <t xml:space="preserve">56 0 0 0 0 4.87388e-013 3.06566e-008 3.31747e-005 0.00236878 0.0277048 0.0984684 0.162009 0.16426 0.124548 0.0804137 0.0481745 0.0283113 0.0169012 0.0104644 0.00679568 0.00465172 0.00335898 0.00255412 0.00203834 0.00170027 0.00147575 0.00132678 0.00123018 0.00117149 0.00114148 0.000942715 0.000606497 </t>
  </si>
  <si>
    <t xml:space="preserve">54 0 0 0 0 2.72937e-011 5.59177e-007 0.000252971 0.00914258 0.0627549 0.146951 0.174458 0.137143 0.0853564 0.0473381 0.0252584 0.0136089 0.00762261 0.00451083 0.00284153 0.0019091 0.00136581 0.00103662 0.000830599 0.000698813 0.000613945 0.000560229 0.000528293 0.000512428 0.000509105 0.000413666 0.000256645 </t>
  </si>
  <si>
    <t xml:space="preserve">52 0 0 0 6.66134e-016 1.10107e-009 7.58648e-006 0.0014744 0.0276064 0.113486 0.178228 0.155093 0.0958584 0.0495889 0.0238899 0.0114687 0.00571731 0.0030298 0.00172672 0.00106243 0.000705063 0.000502669 0.00038285 0.000309515 0.000263851 0.000235629 0.000219087 0.000210883 0.000209053 0.000212443 0.000169831 0.00010161 </t>
  </si>
  <si>
    <t xml:space="preserve">50 0 0 0 8.21565e-014 3.201e-008 7.65842e-005 0.00656926 0.0652217 0.163859 0.175675 0.113825 0.0560918 0.0244212 0.0103354 0.00450963 0.00209925 0.00106133 0.000586957 0.000355207 0.000234321 0.000167451 0.000128669 0.000105475 9.15191e-005 8.3429e-005 7.93509e-005 7.82476e-005 7.95444e-005 8.2943e-005 6.52358e-005 3.76393e-005 </t>
  </si>
  <si>
    <t xml:space="preserve">48 0 0 0 6.55109e-012 6.70934e-007 0.000575409 0.0223792 0.120577 0.188904 0.140727 0.0689633 0.0274767 0.0101947 0.0038331 0.00153561 0.000673661 0.000327651 0.00017718 0.000106193 7.00779e-005 5.04899e-005 3.93513e-005 3.28699e-005 2.91625e-005 2.72518e-005 2.6618e-005 2.69877e-005 2.82291e-005 3.02983e-005 2.34454e-005 1.30452e-005 </t>
  </si>
  <si>
    <t xml:space="preserve">46 0 0 0 3.6313e-010 1.01436e-005 0.00321864 0.0582991 0.174447 0.173887 0.0916153 0.0344925 0.0112671 0.00360739 0.00121863 0.000452829 0.000188939 8.91457e-005 4.74949e-005 2.83883e-005 1.88599e-005 1.37797e-005 1.09517e-005 9.36757e-006 8.53682e-006 8.21226e-006 8.26968e-006 8.65224e-006 9.34373e-006 1.03553e-005 7.88377e-006 4.23025e-006 </t>
  </si>
  <si>
    <t xml:space="preserve">44 0 0 2.55351e-015 1.3989e-008 0.000110668 0.013407 0.116154 0.197519 0.127803 0.0484698 0.0142407 0.00386748 0.00108199 0.000332122 0.000115638 4.63134e-005 2.13754e-005 1.13058e-005 6.78608e-006 4.56757e-006 3.40398e-006 2.77361e-006 2.44139e-006 2.29577e-006 2.28309e-006 2.37953e-006 2.57845e-006 2.88456e-006 3.31138e-006 2.48036e-006 1.28347e-006 </t>
  </si>
  <si>
    <t xml:space="preserve">42 0 0 3.42837e-013 3.74764e-007 0.000871658 0.0415953 0.177016 0.175028 0.0749978 0.0208382 0.00485316 0.00111123 0.000275077 7.7592e-005 2.55724e-005 9.92182e-006 4.51702e-006 2.3899e-006 1.45054e-006 9.95445e-007 7.61113e-007 6.39214e-007 5.81875e-007 5.6718e-007 5.85565e-007 6.3414e-007 7.14261e-007 8.30569e-007 9.90746e-007 7.30133e-007 3.64344e-007 </t>
  </si>
  <si>
    <t xml:space="preserve">40 0 0 3.07887e-011 6.98623e-006 0.00495827 0.0961405 0.206361 0.121381 0.0351374 0.00727966 0.00136517 0.000267256 5.92763e-005 1.55391e-005 4.89719e-006 1.85768e-006 8.41216e-007 4.48615e-007 2.77248e-007 1.95224e-007 1.54036e-007 1.34055e-007 1.26824e-007 1.28728e-007 1.38554e-007 1.56519e-007 1.83918e-007 2.23053e-007 2.77346e-007 2.01092e-007 9.67706e-008 </t>
  </si>
  <si>
    <t xml:space="preserve">38 0 0 1.841e-009 9.06796e-005 0.0203762 0.165576 0.184032 0.0658748 0.0131422 0.00206633 0.000316961 5.38011e-005 1.08266e-005 2.66755e-006 8.12108e-007 3.03973e-007 1.38062e-007 7.47787e-008 4.73837e-008 3.44531e-008 2.82166e-008 2.55832e-008 2.52784e-008 2.68399e-008 3.02448e-008 3.578e-008 4.40207e-008 5.58698e-008 7.26418e-008 5.18195e-008 2.40481e-008 </t>
  </si>
  <si>
    <t xml:space="preserve">36 0 3.88578e-015 7.33506e-008 0.000820002 0.0605145 0.212507 0.125544 0.0279756 0.00392384 0.000476546 6.07381e-005 9.06518e-006 1.676e-006 3.92523e-007 1.16617e-007 4.34687e-008 1.99684e-008 1.10684e-008 7.24113e-009 5.47138e-009 4.67833e-009 4.4428e-009 4.60758e-009 5.14096e-009 6.09075e-009 7.57529e-009 9.79393e-009 1.30521e-008 1.78015e-008 1.24939e-008 5.59141e-009 </t>
  </si>
  <si>
    <t xml:space="preserve">34 0 5.04596e-013 1.94896e-006 0.00516889 0.129917 0.203261 0.0655111 0.00929572 0.000935118 8.92902e-005 9.60581e-006 1.27839e-006 2.19891e-007 4.95072e-008 1.45003e-008 5.4323e-009 2.54511e-009 1.45475e-009 9.89449e-010 7.81868e-010 7.02063e-010 7.02077e-010 7.68011e-010 9.04605e-010 1.13156e-009 1.4854e-009 2.02545e-009 2.84394e-009 4.0816e-009 2.81841e-009 1.21637e-009 </t>
  </si>
  <si>
    <t xml:space="preserve">32 0 4.38175e-011 3.45638e-005 0.0227234 0.201671 0.144889 0.0261454 0.00241649 0.00017787 1.35915e-005 1.2537e-006 1.50879e-007 2.44495e-008 5.35182e-009 1.56115e-009 5.93254e-010 2.85857e-010 1.69776e-010 1.20887e-010 1.00538e-010 9.53571e-011 1.00956e-010 1.17065e-010 1.46225e-010 1.93938e-010 2.69756e-010 3.89356e-010 5.77951e-010 8.75603e-010 5.94857e-010 2.47577e-010 </t>
  </si>
  <si>
    <t xml:space="preserve">30 0 2.53367e-009 0.000409476 0.0697014 0.226387 0.0769644 0.00797949 0.000491404 2.70009e-005 1.68057e-006 1.35025e-007 1.4902e-008 2.30377e-009 4.95845e-010 1.45528e-010 5.66154e-011 2.82918e-011 1.7593e-011 1.32057e-011 1.16327e-011 1.17224e-011 1.32098e-011 1.63174e-011 2.17135e-011 3.06641e-011 4.53709e-011 6.95718e-011 1.09545e-010 1.75746e-010 1.17469e-010 4.7147e-011 </t>
  </si>
  <si>
    <t xml:space="preserve">28 5.88418e-015 9.76272e-008 0.00324322 0.149239 0.183781 0.0304614 0.00186204 7.81618e-005 3.27077e-006 1.68784e-007 1.19991e-008 1.23161e-009 1.83944e-010 3.93712e-011 1.17453e-011 4.72116e-012 2.46733e-012 1.6187e-012 1.28981e-012 1.2111e-012 1.30425e-012 1.57279e-012 2.07984e-012 2.96195e-012 4.47272e-012 7.06742e-012 1.15552e-011 1.93651e-011 3.30035e-011 2.17035e-011 8.40031e-012 </t>
  </si>
  <si>
    <t xml:space="preserve">26 7.40519e-013 2.50883e-006 0.0171868 0.223116 0.107886 0.00898113 0.00033218 9.72283e-006 3.16128e-007 1.37671e-008 8.79764e-010 8.51706e-011 1.24447e-011 2.67901e-012 8.20681e-013 3.44006e-013 1.89599e-013 1.32235e-013 1.12631e-013 1.13452e-013 1.31334e-013 1.70392e-013 2.42416e-013 3.7116e-013 6.01845e-013 1.01957e-012 1.78392e-012 3.19282e-012 5.79873e-012 3.75174e-012 1.40033e-012 </t>
  </si>
  <si>
    <t xml:space="preserve">24 6.21873e-011 4.30349e-005 0.0609791 0.232947 0.045791 0.00197215 4.52948e-005 9.45724e-007 2.43755e-008 9.11888e-010 5.32131e-011 4.9278e-012 7.13354e-013 1.56211e-013 4.96433e-014 2.19014e-014 1.28372e-014 9.59098e-015 8.79342e-015 9.56253e-015 1.1969e-014 1.67967e-014 2.58368e-014 4.27244e-014 7.47075e-014 1.36221e-013 2.55991e-013 4.90967e-013 9.53236e-013 6.06779e-013 2.18404e-013 </t>
  </si>
  <si>
    <t xml:space="preserve">22 3.47734e-009 0.000493161 0.144946 0.169852 0.0140485 0.000322464 4.71988e-006 7.19172e-008 1.4992e-009 4.90424e-011 2.65498e-012 2.38521e-013 3.4643e-014 7.8048e-015 2.59957e-015 1.21827e-015 7.65807e-016 6.17601e-016 6.13773e-016 7.25193e-016 9.87175e-016 1.50657e-015 2.51801e-015 4.51768e-015 8.55475e-015 1.68553e-014 3.41446e-014 7.04125e-014 1.46609e-013 9.18162e-014 3.18698e-014 </t>
  </si>
  <si>
    <t xml:space="preserve">20 1.29581e-007 0.00377856 0.230933 0.0864803 0.00311446 3.92506e-005 3.75769e-007 4.27477e-009 7.35376e-011 2.1413e-012 1.09258e-013 9.65773e-015 1.42524e-015 3.3412e-016 1.17835e-016 5.92067e-017 4.02499e-017 3.53075e-017 3.83e-017 4.94816e-017 7.36853e-017 1.22952e-016 2.24393e-016 4.3881e-016 9.03669e-016 1.93149e-015 4.23315e-015 9.41812e-015 2.10964e-014 1.29986e-014 4.35097e-015 </t>
  </si>
  <si>
    <t xml:space="preserve">18 3.22065e-006 0.0193713 0.246679 0.0307378 0.000498775 3.55559e-006 2.28514e-008 1.98572e-010 2.8763e-012 7.58932e-014 3.70801e-015 3.27085e-016 4.96693e-017 1.22548e-017 4.62339e-018 2.5138e-018 1.86377e-018 1.79196e-018 2.13659e-018 3.03763e-018 4.97748e-018 9.12983e-018 1.82848e-017 3.91519e-017 8.80572e-017 2.04977e-016 4.87806e-016 1.17488e-015 2.84017e-015 1.72172e-015 5.55747e-016 </t>
  </si>
  <si>
    <t xml:space="preserve">16 5.34352e-005 0.0664942 0.176669 0.0076237 5.76821e-005 2.39631e-007 1.06119e-009 7.20704e-012 8.96934e-014 2.18318e-015 1.03773e-016 9.26499e-018 1.46619e-018 3.85081e-019 1.57014e-019 9.32412e-020 7.60307e-020 8.07385e-020 1.06552e-019 1.67771e-019 3.04278e-019 6.1682e-019 1.36237e-018 3.20878e-018 7.91535e-018 2.01453e-017 5.22479e-017 1.36689e-016 3.57737e-016 2.13358e-016 6.64125e-017 </t>
  </si>
  <si>
    <t xml:space="preserve">14 0.000592323 0.152922 0.0848181 0.00131887 4.8153e-006 1.20114e-008 3.76225e-011 2.04334e-013 2.22956e-015 5.09663e-017 2.39463e-018 2.1948e-019 3.66573e-020 1.0366e-020 4.61515e-021 3.02123e-021 2.73236e-021 3.2293e-021 4.7502e-021 8.33649e-021 1.68329e-020 3.79155e-020 9.28147e-020 2.41564e-019 6.56328e-019 1.83355e-018 5.20145e-018 1.48313e-017 4.21565e-017 2.47364e-017 7.42509e-018 </t>
  </si>
  <si>
    <t xml:space="preserve">12 0.00439023 0.235733 0.0272858 0.000159063 2.90045e-007 4.47628e-010 1.01802e-012 4.52457e-015 4.41713e-017 9.65445e-019 4.55573e-020 4.34782e-021 7.76199e-022 2.39036e-022 1.17405e-022 8.55153e-023 8.65021e-023 1.14658e-022 1.89305e-022 3.72668e-022 8.42682e-022 2.12047e-021 5.78161e-021 1.67042e-020 5.02009e-020 1.54546e-019 4.81294e-019 1.50083e-018 4.64776e-018 2.68314e-018 7.76659e-019 </t>
  </si>
  <si>
    <t xml:space="preserve">10 0.0217739 0.243637 0.00587824 1.3367e-005 1.26e-008 1.23982e-011 2.1019e-014 7.82316e-017 6.97361e-019 1.48379e-020 7.14501e-022 7.20185e-023 1.39187e-023 4.72152e-024 2.58473e-024 2.11431e-024 2.41235e-024 3.61368e-024 6.74372e-024 1.49874e-023 3.8175e-023 1.07894e-022 3.29296e-022 1.06099e-021 3.54192e-021 1.20633e-020 4.13927e-020 1.4164e-019 4.79401e-019 2.72285e-019 7.60032e-020 </t>
  </si>
  <si>
    <t xml:space="preserve">8 0.0723106 0.168828 0.00084748 7.82245e-007 3.94584e-010 2.55134e-013 3.31052e-016 1.05602e-018 8.77214e-021 1.84996e-022 9.23699e-024 9.97419e-025 2.11354e-025 7.98815e-026 4.92446e-026 4.5661e-026 5.92606e-026 1.01097e-025 2.14741e-025 5.42232e-025 1.56494e-024 4.99466e-024 1.71483e-023 6.19e-023 2.30513e-022 8.71988e-022 3.30873e-021 1.24664e-020 4.62623e-020 2.5851e-020 6.95832e-021 </t>
  </si>
  <si>
    <t xml:space="preserve">6 0.160897 0.0784219 8.17079e-005 3.18589e-008 8.90376e-012 3.89946e-015 3.97656e-018 1.11266e-020 8.79069e-023 1.87092e-024 9.84246e-026 1.15489e-026 2.71759e-027 1.15753e-027 8.11888e-028 8.61302e-028 1.2823e-027 2.51047e-027 6.11223e-027 1.76478e-026 5.8051e-026 2.10354e-025 8.16492e-025 3.31705e-024 1.38383e-023 5.83701e-023 2.45821e-022 1.02326e-021 4.17663e-021 2.29615e-021 5.95998e-022 </t>
  </si>
  <si>
    <t xml:space="preserve">4 0.739979 0.0302748 5.4969e-006 9.20476e-010 1.46411e-013 4.46265e-017 3.66758e-020 9.20825e-023 7.06185e-025 1.54488e-026 8.70632e-028 1.12701e-028 2.98612e-029 1.45197e-029 1.17272e-029 1.43969e-029 2.48562e-029 5.64354e-029 1.59114e-028 5.30636e-028 2.00939e-027 8.34993e-027 3.70122e-026 1.70965e-025 8.07349e-025 3.83758e-024 1.81325e-023 8.43186e-023 3.82858e-022 2.06795e-022 5.16074e-023 </t>
  </si>
  <si>
    <t>mean  4 11.835 19.67 25.7598 31.2866 36.3026 40.8549 44.9865 48.7361 52.1391 55.2276 58.0306 60.5745 62.8833 64.9786 66.8803 68.6061 70.1725 71.5941 72.8842 74.0551 75.1178 76.0823 76.9576 77.7519 78.4729 79.1272 79.7211 80.26 80.7491 81.8401</t>
  </si>
  <si>
    <t>sdsize  3.10907 3.10907 3.10907 3.28681 3.46455 3.64229 3.82004 3.99778 4.17552 4.35327 4.53101 4.70875 4.8865 5.06424 5.24198 5.41972 5.59747 5.77521 5.95295 6.1307 6.30844 6.48618 6.66393 6.84167 7.01941 7.19715 7.3749 7.55264 7.73038 7.73038 7.73038</t>
  </si>
  <si>
    <t xml:space="preserve"> Seas: 1 Sub_Seas: 2   Morph: 1</t>
  </si>
  <si>
    <t xml:space="preserve">94 0 0 0 0 0 0 0 0 0 0 3.33067e-016 2.5091e-013 4.59158e-011 2.77682e-009 7.16426e-008 9.56213e-007 7.64275e-006 4.09031e-005 0.000159689 0.000485828 0.00121225 0.00258165 0.00484081 0.00819001 0.0127464 0.0185306 0.0254739 0.0334397 0.0404925 0.0460213 0.0605378 </t>
  </si>
  <si>
    <t xml:space="preserve">92 0 0 0 0 0 0 0 0 0 0 9.88098e-015 4.6948e-012 5.62657e-010 2.36152e-008 4.43136e-007 4.46958e-006 2.78632e-005 0.000119416 0.000381755 0.000969301 0.00205196 0.00376085 0.00614588 0.00916353 0.0126936 0.0165715 0.0206211 0.0246801 0.0281102 0.0309128 0.0377178 </t>
  </si>
  <si>
    <t xml:space="preserve">90 0 0 0 0 0 0 0 0 0 1.11022e-016 2.59459e-013 7.7275e-011 6.28108e-009 1.90327e-007 2.71426e-006 2.17059e-005 0.000111118 0.000402666 0.00111531 0.00250434 0.00476989 0.00798084 0.0120536 0.0167844 0.0219083 0.0271558 0.0322935 0.037143 0.0412035 0.0446143 0.0525847 </t>
  </si>
  <si>
    <t xml:space="preserve">88 0 0 0 0 0 0 0 0 0 5.88418e-015 5.64737e-012 1.07109e-009 5.97643e-008 1.32167e-006 1.44646e-005 9.25219e-005 0.000392057 0.00121001 0.00292311 0.00583982 0.0100633 0.0154501 0.0216683 0.0283028 0.0349519 0.0412896 0.0470888 0.0522183 0.0565062 0.0602422 0.0685905 </t>
  </si>
  <si>
    <t xml:space="preserve">86 0 0 0 0 0 0 0 0 0 1.79745e-013 1.02122e-010 1.2503e-008 4.84718e-007 7.90814e-006 6.70666e-005 0.000346152 0.00122385 0.00324034 0.00687274 0.0122906 0.019269 0.0272854 0.0357034 0.043937 0.0515438 0.0582503 0.0639325 0.0685786 0.0725021 0.0761062 0.0837069 </t>
  </si>
  <si>
    <t xml:space="preserve">84 0 0 0 0 0 0 0 0 1.88738e-015 4.51073e-012 1.53449e-009 1.22923e-007 3.35117e-006 4.07725e-005 0.000270557 0.00113671 0.00338002 0.00773306 0.014496 0.0233463 0.0334865 0.0439591 0.0539226 0.0627931 0.0702629 0.0762494 0.0808219 0.0841347 0.0870356 0.0899562 0.0955761 </t>
  </si>
  <si>
    <t xml:space="preserve">82 0 0 0 0 0 0 0 0 7.11653e-014 9.26773e-011 1.91608e-008 1.01792e-006 1.97507e-005 0.000181139 0.000949662 0.00327634 0.00825888 0.0164463 0.0274281 0.0400248 0.0528166 0.0646085 0.0746472 0.0826185 0.0885364 0.0926097 0.0951347 0.0964228 0.0977539 0.0994793 0.102101 </t>
  </si>
  <si>
    <t xml:space="preserve">80 0 0 0 0 0 0 0 3.33067e-016 2.15628e-012 1.55864e-009 1.9884e-007 7.10038e-006 9.92339e-005 0.000693448 0.00290026 0.0082887 0.0178539 0.0311704 0.0465564 0.0619316 0.0756076 0.0866276 0.0947192 0.100075 0.103125 0.104365 0.104268 0.103229 0.102722 0.102927 0.102047 </t>
  </si>
  <si>
    <t xml:space="preserve">78 0 0 0 0 0 0 0 1.36557e-014 5.26069e-011 2.14593e-008 1.71502e-006 4.17211e-005 0.000425053 0.00228759 0.00770659 0.0184053 0.0341472 0.0526473 0.0708926 0.0864911 0.0982332 0.105961 0.110165 0.111598 0.111032 0.109128 0.106405 0.10324 0.100991 0.0996352 0.0954256 </t>
  </si>
  <si>
    <t xml:space="preserve">76 0 0 0 0 0 0 0 5.32907e-013 1.03293e-009 2.41896e-007 1.22955e-005 0.000206517 0.00155216 0.00650287 0.0178175 0.035872 0.0577818 0.0792453 0.0968421 0.10902 0.115837 0.118239 0.117444 0.11457 0.110504 0.105877 0.101107 0.0964517 0.0928963 0.0902385 0.0834873 </t>
  </si>
  <si>
    <t xml:space="preserve">74 0 0 0 0 0 0 9.99201e-016 1.6361e-011 1.63249e-008 2.2327e-006 7.32752e-005 0.000861182 0.00483225 0.0159294 0.035842 0.0613669 0.0865063 0.106302 0.118678 0.124028 0.123974 0.120366 0.114762 0.108285 0.101661 0.0953113 0.0894536 0.0841768 0.0799472 0.0764647 0.0683388 </t>
  </si>
  <si>
    <t xml:space="preserve">72 0 0 0 0 0 0 5.51781e-014 3.96538e-010 2.07707e-007 1.68758e-005 0.000363018 0.00302541 0.0128257 0.0336249 0.0627344 0.0921475 0.114585 0.127079 0.130473 0.127353 0.120424 0.111782 0.102789 0.094222 0.0864523 0.0796102 0.0736916 0.0686267 0.0643723 0.0606209 0.0523367 </t>
  </si>
  <si>
    <t xml:space="preserve">70 0 0 0 0 0 0 2.30138e-012 7.58905e-009 2.12778e-006 0.000104463 0.00149512 0.00895427 0.0290229 0.0611645 0.095542 0.121453 0.134287 0.135387 0.12868 0.118026 0.106168 0.0947028 0.0843878 0.0754772 0.0679583 0.0616984 0.056525 0.0522654 0.048494 0.0449651 0.0375006 </t>
  </si>
  <si>
    <t xml:space="preserve">68 0 0 0 0 0 1.77636e-015 7.41107e-011 1.14709e-007 1.75522e-005 0.000529615 0.00511935 0.0223275 0.0559931 0.0958791 0.126609 0.14051 0.13924 0.128544 0.113854 0.0987235 0.0849516 0.0731946 0.0635027 0.0556626 0.0493804 0.044367 0.0403706 0.0371839 0.0341797 0.0312048 0.0251397 </t>
  </si>
  <si>
    <t xml:space="preserve">66 0 0 0 0 0 1.10356e-013 1.84373e-009 1.36959e-006 0.000116604 0.00219926 0.0145732 0.0469056 0.092103 0.129522 0.145987 0.142688 0.127739 0.108766 0.0903706 0.0745317 0.0616942 0.0516085 0.0438013 0.0377915 0.0331674 0.0296024 0.0268467 0.0247123 0.0225392 0.0202607 0.0157678 </t>
  </si>
  <si>
    <t xml:space="preserve">64 0 0 0 0 0 5.20706e-012 3.54429e-008 1.29193e-005 0.000623901 0.00748057 0.0344915 0.0830226 0.129172 0.150784 0.146471 0.127187 0.103683 0.0820174 0.0643501 0.0507854 0.0406643 0.033196 0.0276924 0.0236213 0.0205925 0.0183261 0.0166233 0.0153422 0.0139059 0.0123078 0.00925272 </t>
  </si>
  <si>
    <t xml:space="preserve">62 0 0 0 0 1.22125e-015 1.85034e-010 5.26601e-007 9.62957e-005 0.00268887 0.0208425 0.0678731 0.123814 0.154463 0.151275 0.127871 0.0995116 0.0744582 0.055117 0.0411066 0.0312327 0.0243263 0.0194792 0.0160476 0.0135923 0.0118181 0.0105267 0.00958384 0.00889771 0.00802687 0.00699505 0.00507993 </t>
  </si>
  <si>
    <t xml:space="preserve">60 0 0 0 0 9.31477e-014 4.95466e-009 6.04852e-006 0.000567224 0.00933482 0.0475709 0.111053 0.155579 0.157486 0.13079 0.097134 0.0683409 0.0473089 0.0330089 0.0235566 0.0173361 0.0132077 0.0104274 0.00852384 0.00720045 0.00626943 0.00561036 0.00514472 0.00482043 0.00433494 0.00371957 0.00260938 </t>
  </si>
  <si>
    <t xml:space="preserve">58 0 0 0 0 5.3626e-012 1.00002e-007 5.37185e-005 0.00264076 0.0261065 0.088947 0.151087 0.164719 0.136906 0.0974491 0.0642028 0.0411965 0.0265944 0.0176172 0.01211 0.0086848 0.00650829 0.00509211 0.00414989 0.0035116 0.00307433 0.00277439 0.00257149 0.00243956 0.00219034 0.00185049 0.00125403 </t>
  </si>
  <si>
    <t xml:space="preserve">56 0 0 0 2.22045e-016 2.25904e-010 1.52186e-006 0.000368968 0.00971796 0.0588201 0.136252 0.170919 0.146944 0.101475 0.0625712 0.0369243 0.0217975 0.0132267 0.00837909 0.00558484 0.00392679 0.0029107 0.00226851 0.0018519 0.00157664 0.00139353 0.00127299 0.00119677 0.00115334 0.00103546 0.000861337 0.000563866 </t>
  </si>
  <si>
    <t xml:space="preserve">54 0 0 0 2.58682e-014 6.96771e-009 1.74675e-005 0.00196027 0.0282701 0.106774 0.170996 0.160778 0.110451 0.0641294 0.0346225 0.0184773 0.010123 0.00581998 0.00355152 0.00231052 0.00160245 0.00118146 0.000921946 0.00075749 0.000651694 0.000583888 0.000541959 0.000518611 0.000509361 0.000457985 0.000375109 0.000237214 </t>
  </si>
  <si>
    <t xml:space="preserve">52 0 0 0 2.02005e-012 1.57413e-007 0.000151251 0.00805693 0.0650167 0.15617 0.175821 0.125756 0.069951 0.0345544 0.0165089 0.00804498 0.00412643 0.0022657 0.0013415 0.000857519 0.000590207 0.000435249 0.000341819 0.000284002 0.000247994 0.000226148 0.000214089 0.000209257 0.000210145 0.000189526 0.000152841 9.33696e-005 </t>
  </si>
  <si>
    <t xml:space="preserve">50 0 0 0 1.11588e-010 2.60587e-006 0.0009883 0.0256214 0.118225 0.184049 0.148114 0.0817891 0.0373264 0.015874 0.0067834 0.00304769 0.00147637 0.000780358 0.000451571 0.000285507 0.0001962 0.000145531 0.000115616 9.76006e-005 8.68817e-005 8.09671e-005 7.84714e-005 7.86196e-005 8.0992e-005 7.33812e-005 5.82672e-005 3.43853e-005 </t>
  </si>
  <si>
    <t xml:space="preserve">48 0 0 1.55431e-015 4.36458e-009 3.16224e-005 0.0048741 0.0630476 0.169985 0.174774 0.102224 0.0442299 0.0167811 0.00621723 0.00240183 0.00100456 0.000463631 0.000237792 0.000135464 8.52763e-005 5.88671e-005 4.41642e-005 3.56752e-005 3.07448e-005 2.80225e-005 2.67966e-005 2.66882e-005 2.75038e-005 2.91604e-005 2.6583e-005 2.07831e-005 1.1848e-005 </t>
  </si>
  <si>
    <t xml:space="preserve">46 0 0 1.96065e-013 1.20936e-007 0.000281401 0.0181468 0.120067 0.193261 0.13373 0.0578013 0.0198872 0.00635616 0.00207601 0.000732829 0.000288097 0.000127794 6.41086e-005 3.62146e-005 2.28498e-005 1.59413e-005 1.21643e-005 1.00426e-005 8.87731e-006 8.32107e-006 8.19795e-006 8.42208e-006 8.95921e-006 9.80794e-006 9.01006e-006 6.93589e-006 3.81962e-006 </t>
  </si>
  <si>
    <t xml:space="preserve">44 0 0 1.63581e-011 2.37511e-006 0.00183693 0.051013 0.176975 0.173748 0.0824475 0.0267749 0.00743447 0.0020283 0.000590991 0.000192674 7.18881e-005 3.09176e-005 1.52914e-005 8.62791e-006 5.49257e-006 3.89631e-006 3.04092e-006 2.57906e-006 2.34953e-006 2.27481e-006 2.3184e-006 2.46611e-006 2.71745e-006 3.08172e-006 2.85731e-006 2.16571e-006 1.15213e-006 </t>
  </si>
  <si>
    <t xml:space="preserve">42 0 0 9.29422e-010 3.30796e-005 0.00879885 0.108297 0.201909 0.123518 0.040955 0.0101601 0.00231064 0.000545284 0.000143432 4.36518e-005 1.56073e-005 6.56531e-006 3.22692e-006 1.83184e-006 1.18443e-006 8.59526e-007 6.8996e-007 6.04236e-007 5.69995e-007 5.72536e-007 6.06078e-007 6.70039e-007 7.67483e-007 9.04572e-007 8.47796e-007 6.32706e-007 3.25154e-007 </t>
  </si>
  <si>
    <t xml:space="preserve">40 0 3.10862e-015 3.59675e-008 0.000326894 0.0309346 0.173648 0.178305 0.0694323 0.0163902 0.00315816 0.000597049 0.000123498 2.96767e-005 8.52183e-006 2.94814e-006 1.22364e-006 6.02468e-007 3.46597e-007 2.29127e-007 1.71135e-007 1.42082e-007 1.29146e-007 1.2675e-007 1.32664e-007 1.46462e-007 1.6892e-007 2.01833e-007 2.48042e-007 2.3536e-007 1.72946e-007 8.58585e-008 </t>
  </si>
  <si>
    <t xml:space="preserve">38 0 4.16112e-013 9.48712e-007 0.00229314 0.0798468 0.21032 0.121879 0.030859 0.00528426 0.000804108 0.000128254 2.35632e-005 5.23459e-006 1.43352e-006 4.84514e-007 2.00169e-007 9.9513e-008 5.84405e-008 3.97626e-008 3.07532e-008 2.65554e-008 2.51816e-008 2.58354e-008 2.83006e-008 3.27171e-008 3.95142e-008 4.9423e-008 6.35391e-008 6.11333e-008 4.42308e-008 2.1212e-008 </t>
  </si>
  <si>
    <t xml:space="preserve">36 0 3.67426e-011 1.70687e-005 0.011424 0.151345 0.192427 0.0644802 0.010843 0.00137239 0.000167695 2.29032e-005 3.78728e-006 7.87104e-007 2.07781e-007 6.92775e-008 2.87389e-008 1.45417e-008 8.78105e-009 6.19013e-009 4.98778e-009 4.50459e-009 4.47929e-009 4.82685e-009 5.5581e-009 6.75584e-009 8.57663e-009 1.12689e-008 1.52051e-008 1.48569e-008 1.05838e-008 4.90325e-009 </t>
  </si>
  <si>
    <t xml:space="preserve">34 0 2.16049e-009 0.000209615 0.0404334 0.210692 0.132989 0.0264007 0.00301183 0.000287105 2.86439e-005 3.3999e-006 5.12769e-007 1.00889e-007 2.59492e-008 8.61774e-009 3.62132e-009 1.8799e-009 1.17575e-009 8.64457e-010 7.30104e-010 6.93496e-010 7.26867e-010 8.26596e-010 1.00495e-009 1.28954e-009 1.72731e-009 2.39245e-009 3.39912e-009 3.37819e-009 2.36955e-009 1.06045e-009 </t>
  </si>
  <si>
    <t xml:space="preserve">32 4.77396e-015 8.46519e-008 0.00175832 0.101707 0.215445 0.0694233 0.00836448 0.000661276 4.83772e-005 4.00698e-006 4.19522e-007 5.84781e-008 1.10231e-008 2.79214e-009 9.32599e-010 4.00472e-010 2.14994e-010 1.40285e-010 1.08292e-010 9.64529e-011 9.68977e-011 1.07601e-010 1.29748e-010 1.6728e-010 2.2753e-010 3.22782e-010 4.72952e-010 7.09862e-010 7.18688e-010 4.96351e-010 2.14583e-010 </t>
  </si>
  <si>
    <t xml:space="preserve">30 6.11511e-013 2.21201e-006 0.0100811 0.181885 0.16182 0.0273699 0.00205043 0.000114754 6.56508e-006 4.59034e-007 4.3026e-008 5.61715e-009 1.02656e-009 2.58839e-010 8.77973e-011 3.88664e-011 2.17509e-011 1.4915e-011 1.2169e-011 1.14999e-011 1.22874e-011 1.45307e-011 1.86672e-011 2.56343e-011 3.71097e-011 5.59672e-011 8.70561e-011 1.38487e-010 1.43053e-010 9.72777e-011 4.06257e-011 </t>
  </si>
  <si>
    <t xml:space="preserve">28 5.22186e-011 3.85807e-005 0.0395278 0.231289 0.0892699 0.00814789 0.000388845 1.57375e-005 7.17456e-007 4.30599e-008 3.66743e-009 4.54424e-010 8.14825e-011 2.06718e-011 7.19008e-012 3.31022e-012 1.94659e-012 1.41301e-012 1.22661e-012 1.2374e-012 1.41407e-012 1.79004e-012 2.46165e-012 3.61639e-012 5.59471e-012 9.00407e-012 1.49206e-011 2.52388e-011 2.66412e-011 1.78376e-011 7.19619e-012 </t>
  </si>
  <si>
    <t xml:space="preserve">26 2.96926e-009 0.000449529 0.106051 0.209156 0.036165 0.00183124 5.70391e-005 1.70542e-006 6.31328e-008 3.30719e-009 2.59782e-010 3.09598e-011 5.51208e-012 1.42221e-012 5.12195e-013 2.47403e-013 1.54102e-013 1.19278e-013 1.10903e-013 1.2016e-013 1.47689e-013 2.01159e-013 2.97534e-013 4.69678e-013 7.79662e-013 1.34407e-012 2.3811e-012 4.29687e-012 4.64202e-012 3.06023e-012 1.19261e-012 </t>
  </si>
  <si>
    <t xml:space="preserve">24 1.12514e-007 0.00350187 0.194781 0.1345 0.0107568 0.000310666 6.47086e-006 1.46012e-007 4.47263e-009 2.07948e-010 1.52909e-011 1.7762e-012 3.17769e-013 8.42878e-014 3.17371e-014 1.62257e-014 1.0791e-014 8.97144e-015 8.99407e-015 1.05301e-014 1.39984e-014 2.06209e-014 3.29614e-014 5.61554e-014 1.00431e-013 1.86158e-013 3.53809e-013 6.83371e-013 7.56752e-013 4.91208e-013 1.84922e-013 </t>
  </si>
  <si>
    <t xml:space="preserve">22 2.84352e-006 0.0182526 0.244974 0.0614959 0.00234843 3.9774e-005 5.67624e-007 9.87496e-009 2.5507e-010 1.07032e-011 7.47817e-013 8.58051e-014 1.56108e-014 4.30284e-015 1.71045e-015 9.33766e-016 6.68384e-016 6.01225e-016 6.54236e-016 8.32756e-016 1.20409e-015 1.92825e-015 3.34678e-015 6.18081e-015 1.19581e-014 2.39227e-014 4.89504e-014 1.01526e-013 1.15423e-013 7.3768e-014 2.68268e-014 </t>
  </si>
  <si>
    <t xml:space="preserve">20 4.79704e-005 0.0636986 0.211003 0.0199859 0.000376233 3.842e-006 3.84927e-008 5.27468e-010 1.1708e-011 4.50899e-013 3.03846e-014 3.49e-015 6.53474e-016 1.89197e-016 8.01764e-017 4.71509e-017 3.66171e-017 3.58983e-017 4.26843e-017 5.94308e-017 9.3989e-017 1.64475e-016 3.11455e-016 6.26262e-016 1.31608e-015 2.85239e-015 6.30578e-015 1.40901e-014 1.6471e-014 1.03648e-014 3.64112e-015 </t>
  </si>
  <si>
    <t xml:space="preserve">18 0.000540658 0.148931 0.124456 0.00461529 4.42173e-005 2.79933e-007 2.01752e-009 2.2248e-011 4.3248e-013 1.55455e-014 1.02557e-015 1.19508e-016 2.33074e-017 7.16503e-018 3.26855e-018 2.08903e-018 1.77428e-018 1.90969e-018 2.49775e-018 3.8274e-018 6.65779e-018 1.27971e-017 2.65647e-017 5.84143e-017 1.33883e-016 3.15552e-016 7.5633e-016 1.82669e-015 2.19904e-015 1.3625e-015 4.62365e-016 </t>
  </si>
  <si>
    <t xml:space="preserve">16 0.00407432 0.2334 0.0502566 0.000757027 3.81101e-006 1.53803e-008 8.17104e-011 7.40868e-013 1.28543e-014 4.38572e-016 2.87537e-017 3.44502e-018 7.08264e-019 2.33692e-019 1.15883e-019 8.12053e-020 7.60376e-020 9.05084e-020 1.31089e-019 2.22426e-019 4.27966e-019 9.08223e-019 2.07659e-018 5.01568e-018 1.25889e-017 3.23888e-017 8.44641e-017 2.2122e-016 2.74683e-016 1.6757e-016 5.4931e-017 </t>
  </si>
  <si>
    <t xml:space="preserve">14 0.0205445 0.245237 0.0138879 8.81616e-005 2.40791e-007 6.37027e-010 2.55655e-012 1.94745e-014 3.07376e-016 1.01236e-017 6.69566e-019 8.3595e-020 1.8336e-020 6.56403e-021 3.57286e-021 2.76946e-021 2.88197e-021 3.82158e-021 6.17032e-021 1.1664e-020 2.49636e-020 5.87942e-020 1.48775e-019 3.96446e-019 1.09411e-018 3.08443e-018 8.78248e-018 2.50259e-017 3.21004e-017 1.92814e-017 6.10561e-018 </t>
  </si>
  <si>
    <t xml:space="preserve">12 0.0693651 0.172763 0.00262491 7.28626e-006 1.11487e-008 1.98839e-011 6.17801e-014 4.04004e-016 5.91241e-018 1.91179e-019 1.29488e-020 1.70737e-021 4.04384e-022 1.58772e-022 9.57923e-023 8.28631e-023 9.66029e-023 1.43752e-022 2.60476e-022 5.51931e-022 1.32134e-021 3.47161e-021 9.76856e-021 2.88453e-020 8.78908e-020 2.72526e-019 8.50242e-019 2.64459e-018 3.50968e-018 2.07566e-018 6.34916e-019 </t>
  </si>
  <si>
    <t xml:space="preserve">10 0.156912 0.0815851 0.000339143 4.2714e-007 3.78114e-010 4.67591e-013 1.15281e-015 6.61341e-018 9.14692e-020 2.9533e-021 2.07951e-022 2.93499e-023 7.59699e-024 3.30702e-024 2.23328e-024 2.17504e-024 2.86364e-024 4.81714e-024 9.86128e-024 2.35659e-023 6.34643e-023 1.86972e-022 5.87831e-022 1.93197e-021 6.52577e-021 2.23403e-020 7.66383e-020 2.61053e-019 3.59004e-019 2.09049e-019 6.17699e-020 </t>
  </si>
  <si>
    <t xml:space="preserve">8 0.237927 0.0258156 2.99341e-005 1.7752e-008 9.38982e-012 8.28173e-015 1.66069e-017 8.54105e-020 1.13801e-021 3.73158e-023 2.77302e-024 4.24605e-025 1.21568e-025 5.93108e-026 4.5273e-026 5.00838e-026 7.50695e-026 1.438e-025 3.34809e-025 9.07907e-025 2.76592e-024 9.18474e-024 3.24182e-023 1.19112e-022 4.47838e-022 1.69909e-021 6.43167e-021 2.40711e-020 3.43562e-020 1.96976e-020 5.62222e-021 </t>
  </si>
  <si>
    <t xml:space="preserve">6 0.241883 0.00547019 1.80372e-006 5.22764e-010 1.70671e-013 1.10444e-016 1.8465e-019 8.70111e-022 1.13846e-023 3.85614e-025 3.07023e-026 5.16932e-027 1.65694e-027 9.159e-028 7.97993e-028 1.01167e-027 1.74024e-027 3.82395e-027 1.01941e-026 3.15607e-026 1.09381e-025 4.11522e-025 1.63845e-024 6.75975e-024 2.84058e-023 1.19891e-022 5.02542e-022 2.07328e-021 3.07595e-021 1.73639e-021 4.78747e-022 </t>
  </si>
  <si>
    <t xml:space="preserve">4 0.268702 0.000854097 7.62629e-008 1.10648e-011 2.29193e-015 1.11712e-018 1.59489e-021 7.03566e-024 9.21631e-026 3.28137e-027 2.84383e-028 5.34171e-029 1.94261e-029 1.23183e-029 1.23943e-029 1.82081e-029 3.63308e-029 9.2529e-029 2.85311e-028 1.01865e-027 4.05652e-027 1.74658e-026 7.92406e-026 3.70886e-025 1.76024e-024 8.35366e-024 3.92004e-023 1.80284e-022 2.79423e-022 1.55105e-022 4.11935e-023 </t>
  </si>
  <si>
    <t>mean  7.9175 15.7525 22.7887 28.5902 33.8554 38.6339 42.9708 46.9067 50.4789 53.7208 56.6631 59.3334 61.7569 63.9563 65.9525 67.7641 69.4083 70.9005 72.2548 73.4839 74.5994 75.6117 76.5305 77.3644 78.1212 78.808 79.4313 79.9971 80.5105 80.9765 82.0158</t>
  </si>
  <si>
    <t>sdsize  3.10907 3.10907 3.19794 3.37568 3.55342 3.73117 3.90891 4.08665 4.2644 4.44214 4.61988 4.79762 4.97537 5.15311 5.33085 5.5086 5.68634 5.86408 6.04183 6.21957 6.39731 6.57505 6.7528 6.93054 7.10828 7.28603 7.46377 7.64151 7.73038 7.73038 7.73038</t>
  </si>
  <si>
    <t>KEY: 1</t>
  </si>
  <si>
    <t>mean  0.5 1.5 2.5 3.5 4.5 5.5 6.5 7.5 8.5 9.5 10.5 11.5 12.5 13.5 14.5 15.5 16.5 17.5 18.5 19.5 20.5 21.5 22.5 23.5 24.5 25.5 26.5 27.5 28.5 29.5 30.5</t>
  </si>
  <si>
    <t>SD  0.05 0.15 0.25 0.35 0.45 0.55 0.65 0.75 0.85 0.95 1.05 1.15 1.25 1.35 1.45 1.55 1.65 1.75 1.85 1.95 2.05 2.15 2.25 2.35 2.45 2.55 2.65 2.75 2.85 2.95 3.05</t>
  </si>
  <si>
    <t xml:space="preserve">16 0 0 0 0 0 0 0 0 0 3.92519e-012 8.12813e-008 4.55886e-005 0.00255519 0.0320235 0.150455 0.373506 0.619067 0.804317 0.911708 0.963663 0.985923 0.994738 0.998067 0.999292 0.999739 0.999903 0.999963 0.999986 0.999994 0.999998 0.999999 </t>
  </si>
  <si>
    <t xml:space="preserve">15 0 0 0 0 0 0 0 0 1.03251e-014 3.53733e-009 9.03277e-006 0.00112378 0.0201949 0.101237 0.214657 0.252987 0.199282 0.119119 0.0590389 0.0258289 0.0104283 0.0040113 0.00150398 0.000558729 0.000208093 7.83482e-005 2.99958e-005 1.17247e-005 4.69158e-006 1.92509e-006 8.10803e-007 </t>
  </si>
  <si>
    <t xml:space="preserve">14 0 0 0 0 0 0 0 0 4.90371e-011 1.08314e-006 0.000420002 0.0136864 0.0923197 0.222293 0.269776 0.20692 0.116784 0.0538137 0.0217537 0.00811069 0.00288875 0.00100739 0.000349974 0.000122593 4.36628e-005 1.59013e-005 5.9435e-006 2.28535e-006 9.05172e-007 3.69513e-007 1.55479e-007 </t>
  </si>
  <si>
    <t xml:space="preserve">13 0 0 0 0 0 0 0 1.13132e-013 5.98712e-008 0.000113651 0.00820484 0.0812018 0.229509 0.288893 0.214657 0.113204 0.0479151 0.017686 0.00602417 0.00196829 0.00063348 0.000204504 6.70396e-005 2.24997e-005 7.77213e-006 2.7723e-006 1.02298e-006 3.90817e-007 1.54595e-007 6.3294e-008 2.68008e-008 </t>
  </si>
  <si>
    <t xml:space="preserve">12 0 0 0 0 0 0 0 9.90009e-010 1.90887e-005 0.00413476 0.0679298 0.235803 0.310843 0.222293 0.108114 0.041412 0.0137589 0.00422742 0.00125357 0.000369101 0.000109962 3.35556e-005 1.05707e-005 3.45394e-006 1.17362e-006 4.15184e-007 1.52941e-007 5.86347e-008 2.33727e-008 9.67483e-009 4.15277e-009 </t>
  </si>
  <si>
    <t xml:space="preserve">11 0 0 0 0 0 0 2.22344e-012 1.53135e-006 0.00161576 0.0529246 0.240406 0.33628 0.229509 0.101237 0.0344477 0.010124 0.00276395 0.000734685 0.000195973 5.34764e-005 1.51073e-005 4.44991e-006 1.37192e-006 4.43464e-007 1.50333e-007 5.34097e-008 1.98611e-008 7.71766e-009 3.12794e-009 1.31967e-009 5.78409e-010 </t>
  </si>
  <si>
    <t xml:space="preserve">10 0 0 0 0 0 1.11022e-016 3.6379e-008 0.000427584 0.0371716 0.24216 0.366061 0.235803 0.0923197 0.0272607 0.00693724 0.00165293 0.000388255 9.28047e-005 2.30114e-005 5.98501e-006 1.64253e-006 4.76888e-007 1.46544e-007 4.76189e-008 1.63342e-008 5.90145e-009 2.2402e-009 8.91159e-010 3.70539e-010 1.60626e-010 7.24156e-011 </t>
  </si>
  <si>
    <t xml:space="preserve">9 0 0 0 0 0 9.89632e-011 5.99787e-005 0.0223209 0.239381 0.401331 0.240406 0.0812018 0.0201949 0.00433369 0.000882053 0.0001801 3.81177e-005 8.51777e-006 2.02897e-006 5.17333e-007 1.41306e-007 4.12965e-008 1.28821e-008 4.2761e-009 1.50534e-009 5.60065e-010 2.19462e-010 9.02711e-011 3.88532e-011 1.74458e-011 8.14932e-012 </t>
  </si>
  <si>
    <t xml:space="preserve">8 0 0 0 0 3.77476e-015 2.74341e-006 0.0104481 0.229742 0.443626 0.24216 0.0679298 0.0136864 0.00239604 0.000406006 7.07253e-005 1.30854e-005 2.61408e-006 5.67805e-007 1.34298e-007 3.45291e-008 9.61731e-009 2.88926e-009 9.31833e-010 3.21093e-010 1.17663e-010 4.56495e-011 1.86725e-011 8.02145e-012 3.60599e-012 1.69075e-012 8.24318e-013 </t>
  </si>
  <si>
    <t xml:space="preserve">7 0 0 0 0 1.38722e-008 0.00319032 0.21037 0.495015 0.239381 0.0529246 0.00820484 0.00112378 0.000153729 2.23733e-005 3.57178e-006 6.33446e-007 1.25152e-007 2.74794e-008 6.67098e-009 1.77915e-009 5.1775e-010 1.63298e-010 5.54602e-011 2.01601e-011 7.79983e-012 3.19544e-012 1.37975e-012 6.25248e-013 2.96219e-013 1.46207e-013 7.49451e-014 </t>
  </si>
  <si>
    <t xml:space="preserve">6 0 0 0 4.60298e-013 0.000429103 0.178458 0.558244 0.229742 0.0371716 0.00413476 0.000420002 4.47223e-005 5.31712e-006 7.23776e-007 1.13466e-007 2.04128e-008 4.18041e-009 9.65076e-010 2.486e-010 7.07533e-011 2.20436e-011 7.45474e-012 2.71562e-012 1.05827e-012 4.38469e-013 1.92087e-013 8.85386e-014 4.27495e-014 2.15367e-014 1.1281e-014 6.12432e-015 </t>
  </si>
  <si>
    <t xml:space="preserve">5 0 0 0 9.11405e-006 0.132831 0.636698 0.21037 0.0223209 0.00161576 0.000113651 9.03277e-006 8.58327e-007 9.88443e-008 1.37191e-008 2.26452e-009 4.37512e-010 9.7365e-011 2.45852e-011 6.94809e-012 2.17113e-012 7.42098e-013 2.74843e-013 1.09384e-013 4.64415e-014 2.09013e-014 9.91547e-015 4.93377e-015 2.56373e-015 1.38584e-015 7.76618e-016 4.4981e-016 </t>
  </si>
  <si>
    <t xml:space="preserve">4 0 0 9.90122e-010 0.0765547 0.733479 0.178458 0.0104481 0.000427584 1.90887e-005 1.08314e-006 8.09802e-008 7.90867e-009 9.8486e-010 1.52096e-010 2.8359e-011 6.23183e-012 1.58027e-012 4.54107e-013 1.45594e-013 5.13958e-014 1.97505e-014 8.18227e-015 3.62398e-015 1.70366e-015 8.44805e-016 4.39495e-016 2.38738e-016 1.34853e-016 7.89219e-017 4.7702e-017 2.96925e-017 </t>
  </si>
  <si>
    <t xml:space="preserve">3 0 0 0.0227501 0.846872 0.132831 0.00319032 5.99787e-005 1.53135e-006 5.98712e-008 3.53733e-009 3.00673e-010 3.48486e-011 5.24659e-012 9.84629e-013 2.22602e-013 5.89439e-014 1.78634e-014 6.07905e-015 2.28668e-015 9.3836e-016 4.15486e-016 1.96672e-016 9.87463e-017 5.22383e-017 2.89508e-017 1.67261e-017 1.00309e-017 6.22131e-018 3.9776e-018 2.61411e-018 1.76159e-018 </t>
  </si>
  <si>
    <t xml:space="preserve">2 0 0.000429117 0.9545 0.0765547 0.000429103 2.74341e-006 3.6379e-008 9.90009e-010 4.90371e-011 3.92374e-012 4.59956e-013 7.31968e-014 1.49121e-014 3.7168e-015 1.0941e-015 3.69955e-016 1.40563e-016 5.89575e-017 2.69104e-017 1.32104e-017 6.90748e-018 3.81619e-018 2.21265e-018 1.33872e-018 8.41113e-019 5.46526e-019 3.6594e-019 2.5172e-019 1.77407e-019 1.27808e-019 9.39267e-020 </t>
  </si>
  <si>
    <t xml:space="preserve">1 0 0.999142 0.0227501 9.11405e-006 1.38722e-008 9.89631e-011 2.22347e-012 1.13106e-013 1.03717e-014 1.46874e-015 2.8873e-016 7.30935e-017 2.25727e-017 8.17077e-018 3.3642e-018 1.53979e-018 7.69563e-019 4.14104e-019 2.3723e-019 1.43375e-019 9.07397e-020 5.97697e-020 4.07675e-020 2.86711e-020 2.07162e-020 1.53313e-020 1.1591e-020 8.93205e-021 7.00214e-021 5.57475e-021 4.50084e-021 </t>
  </si>
  <si>
    <t xml:space="preserve">0 1 0.000429117 9.90122e-010 4.60245e-013 3.72498e-015 1.41336e-016 1.3355e-017 2.25404e-018 5.62234e-019 1.84661e-019 7.41513e-020 3.46356e-020 1.81781e-020 1.04571e-020 6.47424e-021 4.2552e-021 2.93793e-021 2.1135e-021 1.57395e-021 1.20715e-021 9.49486e-022 7.6328e-022 6.25337e-022 5.20896e-022 4.40282e-022 3.76984e-022 3.26517e-022 2.85721e-022 2.52333e-022 2.247e-022 2.01595e-022 </t>
  </si>
  <si>
    <t>Fleet Yr Kind Gender Bin Selex</t>
  </si>
  <si>
    <t>1 1982 L 1 4 1.74631e-009</t>
  </si>
  <si>
    <t>1 1982 L 1 6 3.42277e-009</t>
  </si>
  <si>
    <t>1 1982 L 1 8 3.51679e-009</t>
  </si>
  <si>
    <t>1 1982 L 1 10 3.62446e-009</t>
  </si>
  <si>
    <t>1 1982 L 1 12 3.74894e-009</t>
  </si>
  <si>
    <t>1 1982 L 1 14 3.8945e-009</t>
  </si>
  <si>
    <t>1 1982 L 1 16 4.07207e-009</t>
  </si>
  <si>
    <t>1 1982 L 1 18 4.46251e-009</t>
  </si>
  <si>
    <t>1 1982 L 1 20 9.46017e-009</t>
  </si>
  <si>
    <t>1 1982 L 1 22 1.04273e-007</t>
  </si>
  <si>
    <t>1 1982 L 1 24 1.5557e-006</t>
  </si>
  <si>
    <t>1 1982 L 1 26 1.87156e-005</t>
  </si>
  <si>
    <t>1 1982 L 1 28 0.000174735</t>
  </si>
  <si>
    <t>1 1982 L 1 30 0.00126284</t>
  </si>
  <si>
    <t>1 1982 L 1 32 0.00706335</t>
  </si>
  <si>
    <t>1 1982 L 1 34 0.0305746</t>
  </si>
  <si>
    <t>1 1982 L 1 36 0.102423</t>
  </si>
  <si>
    <t>1 1982 L 1 38 0.265531</t>
  </si>
  <si>
    <t>1 1982 L 1 40 0.532747</t>
  </si>
  <si>
    <t>1 1982 L 1 42 0.827202</t>
  </si>
  <si>
    <t>1 1982 L 1 44 0.994016</t>
  </si>
  <si>
    <t>1 1982 L 1 46 0.999999</t>
  </si>
  <si>
    <t>1 1982 L 1 48 0.996646</t>
  </si>
  <si>
    <t>1 1982 L 1 50 0.982571</t>
  </si>
  <si>
    <t>1 1982 L 1 52 0.957963</t>
  </si>
  <si>
    <t>1 1982 L 1 54 0.923623</t>
  </si>
  <si>
    <t>1 1982 L 1 56 0.880647</t>
  </si>
  <si>
    <t>1 1982 L 1 58 0.830368</t>
  </si>
  <si>
    <t>1 1982 L 1 60 0.774285</t>
  </si>
  <si>
    <t>1 1982 L 1 62 0.713991</t>
  </si>
  <si>
    <t>1 1982 L 1 64 0.651097</t>
  </si>
  <si>
    <t>1 1982 L 1 66 0.587165</t>
  </si>
  <si>
    <t>1 1982 L 1 68 0.523644</t>
  </si>
  <si>
    <t>1 1982 L 1 70 0.461821</t>
  </si>
  <si>
    <t>1 1982 L 1 72 0.402784</t>
  </si>
  <si>
    <t>1 1982 L 1 74 0.347403</t>
  </si>
  <si>
    <t>1 1982 L 1 76 0.296316</t>
  </si>
  <si>
    <t>1 1982 L 1 78 0.249941</t>
  </si>
  <si>
    <t>1 1982 L 1 80 0.208489</t>
  </si>
  <si>
    <t>1 1982 L 1 82 0.171984</t>
  </si>
  <si>
    <t>1 1982 L 1 84 0.140299</t>
  </si>
  <si>
    <t>1 1982 L 1 86 0.113184</t>
  </si>
  <si>
    <t>1 1982 L 1 88 0.0902974</t>
  </si>
  <si>
    <t>1 1982 L 1 90 0.0712405</t>
  </si>
  <si>
    <t>1 1982 L 1 92 0.0555828</t>
  </si>
  <si>
    <t>1 1982 L 1 94 0.0428859</t>
  </si>
  <si>
    <t>1 1982 D 1 4 0</t>
  </si>
  <si>
    <t>1 1982 D 1 6 0</t>
  </si>
  <si>
    <t>1 1982 D 1 8 0</t>
  </si>
  <si>
    <t>1 1982 D 1 10 0</t>
  </si>
  <si>
    <t>1 1982 D 1 12 0</t>
  </si>
  <si>
    <t>1 1982 D 1 14 0</t>
  </si>
  <si>
    <t>1 1982 D 1 16 0</t>
  </si>
  <si>
    <t>1 1982 D 1 18 0</t>
  </si>
  <si>
    <t>1 1982 D 1 20 0</t>
  </si>
  <si>
    <t>1 1982 D 1 22 0</t>
  </si>
  <si>
    <t>1 1982 D 1 24 0</t>
  </si>
  <si>
    <t>1 1982 D 1 26 0</t>
  </si>
  <si>
    <t>1 1982 D 1 28 0</t>
  </si>
  <si>
    <t>1 1982 D 1 30 0</t>
  </si>
  <si>
    <t>1 1982 D 1 32 0</t>
  </si>
  <si>
    <t>1 1982 D 1 34 0</t>
  </si>
  <si>
    <t>1 1982 D 1 36 0</t>
  </si>
  <si>
    <t>1 1982 D 1 38 0</t>
  </si>
  <si>
    <t>1 1982 D 1 40 0</t>
  </si>
  <si>
    <t>1 1982 D 1 42 0</t>
  </si>
  <si>
    <t>1 1982 D 1 44 0</t>
  </si>
  <si>
    <t>1 1982 D 1 46 0</t>
  </si>
  <si>
    <t>1 1982 D 1 48 0</t>
  </si>
  <si>
    <t>1 1982 D 1 50 0</t>
  </si>
  <si>
    <t>1 1982 D 1 52 0</t>
  </si>
  <si>
    <t>1 1982 D 1 54 0</t>
  </si>
  <si>
    <t>1 1982 D 1 56 0</t>
  </si>
  <si>
    <t>1 1982 D 1 58 0</t>
  </si>
  <si>
    <t>1 1982 D 1 60 0</t>
  </si>
  <si>
    <t>1 1982 D 1 62 0</t>
  </si>
  <si>
    <t>1 1982 D 1 64 0</t>
  </si>
  <si>
    <t>1 1982 D 1 66 0</t>
  </si>
  <si>
    <t>1 1982 D 1 68 0</t>
  </si>
  <si>
    <t>1 1982 D 1 70 0</t>
  </si>
  <si>
    <t>1 1982 D 1 72 0</t>
  </si>
  <si>
    <t>1 1982 D 1 74 0</t>
  </si>
  <si>
    <t>1 1982 D 1 76 0</t>
  </si>
  <si>
    <t>1 1982 D 1 78 0</t>
  </si>
  <si>
    <t>1 1982 D 1 80 0</t>
  </si>
  <si>
    <t>1 1982 D 1 82 0</t>
  </si>
  <si>
    <t>1 1982 D 1 84 0</t>
  </si>
  <si>
    <t>1 1982 D 1 86 0</t>
  </si>
  <si>
    <t>1 1982 D 1 88 0</t>
  </si>
  <si>
    <t>1 1982 D 1 90 0</t>
  </si>
  <si>
    <t>1 1982 D 1 92 0</t>
  </si>
  <si>
    <t>1 1982 D 1 94 0</t>
  </si>
  <si>
    <t>1 1984 L 1 4 0</t>
  </si>
  <si>
    <t>1 1984 L 1 6 0</t>
  </si>
  <si>
    <t>1 1984 L 1 8 0</t>
  </si>
  <si>
    <t>1 1984 L 1 10 0</t>
  </si>
  <si>
    <t>1 1984 L 1 12 0</t>
  </si>
  <si>
    <t>1 1984 L 1 14 0</t>
  </si>
  <si>
    <t>1 1984 L 1 16 0</t>
  </si>
  <si>
    <t>1 1984 L 1 18 0</t>
  </si>
  <si>
    <t>1 1984 L 1 20 0</t>
  </si>
  <si>
    <t>1 1984 L 1 22 0</t>
  </si>
  <si>
    <t>1 1984 L 1 24 0</t>
  </si>
  <si>
    <t>1 1984 L 1 26 0</t>
  </si>
  <si>
    <t>1 1984 L 1 28 0</t>
  </si>
  <si>
    <t>1 1984 L 1 30 0</t>
  </si>
  <si>
    <t>1 1984 L 1 32 0</t>
  </si>
  <si>
    <t>1 1984 L 1 34 0</t>
  </si>
  <si>
    <t>1 1984 L 1 36 0</t>
  </si>
  <si>
    <t>1 1984 L 1 38 0</t>
  </si>
  <si>
    <t>1 1984 L 1 40 0</t>
  </si>
  <si>
    <t>1 1984 L 1 42 0</t>
  </si>
  <si>
    <t>1 1984 L 1 44 0</t>
  </si>
  <si>
    <t>1 1984 L 1 46 0</t>
  </si>
  <si>
    <t>1 1984 L 1 48 0</t>
  </si>
  <si>
    <t>1 1984 L 1 50 0</t>
  </si>
  <si>
    <t>1 1984 L 1 52 0</t>
  </si>
  <si>
    <t>1 1984 L 1 54 0</t>
  </si>
  <si>
    <t>1 1984 L 1 56 0</t>
  </si>
  <si>
    <t>1 1984 L 1 58 0</t>
  </si>
  <si>
    <t>1 1984 L 1 60 0</t>
  </si>
  <si>
    <t>1 1984 L 1 62 0</t>
  </si>
  <si>
    <t>1 1984 L 1 64 0</t>
  </si>
  <si>
    <t>1 1984 L 1 66 0</t>
  </si>
  <si>
    <t>1 1984 L 1 68 0</t>
  </si>
  <si>
    <t>1 1984 L 1 70 0</t>
  </si>
  <si>
    <t>1 1984 L 1 72 0</t>
  </si>
  <si>
    <t>1 1984 L 1 74 0</t>
  </si>
  <si>
    <t>1 1984 L 1 76 0</t>
  </si>
  <si>
    <t>1 1984 L 1 78 0</t>
  </si>
  <si>
    <t>1 1984 L 1 80 0</t>
  </si>
  <si>
    <t>1 1984 L 1 82 0</t>
  </si>
  <si>
    <t>1 1984 L 1 84 0</t>
  </si>
  <si>
    <t>1 1984 L 1 86 0</t>
  </si>
  <si>
    <t>1 1984 L 1 88 0</t>
  </si>
  <si>
    <t>1 1984 L 1 90 0</t>
  </si>
  <si>
    <t>1 1984 L 1 92 0</t>
  </si>
  <si>
    <t>1 1984 L 1 94 0</t>
  </si>
  <si>
    <t>1 1984 D 1 4 0</t>
  </si>
  <si>
    <t>1 1984 D 1 6 0</t>
  </si>
  <si>
    <t>1 1984 D 1 8 0</t>
  </si>
  <si>
    <t>1 1984 D 1 10 0</t>
  </si>
  <si>
    <t>1 1984 D 1 12 0</t>
  </si>
  <si>
    <t>1 1984 D 1 14 0</t>
  </si>
  <si>
    <t>1 1984 D 1 16 0</t>
  </si>
  <si>
    <t>1 1984 D 1 18 0</t>
  </si>
  <si>
    <t>1 1984 D 1 20 0</t>
  </si>
  <si>
    <t>1 1984 D 1 22 0</t>
  </si>
  <si>
    <t>1 1984 D 1 24 0</t>
  </si>
  <si>
    <t>1 1984 D 1 26 0</t>
  </si>
  <si>
    <t>1 1984 D 1 28 0</t>
  </si>
  <si>
    <t>1 1984 D 1 30 0</t>
  </si>
  <si>
    <t>1 1984 D 1 32 0</t>
  </si>
  <si>
    <t>1 1984 D 1 34 0</t>
  </si>
  <si>
    <t>1 1984 D 1 36 0</t>
  </si>
  <si>
    <t>1 1984 D 1 38 0</t>
  </si>
  <si>
    <t>1 1984 D 1 40 0</t>
  </si>
  <si>
    <t>1 1984 D 1 42 0</t>
  </si>
  <si>
    <t>1 1984 D 1 44 0</t>
  </si>
  <si>
    <t>1 1984 D 1 46 0</t>
  </si>
  <si>
    <t>1 1984 D 1 48 0</t>
  </si>
  <si>
    <t>1 1984 D 1 50 0</t>
  </si>
  <si>
    <t>1 1984 D 1 52 0</t>
  </si>
  <si>
    <t>1 1984 D 1 54 0</t>
  </si>
  <si>
    <t>1 1984 D 1 56 0</t>
  </si>
  <si>
    <t>1 1984 D 1 58 0</t>
  </si>
  <si>
    <t>1 1984 D 1 60 0</t>
  </si>
  <si>
    <t>1 1984 D 1 62 0</t>
  </si>
  <si>
    <t>1 1984 D 1 64 0</t>
  </si>
  <si>
    <t>1 1984 D 1 66 0</t>
  </si>
  <si>
    <t>1 1984 D 1 68 0</t>
  </si>
  <si>
    <t>1 1984 D 1 70 0</t>
  </si>
  <si>
    <t>1 1984 D 1 72 0</t>
  </si>
  <si>
    <t>1 1984 D 1 74 0</t>
  </si>
  <si>
    <t>1 1984 D 1 76 0</t>
  </si>
  <si>
    <t>1 1984 D 1 78 0</t>
  </si>
  <si>
    <t>1 1984 D 1 80 0</t>
  </si>
  <si>
    <t>1 1984 D 1 82 0</t>
  </si>
  <si>
    <t>1 1984 D 1 84 0</t>
  </si>
  <si>
    <t>1 1984 D 1 86 0</t>
  </si>
  <si>
    <t>1 1984 D 1 88 0</t>
  </si>
  <si>
    <t>1 1984 D 1 90 0</t>
  </si>
  <si>
    <t>1 1984 D 1 92 0</t>
  </si>
  <si>
    <t>1 1984 D 1 94 0</t>
  </si>
  <si>
    <t>1 1985 L 1 4 3.89591e-006</t>
  </si>
  <si>
    <t>1 1985 L 1 6 7.63599e-006</t>
  </si>
  <si>
    <t>1 1985 L 1 8 2.86575e-005</t>
  </si>
  <si>
    <t>1 1985 L 1 10 9.94312e-005</t>
  </si>
  <si>
    <t>1 1985 L 1 12 0.000318886</t>
  </si>
  <si>
    <t>1 1985 L 1 14 0.000945274</t>
  </si>
  <si>
    <t>1 1985 L 1 16 0.0025899</t>
  </si>
  <si>
    <t>1 1985 L 1 18 0.00655858</t>
  </si>
  <si>
    <t>1 1985 L 1 20 0.015351</t>
  </si>
  <si>
    <t>1 1985 L 1 22 0.0332098</t>
  </si>
  <si>
    <t>1 1985 L 1 24 0.0664043</t>
  </si>
  <si>
    <t>1 1985 L 1 26 0.122723</t>
  </si>
  <si>
    <t>1 1985 L 1 28 0.209633</t>
  </si>
  <si>
    <t>1 1985 L 1 30 0.330972</t>
  </si>
  <si>
    <t>1 1985 L 1 32 0.482975</t>
  </si>
  <si>
    <t>1 1985 L 1 34 0.651417</t>
  </si>
  <si>
    <t>1 1985 L 1 36 0.812072</t>
  </si>
  <si>
    <t>1 1985 L 1 38 0.935687</t>
  </si>
  <si>
    <t>1 1985 L 1 40 0.99648</t>
  </si>
  <si>
    <t>1 1985 L 1 42 1</t>
  </si>
  <si>
    <t>1 1985 L 1 44 0.997269</t>
  </si>
  <si>
    <t>1 1985 L 1 46 0.984018</t>
  </si>
  <si>
    <t>1 1985 L 1 48 0.960185</t>
  </si>
  <si>
    <t>1 1985 L 1 50 0.926549</t>
  </si>
  <si>
    <t>1 1985 L 1 52 0.884186</t>
  </si>
  <si>
    <t>1 1985 L 1 54 0.83441</t>
  </si>
  <si>
    <t>1 1985 L 1 56 0.778713</t>
  </si>
  <si>
    <t>1 1985 L 1 58 0.718682</t>
  </si>
  <si>
    <t>1 1985 L 1 60 0.65593</t>
  </si>
  <si>
    <t>1 1985 L 1 62 0.592024</t>
  </si>
  <si>
    <t>1 1985 L 1 64 0.528425</t>
  </si>
  <si>
    <t>1 1985 L 1 66 0.466432</t>
  </si>
  <si>
    <t>1 1985 L 1 68 0.40715</t>
  </si>
  <si>
    <t>1 1985 L 1 70 0.351465</t>
  </si>
  <si>
    <t>1 1985 L 1 72 0.300035</t>
  </si>
  <si>
    <t>1 1985 L 1 74 0.253292</t>
  </si>
  <si>
    <t>1 1985 L 1 76 0.211463</t>
  </si>
  <si>
    <t>1 1985 L 1 78 0.174585</t>
  </si>
  <si>
    <t>1 1985 L 1 80 0.142542</t>
  </si>
  <si>
    <t>1 1985 L 1 82 0.11509</t>
  </si>
  <si>
    <t>1 1985 L 1 84 0.0918961</t>
  </si>
  <si>
    <t>1 1985 L 1 86 0.0725632</t>
  </si>
  <si>
    <t>1 1985 L 1 88 0.0566626</t>
  </si>
  <si>
    <t>1 1985 L 1 90 0.0437561</t>
  </si>
  <si>
    <t>1 1985 L 1 92 0.0334151</t>
  </si>
  <si>
    <t>1 1985 L 1 94 0.0252353</t>
  </si>
  <si>
    <t>1 1985 D 1 4 2.28398e-005</t>
  </si>
  <si>
    <t>1 1985 D 1 6 4.94701e-005</t>
  </si>
  <si>
    <t>1 1985 D 1 8 0.000107147</t>
  </si>
  <si>
    <t>1 1985 D 1 10 0.000232052</t>
  </si>
  <si>
    <t>1 1985 D 1 12 0.000502493</t>
  </si>
  <si>
    <t>1 1985 D 1 14 0.00108777</t>
  </si>
  <si>
    <t>1 1985 D 1 16 0.00235314</t>
  </si>
  <si>
    <t>1 1985 D 1 18 0.00508298</t>
  </si>
  <si>
    <t>1 1985 D 1 20 0.0109449</t>
  </si>
  <si>
    <t>1 1985 D 1 22 0.0234082</t>
  </si>
  <si>
    <t>1 1985 D 1 24 0.0493553</t>
  </si>
  <si>
    <t>1 1985 D 1 26 0.101087</t>
  </si>
  <si>
    <t>1 1985 D 1 28 0.195869</t>
  </si>
  <si>
    <t>1 1985 D 1 30 0.345375</t>
  </si>
  <si>
    <t>1 1985 D 1 32 0.533315</t>
  </si>
  <si>
    <t>1 1985 D 1 34 0.712252</t>
  </si>
  <si>
    <t>1 1985 D 1 36 0.842803</t>
  </si>
  <si>
    <t>1 1985 D 1 38 0.920717</t>
  </si>
  <si>
    <t>1 1985 D 1 40 0.961765</t>
  </si>
  <si>
    <t>1 1985 D 1 42 0.981977</t>
  </si>
  <si>
    <t>1 1985 D 1 44 0.991598</t>
  </si>
  <si>
    <t>1 1985 D 1 46 0.996103</t>
  </si>
  <si>
    <t>1 1985 D 1 48 0.998197</t>
  </si>
  <si>
    <t>1 1985 D 1 50 0.999167</t>
  </si>
  <si>
    <t>1 1985 D 1 52 0.999615</t>
  </si>
  <si>
    <t>1 1985 D 1 54 0.999822</t>
  </si>
  <si>
    <t>1 1985 D 1 56 0.999918</t>
  </si>
  <si>
    <t>1 1985 D 1 58 0.999962</t>
  </si>
  <si>
    <t>1 1985 D 1 60 0.999983</t>
  </si>
  <si>
    <t>1 1985 D 1 62 0.999992</t>
  </si>
  <si>
    <t>1 1985 D 1 64 0.999996</t>
  </si>
  <si>
    <t>1 1985 D 1 66 0.999998</t>
  </si>
  <si>
    <t>1 1985 D 1 68 0.999999</t>
  </si>
  <si>
    <t>1 1985 D 1 70 1</t>
  </si>
  <si>
    <t>1 1985 D 1 72 1</t>
  </si>
  <si>
    <t>1 1985 D 1 74 1</t>
  </si>
  <si>
    <t>1 1985 D 1 76 1</t>
  </si>
  <si>
    <t>1 1985 D 1 78 1</t>
  </si>
  <si>
    <t>1 1985 D 1 80 1</t>
  </si>
  <si>
    <t>1 1985 D 1 82 1</t>
  </si>
  <si>
    <t>1 1985 D 1 84 1</t>
  </si>
  <si>
    <t>1 1985 D 1 86 1</t>
  </si>
  <si>
    <t>1 1985 D 1 88 1</t>
  </si>
  <si>
    <t>1 1985 D 1 90 1</t>
  </si>
  <si>
    <t>1 1985 D 1 92 1</t>
  </si>
  <si>
    <t>1 1985 D 1 94 1</t>
  </si>
  <si>
    <t>1 1985 A 1 0 0</t>
  </si>
  <si>
    <t>1 1985 A 1 1 1</t>
  </si>
  <si>
    <t>1 1985 A 1 2 1</t>
  </si>
  <si>
    <t>1 1985 A 1 3 1</t>
  </si>
  <si>
    <t>1 1985 A 1 4 1</t>
  </si>
  <si>
    <t>1 1985 A 1 5 1</t>
  </si>
  <si>
    <t>1 1985 A 1 6 1</t>
  </si>
  <si>
    <t>1 1985 A 1 7 1</t>
  </si>
  <si>
    <t>1 1985 A 1 8 1</t>
  </si>
  <si>
    <t>1 1985 A 1 9 1</t>
  </si>
  <si>
    <t>1 1985 A 1 10 1</t>
  </si>
  <si>
    <t>1 1985 A 1 11 1</t>
  </si>
  <si>
    <t>1 1985 A 1 12 1</t>
  </si>
  <si>
    <t>1 1985 A 1 13 1</t>
  </si>
  <si>
    <t>1 1985 A 1 14 1</t>
  </si>
  <si>
    <t>1 1985 A 1 15 1</t>
  </si>
  <si>
    <t>1 1985 A 1 16 1</t>
  </si>
  <si>
    <t>1 1985 A 1 17 1</t>
  </si>
  <si>
    <t>1 1985 A 1 18 1</t>
  </si>
  <si>
    <t>1 1985 A 1 19 1</t>
  </si>
  <si>
    <t>1 1985 A 1 20 1</t>
  </si>
  <si>
    <t>1 1985 A 1 21 1</t>
  </si>
  <si>
    <t>1 1985 A 1 22 1</t>
  </si>
  <si>
    <t>1 1985 A 1 23 1</t>
  </si>
  <si>
    <t>1 1985 A 1 24 1</t>
  </si>
  <si>
    <t>1 1985 A 1 25 1</t>
  </si>
  <si>
    <t>1 1985 A 1 26 1</t>
  </si>
  <si>
    <t>1 1985 A 1 27 1</t>
  </si>
  <si>
    <t>1 1985 A 1 28 1</t>
  </si>
  <si>
    <t>1 1985 A 1 29 1</t>
  </si>
  <si>
    <t>1 1985 A 1 30 1</t>
  </si>
  <si>
    <t>1 2014 L 1 4 3.89591e-006</t>
  </si>
  <si>
    <t>1 2014 L 1 6 7.63599e-006</t>
  </si>
  <si>
    <t>1 2014 L 1 8 2.86575e-005</t>
  </si>
  <si>
    <t>1 2014 L 1 10 9.94312e-005</t>
  </si>
  <si>
    <t>1 2014 L 1 12 0.000318886</t>
  </si>
  <si>
    <t>1 2014 L 1 14 0.000945274</t>
  </si>
  <si>
    <t>1 2014 L 1 16 0.0025899</t>
  </si>
  <si>
    <t>1 2014 L 1 18 0.00655858</t>
  </si>
  <si>
    <t>1 2014 L 1 20 0.015351</t>
  </si>
  <si>
    <t>1 2014 L 1 22 0.0332098</t>
  </si>
  <si>
    <t>1 2014 L 1 24 0.0664043</t>
  </si>
  <si>
    <t>1 2014 L 1 26 0.122723</t>
  </si>
  <si>
    <t>1 2014 L 1 28 0.209633</t>
  </si>
  <si>
    <t>1 2014 L 1 30 0.330972</t>
  </si>
  <si>
    <t>1 2014 L 1 32 0.482975</t>
  </si>
  <si>
    <t>1 2014 L 1 34 0.651417</t>
  </si>
  <si>
    <t>1 2014 L 1 36 0.812072</t>
  </si>
  <si>
    <t>1 2014 L 1 38 0.935687</t>
  </si>
  <si>
    <t>1 2014 L 1 40 0.99648</t>
  </si>
  <si>
    <t>1 2014 L 1 42 1</t>
  </si>
  <si>
    <t>1 2014 L 1 44 0.997269</t>
  </si>
  <si>
    <t>1 2014 L 1 46 0.984018</t>
  </si>
  <si>
    <t>1 2014 L 1 48 0.960185</t>
  </si>
  <si>
    <t>1 2014 L 1 50 0.926549</t>
  </si>
  <si>
    <t>1 2014 L 1 52 0.884186</t>
  </si>
  <si>
    <t>1 2014 L 1 54 0.83441</t>
  </si>
  <si>
    <t>1 2014 L 1 56 0.778713</t>
  </si>
  <si>
    <t>1 2014 L 1 58 0.718682</t>
  </si>
  <si>
    <t>1 2014 L 1 60 0.65593</t>
  </si>
  <si>
    <t>1 2014 L 1 62 0.592024</t>
  </si>
  <si>
    <t>1 2014 L 1 64 0.528425</t>
  </si>
  <si>
    <t>1 2014 L 1 66 0.466432</t>
  </si>
  <si>
    <t>1 2014 L 1 68 0.40715</t>
  </si>
  <si>
    <t>1 2014 L 1 70 0.351465</t>
  </si>
  <si>
    <t>1 2014 L 1 72 0.300035</t>
  </si>
  <si>
    <t>1 2014 L 1 74 0.253292</t>
  </si>
  <si>
    <t>1 2014 L 1 76 0.211463</t>
  </si>
  <si>
    <t>1 2014 L 1 78 0.174585</t>
  </si>
  <si>
    <t>1 2014 L 1 80 0.142542</t>
  </si>
  <si>
    <t>1 2014 L 1 82 0.11509</t>
  </si>
  <si>
    <t>1 2014 L 1 84 0.0918961</t>
  </si>
  <si>
    <t>1 2014 L 1 86 0.0725632</t>
  </si>
  <si>
    <t>1 2014 L 1 88 0.0566626</t>
  </si>
  <si>
    <t>1 2014 L 1 90 0.0437561</t>
  </si>
  <si>
    <t>1 2014 L 1 92 0.0334151</t>
  </si>
  <si>
    <t>1 2014 L 1 94 0.0252353</t>
  </si>
  <si>
    <t>1 2014 D 1 4 2.28398e-005</t>
  </si>
  <si>
    <t>1 2014 D 1 6 4.94701e-005</t>
  </si>
  <si>
    <t>1 2014 D 1 8 0.000107147</t>
  </si>
  <si>
    <t>1 2014 D 1 10 0.000232052</t>
  </si>
  <si>
    <t>1 2014 D 1 12 0.000502493</t>
  </si>
  <si>
    <t>1 2014 D 1 14 0.00108777</t>
  </si>
  <si>
    <t>1 2014 D 1 16 0.00235314</t>
  </si>
  <si>
    <t>1 2014 D 1 18 0.00508298</t>
  </si>
  <si>
    <t>1 2014 D 1 20 0.0109449</t>
  </si>
  <si>
    <t>1 2014 D 1 22 0.0234082</t>
  </si>
  <si>
    <t>1 2014 D 1 24 0.0493553</t>
  </si>
  <si>
    <t>1 2014 D 1 26 0.101087</t>
  </si>
  <si>
    <t>1 2014 D 1 28 0.195869</t>
  </si>
  <si>
    <t>1 2014 D 1 30 0.345375</t>
  </si>
  <si>
    <t>1 2014 D 1 32 0.533315</t>
  </si>
  <si>
    <t>1 2014 D 1 34 0.712252</t>
  </si>
  <si>
    <t>1 2014 D 1 36 0.842803</t>
  </si>
  <si>
    <t>1 2014 D 1 38 0.920717</t>
  </si>
  <si>
    <t>1 2014 D 1 40 0.961765</t>
  </si>
  <si>
    <t>1 2014 D 1 42 0.981977</t>
  </si>
  <si>
    <t>1 2014 D 1 44 0.991598</t>
  </si>
  <si>
    <t>1 2014 D 1 46 0.996103</t>
  </si>
  <si>
    <t>1 2014 D 1 48 0.998197</t>
  </si>
  <si>
    <t>1 2014 D 1 50 0.999167</t>
  </si>
  <si>
    <t>1 2014 D 1 52 0.999615</t>
  </si>
  <si>
    <t>1 2014 D 1 54 0.999822</t>
  </si>
  <si>
    <t>1 2014 D 1 56 0.999918</t>
  </si>
  <si>
    <t>1 2014 D 1 58 0.999962</t>
  </si>
  <si>
    <t>1 2014 D 1 60 0.999983</t>
  </si>
  <si>
    <t>1 2014 D 1 62 0.999992</t>
  </si>
  <si>
    <t>1 2014 D 1 64 0.999996</t>
  </si>
  <si>
    <t>1 2014 D 1 66 0.999998</t>
  </si>
  <si>
    <t>1 2014 D 1 68 0.999999</t>
  </si>
  <si>
    <t>1 2014 D 1 70 1</t>
  </si>
  <si>
    <t>1 2014 D 1 72 1</t>
  </si>
  <si>
    <t>1 2014 D 1 74 1</t>
  </si>
  <si>
    <t>1 2014 D 1 76 1</t>
  </si>
  <si>
    <t>1 2014 D 1 78 1</t>
  </si>
  <si>
    <t>1 2014 D 1 80 1</t>
  </si>
  <si>
    <t>1 2014 D 1 82 1</t>
  </si>
  <si>
    <t>1 2014 D 1 84 1</t>
  </si>
  <si>
    <t>1 2014 D 1 86 1</t>
  </si>
  <si>
    <t>1 2014 D 1 88 1</t>
  </si>
  <si>
    <t>1 2014 D 1 90 1</t>
  </si>
  <si>
    <t>1 2014 D 1 92 1</t>
  </si>
  <si>
    <t>1 2014 D 1 94 1</t>
  </si>
  <si>
    <t>1 2015 L 1 4 1.74631e-009</t>
  </si>
  <si>
    <t>1 2015 L 1 6 3.42277e-009</t>
  </si>
  <si>
    <t>1 2015 L 1 8 3.51679e-009</t>
  </si>
  <si>
    <t>1 2015 L 1 10 3.62446e-009</t>
  </si>
  <si>
    <t>1 2015 L 1 12 3.74894e-009</t>
  </si>
  <si>
    <t>1 2015 L 1 14 3.8945e-009</t>
  </si>
  <si>
    <t>1 2015 L 1 16 4.07207e-009</t>
  </si>
  <si>
    <t>1 2015 L 1 18 4.46251e-009</t>
  </si>
  <si>
    <t>1 2015 L 1 20 9.46017e-009</t>
  </si>
  <si>
    <t>1 2015 L 1 22 1.04273e-007</t>
  </si>
  <si>
    <t>1 2015 L 1 24 1.5557e-006</t>
  </si>
  <si>
    <t>1 2015 L 1 26 1.87156e-005</t>
  </si>
  <si>
    <t>1 2015 L 1 28 0.000174735</t>
  </si>
  <si>
    <t>1 2015 L 1 30 0.00126284</t>
  </si>
  <si>
    <t>1 2015 L 1 32 0.00706335</t>
  </si>
  <si>
    <t>1 2015 L 1 34 0.0305746</t>
  </si>
  <si>
    <t>1 2015 L 1 36 0.102423</t>
  </si>
  <si>
    <t>1 2015 L 1 38 0.265531</t>
  </si>
  <si>
    <t>1 2015 L 1 40 0.532747</t>
  </si>
  <si>
    <t>1 2015 L 1 42 0.827202</t>
  </si>
  <si>
    <t>1 2015 L 1 44 0.994016</t>
  </si>
  <si>
    <t>1 2015 L 1 46 0.999999</t>
  </si>
  <si>
    <t>1 2015 L 1 48 0.996646</t>
  </si>
  <si>
    <t>1 2015 L 1 50 0.982571</t>
  </si>
  <si>
    <t>1 2015 L 1 52 0.957963</t>
  </si>
  <si>
    <t>1 2015 L 1 54 0.923623</t>
  </si>
  <si>
    <t>1 2015 L 1 56 0.880647</t>
  </si>
  <si>
    <t>1 2015 L 1 58 0.830368</t>
  </si>
  <si>
    <t>1 2015 L 1 60 0.774285</t>
  </si>
  <si>
    <t>1 2015 L 1 62 0.713991</t>
  </si>
  <si>
    <t>1 2015 L 1 64 0.651097</t>
  </si>
  <si>
    <t>1 2015 L 1 66 0.587165</t>
  </si>
  <si>
    <t>1 2015 L 1 68 0.523644</t>
  </si>
  <si>
    <t>1 2015 L 1 70 0.461821</t>
  </si>
  <si>
    <t>1 2015 L 1 72 0.402784</t>
  </si>
  <si>
    <t>1 2015 L 1 74 0.347403</t>
  </si>
  <si>
    <t>1 2015 L 1 76 0.296316</t>
  </si>
  <si>
    <t>1 2015 L 1 78 0.249941</t>
  </si>
  <si>
    <t>1 2015 L 1 80 0.208489</t>
  </si>
  <si>
    <t>1 2015 L 1 82 0.171984</t>
  </si>
  <si>
    <t>1 2015 L 1 84 0.140299</t>
  </si>
  <si>
    <t>1 2015 L 1 86 0.113184</t>
  </si>
  <si>
    <t>1 2015 L 1 88 0.0902974</t>
  </si>
  <si>
    <t>1 2015 L 1 90 0.0712405</t>
  </si>
  <si>
    <t>1 2015 L 1 92 0.0555828</t>
  </si>
  <si>
    <t>1 2015 L 1 94 0.0428859</t>
  </si>
  <si>
    <t>1 2015 D 1 4 1.11676e-025</t>
  </si>
  <si>
    <t>1 2015 D 1 6 2.92832e-024</t>
  </si>
  <si>
    <t>1 2015 D 1 8 7.67853e-023</t>
  </si>
  <si>
    <t>1 2015 D 1 10 2.01343e-021</t>
  </si>
  <si>
    <t>1 2015 D 1 12 5.27954e-020</t>
  </si>
  <si>
    <t>1 2015 D 1 14 1.38438e-018</t>
  </si>
  <si>
    <t>1 2015 D 1 16 3.63007e-017</t>
  </si>
  <si>
    <t>1 2015 D 1 18 9.51862e-016</t>
  </si>
  <si>
    <t>1 2015 D 1 20 2.49593e-014</t>
  </si>
  <si>
    <t>1 2015 D 1 22 6.54474e-013</t>
  </si>
  <si>
    <t>1 2015 D 1 24 1.71613e-011</t>
  </si>
  <si>
    <t>1 2015 D 1 26 4.49998e-010</t>
  </si>
  <si>
    <t>1 2015 D 1 28 1.17997e-008</t>
  </si>
  <si>
    <t>1 2015 D 1 30 3.09406e-007</t>
  </si>
  <si>
    <t>1 2015 D 1 32 8.11305e-006</t>
  </si>
  <si>
    <t>1 2015 D 1 34 0.000212694</t>
  </si>
  <si>
    <t>1 2015 D 1 36 0.00554741</t>
  </si>
  <si>
    <t>1 2015 D 1 38 0.127608</t>
  </si>
  <si>
    <t>1 2015 D 1 40 0.793197</t>
  </si>
  <si>
    <t>1 2015 D 1 42 0.990155</t>
  </si>
  <si>
    <t>1 2015 D 1 44 0.999621</t>
  </si>
  <si>
    <t>1 2015 D 1 46 0.999986</t>
  </si>
  <si>
    <t>1 2015 D 1 48 0.999999</t>
  </si>
  <si>
    <t>1 2015 D 1 50 1</t>
  </si>
  <si>
    <t>1 2015 D 1 52 1</t>
  </si>
  <si>
    <t>1 2015 D 1 54 1</t>
  </si>
  <si>
    <t>1 2015 D 1 56 1</t>
  </si>
  <si>
    <t>1 2015 D 1 58 1</t>
  </si>
  <si>
    <t>1 2015 D 1 60 1</t>
  </si>
  <si>
    <t>1 2015 D 1 62 1</t>
  </si>
  <si>
    <t>1 2015 D 1 64 1</t>
  </si>
  <si>
    <t>1 2015 D 1 66 1</t>
  </si>
  <si>
    <t>1 2015 D 1 68 1</t>
  </si>
  <si>
    <t>1 2015 D 1 70 1</t>
  </si>
  <si>
    <t>1 2015 D 1 72 1</t>
  </si>
  <si>
    <t>1 2015 D 1 74 1</t>
  </si>
  <si>
    <t>1 2015 D 1 76 1</t>
  </si>
  <si>
    <t>1 2015 D 1 78 1</t>
  </si>
  <si>
    <t>1 2015 D 1 80 1</t>
  </si>
  <si>
    <t>1 2015 D 1 82 1</t>
  </si>
  <si>
    <t>1 2015 D 1 84 1</t>
  </si>
  <si>
    <t>1 2015 D 1 86 1</t>
  </si>
  <si>
    <t>1 2015 D 1 88 1</t>
  </si>
  <si>
    <t>1 2015 D 1 90 1</t>
  </si>
  <si>
    <t>1 2015 D 1 92 1</t>
  </si>
  <si>
    <t>1 2015 D 1 94 1</t>
  </si>
  <si>
    <t>1 2019 L 1 4 1.74631e-009</t>
  </si>
  <si>
    <t>1 2019 L 1 6 3.42277e-009</t>
  </si>
  <si>
    <t>1 2019 L 1 8 3.51679e-009</t>
  </si>
  <si>
    <t>1 2019 L 1 10 3.62446e-009</t>
  </si>
  <si>
    <t>1 2019 L 1 12 3.74894e-009</t>
  </si>
  <si>
    <t>1 2019 L 1 14 3.8945e-009</t>
  </si>
  <si>
    <t>1 2019 L 1 16 4.07207e-009</t>
  </si>
  <si>
    <t>1 2019 L 1 18 4.46251e-009</t>
  </si>
  <si>
    <t>1 2019 L 1 20 9.46017e-009</t>
  </si>
  <si>
    <t>1 2019 L 1 22 1.04273e-007</t>
  </si>
  <si>
    <t>1 2019 L 1 24 1.5557e-006</t>
  </si>
  <si>
    <t>1 2019 L 1 26 1.87156e-005</t>
  </si>
  <si>
    <t>1 2019 L 1 28 0.000174735</t>
  </si>
  <si>
    <t>1 2019 L 1 30 0.00126284</t>
  </si>
  <si>
    <t>1 2019 L 1 32 0.00706335</t>
  </si>
  <si>
    <t>1 2019 L 1 34 0.0305746</t>
  </si>
  <si>
    <t>1 2019 L 1 36 0.102423</t>
  </si>
  <si>
    <t>1 2019 L 1 38 0.265531</t>
  </si>
  <si>
    <t>1 2019 L 1 40 0.532747</t>
  </si>
  <si>
    <t>1 2019 L 1 42 0.827202</t>
  </si>
  <si>
    <t>1 2019 L 1 44 0.994016</t>
  </si>
  <si>
    <t>1 2019 L 1 46 0.999999</t>
  </si>
  <si>
    <t>1 2019 L 1 48 0.996646</t>
  </si>
  <si>
    <t>1 2019 L 1 50 0.982571</t>
  </si>
  <si>
    <t>1 2019 L 1 52 0.957963</t>
  </si>
  <si>
    <t>1 2019 L 1 54 0.923623</t>
  </si>
  <si>
    <t>1 2019 L 1 56 0.880647</t>
  </si>
  <si>
    <t>1 2019 L 1 58 0.830368</t>
  </si>
  <si>
    <t>1 2019 L 1 60 0.774285</t>
  </si>
  <si>
    <t>1 2019 L 1 62 0.713991</t>
  </si>
  <si>
    <t>1 2019 L 1 64 0.651097</t>
  </si>
  <si>
    <t>1 2019 L 1 66 0.587165</t>
  </si>
  <si>
    <t>1 2019 L 1 68 0.523644</t>
  </si>
  <si>
    <t>1 2019 L 1 70 0.461821</t>
  </si>
  <si>
    <t>1 2019 L 1 72 0.402784</t>
  </si>
  <si>
    <t>1 2019 L 1 74 0.347403</t>
  </si>
  <si>
    <t>1 2019 L 1 76 0.296316</t>
  </si>
  <si>
    <t>1 2019 L 1 78 0.249941</t>
  </si>
  <si>
    <t>1 2019 L 1 80 0.208489</t>
  </si>
  <si>
    <t>1 2019 L 1 82 0.171984</t>
  </si>
  <si>
    <t>1 2019 L 1 84 0.140299</t>
  </si>
  <si>
    <t>1 2019 L 1 86 0.113184</t>
  </si>
  <si>
    <t>1 2019 L 1 88 0.0902974</t>
  </si>
  <si>
    <t>1 2019 L 1 90 0.0712405</t>
  </si>
  <si>
    <t>1 2019 L 1 92 0.0555828</t>
  </si>
  <si>
    <t>1 2019 L 1 94 0.0428859</t>
  </si>
  <si>
    <t>1 2019 D 1 4 1.11676e-025</t>
  </si>
  <si>
    <t>1 2019 D 1 6 2.92832e-024</t>
  </si>
  <si>
    <t>1 2019 D 1 8 7.67853e-023</t>
  </si>
  <si>
    <t>1 2019 D 1 10 2.01343e-021</t>
  </si>
  <si>
    <t>1 2019 D 1 12 5.27954e-020</t>
  </si>
  <si>
    <t>1 2019 D 1 14 1.38438e-018</t>
  </si>
  <si>
    <t>1 2019 D 1 16 3.63007e-017</t>
  </si>
  <si>
    <t>1 2019 D 1 18 9.51862e-016</t>
  </si>
  <si>
    <t>1 2019 D 1 20 2.49593e-014</t>
  </si>
  <si>
    <t>1 2019 D 1 22 6.54474e-013</t>
  </si>
  <si>
    <t>1 2019 D 1 24 1.71613e-011</t>
  </si>
  <si>
    <t>1 2019 D 1 26 4.49998e-010</t>
  </si>
  <si>
    <t>1 2019 D 1 28 1.17997e-008</t>
  </si>
  <si>
    <t>1 2019 D 1 30 3.09406e-007</t>
  </si>
  <si>
    <t>1 2019 D 1 32 8.11305e-006</t>
  </si>
  <si>
    <t>1 2019 D 1 34 0.000212694</t>
  </si>
  <si>
    <t>1 2019 D 1 36 0.00554741</t>
  </si>
  <si>
    <t>1 2019 D 1 38 0.127608</t>
  </si>
  <si>
    <t>1 2019 D 1 40 0.793197</t>
  </si>
  <si>
    <t>1 2019 D 1 42 0.990155</t>
  </si>
  <si>
    <t>1 2019 D 1 44 0.999621</t>
  </si>
  <si>
    <t>1 2019 D 1 46 0.999986</t>
  </si>
  <si>
    <t>1 2019 D 1 48 0.999999</t>
  </si>
  <si>
    <t>1 2019 D 1 50 1</t>
  </si>
  <si>
    <t>1 2019 D 1 52 1</t>
  </si>
  <si>
    <t>1 2019 D 1 54 1</t>
  </si>
  <si>
    <t>1 2019 D 1 56 1</t>
  </si>
  <si>
    <t>1 2019 D 1 58 1</t>
  </si>
  <si>
    <t>1 2019 D 1 60 1</t>
  </si>
  <si>
    <t>1 2019 D 1 62 1</t>
  </si>
  <si>
    <t>1 2019 D 1 64 1</t>
  </si>
  <si>
    <t>1 2019 D 1 66 1</t>
  </si>
  <si>
    <t>1 2019 D 1 68 1</t>
  </si>
  <si>
    <t>1 2019 D 1 70 1</t>
  </si>
  <si>
    <t>1 2019 D 1 72 1</t>
  </si>
  <si>
    <t>1 2019 D 1 74 1</t>
  </si>
  <si>
    <t>1 2019 D 1 76 1</t>
  </si>
  <si>
    <t>1 2019 D 1 78 1</t>
  </si>
  <si>
    <t>1 2019 D 1 80 1</t>
  </si>
  <si>
    <t>1 2019 D 1 82 1</t>
  </si>
  <si>
    <t>1 2019 D 1 84 1</t>
  </si>
  <si>
    <t>1 2019 D 1 86 1</t>
  </si>
  <si>
    <t>1 2019 D 1 88 1</t>
  </si>
  <si>
    <t>1 2019 D 1 90 1</t>
  </si>
  <si>
    <t>1 2019 D 1 92 1</t>
  </si>
  <si>
    <t>1 2019 D 1 94 1</t>
  </si>
  <si>
    <t>2 1982 L 1 4 5.63644e-027</t>
  </si>
  <si>
    <t>2 1982 L 1 6 7.14223e-026</t>
  </si>
  <si>
    <t>2 1982 L 1 8 2.0129e-024</t>
  </si>
  <si>
    <t>2 1982 L 1 10 5.67296e-023</t>
  </si>
  <si>
    <t>2 1982 L 1 12 1.59881e-021</t>
  </si>
  <si>
    <t>2 1982 L 1 14 4.50594e-020</t>
  </si>
  <si>
    <t>2 1982 L 1 16 1.26991e-018</t>
  </si>
  <si>
    <t>2 1982 L 1 18 3.57899e-017</t>
  </si>
  <si>
    <t>2 1982 L 1 20 1.00867e-015</t>
  </si>
  <si>
    <t>2 1982 L 1 22 2.84273e-014</t>
  </si>
  <si>
    <t>2 1982 L 1 24 8.01168e-013</t>
  </si>
  <si>
    <t>2 1982 L 1 26 2.25793e-011</t>
  </si>
  <si>
    <t>2 1982 L 1 28 6.36354e-010</t>
  </si>
  <si>
    <t>2 1982 L 1 30 1.79344e-008</t>
  </si>
  <si>
    <t>2 1982 L 1 32 5.05445e-007</t>
  </si>
  <si>
    <t>2 1982 L 1 34 1.42448e-005</t>
  </si>
  <si>
    <t>2 1982 L 1 36 0.000401306</t>
  </si>
  <si>
    <t>2 1982 L 1 38 0.011188</t>
  </si>
  <si>
    <t>2 1982 L 1 40 0.24178</t>
  </si>
  <si>
    <t>2 1982 L 1 42 0.89987</t>
  </si>
  <si>
    <t>2 1982 L 1 44 0.996067</t>
  </si>
  <si>
    <t>2 1982 L 1 46 0.99986</t>
  </si>
  <si>
    <t>2 1982 L 1 48 0.999995</t>
  </si>
  <si>
    <t>2 1982 L 1 50 1</t>
  </si>
  <si>
    <t>2 1982 L 1 52 1</t>
  </si>
  <si>
    <t>2 1982 L 1 54 1</t>
  </si>
  <si>
    <t>2 1982 L 1 56 1</t>
  </si>
  <si>
    <t>2 1982 L 1 58 1</t>
  </si>
  <si>
    <t>2 1982 L 1 60 1</t>
  </si>
  <si>
    <t>2 1982 L 1 62 1</t>
  </si>
  <si>
    <t>2 1982 L 1 64 1</t>
  </si>
  <si>
    <t>2 1982 L 1 66 1</t>
  </si>
  <si>
    <t>2 1982 L 1 68 1</t>
  </si>
  <si>
    <t>2 1982 L 1 70 1</t>
  </si>
  <si>
    <t>2 1982 L 1 72 1</t>
  </si>
  <si>
    <t>2 1982 L 1 74 1</t>
  </si>
  <si>
    <t>2 1982 L 1 76 1</t>
  </si>
  <si>
    <t>2 1982 L 1 78 1</t>
  </si>
  <si>
    <t>2 1982 L 1 80 1</t>
  </si>
  <si>
    <t>2 1982 L 1 82 1</t>
  </si>
  <si>
    <t>2 1982 L 1 84 1</t>
  </si>
  <si>
    <t>2 1982 L 1 86 1</t>
  </si>
  <si>
    <t>2 1982 L 1 88 1</t>
  </si>
  <si>
    <t>2 1982 L 1 90 1</t>
  </si>
  <si>
    <t>2 1982 L 1 92 1</t>
  </si>
  <si>
    <t>2 1982 L 1 94 1</t>
  </si>
  <si>
    <t>2 1984 L 1 4 0</t>
  </si>
  <si>
    <t>2 1984 L 1 6 0</t>
  </si>
  <si>
    <t>2 1984 L 1 8 0</t>
  </si>
  <si>
    <t>2 1984 L 1 10 0</t>
  </si>
  <si>
    <t>2 1984 L 1 12 0</t>
  </si>
  <si>
    <t>2 1984 L 1 14 0</t>
  </si>
  <si>
    <t>2 1984 L 1 16 0</t>
  </si>
  <si>
    <t>2 1984 L 1 18 0</t>
  </si>
  <si>
    <t>2 1984 L 1 20 0</t>
  </si>
  <si>
    <t>2 1984 L 1 22 0</t>
  </si>
  <si>
    <t>2 1984 L 1 24 0</t>
  </si>
  <si>
    <t>2 1984 L 1 26 0</t>
  </si>
  <si>
    <t>2 1984 L 1 28 0</t>
  </si>
  <si>
    <t>2 1984 L 1 30 0</t>
  </si>
  <si>
    <t>2 1984 L 1 32 0</t>
  </si>
  <si>
    <t>2 1984 L 1 34 0</t>
  </si>
  <si>
    <t>2 1984 L 1 36 0</t>
  </si>
  <si>
    <t>2 1984 L 1 38 0</t>
  </si>
  <si>
    <t>2 1984 L 1 40 0</t>
  </si>
  <si>
    <t>2 1984 L 1 42 0</t>
  </si>
  <si>
    <t>2 1984 L 1 44 0</t>
  </si>
  <si>
    <t>2 1984 L 1 46 0</t>
  </si>
  <si>
    <t>2 1984 L 1 48 0</t>
  </si>
  <si>
    <t>2 1984 L 1 50 0</t>
  </si>
  <si>
    <t>2 1984 L 1 52 0</t>
  </si>
  <si>
    <t>2 1984 L 1 54 0</t>
  </si>
  <si>
    <t>2 1984 L 1 56 0</t>
  </si>
  <si>
    <t>2 1984 L 1 58 0</t>
  </si>
  <si>
    <t>2 1984 L 1 60 0</t>
  </si>
  <si>
    <t>2 1984 L 1 62 0</t>
  </si>
  <si>
    <t>2 1984 L 1 64 0</t>
  </si>
  <si>
    <t>2 1984 L 1 66 0</t>
  </si>
  <si>
    <t>2 1984 L 1 68 0</t>
  </si>
  <si>
    <t>2 1984 L 1 70 0</t>
  </si>
  <si>
    <t>2 1984 L 1 72 0</t>
  </si>
  <si>
    <t>2 1984 L 1 74 0</t>
  </si>
  <si>
    <t>2 1984 L 1 76 0</t>
  </si>
  <si>
    <t>2 1984 L 1 78 0</t>
  </si>
  <si>
    <t>2 1984 L 1 80 0</t>
  </si>
  <si>
    <t>2 1984 L 1 82 0</t>
  </si>
  <si>
    <t>2 1984 L 1 84 0</t>
  </si>
  <si>
    <t>2 1984 L 1 86 0</t>
  </si>
  <si>
    <t>2 1984 L 1 88 0</t>
  </si>
  <si>
    <t>2 1984 L 1 90 0</t>
  </si>
  <si>
    <t>2 1984 L 1 92 0</t>
  </si>
  <si>
    <t>2 1984 L 1 94 0</t>
  </si>
  <si>
    <t>2 1985 L 1 4 1.30532e-009</t>
  </si>
  <si>
    <t>2 1985 L 1 6 4.55187e-009</t>
  </si>
  <si>
    <t>2 1985 L 1 8 1.58731e-008</t>
  </si>
  <si>
    <t>2 1985 L 1 10 5.53521e-008</t>
  </si>
  <si>
    <t>2 1985 L 1 12 1.93021e-007</t>
  </si>
  <si>
    <t>2 1985 L 1 14 6.73096e-007</t>
  </si>
  <si>
    <t>2 1985 L 1 16 2.34719e-006</t>
  </si>
  <si>
    <t>2 1985 L 1 18 8.18498e-006</t>
  </si>
  <si>
    <t>2 1985 L 1 20 2.85417e-005</t>
  </si>
  <si>
    <t>2 1985 L 1 22 9.95225e-005</t>
  </si>
  <si>
    <t>2 1985 L 1 24 0.000346965</t>
  </si>
  <si>
    <t>2 1985 L 1 26 0.00120888</t>
  </si>
  <si>
    <t>2 1985 L 1 28 0.00420292</t>
  </si>
  <si>
    <t>2 1985 L 1 30 0.0145046</t>
  </si>
  <si>
    <t>2 1985 L 1 32 0.0488188</t>
  </si>
  <si>
    <t>2 1985 L 1 34 0.151807</t>
  </si>
  <si>
    <t>2 1985 L 1 36 0.384281</t>
  </si>
  <si>
    <t>2 1985 L 1 38 0.685178</t>
  </si>
  <si>
    <t>2 1985 L 1 40 0.883578</t>
  </si>
  <si>
    <t>2 1985 L 1 42 0.963591</t>
  </si>
  <si>
    <t>2 1985 L 1 44 0.989281</t>
  </si>
  <si>
    <t>2 1985 L 1 46 0.996902</t>
  </si>
  <si>
    <t>2 1985 L 1 48 0.99911</t>
  </si>
  <si>
    <t>2 1985 L 1 50 0.999745</t>
  </si>
  <si>
    <t>2 1985 L 1 52 0.999927</t>
  </si>
  <si>
    <t>2 1985 L 1 54 0.999979</t>
  </si>
  <si>
    <t>2 1985 L 1 56 0.999994</t>
  </si>
  <si>
    <t>2 1985 L 1 58 0.999998</t>
  </si>
  <si>
    <t>2 1985 L 1 60 1</t>
  </si>
  <si>
    <t>2 1985 L 1 62 1</t>
  </si>
  <si>
    <t>2 1985 L 1 64 1</t>
  </si>
  <si>
    <t>2 1985 L 1 66 1</t>
  </si>
  <si>
    <t>2 1985 L 1 68 1</t>
  </si>
  <si>
    <t>2 1985 L 1 70 1</t>
  </si>
  <si>
    <t>2 1985 L 1 72 1</t>
  </si>
  <si>
    <t>2 1985 L 1 74 1</t>
  </si>
  <si>
    <t>2 1985 L 1 76 1</t>
  </si>
  <si>
    <t>2 1985 L 1 78 1</t>
  </si>
  <si>
    <t>2 1985 L 1 80 1</t>
  </si>
  <si>
    <t>2 1985 L 1 82 1</t>
  </si>
  <si>
    <t>2 1985 L 1 84 1</t>
  </si>
  <si>
    <t>2 1985 L 1 86 1</t>
  </si>
  <si>
    <t>2 1985 L 1 88 1</t>
  </si>
  <si>
    <t>2 1985 L 1 90 1</t>
  </si>
  <si>
    <t>2 1985 L 1 92 1</t>
  </si>
  <si>
    <t>2 1985 L 1 94 1</t>
  </si>
  <si>
    <t>2 1985 A 1 0 0</t>
  </si>
  <si>
    <t>2 1985 A 1 1 1</t>
  </si>
  <si>
    <t>2 1985 A 1 2 1</t>
  </si>
  <si>
    <t>2 1985 A 1 3 1</t>
  </si>
  <si>
    <t>2 1985 A 1 4 1</t>
  </si>
  <si>
    <t>2 1985 A 1 5 1</t>
  </si>
  <si>
    <t>2 1985 A 1 6 1</t>
  </si>
  <si>
    <t>2 1985 A 1 7 1</t>
  </si>
  <si>
    <t>2 1985 A 1 8 1</t>
  </si>
  <si>
    <t>2 1985 A 1 9 1</t>
  </si>
  <si>
    <t>2 1985 A 1 10 1</t>
  </si>
  <si>
    <t>2 1985 A 1 11 1</t>
  </si>
  <si>
    <t>2 1985 A 1 12 1</t>
  </si>
  <si>
    <t>2 1985 A 1 13 1</t>
  </si>
  <si>
    <t>2 1985 A 1 14 1</t>
  </si>
  <si>
    <t>2 1985 A 1 15 1</t>
  </si>
  <si>
    <t>2 1985 A 1 16 1</t>
  </si>
  <si>
    <t>2 1985 A 1 17 1</t>
  </si>
  <si>
    <t>2 1985 A 1 18 1</t>
  </si>
  <si>
    <t>2 1985 A 1 19 1</t>
  </si>
  <si>
    <t>2 1985 A 1 20 1</t>
  </si>
  <si>
    <t>2 1985 A 1 21 1</t>
  </si>
  <si>
    <t>2 1985 A 1 22 1</t>
  </si>
  <si>
    <t>2 1985 A 1 23 1</t>
  </si>
  <si>
    <t>2 1985 A 1 24 1</t>
  </si>
  <si>
    <t>2 1985 A 1 25 1</t>
  </si>
  <si>
    <t>2 1985 A 1 26 1</t>
  </si>
  <si>
    <t>2 1985 A 1 27 1</t>
  </si>
  <si>
    <t>2 1985 A 1 28 1</t>
  </si>
  <si>
    <t>2 1985 A 1 29 1</t>
  </si>
  <si>
    <t>2 1985 A 1 30 1</t>
  </si>
  <si>
    <t>2 2014 L 1 4 1.30532e-009</t>
  </si>
  <si>
    <t>2 2014 L 1 6 4.55187e-009</t>
  </si>
  <si>
    <t>2 2014 L 1 8 1.58731e-008</t>
  </si>
  <si>
    <t>2 2014 L 1 10 5.53521e-008</t>
  </si>
  <si>
    <t>2 2014 L 1 12 1.93021e-007</t>
  </si>
  <si>
    <t>2 2014 L 1 14 6.73096e-007</t>
  </si>
  <si>
    <t>2 2014 L 1 16 2.34719e-006</t>
  </si>
  <si>
    <t>2 2014 L 1 18 8.18498e-006</t>
  </si>
  <si>
    <t>2 2014 L 1 20 2.85417e-005</t>
  </si>
  <si>
    <t>2 2014 L 1 22 9.95225e-005</t>
  </si>
  <si>
    <t>2 2014 L 1 24 0.000346965</t>
  </si>
  <si>
    <t>2 2014 L 1 26 0.00120888</t>
  </si>
  <si>
    <t>2 2014 L 1 28 0.00420292</t>
  </si>
  <si>
    <t>2 2014 L 1 30 0.0145046</t>
  </si>
  <si>
    <t>2 2014 L 1 32 0.0488188</t>
  </si>
  <si>
    <t>2 2014 L 1 34 0.151807</t>
  </si>
  <si>
    <t>2 2014 L 1 36 0.384281</t>
  </si>
  <si>
    <t>2 2014 L 1 38 0.685178</t>
  </si>
  <si>
    <t>2 2014 L 1 40 0.883578</t>
  </si>
  <si>
    <t>2 2014 L 1 42 0.963591</t>
  </si>
  <si>
    <t>2 2014 L 1 44 0.989281</t>
  </si>
  <si>
    <t>2 2014 L 1 46 0.996902</t>
  </si>
  <si>
    <t>2 2014 L 1 48 0.99911</t>
  </si>
  <si>
    <t>2 2014 L 1 50 0.999745</t>
  </si>
  <si>
    <t>2 2014 L 1 52 0.999927</t>
  </si>
  <si>
    <t>2 2014 L 1 54 0.999979</t>
  </si>
  <si>
    <t>2 2014 L 1 56 0.999994</t>
  </si>
  <si>
    <t>2 2014 L 1 58 0.999998</t>
  </si>
  <si>
    <t>2 2014 L 1 60 1</t>
  </si>
  <si>
    <t>2 2014 L 1 62 1</t>
  </si>
  <si>
    <t>2 2014 L 1 64 1</t>
  </si>
  <si>
    <t>2 2014 L 1 66 1</t>
  </si>
  <si>
    <t>2 2014 L 1 68 1</t>
  </si>
  <si>
    <t>2 2014 L 1 70 1</t>
  </si>
  <si>
    <t>2 2014 L 1 72 1</t>
  </si>
  <si>
    <t>2 2014 L 1 74 1</t>
  </si>
  <si>
    <t>2 2014 L 1 76 1</t>
  </si>
  <si>
    <t>2 2014 L 1 78 1</t>
  </si>
  <si>
    <t>2 2014 L 1 80 1</t>
  </si>
  <si>
    <t>2 2014 L 1 82 1</t>
  </si>
  <si>
    <t>2 2014 L 1 84 1</t>
  </si>
  <si>
    <t>2 2014 L 1 86 1</t>
  </si>
  <si>
    <t>2 2014 L 1 88 1</t>
  </si>
  <si>
    <t>2 2014 L 1 90 1</t>
  </si>
  <si>
    <t>2 2014 L 1 92 1</t>
  </si>
  <si>
    <t>2 2014 L 1 94 1</t>
  </si>
  <si>
    <t>2 2015 L 1 4 5.63644e-027</t>
  </si>
  <si>
    <t>2 2015 L 1 6 7.14223e-026</t>
  </si>
  <si>
    <t>2 2015 L 1 8 2.0129e-024</t>
  </si>
  <si>
    <t>2 2015 L 1 10 5.67296e-023</t>
  </si>
  <si>
    <t>2 2015 L 1 12 1.59881e-021</t>
  </si>
  <si>
    <t>2 2015 L 1 14 4.50594e-020</t>
  </si>
  <si>
    <t>2 2015 L 1 16 1.26991e-018</t>
  </si>
  <si>
    <t>2 2015 L 1 18 3.57899e-017</t>
  </si>
  <si>
    <t>2 2015 L 1 20 1.00867e-015</t>
  </si>
  <si>
    <t>2 2015 L 1 22 2.84273e-014</t>
  </si>
  <si>
    <t>2 2015 L 1 24 8.01168e-013</t>
  </si>
  <si>
    <t>2 2015 L 1 26 2.25793e-011</t>
  </si>
  <si>
    <t>2 2015 L 1 28 6.36354e-010</t>
  </si>
  <si>
    <t>2 2015 L 1 30 1.79344e-008</t>
  </si>
  <si>
    <t>2 2015 L 1 32 5.05445e-007</t>
  </si>
  <si>
    <t>2 2015 L 1 34 1.42448e-005</t>
  </si>
  <si>
    <t>2 2015 L 1 36 0.000401306</t>
  </si>
  <si>
    <t>2 2015 L 1 38 0.011188</t>
  </si>
  <si>
    <t>2 2015 L 1 40 0.24178</t>
  </si>
  <si>
    <t>2 2015 L 1 42 0.89987</t>
  </si>
  <si>
    <t>2 2015 L 1 44 0.996067</t>
  </si>
  <si>
    <t>2 2015 L 1 46 0.99986</t>
  </si>
  <si>
    <t>2 2015 L 1 48 0.999995</t>
  </si>
  <si>
    <t>2 2015 L 1 50 1</t>
  </si>
  <si>
    <t>2 2015 L 1 52 1</t>
  </si>
  <si>
    <t>2 2015 L 1 54 1</t>
  </si>
  <si>
    <t>2 2015 L 1 56 1</t>
  </si>
  <si>
    <t>2 2015 L 1 58 1</t>
  </si>
  <si>
    <t>2 2015 L 1 60 1</t>
  </si>
  <si>
    <t>2 2015 L 1 62 1</t>
  </si>
  <si>
    <t>2 2015 L 1 64 1</t>
  </si>
  <si>
    <t>2 2015 L 1 66 1</t>
  </si>
  <si>
    <t>2 2015 L 1 68 1</t>
  </si>
  <si>
    <t>2 2015 L 1 70 1</t>
  </si>
  <si>
    <t>2 2015 L 1 72 1</t>
  </si>
  <si>
    <t>2 2015 L 1 74 1</t>
  </si>
  <si>
    <t>2 2015 L 1 76 1</t>
  </si>
  <si>
    <t>2 2015 L 1 78 1</t>
  </si>
  <si>
    <t>2 2015 L 1 80 1</t>
  </si>
  <si>
    <t>2 2015 L 1 82 1</t>
  </si>
  <si>
    <t>2 2015 L 1 84 1</t>
  </si>
  <si>
    <t>2 2015 L 1 86 1</t>
  </si>
  <si>
    <t>2 2015 L 1 88 1</t>
  </si>
  <si>
    <t>2 2015 L 1 90 1</t>
  </si>
  <si>
    <t>2 2015 L 1 92 1</t>
  </si>
  <si>
    <t>2 2015 L 1 94 1</t>
  </si>
  <si>
    <t>2 2019 L 1 4 5.63644e-027</t>
  </si>
  <si>
    <t>2 2019 L 1 6 7.14223e-026</t>
  </si>
  <si>
    <t>2 2019 L 1 8 2.0129e-024</t>
  </si>
  <si>
    <t>2 2019 L 1 10 5.67296e-023</t>
  </si>
  <si>
    <t>2 2019 L 1 12 1.59881e-021</t>
  </si>
  <si>
    <t>2 2019 L 1 14 4.50594e-020</t>
  </si>
  <si>
    <t>2 2019 L 1 16 1.26991e-018</t>
  </si>
  <si>
    <t>2 2019 L 1 18 3.57899e-017</t>
  </si>
  <si>
    <t>2 2019 L 1 20 1.00867e-015</t>
  </si>
  <si>
    <t>2 2019 L 1 22 2.84273e-014</t>
  </si>
  <si>
    <t>2 2019 L 1 24 8.01168e-013</t>
  </si>
  <si>
    <t>2 2019 L 1 26 2.25793e-011</t>
  </si>
  <si>
    <t>2 2019 L 1 28 6.36354e-010</t>
  </si>
  <si>
    <t>2 2019 L 1 30 1.79344e-008</t>
  </si>
  <si>
    <t>2 2019 L 1 32 5.05445e-007</t>
  </si>
  <si>
    <t>2 2019 L 1 34 1.42448e-005</t>
  </si>
  <si>
    <t>2 2019 L 1 36 0.000401306</t>
  </si>
  <si>
    <t>2 2019 L 1 38 0.011188</t>
  </si>
  <si>
    <t>2 2019 L 1 40 0.24178</t>
  </si>
  <si>
    <t>2 2019 L 1 42 0.89987</t>
  </si>
  <si>
    <t>2 2019 L 1 44 0.996067</t>
  </si>
  <si>
    <t>2 2019 L 1 46 0.99986</t>
  </si>
  <si>
    <t>2 2019 L 1 48 0.999995</t>
  </si>
  <si>
    <t>2 2019 L 1 50 1</t>
  </si>
  <si>
    <t>2 2019 L 1 52 1</t>
  </si>
  <si>
    <t>2 2019 L 1 54 1</t>
  </si>
  <si>
    <t>2 2019 L 1 56 1</t>
  </si>
  <si>
    <t>2 2019 L 1 58 1</t>
  </si>
  <si>
    <t>2 2019 L 1 60 1</t>
  </si>
  <si>
    <t>2 2019 L 1 62 1</t>
  </si>
  <si>
    <t>2 2019 L 1 64 1</t>
  </si>
  <si>
    <t>2 2019 L 1 66 1</t>
  </si>
  <si>
    <t>2 2019 L 1 68 1</t>
  </si>
  <si>
    <t>2 2019 L 1 70 1</t>
  </si>
  <si>
    <t>2 2019 L 1 72 1</t>
  </si>
  <si>
    <t>2 2019 L 1 74 1</t>
  </si>
  <si>
    <t>2 2019 L 1 76 1</t>
  </si>
  <si>
    <t>2 2019 L 1 78 1</t>
  </si>
  <si>
    <t>2 2019 L 1 80 1</t>
  </si>
  <si>
    <t>2 2019 L 1 82 1</t>
  </si>
  <si>
    <t>2 2019 L 1 84 1</t>
  </si>
  <si>
    <t>2 2019 L 1 86 1</t>
  </si>
  <si>
    <t>2 2019 L 1 88 1</t>
  </si>
  <si>
    <t>2 2019 L 1 90 1</t>
  </si>
  <si>
    <t>2 2019 L 1 92 1</t>
  </si>
  <si>
    <t>2 2019 L 1 94 1</t>
  </si>
  <si>
    <t>3 1982 L 1 4 2.36753e-011</t>
  </si>
  <si>
    <t>3 1982 L 1 6 8.75465e-011</t>
  </si>
  <si>
    <t>3 1982 L 1 8 3.23729e-010</t>
  </si>
  <si>
    <t>3 1982 L 1 10 1.19708e-009</t>
  </si>
  <si>
    <t>3 1982 L 1 12 4.42656e-009</t>
  </si>
  <si>
    <t>3 1982 L 1 14 1.63685e-008</t>
  </si>
  <si>
    <t>3 1982 L 1 16 6.05273e-008</t>
  </si>
  <si>
    <t>3 1982 L 1 18 2.23817e-007</t>
  </si>
  <si>
    <t>3 1982 L 1 20 8.27629e-007</t>
  </si>
  <si>
    <t>3 1982 L 1 22 3.06039e-006</t>
  </si>
  <si>
    <t>3 1982 L 1 24 1.13166e-005</t>
  </si>
  <si>
    <t>3 1982 L 1 26 4.18452e-005</t>
  </si>
  <si>
    <t>3 1982 L 1 28 0.000154717</t>
  </si>
  <si>
    <t>3 1982 L 1 30 0.000571874</t>
  </si>
  <si>
    <t>3 1982 L 1 32 0.00211141</t>
  </si>
  <si>
    <t>3 1982 L 1 34 0.00776334</t>
  </si>
  <si>
    <t>3 1982 L 1 36 0.0281183</t>
  </si>
  <si>
    <t>3 1982 L 1 38 0.0966445</t>
  </si>
  <si>
    <t>3 1982 L 1 40 0.283464</t>
  </si>
  <si>
    <t>3 1982 L 1 42 0.593968</t>
  </si>
  <si>
    <t>3 1982 L 1 44 0.843978</t>
  </si>
  <si>
    <t>3 1982 L 1 46 0.952387</t>
  </si>
  <si>
    <t>3 1982 L 1 48 0.986661</t>
  </si>
  <si>
    <t>3 1982 L 1 50 0.996357</t>
  </si>
  <si>
    <t>3 1982 L 1 52 0.999012</t>
  </si>
  <si>
    <t>3 1982 L 1 54 0.999733</t>
  </si>
  <si>
    <t>3 1982 L 1 56 0.999928</t>
  </si>
  <si>
    <t>3 1982 L 1 58 0.99998</t>
  </si>
  <si>
    <t>3 1982 L 1 60 0.999995</t>
  </si>
  <si>
    <t>3 1982 L 1 62 0.999999</t>
  </si>
  <si>
    <t>3 1982 L 1 64 1</t>
  </si>
  <si>
    <t>3 1982 L 1 66 1</t>
  </si>
  <si>
    <t>3 1982 L 1 68 1</t>
  </si>
  <si>
    <t>3 1982 L 1 70 1</t>
  </si>
  <si>
    <t>3 1982 L 1 72 1</t>
  </si>
  <si>
    <t>3 1982 L 1 74 1</t>
  </si>
  <si>
    <t>3 1982 L 1 76 1</t>
  </si>
  <si>
    <t>3 1982 L 1 78 1</t>
  </si>
  <si>
    <t>3 1982 L 1 80 1</t>
  </si>
  <si>
    <t>3 1982 L 1 82 1</t>
  </si>
  <si>
    <t>3 1982 L 1 84 1</t>
  </si>
  <si>
    <t>3 1982 L 1 86 1</t>
  </si>
  <si>
    <t>3 1982 L 1 88 1</t>
  </si>
  <si>
    <t>3 1982 L 1 90 1</t>
  </si>
  <si>
    <t>3 1982 L 1 92 1</t>
  </si>
  <si>
    <t>3 1982 L 1 94 1</t>
  </si>
  <si>
    <t>3 1984 L 1 4 0</t>
  </si>
  <si>
    <t>3 1984 L 1 6 0</t>
  </si>
  <si>
    <t>3 1984 L 1 8 0</t>
  </si>
  <si>
    <t>3 1984 L 1 10 0</t>
  </si>
  <si>
    <t>3 1984 L 1 12 0</t>
  </si>
  <si>
    <t>3 1984 L 1 14 0</t>
  </si>
  <si>
    <t>3 1984 L 1 16 0</t>
  </si>
  <si>
    <t>3 1984 L 1 18 0</t>
  </si>
  <si>
    <t>3 1984 L 1 20 0</t>
  </si>
  <si>
    <t>3 1984 L 1 22 0</t>
  </si>
  <si>
    <t>3 1984 L 1 24 0</t>
  </si>
  <si>
    <t>3 1984 L 1 26 0</t>
  </si>
  <si>
    <t>3 1984 L 1 28 0</t>
  </si>
  <si>
    <t>3 1984 L 1 30 0</t>
  </si>
  <si>
    <t>3 1984 L 1 32 0</t>
  </si>
  <si>
    <t>3 1984 L 1 34 0</t>
  </si>
  <si>
    <t>3 1984 L 1 36 0</t>
  </si>
  <si>
    <t>3 1984 L 1 38 0</t>
  </si>
  <si>
    <t>3 1984 L 1 40 0</t>
  </si>
  <si>
    <t>3 1984 L 1 42 0</t>
  </si>
  <si>
    <t>3 1984 L 1 44 0</t>
  </si>
  <si>
    <t>3 1984 L 1 46 0</t>
  </si>
  <si>
    <t>3 1984 L 1 48 0</t>
  </si>
  <si>
    <t>3 1984 L 1 50 0</t>
  </si>
  <si>
    <t>3 1984 L 1 52 0</t>
  </si>
  <si>
    <t>3 1984 L 1 54 0</t>
  </si>
  <si>
    <t>3 1984 L 1 56 0</t>
  </si>
  <si>
    <t>3 1984 L 1 58 0</t>
  </si>
  <si>
    <t>3 1984 L 1 60 0</t>
  </si>
  <si>
    <t>3 1984 L 1 62 0</t>
  </si>
  <si>
    <t>3 1984 L 1 64 0</t>
  </si>
  <si>
    <t>3 1984 L 1 66 0</t>
  </si>
  <si>
    <t>3 1984 L 1 68 0</t>
  </si>
  <si>
    <t>3 1984 L 1 70 0</t>
  </si>
  <si>
    <t>3 1984 L 1 72 0</t>
  </si>
  <si>
    <t>3 1984 L 1 74 0</t>
  </si>
  <si>
    <t>3 1984 L 1 76 0</t>
  </si>
  <si>
    <t>3 1984 L 1 78 0</t>
  </si>
  <si>
    <t>3 1984 L 1 80 0</t>
  </si>
  <si>
    <t>3 1984 L 1 82 0</t>
  </si>
  <si>
    <t>3 1984 L 1 84 0</t>
  </si>
  <si>
    <t>3 1984 L 1 86 0</t>
  </si>
  <si>
    <t>3 1984 L 1 88 0</t>
  </si>
  <si>
    <t>3 1984 L 1 90 0</t>
  </si>
  <si>
    <t>3 1984 L 1 92 0</t>
  </si>
  <si>
    <t>3 1984 L 1 94 0</t>
  </si>
  <si>
    <t>3 1985 L 1 4 2.36753e-011</t>
  </si>
  <si>
    <t>3 1985 L 1 6 8.75465e-011</t>
  </si>
  <si>
    <t>3 1985 L 1 8 3.23729e-010</t>
  </si>
  <si>
    <t>3 1985 L 1 10 1.19708e-009</t>
  </si>
  <si>
    <t>3 1985 L 1 12 4.42656e-009</t>
  </si>
  <si>
    <t>3 1985 L 1 14 1.63685e-008</t>
  </si>
  <si>
    <t>3 1985 L 1 16 6.05273e-008</t>
  </si>
  <si>
    <t>3 1985 L 1 18 2.23817e-007</t>
  </si>
  <si>
    <t>3 1985 L 1 20 8.27629e-007</t>
  </si>
  <si>
    <t>3 1985 L 1 22 3.06039e-006</t>
  </si>
  <si>
    <t>3 1985 L 1 24 1.13166e-005</t>
  </si>
  <si>
    <t>3 1985 L 1 26 4.18452e-005</t>
  </si>
  <si>
    <t>3 1985 L 1 28 0.000154717</t>
  </si>
  <si>
    <t>3 1985 L 1 30 0.000571874</t>
  </si>
  <si>
    <t>3 1985 L 1 32 0.00211141</t>
  </si>
  <si>
    <t>3 1985 L 1 34 0.00776334</t>
  </si>
  <si>
    <t>3 1985 L 1 36 0.0281183</t>
  </si>
  <si>
    <t>3 1985 L 1 38 0.0966445</t>
  </si>
  <si>
    <t>3 1985 L 1 40 0.283464</t>
  </si>
  <si>
    <t>3 1985 L 1 42 0.593968</t>
  </si>
  <si>
    <t>3 1985 L 1 44 0.843978</t>
  </si>
  <si>
    <t>3 1985 L 1 46 0.952387</t>
  </si>
  <si>
    <t>3 1985 L 1 48 0.986661</t>
  </si>
  <si>
    <t>3 1985 L 1 50 0.996357</t>
  </si>
  <si>
    <t>3 1985 L 1 52 0.999012</t>
  </si>
  <si>
    <t>3 1985 L 1 54 0.999733</t>
  </si>
  <si>
    <t>3 1985 L 1 56 0.999928</t>
  </si>
  <si>
    <t>3 1985 L 1 58 0.99998</t>
  </si>
  <si>
    <t>3 1985 L 1 60 0.999995</t>
  </si>
  <si>
    <t>3 1985 L 1 62 0.999999</t>
  </si>
  <si>
    <t>3 1985 L 1 64 1</t>
  </si>
  <si>
    <t>3 1985 L 1 66 1</t>
  </si>
  <si>
    <t>3 1985 L 1 68 1</t>
  </si>
  <si>
    <t>3 1985 L 1 70 1</t>
  </si>
  <si>
    <t>3 1985 L 1 72 1</t>
  </si>
  <si>
    <t>3 1985 L 1 74 1</t>
  </si>
  <si>
    <t>3 1985 L 1 76 1</t>
  </si>
  <si>
    <t>3 1985 L 1 78 1</t>
  </si>
  <si>
    <t>3 1985 L 1 80 1</t>
  </si>
  <si>
    <t>3 1985 L 1 82 1</t>
  </si>
  <si>
    <t>3 1985 L 1 84 1</t>
  </si>
  <si>
    <t>3 1985 L 1 86 1</t>
  </si>
  <si>
    <t>3 1985 L 1 88 1</t>
  </si>
  <si>
    <t>3 1985 L 1 90 1</t>
  </si>
  <si>
    <t>3 1985 L 1 92 1</t>
  </si>
  <si>
    <t>3 1985 L 1 94 1</t>
  </si>
  <si>
    <t>3 1985 A 1 0 0</t>
  </si>
  <si>
    <t>3 1985 A 1 1 1</t>
  </si>
  <si>
    <t>3 1985 A 1 2 1</t>
  </si>
  <si>
    <t>3 1985 A 1 3 1</t>
  </si>
  <si>
    <t>3 1985 A 1 4 1</t>
  </si>
  <si>
    <t>3 1985 A 1 5 1</t>
  </si>
  <si>
    <t>3 1985 A 1 6 1</t>
  </si>
  <si>
    <t>3 1985 A 1 7 1</t>
  </si>
  <si>
    <t>3 1985 A 1 8 1</t>
  </si>
  <si>
    <t>3 1985 A 1 9 1</t>
  </si>
  <si>
    <t>3 1985 A 1 10 1</t>
  </si>
  <si>
    <t>3 1985 A 1 11 1</t>
  </si>
  <si>
    <t>3 1985 A 1 12 1</t>
  </si>
  <si>
    <t>3 1985 A 1 13 1</t>
  </si>
  <si>
    <t>3 1985 A 1 14 1</t>
  </si>
  <si>
    <t>3 1985 A 1 15 1</t>
  </si>
  <si>
    <t>3 1985 A 1 16 1</t>
  </si>
  <si>
    <t>3 1985 A 1 17 1</t>
  </si>
  <si>
    <t>3 1985 A 1 18 1</t>
  </si>
  <si>
    <t>3 1985 A 1 19 1</t>
  </si>
  <si>
    <t>3 1985 A 1 20 1</t>
  </si>
  <si>
    <t>3 1985 A 1 21 1</t>
  </si>
  <si>
    <t>3 1985 A 1 22 1</t>
  </si>
  <si>
    <t>3 1985 A 1 23 1</t>
  </si>
  <si>
    <t>3 1985 A 1 24 1</t>
  </si>
  <si>
    <t>3 1985 A 1 25 1</t>
  </si>
  <si>
    <t>3 1985 A 1 26 1</t>
  </si>
  <si>
    <t>3 1985 A 1 27 1</t>
  </si>
  <si>
    <t>3 1985 A 1 28 1</t>
  </si>
  <si>
    <t>3 1985 A 1 29 1</t>
  </si>
  <si>
    <t>3 1985 A 1 30 1</t>
  </si>
  <si>
    <t>3 2019 L 1 4 2.36753e-011</t>
  </si>
  <si>
    <t>3 2019 L 1 6 8.75465e-011</t>
  </si>
  <si>
    <t>3 2019 L 1 8 3.23729e-010</t>
  </si>
  <si>
    <t>3 2019 L 1 10 1.19708e-009</t>
  </si>
  <si>
    <t>3 2019 L 1 12 4.42656e-009</t>
  </si>
  <si>
    <t>3 2019 L 1 14 1.63685e-008</t>
  </si>
  <si>
    <t>3 2019 L 1 16 6.05273e-008</t>
  </si>
  <si>
    <t>3 2019 L 1 18 2.23817e-007</t>
  </si>
  <si>
    <t>3 2019 L 1 20 8.27629e-007</t>
  </si>
  <si>
    <t>3 2019 L 1 22 3.06039e-006</t>
  </si>
  <si>
    <t>3 2019 L 1 24 1.13166e-005</t>
  </si>
  <si>
    <t>3 2019 L 1 26 4.18452e-005</t>
  </si>
  <si>
    <t>3 2019 L 1 28 0.000154717</t>
  </si>
  <si>
    <t>3 2019 L 1 30 0.000571874</t>
  </si>
  <si>
    <t>3 2019 L 1 32 0.00211141</t>
  </si>
  <si>
    <t>3 2019 L 1 34 0.00776334</t>
  </si>
  <si>
    <t>3 2019 L 1 36 0.0281183</t>
  </si>
  <si>
    <t>3 2019 L 1 38 0.0966445</t>
  </si>
  <si>
    <t>3 2019 L 1 40 0.283464</t>
  </si>
  <si>
    <t>3 2019 L 1 42 0.593968</t>
  </si>
  <si>
    <t>3 2019 L 1 44 0.843978</t>
  </si>
  <si>
    <t>3 2019 L 1 46 0.952387</t>
  </si>
  <si>
    <t>3 2019 L 1 48 0.986661</t>
  </si>
  <si>
    <t>3 2019 L 1 50 0.996357</t>
  </si>
  <si>
    <t>3 2019 L 1 52 0.999012</t>
  </si>
  <si>
    <t>3 2019 L 1 54 0.999733</t>
  </si>
  <si>
    <t>3 2019 L 1 56 0.999928</t>
  </si>
  <si>
    <t>3 2019 L 1 58 0.99998</t>
  </si>
  <si>
    <t>3 2019 L 1 60 0.999995</t>
  </si>
  <si>
    <t>3 2019 L 1 62 0.999999</t>
  </si>
  <si>
    <t>3 2019 L 1 64 1</t>
  </si>
  <si>
    <t>3 2019 L 1 66 1</t>
  </si>
  <si>
    <t>3 2019 L 1 68 1</t>
  </si>
  <si>
    <t>3 2019 L 1 70 1</t>
  </si>
  <si>
    <t>3 2019 L 1 72 1</t>
  </si>
  <si>
    <t>3 2019 L 1 74 1</t>
  </si>
  <si>
    <t>3 2019 L 1 76 1</t>
  </si>
  <si>
    <t>3 2019 L 1 78 1</t>
  </si>
  <si>
    <t>3 2019 L 1 80 1</t>
  </si>
  <si>
    <t>3 2019 L 1 82 1</t>
  </si>
  <si>
    <t>3 2019 L 1 84 1</t>
  </si>
  <si>
    <t>3 2019 L 1 86 1</t>
  </si>
  <si>
    <t>3 2019 L 1 88 1</t>
  </si>
  <si>
    <t>3 2019 L 1 90 1</t>
  </si>
  <si>
    <t>3 2019 L 1 92 1</t>
  </si>
  <si>
    <t>3 2019 L 1 94 1</t>
  </si>
  <si>
    <t>4 1982 L 1 4 4.64236e-008</t>
  </si>
  <si>
    <t>4 1982 L 1 6 9.09902e-008</t>
  </si>
  <si>
    <t>4 1982 L 1 8 5.24793e-007</t>
  </si>
  <si>
    <t>4 1982 L 1 10 2.80378e-006</t>
  </si>
  <si>
    <t>4 1982 L 1 12 1.35647e-005</t>
  </si>
  <si>
    <t>4 1982 L 1 14 5.92036e-005</t>
  </si>
  <si>
    <t>4 1982 L 1 16 0.000232952</t>
  </si>
  <si>
    <t>4 1982 L 1 18 0.000826243</t>
  </si>
  <si>
    <t>4 1982 L 1 20 0.00264154</t>
  </si>
  <si>
    <t>4 1982 L 1 22 0.00761227</t>
  </si>
  <si>
    <t>4 1982 L 1 24 0.0197732</t>
  </si>
  <si>
    <t>4 1982 L 1 26 0.0462961</t>
  </si>
  <si>
    <t>4 1982 L 1 28 0.0977051</t>
  </si>
  <si>
    <t>4 1982 L 1 30 0.185864</t>
  </si>
  <si>
    <t>4 1982 L 1 32 0.318698</t>
  </si>
  <si>
    <t>4 1982 L 1 34 0.49257</t>
  </si>
  <si>
    <t>4 1982 L 1 36 0.686219</t>
  </si>
  <si>
    <t>4 1982 L 1 38 0.861712</t>
  </si>
  <si>
    <t>4 1982 L 1 40 0.975365</t>
  </si>
  <si>
    <t>4 1982 L 1 42 0.999998</t>
  </si>
  <si>
    <t>4 1982 L 1 44 0.999954</t>
  </si>
  <si>
    <t>4 1982 L 1 46 0.999159</t>
  </si>
  <si>
    <t>4 1982 L 1 48 0.99738</t>
  </si>
  <si>
    <t>4 1982 L 1 50 0.994621</t>
  </si>
  <si>
    <t>4 1982 L 1 52 0.990891</t>
  </si>
  <si>
    <t>4 1982 L 1 54 0.986202</t>
  </si>
  <si>
    <t>4 1982 L 1 56 0.980565</t>
  </si>
  <si>
    <t>4 1982 L 1 58 0.973999</t>
  </si>
  <si>
    <t>4 1982 L 1 60 0.966522</t>
  </si>
  <si>
    <t>4 1982 L 1 62 0.958156</t>
  </si>
  <si>
    <t>4 1982 L 1 64 0.948926</t>
  </si>
  <si>
    <t>4 1982 L 1 66 0.938856</t>
  </si>
  <si>
    <t>4 1982 L 1 68 0.927977</t>
  </si>
  <si>
    <t>4 1982 L 1 70 0.916319</t>
  </si>
  <si>
    <t>4 1982 L 1 72 0.903915</t>
  </si>
  <si>
    <t>4 1982 L 1 74 0.890798</t>
  </si>
  <si>
    <t>4 1982 L 1 76 0.877006</t>
  </si>
  <si>
    <t>4 1982 L 1 78 0.862575</t>
  </si>
  <si>
    <t>4 1982 L 1 80 0.847544</t>
  </si>
  <si>
    <t>4 1982 L 1 82 0.831954</t>
  </si>
  <si>
    <t>4 1982 L 1 84 0.815844</t>
  </si>
  <si>
    <t>4 1982 L 1 86 0.799257</t>
  </si>
  <si>
    <t>4 1982 L 1 88 0.782235</t>
  </si>
  <si>
    <t>4 1982 L 1 90 0.764819</t>
  </si>
  <si>
    <t>4 1982 L 1 92 0.747054</t>
  </si>
  <si>
    <t>4 1982 L 1 94 0.728981</t>
  </si>
  <si>
    <t>4 1982 D 1 4 0</t>
  </si>
  <si>
    <t>4 1982 D 1 6 0</t>
  </si>
  <si>
    <t>4 1982 D 1 8 0</t>
  </si>
  <si>
    <t>4 1982 D 1 10 0</t>
  </si>
  <si>
    <t>4 1982 D 1 12 0</t>
  </si>
  <si>
    <t>4 1982 D 1 14 0</t>
  </si>
  <si>
    <t>4 1982 D 1 16 0</t>
  </si>
  <si>
    <t>4 1982 D 1 18 0</t>
  </si>
  <si>
    <t>4 1982 D 1 20 0</t>
  </si>
  <si>
    <t>4 1982 D 1 22 0</t>
  </si>
  <si>
    <t>4 1982 D 1 24 0</t>
  </si>
  <si>
    <t>4 1982 D 1 26 0</t>
  </si>
  <si>
    <t>4 1982 D 1 28 0</t>
  </si>
  <si>
    <t>4 1982 D 1 30 0</t>
  </si>
  <si>
    <t>4 1982 D 1 32 0</t>
  </si>
  <si>
    <t>4 1982 D 1 34 0</t>
  </si>
  <si>
    <t>4 1982 D 1 36 0</t>
  </si>
  <si>
    <t>4 1982 D 1 38 0</t>
  </si>
  <si>
    <t>4 1982 D 1 40 0</t>
  </si>
  <si>
    <t>4 1982 D 1 42 0</t>
  </si>
  <si>
    <t>4 1982 D 1 44 0</t>
  </si>
  <si>
    <t>4 1982 D 1 46 0</t>
  </si>
  <si>
    <t>4 1982 D 1 48 0</t>
  </si>
  <si>
    <t>4 1982 D 1 50 0</t>
  </si>
  <si>
    <t>4 1982 D 1 52 0</t>
  </si>
  <si>
    <t>4 1982 D 1 54 0</t>
  </si>
  <si>
    <t>4 1982 D 1 56 0</t>
  </si>
  <si>
    <t>4 1982 D 1 58 0</t>
  </si>
  <si>
    <t>4 1982 D 1 60 0</t>
  </si>
  <si>
    <t>4 1982 D 1 62 0</t>
  </si>
  <si>
    <t>4 1982 D 1 64 0</t>
  </si>
  <si>
    <t>4 1982 D 1 66 0</t>
  </si>
  <si>
    <t>4 1982 D 1 68 0</t>
  </si>
  <si>
    <t>4 1982 D 1 70 0</t>
  </si>
  <si>
    <t>4 1982 D 1 72 0</t>
  </si>
  <si>
    <t>4 1982 D 1 74 0</t>
  </si>
  <si>
    <t>4 1982 D 1 76 0</t>
  </si>
  <si>
    <t>4 1982 D 1 78 0</t>
  </si>
  <si>
    <t>4 1982 D 1 80 0</t>
  </si>
  <si>
    <t>4 1982 D 1 82 0</t>
  </si>
  <si>
    <t>4 1982 D 1 84 0</t>
  </si>
  <si>
    <t>4 1982 D 1 86 0</t>
  </si>
  <si>
    <t>4 1982 D 1 88 0</t>
  </si>
  <si>
    <t>4 1982 D 1 90 0</t>
  </si>
  <si>
    <t>4 1982 D 1 92 0</t>
  </si>
  <si>
    <t>4 1982 D 1 94 0</t>
  </si>
  <si>
    <t>4 1984 L 1 4 0</t>
  </si>
  <si>
    <t>4 1984 L 1 6 0</t>
  </si>
  <si>
    <t>4 1984 L 1 8 0</t>
  </si>
  <si>
    <t>4 1984 L 1 10 0</t>
  </si>
  <si>
    <t>4 1984 L 1 12 0</t>
  </si>
  <si>
    <t>4 1984 L 1 14 0</t>
  </si>
  <si>
    <t>4 1984 L 1 16 0</t>
  </si>
  <si>
    <t>4 1984 L 1 18 0</t>
  </si>
  <si>
    <t>4 1984 L 1 20 0</t>
  </si>
  <si>
    <t>4 1984 L 1 22 0</t>
  </si>
  <si>
    <t>4 1984 L 1 24 0</t>
  </si>
  <si>
    <t>4 1984 L 1 26 0</t>
  </si>
  <si>
    <t>4 1984 L 1 28 0</t>
  </si>
  <si>
    <t>4 1984 L 1 30 0</t>
  </si>
  <si>
    <t>4 1984 L 1 32 0</t>
  </si>
  <si>
    <t>4 1984 L 1 34 0</t>
  </si>
  <si>
    <t>4 1984 L 1 36 0</t>
  </si>
  <si>
    <t>4 1984 L 1 38 0</t>
  </si>
  <si>
    <t>4 1984 L 1 40 0</t>
  </si>
  <si>
    <t>4 1984 L 1 42 0</t>
  </si>
  <si>
    <t>4 1984 L 1 44 0</t>
  </si>
  <si>
    <t>4 1984 L 1 46 0</t>
  </si>
  <si>
    <t>4 1984 L 1 48 0</t>
  </si>
  <si>
    <t>4 1984 L 1 50 0</t>
  </si>
  <si>
    <t>4 1984 L 1 52 0</t>
  </si>
  <si>
    <t>4 1984 L 1 54 0</t>
  </si>
  <si>
    <t>4 1984 L 1 56 0</t>
  </si>
  <si>
    <t>4 1984 L 1 58 0</t>
  </si>
  <si>
    <t>4 1984 L 1 60 0</t>
  </si>
  <si>
    <t>4 1984 L 1 62 0</t>
  </si>
  <si>
    <t>4 1984 L 1 64 0</t>
  </si>
  <si>
    <t>4 1984 L 1 66 0</t>
  </si>
  <si>
    <t>4 1984 L 1 68 0</t>
  </si>
  <si>
    <t>4 1984 L 1 70 0</t>
  </si>
  <si>
    <t>4 1984 L 1 72 0</t>
  </si>
  <si>
    <t>4 1984 L 1 74 0</t>
  </si>
  <si>
    <t>4 1984 L 1 76 0</t>
  </si>
  <si>
    <t>4 1984 L 1 78 0</t>
  </si>
  <si>
    <t>4 1984 L 1 80 0</t>
  </si>
  <si>
    <t>4 1984 L 1 82 0</t>
  </si>
  <si>
    <t>4 1984 L 1 84 0</t>
  </si>
  <si>
    <t>4 1984 L 1 86 0</t>
  </si>
  <si>
    <t>4 1984 L 1 88 0</t>
  </si>
  <si>
    <t>4 1984 L 1 90 0</t>
  </si>
  <si>
    <t>4 1984 L 1 92 0</t>
  </si>
  <si>
    <t>4 1984 L 1 94 0</t>
  </si>
  <si>
    <t>4 1984 D 1 4 0</t>
  </si>
  <si>
    <t>4 1984 D 1 6 0</t>
  </si>
  <si>
    <t>4 1984 D 1 8 0</t>
  </si>
  <si>
    <t>4 1984 D 1 10 0</t>
  </si>
  <si>
    <t>4 1984 D 1 12 0</t>
  </si>
  <si>
    <t>4 1984 D 1 14 0</t>
  </si>
  <si>
    <t>4 1984 D 1 16 0</t>
  </si>
  <si>
    <t>4 1984 D 1 18 0</t>
  </si>
  <si>
    <t>4 1984 D 1 20 0</t>
  </si>
  <si>
    <t>4 1984 D 1 22 0</t>
  </si>
  <si>
    <t>4 1984 D 1 24 0</t>
  </si>
  <si>
    <t>4 1984 D 1 26 0</t>
  </si>
  <si>
    <t>4 1984 D 1 28 0</t>
  </si>
  <si>
    <t>4 1984 D 1 30 0</t>
  </si>
  <si>
    <t>4 1984 D 1 32 0</t>
  </si>
  <si>
    <t>4 1984 D 1 34 0</t>
  </si>
  <si>
    <t>4 1984 D 1 36 0</t>
  </si>
  <si>
    <t>4 1984 D 1 38 0</t>
  </si>
  <si>
    <t>4 1984 D 1 40 0</t>
  </si>
  <si>
    <t>4 1984 D 1 42 0</t>
  </si>
  <si>
    <t>4 1984 D 1 44 0</t>
  </si>
  <si>
    <t>4 1984 D 1 46 0</t>
  </si>
  <si>
    <t>4 1984 D 1 48 0</t>
  </si>
  <si>
    <t>4 1984 D 1 50 0</t>
  </si>
  <si>
    <t>4 1984 D 1 52 0</t>
  </si>
  <si>
    <t>4 1984 D 1 54 0</t>
  </si>
  <si>
    <t>4 1984 D 1 56 0</t>
  </si>
  <si>
    <t>4 1984 D 1 58 0</t>
  </si>
  <si>
    <t>4 1984 D 1 60 0</t>
  </si>
  <si>
    <t>4 1984 D 1 62 0</t>
  </si>
  <si>
    <t>4 1984 D 1 64 0</t>
  </si>
  <si>
    <t>4 1984 D 1 66 0</t>
  </si>
  <si>
    <t>4 1984 D 1 68 0</t>
  </si>
  <si>
    <t>4 1984 D 1 70 0</t>
  </si>
  <si>
    <t>4 1984 D 1 72 0</t>
  </si>
  <si>
    <t>4 1984 D 1 74 0</t>
  </si>
  <si>
    <t>4 1984 D 1 76 0</t>
  </si>
  <si>
    <t>4 1984 D 1 78 0</t>
  </si>
  <si>
    <t>4 1984 D 1 80 0</t>
  </si>
  <si>
    <t>4 1984 D 1 82 0</t>
  </si>
  <si>
    <t>4 1984 D 1 84 0</t>
  </si>
  <si>
    <t>4 1984 D 1 86 0</t>
  </si>
  <si>
    <t>4 1984 D 1 88 0</t>
  </si>
  <si>
    <t>4 1984 D 1 90 0</t>
  </si>
  <si>
    <t>4 1984 D 1 92 0</t>
  </si>
  <si>
    <t>4 1984 D 1 94 0</t>
  </si>
  <si>
    <t>4 1985 L 1 4 0.00122755</t>
  </si>
  <si>
    <t>4 1985 L 1 6 0.002406</t>
  </si>
  <si>
    <t>4 1985 L 1 8 0.00376583</t>
  </si>
  <si>
    <t>4 1985 L 1 10 0.00579316</t>
  </si>
  <si>
    <t>4 1985 L 1 12 0.00875914</t>
  </si>
  <si>
    <t>4 1985 L 1 14 0.0130166</t>
  </si>
  <si>
    <t>4 1985 L 1 16 0.0190118</t>
  </si>
  <si>
    <t>4 1985 L 1 18 0.0272923</t>
  </si>
  <si>
    <t>4 1985 L 1 20 0.0385077</t>
  </si>
  <si>
    <t>4 1985 L 1 22 0.0534005</t>
  </si>
  <si>
    <t>4 1985 L 1 24 0.0727836</t>
  </si>
  <si>
    <t>4 1985 L 1 26 0.0975017</t>
  </si>
  <si>
    <t>4 1985 L 1 28 0.128375</t>
  </si>
  <si>
    <t>4 1985 L 1 30 0.166127</t>
  </si>
  <si>
    <t>4 1985 L 1 32 0.211296</t>
  </si>
  <si>
    <t>4 1985 L 1 34 0.264138</t>
  </si>
  <si>
    <t>4 1985 L 1 36 0.324536</t>
  </si>
  <si>
    <t>4 1985 L 1 38 0.391908</t>
  </si>
  <si>
    <t>4 1985 L 1 40 0.465153</t>
  </si>
  <si>
    <t>4 1985 L 1 42 0.542623</t>
  </si>
  <si>
    <t>4 1985 L 1 44 0.622143</t>
  </si>
  <si>
    <t>4 1985 L 1 46 0.70109</t>
  </si>
  <si>
    <t>4 1985 L 1 48 0.77651</t>
  </si>
  <si>
    <t>4 1985 L 1 50 0.845301</t>
  </si>
  <si>
    <t>4 1985 L 1 52 0.904411</t>
  </si>
  <si>
    <t>4 1985 L 1 54 0.951066</t>
  </si>
  <si>
    <t>4 1985 L 1 56 0.982983</t>
  </si>
  <si>
    <t>4 1985 L 1 58 0.998555</t>
  </si>
  <si>
    <t>4 1985 L 1 60 1</t>
  </si>
  <si>
    <t>4 1985 L 1 62 1</t>
  </si>
  <si>
    <t>4 1985 L 1 64 0.999999</t>
  </si>
  <si>
    <t>4 1985 L 1 66 0.999997</t>
  </si>
  <si>
    <t>4 1985 L 1 68 0.999994</t>
  </si>
  <si>
    <t>4 1985 L 1 70 0.99999</t>
  </si>
  <si>
    <t>4 1985 L 1 72 0.999985</t>
  </si>
  <si>
    <t>4 1985 L 1 74 0.999979</t>
  </si>
  <si>
    <t>4 1985 L 1 76 0.999973</t>
  </si>
  <si>
    <t>4 1985 L 1 78 0.999965</t>
  </si>
  <si>
    <t>4 1985 L 1 80 0.999957</t>
  </si>
  <si>
    <t>4 1985 L 1 82 0.999948</t>
  </si>
  <si>
    <t>4 1985 L 1 84 0.999938</t>
  </si>
  <si>
    <t>4 1985 L 1 86 0.999927</t>
  </si>
  <si>
    <t>4 1985 L 1 88 0.999915</t>
  </si>
  <si>
    <t>4 1985 L 1 90 0.999903</t>
  </si>
  <si>
    <t>4 1985 L 1 92 0.99989</t>
  </si>
  <si>
    <t>4 1985 L 1 94 0.999877</t>
  </si>
  <si>
    <t>4 1985 D 1 4 4.5501e-015</t>
  </si>
  <si>
    <t>4 1985 D 1 6 3.86463e-014</t>
  </si>
  <si>
    <t>4 1985 D 1 8 3.28242e-013</t>
  </si>
  <si>
    <t>4 1985 D 1 10 2.78792e-012</t>
  </si>
  <si>
    <t>4 1985 D 1 12 2.36792e-011</t>
  </si>
  <si>
    <t>4 1985 D 1 14 2.01119e-010</t>
  </si>
  <si>
    <t>4 1985 D 1 16 1.70821e-009</t>
  </si>
  <si>
    <t>4 1985 D 1 18 1.45086e-008</t>
  </si>
  <si>
    <t>4 1985 D 1 20 1.23229e-007</t>
  </si>
  <si>
    <t>4 1985 D 1 22 1.04664e-006</t>
  </si>
  <si>
    <t>4 1985 D 1 24 8.88961e-006</t>
  </si>
  <si>
    <t>4 1985 D 1 26 7.54988e-005</t>
  </si>
  <si>
    <t>4 1985 D 1 28 0.000640886</t>
  </si>
  <si>
    <t>4 1985 D 1 30 0.00541735</t>
  </si>
  <si>
    <t>4 1985 D 1 32 0.0442172</t>
  </si>
  <si>
    <t>4 1985 D 1 34 0.282091</t>
  </si>
  <si>
    <t>4 1985 D 1 36 0.769446</t>
  </si>
  <si>
    <t>4 1985 D 1 38 0.965924</t>
  </si>
  <si>
    <t>4 1985 D 1 40 0.995864</t>
  </si>
  <si>
    <t>4 1985 D 1 42 0.999511</t>
  </si>
  <si>
    <t>4 1985 D 1 44 0.999942</t>
  </si>
  <si>
    <t>4 1985 D 1 46 0.999993</t>
  </si>
  <si>
    <t>4 1985 D 1 48 0.999999</t>
  </si>
  <si>
    <t>4 1985 D 1 50 1</t>
  </si>
  <si>
    <t>4 1985 D 1 52 1</t>
  </si>
  <si>
    <t>4 1985 D 1 54 1</t>
  </si>
  <si>
    <t>4 1985 D 1 56 1</t>
  </si>
  <si>
    <t>4 1985 D 1 58 1</t>
  </si>
  <si>
    <t>4 1985 D 1 60 1</t>
  </si>
  <si>
    <t>4 1985 D 1 62 1</t>
  </si>
  <si>
    <t>4 1985 D 1 64 1</t>
  </si>
  <si>
    <t>4 1985 D 1 66 1</t>
  </si>
  <si>
    <t>4 1985 D 1 68 1</t>
  </si>
  <si>
    <t>4 1985 D 1 70 1</t>
  </si>
  <si>
    <t>4 1985 D 1 72 1</t>
  </si>
  <si>
    <t>4 1985 D 1 74 1</t>
  </si>
  <si>
    <t>4 1985 D 1 76 1</t>
  </si>
  <si>
    <t>4 1985 D 1 78 1</t>
  </si>
  <si>
    <t>4 1985 D 1 80 1</t>
  </si>
  <si>
    <t>4 1985 D 1 82 1</t>
  </si>
  <si>
    <t>4 1985 D 1 84 1</t>
  </si>
  <si>
    <t>4 1985 D 1 86 1</t>
  </si>
  <si>
    <t>4 1985 D 1 88 1</t>
  </si>
  <si>
    <t>4 1985 D 1 90 1</t>
  </si>
  <si>
    <t>4 1985 D 1 92 1</t>
  </si>
  <si>
    <t>4 1985 D 1 94 1</t>
  </si>
  <si>
    <t>4 1985 A 1 0 0</t>
  </si>
  <si>
    <t>4 1985 A 1 1 1</t>
  </si>
  <si>
    <t>4 1985 A 1 2 1</t>
  </si>
  <si>
    <t>4 1985 A 1 3 1</t>
  </si>
  <si>
    <t>4 1985 A 1 4 1</t>
  </si>
  <si>
    <t>4 1985 A 1 5 1</t>
  </si>
  <si>
    <t>4 1985 A 1 6 1</t>
  </si>
  <si>
    <t>4 1985 A 1 7 1</t>
  </si>
  <si>
    <t>4 1985 A 1 8 1</t>
  </si>
  <si>
    <t>4 1985 A 1 9 1</t>
  </si>
  <si>
    <t>4 1985 A 1 10 1</t>
  </si>
  <si>
    <t>4 1985 A 1 11 1</t>
  </si>
  <si>
    <t>4 1985 A 1 12 1</t>
  </si>
  <si>
    <t>4 1985 A 1 13 1</t>
  </si>
  <si>
    <t>4 1985 A 1 14 1</t>
  </si>
  <si>
    <t>4 1985 A 1 15 1</t>
  </si>
  <si>
    <t>4 1985 A 1 16 1</t>
  </si>
  <si>
    <t>4 1985 A 1 17 1</t>
  </si>
  <si>
    <t>4 1985 A 1 18 1</t>
  </si>
  <si>
    <t>4 1985 A 1 19 1</t>
  </si>
  <si>
    <t>4 1985 A 1 20 1</t>
  </si>
  <si>
    <t>4 1985 A 1 21 1</t>
  </si>
  <si>
    <t>4 1985 A 1 22 1</t>
  </si>
  <si>
    <t>4 1985 A 1 23 1</t>
  </si>
  <si>
    <t>4 1985 A 1 24 1</t>
  </si>
  <si>
    <t>4 1985 A 1 25 1</t>
  </si>
  <si>
    <t>4 1985 A 1 26 1</t>
  </si>
  <si>
    <t>4 1985 A 1 27 1</t>
  </si>
  <si>
    <t>4 1985 A 1 28 1</t>
  </si>
  <si>
    <t>4 1985 A 1 29 1</t>
  </si>
  <si>
    <t>4 1985 A 1 30 1</t>
  </si>
  <si>
    <t>4 2014 L 1 4 0.00122755</t>
  </si>
  <si>
    <t>4 2014 L 1 6 0.002406</t>
  </si>
  <si>
    <t>4 2014 L 1 8 0.00376583</t>
  </si>
  <si>
    <t>4 2014 L 1 10 0.00579316</t>
  </si>
  <si>
    <t>4 2014 L 1 12 0.00875914</t>
  </si>
  <si>
    <t>4 2014 L 1 14 0.0130166</t>
  </si>
  <si>
    <t>4 2014 L 1 16 0.0190118</t>
  </si>
  <si>
    <t>4 2014 L 1 18 0.0272923</t>
  </si>
  <si>
    <t>4 2014 L 1 20 0.0385077</t>
  </si>
  <si>
    <t>4 2014 L 1 22 0.0534005</t>
  </si>
  <si>
    <t>4 2014 L 1 24 0.0727836</t>
  </si>
  <si>
    <t>4 2014 L 1 26 0.0975017</t>
  </si>
  <si>
    <t>4 2014 L 1 28 0.128375</t>
  </si>
  <si>
    <t>4 2014 L 1 30 0.166127</t>
  </si>
  <si>
    <t>4 2014 L 1 32 0.211296</t>
  </si>
  <si>
    <t>4 2014 L 1 34 0.264138</t>
  </si>
  <si>
    <t>4 2014 L 1 36 0.324536</t>
  </si>
  <si>
    <t>4 2014 L 1 38 0.391908</t>
  </si>
  <si>
    <t>4 2014 L 1 40 0.465153</t>
  </si>
  <si>
    <t>4 2014 L 1 42 0.542623</t>
  </si>
  <si>
    <t>4 2014 L 1 44 0.622143</t>
  </si>
  <si>
    <t>4 2014 L 1 46 0.70109</t>
  </si>
  <si>
    <t>4 2014 L 1 48 0.77651</t>
  </si>
  <si>
    <t>4 2014 L 1 50 0.845301</t>
  </si>
  <si>
    <t>4 2014 L 1 52 0.904411</t>
  </si>
  <si>
    <t>4 2014 L 1 54 0.951066</t>
  </si>
  <si>
    <t>4 2014 L 1 56 0.982983</t>
  </si>
  <si>
    <t>4 2014 L 1 58 0.998555</t>
  </si>
  <si>
    <t>4 2014 L 1 60 1</t>
  </si>
  <si>
    <t>4 2014 L 1 62 1</t>
  </si>
  <si>
    <t>4 2014 L 1 64 0.999999</t>
  </si>
  <si>
    <t>4 2014 L 1 66 0.999997</t>
  </si>
  <si>
    <t>4 2014 L 1 68 0.999994</t>
  </si>
  <si>
    <t>4 2014 L 1 70 0.99999</t>
  </si>
  <si>
    <t>4 2014 L 1 72 0.999985</t>
  </si>
  <si>
    <t>4 2014 L 1 74 0.999979</t>
  </si>
  <si>
    <t>4 2014 L 1 76 0.999973</t>
  </si>
  <si>
    <t>4 2014 L 1 78 0.999965</t>
  </si>
  <si>
    <t>4 2014 L 1 80 0.999957</t>
  </si>
  <si>
    <t>4 2014 L 1 82 0.999948</t>
  </si>
  <si>
    <t>4 2014 L 1 84 0.999938</t>
  </si>
  <si>
    <t>4 2014 L 1 86 0.999927</t>
  </si>
  <si>
    <t>4 2014 L 1 88 0.999915</t>
  </si>
  <si>
    <t>4 2014 L 1 90 0.999903</t>
  </si>
  <si>
    <t>4 2014 L 1 92 0.99989</t>
  </si>
  <si>
    <t>4 2014 L 1 94 0.999877</t>
  </si>
  <si>
    <t>4 2014 D 1 4 4.5501e-015</t>
  </si>
  <si>
    <t>4 2014 D 1 6 3.86463e-014</t>
  </si>
  <si>
    <t>4 2014 D 1 8 3.28242e-013</t>
  </si>
  <si>
    <t>4 2014 D 1 10 2.78792e-012</t>
  </si>
  <si>
    <t>4 2014 D 1 12 2.36792e-011</t>
  </si>
  <si>
    <t>4 2014 D 1 14 2.01119e-010</t>
  </si>
  <si>
    <t>4 2014 D 1 16 1.70821e-009</t>
  </si>
  <si>
    <t>4 2014 D 1 18 1.45086e-008</t>
  </si>
  <si>
    <t>4 2014 D 1 20 1.23229e-007</t>
  </si>
  <si>
    <t>4 2014 D 1 22 1.04664e-006</t>
  </si>
  <si>
    <t>4 2014 D 1 24 8.88961e-006</t>
  </si>
  <si>
    <t>4 2014 D 1 26 7.54988e-005</t>
  </si>
  <si>
    <t>4 2014 D 1 28 0.000640886</t>
  </si>
  <si>
    <t>4 2014 D 1 30 0.00541735</t>
  </si>
  <si>
    <t>4 2014 D 1 32 0.0442172</t>
  </si>
  <si>
    <t>4 2014 D 1 34 0.282091</t>
  </si>
  <si>
    <t>4 2014 D 1 36 0.769446</t>
  </si>
  <si>
    <t>4 2014 D 1 38 0.965924</t>
  </si>
  <si>
    <t>4 2014 D 1 40 0.995864</t>
  </si>
  <si>
    <t>4 2014 D 1 42 0.999511</t>
  </si>
  <si>
    <t>4 2014 D 1 44 0.999942</t>
  </si>
  <si>
    <t>4 2014 D 1 46 0.999993</t>
  </si>
  <si>
    <t>4 2014 D 1 48 0.999999</t>
  </si>
  <si>
    <t>4 2014 D 1 50 1</t>
  </si>
  <si>
    <t>4 2014 D 1 52 1</t>
  </si>
  <si>
    <t>4 2014 D 1 54 1</t>
  </si>
  <si>
    <t>4 2014 D 1 56 1</t>
  </si>
  <si>
    <t>4 2014 D 1 58 1</t>
  </si>
  <si>
    <t>4 2014 D 1 60 1</t>
  </si>
  <si>
    <t>4 2014 D 1 62 1</t>
  </si>
  <si>
    <t>4 2014 D 1 64 1</t>
  </si>
  <si>
    <t>4 2014 D 1 66 1</t>
  </si>
  <si>
    <t>4 2014 D 1 68 1</t>
  </si>
  <si>
    <t>4 2014 D 1 70 1</t>
  </si>
  <si>
    <t>4 2014 D 1 72 1</t>
  </si>
  <si>
    <t>4 2014 D 1 74 1</t>
  </si>
  <si>
    <t>4 2014 D 1 76 1</t>
  </si>
  <si>
    <t>4 2014 D 1 78 1</t>
  </si>
  <si>
    <t>4 2014 D 1 80 1</t>
  </si>
  <si>
    <t>4 2014 D 1 82 1</t>
  </si>
  <si>
    <t>4 2014 D 1 84 1</t>
  </si>
  <si>
    <t>4 2014 D 1 86 1</t>
  </si>
  <si>
    <t>4 2014 D 1 88 1</t>
  </si>
  <si>
    <t>4 2014 D 1 90 1</t>
  </si>
  <si>
    <t>4 2014 D 1 92 1</t>
  </si>
  <si>
    <t>4 2014 D 1 94 1</t>
  </si>
  <si>
    <t>4 2015 L 1 4 4.64236e-008</t>
  </si>
  <si>
    <t>4 2015 L 1 6 9.09902e-008</t>
  </si>
  <si>
    <t>4 2015 L 1 8 5.24793e-007</t>
  </si>
  <si>
    <t>4 2015 L 1 10 2.80378e-006</t>
  </si>
  <si>
    <t>4 2015 L 1 12 1.35647e-005</t>
  </si>
  <si>
    <t>4 2015 L 1 14 5.92036e-005</t>
  </si>
  <si>
    <t>4 2015 L 1 16 0.000232952</t>
  </si>
  <si>
    <t>4 2015 L 1 18 0.000826243</t>
  </si>
  <si>
    <t>4 2015 L 1 20 0.00264154</t>
  </si>
  <si>
    <t>4 2015 L 1 22 0.00761227</t>
  </si>
  <si>
    <t>4 2015 L 1 24 0.0197732</t>
  </si>
  <si>
    <t>4 2015 L 1 26 0.0462961</t>
  </si>
  <si>
    <t>4 2015 L 1 28 0.0977051</t>
  </si>
  <si>
    <t>4 2015 L 1 30 0.185864</t>
  </si>
  <si>
    <t>4 2015 L 1 32 0.318698</t>
  </si>
  <si>
    <t>4 2015 L 1 34 0.49257</t>
  </si>
  <si>
    <t>4 2015 L 1 36 0.686219</t>
  </si>
  <si>
    <t>4 2015 L 1 38 0.861712</t>
  </si>
  <si>
    <t>4 2015 L 1 40 0.975365</t>
  </si>
  <si>
    <t>4 2015 L 1 42 0.999998</t>
  </si>
  <si>
    <t>4 2015 L 1 44 0.999954</t>
  </si>
  <si>
    <t>4 2015 L 1 46 0.999159</t>
  </si>
  <si>
    <t>4 2015 L 1 48 0.99738</t>
  </si>
  <si>
    <t>4 2015 L 1 50 0.994621</t>
  </si>
  <si>
    <t>4 2015 L 1 52 0.990891</t>
  </si>
  <si>
    <t>4 2015 L 1 54 0.986202</t>
  </si>
  <si>
    <t>4 2015 L 1 56 0.980565</t>
  </si>
  <si>
    <t>4 2015 L 1 58 0.973999</t>
  </si>
  <si>
    <t>4 2015 L 1 60 0.966522</t>
  </si>
  <si>
    <t>4 2015 L 1 62 0.958156</t>
  </si>
  <si>
    <t>4 2015 L 1 64 0.948926</t>
  </si>
  <si>
    <t>4 2015 L 1 66 0.938856</t>
  </si>
  <si>
    <t>4 2015 L 1 68 0.927977</t>
  </si>
  <si>
    <t>4 2015 L 1 70 0.916319</t>
  </si>
  <si>
    <t>4 2015 L 1 72 0.903915</t>
  </si>
  <si>
    <t>4 2015 L 1 74 0.890798</t>
  </si>
  <si>
    <t>4 2015 L 1 76 0.877006</t>
  </si>
  <si>
    <t>4 2015 L 1 78 0.862575</t>
  </si>
  <si>
    <t>4 2015 L 1 80 0.847544</t>
  </si>
  <si>
    <t>4 2015 L 1 82 0.831954</t>
  </si>
  <si>
    <t>4 2015 L 1 84 0.815844</t>
  </si>
  <si>
    <t>4 2015 L 1 86 0.799257</t>
  </si>
  <si>
    <t>4 2015 L 1 88 0.782235</t>
  </si>
  <si>
    <t>4 2015 L 1 90 0.764819</t>
  </si>
  <si>
    <t>4 2015 L 1 92 0.747054</t>
  </si>
  <si>
    <t>4 2015 L 1 94 0.728981</t>
  </si>
  <si>
    <t>4 2015 D 1 4 3.98081e-008</t>
  </si>
  <si>
    <t>4 2015 D 1 6 1.03987e-007</t>
  </si>
  <si>
    <t>4 2015 D 1 8 2.71634e-007</t>
  </si>
  <si>
    <t>4 2015 D 1 10 7.09563e-007</t>
  </si>
  <si>
    <t>4 2015 D 1 12 1.85352e-006</t>
  </si>
  <si>
    <t>4 2015 D 1 14 4.84175e-006</t>
  </si>
  <si>
    <t>4 2015 D 1 16 1.26475e-005</t>
  </si>
  <si>
    <t>4 2015 D 1 18 3.30372e-005</t>
  </si>
  <si>
    <t>4 2015 D 1 20 8.62951e-005</t>
  </si>
  <si>
    <t>4 2015 D 1 22 0.000225389</t>
  </si>
  <si>
    <t>4 2015 D 1 24 0.000588546</t>
  </si>
  <si>
    <t>4 2015 D 1 26 0.00153594</t>
  </si>
  <si>
    <t>4 2015 D 1 28 0.00400228</t>
  </si>
  <si>
    <t>4 2015 D 1 30 0.0103877</t>
  </si>
  <si>
    <t>4 2015 D 1 32 0.0266879</t>
  </si>
  <si>
    <t>4 2015 D 1 34 0.0668383</t>
  </si>
  <si>
    <t>4 2015 D 1 36 0.157611</t>
  </si>
  <si>
    <t>4 2015 D 1 38 0.328293</t>
  </si>
  <si>
    <t>4 2015 D 1 40 0.560767</t>
  </si>
  <si>
    <t>4 2015 D 1 42 0.769319</t>
  </si>
  <si>
    <t>4 2015 D 1 44 0.897031</t>
  </si>
  <si>
    <t>4 2015 D 1 46 0.957906</t>
  </si>
  <si>
    <t>4 2015 D 1 48 0.983456</t>
  </si>
  <si>
    <t>4 2015 D 1 50 0.993601</t>
  </si>
  <si>
    <t>4 2015 D 1 52 0.997541</t>
  </si>
  <si>
    <t>4 2015 D 1 54 0.999057</t>
  </si>
  <si>
    <t>4 2015 D 1 56 0.999639</t>
  </si>
  <si>
    <t>4 2015 D 1 58 0.999862</t>
  </si>
  <si>
    <t>4 2015 D 1 60 0.999947</t>
  </si>
  <si>
    <t>4 2015 D 1 62 0.99998</t>
  </si>
  <si>
    <t>4 2015 D 1 64 0.999992</t>
  </si>
  <si>
    <t>4 2015 D 1 66 0.999997</t>
  </si>
  <si>
    <t>4 2015 D 1 68 0.999999</t>
  </si>
  <si>
    <t>4 2015 D 1 70 1</t>
  </si>
  <si>
    <t>4 2015 D 1 72 1</t>
  </si>
  <si>
    <t>4 2015 D 1 74 1</t>
  </si>
  <si>
    <t>4 2015 D 1 76 1</t>
  </si>
  <si>
    <t>4 2015 D 1 78 1</t>
  </si>
  <si>
    <t>4 2015 D 1 80 1</t>
  </si>
  <si>
    <t>4 2015 D 1 82 1</t>
  </si>
  <si>
    <t>4 2015 D 1 84 1</t>
  </si>
  <si>
    <t>4 2015 D 1 86 1</t>
  </si>
  <si>
    <t>4 2015 D 1 88 1</t>
  </si>
  <si>
    <t>4 2015 D 1 90 1</t>
  </si>
  <si>
    <t>4 2015 D 1 92 1</t>
  </si>
  <si>
    <t>4 2015 D 1 94 1</t>
  </si>
  <si>
    <t>4 2019 L 1 4 4.64236e-008</t>
  </si>
  <si>
    <t>4 2019 L 1 6 9.09902e-008</t>
  </si>
  <si>
    <t>4 2019 L 1 8 5.24793e-007</t>
  </si>
  <si>
    <t>4 2019 L 1 10 2.80378e-006</t>
  </si>
  <si>
    <t>4 2019 L 1 12 1.35647e-005</t>
  </si>
  <si>
    <t>4 2019 L 1 14 5.92036e-005</t>
  </si>
  <si>
    <t>4 2019 L 1 16 0.000232952</t>
  </si>
  <si>
    <t>4 2019 L 1 18 0.000826243</t>
  </si>
  <si>
    <t>4 2019 L 1 20 0.00264154</t>
  </si>
  <si>
    <t>4 2019 L 1 22 0.00761227</t>
  </si>
  <si>
    <t>4 2019 L 1 24 0.0197732</t>
  </si>
  <si>
    <t>4 2019 L 1 26 0.0462961</t>
  </si>
  <si>
    <t>4 2019 L 1 28 0.0977051</t>
  </si>
  <si>
    <t>4 2019 L 1 30 0.185864</t>
  </si>
  <si>
    <t>4 2019 L 1 32 0.318698</t>
  </si>
  <si>
    <t>4 2019 L 1 34 0.49257</t>
  </si>
  <si>
    <t>4 2019 L 1 36 0.686219</t>
  </si>
  <si>
    <t>4 2019 L 1 38 0.861712</t>
  </si>
  <si>
    <t>4 2019 L 1 40 0.975365</t>
  </si>
  <si>
    <t>4 2019 L 1 42 0.999998</t>
  </si>
  <si>
    <t>4 2019 L 1 44 0.999954</t>
  </si>
  <si>
    <t>4 2019 L 1 46 0.999159</t>
  </si>
  <si>
    <t>4 2019 L 1 48 0.99738</t>
  </si>
  <si>
    <t>4 2019 L 1 50 0.994621</t>
  </si>
  <si>
    <t>4 2019 L 1 52 0.990891</t>
  </si>
  <si>
    <t>4 2019 L 1 54 0.986202</t>
  </si>
  <si>
    <t>4 2019 L 1 56 0.980565</t>
  </si>
  <si>
    <t>4 2019 L 1 58 0.973999</t>
  </si>
  <si>
    <t>4 2019 L 1 60 0.966522</t>
  </si>
  <si>
    <t>4 2019 L 1 62 0.958156</t>
  </si>
  <si>
    <t>4 2019 L 1 64 0.948926</t>
  </si>
  <si>
    <t>4 2019 L 1 66 0.938856</t>
  </si>
  <si>
    <t>4 2019 L 1 68 0.927977</t>
  </si>
  <si>
    <t>4 2019 L 1 70 0.916319</t>
  </si>
  <si>
    <t>4 2019 L 1 72 0.903915</t>
  </si>
  <si>
    <t>4 2019 L 1 74 0.890798</t>
  </si>
  <si>
    <t>4 2019 L 1 76 0.877006</t>
  </si>
  <si>
    <t>4 2019 L 1 78 0.862575</t>
  </si>
  <si>
    <t>4 2019 L 1 80 0.847544</t>
  </si>
  <si>
    <t>4 2019 L 1 82 0.831954</t>
  </si>
  <si>
    <t>4 2019 L 1 84 0.815844</t>
  </si>
  <si>
    <t>4 2019 L 1 86 0.799257</t>
  </si>
  <si>
    <t>4 2019 L 1 88 0.782235</t>
  </si>
  <si>
    <t>4 2019 L 1 90 0.764819</t>
  </si>
  <si>
    <t>4 2019 L 1 92 0.747054</t>
  </si>
  <si>
    <t>4 2019 L 1 94 0.728981</t>
  </si>
  <si>
    <t>4 2019 D 1 4 3.98081e-008</t>
  </si>
  <si>
    <t>4 2019 D 1 6 1.03987e-007</t>
  </si>
  <si>
    <t>4 2019 D 1 8 2.71634e-007</t>
  </si>
  <si>
    <t>4 2019 D 1 10 7.09563e-007</t>
  </si>
  <si>
    <t>4 2019 D 1 12 1.85352e-006</t>
  </si>
  <si>
    <t>4 2019 D 1 14 4.84175e-006</t>
  </si>
  <si>
    <t>4 2019 D 1 16 1.26475e-005</t>
  </si>
  <si>
    <t>4 2019 D 1 18 3.30372e-005</t>
  </si>
  <si>
    <t>4 2019 D 1 20 8.62951e-005</t>
  </si>
  <si>
    <t>4 2019 D 1 22 0.000225389</t>
  </si>
  <si>
    <t>4 2019 D 1 24 0.000588546</t>
  </si>
  <si>
    <t>4 2019 D 1 26 0.00153594</t>
  </si>
  <si>
    <t>4 2019 D 1 28 0.00400228</t>
  </si>
  <si>
    <t>4 2019 D 1 30 0.0103877</t>
  </si>
  <si>
    <t>4 2019 D 1 32 0.0266879</t>
  </si>
  <si>
    <t>4 2019 D 1 34 0.0668383</t>
  </si>
  <si>
    <t>4 2019 D 1 36 0.157611</t>
  </si>
  <si>
    <t>4 2019 D 1 38 0.328293</t>
  </si>
  <si>
    <t>4 2019 D 1 40 0.560767</t>
  </si>
  <si>
    <t>4 2019 D 1 42 0.769319</t>
  </si>
  <si>
    <t>4 2019 D 1 44 0.897031</t>
  </si>
  <si>
    <t>4 2019 D 1 46 0.957906</t>
  </si>
  <si>
    <t>4 2019 D 1 48 0.983456</t>
  </si>
  <si>
    <t>4 2019 D 1 50 0.993601</t>
  </si>
  <si>
    <t>4 2019 D 1 52 0.997541</t>
  </si>
  <si>
    <t>4 2019 D 1 54 0.999057</t>
  </si>
  <si>
    <t>4 2019 D 1 56 0.999639</t>
  </si>
  <si>
    <t>4 2019 D 1 58 0.999862</t>
  </si>
  <si>
    <t>4 2019 D 1 60 0.999947</t>
  </si>
  <si>
    <t>4 2019 D 1 62 0.99998</t>
  </si>
  <si>
    <t>4 2019 D 1 64 0.999992</t>
  </si>
  <si>
    <t>4 2019 D 1 66 0.999997</t>
  </si>
  <si>
    <t>4 2019 D 1 68 0.999999</t>
  </si>
  <si>
    <t>4 2019 D 1 70 1</t>
  </si>
  <si>
    <t>4 2019 D 1 72 1</t>
  </si>
  <si>
    <t>4 2019 D 1 74 1</t>
  </si>
  <si>
    <t>4 2019 D 1 76 1</t>
  </si>
  <si>
    <t>4 2019 D 1 78 1</t>
  </si>
  <si>
    <t>4 2019 D 1 80 1</t>
  </si>
  <si>
    <t>4 2019 D 1 82 1</t>
  </si>
  <si>
    <t>4 2019 D 1 84 1</t>
  </si>
  <si>
    <t>4 2019 D 1 86 1</t>
  </si>
  <si>
    <t>4 2019 D 1 88 1</t>
  </si>
  <si>
    <t>4 2019 D 1 90 1</t>
  </si>
  <si>
    <t>4 2019 D 1 92 1</t>
  </si>
  <si>
    <t>4 2019 D 1 94 1</t>
  </si>
  <si>
    <t>5 1982 L 1 4 4.64236e-008</t>
  </si>
  <si>
    <t>5 1982 L 1 6 9.09902e-008</t>
  </si>
  <si>
    <t>5 1982 L 1 8 5.24793e-007</t>
  </si>
  <si>
    <t>5 1982 L 1 10 2.80378e-006</t>
  </si>
  <si>
    <t>5 1982 L 1 12 1.35647e-005</t>
  </si>
  <si>
    <t>5 1982 L 1 14 5.92036e-005</t>
  </si>
  <si>
    <t>5 1982 L 1 16 0.000232952</t>
  </si>
  <si>
    <t>5 1982 L 1 18 0.000826243</t>
  </si>
  <si>
    <t>5 1982 L 1 20 0.00264154</t>
  </si>
  <si>
    <t>5 1982 L 1 22 0.00761227</t>
  </si>
  <si>
    <t>5 1982 L 1 24 0.0197732</t>
  </si>
  <si>
    <t>5 1982 L 1 26 0.0462961</t>
  </si>
  <si>
    <t>5 1982 L 1 28 0.0977051</t>
  </si>
  <si>
    <t>5 1982 L 1 30 0.185864</t>
  </si>
  <si>
    <t>5 1982 L 1 32 0.318698</t>
  </si>
  <si>
    <t>5 1982 L 1 34 0.49257</t>
  </si>
  <si>
    <t>5 1982 L 1 36 0.686219</t>
  </si>
  <si>
    <t>5 1982 L 1 38 0.861712</t>
  </si>
  <si>
    <t>5 1982 L 1 40 0.975365</t>
  </si>
  <si>
    <t>5 1982 L 1 42 0.999998</t>
  </si>
  <si>
    <t>5 1982 L 1 44 0.999954</t>
  </si>
  <si>
    <t>5 1982 L 1 46 0.999159</t>
  </si>
  <si>
    <t>5 1982 L 1 48 0.99738</t>
  </si>
  <si>
    <t>5 1982 L 1 50 0.994621</t>
  </si>
  <si>
    <t>5 1982 L 1 52 0.990891</t>
  </si>
  <si>
    <t>5 1982 L 1 54 0.986202</t>
  </si>
  <si>
    <t>5 1982 L 1 56 0.980565</t>
  </si>
  <si>
    <t>5 1982 L 1 58 0.973999</t>
  </si>
  <si>
    <t>5 1982 L 1 60 0.966522</t>
  </si>
  <si>
    <t>5 1982 L 1 62 0.958156</t>
  </si>
  <si>
    <t>5 1982 L 1 64 0.948926</t>
  </si>
  <si>
    <t>5 1982 L 1 66 0.938856</t>
  </si>
  <si>
    <t>5 1982 L 1 68 0.927977</t>
  </si>
  <si>
    <t>5 1982 L 1 70 0.916319</t>
  </si>
  <si>
    <t>5 1982 L 1 72 0.903915</t>
  </si>
  <si>
    <t>5 1982 L 1 74 0.890798</t>
  </si>
  <si>
    <t>5 1982 L 1 76 0.877006</t>
  </si>
  <si>
    <t>5 1982 L 1 78 0.862575</t>
  </si>
  <si>
    <t>5 1982 L 1 80 0.847544</t>
  </si>
  <si>
    <t>5 1982 L 1 82 0.831954</t>
  </si>
  <si>
    <t>5 1982 L 1 84 0.815844</t>
  </si>
  <si>
    <t>5 1982 L 1 86 0.799257</t>
  </si>
  <si>
    <t>5 1982 L 1 88 0.782235</t>
  </si>
  <si>
    <t>5 1982 L 1 90 0.764819</t>
  </si>
  <si>
    <t>5 1982 L 1 92 0.747054</t>
  </si>
  <si>
    <t>5 1982 L 1 94 0.728981</t>
  </si>
  <si>
    <t>5 1984 L 1 4 0</t>
  </si>
  <si>
    <t>5 1984 L 1 6 0</t>
  </si>
  <si>
    <t>5 1984 L 1 8 0</t>
  </si>
  <si>
    <t>5 1984 L 1 10 0</t>
  </si>
  <si>
    <t>5 1984 L 1 12 0</t>
  </si>
  <si>
    <t>5 1984 L 1 14 0</t>
  </si>
  <si>
    <t>5 1984 L 1 16 0</t>
  </si>
  <si>
    <t>5 1984 L 1 18 0</t>
  </si>
  <si>
    <t>5 1984 L 1 20 0</t>
  </si>
  <si>
    <t>5 1984 L 1 22 0</t>
  </si>
  <si>
    <t>5 1984 L 1 24 0</t>
  </si>
  <si>
    <t>5 1984 L 1 26 0</t>
  </si>
  <si>
    <t>5 1984 L 1 28 0</t>
  </si>
  <si>
    <t>5 1984 L 1 30 0</t>
  </si>
  <si>
    <t>5 1984 L 1 32 0</t>
  </si>
  <si>
    <t>5 1984 L 1 34 0</t>
  </si>
  <si>
    <t>5 1984 L 1 36 0</t>
  </si>
  <si>
    <t>5 1984 L 1 38 0</t>
  </si>
  <si>
    <t>5 1984 L 1 40 0</t>
  </si>
  <si>
    <t>5 1984 L 1 42 0</t>
  </si>
  <si>
    <t>5 1984 L 1 44 0</t>
  </si>
  <si>
    <t>5 1984 L 1 46 0</t>
  </si>
  <si>
    <t>5 1984 L 1 48 0</t>
  </si>
  <si>
    <t>5 1984 L 1 50 0</t>
  </si>
  <si>
    <t>5 1984 L 1 52 0</t>
  </si>
  <si>
    <t>5 1984 L 1 54 0</t>
  </si>
  <si>
    <t>5 1984 L 1 56 0</t>
  </si>
  <si>
    <t>5 1984 L 1 58 0</t>
  </si>
  <si>
    <t>5 1984 L 1 60 0</t>
  </si>
  <si>
    <t>5 1984 L 1 62 0</t>
  </si>
  <si>
    <t>5 1984 L 1 64 0</t>
  </si>
  <si>
    <t>5 1984 L 1 66 0</t>
  </si>
  <si>
    <t>5 1984 L 1 68 0</t>
  </si>
  <si>
    <t>5 1984 L 1 70 0</t>
  </si>
  <si>
    <t>5 1984 L 1 72 0</t>
  </si>
  <si>
    <t>5 1984 L 1 74 0</t>
  </si>
  <si>
    <t>5 1984 L 1 76 0</t>
  </si>
  <si>
    <t>5 1984 L 1 78 0</t>
  </si>
  <si>
    <t>5 1984 L 1 80 0</t>
  </si>
  <si>
    <t>5 1984 L 1 82 0</t>
  </si>
  <si>
    <t>5 1984 L 1 84 0</t>
  </si>
  <si>
    <t>5 1984 L 1 86 0</t>
  </si>
  <si>
    <t>5 1984 L 1 88 0</t>
  </si>
  <si>
    <t>5 1984 L 1 90 0</t>
  </si>
  <si>
    <t>5 1984 L 1 92 0</t>
  </si>
  <si>
    <t>5 1984 L 1 94 0</t>
  </si>
  <si>
    <t>5 1985 L 1 4 0.00122755</t>
  </si>
  <si>
    <t>5 1985 L 1 6 0.002406</t>
  </si>
  <si>
    <t>5 1985 L 1 8 0.00376583</t>
  </si>
  <si>
    <t>5 1985 L 1 10 0.00579316</t>
  </si>
  <si>
    <t>5 1985 L 1 12 0.00875914</t>
  </si>
  <si>
    <t>5 1985 L 1 14 0.0130166</t>
  </si>
  <si>
    <t>5 1985 L 1 16 0.0190118</t>
  </si>
  <si>
    <t>5 1985 L 1 18 0.0272923</t>
  </si>
  <si>
    <t>5 1985 L 1 20 0.0385077</t>
  </si>
  <si>
    <t>5 1985 L 1 22 0.0534005</t>
  </si>
  <si>
    <t>5 1985 L 1 24 0.0727836</t>
  </si>
  <si>
    <t>5 1985 L 1 26 0.0975017</t>
  </si>
  <si>
    <t>5 1985 L 1 28 0.128375</t>
  </si>
  <si>
    <t>5 1985 L 1 30 0.166127</t>
  </si>
  <si>
    <t>5 1985 L 1 32 0.211296</t>
  </si>
  <si>
    <t>5 1985 L 1 34 0.264138</t>
  </si>
  <si>
    <t>5 1985 L 1 36 0.324536</t>
  </si>
  <si>
    <t>5 1985 L 1 38 0.391908</t>
  </si>
  <si>
    <t>5 1985 L 1 40 0.465153</t>
  </si>
  <si>
    <t>5 1985 L 1 42 0.542623</t>
  </si>
  <si>
    <t>5 1985 L 1 44 0.622143</t>
  </si>
  <si>
    <t>5 1985 L 1 46 0.70109</t>
  </si>
  <si>
    <t>5 1985 L 1 48 0.77651</t>
  </si>
  <si>
    <t>5 1985 L 1 50 0.845301</t>
  </si>
  <si>
    <t>5 1985 L 1 52 0.904411</t>
  </si>
  <si>
    <t>5 1985 L 1 54 0.951066</t>
  </si>
  <si>
    <t>5 1985 L 1 56 0.982983</t>
  </si>
  <si>
    <t>5 1985 L 1 58 0.998555</t>
  </si>
  <si>
    <t>5 1985 L 1 60 1</t>
  </si>
  <si>
    <t>5 1985 L 1 62 1</t>
  </si>
  <si>
    <t>5 1985 L 1 64 0.999999</t>
  </si>
  <si>
    <t>5 1985 L 1 66 0.999997</t>
  </si>
  <si>
    <t>5 1985 L 1 68 0.999994</t>
  </si>
  <si>
    <t>5 1985 L 1 70 0.99999</t>
  </si>
  <si>
    <t>5 1985 L 1 72 0.999985</t>
  </si>
  <si>
    <t>5 1985 L 1 74 0.999979</t>
  </si>
  <si>
    <t>5 1985 L 1 76 0.999973</t>
  </si>
  <si>
    <t>5 1985 L 1 78 0.999965</t>
  </si>
  <si>
    <t>5 1985 L 1 80 0.999957</t>
  </si>
  <si>
    <t>5 1985 L 1 82 0.999948</t>
  </si>
  <si>
    <t>5 1985 L 1 84 0.999938</t>
  </si>
  <si>
    <t>5 1985 L 1 86 0.999927</t>
  </si>
  <si>
    <t>5 1985 L 1 88 0.999915</t>
  </si>
  <si>
    <t>5 1985 L 1 90 0.999903</t>
  </si>
  <si>
    <t>5 1985 L 1 92 0.99989</t>
  </si>
  <si>
    <t>5 1985 L 1 94 0.999877</t>
  </si>
  <si>
    <t>5 1985 A 1 0 0</t>
  </si>
  <si>
    <t>5 1985 A 1 1 1</t>
  </si>
  <si>
    <t>5 1985 A 1 2 1</t>
  </si>
  <si>
    <t>5 1985 A 1 3 1</t>
  </si>
  <si>
    <t>5 1985 A 1 4 1</t>
  </si>
  <si>
    <t>5 1985 A 1 5 1</t>
  </si>
  <si>
    <t>5 1985 A 1 6 1</t>
  </si>
  <si>
    <t>5 1985 A 1 7 1</t>
  </si>
  <si>
    <t>5 1985 A 1 8 1</t>
  </si>
  <si>
    <t>5 1985 A 1 9 1</t>
  </si>
  <si>
    <t>5 1985 A 1 10 1</t>
  </si>
  <si>
    <t>5 1985 A 1 11 1</t>
  </si>
  <si>
    <t>5 1985 A 1 12 1</t>
  </si>
  <si>
    <t>5 1985 A 1 13 1</t>
  </si>
  <si>
    <t>5 1985 A 1 14 1</t>
  </si>
  <si>
    <t>5 1985 A 1 15 1</t>
  </si>
  <si>
    <t>5 1985 A 1 16 1</t>
  </si>
  <si>
    <t>5 1985 A 1 17 1</t>
  </si>
  <si>
    <t>5 1985 A 1 18 1</t>
  </si>
  <si>
    <t>5 1985 A 1 19 1</t>
  </si>
  <si>
    <t>5 1985 A 1 20 1</t>
  </si>
  <si>
    <t>5 1985 A 1 21 1</t>
  </si>
  <si>
    <t>5 1985 A 1 22 1</t>
  </si>
  <si>
    <t>5 1985 A 1 23 1</t>
  </si>
  <si>
    <t>5 1985 A 1 24 1</t>
  </si>
  <si>
    <t>5 1985 A 1 25 1</t>
  </si>
  <si>
    <t>5 1985 A 1 26 1</t>
  </si>
  <si>
    <t>5 1985 A 1 27 1</t>
  </si>
  <si>
    <t>5 1985 A 1 28 1</t>
  </si>
  <si>
    <t>5 1985 A 1 29 1</t>
  </si>
  <si>
    <t>5 1985 A 1 30 1</t>
  </si>
  <si>
    <t>5 2014 L 1 4 0.00122755</t>
  </si>
  <si>
    <t>5 2014 L 1 6 0.002406</t>
  </si>
  <si>
    <t>5 2014 L 1 8 0.00376583</t>
  </si>
  <si>
    <t>5 2014 L 1 10 0.00579316</t>
  </si>
  <si>
    <t>5 2014 L 1 12 0.00875914</t>
  </si>
  <si>
    <t>5 2014 L 1 14 0.0130166</t>
  </si>
  <si>
    <t>5 2014 L 1 16 0.0190118</t>
  </si>
  <si>
    <t>5 2014 L 1 18 0.0272923</t>
  </si>
  <si>
    <t>5 2014 L 1 20 0.0385077</t>
  </si>
  <si>
    <t>5 2014 L 1 22 0.0534005</t>
  </si>
  <si>
    <t>5 2014 L 1 24 0.0727836</t>
  </si>
  <si>
    <t>5 2014 L 1 26 0.0975017</t>
  </si>
  <si>
    <t>5 2014 L 1 28 0.128375</t>
  </si>
  <si>
    <t>5 2014 L 1 30 0.166127</t>
  </si>
  <si>
    <t>5 2014 L 1 32 0.211296</t>
  </si>
  <si>
    <t>5 2014 L 1 34 0.264138</t>
  </si>
  <si>
    <t>5 2014 L 1 36 0.324536</t>
  </si>
  <si>
    <t>5 2014 L 1 38 0.391908</t>
  </si>
  <si>
    <t>5 2014 L 1 40 0.465153</t>
  </si>
  <si>
    <t>5 2014 L 1 42 0.542623</t>
  </si>
  <si>
    <t>5 2014 L 1 44 0.622143</t>
  </si>
  <si>
    <t>5 2014 L 1 46 0.70109</t>
  </si>
  <si>
    <t>5 2014 L 1 48 0.77651</t>
  </si>
  <si>
    <t>5 2014 L 1 50 0.845301</t>
  </si>
  <si>
    <t>5 2014 L 1 52 0.904411</t>
  </si>
  <si>
    <t>5 2014 L 1 54 0.951066</t>
  </si>
  <si>
    <t>5 2014 L 1 56 0.982983</t>
  </si>
  <si>
    <t>5 2014 L 1 58 0.998555</t>
  </si>
  <si>
    <t>5 2014 L 1 60 1</t>
  </si>
  <si>
    <t>5 2014 L 1 62 1</t>
  </si>
  <si>
    <t>5 2014 L 1 64 0.999999</t>
  </si>
  <si>
    <t>5 2014 L 1 66 0.999997</t>
  </si>
  <si>
    <t>5 2014 L 1 68 0.999994</t>
  </si>
  <si>
    <t>5 2014 L 1 70 0.99999</t>
  </si>
  <si>
    <t>5 2014 L 1 72 0.999985</t>
  </si>
  <si>
    <t>5 2014 L 1 74 0.999979</t>
  </si>
  <si>
    <t>5 2014 L 1 76 0.999973</t>
  </si>
  <si>
    <t>5 2014 L 1 78 0.999965</t>
  </si>
  <si>
    <t>5 2014 L 1 80 0.999957</t>
  </si>
  <si>
    <t>5 2014 L 1 82 0.999948</t>
  </si>
  <si>
    <t>5 2014 L 1 84 0.999938</t>
  </si>
  <si>
    <t>5 2014 L 1 86 0.999927</t>
  </si>
  <si>
    <t>5 2014 L 1 88 0.999915</t>
  </si>
  <si>
    <t>5 2014 L 1 90 0.999903</t>
  </si>
  <si>
    <t>5 2014 L 1 92 0.99989</t>
  </si>
  <si>
    <t>5 2014 L 1 94 0.999877</t>
  </si>
  <si>
    <t>5 2015 L 1 4 4.64236e-008</t>
  </si>
  <si>
    <t>5 2015 L 1 6 9.09902e-008</t>
  </si>
  <si>
    <t>5 2015 L 1 8 5.24793e-007</t>
  </si>
  <si>
    <t>5 2015 L 1 10 2.80378e-006</t>
  </si>
  <si>
    <t>5 2015 L 1 12 1.35647e-005</t>
  </si>
  <si>
    <t>5 2015 L 1 14 5.92036e-005</t>
  </si>
  <si>
    <t>5 2015 L 1 16 0.000232952</t>
  </si>
  <si>
    <t>5 2015 L 1 18 0.000826243</t>
  </si>
  <si>
    <t>5 2015 L 1 20 0.00264154</t>
  </si>
  <si>
    <t>5 2015 L 1 22 0.00761227</t>
  </si>
  <si>
    <t>5 2015 L 1 24 0.0197732</t>
  </si>
  <si>
    <t>5 2015 L 1 26 0.0462961</t>
  </si>
  <si>
    <t>5 2015 L 1 28 0.0977051</t>
  </si>
  <si>
    <t>5 2015 L 1 30 0.185864</t>
  </si>
  <si>
    <t>5 2015 L 1 32 0.318698</t>
  </si>
  <si>
    <t>5 2015 L 1 34 0.49257</t>
  </si>
  <si>
    <t>5 2015 L 1 36 0.686219</t>
  </si>
  <si>
    <t>5 2015 L 1 38 0.861712</t>
  </si>
  <si>
    <t>5 2015 L 1 40 0.975365</t>
  </si>
  <si>
    <t>5 2015 L 1 42 0.999998</t>
  </si>
  <si>
    <t>5 2015 L 1 44 0.999954</t>
  </si>
  <si>
    <t>5 2015 L 1 46 0.999159</t>
  </si>
  <si>
    <t>5 2015 L 1 48 0.99738</t>
  </si>
  <si>
    <t>5 2015 L 1 50 0.994621</t>
  </si>
  <si>
    <t>5 2015 L 1 52 0.990891</t>
  </si>
  <si>
    <t>5 2015 L 1 54 0.986202</t>
  </si>
  <si>
    <t>5 2015 L 1 56 0.980565</t>
  </si>
  <si>
    <t>5 2015 L 1 58 0.973999</t>
  </si>
  <si>
    <t>5 2015 L 1 60 0.966522</t>
  </si>
  <si>
    <t>5 2015 L 1 62 0.958156</t>
  </si>
  <si>
    <t>5 2015 L 1 64 0.948926</t>
  </si>
  <si>
    <t>5 2015 L 1 66 0.938856</t>
  </si>
  <si>
    <t>5 2015 L 1 68 0.927977</t>
  </si>
  <si>
    <t>5 2015 L 1 70 0.916319</t>
  </si>
  <si>
    <t>5 2015 L 1 72 0.903915</t>
  </si>
  <si>
    <t>5 2015 L 1 74 0.890798</t>
  </si>
  <si>
    <t>5 2015 L 1 76 0.877006</t>
  </si>
  <si>
    <t>5 2015 L 1 78 0.862575</t>
  </si>
  <si>
    <t>5 2015 L 1 80 0.847544</t>
  </si>
  <si>
    <t>5 2015 L 1 82 0.831954</t>
  </si>
  <si>
    <t>5 2015 L 1 84 0.815844</t>
  </si>
  <si>
    <t>5 2015 L 1 86 0.799257</t>
  </si>
  <si>
    <t>5 2015 L 1 88 0.782235</t>
  </si>
  <si>
    <t>5 2015 L 1 90 0.764819</t>
  </si>
  <si>
    <t>5 2015 L 1 92 0.747054</t>
  </si>
  <si>
    <t>5 2015 L 1 94 0.728981</t>
  </si>
  <si>
    <t>5 2019 L 1 4 4.64236e-008</t>
  </si>
  <si>
    <t>5 2019 L 1 6 9.09902e-008</t>
  </si>
  <si>
    <t>5 2019 L 1 8 5.24793e-007</t>
  </si>
  <si>
    <t>5 2019 L 1 10 2.80378e-006</t>
  </si>
  <si>
    <t>5 2019 L 1 12 1.35647e-005</t>
  </si>
  <si>
    <t>5 2019 L 1 14 5.92036e-005</t>
  </si>
  <si>
    <t>5 2019 L 1 16 0.000232952</t>
  </si>
  <si>
    <t>5 2019 L 1 18 0.000826243</t>
  </si>
  <si>
    <t>5 2019 L 1 20 0.00264154</t>
  </si>
  <si>
    <t>5 2019 L 1 22 0.00761227</t>
  </si>
  <si>
    <t>5 2019 L 1 24 0.0197732</t>
  </si>
  <si>
    <t>5 2019 L 1 26 0.0462961</t>
  </si>
  <si>
    <t>5 2019 L 1 28 0.0977051</t>
  </si>
  <si>
    <t>5 2019 L 1 30 0.185864</t>
  </si>
  <si>
    <t>5 2019 L 1 32 0.318698</t>
  </si>
  <si>
    <t>5 2019 L 1 34 0.49257</t>
  </si>
  <si>
    <t>5 2019 L 1 36 0.686219</t>
  </si>
  <si>
    <t>5 2019 L 1 38 0.861712</t>
  </si>
  <si>
    <t>5 2019 L 1 40 0.975365</t>
  </si>
  <si>
    <t>5 2019 L 1 42 0.999998</t>
  </si>
  <si>
    <t>5 2019 L 1 44 0.999954</t>
  </si>
  <si>
    <t>5 2019 L 1 46 0.999159</t>
  </si>
  <si>
    <t>5 2019 L 1 48 0.99738</t>
  </si>
  <si>
    <t>5 2019 L 1 50 0.994621</t>
  </si>
  <si>
    <t>5 2019 L 1 52 0.990891</t>
  </si>
  <si>
    <t>5 2019 L 1 54 0.986202</t>
  </si>
  <si>
    <t>5 2019 L 1 56 0.980565</t>
  </si>
  <si>
    <t>5 2019 L 1 58 0.973999</t>
  </si>
  <si>
    <t>5 2019 L 1 60 0.966522</t>
  </si>
  <si>
    <t>5 2019 L 1 62 0.958156</t>
  </si>
  <si>
    <t>5 2019 L 1 64 0.948926</t>
  </si>
  <si>
    <t>5 2019 L 1 66 0.938856</t>
  </si>
  <si>
    <t>5 2019 L 1 68 0.927977</t>
  </si>
  <si>
    <t>5 2019 L 1 70 0.916319</t>
  </si>
  <si>
    <t>5 2019 L 1 72 0.903915</t>
  </si>
  <si>
    <t>5 2019 L 1 74 0.890798</t>
  </si>
  <si>
    <t>5 2019 L 1 76 0.877006</t>
  </si>
  <si>
    <t>5 2019 L 1 78 0.862575</t>
  </si>
  <si>
    <t>5 2019 L 1 80 0.847544</t>
  </si>
  <si>
    <t>5 2019 L 1 82 0.831954</t>
  </si>
  <si>
    <t>5 2019 L 1 84 0.815844</t>
  </si>
  <si>
    <t>5 2019 L 1 86 0.799257</t>
  </si>
  <si>
    <t>5 2019 L 1 88 0.782235</t>
  </si>
  <si>
    <t>5 2019 L 1 90 0.764819</t>
  </si>
  <si>
    <t>5 2019 L 1 92 0.747054</t>
  </si>
  <si>
    <t>5 2019 L 1 94 0.728981</t>
  </si>
  <si>
    <t>6 1982 L 1 4 0.00016929</t>
  </si>
  <si>
    <t>6 1982 L 1 6 0.000331809</t>
  </si>
  <si>
    <t>6 1982 L 1 8 0.000672215</t>
  </si>
  <si>
    <t>6 1982 L 1 10 0.00131822</t>
  </si>
  <si>
    <t>6 1982 L 1 12 0.00250222</t>
  </si>
  <si>
    <t>6 1982 L 1 14 0.00459749</t>
  </si>
  <si>
    <t>6 1982 L 1 16 0.00817664</t>
  </si>
  <si>
    <t>6 1982 L 1 18 0.0140762</t>
  </si>
  <si>
    <t>6 1982 L 1 20 0.0234561</t>
  </si>
  <si>
    <t>6 1982 L 1 22 0.0378342</t>
  </si>
  <si>
    <t>6 1982 L 1 24 0.0590705</t>
  </si>
  <si>
    <t>6 1982 L 1 26 0.0892719</t>
  </si>
  <si>
    <t>6 1982 L 1 28 0.130592</t>
  </si>
  <si>
    <t>6 1982 L 1 30 0.184917</t>
  </si>
  <si>
    <t>6 1982 L 1 32 0.253452</t>
  </si>
  <si>
    <t>6 1982 L 1 34 0.336257</t>
  </si>
  <si>
    <t>6 1982 L 1 36 0.431822</t>
  </si>
  <si>
    <t>6 1982 L 1 38 0.536781</t>
  </si>
  <si>
    <t>6 1982 L 1 40 0.645873</t>
  </si>
  <si>
    <t>6 1982 L 1 42 0.752237</t>
  </si>
  <si>
    <t>6 1982 L 1 44 0.848049</t>
  </si>
  <si>
    <t>6 1982 L 1 46 0.925433</t>
  </si>
  <si>
    <t>6 1982 L 1 48 0.977522</t>
  </si>
  <si>
    <t>6 1982 L 1 50 0.999465</t>
  </si>
  <si>
    <t>6 1982 L 1 52 1</t>
  </si>
  <si>
    <t>6 1982 L 1 54 0.999985</t>
  </si>
  <si>
    <t>6 1982 L 1 56 0.999942</t>
  </si>
  <si>
    <t>6 1982 L 1 58 0.999904</t>
  </si>
  <si>
    <t>6 1982 L 1 60 0.999884</t>
  </si>
  <si>
    <t>6 1982 L 1 62 0.999878</t>
  </si>
  <si>
    <t>6 1982 L 1 64 0.999877</t>
  </si>
  <si>
    <t>6 1982 L 1 66 0.999877</t>
  </si>
  <si>
    <t>6 1982 L 1 68 0.999877</t>
  </si>
  <si>
    <t>6 1982 L 1 70 0.999877</t>
  </si>
  <si>
    <t>6 1982 L 1 72 0.999877</t>
  </si>
  <si>
    <t>6 1982 L 1 74 0.999877</t>
  </si>
  <si>
    <t>6 1982 L 1 76 0.999877</t>
  </si>
  <si>
    <t>6 1982 L 1 78 0.999877</t>
  </si>
  <si>
    <t>6 1982 L 1 80 0.999877</t>
  </si>
  <si>
    <t>6 1982 L 1 82 0.999877</t>
  </si>
  <si>
    <t>6 1982 L 1 84 0.999877</t>
  </si>
  <si>
    <t>6 1982 L 1 86 0.999877</t>
  </si>
  <si>
    <t>6 1982 L 1 88 0.999877</t>
  </si>
  <si>
    <t>6 1982 L 1 90 0.999877</t>
  </si>
  <si>
    <t>6 1982 L 1 92 0.999877</t>
  </si>
  <si>
    <t>6 1982 L 1 94 0.999877</t>
  </si>
  <si>
    <t>6 1984 L 1 4 0</t>
  </si>
  <si>
    <t>6 1984 L 1 6 0</t>
  </si>
  <si>
    <t>6 1984 L 1 8 0</t>
  </si>
  <si>
    <t>6 1984 L 1 10 0</t>
  </si>
  <si>
    <t>6 1984 L 1 12 0</t>
  </si>
  <si>
    <t>6 1984 L 1 14 0</t>
  </si>
  <si>
    <t>6 1984 L 1 16 0</t>
  </si>
  <si>
    <t>6 1984 L 1 18 0</t>
  </si>
  <si>
    <t>6 1984 L 1 20 0</t>
  </si>
  <si>
    <t>6 1984 L 1 22 0</t>
  </si>
  <si>
    <t>6 1984 L 1 24 0</t>
  </si>
  <si>
    <t>6 1984 L 1 26 0</t>
  </si>
  <si>
    <t>6 1984 L 1 28 0</t>
  </si>
  <si>
    <t>6 1984 L 1 30 0</t>
  </si>
  <si>
    <t>6 1984 L 1 32 0</t>
  </si>
  <si>
    <t>6 1984 L 1 34 0</t>
  </si>
  <si>
    <t>6 1984 L 1 36 0</t>
  </si>
  <si>
    <t>6 1984 L 1 38 0</t>
  </si>
  <si>
    <t>6 1984 L 1 40 0</t>
  </si>
  <si>
    <t>6 1984 L 1 42 0</t>
  </si>
  <si>
    <t>6 1984 L 1 44 0</t>
  </si>
  <si>
    <t>6 1984 L 1 46 0</t>
  </si>
  <si>
    <t>6 1984 L 1 48 0</t>
  </si>
  <si>
    <t>6 1984 L 1 50 0</t>
  </si>
  <si>
    <t>6 1984 L 1 52 0</t>
  </si>
  <si>
    <t>6 1984 L 1 54 0</t>
  </si>
  <si>
    <t>6 1984 L 1 56 0</t>
  </si>
  <si>
    <t>6 1984 L 1 58 0</t>
  </si>
  <si>
    <t>6 1984 L 1 60 0</t>
  </si>
  <si>
    <t>6 1984 L 1 62 0</t>
  </si>
  <si>
    <t>6 1984 L 1 64 0</t>
  </si>
  <si>
    <t>6 1984 L 1 66 0</t>
  </si>
  <si>
    <t>6 1984 L 1 68 0</t>
  </si>
  <si>
    <t>6 1984 L 1 70 0</t>
  </si>
  <si>
    <t>6 1984 L 1 72 0</t>
  </si>
  <si>
    <t>6 1984 L 1 74 0</t>
  </si>
  <si>
    <t>6 1984 L 1 76 0</t>
  </si>
  <si>
    <t>6 1984 L 1 78 0</t>
  </si>
  <si>
    <t>6 1984 L 1 80 0</t>
  </si>
  <si>
    <t>6 1984 L 1 82 0</t>
  </si>
  <si>
    <t>6 1984 L 1 84 0</t>
  </si>
  <si>
    <t>6 1984 L 1 86 0</t>
  </si>
  <si>
    <t>6 1984 L 1 88 0</t>
  </si>
  <si>
    <t>6 1984 L 1 90 0</t>
  </si>
  <si>
    <t>6 1984 L 1 92 0</t>
  </si>
  <si>
    <t>6 1984 L 1 94 0</t>
  </si>
  <si>
    <t>6 1985 L 1 4 0.00016929</t>
  </si>
  <si>
    <t>6 1985 L 1 6 0.000331809</t>
  </si>
  <si>
    <t>6 1985 L 1 8 0.000672215</t>
  </si>
  <si>
    <t>6 1985 L 1 10 0.00131822</t>
  </si>
  <si>
    <t>6 1985 L 1 12 0.00250222</t>
  </si>
  <si>
    <t>6 1985 L 1 14 0.00459749</t>
  </si>
  <si>
    <t>6 1985 L 1 16 0.00817664</t>
  </si>
  <si>
    <t>6 1985 L 1 18 0.0140762</t>
  </si>
  <si>
    <t>6 1985 L 1 20 0.0234561</t>
  </si>
  <si>
    <t>6 1985 L 1 22 0.0378342</t>
  </si>
  <si>
    <t>6 1985 L 1 24 0.0590705</t>
  </si>
  <si>
    <t>6 1985 L 1 26 0.0892719</t>
  </si>
  <si>
    <t>6 1985 L 1 28 0.130592</t>
  </si>
  <si>
    <t>6 1985 L 1 30 0.184917</t>
  </si>
  <si>
    <t>6 1985 L 1 32 0.253452</t>
  </si>
  <si>
    <t>6 1985 L 1 34 0.336257</t>
  </si>
  <si>
    <t>6 1985 L 1 36 0.431822</t>
  </si>
  <si>
    <t>6 1985 L 1 38 0.536781</t>
  </si>
  <si>
    <t>6 1985 L 1 40 0.645873</t>
  </si>
  <si>
    <t>6 1985 L 1 42 0.752237</t>
  </si>
  <si>
    <t>6 1985 L 1 44 0.848049</t>
  </si>
  <si>
    <t>6 1985 L 1 46 0.925433</t>
  </si>
  <si>
    <t>6 1985 L 1 48 0.977522</t>
  </si>
  <si>
    <t>6 1985 L 1 50 0.999465</t>
  </si>
  <si>
    <t>6 1985 L 1 52 1</t>
  </si>
  <si>
    <t>6 1985 L 1 54 0.999985</t>
  </si>
  <si>
    <t>6 1985 L 1 56 0.999942</t>
  </si>
  <si>
    <t>6 1985 L 1 58 0.999904</t>
  </si>
  <si>
    <t>6 1985 L 1 60 0.999884</t>
  </si>
  <si>
    <t>6 1985 L 1 62 0.999878</t>
  </si>
  <si>
    <t>6 1985 L 1 64 0.999877</t>
  </si>
  <si>
    <t>6 1985 L 1 66 0.999877</t>
  </si>
  <si>
    <t>6 1985 L 1 68 0.999877</t>
  </si>
  <si>
    <t>6 1985 L 1 70 0.999877</t>
  </si>
  <si>
    <t>6 1985 L 1 72 0.999877</t>
  </si>
  <si>
    <t>6 1985 L 1 74 0.999877</t>
  </si>
  <si>
    <t>6 1985 L 1 76 0.999877</t>
  </si>
  <si>
    <t>6 1985 L 1 78 0.999877</t>
  </si>
  <si>
    <t>6 1985 L 1 80 0.999877</t>
  </si>
  <si>
    <t>6 1985 L 1 82 0.999877</t>
  </si>
  <si>
    <t>6 1985 L 1 84 0.999877</t>
  </si>
  <si>
    <t>6 1985 L 1 86 0.999877</t>
  </si>
  <si>
    <t>6 1985 L 1 88 0.999877</t>
  </si>
  <si>
    <t>6 1985 L 1 90 0.999877</t>
  </si>
  <si>
    <t>6 1985 L 1 92 0.999877</t>
  </si>
  <si>
    <t>6 1985 L 1 94 0.999877</t>
  </si>
  <si>
    <t>6 1985 A 1 0 0</t>
  </si>
  <si>
    <t>6 1985 A 1 1 1</t>
  </si>
  <si>
    <t>6 1985 A 1 2 1</t>
  </si>
  <si>
    <t>6 1985 A 1 3 1</t>
  </si>
  <si>
    <t>6 1985 A 1 4 1</t>
  </si>
  <si>
    <t>6 1985 A 1 5 1</t>
  </si>
  <si>
    <t>6 1985 A 1 6 1</t>
  </si>
  <si>
    <t>6 1985 A 1 7 1</t>
  </si>
  <si>
    <t>6 1985 A 1 8 1</t>
  </si>
  <si>
    <t>6 1985 A 1 9 1</t>
  </si>
  <si>
    <t>6 1985 A 1 10 1</t>
  </si>
  <si>
    <t>6 1985 A 1 11 1</t>
  </si>
  <si>
    <t>6 1985 A 1 12 1</t>
  </si>
  <si>
    <t>6 1985 A 1 13 1</t>
  </si>
  <si>
    <t>6 1985 A 1 14 1</t>
  </si>
  <si>
    <t>6 1985 A 1 15 1</t>
  </si>
  <si>
    <t>6 1985 A 1 16 1</t>
  </si>
  <si>
    <t>6 1985 A 1 17 1</t>
  </si>
  <si>
    <t>6 1985 A 1 18 1</t>
  </si>
  <si>
    <t>6 1985 A 1 19 1</t>
  </si>
  <si>
    <t>6 1985 A 1 20 1</t>
  </si>
  <si>
    <t>6 1985 A 1 21 1</t>
  </si>
  <si>
    <t>6 1985 A 1 22 1</t>
  </si>
  <si>
    <t>6 1985 A 1 23 1</t>
  </si>
  <si>
    <t>6 1985 A 1 24 1</t>
  </si>
  <si>
    <t>6 1985 A 1 25 1</t>
  </si>
  <si>
    <t>6 1985 A 1 26 1</t>
  </si>
  <si>
    <t>6 1985 A 1 27 1</t>
  </si>
  <si>
    <t>6 1985 A 1 28 1</t>
  </si>
  <si>
    <t>6 1985 A 1 29 1</t>
  </si>
  <si>
    <t>6 1985 A 1 30 1</t>
  </si>
  <si>
    <t>6 2019 L 1 4 0.00016929</t>
  </si>
  <si>
    <t>6 2019 L 1 6 0.000331809</t>
  </si>
  <si>
    <t>6 2019 L 1 8 0.000672215</t>
  </si>
  <si>
    <t>6 2019 L 1 10 0.00131822</t>
  </si>
  <si>
    <t>6 2019 L 1 12 0.00250222</t>
  </si>
  <si>
    <t>6 2019 L 1 14 0.00459749</t>
  </si>
  <si>
    <t>6 2019 L 1 16 0.00817664</t>
  </si>
  <si>
    <t>6 2019 L 1 18 0.0140762</t>
  </si>
  <si>
    <t>6 2019 L 1 20 0.0234561</t>
  </si>
  <si>
    <t>6 2019 L 1 22 0.0378342</t>
  </si>
  <si>
    <t>6 2019 L 1 24 0.0590705</t>
  </si>
  <si>
    <t>6 2019 L 1 26 0.0892719</t>
  </si>
  <si>
    <t>6 2019 L 1 28 0.130592</t>
  </si>
  <si>
    <t>6 2019 L 1 30 0.184917</t>
  </si>
  <si>
    <t>6 2019 L 1 32 0.253452</t>
  </si>
  <si>
    <t>6 2019 L 1 34 0.336257</t>
  </si>
  <si>
    <t>6 2019 L 1 36 0.431822</t>
  </si>
  <si>
    <t>6 2019 L 1 38 0.536781</t>
  </si>
  <si>
    <t>6 2019 L 1 40 0.645873</t>
  </si>
  <si>
    <t>6 2019 L 1 42 0.752237</t>
  </si>
  <si>
    <t>6 2019 L 1 44 0.848049</t>
  </si>
  <si>
    <t>6 2019 L 1 46 0.925433</t>
  </si>
  <si>
    <t>6 2019 L 1 48 0.977522</t>
  </si>
  <si>
    <t>6 2019 L 1 50 0.999465</t>
  </si>
  <si>
    <t>6 2019 L 1 52 1</t>
  </si>
  <si>
    <t>6 2019 L 1 54 0.999985</t>
  </si>
  <si>
    <t>6 2019 L 1 56 0.999942</t>
  </si>
  <si>
    <t>6 2019 L 1 58 0.999904</t>
  </si>
  <si>
    <t>6 2019 L 1 60 0.999884</t>
  </si>
  <si>
    <t>6 2019 L 1 62 0.999878</t>
  </si>
  <si>
    <t>6 2019 L 1 64 0.999877</t>
  </si>
  <si>
    <t>6 2019 L 1 66 0.999877</t>
  </si>
  <si>
    <t>6 2019 L 1 68 0.999877</t>
  </si>
  <si>
    <t>6 2019 L 1 70 0.999877</t>
  </si>
  <si>
    <t>6 2019 L 1 72 0.999877</t>
  </si>
  <si>
    <t>6 2019 L 1 74 0.999877</t>
  </si>
  <si>
    <t>6 2019 L 1 76 0.999877</t>
  </si>
  <si>
    <t>6 2019 L 1 78 0.999877</t>
  </si>
  <si>
    <t>6 2019 L 1 80 0.999877</t>
  </si>
  <si>
    <t>6 2019 L 1 82 0.999877</t>
  </si>
  <si>
    <t>6 2019 L 1 84 0.999877</t>
  </si>
  <si>
    <t>6 2019 L 1 86 0.999877</t>
  </si>
  <si>
    <t>6 2019 L 1 88 0.999877</t>
  </si>
  <si>
    <t>6 2019 L 1 90 0.999877</t>
  </si>
  <si>
    <t>6 2019 L 1 92 0.999877</t>
  </si>
  <si>
    <t>6 2019 L 1 94 0.999877</t>
  </si>
  <si>
    <t>7 1982 L 1 4 0</t>
  </si>
  <si>
    <t>7 1982 L 1 6 0</t>
  </si>
  <si>
    <t>7 1982 L 1 8 0</t>
  </si>
  <si>
    <t>7 1982 L 1 10 0</t>
  </si>
  <si>
    <t>7 1982 L 1 12 0</t>
  </si>
  <si>
    <t>7 1982 L 1 14 0</t>
  </si>
  <si>
    <t>7 1982 L 1 16 0</t>
  </si>
  <si>
    <t>7 1982 L 1 18 0</t>
  </si>
  <si>
    <t>7 1982 L 1 20 0</t>
  </si>
  <si>
    <t>7 1982 L 1 22 0</t>
  </si>
  <si>
    <t>7 1982 L 1 24 0</t>
  </si>
  <si>
    <t>7 1982 L 1 26 0</t>
  </si>
  <si>
    <t>7 1982 L 1 28 0</t>
  </si>
  <si>
    <t>7 1982 L 1 30 0</t>
  </si>
  <si>
    <t>7 1982 L 1 32 0</t>
  </si>
  <si>
    <t>7 1982 L 1 34 0</t>
  </si>
  <si>
    <t>7 1982 L 1 36 0</t>
  </si>
  <si>
    <t>7 1982 L 1 38 0</t>
  </si>
  <si>
    <t>7 1982 L 1 40 0</t>
  </si>
  <si>
    <t>7 1982 L 1 42 0</t>
  </si>
  <si>
    <t>7 1982 L 1 44 0</t>
  </si>
  <si>
    <t>7 1982 L 1 46 0</t>
  </si>
  <si>
    <t>7 1982 L 1 48 0</t>
  </si>
  <si>
    <t>7 1982 L 1 50 0</t>
  </si>
  <si>
    <t>7 1982 L 1 52 0</t>
  </si>
  <si>
    <t>7 1982 L 1 54 0</t>
  </si>
  <si>
    <t>7 1982 L 1 56 0</t>
  </si>
  <si>
    <t>7 1982 L 1 58 0</t>
  </si>
  <si>
    <t>7 1982 L 1 60 0</t>
  </si>
  <si>
    <t>7 1982 L 1 62 0</t>
  </si>
  <si>
    <t>7 1982 L 1 64 0</t>
  </si>
  <si>
    <t>7 1982 L 1 66 0</t>
  </si>
  <si>
    <t>7 1982 L 1 68 0</t>
  </si>
  <si>
    <t>7 1982 L 1 70 0</t>
  </si>
  <si>
    <t>7 1982 L 1 72 0</t>
  </si>
  <si>
    <t>7 1982 L 1 74 0</t>
  </si>
  <si>
    <t>7 1982 L 1 76 0</t>
  </si>
  <si>
    <t>7 1982 L 1 78 0</t>
  </si>
  <si>
    <t>7 1982 L 1 80 0</t>
  </si>
  <si>
    <t>7 1982 L 1 82 0</t>
  </si>
  <si>
    <t>7 1982 L 1 84 0</t>
  </si>
  <si>
    <t>7 1982 L 1 86 0</t>
  </si>
  <si>
    <t>7 1982 L 1 88 0</t>
  </si>
  <si>
    <t>7 1982 L 1 90 0</t>
  </si>
  <si>
    <t>7 1982 L 1 92 0</t>
  </si>
  <si>
    <t>7 1982 L 1 94 0</t>
  </si>
  <si>
    <t>7 1984 L 1 4 0</t>
  </si>
  <si>
    <t>7 1984 L 1 6 0</t>
  </si>
  <si>
    <t>7 1984 L 1 8 0</t>
  </si>
  <si>
    <t>7 1984 L 1 10 0</t>
  </si>
  <si>
    <t>7 1984 L 1 12 0</t>
  </si>
  <si>
    <t>7 1984 L 1 14 0</t>
  </si>
  <si>
    <t>7 1984 L 1 16 0</t>
  </si>
  <si>
    <t>7 1984 L 1 18 0</t>
  </si>
  <si>
    <t>7 1984 L 1 20 0</t>
  </si>
  <si>
    <t>7 1984 L 1 22 0</t>
  </si>
  <si>
    <t>7 1984 L 1 24 0</t>
  </si>
  <si>
    <t>7 1984 L 1 26 0</t>
  </si>
  <si>
    <t>7 1984 L 1 28 0</t>
  </si>
  <si>
    <t>7 1984 L 1 30 0</t>
  </si>
  <si>
    <t>7 1984 L 1 32 0</t>
  </si>
  <si>
    <t>7 1984 L 1 34 0</t>
  </si>
  <si>
    <t>7 1984 L 1 36 0</t>
  </si>
  <si>
    <t>7 1984 L 1 38 0</t>
  </si>
  <si>
    <t>7 1984 L 1 40 0</t>
  </si>
  <si>
    <t>7 1984 L 1 42 0</t>
  </si>
  <si>
    <t>7 1984 L 1 44 0</t>
  </si>
  <si>
    <t>7 1984 L 1 46 0</t>
  </si>
  <si>
    <t>7 1984 L 1 48 0</t>
  </si>
  <si>
    <t>7 1984 L 1 50 0</t>
  </si>
  <si>
    <t>7 1984 L 1 52 0</t>
  </si>
  <si>
    <t>7 1984 L 1 54 0</t>
  </si>
  <si>
    <t>7 1984 L 1 56 0</t>
  </si>
  <si>
    <t>7 1984 L 1 58 0</t>
  </si>
  <si>
    <t>7 1984 L 1 60 0</t>
  </si>
  <si>
    <t>7 1984 L 1 62 0</t>
  </si>
  <si>
    <t>7 1984 L 1 64 0</t>
  </si>
  <si>
    <t>7 1984 L 1 66 0</t>
  </si>
  <si>
    <t>7 1984 L 1 68 0</t>
  </si>
  <si>
    <t>7 1984 L 1 70 0</t>
  </si>
  <si>
    <t>7 1984 L 1 72 0</t>
  </si>
  <si>
    <t>7 1984 L 1 74 0</t>
  </si>
  <si>
    <t>7 1984 L 1 76 0</t>
  </si>
  <si>
    <t>7 1984 L 1 78 0</t>
  </si>
  <si>
    <t>7 1984 L 1 80 0</t>
  </si>
  <si>
    <t>7 1984 L 1 82 0</t>
  </si>
  <si>
    <t>7 1984 L 1 84 0</t>
  </si>
  <si>
    <t>7 1984 L 1 86 0</t>
  </si>
  <si>
    <t>7 1984 L 1 88 0</t>
  </si>
  <si>
    <t>7 1984 L 1 90 0</t>
  </si>
  <si>
    <t>7 1984 L 1 92 0</t>
  </si>
  <si>
    <t>7 1984 L 1 94 0</t>
  </si>
  <si>
    <t>7 1985 L 1 4 3.08645e-009</t>
  </si>
  <si>
    <t>7 1985 L 1 6 6.04945e-009</t>
  </si>
  <si>
    <t>7 1985 L 1 8 6.88872e-009</t>
  </si>
  <si>
    <t>7 1985 L 1 10 8.15611e-009</t>
  </si>
  <si>
    <t>7 1985 L 1 12 3.08026e-008</t>
  </si>
  <si>
    <t>7 1985 L 1 14 5.53154e-006</t>
  </si>
  <si>
    <t>7 1985 L 1 16 0.000511656</t>
  </si>
  <si>
    <t>7 1985 L 1 18 0.0164946</t>
  </si>
  <si>
    <t>7 1985 L 1 20 0.184892</t>
  </si>
  <si>
    <t>7 1985 L 1 22 0.720592</t>
  </si>
  <si>
    <t>7 1985 L 1 24 0.999936</t>
  </si>
  <si>
    <t>7 1985 L 1 26 0.929644</t>
  </si>
  <si>
    <t>7 1985 L 1 28 0.0921795</t>
  </si>
  <si>
    <t>7 1985 L 1 30 0.000356693</t>
  </si>
  <si>
    <t>7 1985 L 1 32 8.42957e-008</t>
  </si>
  <si>
    <t>7 1985 L 1 34 1.72078e-008</t>
  </si>
  <si>
    <t>7 1985 L 1 36 1.18681e-008</t>
  </si>
  <si>
    <t>7 1985 L 1 38 9.1436e-009</t>
  </si>
  <si>
    <t>7 1985 L 1 40 7.53746e-009</t>
  </si>
  <si>
    <t>7 1985 L 1 42 6.49518e-009</t>
  </si>
  <si>
    <t>7 1985 L 1 44 5.77121e-009</t>
  </si>
  <si>
    <t>7 1985 L 1 46 5.24233e-009</t>
  </si>
  <si>
    <t>7 1985 L 1 48 4.84073e-009</t>
  </si>
  <si>
    <t>7 1985 L 1 50 4.52629e-009</t>
  </si>
  <si>
    <t>7 1985 L 1 52 4.27393e-009</t>
  </si>
  <si>
    <t>7 1985 L 1 54 4.06725e-009</t>
  </si>
  <si>
    <t>7 1985 L 1 56 3.89505e-009</t>
  </si>
  <si>
    <t>7 1985 L 1 58 3.74951e-009</t>
  </si>
  <si>
    <t>7 1985 L 1 60 3.62496e-009</t>
  </si>
  <si>
    <t>7 1985 L 1 62 3.51722e-009</t>
  </si>
  <si>
    <t>7 1985 L 1 64 3.42315e-009</t>
  </si>
  <si>
    <t>7 1985 L 1 66 3.34033e-009</t>
  </si>
  <si>
    <t>7 1985 L 1 68 3.26687e-009</t>
  </si>
  <si>
    <t>7 1985 L 1 70 3.20129e-009</t>
  </si>
  <si>
    <t>7 1985 L 1 72 3.1424e-009</t>
  </si>
  <si>
    <t>7 1985 L 1 74 3.08923e-009</t>
  </si>
  <si>
    <t>7 1985 L 1 76 3.04099e-009</t>
  </si>
  <si>
    <t>7 1985 L 1 78 2.99704e-009</t>
  </si>
  <si>
    <t>7 1985 L 1 80 2.95682e-009</t>
  </si>
  <si>
    <t>7 1985 L 1 82 2.9199e-009</t>
  </si>
  <si>
    <t>7 1985 L 1 84 2.88587e-009</t>
  </si>
  <si>
    <t>7 1985 L 1 86 2.85442e-009</t>
  </si>
  <si>
    <t>7 1985 L 1 88 2.82526e-009</t>
  </si>
  <si>
    <t>7 1985 L 1 90 2.79816e-009</t>
  </si>
  <si>
    <t>7 1985 L 1 92 2.7729e-009</t>
  </si>
  <si>
    <t>7 1985 L 1 94 2.7493e-009</t>
  </si>
  <si>
    <t>7 1985 A 1 0 0</t>
  </si>
  <si>
    <t>7 1985 A 1 1 0</t>
  </si>
  <si>
    <t>7 1985 A 1 2 1</t>
  </si>
  <si>
    <t>7 1985 A 1 3 1</t>
  </si>
  <si>
    <t>7 1985 A 1 4 1</t>
  </si>
  <si>
    <t>7 1985 A 1 5 0</t>
  </si>
  <si>
    <t>7 1985 A 1 6 0</t>
  </si>
  <si>
    <t>7 1985 A 1 7 0</t>
  </si>
  <si>
    <t>7 1985 A 1 8 0</t>
  </si>
  <si>
    <t>7 1985 A 1 9 0</t>
  </si>
  <si>
    <t>7 1985 A 1 10 0</t>
  </si>
  <si>
    <t>7 1985 A 1 11 0</t>
  </si>
  <si>
    <t>7 1985 A 1 12 0</t>
  </si>
  <si>
    <t>7 1985 A 1 13 0</t>
  </si>
  <si>
    <t>7 1985 A 1 14 0</t>
  </si>
  <si>
    <t>7 1985 A 1 15 0</t>
  </si>
  <si>
    <t>7 1985 A 1 16 0</t>
  </si>
  <si>
    <t>7 1985 A 1 17 0</t>
  </si>
  <si>
    <t>7 1985 A 1 18 0</t>
  </si>
  <si>
    <t>7 1985 A 1 19 0</t>
  </si>
  <si>
    <t>7 1985 A 1 20 0</t>
  </si>
  <si>
    <t>7 1985 A 1 21 0</t>
  </si>
  <si>
    <t>7 1985 A 1 22 0</t>
  </si>
  <si>
    <t>7 1985 A 1 23 0</t>
  </si>
  <si>
    <t>7 1985 A 1 24 0</t>
  </si>
  <si>
    <t>7 1985 A 1 25 0</t>
  </si>
  <si>
    <t>7 1985 A 1 26 0</t>
  </si>
  <si>
    <t>7 1985 A 1 27 0</t>
  </si>
  <si>
    <t>7 1985 A 1 28 0</t>
  </si>
  <si>
    <t>7 1985 A 1 29 0</t>
  </si>
  <si>
    <t>7 1985 A 1 30 0</t>
  </si>
  <si>
    <t>7 2019 L 1 4 3.08645e-009</t>
  </si>
  <si>
    <t>7 2019 L 1 6 6.04945e-009</t>
  </si>
  <si>
    <t>7 2019 L 1 8 6.88872e-009</t>
  </si>
  <si>
    <t>7 2019 L 1 10 8.15611e-009</t>
  </si>
  <si>
    <t>7 2019 L 1 12 3.08026e-008</t>
  </si>
  <si>
    <t>7 2019 L 1 14 5.53154e-006</t>
  </si>
  <si>
    <t>7 2019 L 1 16 0.000511656</t>
  </si>
  <si>
    <t>7 2019 L 1 18 0.0164946</t>
  </si>
  <si>
    <t>7 2019 L 1 20 0.184892</t>
  </si>
  <si>
    <t>7 2019 L 1 22 0.720592</t>
  </si>
  <si>
    <t>7 2019 L 1 24 0.999936</t>
  </si>
  <si>
    <t>7 2019 L 1 26 0.929644</t>
  </si>
  <si>
    <t>7 2019 L 1 28 0.0921795</t>
  </si>
  <si>
    <t>7 2019 L 1 30 0.000356693</t>
  </si>
  <si>
    <t>7 2019 L 1 32 8.42957e-008</t>
  </si>
  <si>
    <t>7 2019 L 1 34 1.72078e-008</t>
  </si>
  <si>
    <t>7 2019 L 1 36 1.18681e-008</t>
  </si>
  <si>
    <t>7 2019 L 1 38 9.1436e-009</t>
  </si>
  <si>
    <t>7 2019 L 1 40 7.53746e-009</t>
  </si>
  <si>
    <t>7 2019 L 1 42 6.49518e-009</t>
  </si>
  <si>
    <t>7 2019 L 1 44 5.77121e-009</t>
  </si>
  <si>
    <t>7 2019 L 1 46 5.24233e-009</t>
  </si>
  <si>
    <t>7 2019 L 1 48 4.84073e-009</t>
  </si>
  <si>
    <t>7 2019 L 1 50 4.52629e-009</t>
  </si>
  <si>
    <t>7 2019 L 1 52 4.27393e-009</t>
  </si>
  <si>
    <t>7 2019 L 1 54 4.06725e-009</t>
  </si>
  <si>
    <t>7 2019 L 1 56 3.89505e-009</t>
  </si>
  <si>
    <t>7 2019 L 1 58 3.74951e-009</t>
  </si>
  <si>
    <t>7 2019 L 1 60 3.62496e-009</t>
  </si>
  <si>
    <t>7 2019 L 1 62 3.51722e-009</t>
  </si>
  <si>
    <t>7 2019 L 1 64 3.42315e-009</t>
  </si>
  <si>
    <t>7 2019 L 1 66 3.34033e-009</t>
  </si>
  <si>
    <t>7 2019 L 1 68 3.26687e-009</t>
  </si>
  <si>
    <t>7 2019 L 1 70 3.20129e-009</t>
  </si>
  <si>
    <t>7 2019 L 1 72 3.1424e-009</t>
  </si>
  <si>
    <t>7 2019 L 1 74 3.08923e-009</t>
  </si>
  <si>
    <t>7 2019 L 1 76 3.04099e-009</t>
  </si>
  <si>
    <t>7 2019 L 1 78 2.99704e-009</t>
  </si>
  <si>
    <t>7 2019 L 1 80 2.95682e-009</t>
  </si>
  <si>
    <t>7 2019 L 1 82 2.9199e-009</t>
  </si>
  <si>
    <t>7 2019 L 1 84 2.88587e-009</t>
  </si>
  <si>
    <t>7 2019 L 1 86 2.85442e-009</t>
  </si>
  <si>
    <t>7 2019 L 1 88 2.82526e-009</t>
  </si>
  <si>
    <t>7 2019 L 1 90 2.79816e-009</t>
  </si>
  <si>
    <t>7 2019 L 1 92 2.7729e-009</t>
  </si>
  <si>
    <t>7 2019 L 1 94 2.7493e-009</t>
  </si>
  <si>
    <t>8 1982 L 1 4 0</t>
  </si>
  <si>
    <t>8 1982 L 1 6 0</t>
  </si>
  <si>
    <t>8 1982 L 1 8 0</t>
  </si>
  <si>
    <t>8 1982 L 1 10 0</t>
  </si>
  <si>
    <t>8 1982 L 1 12 0</t>
  </si>
  <si>
    <t>8 1982 L 1 14 0</t>
  </si>
  <si>
    <t>8 1982 L 1 16 0</t>
  </si>
  <si>
    <t>8 1982 L 1 18 0</t>
  </si>
  <si>
    <t>8 1982 L 1 20 0</t>
  </si>
  <si>
    <t>8 1982 L 1 22 0</t>
  </si>
  <si>
    <t>8 1982 L 1 24 0</t>
  </si>
  <si>
    <t>8 1982 L 1 26 0</t>
  </si>
  <si>
    <t>8 1982 L 1 28 0</t>
  </si>
  <si>
    <t>8 1982 L 1 30 0</t>
  </si>
  <si>
    <t>8 1982 L 1 32 0</t>
  </si>
  <si>
    <t>8 1982 L 1 34 0</t>
  </si>
  <si>
    <t>8 1982 L 1 36 0</t>
  </si>
  <si>
    <t>8 1982 L 1 38 0</t>
  </si>
  <si>
    <t>8 1982 L 1 40 0</t>
  </si>
  <si>
    <t>8 1982 L 1 42 0</t>
  </si>
  <si>
    <t>8 1982 L 1 44 0</t>
  </si>
  <si>
    <t>8 1982 L 1 46 0</t>
  </si>
  <si>
    <t>8 1982 L 1 48 0</t>
  </si>
  <si>
    <t>8 1982 L 1 50 0</t>
  </si>
  <si>
    <t>8 1982 L 1 52 0</t>
  </si>
  <si>
    <t>8 1982 L 1 54 0</t>
  </si>
  <si>
    <t>8 1982 L 1 56 0</t>
  </si>
  <si>
    <t>8 1982 L 1 58 0</t>
  </si>
  <si>
    <t>8 1982 L 1 60 0</t>
  </si>
  <si>
    <t>8 1982 L 1 62 0</t>
  </si>
  <si>
    <t>8 1982 L 1 64 0</t>
  </si>
  <si>
    <t>8 1982 L 1 66 0</t>
  </si>
  <si>
    <t>8 1982 L 1 68 0</t>
  </si>
  <si>
    <t>8 1982 L 1 70 0</t>
  </si>
  <si>
    <t>8 1982 L 1 72 0</t>
  </si>
  <si>
    <t>8 1982 L 1 74 0</t>
  </si>
  <si>
    <t>8 1982 L 1 76 0</t>
  </si>
  <si>
    <t>8 1982 L 1 78 0</t>
  </si>
  <si>
    <t>8 1982 L 1 80 0</t>
  </si>
  <si>
    <t>8 1982 L 1 82 0</t>
  </si>
  <si>
    <t>8 1982 L 1 84 0</t>
  </si>
  <si>
    <t>8 1982 L 1 86 0</t>
  </si>
  <si>
    <t>8 1982 L 1 88 0</t>
  </si>
  <si>
    <t>8 1982 L 1 90 0</t>
  </si>
  <si>
    <t>8 1982 L 1 92 0</t>
  </si>
  <si>
    <t>8 1982 L 1 94 0</t>
  </si>
  <si>
    <t>8 1984 L 1 4 0</t>
  </si>
  <si>
    <t>8 1984 L 1 6 0</t>
  </si>
  <si>
    <t>8 1984 L 1 8 0</t>
  </si>
  <si>
    <t>8 1984 L 1 10 0</t>
  </si>
  <si>
    <t>8 1984 L 1 12 0</t>
  </si>
  <si>
    <t>8 1984 L 1 14 0</t>
  </si>
  <si>
    <t>8 1984 L 1 16 0</t>
  </si>
  <si>
    <t>8 1984 L 1 18 0</t>
  </si>
  <si>
    <t>8 1984 L 1 20 0</t>
  </si>
  <si>
    <t>8 1984 L 1 22 0</t>
  </si>
  <si>
    <t>8 1984 L 1 24 0</t>
  </si>
  <si>
    <t>8 1984 L 1 26 0</t>
  </si>
  <si>
    <t>8 1984 L 1 28 0</t>
  </si>
  <si>
    <t>8 1984 L 1 30 0</t>
  </si>
  <si>
    <t>8 1984 L 1 32 0</t>
  </si>
  <si>
    <t>8 1984 L 1 34 0</t>
  </si>
  <si>
    <t>8 1984 L 1 36 0</t>
  </si>
  <si>
    <t>8 1984 L 1 38 0</t>
  </si>
  <si>
    <t>8 1984 L 1 40 0</t>
  </si>
  <si>
    <t>8 1984 L 1 42 0</t>
  </si>
  <si>
    <t>8 1984 L 1 44 0</t>
  </si>
  <si>
    <t>8 1984 L 1 46 0</t>
  </si>
  <si>
    <t>8 1984 L 1 48 0</t>
  </si>
  <si>
    <t>8 1984 L 1 50 0</t>
  </si>
  <si>
    <t>8 1984 L 1 52 0</t>
  </si>
  <si>
    <t>8 1984 L 1 54 0</t>
  </si>
  <si>
    <t>8 1984 L 1 56 0</t>
  </si>
  <si>
    <t>8 1984 L 1 58 0</t>
  </si>
  <si>
    <t>8 1984 L 1 60 0</t>
  </si>
  <si>
    <t>8 1984 L 1 62 0</t>
  </si>
  <si>
    <t>8 1984 L 1 64 0</t>
  </si>
  <si>
    <t>8 1984 L 1 66 0</t>
  </si>
  <si>
    <t>8 1984 L 1 68 0</t>
  </si>
  <si>
    <t>8 1984 L 1 70 0</t>
  </si>
  <si>
    <t>8 1984 L 1 72 0</t>
  </si>
  <si>
    <t>8 1984 L 1 74 0</t>
  </si>
  <si>
    <t>8 1984 L 1 76 0</t>
  </si>
  <si>
    <t>8 1984 L 1 78 0</t>
  </si>
  <si>
    <t>8 1984 L 1 80 0</t>
  </si>
  <si>
    <t>8 1984 L 1 82 0</t>
  </si>
  <si>
    <t>8 1984 L 1 84 0</t>
  </si>
  <si>
    <t>8 1984 L 1 86 0</t>
  </si>
  <si>
    <t>8 1984 L 1 88 0</t>
  </si>
  <si>
    <t>8 1984 L 1 90 0</t>
  </si>
  <si>
    <t>8 1984 L 1 92 0</t>
  </si>
  <si>
    <t>8 1984 L 1 94 0</t>
  </si>
  <si>
    <t>8 1985 L 1 4 2.29895e-009</t>
  </si>
  <si>
    <t>8 1985 L 1 6 4.50595e-009</t>
  </si>
  <si>
    <t>8 1985 L 1 8 4.81572e-009</t>
  </si>
  <si>
    <t>8 1985 L 1 10 5.2798e-009</t>
  </si>
  <si>
    <t>8 1985 L 1 12 1.10555e-008</t>
  </si>
  <si>
    <t>8 1985 L 1 14 2.65045e-007</t>
  </si>
  <si>
    <t>8 1985 L 1 16 8.07557e-006</t>
  </si>
  <si>
    <t>8 1985 L 1 18 0.000161812</t>
  </si>
  <si>
    <t>8 1985 L 1 20 0.00208591</t>
  </si>
  <si>
    <t>8 1985 L 1 22 0.0172857</t>
  </si>
  <si>
    <t>8 1985 L 1 24 0.0920818</t>
  </si>
  <si>
    <t>8 1985 L 1 26 0.315319</t>
  </si>
  <si>
    <t>8 1985 L 1 28 0.694093</t>
  </si>
  <si>
    <t>8 1985 L 1 30 0.982156</t>
  </si>
  <si>
    <t>8 1985 L 1 32 0.999999</t>
  </si>
  <si>
    <t>8 1985 L 1 34 0.996863</t>
  </si>
  <si>
    <t>8 1985 L 1 36 0.982072</t>
  </si>
  <si>
    <t>8 1985 L 1 38 0.955663</t>
  </si>
  <si>
    <t>8 1985 L 1 40 0.918587</t>
  </si>
  <si>
    <t>8 1985 L 1 42 0.872147</t>
  </si>
  <si>
    <t>8 1985 L 1 44 0.817924</t>
  </si>
  <si>
    <t>8 1985 L 1 46 0.757688</t>
  </si>
  <si>
    <t>8 1985 L 1 48 0.693301</t>
  </si>
  <si>
    <t>8 1985 L 1 50 0.626624</t>
  </si>
  <si>
    <t>8 1985 L 1 52 0.55943</t>
  </si>
  <si>
    <t>8 1985 L 1 54 0.493332</t>
  </si>
  <si>
    <t>8 1985 L 1 56 0.429721</t>
  </si>
  <si>
    <t>8 1985 L 1 58 0.369732</t>
  </si>
  <si>
    <t>8 1985 L 1 60 0.314226</t>
  </si>
  <si>
    <t>8 1985 L 1 62 0.263785</t>
  </si>
  <si>
    <t>8 1985 L 1 64 0.218733</t>
  </si>
  <si>
    <t>8 1985 L 1 66 0.179156</t>
  </si>
  <si>
    <t>8 1985 L 1 68 0.144944</t>
  </si>
  <si>
    <t>8 1985 L 1 70 0.115831</t>
  </si>
  <si>
    <t>8 1985 L 1 72 0.0914332</t>
  </si>
  <si>
    <t>8 1985 L 1 74 0.0712913</t>
  </si>
  <si>
    <t>8 1985 L 1 76 0.0549064</t>
  </si>
  <si>
    <t>8 1985 L 1 78 0.0417699</t>
  </si>
  <si>
    <t>8 1985 L 1 80 0.0313876</t>
  </si>
  <si>
    <t>8 1985 L 1 82 0.0232973</t>
  </si>
  <si>
    <t>8 1985 L 1 84 0.0170808</t>
  </si>
  <si>
    <t>8 1985 L 1 86 0.0123698</t>
  </si>
  <si>
    <t>8 1985 L 1 88 0.0088486</t>
  </si>
  <si>
    <t>8 1985 L 1 90 0.00625228</t>
  </si>
  <si>
    <t>8 1985 L 1 92 0.00436372</t>
  </si>
  <si>
    <t>8 1985 L 1 94 0.00300835</t>
  </si>
  <si>
    <t>8 1985 A 1 0 0</t>
  </si>
  <si>
    <t>8 1985 A 1 1 1</t>
  </si>
  <si>
    <t>8 1985 A 1 2 1</t>
  </si>
  <si>
    <t>8 1985 A 1 3 1</t>
  </si>
  <si>
    <t>8 1985 A 1 4 1</t>
  </si>
  <si>
    <t>8 1985 A 1 5 1</t>
  </si>
  <si>
    <t>8 1985 A 1 6 1</t>
  </si>
  <si>
    <t>8 1985 A 1 7 1</t>
  </si>
  <si>
    <t>8 1985 A 1 8 1</t>
  </si>
  <si>
    <t>8 1985 A 1 9 1</t>
  </si>
  <si>
    <t>8 1985 A 1 10 1</t>
  </si>
  <si>
    <t>8 1985 A 1 11 1</t>
  </si>
  <si>
    <t>8 1985 A 1 12 1</t>
  </si>
  <si>
    <t>8 1985 A 1 13 1</t>
  </si>
  <si>
    <t>8 1985 A 1 14 1</t>
  </si>
  <si>
    <t>8 1985 A 1 15 1</t>
  </si>
  <si>
    <t>8 1985 A 1 16 1</t>
  </si>
  <si>
    <t>8 1985 A 1 17 1</t>
  </si>
  <si>
    <t>8 1985 A 1 18 1</t>
  </si>
  <si>
    <t>8 1985 A 1 19 1</t>
  </si>
  <si>
    <t>8 1985 A 1 20 1</t>
  </si>
  <si>
    <t>8 1985 A 1 21 1</t>
  </si>
  <si>
    <t>8 1985 A 1 22 1</t>
  </si>
  <si>
    <t>8 1985 A 1 23 1</t>
  </si>
  <si>
    <t>8 1985 A 1 24 1</t>
  </si>
  <si>
    <t>8 1985 A 1 25 1</t>
  </si>
  <si>
    <t>8 1985 A 1 26 1</t>
  </si>
  <si>
    <t>8 1985 A 1 27 1</t>
  </si>
  <si>
    <t>8 1985 A 1 28 1</t>
  </si>
  <si>
    <t>8 1985 A 1 29 1</t>
  </si>
  <si>
    <t>8 1985 A 1 30 1</t>
  </si>
  <si>
    <t>8 2019 L 1 4 2.29895e-009</t>
  </si>
  <si>
    <t>8 2019 L 1 6 4.50595e-009</t>
  </si>
  <si>
    <t>8 2019 L 1 8 4.81572e-009</t>
  </si>
  <si>
    <t>8 2019 L 1 10 5.2798e-009</t>
  </si>
  <si>
    <t>8 2019 L 1 12 1.10555e-008</t>
  </si>
  <si>
    <t>8 2019 L 1 14 2.65045e-007</t>
  </si>
  <si>
    <t>8 2019 L 1 16 8.07557e-006</t>
  </si>
  <si>
    <t>8 2019 L 1 18 0.000161812</t>
  </si>
  <si>
    <t>8 2019 L 1 20 0.00208591</t>
  </si>
  <si>
    <t>8 2019 L 1 22 0.0172857</t>
  </si>
  <si>
    <t>8 2019 L 1 24 0.0920818</t>
  </si>
  <si>
    <t>8 2019 L 1 26 0.315319</t>
  </si>
  <si>
    <t>8 2019 L 1 28 0.694093</t>
  </si>
  <si>
    <t>8 2019 L 1 30 0.982156</t>
  </si>
  <si>
    <t>8 2019 L 1 32 0.999999</t>
  </si>
  <si>
    <t>8 2019 L 1 34 0.996863</t>
  </si>
  <si>
    <t>8 2019 L 1 36 0.982072</t>
  </si>
  <si>
    <t>8 2019 L 1 38 0.955663</t>
  </si>
  <si>
    <t>8 2019 L 1 40 0.918587</t>
  </si>
  <si>
    <t>8 2019 L 1 42 0.872147</t>
  </si>
  <si>
    <t>8 2019 L 1 44 0.817924</t>
  </si>
  <si>
    <t>8 2019 L 1 46 0.757688</t>
  </si>
  <si>
    <t>8 2019 L 1 48 0.693301</t>
  </si>
  <si>
    <t>8 2019 L 1 50 0.626624</t>
  </si>
  <si>
    <t>8 2019 L 1 52 0.55943</t>
  </si>
  <si>
    <t>8 2019 L 1 54 0.493332</t>
  </si>
  <si>
    <t>8 2019 L 1 56 0.429721</t>
  </si>
  <si>
    <t>8 2019 L 1 58 0.369732</t>
  </si>
  <si>
    <t>8 2019 L 1 60 0.314226</t>
  </si>
  <si>
    <t>8 2019 L 1 62 0.263785</t>
  </si>
  <si>
    <t>8 2019 L 1 64 0.218733</t>
  </si>
  <si>
    <t>8 2019 L 1 66 0.179156</t>
  </si>
  <si>
    <t>8 2019 L 1 68 0.144944</t>
  </si>
  <si>
    <t>8 2019 L 1 70 0.115831</t>
  </si>
  <si>
    <t>8 2019 L 1 72 0.0914332</t>
  </si>
  <si>
    <t>8 2019 L 1 74 0.0712913</t>
  </si>
  <si>
    <t>8 2019 L 1 76 0.0549064</t>
  </si>
  <si>
    <t>8 2019 L 1 78 0.0417699</t>
  </si>
  <si>
    <t>8 2019 L 1 80 0.0313876</t>
  </si>
  <si>
    <t>8 2019 L 1 82 0.0232973</t>
  </si>
  <si>
    <t>8 2019 L 1 84 0.0170808</t>
  </si>
  <si>
    <t>8 2019 L 1 86 0.0123698</t>
  </si>
  <si>
    <t>8 2019 L 1 88 0.0088486</t>
  </si>
  <si>
    <t>8 2019 L 1 90 0.00625228</t>
  </si>
  <si>
    <t>8 2019 L 1 92 0.00436372</t>
  </si>
  <si>
    <t>8 2019 L 1 94 0.00300835</t>
  </si>
  <si>
    <t>9 1982 L 1 4 0</t>
  </si>
  <si>
    <t>9 1982 L 1 6 0</t>
  </si>
  <si>
    <t>9 1982 L 1 8 0</t>
  </si>
  <si>
    <t>9 1982 L 1 10 0</t>
  </si>
  <si>
    <t>9 1982 L 1 12 0</t>
  </si>
  <si>
    <t>9 1982 L 1 14 0</t>
  </si>
  <si>
    <t>9 1982 L 1 16 0</t>
  </si>
  <si>
    <t>9 1982 L 1 18 0</t>
  </si>
  <si>
    <t>9 1982 L 1 20 0</t>
  </si>
  <si>
    <t>9 1982 L 1 22 0</t>
  </si>
  <si>
    <t>9 1982 L 1 24 0</t>
  </si>
  <si>
    <t>9 1982 L 1 26 0</t>
  </si>
  <si>
    <t>9 1982 L 1 28 0</t>
  </si>
  <si>
    <t>9 1982 L 1 30 0</t>
  </si>
  <si>
    <t>9 1982 L 1 32 0</t>
  </si>
  <si>
    <t>9 1982 L 1 34 0</t>
  </si>
  <si>
    <t>9 1982 L 1 36 0</t>
  </si>
  <si>
    <t>9 1982 L 1 38 0</t>
  </si>
  <si>
    <t>9 1982 L 1 40 0</t>
  </si>
  <si>
    <t>9 1982 L 1 42 0</t>
  </si>
  <si>
    <t>9 1982 L 1 44 0</t>
  </si>
  <si>
    <t>9 1982 L 1 46 0</t>
  </si>
  <si>
    <t>9 1982 L 1 48 0</t>
  </si>
  <si>
    <t>9 1982 L 1 50 0</t>
  </si>
  <si>
    <t>9 1982 L 1 52 0</t>
  </si>
  <si>
    <t>9 1982 L 1 54 0</t>
  </si>
  <si>
    <t>9 1982 L 1 56 0</t>
  </si>
  <si>
    <t>9 1982 L 1 58 0</t>
  </si>
  <si>
    <t>9 1982 L 1 60 0</t>
  </si>
  <si>
    <t>9 1982 L 1 62 0</t>
  </si>
  <si>
    <t>9 1982 L 1 64 0</t>
  </si>
  <si>
    <t>9 1982 L 1 66 0</t>
  </si>
  <si>
    <t>9 1982 L 1 68 0</t>
  </si>
  <si>
    <t>9 1982 L 1 70 0</t>
  </si>
  <si>
    <t>9 1982 L 1 72 0</t>
  </si>
  <si>
    <t>9 1982 L 1 74 0</t>
  </si>
  <si>
    <t>9 1982 L 1 76 0</t>
  </si>
  <si>
    <t>9 1982 L 1 78 0</t>
  </si>
  <si>
    <t>9 1982 L 1 80 0</t>
  </si>
  <si>
    <t>9 1982 L 1 82 0</t>
  </si>
  <si>
    <t>9 1982 L 1 84 0</t>
  </si>
  <si>
    <t>9 1982 L 1 86 0</t>
  </si>
  <si>
    <t>9 1982 L 1 88 0</t>
  </si>
  <si>
    <t>9 1982 L 1 90 0</t>
  </si>
  <si>
    <t>9 1982 L 1 92 0</t>
  </si>
  <si>
    <t>9 1982 L 1 94 0</t>
  </si>
  <si>
    <t>9 1984 L 1 4 0</t>
  </si>
  <si>
    <t>9 1984 L 1 6 0</t>
  </si>
  <si>
    <t>9 1984 L 1 8 0</t>
  </si>
  <si>
    <t>9 1984 L 1 10 0</t>
  </si>
  <si>
    <t>9 1984 L 1 12 0</t>
  </si>
  <si>
    <t>9 1984 L 1 14 0</t>
  </si>
  <si>
    <t>9 1984 L 1 16 0</t>
  </si>
  <si>
    <t>9 1984 L 1 18 0</t>
  </si>
  <si>
    <t>9 1984 L 1 20 0</t>
  </si>
  <si>
    <t>9 1984 L 1 22 0</t>
  </si>
  <si>
    <t>9 1984 L 1 24 0</t>
  </si>
  <si>
    <t>9 1984 L 1 26 0</t>
  </si>
  <si>
    <t>9 1984 L 1 28 0</t>
  </si>
  <si>
    <t>9 1984 L 1 30 0</t>
  </si>
  <si>
    <t>9 1984 L 1 32 0</t>
  </si>
  <si>
    <t>9 1984 L 1 34 0</t>
  </si>
  <si>
    <t>9 1984 L 1 36 0</t>
  </si>
  <si>
    <t>9 1984 L 1 38 0</t>
  </si>
  <si>
    <t>9 1984 L 1 40 0</t>
  </si>
  <si>
    <t>9 1984 L 1 42 0</t>
  </si>
  <si>
    <t>9 1984 L 1 44 0</t>
  </si>
  <si>
    <t>9 1984 L 1 46 0</t>
  </si>
  <si>
    <t>9 1984 L 1 48 0</t>
  </si>
  <si>
    <t>9 1984 L 1 50 0</t>
  </si>
  <si>
    <t>9 1984 L 1 52 0</t>
  </si>
  <si>
    <t>9 1984 L 1 54 0</t>
  </si>
  <si>
    <t>9 1984 L 1 56 0</t>
  </si>
  <si>
    <t>9 1984 L 1 58 0</t>
  </si>
  <si>
    <t>9 1984 L 1 60 0</t>
  </si>
  <si>
    <t>9 1984 L 1 62 0</t>
  </si>
  <si>
    <t>9 1984 L 1 64 0</t>
  </si>
  <si>
    <t>9 1984 L 1 66 0</t>
  </si>
  <si>
    <t>9 1984 L 1 68 0</t>
  </si>
  <si>
    <t>9 1984 L 1 70 0</t>
  </si>
  <si>
    <t>9 1984 L 1 72 0</t>
  </si>
  <si>
    <t>9 1984 L 1 74 0</t>
  </si>
  <si>
    <t>9 1984 L 1 76 0</t>
  </si>
  <si>
    <t>9 1984 L 1 78 0</t>
  </si>
  <si>
    <t>9 1984 L 1 80 0</t>
  </si>
  <si>
    <t>9 1984 L 1 82 0</t>
  </si>
  <si>
    <t>9 1984 L 1 84 0</t>
  </si>
  <si>
    <t>9 1984 L 1 86 0</t>
  </si>
  <si>
    <t>9 1984 L 1 88 0</t>
  </si>
  <si>
    <t>9 1984 L 1 90 0</t>
  </si>
  <si>
    <t>9 1984 L 1 92 0</t>
  </si>
  <si>
    <t>9 1984 L 1 94 0</t>
  </si>
  <si>
    <t>9 1985 L 1 4 0.00122755</t>
  </si>
  <si>
    <t>9 1985 L 1 6 0.002406</t>
  </si>
  <si>
    <t>9 1985 L 1 8 0.00376583</t>
  </si>
  <si>
    <t>9 1985 L 1 10 0.00579316</t>
  </si>
  <si>
    <t>9 1985 L 1 12 0.00875914</t>
  </si>
  <si>
    <t>9 1985 L 1 14 0.0130166</t>
  </si>
  <si>
    <t>9 1985 L 1 16 0.0190118</t>
  </si>
  <si>
    <t>9 1985 L 1 18 0.0272923</t>
  </si>
  <si>
    <t>9 1985 L 1 20 0.0385077</t>
  </si>
  <si>
    <t>9 1985 L 1 22 0.0534005</t>
  </si>
  <si>
    <t>9 1985 L 1 24 0.0727836</t>
  </si>
  <si>
    <t>9 1985 L 1 26 0.0975017</t>
  </si>
  <si>
    <t>9 1985 L 1 28 0.128375</t>
  </si>
  <si>
    <t>9 1985 L 1 30 0.166127</t>
  </si>
  <si>
    <t>9 1985 L 1 32 0.211296</t>
  </si>
  <si>
    <t>9 1985 L 1 34 0.264138</t>
  </si>
  <si>
    <t>9 1985 L 1 36 0.324536</t>
  </si>
  <si>
    <t>9 1985 L 1 38 0.391908</t>
  </si>
  <si>
    <t>9 1985 L 1 40 0.465153</t>
  </si>
  <si>
    <t>9 1985 L 1 42 0.542623</t>
  </si>
  <si>
    <t>9 1985 L 1 44 0.622143</t>
  </si>
  <si>
    <t>9 1985 L 1 46 0.70109</t>
  </si>
  <si>
    <t>9 1985 L 1 48 0.77651</t>
  </si>
  <si>
    <t>9 1985 L 1 50 0.845301</t>
  </si>
  <si>
    <t>9 1985 L 1 52 0.904411</t>
  </si>
  <si>
    <t>9 1985 L 1 54 0.951066</t>
  </si>
  <si>
    <t>9 1985 L 1 56 0.982983</t>
  </si>
  <si>
    <t>9 1985 L 1 58 0.998555</t>
  </si>
  <si>
    <t>9 1985 L 1 60 1</t>
  </si>
  <si>
    <t>9 1985 L 1 62 1</t>
  </si>
  <si>
    <t>9 1985 L 1 64 0.999999</t>
  </si>
  <si>
    <t>9 1985 L 1 66 0.999997</t>
  </si>
  <si>
    <t>9 1985 L 1 68 0.999994</t>
  </si>
  <si>
    <t>9 1985 L 1 70 0.99999</t>
  </si>
  <si>
    <t>9 1985 L 1 72 0.999985</t>
  </si>
  <si>
    <t>9 1985 L 1 74 0.999979</t>
  </si>
  <si>
    <t>9 1985 L 1 76 0.999973</t>
  </si>
  <si>
    <t>9 1985 L 1 78 0.999965</t>
  </si>
  <si>
    <t>9 1985 L 1 80 0.999957</t>
  </si>
  <si>
    <t>9 1985 L 1 82 0.999948</t>
  </si>
  <si>
    <t>9 1985 L 1 84 0.999938</t>
  </si>
  <si>
    <t>9 1985 L 1 86 0.999927</t>
  </si>
  <si>
    <t>9 1985 L 1 88 0.999915</t>
  </si>
  <si>
    <t>9 1985 L 1 90 0.999903</t>
  </si>
  <si>
    <t>9 1985 L 1 92 0.99989</t>
  </si>
  <si>
    <t>9 1985 L 1 94 0.999877</t>
  </si>
  <si>
    <t>9 1985 A 1 0 0</t>
  </si>
  <si>
    <t>9 1985 A 1 1 1</t>
  </si>
  <si>
    <t>9 1985 A 1 2 1</t>
  </si>
  <si>
    <t>9 1985 A 1 3 1</t>
  </si>
  <si>
    <t>9 1985 A 1 4 1</t>
  </si>
  <si>
    <t>9 1985 A 1 5 1</t>
  </si>
  <si>
    <t>9 1985 A 1 6 1</t>
  </si>
  <si>
    <t>9 1985 A 1 7 1</t>
  </si>
  <si>
    <t>9 1985 A 1 8 1</t>
  </si>
  <si>
    <t>9 1985 A 1 9 1</t>
  </si>
  <si>
    <t>9 1985 A 1 10 1</t>
  </si>
  <si>
    <t>9 1985 A 1 11 1</t>
  </si>
  <si>
    <t>9 1985 A 1 12 1</t>
  </si>
  <si>
    <t>9 1985 A 1 13 1</t>
  </si>
  <si>
    <t>9 1985 A 1 14 1</t>
  </si>
  <si>
    <t>9 1985 A 1 15 1</t>
  </si>
  <si>
    <t>9 1985 A 1 16 1</t>
  </si>
  <si>
    <t>9 1985 A 1 17 1</t>
  </si>
  <si>
    <t>9 1985 A 1 18 1</t>
  </si>
  <si>
    <t>9 1985 A 1 19 1</t>
  </si>
  <si>
    <t>9 1985 A 1 20 1</t>
  </si>
  <si>
    <t>9 1985 A 1 21 1</t>
  </si>
  <si>
    <t>9 1985 A 1 22 1</t>
  </si>
  <si>
    <t>9 1985 A 1 23 1</t>
  </si>
  <si>
    <t>9 1985 A 1 24 1</t>
  </si>
  <si>
    <t>9 1985 A 1 25 1</t>
  </si>
  <si>
    <t>9 1985 A 1 26 1</t>
  </si>
  <si>
    <t>9 1985 A 1 27 1</t>
  </si>
  <si>
    <t>9 1985 A 1 28 1</t>
  </si>
  <si>
    <t>9 1985 A 1 29 1</t>
  </si>
  <si>
    <t>9 1985 A 1 30 1</t>
  </si>
  <si>
    <t>9 2014 L 1 4 0.00122755</t>
  </si>
  <si>
    <t>9 2014 L 1 6 0.002406</t>
  </si>
  <si>
    <t>9 2014 L 1 8 0.00376583</t>
  </si>
  <si>
    <t>9 2014 L 1 10 0.00579316</t>
  </si>
  <si>
    <t>9 2014 L 1 12 0.00875914</t>
  </si>
  <si>
    <t>9 2014 L 1 14 0.0130166</t>
  </si>
  <si>
    <t>9 2014 L 1 16 0.0190118</t>
  </si>
  <si>
    <t>9 2014 L 1 18 0.0272923</t>
  </si>
  <si>
    <t>9 2014 L 1 20 0.0385077</t>
  </si>
  <si>
    <t>9 2014 L 1 22 0.0534005</t>
  </si>
  <si>
    <t>9 2014 L 1 24 0.0727836</t>
  </si>
  <si>
    <t>9 2014 L 1 26 0.0975017</t>
  </si>
  <si>
    <t>9 2014 L 1 28 0.128375</t>
  </si>
  <si>
    <t>9 2014 L 1 30 0.166127</t>
  </si>
  <si>
    <t>9 2014 L 1 32 0.211296</t>
  </si>
  <si>
    <t>9 2014 L 1 34 0.264138</t>
  </si>
  <si>
    <t>9 2014 L 1 36 0.324536</t>
  </si>
  <si>
    <t>9 2014 L 1 38 0.391908</t>
  </si>
  <si>
    <t>9 2014 L 1 40 0.465153</t>
  </si>
  <si>
    <t>9 2014 L 1 42 0.542623</t>
  </si>
  <si>
    <t>9 2014 L 1 44 0.622143</t>
  </si>
  <si>
    <t>9 2014 L 1 46 0.70109</t>
  </si>
  <si>
    <t>9 2014 L 1 48 0.77651</t>
  </si>
  <si>
    <t>9 2014 L 1 50 0.845301</t>
  </si>
  <si>
    <t>9 2014 L 1 52 0.904411</t>
  </si>
  <si>
    <t>9 2014 L 1 54 0.951066</t>
  </si>
  <si>
    <t>9 2014 L 1 56 0.982983</t>
  </si>
  <si>
    <t>9 2014 L 1 58 0.998555</t>
  </si>
  <si>
    <t>9 2014 L 1 60 1</t>
  </si>
  <si>
    <t>9 2014 L 1 62 1</t>
  </si>
  <si>
    <t>9 2014 L 1 64 0.999999</t>
  </si>
  <si>
    <t>9 2014 L 1 66 0.999997</t>
  </si>
  <si>
    <t>9 2014 L 1 68 0.999994</t>
  </si>
  <si>
    <t>9 2014 L 1 70 0.99999</t>
  </si>
  <si>
    <t>9 2014 L 1 72 0.999985</t>
  </si>
  <si>
    <t>9 2014 L 1 74 0.999979</t>
  </si>
  <si>
    <t>9 2014 L 1 76 0.999973</t>
  </si>
  <si>
    <t>9 2014 L 1 78 0.999965</t>
  </si>
  <si>
    <t>9 2014 L 1 80 0.999957</t>
  </si>
  <si>
    <t>9 2014 L 1 82 0.999948</t>
  </si>
  <si>
    <t>9 2014 L 1 84 0.999938</t>
  </si>
  <si>
    <t>9 2014 L 1 86 0.999927</t>
  </si>
  <si>
    <t>9 2014 L 1 88 0.999915</t>
  </si>
  <si>
    <t>9 2014 L 1 90 0.999903</t>
  </si>
  <si>
    <t>9 2014 L 1 92 0.99989</t>
  </si>
  <si>
    <t>9 2014 L 1 94 0.999877</t>
  </si>
  <si>
    <t>9 2015 L 1 4 4.64236e-008</t>
  </si>
  <si>
    <t>9 2015 L 1 6 9.09902e-008</t>
  </si>
  <si>
    <t>9 2015 L 1 8 5.24793e-007</t>
  </si>
  <si>
    <t>9 2015 L 1 10 2.80378e-006</t>
  </si>
  <si>
    <t>9 2015 L 1 12 1.35647e-005</t>
  </si>
  <si>
    <t>9 2015 L 1 14 5.92036e-005</t>
  </si>
  <si>
    <t>9 2015 L 1 16 0.000232952</t>
  </si>
  <si>
    <t>9 2015 L 1 18 0.000826243</t>
  </si>
  <si>
    <t>9 2015 L 1 20 0.00264154</t>
  </si>
  <si>
    <t>9 2015 L 1 22 0.00761227</t>
  </si>
  <si>
    <t>9 2015 L 1 24 0.0197732</t>
  </si>
  <si>
    <t>9 2015 L 1 26 0.0462961</t>
  </si>
  <si>
    <t>9 2015 L 1 28 0.0977051</t>
  </si>
  <si>
    <t>9 2015 L 1 30 0.185864</t>
  </si>
  <si>
    <t>9 2015 L 1 32 0.318698</t>
  </si>
  <si>
    <t>9 2015 L 1 34 0.49257</t>
  </si>
  <si>
    <t>9 2015 L 1 36 0.686219</t>
  </si>
  <si>
    <t>9 2015 L 1 38 0.861712</t>
  </si>
  <si>
    <t>9 2015 L 1 40 0.975365</t>
  </si>
  <si>
    <t>9 2015 L 1 42 0.999998</t>
  </si>
  <si>
    <t>9 2015 L 1 44 0.999954</t>
  </si>
  <si>
    <t>9 2015 L 1 46 0.999159</t>
  </si>
  <si>
    <t>9 2015 L 1 48 0.99738</t>
  </si>
  <si>
    <t>9 2015 L 1 50 0.994621</t>
  </si>
  <si>
    <t>9 2015 L 1 52 0.990891</t>
  </si>
  <si>
    <t>9 2015 L 1 54 0.986202</t>
  </si>
  <si>
    <t>9 2015 L 1 56 0.980565</t>
  </si>
  <si>
    <t>9 2015 L 1 58 0.973999</t>
  </si>
  <si>
    <t>9 2015 L 1 60 0.966522</t>
  </si>
  <si>
    <t>9 2015 L 1 62 0.958156</t>
  </si>
  <si>
    <t>9 2015 L 1 64 0.948926</t>
  </si>
  <si>
    <t>9 2015 L 1 66 0.938856</t>
  </si>
  <si>
    <t>9 2015 L 1 68 0.927977</t>
  </si>
  <si>
    <t>9 2015 L 1 70 0.916319</t>
  </si>
  <si>
    <t>9 2015 L 1 72 0.903915</t>
  </si>
  <si>
    <t>9 2015 L 1 74 0.890798</t>
  </si>
  <si>
    <t>9 2015 L 1 76 0.877006</t>
  </si>
  <si>
    <t>9 2015 L 1 78 0.862575</t>
  </si>
  <si>
    <t>9 2015 L 1 80 0.847544</t>
  </si>
  <si>
    <t>9 2015 L 1 82 0.831954</t>
  </si>
  <si>
    <t>9 2015 L 1 84 0.815844</t>
  </si>
  <si>
    <t>9 2015 L 1 86 0.799257</t>
  </si>
  <si>
    <t>9 2015 L 1 88 0.782235</t>
  </si>
  <si>
    <t>9 2015 L 1 90 0.764819</t>
  </si>
  <si>
    <t>9 2015 L 1 92 0.747054</t>
  </si>
  <si>
    <t>9 2015 L 1 94 0.728981</t>
  </si>
  <si>
    <t>9 2019 L 1 4 4.64236e-008</t>
  </si>
  <si>
    <t>9 2019 L 1 6 9.09902e-008</t>
  </si>
  <si>
    <t>9 2019 L 1 8 5.24793e-007</t>
  </si>
  <si>
    <t>9 2019 L 1 10 2.80378e-006</t>
  </si>
  <si>
    <t>9 2019 L 1 12 1.35647e-005</t>
  </si>
  <si>
    <t>9 2019 L 1 14 5.92036e-005</t>
  </si>
  <si>
    <t>9 2019 L 1 16 0.000232952</t>
  </si>
  <si>
    <t>9 2019 L 1 18 0.000826243</t>
  </si>
  <si>
    <t>9 2019 L 1 20 0.00264154</t>
  </si>
  <si>
    <t>9 2019 L 1 22 0.00761227</t>
  </si>
  <si>
    <t>9 2019 L 1 24 0.0197732</t>
  </si>
  <si>
    <t>9 2019 L 1 26 0.0462961</t>
  </si>
  <si>
    <t>9 2019 L 1 28 0.0977051</t>
  </si>
  <si>
    <t>9 2019 L 1 30 0.185864</t>
  </si>
  <si>
    <t>9 2019 L 1 32 0.318698</t>
  </si>
  <si>
    <t>9 2019 L 1 34 0.49257</t>
  </si>
  <si>
    <t>9 2019 L 1 36 0.686219</t>
  </si>
  <si>
    <t>9 2019 L 1 38 0.861712</t>
  </si>
  <si>
    <t>9 2019 L 1 40 0.975365</t>
  </si>
  <si>
    <t>9 2019 L 1 42 0.999998</t>
  </si>
  <si>
    <t>9 2019 L 1 44 0.999954</t>
  </si>
  <si>
    <t>9 2019 L 1 46 0.999159</t>
  </si>
  <si>
    <t>9 2019 L 1 48 0.99738</t>
  </si>
  <si>
    <t>9 2019 L 1 50 0.994621</t>
  </si>
  <si>
    <t>9 2019 L 1 52 0.990891</t>
  </si>
  <si>
    <t>9 2019 L 1 54 0.986202</t>
  </si>
  <si>
    <t>9 2019 L 1 56 0.980565</t>
  </si>
  <si>
    <t>9 2019 L 1 58 0.973999</t>
  </si>
  <si>
    <t>9 2019 L 1 60 0.966522</t>
  </si>
  <si>
    <t>9 2019 L 1 62 0.958156</t>
  </si>
  <si>
    <t>9 2019 L 1 64 0.948926</t>
  </si>
  <si>
    <t>9 2019 L 1 66 0.938856</t>
  </si>
  <si>
    <t>9 2019 L 1 68 0.927977</t>
  </si>
  <si>
    <t>9 2019 L 1 70 0.916319</t>
  </si>
  <si>
    <t>9 2019 L 1 72 0.903915</t>
  </si>
  <si>
    <t>9 2019 L 1 74 0.890798</t>
  </si>
  <si>
    <t>9 2019 L 1 76 0.877006</t>
  </si>
  <si>
    <t>9 2019 L 1 78 0.862575</t>
  </si>
  <si>
    <t>9 2019 L 1 80 0.847544</t>
  </si>
  <si>
    <t>9 2019 L 1 82 0.831954</t>
  </si>
  <si>
    <t>9 2019 L 1 84 0.815844</t>
  </si>
  <si>
    <t>9 2019 L 1 86 0.799257</t>
  </si>
  <si>
    <t>9 2019 L 1 88 0.782235</t>
  </si>
  <si>
    <t>9 2019 L 1 90 0.764819</t>
  </si>
  <si>
    <t>9 2019 L 1 92 0.747054</t>
  </si>
  <si>
    <t>9 2019 L 1 94 0.728981</t>
  </si>
  <si>
    <t xml:space="preserve"> end selex output </t>
  </si>
  <si>
    <t xml:space="preserve">SPR/YPR_Profile </t>
  </si>
  <si>
    <t>Iter Fmult F_std SPR Catch SSB Recruits SSB/Bzero YPR catch:_1 catch:_2 catch:_3 catch:_4 catch:_5 catch:_6 Area:1_GP:1</t>
  </si>
  <si>
    <t>1 2.96107 0.970147 0.0182978 4064.24 773.619 21440 0.0180521 0.189563  240.403 243.442 0.982245 1663.43 969.495 946.487 773.619</t>
  </si>
  <si>
    <t>2 2.88515 0.951394 0.0189475 4074.32 801.471 21450.2 0.018702 0.189943  244.432 249.926 1.00475 1663.97 969.808 945.174 801.471</t>
  </si>
  <si>
    <t>3 2.80922 0.932572 0.0196365 4084.48 831.005 21460.3 0.0193911 0.190327  248.582 256.666 1.02815 1664.35 970.032 943.822 831.005</t>
  </si>
  <si>
    <t>4 2.7333 0.913677 0.0203683 4094.75 862.371 21470.3 0.0201231 0.190717  252.859 263.675 1.05247 1664.57 970.16 942.429 862.371</t>
  </si>
  <si>
    <t>5 2.65737 0.894702 0.0211466 4105.11 895.736 21480.1 0.0209016 0.191112  257.269 270.968 1.07779 1664.62 970.186 940.993 895.736</t>
  </si>
  <si>
    <t>6 2.58145 0.875641 0.021976 4115.57 931.286 21489.8 0.0217312 0.191513  261.816 278.562 1.10415 1664.47 970.101 939.514 931.286</t>
  </si>
  <si>
    <t>7 2.50552 0.856487 0.0228612 4126.13 969.232 21499.4 0.0226166 0.191918  266.508 286.472 1.13162 1664.13 969.899 937.991 969.232</t>
  </si>
  <si>
    <t>8 2.4296 0.837234 0.0238079 4136.77 1009.81 21508.8 0.0235635 0.192329  271.351 294.716 1.16027 1663.56 969.568 936.421 1009.81</t>
  </si>
  <si>
    <t>9 2.35367 0.817873 0.0248222 4147.51 1053.29 21518.2 0.0245781 0.192745  276.352 303.315 1.19017 1662.75 969.1 934.803 1053.29</t>
  </si>
  <si>
    <t>10 2.27775 0.798397 0.0259115 4158.34 1099.98 21527.4 0.0256677 0.193165  281.518 312.288 1.2214 1661.69 968.482 933.136 1099.98</t>
  </si>
  <si>
    <t>11 2.20182 0.778796 0.0270838 4169.25 1150.23 21536.5 0.0268402 0.19359  286.857 321.657 1.25405 1660.36 967.703 931.418 1150.23</t>
  </si>
  <si>
    <t>12 2.1259 0.759059 0.0283484 4180.23 1204.45 21545.4 0.0281052 0.194019  292.376 331.446 1.28822 1658.72 966.75 929.647 1204.45</t>
  </si>
  <si>
    <t>13 2.04997 0.739177 0.0297163 4191.27 1263.08 21554.3 0.0294734 0.194452  298.083 341.68 1.32399 1656.76 965.606 927.82 1263.08</t>
  </si>
  <si>
    <t>14 1.97405 0.719138 0.0311998 4202.37 1326.67 21563 0.0309573 0.194888  303.987 352.387 1.36149 1654.44 964.255 925.936 1326.67</t>
  </si>
  <si>
    <t>15 1.89812 0.698926 0.0328136 4213.5 1395.85 21571.6 0.0325715 0.195327  310.097 363.594 1.40084 1651.74 962.679 923.991 1395.85</t>
  </si>
  <si>
    <t>16 1.8222 0.67853 0.0345746 4224.65 1471.33 21580 0.034333 0.195767  316.42 375.332 1.44215 1648.61 960.856 921.984 1471.33</t>
  </si>
  <si>
    <t>17 1.74627 0.657931 0.0365029 4235.78 1553.99 21588.3 0.0362618 0.196207  322.965 387.635 1.48558 1645.02 958.762 919.909 1553.99</t>
  </si>
  <si>
    <t>18 1.67035 0.637112 0.0386223 4246.86 1644.84 21596.5 0.0383816 0.196646  329.741 400.537 1.53127 1640.92 956.371 917.763 1644.84</t>
  </si>
  <si>
    <t>19 1.59442 0.616052 0.040961 4257.85 1745.09 21604.5 0.0407209 0.197081  336.754 414.074 1.57939 1636.25 953.651 915.541 1745.09</t>
  </si>
  <si>
    <t>20 1.5185 0.59473 0.0435531 4268.68 1856.2 21612.4 0.0433137 0.197511  344.011 428.285 1.63011 1630.96 950.567 913.235 1856.2</t>
  </si>
  <si>
    <t>21 1.44257 0.573118 0.0464399 4279.29 1979.95 21620.2 0.0462012 0.19793  351.515 443.21 1.68363 1624.97 947.077 910.839 1979.95</t>
  </si>
  <si>
    <t>22 1.36665 0.551188 0.0496719 4289.58 2118.49 21627.8 0.049434 0.198336  359.269 458.889 1.74015 1618.2 943.135 908.34 2118.49</t>
  </si>
  <si>
    <t>23 1.29072 0.528907 0.0533113 4299.4 2274.49 21635.3 0.0530744 0.198722  367.27 475.363 1.79988 1610.56 938.682 905.724 2274.49</t>
  </si>
  <si>
    <t>24 1.2148 0.506237 0.0574359 4308.6 2451.3 21642.6 0.0572 0.199079  375.508 492.67 1.86304 1601.93 933.651 902.971 2451.3</t>
  </si>
  <si>
    <t>25 1.13887 0.483132 0.0621437 4316.92 2653.1 21649.8 0.061909 0.199398  383.966 510.844 1.92984 1592.17 927.96 900.054 2653.1</t>
  </si>
  <si>
    <t>26 1.06295 0.459542 0.0675602 4324.06 2885.28 21656.8 0.0673268 0.199663  392.611 529.913 2.00049 1581.1 921.507 896.933 2885.28</t>
  </si>
  <si>
    <t>27 0.987024 0.435407 0.0738481 4329.57 3154.82 21663.7 0.0736163 0.199854  401.39 549.886 2.07515 1568.5 914.165 893.551 3154.82</t>
  </si>
  <si>
    <t>28 0.911099 0.410656 0.0812218 4332.81 3470.89 21670.4 0.0809918 0.199942  410.222 570.75 2.15393 1554.1 905.77 889.823 3470.89</t>
  </si>
  <si>
    <t>29 0.835174 0.385203 0.0899691 4332.9 3845.85 21676.9 0.0897413 0.199886  418.976 592.445 2.23678 1537.51 896.106 885.624 3845.85</t>
  </si>
  <si>
    <t>30 0.759249 0.358947 0.100484 4328.5 4296.59 21683.2 0.100259 0.199625  427.451 614.841 2.32342 1518.25 884.879 880.758 4296.59</t>
  </si>
  <si>
    <t>31 0.683324 0.331762 0.11332 4317.62 4846.79 21689.3 0.113098 0.199067  435.335 637.684 2.41315 1495.6 871.676 874.916 4846.79</t>
  </si>
  <si>
    <t>32 0.607399 0.303495 0.129271 4297.17 5530.57 21695.3 0.129053 0.19807  442.137 660.507 2.50447 1468.52 855.897 867.6 5530.57</t>
  </si>
  <si>
    <t>33 0.531474 0.273955 0.149521 4262.18 6398.59 21701 0.149308 0.196405  447.071 682.465 2.59446 1435.45 836.621 857.973 6398.59</t>
  </si>
  <si>
    <t>34 0.455549 0.242897 0.17589 4204.37 7528.89 21706.4 0.175683 0.193693  448.853 702.018 2.67757 1393.86 812.38 844.585 7528.89</t>
  </si>
  <si>
    <t>35 0.379624 0.210012 0.211305 4109.34 9046.99 21711.6 0.211108 0.18927  445.328 716.297 2.74301 1339.48 780.686 824.811 9046.99</t>
  </si>
  <si>
    <t>36 0.3037 0.174898 0.260727 3950.54 11165.5 21716.5 0.260542 0.181915  432.736 719.728 2.76938 1264.62 737.055 793.636 11165.5</t>
  </si>
  <si>
    <t>37 0.227775 0.137043 0.33311 3675.84 14268.2 21721 0.332943 0.16923  404.234 700.871 2.7119 1154.37 672.797 740.862 14268.2</t>
  </si>
  <si>
    <t>38 0.15185 0.0958007 0.445946 3174.27 19105 21725.1 0.445807 0.14611  346.634 634.412 2.47033 977.204 569.542 644.007 19105</t>
  </si>
  <si>
    <t>39 0.0759249 0.0503983 0.637062 2184.18 27297.3 21728.8 0.636971 0.10052  232.633 458.458 1.79763 659.014 384.092 448.187 27297.3</t>
  </si>
  <si>
    <t>40 1.22125e-015 6.66134e-016 1 5.28395e-011 42854.9 21731.9 1 2.43142e-015  5.32681e-012 1.16774e-011 4.61223e-014 1.56361e-011 9.11315e-012 1.10399e-011 42854.9</t>
  </si>
  <si>
    <t>2 2.28909 0.801314 0.0257437 4156.72 1092.79 21526 0.0254998 0.193102  280.736 310.923 1.21665 1661.87 968.584 933.388 1092.79</t>
  </si>
  <si>
    <t>3 1.76961 0.664284 0.0358912 4232.36 1527.77 21585.8 0.0356499 0.196072  320.93 383.792 1.472 1646.17 959.436 920.554 1527.77</t>
  </si>
  <si>
    <t>4 1.36801 0.551586 0.0496104 4289.4 2115.85 21627.7 0.0493725 0.198329  359.127 458.6 1.73911 1618.33 943.21 908.386 2115.85</t>
  </si>
  <si>
    <t>5 1.05756 0.457847 0.0679758 4324.51 2903.09 21657.3 0.0677425 0.199679  393.23 531.301 2.00565 1580.26 921.017 896.702 2903.09</t>
  </si>
  <si>
    <t>6 0.817556 0.379186 0.0922343 4332.34 3942.95 21678.4 0.092007 0.199846  420.976 597.586 2.25656 1533.3 893.653 884.564 3942.95</t>
  </si>
  <si>
    <t>7 0.632021 0.312791 0.123695 4305.1 5291.51 21693.4 0.123475 0.198453  440.09 653.149 2.47482 1477.87 861.344 870.176 5291.51</t>
  </si>
  <si>
    <t>8 0.488591 0.256618 0.163508 4233.07 6998.15 21704.1 0.163299 0.195036  448.577 693.947 2.64277 1413.23 823.668 851.005 6998.15</t>
  </si>
  <si>
    <t>9 0.37771 0.209156 0.212352 4106.27 9091.86 21711.7 0.212155 0.189127  445.143 716.549 2.74428 1337.89 779.758 824.193 9091.86</t>
  </si>
  <si>
    <t>10 0.291993 0.169255 0.270084 3917.6 11566.6 21717.2 0.269902 0.180392  429.613 718.687 2.76761 1250.46 728.8 787.275 11566.6</t>
  </si>
  <si>
    <t>11 0.225729 0.135979 0.335512 3666.01 14371.2 21721.1 0.335345 0.168776  403.144 699.869 2.70846 1150.67 670.644 738.976 14371.2</t>
  </si>
  <si>
    <t>12 0.174502 0.108504 0.406404 3358.6 17410 21723.9 0.406255 0.154604  368.08 661.771 2.57181 1040.17 606.238 679.778 17410</t>
  </si>
  <si>
    <t>13 0.134901 0.0860553 0.479801 3010.1 20556.2 21726 0.479671 0.138548  327.495 608.106 2.37146 922.505 537.662 611.959 20556.2</t>
  </si>
  <si>
    <t>14 0.104286 0.067898 0.552524 2640.05 23673.6 21727.5 0.552412 0.121507  284.595 543.952 2.12721 802.547 467.747 539.082 23673.6</t>
  </si>
  <si>
    <t>15 0.0806198 0.0533422 0.621699 2268.88 26638.8 21728.6 0.621604 0.104419  242.2 474.763 1.86074 685.414 399.478 465.16 26638.8</t>
  </si>
  <si>
    <t>16 0.062324 0.0417613 0.685135 1914.32 29358 21729.4 0.685056 0.0880981  202.432 405.456 1.59187 575.537 335.439 393.863 29358</t>
  </si>
  <si>
    <t>17 0.0481803 0.0326042 0.741488 1589.31 31773.6 21730 0.741423 0.0731388  166.63 339.822 1.33599 476.069 277.466 327.982 31773.6</t>
  </si>
  <si>
    <t>18 0.0372463 0.0253993 0.790211 1301.41 33862.2 21730.5 0.790159 0.0598885  135.431 280.328 1.10325 388.734 226.565 269.244 33862.2</t>
  </si>
  <si>
    <t>19 0.0287937 0.0197527 0.8314 1053.44 35627.7 21730.8 0.831358 0.0484768  108.937 228.224 0.898921 313.987 183 218.391 35627.7</t>
  </si>
  <si>
    <t>20 0.0222593 0.0153408 0.865582 844.672 37093 21731.1 0.865549 0.0388694  86.8936 183.816 0.724463 251.345 146.491 175.402 37093</t>
  </si>
  <si>
    <t>21 0.0172078 0.0119019 0.893527 672.087 38290.8 21731.2 0.893501 0.0309272  68.846 146.767 0.578727 199.735 116.411 139.748 38290.8</t>
  </si>
  <si>
    <t>22 0.0133027 0.00922648 0.916101 531.471 39258.5 21731.4 0.91608 0.0244564  54.256 116.373 0.459052 157.792 91.9654 110.626 39258.5</t>
  </si>
  <si>
    <t>23 0.0102838 0.00714796 0.934162 418.214 40032.7 21731.5 0.934146 0.0192446  42.5778 91.7656 0.362088 124.072 72.3129 87.1234 40032.7</t>
  </si>
  <si>
    <t>24 0.00794997 0.00553499 0.948505 327.815 40647.5 21731.6 0.948492 0.0150847  33.3024 72.0464 0.284344 97.197 56.6491 68.3355 40647.5</t>
  </si>
  <si>
    <t>25 0.00614582 0.00428439 0.959827 256.17 41132.8 21731.7 0.959817 0.0117879  25.98 56.3712 0.222518 75.9204 44.2485 53.4278 41132.8</t>
  </si>
  <si>
    <t>26 0.00475109 0.00331539 0.968723 199.704 41514.2 21731.7 0.968715 0.00918954  20.2264 43.9883 0.173661 59.1653 34.4832 41.6676 41514.2</t>
  </si>
  <si>
    <t>27 0.00367288 0.00256497 0.975687 155.393 41812.7 21731.8 0.975681 0.00715052  15.7222 34.2537 0.135244 46.0252 26.8248 32.4322 41812.7</t>
  </si>
  <si>
    <t>28 0.00283936 0.00198405 0.981124 120.738 42045.8 21731.8 0.98112 0.0055558  12.2059 26.63 0.105152 35.7533 20.838 25.2052 42045.8</t>
  </si>
  <si>
    <t>29 0.002195 0.0015345 0.98536 93.7042 42227.3 21731.8 0.985356 0.00431184  9.467 20.6767 0.0816497 27.7437 16.1698 19.5654 42227.3</t>
  </si>
  <si>
    <t>30 0.00169687 0.00118668 0.988653 72.6594 42368.5 21731.8 0.98865 0.00334345  7.33723 16.0386 0.0633373 21.5101 12.5367 15.1734 42368.5</t>
  </si>
  <si>
    <t>31 0.00131178 0.00091763 0.991211 56.3024 42478.1 21731.8 0.991208 0.00259078  5.68332 12.4313 0.0490939 16.6662 9.71354 11.7589 42478.1</t>
  </si>
  <si>
    <t>32 0.00101409 0.000709535 0.993195 43.6045 42563.2 21731.9 0.993193 0.00200648  4.40026 9.62969 0.0380307 12.9065 7.52229 9.1077 42563.2</t>
  </si>
  <si>
    <t>33 0.000783953 0.000548604 0.994733 33.7565 42629.1 21731.9 0.994732 0.00155332  3.40569 7.45603 0.0294469 9.99104 5.82306 7.05121 42629.1</t>
  </si>
  <si>
    <t>34 0.000606043 0.000424158 0.995925 26.1243 42680.2 21731.9 0.995923 0.00120212  2.63521 5.77097 0.0227923 7.73177 4.50629 5.45724 42680.2</t>
  </si>
  <si>
    <t>35 0.000468508 0.000327932 0.996847 20.2127 42719.7 21731.9 0.996846 0.000930094  2.03862 4.4655 0.0176366 5.98197 3.48646 4.22251 42719.7</t>
  </si>
  <si>
    <t>36 0.000362186 0.000253531 0.997561 15.6358 42750.3 21731.9 0.997561 0.000719488  1.57684 3.45461 0.0136442 4.62732 2.69693 3.26649 42750.3</t>
  </si>
  <si>
    <t>37 0.000279992 0.000196006 0.998114 12.0936 42774 21731.9 0.998113 0.000556489  1.21951 2.67213 0.0105538 3.57893 2.0859 2.52653 42774</t>
  </si>
  <si>
    <t>38 0.000216451 0.000151532 0.998541 9.3527 42792.3 21731.9 0.998541 0.000430368  0.94306 2.06662 0.00816235 2.76777 1.61313 1.95396 42792.3</t>
  </si>
  <si>
    <t>39 0.000167329 0.000117147 0.998872 7.23239 42806.5 21731.9 0.998872 0.000332801  0.729227 1.59816 0.00631214 2.14027 1.24741 1.51101 42806.5</t>
  </si>
  <si>
    <t>40 0.000129356 9.05645e-005 0.999128 5.59238 42817.5 21731.9 0.999128 0.000257335  0.563847 1.23579 0.00488096 1.65493 0.964541 1.16839 42817.5</t>
  </si>
  <si>
    <t>1 0.0001 7.00134e-005 0.999326 4.32403 42826 21731.9 0.999326 0.000198972  0.435954 0.955536 0.00377405 1.27959 0.745778 0.903404 42826</t>
  </si>
  <si>
    <t>2 0.0760249 0.0504612 0.636729 2186.03 27283 21728.8 0.636638 0.100605  232.841 458.815 1.79902 659.588 384.426 448.557 27283</t>
  </si>
  <si>
    <t>3 0.15195 0.0958575 0.445757 3175.16 19096.9 21725.1 0.445619 0.146152  346.738 634.551 2.47085 977.506 569.718 644.181 19096.9</t>
  </si>
  <si>
    <t>4 0.227875 0.137095 0.332993 3676.32 14263.2 21721 0.332826 0.169252  404.287 700.919 2.71206 1154.55 672.902 740.953 14263.2</t>
  </si>
  <si>
    <t>5 0.3038 0.174946 0.26065 3950.81 11162.2 21716.5 0.260465 0.181927  432.762 719.734 2.76938 1264.74 737.124 793.688 11162.2</t>
  </si>
  <si>
    <t>6 0.379724 0.210056 0.211251 4109.5 9044.66 21711.6 0.211053 0.189277  445.338 716.283 2.74294 1339.56 780.734 824.843 9044.66</t>
  </si>
  <si>
    <t>7 0.455649 0.242939 0.17585 4204.47 7527.18 21706.4 0.175644 0.193697  448.854 701.995 2.67746 1393.92 812.417 844.606 7527.18</t>
  </si>
  <si>
    <t>8 0.531574 0.273995 0.149491 4262.23 6397.29 21700.9 0.149278 0.196408  447.066 682.437 2.59435 1435.5 836.65 857.987 6397.29</t>
  </si>
  <si>
    <t>9 0.607499 0.303533 0.129248 4297.2 5529.56 21695.2 0.12903 0.198071  442.129 660.477 2.50435 1468.56 855.919 867.611 5529.56</t>
  </si>
  <si>
    <t>10 0.683424 0.331798 0.113301 4317.64 4845.98 21689.3 0.113079 0.199068  435.325 637.654 2.41303 1495.63 871.695 874.925 4845.98</t>
  </si>
  <si>
    <t>11 0.759349 0.358982 0.100469 4328.51 4295.93 21683.2 0.100244 0.199625  427.44 614.811 2.32331 1518.28 884.895 880.765 4295.93</t>
  </si>
  <si>
    <t>12 0.835274 0.385237 0.0899565 4332.9 3845.31 21676.9 0.0897287 0.199886  418.964 592.416 2.23667 1537.54 896.119 885.63 3845.31</t>
  </si>
  <si>
    <t>13 0.911199 0.410689 0.0812112 4332.81 3470.44 21670.4 0.0809813 0.199942  410.21 570.722 2.15382 1554.12 905.782 889.829 3470.44</t>
  </si>
  <si>
    <t>14 0.987124 0.43544 0.0738391 4329.56 3154.43 21663.7 0.0736073 0.199854  401.379 549.859 2.07505 1568.52 914.176 893.555 3154.43</t>
  </si>
  <si>
    <t>15 1.06305 0.459574 0.0675526 4324.05 2884.95 21656.8 0.0673191 0.199663  392.599 529.887 2.00039 1581.11 921.516 896.937 2884.95</t>
  </si>
  <si>
    <t>16 1.13897 0.483163 0.0621371 4316.91 2652.82 21649.8 0.0619023 0.199397  383.954 510.82 1.92975 1592.18 927.968 900.058 2652.82</t>
  </si>
  <si>
    <t>17 1.2149 0.506267 0.0574301 4308.58 2451.05 21642.6 0.0571942 0.199079  375.497 492.646 1.86295 1601.94 933.658 902.975 2451.05</t>
  </si>
  <si>
    <t>18 1.29082 0.528937 0.0533062 4299.39 2274.28 21635.3 0.0530693 0.198721  367.259 475.34 1.7998 1610.58 938.688 905.727 2274.28</t>
  </si>
  <si>
    <t>19 1.36675 0.551218 0.0496674 4289.56 2118.3 21627.8 0.0494295 0.198336  359.259 458.868 1.74008 1618.21 943.14 908.343 2118.3</t>
  </si>
  <si>
    <t>20 1.44267 0.573147 0.0464359 4279.28 1979.78 21620.2 0.0461972 0.19793  351.505 443.19 1.68356 1624.98 947.082 910.842 1979.78</t>
  </si>
  <si>
    <t>21 1.5186 0.594758 0.0435495 4268.67 1856.05 21612.4 0.0433101 0.19751  344.001 428.266 1.63005 1630.96 950.571 913.239 1856.05</t>
  </si>
  <si>
    <t>22 1.59452 0.61608 0.0409577 4257.83 1744.95 21604.5 0.0407177 0.197081  336.745 414.056 1.57932 1636.25 953.655 915.544 1744.95</t>
  </si>
  <si>
    <t>23 1.67045 0.637139 0.0386193 4246.84 1644.71 21596.5 0.0383787 0.196645  329.732 400.52 1.53121 1640.92 956.374 917.766 1644.71</t>
  </si>
  <si>
    <t>24 1.74637 0.657958 0.0365003 4235.76 1553.88 21588.3 0.0362591 0.196206  322.957 387.619 1.48552 1645.02 958.765 919.912 1553.88</t>
  </si>
  <si>
    <t>25 1.8223 0.678557 0.0345722 4224.63 1471.23 21580 0.0343305 0.195766  316.412 375.317 1.4421 1648.62 960.859 921.986 1471.23</t>
  </si>
  <si>
    <t>26 1.89822 0.698953 0.0328114 4213.49 1395.75 21571.5 0.0325693 0.195326  310.089 363.579 1.40078 1651.74 962.681 923.994 1395.75</t>
  </si>
  <si>
    <t>27 1.97415 0.719164 0.0311978 4202.36 1326.59 21563 0.0309553 0.194888  303.979 352.372 1.36144 1654.45 964.257 925.938 1326.59</t>
  </si>
  <si>
    <t>28 2.05007 0.739204 0.0297144 4191.26 1263 21554.3 0.0294715 0.194451  298.075 341.666 1.32395 1656.76 965.608 927.822 1263</t>
  </si>
  <si>
    <t>29 2.126 0.759086 0.0283467 4180.21 1204.37 21545.4 0.0281035 0.194019  292.368 331.433 1.28817 1658.72 966.751 929.649 1204.37</t>
  </si>
  <si>
    <t>30 2.20192 0.778821 0.0270822 4169.23 1150.17 21536.5 0.0268386 0.193589  286.85 321.644 1.25401 1660.36 967.704 931.42 1150.17</t>
  </si>
  <si>
    <t>31 2.27785 0.798423 0.02591 4158.33 1099.92 21527.4 0.0256662 0.193164  281.511 312.275 1.22136 1661.7 968.483 933.138 1099.92</t>
  </si>
  <si>
    <t>32 2.35377 0.817899 0.0248209 4147.5 1053.23 21518.2 0.0245768 0.192744  276.345 303.303 1.19013 1662.76 969.1 934.805 1053.23</t>
  </si>
  <si>
    <t>33 2.4297 0.837259 0.0238066 4136.76 1009.76 21508.8 0.0235622 0.192328  271.345 294.705 1.16023 1663.56 969.569 936.423 1009.76</t>
  </si>
  <si>
    <t>34 2.50562 0.856512 0.02286 4126.11 969.18 21499.4 0.0226154 0.191918  266.502 286.461 1.13158 1664.13 969.899 937.993 969.18</t>
  </si>
  <si>
    <t>35 2.58155 0.875666 0.0219748 4115.56 931.238 21489.8 0.02173 0.191512  261.81 278.551 1.10411 1664.47 970.102 939.516 931.238</t>
  </si>
  <si>
    <t>36 2.65747 0.894727 0.0211456 4105.1 895.691 21480.1 0.0209006 0.191112  257.263 270.958 1.07775 1664.62 970.186 940.995 895.691</t>
  </si>
  <si>
    <t>37 2.7334 0.913702 0.0203673 4094.74 862.329 21470.3 0.0201221 0.190717  252.854 263.665 1.05244 1664.57 970.16 942.43 862.329</t>
  </si>
  <si>
    <t>38 2.80932 0.932597 0.0196356 4084.47 830.965 21460.3 0.0193902 0.190327  248.577 256.657 1.02812 1664.35 970.031 943.824 830.965</t>
  </si>
  <si>
    <t>39 2.88525 0.951419 0.0189467 4074.3 801.433 21450.2 0.0187011 0.189942  244.427 249.917 1.00472 1663.97 969.808 945.176 801.433</t>
  </si>
  <si>
    <t>40 2.96117 0.970171 0.018297 4064.23 773.584 21440 0.0180512 0.189563  240.398 243.434 0.982216 1663.43 969.495 946.489 773.584</t>
  </si>
  <si>
    <t>1 3.18895 1.02607 0.0165538 4034.59 698.86 21408.7 0.0163076 0.188455  228.99 225.392 0.919533 1661 968.08 950.198 698.86</t>
  </si>
  <si>
    <t>Spawning_Biomass_Report_2 With_fishery</t>
  </si>
  <si>
    <t xml:space="preserve">Yr Area: 1 </t>
  </si>
  <si>
    <t xml:space="preserve">xxxx GP: 1 </t>
  </si>
  <si>
    <t>1983 VIRG  42854.9</t>
  </si>
  <si>
    <t>1984 INIT  23435.1</t>
  </si>
  <si>
    <t>1985 TIME  23330.5</t>
  </si>
  <si>
    <t>1986 TIME  20549.1</t>
  </si>
  <si>
    <t>1987 TIME  18398.1</t>
  </si>
  <si>
    <t>1988 TIME  16758.7</t>
  </si>
  <si>
    <t>1989 TIME  16136</t>
  </si>
  <si>
    <t>1990 TIME  14813.4</t>
  </si>
  <si>
    <t>1991 TIME  13011</t>
  </si>
  <si>
    <t>1992 TIME  11447.6</t>
  </si>
  <si>
    <t>1993 TIME  11865</t>
  </si>
  <si>
    <t>1994 TIME  14530.9</t>
  </si>
  <si>
    <t>1995 TIME  18258.7</t>
  </si>
  <si>
    <t>1996 TIME  20241.8</t>
  </si>
  <si>
    <t>1997 TIME  19429.6</t>
  </si>
  <si>
    <t>1998 TIME  18204</t>
  </si>
  <si>
    <t>1999 TIME  17600.2</t>
  </si>
  <si>
    <t>2000 TIME  17700.2</t>
  </si>
  <si>
    <t>2001 TIME  18698.7</t>
  </si>
  <si>
    <t>2002 TIME  19575.7</t>
  </si>
  <si>
    <t>2003 TIME  20828.5</t>
  </si>
  <si>
    <t>2004 TIME  21654.2</t>
  </si>
  <si>
    <t>2005 TIME  22279.2</t>
  </si>
  <si>
    <t>2006 TIME  21910.3</t>
  </si>
  <si>
    <t>2007 TIME  21518.7</t>
  </si>
  <si>
    <t>2008 TIME  21821.1</t>
  </si>
  <si>
    <t>2009 TIME  22076.1</t>
  </si>
  <si>
    <t>2010 TIME  21779.9</t>
  </si>
  <si>
    <t>2011 TIME  20161.1</t>
  </si>
  <si>
    <t>2012 TIME  18706.5</t>
  </si>
  <si>
    <t>2013 TIME  16811.4</t>
  </si>
  <si>
    <t>2014 TIME  14146.5</t>
  </si>
  <si>
    <t>2015 TIME  12084.8</t>
  </si>
  <si>
    <t>2016 TIME  10173.2</t>
  </si>
  <si>
    <t>2017 TIME  9394.8</t>
  </si>
  <si>
    <t>2018 TIME  9372.24</t>
  </si>
  <si>
    <t>2019 TIME  10061.3</t>
  </si>
  <si>
    <t>2020 FORE  11006.7</t>
  </si>
  <si>
    <t>NUMBERS_AT_AGE_Annual_2 With_fishery</t>
  </si>
  <si>
    <t>Bio_Pattern Gender Year  0 1 2 3 4 5 6 7 8 9 10 11 12 13 14 15 16 17 18 19 20 21 22 23 24 25 26 27 28 29 30</t>
  </si>
  <si>
    <t>1 1 1985  849.903 1196.13 21735.9 7970.44 4838.96 1588.39 1440.99 1207.37 1658.42 4059.21 1427.96 900.859 678.521 516.824 377.541 262.144 178.644 121.966 83.9134 58.1706 40.5673 28.4147 19.9631 14.0562 9.91171 6.99716 4.94299 3.49361 2.47009 1.74685 4.23562</t>
  </si>
  <si>
    <t>1 1 1986  2475.98 668.558 939.626 16996.2 6165.17 3673.21 1177.44 1044.19 860.013 1168.83 2844.8 998.06 628.925 473.517 360.657 263.485 182.976 124.711 85.1557 58.5951 40.6238 28.3331 19.8471 13.9448 9.81921 6.92438 4.88847 3.45349 2.44094 1.72587 4.1803</t>
  </si>
  <si>
    <t>1 1 1987  21106.4 1947.67 524.983 733.75 13104.5 4651.04 2696.12 841.717 731.371 594.488 801.997 1944.67 681.115 428.941 322.913 245.973 179.732 124.837 85.1008 58.1183 39.9966 27.7329 19.3444 13.5518 9.52245 6.70568 4.72903 3.33877 2.35879 1.66727 4.03457</t>
  </si>
  <si>
    <t>1 1 1988  17120.9 16602.9 1528.12 408.818 562.109 9767.94 3349.99 1877.61 570.432 486.451 390.948 524.175 1267.25 443.308 279.075 210.092 160.057 116.976 81.2646 55.4077 37.846 26.0491 18.0642 12.6016 8.82894 6.2043 4.36935 3.08157 2.17575 1.53721 3.71625</t>
  </si>
  <si>
    <t>1 1 1989  90828 13467.8 13036.2 1192.81 314.789 422.825 7137.16 2381.12 1306.6 391.593 331.419 265.359 355.233 858.435 300.32 189.112 142.414 108.533 79.3444 55.1363 37.6018 25.689 17.6846 12.2655 8.55753 5.99625 4.21411 2.96801 2.09339 1.47814 3.5696</t>
  </si>
  <si>
    <t>1 1 1990  7366.26 71447.8 10574.7 10175.2 918.156 236.586 308.551 5066.03 1654.92 896.018 266.565 224.803 179.743 240.551 581.419 203.486 128.191 96.5769 73.6287 53.8449 37.4275 25.5311 17.4462 12.0124 8.33275 5.81446 4.07465 2.86391 2.01723 1.42291 3.43167</t>
  </si>
  <si>
    <t>1 1 1991  15363.5 5794.5 56098.5 8253.06 7829.92 689.636 172.474 218.686 3514.3 1132.48 608.593 180.411 151.939 121.453 162.58 393.131 137.653 86.757 65.3877 49.8683 36.4801 25.364 17.306 11.828 8.14541 5.65114 3.94376 2.764 1.94288 1.36861 3.2943</t>
  </si>
  <si>
    <t>1 1 1992  22702.5 12085.4 4548.15 43729 6330.22 5839.99 496.837 120.313 148.877 2355.28 752.361 402.601 119.153 100.321 80.2202 107.447 259.975 91.083 57.4362 43.3091 33.0433 24.1805 16.8174 11.4775 7.8462 5.40433 3.75004 2.6174 1.83464 1.28975 3.09623</t>
  </si>
  <si>
    <t>1 1 1993  8645.36 17858.4 9484.3 3544.12 33538.9 4726.31 4216.54 347.308 81.9852 99.7333 1562.1 496.392 265.004 78.3658 65.9743 52.7665 70.6976 171.115 59.9691 37.8266 28.5297 21.7718 15.9352 11.0845 7.56598 5.17283 3.56331 2.47278 1.72604 1.20993 2.89301</t>
  </si>
  <si>
    <t>1 1 1994  33634.7 6800.68 14017.4 7395.05 2721.89 25096.2 3422.83 2960.2 238.035 55.3096 66.6721 1039.4 329.613 175.848 51.9997 43.7879 35.0332 46.9539 113.681 39.8521 25.1436 18.9679 14.4775 10.598 7.373 5.03318 3.4415 2.37089 1.64541 1.14861 2.73077</t>
  </si>
  <si>
    <t>1 1 1995  50041.3 26458 5340.63 10944 5690.95 2041.38 18231.6 2417.27 2049.04 162.804 37.5987 45.2078 704.34 223.43 119.282 35.3008 29.7492 23.8182 31.9427 77.3796 27.1389 17.1294 12.9266 9.86936 7.22653 5.02856 3.43339 2.348 1.61779 1.1229 2.64825</t>
  </si>
  <si>
    <t>1 1 1996  3117.85 39363.9 20772.3 4165.8 8402.36 4248.51 1472.33 12751.1 1653.52 1382.67 109.071 25.1102 30.1654 470.096 149.231 79.7391 23.6185 19.9198 15.9596 21.4165 51.9077 18.2135 11.5004 8.68155 6.63016 4.85591 3.37967 2.30798 1.57861 1.08782 2.53665</t>
  </si>
  <si>
    <t>1 1 1997  57812.1 2452.58 30867.7 16142 3172.74 6183.58 2993.92 994.841 8334.09 1056.67 871.758 68.2795 15.6691 18.8036 293.024 93.0558 49.7487 14.7433 12.4407 9.97183 13.3866 32.4564 11.3917 7.19475 5.43244 4.14956 3.03961 2.11583 1.44507 0.988502 2.27018</t>
  </si>
  <si>
    <t>1 1 1998  17153.7 45476.6 1923.84 24009.7 12316.4 2342.06 4379.71 2038.95 657.261 5396.6 676.284 554.638 43.3353 9.93893 11.9305 186.031 59.1192 31.6272 9.3787 7.91823 6.34984 8.52779 20.6832 7.26167 4.5875 3.46458 2.64692 1.93922 1.35006 0.922181 2.0802</t>
  </si>
  <si>
    <t>1 1 1999  58044.4 13493.6 35675.5 1497.07 18346.8 9121.03 1666.49 2998.17 1354.34 427.94 3472.87 432.579 353.826 27.622 6.33523 7.60751 118.68 37.7341 20.1959 5.99127 5.06008 4.05904 5.4527 13.2279 4.64508 2.93498 2.21688 1.69389 1.24113 0.86414 1.9222</t>
  </si>
  <si>
    <t>1 1 2000  25054.9 45659.4 10584.3 27750.7 1142.77 13552.5 6453.18 1129.38 1964.87 868.478 271.017 2185.38 271.455 221.845 17.3196 3.97398 4.77459 74.5252 23.7068 12.6938 3.76714 3.18268 2.55378 3.43144 8.3262 2.92434 1.84802 1.39605 1.06683 0.781758 1.75548</t>
  </si>
  <si>
    <t>1 1 2001  28108.9 19708.9 35815.9 8234.65 21200.2 846.57 9659.92 4429.96 752.416 1282.74 560.155 173.687 1396.49 173.288 141.604 11.0581 2.5383 3.05096 47.6404 15.16 8.11992 2.41041 2.03691 1.63474 2.19694 5.33154 1.87279 1.18363 0.894233 0.68341 1.62569</t>
  </si>
  <si>
    <t>1 1 2002  43855.2 22111.3 15460.8 27868.9 6292.46 15710 603.475 6629.07 2949.69 490.979 827.134 358.96 110.994 891.594 110.632 90.4326 7.06517 1.62249 1.951 30.4761 9.70118 5.19758 1.54329 1.30443 1.04707 1.40739 3.41591 1.20003 0.758509 0.573108 1.48021</t>
  </si>
  <si>
    <t>1 1 2003  44208.8 34497.7 17347.3 12033.2 21298.8 4661.64 11193.3 414.098 4417.37 1928.07 317.393 531.718 230.222 71.146 571.635 70.969 58.048 4.53785 1.04268 1.25441 19.6032 6.24243 3.34556 0.993648 0.840056 0.674452 0.906697 2.201 0.773322 0.488856 1.32373</t>
  </si>
  <si>
    <t>1 1 2004  33529.9 34775.8 27047.1 13472.8 9153.23 15644.5 3276.58 7533.05 269.115 2803.04 1205.98 197.007 328.89 142.23 43.949 353.241 43.8773 35.9077 2.80844 0.645591 0.77699 12.1464 3.86903 2.07408 0.616144 0.521 0.41836 0.562497 1.36561 0.479861 1.12504</t>
  </si>
  <si>
    <t>1 1 2005  22797.3 26375.5 27262.4 20998.6 10239.1 6711.43 10965.4 2196.77 4872.97 169.867 1743.24 744.094 121.116 201.944 87.3222 26.9924 217.067 26.9775 22.0888 1.72843 0.397483 0.478551 7.48331 2.38429 1.27844 0.379857 0.321253 0.258 0.346931 0.842365 0.990235</t>
  </si>
  <si>
    <t>1 1 2006  24736.9 17933 20662.8 21118.8 15879.7 7440.46 4640.16 7217.09 1388.38 2992.3 102.442 1040.85 442.164 71.8373 119.727 51.7813 16.0131 128.836 16.0195 13.1221 1.02718 0.236296 0.28457 4.45104 1.41846 0.760706 0.226061 0.19121 0.15358 0.20654 1.09124</t>
  </si>
  <si>
    <t>1 1 2007  28633.5 19458.7 14048.6 16005 15965.7 11528.4 5135.58 3048.93 4555.18 851.554 1802.55 61.0977 617.826 261.976 42.5455 70.924 30.688 9.49491 76.43 9.50752 7.79099 0.610073 0.140385 0.169107 2.64563 0.843271 0.45231 0.134433 0.113721 0.0913509 0.772161</t>
  </si>
  <si>
    <t>1 1 2008  15340.1 22523.9 15249.9 10895.3 12131.1 11640.7 8006.82 3403.85 1946.66 2833.71 521.336 1094.05 36.9364 372.993 158.141 25.6929 42.8554 18.5543 5.74399 46.2602 5.75712 4.71953 0.369686 0.0850933 0.102529 1.60437 0.511471 0.274383 0.0815614 0.0690043 0.524146</t>
  </si>
  <si>
    <t>1 1 2009  13393.3 12066.9 17653.1 11827.5 8255.35 8835.64 8074.7 5303.54 2173.8 1212.23 1737.73 317.108 663.104 22.3638 225.871 95.8257 15.5809 26.0089 11.2687 3.49074 28.1288 3.50233 2.8723 0.22507 0.0518218 0.0624563 0.977534 0.311697 0.16724 0.0497204 0.361741</t>
  </si>
  <si>
    <t>1 1 2010  2602.66 10535.5 9458.76 13697.7 8971.72 6026.32 6152.11 5377 3409.39 1363.92 749.472 1066.04 193.88 405.029 13.6624 138.076 58.6239 9.53928 15.9349 6.90828 2.14116 17.2618 2.15014 1.76397 0.138263 0.0318429 0.0383858 0.600908 0.191637 0.102838 0.253116</t>
  </si>
  <si>
    <t>1 1 2011  10921.4 2047.32 8252.39 7322 10333.7 6480.49 4123.1 3995.38 3348.8 2061.85 809.908 440.646 623.924 113.297 236.663 7.98718 80.7782 34.3219 5.5887 9.34142 4.05197 1.25646 10.1335 1.26268 1.0362 0.0812404 0.0187143 0.0225639 0.353282 0.112683 0.209377</t>
  </si>
  <si>
    <t>1 1 2012  4803.09 8591.07 1604.39 6397.19 5540.25 7504.35 4471.26 2708.67 2524.94 2060.95 1248.79 486.423 263.69 372.992 67.7468 141.618 4.78368 48.4213 20.59 3.35505 5.61131 2.43527 0.755484 6.09546 0.759769 0.623675 0.0489095 0.011269 0.0135895 0.212807 0.194074</t>
  </si>
  <si>
    <t>1 1 2013  17148.4 3778.24 6730.08 1241.92 4819.89 3986.14 5102.11 2883.98 1676.86 1519.88 1219.78 732.674 284.382 154.057 218.054 39.6506 82.99 2.80667 28.4405 12.1052 1.97413 3.3041 1.43484 0.445359 3.59492 0.448263 0.36809 0.0288744 0.00665445 0.00802659 0.240428</t>
  </si>
  <si>
    <t>1 1 2014  24188.7 13489.4 2957.58 5196.09 929.772 3424.52 2655.83 3201.33 1726.02 971.098 862.568 684.915 409.566 158.805 86.0785 121.984 22.2118 46.5516 1.57624 15.9893 6.81187 1.11177 1.86205 0.809088 0.25126 2.02903 0.253102 0.2079 0.016313 0.00376047 0.140508</t>
  </si>
  <si>
    <t>1 1 2015  4581.11 19027.5 10576.6 2293.36 3916.72 666.47 2314.47 1710.2 1994.52 1054.04 586.974 519.462 412.567 247.243 96.1449 52.2714 74.2847 13.5606 28.4835 0.966309 9.81841 4.18883 0.684494 1.14761 0.499099 0.155112 1.25342 0.156439 0.128562 0.0100922 0.0893715</t>
  </si>
  <si>
    <t>1 1 2016  17928.3 3603.63 14959.1 8278.81 1759.24 2856.29 452.938 1483.98 1065.14 1231.09 650.303 363.108 322.554 257.227 154.779 60.4233 32.9701 47.0116 8.60802 18.1305 0.616601 6.27901 2.68413 0.439389 0.737838 0.32134 0.0999926 0.808913 0.10106 0.0831267 0.0644713</t>
  </si>
  <si>
    <t>1 1 2017  4465.16 14102.9 2834.11 11740.1 6426.33 1326.08 2058.8 313.539 1006.5 718.32 830.457 439.675 246.227 219.417 175.523 105.93 41.4672 22.6837 32.4181 5.94806 12.551 0.427545 4.36015 1.86628 0.305859 0.514136 0.224117 0.0697952 0.565025 0.0706363 0.103285</t>
  </si>
  <si>
    <t>1 1 2018  21739.8 3512.42 11091.4 2224.42 9119.26 4860.84 966.915 1456.78 218.661 698.968 498.756 577.296 306.141 171.749 153.32 122.858 74.265 29.115 15.9484 22.8209 4.19189 8.85433 0.301898 3.08134 1.31989 0.216459 0.364075 0.158789 0.0494743 0.400692 0.123451</t>
  </si>
  <si>
    <t>1 1 2019  21714.2 17101.1 2762.57 8711.42 1734.55 6974.67 3601.89 694.077 1028.11 153.552 490.736 350.614 406.529 215.985 121.394 108.559 87.1328 52.7489 20.7079 11.3572 16.2691 2.99135 6.32405 0.215794 2.20405 0.944691 0.155012 0.260852 0.113818 0.0354765 0.376055</t>
  </si>
  <si>
    <t>1 1 2020  21716.2 17081 13449.3 2168.93 6785.02 1323.84 5160.29 2586.7 490.551 722.985 107.919 345.198 246.961 286.766 152.579 85.8775 76.8985 61.7963 37.4519 14.7175 8.07905 11.5826 2.13122 4.50858 0.153936 1.57307 0.674558 0.110733 0.186408 0.0813632 0.29446</t>
  </si>
  <si>
    <t>Z_AT_AGE_Annual_2 With_fishery</t>
  </si>
  <si>
    <t xml:space="preserve">1 1 1985  0.24 0.241365 0.245979 0.256824 0.275632 0.299383 0.322089 0.339255 0.349857 0.355493 0.358189 0.359338 0.359728 0.359775 0.359682 0.359542 0.359396 0.359258 0.359134 0.359025 0.358931 0.35885 0.35878 0.35872 0.358669 0.358624 0.358586 0.358553 0.358523 0.358451 _ </t>
  </si>
  <si>
    <t xml:space="preserve">1 1 1986  0.24 0.241757 0.247314 0.26003 0.281825 0.309253 0.335652 0.356075 0.369247 0.376656 0.380403 0.382082 0.382692 0.382803 0.382704 0.382531 0.382342 0.382163 0.382 0.381858 0.381734 0.381626 0.381534 0.381455 0.381386 0.381328 0.381277 0.381234 0.381194 0.381098 _ </t>
  </si>
  <si>
    <t xml:space="preserve">1 1 1987  0.24 0.242594 0.250095 0.266473 0.293852 0.328133 0.361813 0.389051 0.407784 0.419126 0.425279 0.428243 0.429466 0.429839 0.429838 0.42969 0.429496 0.4293 0.429118 0.428955 0.428812 0.428688 0.428581 0.428488 0.428409 0.42834 0.428281 0.42823 0.428184 0.428073 _ </t>
  </si>
  <si>
    <t xml:space="preserve">1 1 1988  0.24 0.241846 0.247733 0.261368 0.284736 0.31379 0.341388 0.362573 0.376171 0.383753 0.387493 0.389052 0.389492 0.389418 0.389142 0.388807 0.388475 0.388171 0.387902 0.387667 0.387465 0.38729 0.38714 0.387011 0.386901 0.386806 0.386724 0.386654 0.386589 0.386434 _ </t>
  </si>
  <si>
    <t xml:space="preserve">1 1 1989  0.24 0.241838 0.247779 0.261696 0.285592 0.315073 0.342757 0.363816 0.377222 0.384605 0.388159 0.389551 0.389843 0.38964 0.389249 0.388816 0.388399 0.388022 0.387691 0.387402 0.387154 0.38694 0.386757 0.386599 0.386464 0.386348 0.386249 0.386164 0.386084 0.385894 _ </t>
  </si>
  <si>
    <t xml:space="preserve">1 1 1990  0.24 0.241859 0.247877 0.261998 0.286204 0.316066 0.344248 0.365719 0.379344 0.386811 0.390378 0.391749 0.392004 0.39176 0.39133 0.39086 0.390411 0.390006 0.38965 0.389341 0.389075 0.388846 0.38865 0.388481 0.388337 0.388213 0.388106 0.388015 0.38793 0.387726 _ </t>
  </si>
  <si>
    <t xml:space="preserve">1 1 1991  0.24 0.24219 0.249096 0.265249 0.293223 0.327901 0.360144 0.384518 0.40018 0.408949 0.413204 0.414832 0.415098 0.41475 0.414176 0.413556 0.412968 0.412437 0.411971 0.411567 0.411218 0.410919 0.410662 0.410442 0.410253 0.410091 0.409952 0.409833 0.409721 0.409455 _ </t>
  </si>
  <si>
    <t xml:space="preserve">1 1 1992  0.24 0.242358 0.249431 0.265308 0.29219 0.325714 0.358051 0.383561 0.400621 0.410629 0.41585 0.418201 0.419021 0.419112 0.418899 0.418583 0.418252 0.41794 0.417661 0.417416 0.417203 0.41702 0.416862 0.416727 0.41661 0.41651 0.416424 0.41635 0.416281 0.416118 _ </t>
  </si>
  <si>
    <t xml:space="preserve">1 1 1993  0.24 0.242174 0.248827 0.263961 0.289987 0.322677 0.35376 0.377794 0.393594 0.402713 0.40739 0.409448 0.410124 0.41015 0.409909 0.409581 0.409245 0.408933 0.408654 0.40841 0.408199 0.408017 0.40786 0.407725 0.40761 0.40751 0.407425 0.407352 0.407284 0.407122 _ </t>
  </si>
  <si>
    <t xml:space="preserve">1 1 1994  0.24 0.241679 0.247508 0.261933 0.287704 0.319559 0.34783 0.367883 0.379871 0.385976 0.388517 0.389135 0.388822 0.38813 0.387333 0.386556 0.385847 0.385221 0.384677 0.384207 0.383804 0.383459 0.383162 0.382909 0.382691 0.382505 0.382345 0.382208 0.382079 0.381773 _ </t>
  </si>
  <si>
    <t xml:space="preserve">1 1 1995  0.24 0.241939 0.248436 0.264281 0.29231 0.326775 0.357541 0.379733 0.393358 0.40055 0.403695 0.404574 0.404324 0.403598 0.40273 0.401873 0.401086 0.400389 0.399781 0.399257 0.398807 0.398421 0.39809 0.397806 0.397563 0.397354 0.397176 0.397022 0.396879 0.396537 _ </t>
  </si>
  <si>
    <t xml:space="preserve">1 1 1996  0.24 0.243137 0.252193 0.272313 0.306615 0.349983 0.392021 0.425264 0.447781 0.461258 0.468387 0.471586 0.472646 0.472684 0.472299 0.471776 0.47124 0.470741 0.470296 0.469906 0.469568 0.469277 0.469027 0.468811 0.468627 0.468468 0.468332 0.468215 0.468106 0.467848 _ </t>
  </si>
  <si>
    <t xml:space="preserve">1 1 1997  0.24 0.242817 0.251252 0.270497 0.303565 0.344915 0.384151 0.414502 0.434586 0.446266 0.452195 0.454642 0.455229 0.454953 0.454341 0.453643 0.452966 0.45235 0.451807 0.451335 0.450927 0.450577 0.450276 0.450017 0.449795 0.449605 0.449442 0.449302 0.449171 0.448862 _ </t>
  </si>
  <si>
    <t xml:space="preserve">1 1 1998  0.24 0.242733 0.250813 0.269002 0.300348 0.340313 0.378979 0.409123 0.429099 0.440787 0.446848 0.449512 0.450354 0.450333 0.449961 0.449479 0.448991 0.448539 0.448137 0.447786 0.447482 0.44722 0.446995 0.446801 0.446635 0.446492 0.44637 0.446265 0.446167 0.445936 _ </t>
  </si>
  <si>
    <t xml:space="preserve">1 1 1999  0.24 0.24284 0.251205 0.270058 0.302884 0.34601 0.389047 0.422578 0.444324 0.4568 0.46319 0.465968 0.466823 0.466774 0.466358 0.465828 0.465297 0.464806 0.464369 0.463988 0.463658 0.463373 0.463129 0.462919 0.462739 0.462585 0.462452 0.462338 0.462232 0.461982 _ </t>
  </si>
  <si>
    <t xml:space="preserve">1 1 2000  0.24 0.242816 0.251026 0.26925 0.300017 0.338589 0.376183 0.406136 0.426429 0.438529 0.444927 0.447831 0.448843 0.448948 0.448674 0.448272 0.447851 0.447455 0.447101 0.44679 0.44652 0.446288 0.446088 0.445916 0.445768 0.445641 0.445532 0.445438 0.445351 0.445146 _ </t>
  </si>
  <si>
    <t xml:space="preserve">1 1 2001  0.24 0.242764 0.250881 0.268998 0.299711 0.338488 0.376521 0.406691 0.426888 0.438785 0.445004 0.447781 0.448705 0.448749 0.448428 0.447989 0.447537 0.447116 0.44674 0.446411 0.446126 0.44588 0.445669 0.445487 0.445331 0.445197 0.445082 0.444983 0.444891 0.444673 _ </t>
  </si>
  <si>
    <t xml:space="preserve">1 1 2002  0.24 0.24265 0.25064 0.268862 0.299984 0.338981 0.376603 0.405919 0.425178 0.436261 0.441854 0.444166 0.444741 0.444509 0.443963 0.443334 0.442723 0.442167 0.441675 0.441247 0.440878 0.440561 0.440288 0.440054 0.439853 0.439681 0.439533 0.439406 0.439288 0.439002 _ </t>
  </si>
  <si>
    <t xml:space="preserve">1 1 2003  0.24 0.243313 0.252765 0.273561 0.308528 0.352568 0.396017 0.430963 0.454842 0.469229 0.4769 0.480391 0.481597 0.481704 0.481352 0.480846 0.480318 0.479824 0.479381 0.478993 0.478657 0.478367 0.478117 0.477902 0.477718 0.47756 0.477424 0.477307 0.477198 0.476935 _ </t>
  </si>
  <si>
    <t xml:space="preserve">1 1 2004  0.24 0.243416 0.253126 0.274456 0.310294 0.355378 0.399813 0.435596 0.460126 0.474955 0.48288 0.48649 0.487734 0.487842 0.487473 0.486945 0.486395 0.48588 0.485419 0.485015 0.484664 0.484362 0.484102 0.483879 0.483687 0.483522 0.48338 0.483258 0.483145 0.482877 _ </t>
  </si>
  <si>
    <t xml:space="preserve">1 1 2005  0.24 0.244102 0.255345 0.279415 0.319284 0.369063 0.418292 0.458853 0.487661 0.505715 0.515707 0.520486 0.522346 0.522772 0.522576 0.522149 0.521665 0.521196 0.52077 0.520394 0.520066 0.519782 0.519537 0.519327 0.519146 0.51899 0.518856 0.518741 0.518634 0.518417 _ </t>
  </si>
  <si>
    <t xml:space="preserve">1 1 2006  0.24 0.244123 0.255434 0.27972 0.320222 0.37074 0.419957 0.460187 0.488826 0.506841 0.516824 0.52159 0.523428 0.523829 0.523607 0.523157 0.522652 0.522165 0.521723 0.521333 0.520993 0.520699 0.520446 0.520228 0.520041 0.51988 0.519741 0.519622 0.519512 0.51922 _ </t>
  </si>
  <si>
    <t xml:space="preserve">1 1 2007  0.24 0.24372 0.254185 0.277126 0.315934 0.364525 0.411285 0.448679 0.474679 0.490668 0.499313 0.503276 0.504647 0.504766 0.50436 0.503776 0.50317 0.502601 0.502092 0.501646 0.501259 0.500925 0.500638 0.500391 0.500179 0.499997 0.499841 0.499706 0.499581 0.499237 _ </t>
  </si>
  <si>
    <t xml:space="preserve">1 1 2008  0.24 0.243663 0.254147 0.277474 0.316981 0.365774 0.411918 0.44843 0.47365 0.48901 0.497152 0.500713 0.501754 0.501597 0.500955 0.500171 0.499392 0.498676 0.498041 0.497487 0.497008 0.496596 0.496242 0.495938 0.495676 0.495452 0.49526 0.495095 0.494941 0.494519 _ </t>
  </si>
  <si>
    <t xml:space="preserve">1 1 2009  0.24 0.243528 0.253685 0.276351 0.314725 0.361998 0.406605 0.44184 0.466117 0.480849 0.488627 0.492006 0.492974 0.492797 0.49216 0.491389 0.490626 0.489926 0.489306 0.488765 0.488297 0.487895 0.487549 0.487252 0.486997 0.486778 0.486591 0.486429 0.486279 0.485868 _ </t>
  </si>
  <si>
    <t xml:space="preserve">1 1 2010  0.24 0.24425 0.256057 0.281818 0.32528 0.379531 0.431658 0.473528 0.50293 0.521196 0.531128 0.535677 0.537225 0.537321 0.536809 0.536096 0.535359 0.534671 0.534056 0.533517 0.53305 0.532647 0.532301 0.532003 0.531747 0.531528 0.531339 0.531177 0.531026 0.530666 _ </t>
  </si>
  <si>
    <t xml:space="preserve">1 1 2011  0.24 0.243792 0.254643 0.278844 0.319928 0.371127 0.420149 0.458919 0.485433 0.501432 0.509842 0.513467 0.514472 0.514235 0.513502 0.512628 0.511767 0.510979 0.510281 0.509673 0.509148 0.508696 0.508307 0.507974 0.507688 0.507442 0.507231 0.50705 0.506881 0.506498 _ </t>
  </si>
  <si>
    <t xml:space="preserve">1 1 2012  0.24 0.244137 0.256083 0.283108 0.329217 0.385827 0.438499 0.47953 0.507591 0.524496 0.533228 0.53676 0.53745 0.536812 0.53567 0.534414 0.533212 0.532124 0.531168 0.530337 0.529621 0.529005 0.528477 0.528023 0.527634 0.527301 0.527014 0.526769 0.526539 0.526099 _ </t>
  </si>
  <si>
    <t xml:space="preserve">1 1 2013  0.24 0.244888 0.258679 0.289474 0.34179 0.406065 0.466089 0.513354 0.546254 0.566469 0.577132 0.581603 0.582644 0.582065 0.580854 0.579484 0.578159 0.576955 0.575893 0.57497 0.574173 0.573488 0.572899 0.572395 0.571961 0.57159 0.571271 0.570997 0.570742 0.569997 _ </t>
  </si>
  <si>
    <t xml:space="preserve">1 1 2014  0.24 0.243268 0.254351 0.282651 0.332944 0.391781 0.440147 0.473163 0.493187 0.503446 0.507121 0.506896 0.504726 0.501819 0.49881 0.495986 0.493454 0.491235 0.489314 0.487662 0.486245 0.485032 0.483993 0.483103 0.48234 0.481687 0.481126 0.480646 0.480196 0.478873 _ </t>
  </si>
  <si>
    <t xml:space="preserve">1 1 2015  0.24 0.240565 0.24494 0.265136 0.315734 0.386239 0.444455 0.473508 0.482504 0.482946 0.48028 0.476522 0.472441 0.468372 0.464481 0.460849 0.457511 0.454474 0.45173 0.449261 0.447047 0.445066 0.443295 0.441714 0.440305 0.439051 0.437936 0.436947 0.436045 0.433573 _ </t>
  </si>
  <si>
    <t xml:space="preserve">1 1 2016  0.24 0.240215 0.242311 0.253296 0.282658 0.3274 0.367831 0.38825 0.393943 0.393678 0.391404 0.388447 0.385299 0.382185 0.379223 0.376472 0.373956 0.371678 0.36963 0.367798 0.366163 0.364706 0.36341 0.362259 0.361238 0.360332 0.359531 0.358822 0.358173 0.356999 _ </t>
  </si>
  <si>
    <t xml:space="preserve">1 1 2017  0.24 0.240212 0.242231 0.252621 0.279193 0.315871 0.345892 0.360404 0.364625 0.364799 0.363622 0.36199 0.36022 0.358448 0.356742 0.355137 0.35365 0.352285 0.351041 0.349913 0.348892 0.347971 0.347141 0.346395 0.345726 0.345127 0.344591 0.344112 0.343678 0.342757 _ </t>
  </si>
  <si>
    <t xml:space="preserve">1 1 2018  0.24 0.240144 0.241533 0.248747 0.268104 0.299752 0.331528 0.348508 0.353481 0.353699 0.352431 0.350699 0.348839 0.346994 0.345235 0.343598 0.342097 0.340736 0.33951 0.33841 0.337426 0.336547 0.335764 0.335067 0.334447 0.333897 0.333409 0.332976 0.332581 0.332028 _ </t>
  </si>
  <si>
    <t xml:space="preserve">1 1 2019  0.24 0.240217 0.241928 0.249918 0.27021 0.301291 0.331076 0.347054 0.352089 0.352661 0.351788 0.350455 0.34899 0.347525 0.346119 0.344803 0.34359 0.342484 0.341481 0.340576 0.339762 0.339031 0.338376 0.337791 0.337267 0.3368 0.336384 0.336014 0.335677 0.334744 _ </t>
  </si>
  <si>
    <t>Spawning_Biomass_Report_1 No_fishery_for_Z=M_and_dynamic_Bzero</t>
  </si>
  <si>
    <t>1984 INIT  42854.9</t>
  </si>
  <si>
    <t>1985 TIME  45354.4</t>
  </si>
  <si>
    <t>1986 TIME  42241</t>
  </si>
  <si>
    <t>1987 TIME  39782.1</t>
  </si>
  <si>
    <t>1988 TIME  38254.9</t>
  </si>
  <si>
    <t>1989 TIME  37128</t>
  </si>
  <si>
    <t>1990 TIME  35318.5</t>
  </si>
  <si>
    <t>1991 TIME  32859.6</t>
  </si>
  <si>
    <t>1992 TIME  30618</t>
  </si>
  <si>
    <t>1993 TIME  30288.7</t>
  </si>
  <si>
    <t>1994 TIME  32501.4</t>
  </si>
  <si>
    <t>1995 TIME  36502</t>
  </si>
  <si>
    <t>1996 TIME  39768.6</t>
  </si>
  <si>
    <t>1997 TIME  41345.7</t>
  </si>
  <si>
    <t>1998 TIME  41901</t>
  </si>
  <si>
    <t>1999 TIME  42492.9</t>
  </si>
  <si>
    <t>2000 TIME  43735.5</t>
  </si>
  <si>
    <t>2001 TIME  45667.5</t>
  </si>
  <si>
    <t>2002 TIME  47580.7</t>
  </si>
  <si>
    <t>2003 TIME  49940.8</t>
  </si>
  <si>
    <t>2004 TIME  52561.4</t>
  </si>
  <si>
    <t>2005 TIME  55229</t>
  </si>
  <si>
    <t>2006 TIME  57437</t>
  </si>
  <si>
    <t>2007 TIME  59350.5</t>
  </si>
  <si>
    <t>2008 TIME  61435.2</t>
  </si>
  <si>
    <t>2009 TIME  63383.3</t>
  </si>
  <si>
    <t>2010 TIME  64475.2</t>
  </si>
  <si>
    <t>2011 TIME  64468.6</t>
  </si>
  <si>
    <t>2012 TIME  63590</t>
  </si>
  <si>
    <t>2013 TIME  61984.2</t>
  </si>
  <si>
    <t>2014 TIME  59396.6</t>
  </si>
  <si>
    <t>2015 TIME  55826.4</t>
  </si>
  <si>
    <t>2016 TIME  51536</t>
  </si>
  <si>
    <t>2017 TIME  47151.6</t>
  </si>
  <si>
    <t>2018 TIME  43316.7</t>
  </si>
  <si>
    <t>2019 TIME  40375.6</t>
  </si>
  <si>
    <t>2020 FORE  38163.3</t>
  </si>
  <si>
    <t>NUMBERS_AT_AGE_Annual_1 No_fishery_for_Z=M_and_dynamic_Bzero</t>
  </si>
  <si>
    <t>1 1 1985  850.093 1196.13 21761.1 8021.47 4942.88 1674.73 1602.08 1444.79 2169.08 5857.01 2283.92 1600.74 1340.73 1136.01 923.214 713.119 540.58 410.509 314.121 242.167 187.805 146.275 114.269 89.4587 70.1365 55.0482 43.2341 33.9715 26.7023 20.9932 77.5393</t>
  </si>
  <si>
    <t>1 1 1986  2476.64 668.707 940.91 17117.9 6309.91 3888.21 1317.39 1260.24 1136.51 1706.26 4607.29 1796.59 1259.19 1054.65 893.62 726.226 560.959 425.235 322.918 247.096 190.496 147.733 115.064 89.8872 70.3707 55.1713 43.3025 34.0091 26.7229 21.0048 77.5084</t>
  </si>
  <si>
    <t>1 1 1987  21113 1948.2 526.023 740.146 13465.4 4963.55 3058.57 1036.3 991.342 894.014 1342.19 3624.22 1413.25 990.511 829.619 702.946 571.27 441.266 334.502 254.016 194.373 149.849 116.211 90.5124 70.7078 55.3555 43.3993 34.0629 26.7525 21.021 77.4933</t>
  </si>
  <si>
    <t>1 1 1988  17127 16608.1 1532.5 413.785 582.219 10592.3 3904.47 2405.96 815.18 779.817 703.256 1055.81 2850.91 1111.7 779.164 652.602 552.957 449.377 347.112 263.128 199.816 152.899 117.876 91.4145 71.1996 55.6207 43.5442 34.1391 26.7948 21.0443 77.4941</t>
  </si>
  <si>
    <t>1 1 1989  90862.1 13472.6 13064.4 1205.51 325.495 457.99 8332.18 3071.36 1892.6 641.244 613.426 553.201 830.527 2242.61 874.496 612.912 513.355 434.971 353.492 273.048 206.984 157.181 120.275 92.7242 71.9092 56.0076 43.7528 34.2531 26.8548 21.0776 77.513</t>
  </si>
  <si>
    <t>1 1 1990  7369.35 71474.7 10597.9 10276.8 948.289 256.043 360.268 6554.33 2416.02 1488.77 504.42 482.538 435.163 653.316 1764.1 687.903 482.134 403.819 342.161 278.067 214.787 162.82 123.643 94.6113 72.9394 56.5658 44.0571 34.4172 26.9444 21.1247 77.5541</t>
  </si>
  <si>
    <t>1 1 1991  15371.2 5796.94 56224 8336.62 8084.01 745.95 201.411 283.397 5155.82 1900.51 1171.11 396.791 379.578 342.312 513.916 1387.69 541.124 379.26 317.655 269.153 218.735 168.958 128.078 97.261 74.4239 57.3762 44.4962 34.6566 27.0735 21.1952 77.6235</t>
  </si>
  <si>
    <t>1 1 1992  22715.8 12091.4 4560.03 44227.3 6557.82 6359.11 586.785 158.435 222.928 4055.71 1494.99 921.225 312.127 298.586 269.272 404.261 1091.59 425.663 298.336 249.877 211.723 172.063 132.907 100.75 76.5082 58.5439 45.1337 35.002 27.2618 21.2968 77.7336</t>
  </si>
  <si>
    <t>1 1 1993  8650.11 17868.9 9511.42 3587.05 34790.5 5158.56 5002.25 461.582 124.63 175.361 3190.33 1176 724.661 245.528 234.876 211.817 318.003 858.678 334.838 234.68 196.56 166.547 135.35 104.548 79.2528 60.1835 46.0523 35.5034 27.5335 21.4449 77.9</t>
  </si>
  <si>
    <t>1 1 1994  33648.5 6804.42 14056.2 7481.95 2821.67 27367.1 4057.87 3934.91 363.093 98.0371 137.944 2509.61 925.077 570.039 193.139 184.76 166.621 250.15 675.46 263.393 184.606 154.619 131.011 106.47 82.2405 62.3424 47.342 36.226 27.928 21.6586 78.1475</t>
  </si>
  <si>
    <t>1 1 1995  50056 26468.8 5352.55 11057 5885.51 2219.61 21527.8 3192.03 3095.31 285.619 77.1187 108.511 1974.13 727.691 448.408 151.928 145.338 131.069 196.775 531.336 207.192 145.216 121.628 103.057 83.7521 64.6927 49.0403 37.2406 28.4964 21.9689 78.5103</t>
  </si>
  <si>
    <t>1 1 1996  3118.66 39375.5 20821.1 4210.46 8697.72 4629.71 1746 16934.3 2510.94 2434.86 224.676 60.6637 85.3574 1552.9 572.422 352.73 119.511 114.327 103.102 154.789 417.964 162.983 114.231 95.6759 81.0673 65.8817 50.889 38.5765 29.2945 22.416 79.0397</t>
  </si>
  <si>
    <t>1 1 1997  57829 2453.22 30973.8 16378.5 3312.07 6841.87 3641.86 1373.46 13321 1975.18 1915.33 176.736 47.7198 67.1445 1221.56 450.283 277.468 94.0108 89.9325 81.1031 121.761 328.782 128.207 89.8572 75.2614 63.7698 51.8244 40.0307 30.3453 23.0438 79.808</t>
  </si>
  <si>
    <t>1 1 1998  17159.5 45489.9 1929.77 24364.9 12883.8 2605.36 5382.01 2864.78 1080.4 10478.7 1553.73 1506.65 139.026 37.5377 52.8177 960.91 354.205 218.264 73.9515 70.7434 63.798 95.7806 258.629 100.851 70.6841 59.2027 50.1631 40.7665 31.4893 23.8705 80.9061</t>
  </si>
  <si>
    <t>1 1 1999  58065.1 13498.1 35783.6 1518.01 19166.1 10134.7 2049.45 4233.64 2253.52 849.872 8242.83 1222.21 1185.17 109.362 29.5282 41.5479 755.879 278.628 171.692 58.1723 55.6488 50.1853 75.3437 203.445 79.3325 55.6021 46.5705 39.4597 32.0681 24.7704 82.4202</t>
  </si>
  <si>
    <t>1 1 2000  25064 45675.7 10618 28148.4 1194.11 15076.6 7972.25 1612.16 3330.3 1772.68 668.533 6484.04 961.422 932.29 86.0268 23.2277 32.6827 594.595 219.176 135.058 45.76 43.7749 39.4771 59.2675 160.035 62.4052 43.7382 36.6336 31.0401 25.2256 84.3191</t>
  </si>
  <si>
    <t>1 1 2001  28118.5 19716 35929.7 8352.41 22142.3 939.321 11859.7 6271.2 1268.17 2619.7 1394.44 525.887 5100.52 756.281 733.365 67.6711 18.2716 25.7092 467.725 172.41 106.24 35.9961 34.4345 31.0538 46.6214 125.888 49.0896 34.4057 28.817 24.417 86.1709</t>
  </si>
  <si>
    <t>1 1 2002  43869.3 22118.8 15509.2 28263.3 6570.23 17417.8 738.896 9329.14 4933.1 997.575 2060.73 1096.91 413.677 4012.21 594.912 576.886 53.232 14.3729 20.2235 367.926 135.623 83.5716 28.3155 27.0872 24.4278 36.6737 99.0272 38.6153 27.0645 22.6683 86.9915</t>
  </si>
  <si>
    <t>1 1 2003  44222 34508.8 17399.2 12199.9 22232.7 5168.33 13701.3 581.237 7338.56 3880.51 784.72 1621.03 862.857 325.41 3156.12 467.974 453.794 41.8737 11.3061 15.9084 289.421 106.685 65.7398 22.2738 21.3075 19.2156 28.8486 77.8975 30.3759 21.2897 86.2615</t>
  </si>
  <si>
    <t>1 1 2004  33539.6 34786.3 27145.6 13686.7 9596.81 17488.9 4065.55 10777.8 457.217 5772.72 3052.52 617.283 1275.15 678.747 255.976 2482.69 368.122 356.967 32.9391 8.89372 12.514 227.666 83.921 51.7127 17.5212 16.7611 15.1155 22.6931 61.2764 23.8945 84.6027</t>
  </si>
  <si>
    <t>1 1 2005  22803.9 26383.2 27363.9 21353.5 10766.4 7549.12 13757.2 3198.08 8478.13 359.66 4540.98 2401.2 485.572 1003.07 533.921 201.358 1952.95 289.575 280.8 25.9108 6.99605 9.84385 179.089 66.0146 40.6787 13.7826 13.1847 11.8903 17.851 48.2017 85.3469</t>
  </si>
  <si>
    <t>1 1 2006  24744.3 17938.2 20753.8 21525.2 16797.3 8469.12 5938.35 10821.8 2515.7 6669.13 282.918 3572.06 1888.85 381.964 789.04 419.997 158.394 1536.25 227.788 220.885 20.3821 5.50329 7.74345 140.876 51.929 31.999 10.8418 10.3715 9.35323 14.0421 105.053</t>
  </si>
  <si>
    <t>1 1 2007  28642.6 19464.6 14110.7 16325.5 16932.3 13213.2 6662.05 4671.27 8512.75 1978.92 5246.13 222.551 2809.88 1485.82 300.464 620.681 330.382 124.597 1208.46 179.184 173.755 16.0332 4.32904 6.09121 110.817 40.8488 25.1713 8.52846 8.15849 7.35751 93.6836</t>
  </si>
  <si>
    <t>1 1 2008  15344.9 22531.1 15311.4 11099.8 12842.1 13319.4 10393.9 5240.55 3674.55 6696.37 1556.67 4126.75 175.065 2210.33 1168.79 236.353 488.245 259.887 98.0116 950.605 140.951 136.68 12.6121 3.40534 4.79152 87.1718 32.1328 19.8004 6.70873 6.4177 79.4817</t>
  </si>
  <si>
    <t>1 1 2009  13397.5 12070.8 17723.6 12044.4 8731.44 10101.9 10477.4 8176.1 4122.36 2890.51 5267.55 1224.52 3246.22 137.711 1738.71 919.401 185.922 384.067 204.435 77.0986 747.772 110.876 107.516 9.92105 2.67874 3.76914 68.5718 25.2765 15.5756 5.27727 67.5709</t>
  </si>
  <si>
    <t>1 1 2010  2603.51 10538.9 9495.2 13941.8 9474.43 6868.4 7946.47 8241.84 6431.55 3242.77 2273.75 4143.6 963.242 2553.56 108.327 1367.72 723.226 146.251 302.118 160.814 60.6479 588.219 87.2182 84.5754 7.80418 2.10717 2.96491 53.9405 19.8832 12.2522 57.3044</t>
  </si>
  <si>
    <t>1 1 2011  10925.4 2047.99 8290.16 7469.19 10967 7452.85 5402.87 6250.92 6483.26 5059.24 2550.85 1788.6 3259.47 757.713 2008.7 85.2133 1075.88 568.91 115.045 237.654 126.501 47.7073 462.709 68.6083 66.5294 6.13898 1.65756 2.33228 42.4311 15.6407 54.7151</t>
  </si>
  <si>
    <t>1 1 2012  4805.03 8594.21 1611.01 6521.27 5875.47 8626.98 5862.62 4250.05 4917.15 5099.91 3979.74 2006.57 1406.96 2563.99 596.038 1580.1 67.0312 846.32 447.52 90.498 186.945 99.509 37.5279 363.98 53.9692 52.3339 4.82909 1.30388 1.83464 33.3775 55.3439</t>
  </si>
  <si>
    <t>1 1 2013  17156.4 3779.77 6760.45 1267.26 5129.81 4621.81 6786.22 4611.7 3343.21 3867.96 4011.73 3130.57 1578.42 1106.75 2016.91 468.86 1242.95 52.7286 665.739 352.032 71.1882 147.056 78.2766 29.5205 286.317 42.4537 41.1673 3.7987 1.02567 1.44318 69.7907</t>
  </si>
  <si>
    <t>1 1 2014  24202.7 13495.7 2973.27 5317.96 996.864 4035.25 3635.64 5338.23 3627.69 2629.86 3042.65 3155.74 2462.59 1241.63 870.603 1586.56 368.819 977.741 41.4778 523.689 276.918 55.9986 115.679 61.5745 23.2217 225.225 33.3952 32.3833 2.98816 0.80682 56.0345</t>
  </si>
  <si>
    <t>1 1 2015  4584.3 19038.5 10616.1 2338.86 4183.25 784.161 3174.24 2859.9 4199.2 2853.64 2068.72 2393.43 2482.39 1937.15 976.702 684.841 1248.03 290.123 769.119 32.6276 411.948 217.832 44.0501 90.9961 48.4362 18.2668 177.168 26.2696 25.4736 2.35057 44.713</t>
  </si>
  <si>
    <t>1 1 2016  17943.5 3606.14 14976.2 8350.93 1839.81 3290.66 616.843 2496.95 2249.68 3303.21 2244.76 1627.31 1882.74 1952.72 1523.81 768.301 538.715 981.734 228.219 605.01 25.6658 324.05 171.352 34.651 71.5801 38.1013 14.3692 139.365 20.6644 20.0383 37.0215</t>
  </si>
  <si>
    <t>1 1 2017  4469.24 14114.8 2836.69 11780.7 6569.07 1447.25 2588.53 485.226 1964.17 1769.66 2598.4 1765.79 1280.09 1481.02 1536.06 1198.67 604.367 423.768 772.26 179.523 475.918 20.1894 254.907 134.791 27.2575 56.3069 29.9715 11.3032 109.629 16.2552 44.8848</t>
  </si>
  <si>
    <t>1 1 2018  21759.3 3515.63 11103.1 2231.42 9267.04 5167.41 1138.45 2036.21 381.692 1545.07 1392.06 2043.97 1389.02 1006.95 1165.01 1208.31 942.91 475.412 333.348 607.481 141.218 374.37 15.8815 200.517 106.03 21.4415 44.2926 23.5765 8.89141 86.2369 48.0944</t>
  </si>
  <si>
    <t>1 1 2019  21731.6 17116.4 2765.49 8734.02 1755.3 7289.71 4064.83 895.533 1601.74 300.25 1215.4 1095.03 1607.84 1092.64 792.099 916.428 950.491 741.719 373.972 262.221 477.861 111.086 294.49 12.4929 157.732 83.4062 16.8665 34.8418 18.5459 6.99423 105.669</t>
  </si>
  <si>
    <t>1 1 2020  21731.2 17094.7 13464.3 2175.41 6870.42 1380.76 5734.29 3197.51 704.451 1259.97 236.185 956.064 861.385 1264.78 859.501 623.087 720.888 747.682 583.457 294.177 206.27 375.899 87.3834 231.654 9.82724 124.076 65.6096 13.2676 27.4075 14.5887 88.6239</t>
  </si>
  <si>
    <t>Z_AT_AGE_Annual_1 No_fishery_for_Z=M_and_dynamic_Bzero</t>
  </si>
  <si>
    <t xml:space="preserve">1 1 1985  0.24 0.24 0.24 0.24 0.24 0.24 0.24 0.24 0.24 0.24 0.24 0.24 0.24 0.24 0.24 0.24 0.24 0.24 0.24 0.24 0.24 0.24 0.24 0.24 0.24 0.24 0.24 0.24 0.24 0.24 _ </t>
  </si>
  <si>
    <t xml:space="preserve">1 1 1986  0.24 0.24 0.24 0.24 0.24 0.24 0.24 0.24 0.24 0.24 0.24 0.24 0.24 0.24 0.24 0.24 0.24 0.24 0.24 0.24 0.24 0.24 0.24 0.24 0.24 0.24 0.24 0.24 0.24 0.24 _ </t>
  </si>
  <si>
    <t xml:space="preserve">1 1 1987  0.24 0.24 0.24 0.24 0.24 0.24 0.24 0.24 0.24 0.24 0.24 0.24 0.24 0.24 0.24 0.24 0.24 0.24 0.24 0.24 0.24 0.24 0.24 0.24 0.24 0.24 0.24 0.24 0.24 0.24 _ </t>
  </si>
  <si>
    <t xml:space="preserve">1 1 1988  0.24 0.24 0.24 0.24 0.24 0.24 0.24 0.24 0.24 0.24 0.24 0.24 0.24 0.24 0.24 0.24 0.24 0.24 0.24 0.24 0.24 0.24 0.24 0.24 0.24 0.24 0.24 0.24 0.24 0.24 _ </t>
  </si>
  <si>
    <t xml:space="preserve">1 1 1989  0.24 0.24 0.24 0.24 0.24 0.24 0.24 0.24 0.24 0.24 0.24 0.24 0.24 0.24 0.24 0.24 0.24 0.24 0.24 0.24 0.24 0.24 0.24 0.24 0.24 0.24 0.24 0.24 0.24 0.24 _ </t>
  </si>
  <si>
    <t xml:space="preserve">1 1 1990  0.24 0.24 0.24 0.24 0.24 0.24 0.24 0.24 0.24 0.24 0.24 0.24 0.24 0.24 0.24 0.24 0.24 0.24 0.24 0.24 0.24 0.24 0.24 0.24 0.24 0.24 0.24 0.24 0.24 0.24 _ </t>
  </si>
  <si>
    <t xml:space="preserve">1 1 1991  0.24 0.24 0.24 0.24 0.24 0.24 0.24 0.24 0.24 0.24 0.24 0.24 0.24 0.24 0.24 0.24 0.24 0.24 0.24 0.24 0.24 0.24 0.24 0.24 0.24 0.24 0.24 0.24 0.24 0.24 _ </t>
  </si>
  <si>
    <t xml:space="preserve">1 1 1992  0.24 0.24 0.24 0.24 0.24 0.24 0.24 0.24 0.24 0.24 0.24 0.24 0.24 0.24 0.24 0.24 0.24 0.24 0.24 0.24 0.24 0.24 0.24 0.24 0.24 0.24 0.24 0.24 0.24 0.24 _ </t>
  </si>
  <si>
    <t xml:space="preserve">1 1 1993  0.24 0.24 0.24 0.24 0.24 0.24 0.24 0.24 0.24 0.24 0.24 0.24 0.24 0.24 0.24 0.24 0.24 0.24 0.24 0.24 0.24 0.24 0.24 0.24 0.24 0.24 0.24 0.24 0.24 0.24 _ </t>
  </si>
  <si>
    <t xml:space="preserve">1 1 1994  0.24 0.24 0.24 0.24 0.24 0.24 0.24 0.24 0.24 0.24 0.24 0.24 0.24 0.24 0.24 0.24 0.24 0.24 0.24 0.24 0.24 0.24 0.24 0.24 0.24 0.24 0.24 0.24 0.24 0.24 _ </t>
  </si>
  <si>
    <t xml:space="preserve">1 1 1995  0.24 0.24 0.24 0.24 0.24 0.24 0.24 0.24 0.24 0.24 0.24 0.24 0.24 0.24 0.24 0.24 0.24 0.24 0.24 0.24 0.24 0.24 0.24 0.24 0.24 0.24 0.24 0.24 0.24 0.24 _ </t>
  </si>
  <si>
    <t xml:space="preserve">1 1 1996  0.24 0.24 0.24 0.24 0.24 0.24 0.24 0.24 0.24 0.24 0.24 0.24 0.24 0.24 0.24 0.24 0.24 0.24 0.24 0.24 0.24 0.24 0.24 0.24 0.24 0.24 0.24 0.24 0.24 0.24 _ </t>
  </si>
  <si>
    <t xml:space="preserve">1 1 1997  0.24 0.24 0.24 0.24 0.24 0.24 0.24 0.24 0.24 0.24 0.24 0.24 0.24 0.24 0.24 0.24 0.24 0.24 0.24 0.24 0.24 0.24 0.24 0.24 0.24 0.24 0.24 0.24 0.24 0.24 _ </t>
  </si>
  <si>
    <t xml:space="preserve">1 1 1998  0.24 0.24 0.24 0.24 0.24 0.24 0.24 0.24 0.24 0.24 0.24 0.24 0.24 0.24 0.24 0.24 0.24 0.24 0.24 0.24 0.24 0.24 0.24 0.24 0.24 0.24 0.24 0.24 0.24 0.24 _ </t>
  </si>
  <si>
    <t xml:space="preserve">1 1 1999  0.24 0.24 0.24 0.24 0.24 0.24 0.24 0.24 0.24 0.24 0.24 0.24 0.24 0.24 0.24 0.24 0.24 0.24 0.24 0.24 0.24 0.24 0.24 0.24 0.24 0.24 0.24 0.24 0.24 0.24 _ </t>
  </si>
  <si>
    <t xml:space="preserve">1 1 2000  0.24 0.24 0.24 0.24 0.24 0.24 0.24 0.24 0.24 0.24 0.24 0.24 0.24 0.24 0.24 0.24 0.24 0.24 0.24 0.24 0.24 0.24 0.24 0.24 0.24 0.24 0.24 0.24 0.24 0.24 _ </t>
  </si>
  <si>
    <t xml:space="preserve">1 1 2001  0.24 0.24 0.24 0.24 0.24 0.24 0.24 0.24 0.24 0.24 0.24 0.24 0.24 0.24 0.24 0.24 0.24 0.24 0.24 0.24 0.24 0.24 0.24 0.24 0.24 0.24 0.24 0.24 0.24 0.24 _ </t>
  </si>
  <si>
    <t xml:space="preserve">1 1 2002  0.24 0.24 0.24 0.24 0.24 0.24 0.24 0.24 0.24 0.24 0.24 0.24 0.24 0.24 0.24 0.24 0.24 0.24 0.24 0.24 0.24 0.24 0.24 0.24 0.24 0.24 0.24 0.24 0.24 0.24 _ </t>
  </si>
  <si>
    <t xml:space="preserve">1 1 2003  0.24 0.24 0.24 0.24 0.24 0.24 0.24 0.24 0.24 0.24 0.24 0.24 0.24 0.24 0.24 0.24 0.24 0.24 0.24 0.24 0.24 0.24 0.24 0.24 0.24 0.24 0.24 0.24 0.24 0.24 _ </t>
  </si>
  <si>
    <t xml:space="preserve">1 1 2004  0.24 0.24 0.24 0.24 0.24 0.24 0.24 0.24 0.24 0.24 0.24 0.24 0.24 0.24 0.24 0.24 0.24 0.24 0.24 0.24 0.24 0.24 0.24 0.24 0.24 0.24 0.24 0.24 0.24 0.24 _ </t>
  </si>
  <si>
    <t xml:space="preserve">1 1 2005  0.24 0.24 0.24 0.24 0.24 0.24 0.24 0.24 0.24 0.24 0.24 0.24 0.24 0.24 0.24 0.24 0.24 0.24 0.24 0.24 0.24 0.24 0.24 0.24 0.24 0.24 0.24 0.24 0.24 0.24 _ </t>
  </si>
  <si>
    <t xml:space="preserve">1 1 2006  0.24 0.24 0.24 0.24 0.24 0.24 0.24 0.24 0.24 0.24 0.24 0.24 0.24 0.24 0.24 0.24 0.24 0.24 0.24 0.24 0.24 0.24 0.24 0.24 0.24 0.24 0.24 0.24 0.24 0.24 _ </t>
  </si>
  <si>
    <t xml:space="preserve">1 1 2007  0.24 0.24 0.24 0.24 0.24 0.24 0.24 0.24 0.24 0.24 0.24 0.24 0.24 0.24 0.24 0.24 0.24 0.24 0.24 0.24 0.24 0.24 0.24 0.24 0.24 0.24 0.24 0.24 0.24 0.24 _ </t>
  </si>
  <si>
    <t xml:space="preserve">1 1 2008  0.24 0.24 0.24 0.24 0.24 0.24 0.24 0.24 0.24 0.24 0.24 0.24 0.24 0.24 0.24 0.24 0.24 0.24 0.24 0.24 0.24 0.24 0.24 0.24 0.24 0.24 0.24 0.24 0.24 0.24 _ </t>
  </si>
  <si>
    <t xml:space="preserve">1 1 2009  0.24 0.24 0.24 0.24 0.24 0.24 0.24 0.24 0.24 0.24 0.24 0.24 0.24 0.24 0.24 0.24 0.24 0.24 0.24 0.24 0.24 0.24 0.24 0.24 0.24 0.24 0.24 0.24 0.24 0.24 _ </t>
  </si>
  <si>
    <t xml:space="preserve">1 1 2010  0.24 0.24 0.24 0.24 0.24 0.24 0.24 0.24 0.24 0.24 0.24 0.24 0.24 0.24 0.24 0.24 0.24 0.24 0.24 0.24 0.24 0.24 0.24 0.24 0.24 0.24 0.24 0.24 0.24 0.24 _ </t>
  </si>
  <si>
    <t xml:space="preserve">1 1 2011  0.24 0.24 0.24 0.24 0.24 0.24 0.24 0.24 0.24 0.24 0.24 0.24 0.24 0.24 0.24 0.24 0.24 0.24 0.24 0.24 0.24 0.24 0.24 0.24 0.24 0.24 0.24 0.24 0.24 0.24 _ </t>
  </si>
  <si>
    <t xml:space="preserve">1 1 2012  0.24 0.24 0.24 0.24 0.24 0.24 0.24 0.24 0.24 0.24 0.24 0.24 0.24 0.24 0.24 0.24 0.24 0.24 0.24 0.24 0.24 0.24 0.24 0.24 0.24 0.24 0.24 0.24 0.24 0.24 _ </t>
  </si>
  <si>
    <t xml:space="preserve">1 1 2013  0.24 0.24 0.24 0.24 0.24 0.24 0.24 0.24 0.24 0.24 0.24 0.24 0.24 0.24 0.24 0.24 0.24 0.24 0.24 0.24 0.24 0.24 0.24 0.24 0.24 0.24 0.24 0.24 0.24 0.24 _ </t>
  </si>
  <si>
    <t xml:space="preserve">1 1 2014  0.24 0.24 0.24 0.24 0.24 0.24 0.24 0.24 0.24 0.24 0.24 0.24 0.24 0.24 0.24 0.24 0.24 0.24 0.24 0.24 0.24 0.24 0.24 0.24 0.24 0.24 0.24 0.24 0.24 0.24 _ </t>
  </si>
  <si>
    <t xml:space="preserve">1 1 2015  0.24 0.24 0.24 0.24 0.24 0.24 0.24 0.24 0.24 0.24 0.24 0.24 0.24 0.24 0.24 0.24 0.24 0.24 0.24 0.24 0.24 0.24 0.24 0.24 0.24 0.24 0.24 0.24 0.24 0.24 _ </t>
  </si>
  <si>
    <t xml:space="preserve">1 1 2016  0.24 0.24 0.24 0.24 0.24 0.24 0.24 0.24 0.24 0.24 0.24 0.24 0.24 0.24 0.24 0.24 0.24 0.24 0.24 0.24 0.24 0.24 0.24 0.24 0.24 0.24 0.24 0.24 0.24 0.24 _ </t>
  </si>
  <si>
    <t xml:space="preserve">1 1 2017  0.24 0.24 0.24 0.24 0.24 0.24 0.24 0.24 0.24 0.24 0.24 0.24 0.24 0.24 0.24 0.24 0.24 0.24 0.24 0.24 0.24 0.24 0.24 0.24 0.24 0.24 0.24 0.24 0.24 0.24 _ </t>
  </si>
  <si>
    <t xml:space="preserve">1 1 2018  0.24 0.24 0.24 0.24 0.24 0.24 0.24 0.24 0.24 0.24 0.24 0.24 0.24 0.24 0.24 0.24 0.24 0.24 0.24 0.24 0.24 0.24 0.24 0.24 0.24 0.24 0.24 0.24 0.24 0.24 _ </t>
  </si>
  <si>
    <t xml:space="preserve">1 1 2019  0.24 0.24 0.24 0.24 0.24 0.24 0.24 0.24 0.24 0.24 0.24 0.24 0.24 0.24 0.24 0.24 0.24 0.24 0.24 0.24 0.24 0.24 0.24 0.24 0.24 0.24 0.24 0.24 0.24 0.24 _ </t>
  </si>
  <si>
    <t xml:space="preserve"> Note:  Z calculated as -ln(Nt+1 / Nt)</t>
  </si>
  <si>
    <t xml:space="preserve"> Note:  Z calculation for maxage-1 includes numbers at maxage, so is approximate</t>
  </si>
  <si>
    <t>Tue</t>
  </si>
  <si>
    <t>7.06068e-312</t>
  </si>
  <si>
    <t>Begins_in_startyr-1</t>
  </si>
  <si>
    <t>First</t>
  </si>
  <si>
    <t>period</t>
  </si>
  <si>
    <t>to</t>
  </si>
  <si>
    <t>use</t>
  </si>
  <si>
    <t>recaptures</t>
  </si>
  <si>
    <t>likelihood</t>
  </si>
  <si>
    <t>Accumulation</t>
  </si>
  <si>
    <t>Frec 2019</t>
  </si>
  <si>
    <t>max</t>
  </si>
  <si>
    <t>low</t>
  </si>
  <si>
    <t>H.Cons retained mean F (2019)</t>
  </si>
  <si>
    <t>H.Cons Discarded mean F (2019)</t>
  </si>
  <si>
    <t>H.Cons Retained mean F(2019)</t>
  </si>
  <si>
    <t>H.Cons Discarded mean F(2019)</t>
  </si>
  <si>
    <t>No. at age in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</si>
</sst>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00"/>
    <numFmt numFmtId="165" formatCode="0.0"/>
    <numFmt numFmtId="166" formatCode="0.0%"/>
    <numFmt numFmtId="167" formatCode="0.0000"/>
    <numFmt numFmtId="168" formatCode="0.00000"/>
    <numFmt numFmtId="169" formatCode="0.000000000"/>
    <numFmt numFmtId="170" formatCode="0.0000000000"/>
    <numFmt numFmtId="171" formatCode="0.0000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0"/>
      <color theme="1"/>
      <name val="Calibri"/>
      <family val="2"/>
      <scheme val="minor"/>
    </font>
    <font>
      <b/>
      <sz val="10"/>
      <color theme="1"/>
      <name val="Calibri"/>
      <family val="2"/>
      <scheme val="minor"/>
    </font>
    <font>
      <b/>
      <sz val="16"/>
      <color theme="1"/>
      <name val="Calibri"/>
      <family val="2"/>
      <scheme val="minor"/>
    </font>
    <font>
      <sz val="11"/>
      <color theme="0" tint="-0.249977111117893"/>
      <name val="Calibri"/>
      <family val="2"/>
      <scheme val="minor"/>
    </font>
    <font>
      <sz val="11"/>
      <name val="Calibri"/>
      <family val="2"/>
      <scheme val="minor"/>
    </font>
    <font>
      <sz val="10"/>
      <name val="Calibri"/>
      <family val="2"/>
      <scheme val="minor"/>
    </font>
    <font>
      <b/>
      <sz val="11"/>
      <color theme="1"/>
      <name val="Calibri"/>
      <family val="2"/>
      <scheme val="minor"/>
    </font>
    <font>
      <sz val="11"/>
      <color theme="1"/>
      <name val="Calibri"/>
      <family val="2"/>
      <scheme val="minor"/>
    </font>
    <font>
      <sz val="16"/>
      <color theme="1"/>
      <name val="Calibri"/>
      <family val="2"/>
      <scheme val="minor"/>
    </font>
    <font>
      <b/>
      <sz val="11"/>
      <color theme="0" tint="-0.34998626667073579"/>
      <name val="Calibri"/>
      <family val="2"/>
      <scheme val="minor"/>
    </font>
    <font>
      <sz val="11"/>
      <color theme="0" tint="-0.34998626667073579"/>
      <name val="Calibri"/>
      <family val="2"/>
      <scheme val="minor"/>
    </font>
    <font>
      <sz val="10"/>
      <color theme="0" tint="-4.9989318521683403E-2"/>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theme="7"/>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53">
    <xf numFmtId="0" fontId="0" fillId="0" borderId="0" xfId="0"/>
    <xf numFmtId="21" fontId="0" fillId="0" borderId="0" xfId="0" applyNumberFormat="1"/>
    <xf numFmtId="11" fontId="0" fillId="0" borderId="0" xfId="0" applyNumberFormat="1"/>
    <xf numFmtId="20" fontId="0" fillId="0" borderId="0" xfId="0" applyNumberFormat="1"/>
    <xf numFmtId="0" fontId="18" fillId="0" borderId="0" xfId="0" applyFont="1"/>
    <xf numFmtId="2" fontId="0" fillId="0" borderId="0" xfId="0" applyNumberFormat="1"/>
    <xf numFmtId="0" fontId="18" fillId="0" borderId="0" xfId="0" applyFont="1" applyAlignment="1">
      <alignment horizontal="center"/>
    </xf>
    <xf numFmtId="0" fontId="0" fillId="0" borderId="0" xfId="0" applyAlignment="1">
      <alignment horizontal="center"/>
    </xf>
    <xf numFmtId="0" fontId="0" fillId="0" borderId="0" xfId="0" applyAlignment="1">
      <alignment wrapText="1"/>
    </xf>
    <xf numFmtId="164" fontId="0" fillId="0" borderId="0" xfId="0" applyNumberFormat="1" applyAlignment="1">
      <alignment wrapText="1"/>
    </xf>
    <xf numFmtId="164" fontId="0" fillId="0" borderId="0" xfId="0" applyNumberFormat="1"/>
    <xf numFmtId="0" fontId="0" fillId="33" borderId="0" xfId="0" applyFill="1"/>
    <xf numFmtId="0" fontId="19" fillId="0" borderId="10" xfId="0" applyFont="1" applyBorder="1" applyAlignment="1">
      <alignment horizontal="center"/>
    </xf>
    <xf numFmtId="0" fontId="19" fillId="0" borderId="10" xfId="0" applyFont="1" applyBorder="1" applyAlignment="1">
      <alignment horizontal="center" wrapText="1"/>
    </xf>
    <xf numFmtId="164" fontId="19" fillId="0" borderId="10" xfId="0" applyNumberFormat="1" applyFont="1" applyBorder="1" applyAlignment="1">
      <alignment horizontal="center" wrapText="1"/>
    </xf>
    <xf numFmtId="0" fontId="19" fillId="0" borderId="0" xfId="0" applyFont="1"/>
    <xf numFmtId="1" fontId="20" fillId="33" borderId="0" xfId="0" applyNumberFormat="1" applyFont="1" applyFill="1" applyBorder="1" applyAlignment="1">
      <alignment horizontal="center"/>
    </xf>
    <xf numFmtId="164" fontId="19" fillId="0" borderId="0" xfId="0" applyNumberFormat="1" applyFont="1" applyAlignment="1">
      <alignment horizontal="center"/>
    </xf>
    <xf numFmtId="0" fontId="19" fillId="0" borderId="0" xfId="0" applyFont="1" applyAlignment="1">
      <alignment horizontal="center"/>
    </xf>
    <xf numFmtId="1" fontId="19" fillId="0" borderId="0" xfId="0" applyNumberFormat="1" applyFont="1" applyAlignment="1">
      <alignment horizontal="center"/>
    </xf>
    <xf numFmtId="0" fontId="19" fillId="0" borderId="11" xfId="0" applyFont="1" applyBorder="1" applyAlignment="1">
      <alignment horizontal="right"/>
    </xf>
    <xf numFmtId="1" fontId="19" fillId="0" borderId="11" xfId="0" applyNumberFormat="1" applyFont="1" applyBorder="1" applyAlignment="1">
      <alignment horizontal="center"/>
    </xf>
    <xf numFmtId="164" fontId="19" fillId="0" borderId="11" xfId="0" applyNumberFormat="1" applyFont="1" applyBorder="1" applyAlignment="1">
      <alignment horizontal="center"/>
    </xf>
    <xf numFmtId="0" fontId="19" fillId="0" borderId="11" xfId="0" applyFont="1" applyBorder="1" applyAlignment="1">
      <alignment horizontal="center"/>
    </xf>
    <xf numFmtId="0" fontId="19" fillId="0" borderId="0" xfId="0" applyFont="1" applyAlignment="1">
      <alignment horizontal="left"/>
    </xf>
    <xf numFmtId="164" fontId="19" fillId="0" borderId="0" xfId="0" applyNumberFormat="1" applyFont="1"/>
    <xf numFmtId="0" fontId="19" fillId="0" borderId="11" xfId="0" applyFont="1" applyBorder="1"/>
    <xf numFmtId="0" fontId="19" fillId="0" borderId="11" xfId="0" applyFont="1" applyBorder="1" applyAlignment="1">
      <alignment horizontal="center" wrapText="1"/>
    </xf>
    <xf numFmtId="165" fontId="19" fillId="0" borderId="0" xfId="0" applyNumberFormat="1" applyFont="1" applyAlignment="1">
      <alignment horizontal="center"/>
    </xf>
    <xf numFmtId="164" fontId="0" fillId="0" borderId="0" xfId="0" applyNumberFormat="1" applyBorder="1"/>
    <xf numFmtId="165" fontId="19" fillId="0" borderId="11" xfId="0" applyNumberFormat="1" applyFont="1" applyBorder="1" applyAlignment="1">
      <alignment horizontal="center"/>
    </xf>
    <xf numFmtId="0" fontId="19" fillId="0" borderId="10" xfId="0" applyFont="1" applyBorder="1"/>
    <xf numFmtId="1" fontId="19" fillId="0" borderId="10" xfId="0" applyNumberFormat="1" applyFont="1" applyBorder="1" applyAlignment="1">
      <alignment horizontal="center"/>
    </xf>
    <xf numFmtId="1" fontId="0" fillId="0" borderId="0" xfId="0" applyNumberFormat="1"/>
    <xf numFmtId="1" fontId="0" fillId="33" borderId="0" xfId="0" applyNumberFormat="1" applyFill="1"/>
    <xf numFmtId="9" fontId="0" fillId="0" borderId="0" xfId="0" applyNumberFormat="1"/>
    <xf numFmtId="0" fontId="0" fillId="35" borderId="0" xfId="0" applyFill="1"/>
    <xf numFmtId="0" fontId="21" fillId="0" borderId="0" xfId="0" applyFont="1"/>
    <xf numFmtId="0" fontId="14" fillId="0" borderId="0" xfId="0" applyFont="1"/>
    <xf numFmtId="0" fontId="14" fillId="34" borderId="0" xfId="0" applyFont="1" applyFill="1"/>
    <xf numFmtId="0" fontId="0" fillId="0" borderId="0" xfId="0" applyFill="1"/>
    <xf numFmtId="1" fontId="20" fillId="0" borderId="0" xfId="0" applyNumberFormat="1" applyFont="1" applyFill="1" applyBorder="1" applyAlignment="1">
      <alignment horizontal="center"/>
    </xf>
    <xf numFmtId="0" fontId="0" fillId="36" borderId="0" xfId="0" applyFill="1"/>
    <xf numFmtId="0" fontId="18" fillId="36" borderId="0" xfId="0" applyFont="1" applyFill="1"/>
    <xf numFmtId="1" fontId="18" fillId="0" borderId="0" xfId="0" applyNumberFormat="1" applyFont="1"/>
    <xf numFmtId="0" fontId="22" fillId="0" borderId="0" xfId="0" applyFont="1"/>
    <xf numFmtId="0" fontId="23" fillId="0" borderId="0" xfId="0" applyFont="1"/>
    <xf numFmtId="0" fontId="23" fillId="33" borderId="0" xfId="0" applyFont="1" applyFill="1"/>
    <xf numFmtId="164" fontId="23" fillId="33" borderId="0" xfId="0" applyNumberFormat="1" applyFont="1" applyFill="1"/>
    <xf numFmtId="164" fontId="0" fillId="0" borderId="0" xfId="0" applyNumberFormat="1" applyFill="1" applyAlignment="1">
      <alignment wrapText="1"/>
    </xf>
    <xf numFmtId="0" fontId="24" fillId="0" borderId="0" xfId="0" applyFont="1" applyAlignment="1">
      <alignment horizontal="center"/>
    </xf>
    <xf numFmtId="0" fontId="24" fillId="0" borderId="11" xfId="0" applyFont="1" applyBorder="1" applyAlignment="1">
      <alignment horizontal="center"/>
    </xf>
    <xf numFmtId="1" fontId="20" fillId="0" borderId="10" xfId="0" applyNumberFormat="1" applyFont="1" applyBorder="1" applyAlignment="1">
      <alignment horizontal="center"/>
    </xf>
    <xf numFmtId="0" fontId="16" fillId="34" borderId="0" xfId="0" applyFont="1" applyFill="1"/>
    <xf numFmtId="0" fontId="19" fillId="34" borderId="0" xfId="0" applyFont="1" applyFill="1" applyAlignment="1">
      <alignment wrapText="1"/>
    </xf>
    <xf numFmtId="167" fontId="20" fillId="34" borderId="0" xfId="0" applyNumberFormat="1" applyFont="1" applyFill="1"/>
    <xf numFmtId="167" fontId="19" fillId="0" borderId="0" xfId="0" applyNumberFormat="1" applyFont="1"/>
    <xf numFmtId="0" fontId="25" fillId="0" borderId="0" xfId="0" applyFont="1"/>
    <xf numFmtId="0" fontId="26" fillId="0" borderId="0" xfId="0" applyFont="1"/>
    <xf numFmtId="0" fontId="26" fillId="0" borderId="11" xfId="0" applyFont="1" applyBorder="1" applyAlignment="1">
      <alignment horizontal="center"/>
    </xf>
    <xf numFmtId="0" fontId="26" fillId="0" borderId="15" xfId="0" applyFont="1" applyBorder="1" applyAlignment="1">
      <alignment horizontal="center"/>
    </xf>
    <xf numFmtId="0" fontId="26" fillId="0" borderId="16" xfId="0" applyFont="1" applyBorder="1" applyAlignment="1">
      <alignment horizontal="center"/>
    </xf>
    <xf numFmtId="0" fontId="26" fillId="0" borderId="15" xfId="0" applyFont="1" applyFill="1" applyBorder="1" applyAlignment="1">
      <alignment horizontal="center"/>
    </xf>
    <xf numFmtId="0" fontId="26" fillId="0" borderId="16" xfId="0" applyFont="1" applyFill="1" applyBorder="1" applyAlignment="1">
      <alignment horizontal="center"/>
    </xf>
    <xf numFmtId="1" fontId="26" fillId="0" borderId="0" xfId="0" applyNumberFormat="1" applyFont="1" applyAlignment="1">
      <alignment horizontal="center"/>
    </xf>
    <xf numFmtId="164" fontId="26" fillId="0" borderId="15" xfId="0" applyNumberFormat="1" applyFont="1" applyBorder="1" applyAlignment="1">
      <alignment horizontal="center"/>
    </xf>
    <xf numFmtId="164" fontId="26" fillId="0" borderId="11" xfId="0" applyNumberFormat="1" applyFont="1" applyBorder="1" applyAlignment="1">
      <alignment horizontal="center"/>
    </xf>
    <xf numFmtId="1" fontId="26" fillId="0" borderId="16" xfId="0" applyNumberFormat="1" applyFont="1" applyBorder="1" applyAlignment="1">
      <alignment horizontal="center"/>
    </xf>
    <xf numFmtId="1" fontId="26" fillId="0" borderId="11" xfId="0" applyNumberFormat="1" applyFont="1" applyBorder="1" applyAlignment="1">
      <alignment horizontal="center"/>
    </xf>
    <xf numFmtId="164" fontId="26" fillId="0" borderId="17" xfId="0" applyNumberFormat="1" applyFont="1" applyBorder="1" applyAlignment="1">
      <alignment horizontal="center"/>
    </xf>
    <xf numFmtId="1" fontId="26" fillId="0" borderId="18" xfId="0" applyNumberFormat="1" applyFont="1" applyBorder="1" applyAlignment="1">
      <alignment horizontal="center"/>
    </xf>
    <xf numFmtId="166" fontId="26" fillId="0" borderId="0" xfId="0" applyNumberFormat="1" applyFont="1"/>
    <xf numFmtId="164" fontId="26" fillId="0" borderId="0" xfId="0" applyNumberFormat="1" applyFont="1" applyFill="1" applyBorder="1" applyAlignment="1">
      <alignment horizontal="center"/>
    </xf>
    <xf numFmtId="1" fontId="26" fillId="0" borderId="0" xfId="0" applyNumberFormat="1" applyFont="1" applyFill="1" applyBorder="1" applyAlignment="1">
      <alignment horizontal="center"/>
    </xf>
    <xf numFmtId="164" fontId="19" fillId="0" borderId="0" xfId="0" applyNumberFormat="1" applyFont="1" applyFill="1" applyBorder="1" applyAlignment="1">
      <alignment horizontal="center" wrapText="1"/>
    </xf>
    <xf numFmtId="11" fontId="0" fillId="35" borderId="0" xfId="0" applyNumberFormat="1" applyFill="1"/>
    <xf numFmtId="0" fontId="0" fillId="0" borderId="0" xfId="0" applyNumberFormat="1"/>
    <xf numFmtId="1" fontId="20" fillId="0" borderId="11" xfId="0" applyNumberFormat="1" applyFont="1" applyBorder="1" applyAlignment="1">
      <alignment horizontal="center"/>
    </xf>
    <xf numFmtId="0" fontId="24" fillId="0" borderId="0" xfId="0" applyFont="1" applyAlignment="1">
      <alignment horizontal="right"/>
    </xf>
    <xf numFmtId="0" fontId="19" fillId="0" borderId="0" xfId="0" applyFont="1" applyAlignment="1">
      <alignment horizontal="right"/>
    </xf>
    <xf numFmtId="0" fontId="0" fillId="0" borderId="0" xfId="0" applyFont="1"/>
    <xf numFmtId="0" fontId="26" fillId="0" borderId="0" xfId="0" applyFont="1" applyFill="1" applyBorder="1"/>
    <xf numFmtId="164" fontId="26" fillId="0" borderId="17" xfId="0" applyNumberFormat="1" applyFont="1" applyFill="1" applyBorder="1" applyAlignment="1">
      <alignment horizontal="center"/>
    </xf>
    <xf numFmtId="164" fontId="26" fillId="0" borderId="10" xfId="0" applyNumberFormat="1" applyFont="1" applyFill="1" applyBorder="1" applyAlignment="1">
      <alignment horizontal="center"/>
    </xf>
    <xf numFmtId="1" fontId="26" fillId="0" borderId="18" xfId="0" applyNumberFormat="1" applyFont="1" applyFill="1" applyBorder="1" applyAlignment="1">
      <alignment horizontal="center"/>
    </xf>
    <xf numFmtId="1" fontId="26" fillId="0" borderId="10" xfId="0" applyNumberFormat="1" applyFont="1" applyFill="1" applyBorder="1" applyAlignment="1">
      <alignment horizontal="center"/>
    </xf>
    <xf numFmtId="1" fontId="26" fillId="0" borderId="17" xfId="0" applyNumberFormat="1" applyFont="1" applyFill="1" applyBorder="1" applyAlignment="1">
      <alignment horizontal="center"/>
    </xf>
    <xf numFmtId="1" fontId="6" fillId="0" borderId="0" xfId="6" applyNumberFormat="1" applyFill="1" applyBorder="1" applyAlignment="1">
      <alignment horizontal="center"/>
    </xf>
    <xf numFmtId="0" fontId="16" fillId="36" borderId="0" xfId="0" applyFont="1" applyFill="1"/>
    <xf numFmtId="0" fontId="16" fillId="0" borderId="0" xfId="0" applyFont="1"/>
    <xf numFmtId="164" fontId="16" fillId="0" borderId="0" xfId="0" applyNumberFormat="1" applyFont="1"/>
    <xf numFmtId="0" fontId="8" fillId="0" borderId="0" xfId="8" applyFill="1"/>
    <xf numFmtId="0" fontId="26" fillId="0" borderId="0" xfId="0" applyFont="1" applyFill="1"/>
    <xf numFmtId="0" fontId="0" fillId="0" borderId="0" xfId="0" applyFont="1" applyFill="1"/>
    <xf numFmtId="0" fontId="7" fillId="0" borderId="0" xfId="7" applyFill="1"/>
    <xf numFmtId="0" fontId="26" fillId="0" borderId="0" xfId="0" applyFont="1" applyFill="1" applyBorder="1" applyAlignment="1">
      <alignment horizontal="center"/>
    </xf>
    <xf numFmtId="0" fontId="0" fillId="37" borderId="0" xfId="0" applyFill="1"/>
    <xf numFmtId="0" fontId="27" fillId="0" borderId="0" xfId="0" applyFont="1"/>
    <xf numFmtId="0" fontId="0" fillId="0" borderId="0" xfId="0" applyFont="1" applyFill="1" applyBorder="1"/>
    <xf numFmtId="0" fontId="0" fillId="38" borderId="0" xfId="0" applyFill="1"/>
    <xf numFmtId="164" fontId="23" fillId="0" borderId="17" xfId="6" applyNumberFormat="1" applyFont="1" applyFill="1" applyBorder="1" applyAlignment="1">
      <alignment horizontal="center"/>
    </xf>
    <xf numFmtId="1" fontId="23" fillId="0" borderId="18" xfId="8" applyNumberFormat="1" applyFont="1" applyFill="1" applyBorder="1" applyAlignment="1">
      <alignment horizontal="center"/>
    </xf>
    <xf numFmtId="1" fontId="23" fillId="0" borderId="17" xfId="0" applyNumberFormat="1" applyFont="1" applyFill="1" applyBorder="1" applyAlignment="1">
      <alignment horizontal="center"/>
    </xf>
    <xf numFmtId="1" fontId="23" fillId="0" borderId="18" xfId="0" applyNumberFormat="1" applyFont="1" applyFill="1" applyBorder="1" applyAlignment="1">
      <alignment horizontal="center"/>
    </xf>
    <xf numFmtId="0" fontId="29" fillId="0" borderId="15" xfId="0" applyFont="1" applyBorder="1" applyAlignment="1">
      <alignment horizontal="center"/>
    </xf>
    <xf numFmtId="0" fontId="29" fillId="0" borderId="16" xfId="0" applyFont="1" applyBorder="1" applyAlignment="1">
      <alignment horizontal="center"/>
    </xf>
    <xf numFmtId="1" fontId="29" fillId="0" borderId="17" xfId="0" applyNumberFormat="1" applyFont="1" applyFill="1" applyBorder="1" applyAlignment="1">
      <alignment horizontal="center"/>
    </xf>
    <xf numFmtId="1" fontId="29" fillId="0" borderId="18" xfId="8" applyNumberFormat="1" applyFont="1" applyFill="1" applyBorder="1" applyAlignment="1">
      <alignment horizontal="center"/>
    </xf>
    <xf numFmtId="1" fontId="29" fillId="0" borderId="18" xfId="6" applyNumberFormat="1" applyFont="1" applyFill="1" applyBorder="1" applyAlignment="1">
      <alignment horizontal="center"/>
    </xf>
    <xf numFmtId="1" fontId="29" fillId="0" borderId="0" xfId="0" applyNumberFormat="1" applyFont="1" applyFill="1" applyBorder="1" applyAlignment="1">
      <alignment horizontal="center"/>
    </xf>
    <xf numFmtId="1" fontId="29" fillId="0" borderId="0" xfId="6" applyNumberFormat="1" applyFont="1" applyFill="1" applyBorder="1" applyAlignment="1">
      <alignment horizontal="center"/>
    </xf>
    <xf numFmtId="0" fontId="0" fillId="0" borderId="0" xfId="0" quotePrefix="1"/>
    <xf numFmtId="0" fontId="0" fillId="39" borderId="0" xfId="0" applyFont="1" applyFill="1" applyBorder="1"/>
    <xf numFmtId="1" fontId="23" fillId="39" borderId="18" xfId="8" applyNumberFormat="1" applyFont="1" applyFill="1" applyBorder="1" applyAlignment="1">
      <alignment horizontal="center"/>
    </xf>
    <xf numFmtId="164" fontId="26" fillId="39" borderId="17" xfId="0" applyNumberFormat="1" applyFont="1" applyFill="1" applyBorder="1" applyAlignment="1">
      <alignment horizontal="center"/>
    </xf>
    <xf numFmtId="164" fontId="26" fillId="39" borderId="10" xfId="0" applyNumberFormat="1" applyFont="1" applyFill="1" applyBorder="1" applyAlignment="1">
      <alignment horizontal="center"/>
    </xf>
    <xf numFmtId="1" fontId="26" fillId="39" borderId="18" xfId="0" applyNumberFormat="1" applyFont="1" applyFill="1" applyBorder="1" applyAlignment="1">
      <alignment horizontal="center"/>
    </xf>
    <xf numFmtId="1" fontId="26" fillId="39" borderId="10" xfId="0" applyNumberFormat="1" applyFont="1" applyFill="1" applyBorder="1" applyAlignment="1">
      <alignment horizontal="center"/>
    </xf>
    <xf numFmtId="164" fontId="23" fillId="39" borderId="17" xfId="6" applyNumberFormat="1" applyFont="1" applyFill="1" applyBorder="1" applyAlignment="1">
      <alignment horizontal="center"/>
    </xf>
    <xf numFmtId="1" fontId="26" fillId="39" borderId="17" xfId="0" applyNumberFormat="1" applyFont="1" applyFill="1" applyBorder="1" applyAlignment="1">
      <alignment horizontal="center"/>
    </xf>
    <xf numFmtId="0" fontId="0" fillId="0" borderId="0" xfId="0" applyFont="1" applyFill="1" applyBorder="1" applyAlignment="1">
      <alignment horizontal="center"/>
    </xf>
    <xf numFmtId="0" fontId="0" fillId="0" borderId="0" xfId="0" applyFont="1" applyAlignment="1">
      <alignment horizontal="center"/>
    </xf>
    <xf numFmtId="9" fontId="0" fillId="0" borderId="0" xfId="42" applyFont="1" applyFill="1" applyBorder="1" applyAlignment="1">
      <alignment horizontal="center"/>
    </xf>
    <xf numFmtId="166" fontId="26" fillId="0" borderId="0" xfId="0" applyNumberFormat="1" applyFont="1" applyAlignment="1">
      <alignment horizontal="center"/>
    </xf>
    <xf numFmtId="0" fontId="26" fillId="0" borderId="0" xfId="0" applyFont="1" applyAlignment="1">
      <alignment horizontal="center"/>
    </xf>
    <xf numFmtId="167" fontId="26" fillId="0" borderId="0" xfId="0" applyNumberFormat="1" applyFont="1"/>
    <xf numFmtId="166" fontId="0" fillId="0" borderId="0" xfId="42" applyNumberFormat="1" applyFont="1" applyFill="1" applyBorder="1" applyAlignment="1">
      <alignment horizontal="center"/>
    </xf>
    <xf numFmtId="167" fontId="26" fillId="0" borderId="10" xfId="0" applyNumberFormat="1" applyFont="1" applyFill="1" applyBorder="1" applyAlignment="1">
      <alignment horizontal="center"/>
    </xf>
    <xf numFmtId="167" fontId="26" fillId="39" borderId="10" xfId="0" applyNumberFormat="1" applyFont="1" applyFill="1" applyBorder="1" applyAlignment="1">
      <alignment horizontal="center"/>
    </xf>
    <xf numFmtId="168" fontId="26" fillId="0" borderId="10" xfId="0" applyNumberFormat="1" applyFont="1" applyFill="1" applyBorder="1" applyAlignment="1">
      <alignment horizontal="center"/>
    </xf>
    <xf numFmtId="10" fontId="26" fillId="0" borderId="0" xfId="0" applyNumberFormat="1" applyFont="1" applyAlignment="1">
      <alignment horizontal="center"/>
    </xf>
    <xf numFmtId="0" fontId="16" fillId="0" borderId="0" xfId="0" applyFont="1" applyFill="1"/>
    <xf numFmtId="164" fontId="26" fillId="0" borderId="0" xfId="0" applyNumberFormat="1" applyFont="1"/>
    <xf numFmtId="164" fontId="19" fillId="0" borderId="10" xfId="0" applyNumberFormat="1" applyFont="1" applyBorder="1" applyAlignment="1">
      <alignment horizontal="center"/>
    </xf>
    <xf numFmtId="164" fontId="30" fillId="0" borderId="0" xfId="0" applyNumberFormat="1" applyFont="1" applyAlignment="1">
      <alignment horizontal="center"/>
    </xf>
    <xf numFmtId="0" fontId="30" fillId="0" borderId="0" xfId="0" applyFont="1" applyAlignment="1">
      <alignment horizontal="center"/>
    </xf>
    <xf numFmtId="1" fontId="0" fillId="40" borderId="0" xfId="0" applyNumberFormat="1" applyFill="1"/>
    <xf numFmtId="11" fontId="23" fillId="0" borderId="0" xfId="0" applyNumberFormat="1" applyFont="1"/>
    <xf numFmtId="169" fontId="0" fillId="0" borderId="0" xfId="0" applyNumberFormat="1"/>
    <xf numFmtId="170" fontId="0" fillId="0" borderId="0" xfId="0" applyNumberFormat="1"/>
    <xf numFmtId="168" fontId="19" fillId="0" borderId="0" xfId="0" applyNumberFormat="1" applyFont="1"/>
    <xf numFmtId="2" fontId="24" fillId="0" borderId="0" xfId="0" applyNumberFormat="1" applyFont="1" applyAlignment="1">
      <alignment horizontal="center"/>
    </xf>
    <xf numFmtId="171" fontId="19" fillId="0" borderId="0" xfId="0" applyNumberFormat="1" applyFont="1" applyAlignment="1">
      <alignment horizontal="center"/>
    </xf>
    <xf numFmtId="0" fontId="0" fillId="0" borderId="0" xfId="0" applyFont="1" applyAlignment="1">
      <alignment horizontal="center" wrapText="1"/>
    </xf>
    <xf numFmtId="0" fontId="26" fillId="0" borderId="12" xfId="0" applyFont="1" applyBorder="1" applyAlignment="1">
      <alignment horizontal="center"/>
    </xf>
    <xf numFmtId="0" fontId="26" fillId="0" borderId="13" xfId="0" applyFont="1" applyBorder="1" applyAlignment="1">
      <alignment horizontal="center"/>
    </xf>
    <xf numFmtId="0" fontId="26" fillId="0" borderId="14" xfId="0" applyFont="1" applyBorder="1" applyAlignment="1">
      <alignment horizontal="center"/>
    </xf>
    <xf numFmtId="0" fontId="28" fillId="0" borderId="12" xfId="0" applyFont="1" applyBorder="1" applyAlignment="1">
      <alignment horizontal="center"/>
    </xf>
    <xf numFmtId="0" fontId="28" fillId="0" borderId="14" xfId="0" applyFont="1" applyBorder="1" applyAlignment="1">
      <alignment horizontal="center"/>
    </xf>
    <xf numFmtId="0" fontId="25" fillId="0" borderId="12" xfId="0" applyFont="1" applyBorder="1" applyAlignment="1">
      <alignment horizontal="center"/>
    </xf>
    <xf numFmtId="0" fontId="25" fillId="0" borderId="14" xfId="0" applyFont="1" applyBorder="1" applyAlignment="1">
      <alignment horizontal="center"/>
    </xf>
    <xf numFmtId="165" fontId="0" fillId="0" borderId="0" xfId="0" applyNumberForma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70">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cefas-my.sharepoint.com/personal/gwladys_lambert_cefas_co_uk/Documents/BX018/forecast%20ref%20pts%20etc/Bass47_MTF%202018%20assessment%2020181213%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new"/>
      <sheetName val="fleet wts at age"/>
      <sheetName val="Forecast inputs Tab10.1.5.1"/>
      <sheetName val="Man. opt. Tab 10.1.5.3 "/>
      <sheetName val="Detailed fcast_1"/>
      <sheetName val="Sheet1"/>
      <sheetName val="Sheet2"/>
      <sheetName val="Detailed fcast_2"/>
      <sheetName val="Detailed fcast_3"/>
      <sheetName val="Detailed fcast_4"/>
      <sheetName val="Detailed fcast_5"/>
      <sheetName val="Detailed fcast_6"/>
      <sheetName val="Detailed fcast_7"/>
      <sheetName val="Detailed fcast_8"/>
      <sheetName val="Detailed fcast_9"/>
      <sheetName val="Detailed fcast_10"/>
      <sheetName val="Detailed fcast_11"/>
      <sheetName val="Detailed fcast_12"/>
      <sheetName val="Detailed fcast_13"/>
      <sheetName val="Detailed fcast_14"/>
      <sheetName val="Detailed fcast_15"/>
      <sheetName val="Detailed fcast_16"/>
      <sheetName val="Detailed fcast_17"/>
      <sheetName val="Detailed fcast_18"/>
      <sheetName val="Detailed fcast_19"/>
      <sheetName val="Detailed fcast_20"/>
      <sheetName val="Detailed fcast_21"/>
    </sheetNames>
    <sheetDataSet>
      <sheetData sheetId="0"/>
      <sheetData sheetId="1"/>
      <sheetData sheetId="2">
        <row r="4">
          <cell r="AA4">
            <v>0.24</v>
          </cell>
        </row>
        <row r="5">
          <cell r="AA5">
            <v>0.24</v>
          </cell>
        </row>
        <row r="6">
          <cell r="AA6">
            <v>0.24</v>
          </cell>
        </row>
        <row r="7">
          <cell r="AA7">
            <v>0.24</v>
          </cell>
        </row>
        <row r="8">
          <cell r="AA8">
            <v>0.24</v>
          </cell>
        </row>
        <row r="9">
          <cell r="AA9">
            <v>0.24</v>
          </cell>
        </row>
        <row r="10">
          <cell r="AA10">
            <v>0.24</v>
          </cell>
        </row>
        <row r="11">
          <cell r="AA11">
            <v>0.24</v>
          </cell>
        </row>
        <row r="12">
          <cell r="AA12">
            <v>0.24</v>
          </cell>
        </row>
        <row r="13">
          <cell r="AA13">
            <v>0.24</v>
          </cell>
        </row>
        <row r="14">
          <cell r="AA14">
            <v>0.24</v>
          </cell>
        </row>
        <row r="15">
          <cell r="AA15">
            <v>0.24</v>
          </cell>
        </row>
        <row r="16">
          <cell r="AA16">
            <v>0.24</v>
          </cell>
        </row>
        <row r="17">
          <cell r="AA17">
            <v>0.24</v>
          </cell>
        </row>
        <row r="18">
          <cell r="AA18">
            <v>0.24</v>
          </cell>
        </row>
        <row r="19">
          <cell r="AA19">
            <v>0.24</v>
          </cell>
        </row>
        <row r="20">
          <cell r="AA20">
            <v>0.24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519"/>
  <sheetViews>
    <sheetView workbookViewId="0">
      <selection activeCell="A6519" sqref="A1:A6519"/>
    </sheetView>
  </sheetViews>
  <sheetFormatPr defaultRowHeight="14.5" x14ac:dyDescent="0.35"/>
  <sheetData>
    <row r="1" spans="1:1" x14ac:dyDescent="0.35">
      <c r="A1" t="s">
        <v>1464</v>
      </c>
    </row>
    <row r="2" spans="1:1" x14ac:dyDescent="0.35">
      <c r="A2" t="s">
        <v>1465</v>
      </c>
    </row>
    <row r="4" spans="1:1" x14ac:dyDescent="0.35">
      <c r="A4" t="s">
        <v>1889</v>
      </c>
    </row>
    <row r="5" spans="1:1" x14ac:dyDescent="0.35">
      <c r="A5" t="s">
        <v>1890</v>
      </c>
    </row>
    <row r="6" spans="1:1" x14ac:dyDescent="0.35">
      <c r="A6" t="s">
        <v>1891</v>
      </c>
    </row>
    <row r="7" spans="1:1" x14ac:dyDescent="0.35">
      <c r="A7" t="s">
        <v>1892</v>
      </c>
    </row>
    <row r="8" spans="1:1" x14ac:dyDescent="0.35">
      <c r="A8" t="s">
        <v>1893</v>
      </c>
    </row>
    <row r="10" spans="1:1" x14ac:dyDescent="0.35">
      <c r="A10" t="s">
        <v>1894</v>
      </c>
    </row>
    <row r="11" spans="1:1" x14ac:dyDescent="0.35">
      <c r="A11" t="s">
        <v>1895</v>
      </c>
    </row>
    <row r="12" spans="1:1" x14ac:dyDescent="0.35">
      <c r="A12" t="s">
        <v>15</v>
      </c>
    </row>
    <row r="13" spans="1:1" x14ac:dyDescent="0.35">
      <c r="A13" t="s">
        <v>16</v>
      </c>
    </row>
    <row r="14" spans="1:1" x14ac:dyDescent="0.35">
      <c r="A14" t="s">
        <v>1896</v>
      </c>
    </row>
    <row r="15" spans="1:1" x14ac:dyDescent="0.35">
      <c r="A15" t="s">
        <v>15</v>
      </c>
    </row>
    <row r="16" spans="1:1" x14ac:dyDescent="0.35">
      <c r="A16" t="s">
        <v>21</v>
      </c>
    </row>
    <row r="17" spans="1:1" x14ac:dyDescent="0.35">
      <c r="A17" t="s">
        <v>1897</v>
      </c>
    </row>
    <row r="18" spans="1:1" x14ac:dyDescent="0.35">
      <c r="A18" t="s">
        <v>1898</v>
      </c>
    </row>
    <row r="19" spans="1:1" x14ac:dyDescent="0.35">
      <c r="A19" t="s">
        <v>1899</v>
      </c>
    </row>
    <row r="20" spans="1:1" x14ac:dyDescent="0.35">
      <c r="A20" t="s">
        <v>1900</v>
      </c>
    </row>
    <row r="21" spans="1:1" x14ac:dyDescent="0.35">
      <c r="A21" t="s">
        <v>1901</v>
      </c>
    </row>
    <row r="22" spans="1:1" x14ac:dyDescent="0.35">
      <c r="A22" t="s">
        <v>1902</v>
      </c>
    </row>
    <row r="23" spans="1:1" x14ac:dyDescent="0.35">
      <c r="A23" t="s">
        <v>1903</v>
      </c>
    </row>
    <row r="24" spans="1:1" x14ac:dyDescent="0.35">
      <c r="A24" t="s">
        <v>1904</v>
      </c>
    </row>
    <row r="25" spans="1:1" x14ac:dyDescent="0.35">
      <c r="A25" t="s">
        <v>1905</v>
      </c>
    </row>
    <row r="26" spans="1:1" x14ac:dyDescent="0.35">
      <c r="A26" t="s">
        <v>1906</v>
      </c>
    </row>
    <row r="27" spans="1:1" x14ac:dyDescent="0.35">
      <c r="A27" t="s">
        <v>1907</v>
      </c>
    </row>
    <row r="28" spans="1:1" x14ac:dyDescent="0.35">
      <c r="A28" t="s">
        <v>1908</v>
      </c>
    </row>
    <row r="29" spans="1:1" x14ac:dyDescent="0.35">
      <c r="A29" t="s">
        <v>1909</v>
      </c>
    </row>
    <row r="30" spans="1:1" x14ac:dyDescent="0.35">
      <c r="A30" t="s">
        <v>1910</v>
      </c>
    </row>
    <row r="31" spans="1:1" x14ac:dyDescent="0.35">
      <c r="A31" t="s">
        <v>1911</v>
      </c>
    </row>
    <row r="32" spans="1:1" x14ac:dyDescent="0.35">
      <c r="A32" t="s">
        <v>1912</v>
      </c>
    </row>
    <row r="33" spans="1:1" x14ac:dyDescent="0.35">
      <c r="A33" t="s">
        <v>1913</v>
      </c>
    </row>
    <row r="34" spans="1:1" x14ac:dyDescent="0.35">
      <c r="A34" t="s">
        <v>1914</v>
      </c>
    </row>
    <row r="35" spans="1:1" x14ac:dyDescent="0.35">
      <c r="A35" t="s">
        <v>1915</v>
      </c>
    </row>
    <row r="36" spans="1:1" x14ac:dyDescent="0.35">
      <c r="A36" t="s">
        <v>1916</v>
      </c>
    </row>
    <row r="37" spans="1:1" x14ac:dyDescent="0.35">
      <c r="A37" t="s">
        <v>1917</v>
      </c>
    </row>
    <row r="38" spans="1:1" x14ac:dyDescent="0.35">
      <c r="A38" t="s">
        <v>1918</v>
      </c>
    </row>
    <row r="39" spans="1:1" x14ac:dyDescent="0.35">
      <c r="A39" t="s">
        <v>1919</v>
      </c>
    </row>
    <row r="40" spans="1:1" x14ac:dyDescent="0.35">
      <c r="A40" t="s">
        <v>1920</v>
      </c>
    </row>
    <row r="41" spans="1:1" x14ac:dyDescent="0.35">
      <c r="A41" t="s">
        <v>1921</v>
      </c>
    </row>
    <row r="42" spans="1:1" x14ac:dyDescent="0.35">
      <c r="A42" t="s">
        <v>1922</v>
      </c>
    </row>
    <row r="43" spans="1:1" x14ac:dyDescent="0.35">
      <c r="A43" t="s">
        <v>1923</v>
      </c>
    </row>
    <row r="44" spans="1:1" x14ac:dyDescent="0.35">
      <c r="A44" t="s">
        <v>1924</v>
      </c>
    </row>
    <row r="45" spans="1:1" x14ac:dyDescent="0.35">
      <c r="A45" t="s">
        <v>1925</v>
      </c>
    </row>
    <row r="46" spans="1:1" x14ac:dyDescent="0.35">
      <c r="A46" t="s">
        <v>1926</v>
      </c>
    </row>
    <row r="47" spans="1:1" x14ac:dyDescent="0.35">
      <c r="A47" t="s">
        <v>1927</v>
      </c>
    </row>
    <row r="48" spans="1:1" x14ac:dyDescent="0.35">
      <c r="A48" t="s">
        <v>1928</v>
      </c>
    </row>
    <row r="49" spans="1:1" x14ac:dyDescent="0.35">
      <c r="A49" t="s">
        <v>1929</v>
      </c>
    </row>
    <row r="50" spans="1:1" x14ac:dyDescent="0.35">
      <c r="A50" t="s">
        <v>1930</v>
      </c>
    </row>
    <row r="51" spans="1:1" x14ac:dyDescent="0.35">
      <c r="A51" t="s">
        <v>1931</v>
      </c>
    </row>
    <row r="52" spans="1:1" x14ac:dyDescent="0.35">
      <c r="A52" t="s">
        <v>1932</v>
      </c>
    </row>
    <row r="53" spans="1:1" x14ac:dyDescent="0.35">
      <c r="A53" t="s">
        <v>1933</v>
      </c>
    </row>
    <row r="54" spans="1:1" x14ac:dyDescent="0.35">
      <c r="A54" t="s">
        <v>1934</v>
      </c>
    </row>
    <row r="55" spans="1:1" x14ac:dyDescent="0.35">
      <c r="A55" t="s">
        <v>1935</v>
      </c>
    </row>
    <row r="56" spans="1:1" x14ac:dyDescent="0.35">
      <c r="A56" t="s">
        <v>1936</v>
      </c>
    </row>
    <row r="57" spans="1:1" x14ac:dyDescent="0.35">
      <c r="A57" t="s">
        <v>1937</v>
      </c>
    </row>
    <row r="58" spans="1:1" x14ac:dyDescent="0.35">
      <c r="A58" t="s">
        <v>1938</v>
      </c>
    </row>
    <row r="59" spans="1:1" x14ac:dyDescent="0.35">
      <c r="A59" t="s">
        <v>1939</v>
      </c>
    </row>
    <row r="60" spans="1:1" x14ac:dyDescent="0.35">
      <c r="A60" t="s">
        <v>1940</v>
      </c>
    </row>
    <row r="61" spans="1:1" x14ac:dyDescent="0.35">
      <c r="A61" t="s">
        <v>1941</v>
      </c>
    </row>
    <row r="62" spans="1:1" x14ac:dyDescent="0.35">
      <c r="A62" t="s">
        <v>1942</v>
      </c>
    </row>
    <row r="63" spans="1:1" x14ac:dyDescent="0.35">
      <c r="A63" t="s">
        <v>1943</v>
      </c>
    </row>
    <row r="64" spans="1:1" x14ac:dyDescent="0.35">
      <c r="A64" t="s">
        <v>1944</v>
      </c>
    </row>
    <row r="66" spans="1:1" x14ac:dyDescent="0.35">
      <c r="A66" t="s">
        <v>23</v>
      </c>
    </row>
    <row r="67" spans="1:1" x14ac:dyDescent="0.35">
      <c r="A67" t="s">
        <v>1945</v>
      </c>
    </row>
    <row r="68" spans="1:1" x14ac:dyDescent="0.35">
      <c r="A68" t="s">
        <v>1946</v>
      </c>
    </row>
    <row r="69" spans="1:1" x14ac:dyDescent="0.35">
      <c r="A69" t="s">
        <v>1947</v>
      </c>
    </row>
    <row r="70" spans="1:1" x14ac:dyDescent="0.35">
      <c r="A70" t="s">
        <v>1948</v>
      </c>
    </row>
    <row r="71" spans="1:1" x14ac:dyDescent="0.35">
      <c r="A71" t="s">
        <v>1949</v>
      </c>
    </row>
    <row r="72" spans="1:1" x14ac:dyDescent="0.35">
      <c r="A72" t="s">
        <v>1950</v>
      </c>
    </row>
    <row r="73" spans="1:1" x14ac:dyDescent="0.35">
      <c r="A73" t="s">
        <v>1951</v>
      </c>
    </row>
    <row r="74" spans="1:1" x14ac:dyDescent="0.35">
      <c r="A74" t="s">
        <v>1952</v>
      </c>
    </row>
    <row r="75" spans="1:1" x14ac:dyDescent="0.35">
      <c r="A75" t="s">
        <v>1953</v>
      </c>
    </row>
    <row r="76" spans="1:1" x14ac:dyDescent="0.35">
      <c r="A76" t="s">
        <v>1954</v>
      </c>
    </row>
    <row r="78" spans="1:1" x14ac:dyDescent="0.35">
      <c r="A78" t="s">
        <v>1955</v>
      </c>
    </row>
    <row r="79" spans="1:1" x14ac:dyDescent="0.35">
      <c r="A79" t="s">
        <v>1956</v>
      </c>
    </row>
    <row r="80" spans="1:1" x14ac:dyDescent="0.35">
      <c r="A80" t="s">
        <v>1957</v>
      </c>
    </row>
    <row r="81" spans="1:1" x14ac:dyDescent="0.35">
      <c r="A81" t="s">
        <v>1958</v>
      </c>
    </row>
    <row r="82" spans="1:1" x14ac:dyDescent="0.35">
      <c r="A82" t="s">
        <v>1959</v>
      </c>
    </row>
    <row r="83" spans="1:1" x14ac:dyDescent="0.35">
      <c r="A83" t="s">
        <v>1960</v>
      </c>
    </row>
    <row r="84" spans="1:1" x14ac:dyDescent="0.35">
      <c r="A84" t="s">
        <v>1961</v>
      </c>
    </row>
    <row r="85" spans="1:1" x14ac:dyDescent="0.35">
      <c r="A85" t="s">
        <v>1962</v>
      </c>
    </row>
    <row r="86" spans="1:1" x14ac:dyDescent="0.35">
      <c r="A86" t="s">
        <v>1963</v>
      </c>
    </row>
    <row r="87" spans="1:1" x14ac:dyDescent="0.35">
      <c r="A87" t="s">
        <v>1964</v>
      </c>
    </row>
    <row r="88" spans="1:1" x14ac:dyDescent="0.35">
      <c r="A88" t="s">
        <v>1965</v>
      </c>
    </row>
    <row r="89" spans="1:1" x14ac:dyDescent="0.35">
      <c r="A89" t="s">
        <v>1966</v>
      </c>
    </row>
    <row r="90" spans="1:1" x14ac:dyDescent="0.35">
      <c r="A90" t="s">
        <v>1967</v>
      </c>
    </row>
    <row r="91" spans="1:1" x14ac:dyDescent="0.35">
      <c r="A91" t="s">
        <v>1968</v>
      </c>
    </row>
    <row r="92" spans="1:1" x14ac:dyDescent="0.35">
      <c r="A92" t="s">
        <v>1969</v>
      </c>
    </row>
    <row r="93" spans="1:1" x14ac:dyDescent="0.35">
      <c r="A93" t="s">
        <v>106</v>
      </c>
    </row>
    <row r="94" spans="1:1" x14ac:dyDescent="0.35">
      <c r="A94" t="s">
        <v>1970</v>
      </c>
    </row>
    <row r="95" spans="1:1" x14ac:dyDescent="0.35">
      <c r="A95" t="s">
        <v>1971</v>
      </c>
    </row>
    <row r="96" spans="1:1" x14ac:dyDescent="0.35">
      <c r="A96" t="s">
        <v>1972</v>
      </c>
    </row>
    <row r="97" spans="1:1" x14ac:dyDescent="0.35">
      <c r="A97" t="s">
        <v>1973</v>
      </c>
    </row>
    <row r="98" spans="1:1" x14ac:dyDescent="0.35">
      <c r="A98" t="s">
        <v>1974</v>
      </c>
    </row>
    <row r="99" spans="1:1" x14ac:dyDescent="0.35">
      <c r="A99" t="s">
        <v>1975</v>
      </c>
    </row>
    <row r="100" spans="1:1" x14ac:dyDescent="0.35">
      <c r="A100" t="s">
        <v>1976</v>
      </c>
    </row>
    <row r="101" spans="1:1" x14ac:dyDescent="0.35">
      <c r="A101" t="s">
        <v>1977</v>
      </c>
    </row>
    <row r="102" spans="1:1" x14ac:dyDescent="0.35">
      <c r="A102" t="s">
        <v>1978</v>
      </c>
    </row>
    <row r="103" spans="1:1" x14ac:dyDescent="0.35">
      <c r="A103" t="s">
        <v>1979</v>
      </c>
    </row>
    <row r="104" spans="1:1" x14ac:dyDescent="0.35">
      <c r="A104" t="s">
        <v>1980</v>
      </c>
    </row>
    <row r="106" spans="1:1" x14ac:dyDescent="0.35">
      <c r="A106" t="s">
        <v>25</v>
      </c>
    </row>
    <row r="107" spans="1:1" x14ac:dyDescent="0.35">
      <c r="A107" t="s">
        <v>1981</v>
      </c>
    </row>
    <row r="108" spans="1:1" x14ac:dyDescent="0.35">
      <c r="A108" t="s">
        <v>1982</v>
      </c>
    </row>
    <row r="109" spans="1:1" x14ac:dyDescent="0.35">
      <c r="A109" t="s">
        <v>1983</v>
      </c>
    </row>
    <row r="110" spans="1:1" x14ac:dyDescent="0.35">
      <c r="A110" t="s">
        <v>1984</v>
      </c>
    </row>
    <row r="111" spans="1:1" x14ac:dyDescent="0.35">
      <c r="A111" t="s">
        <v>1985</v>
      </c>
    </row>
    <row r="112" spans="1:1" x14ac:dyDescent="0.35">
      <c r="A112" t="s">
        <v>1986</v>
      </c>
    </row>
    <row r="113" spans="1:1" x14ac:dyDescent="0.35">
      <c r="A113" t="s">
        <v>1987</v>
      </c>
    </row>
    <row r="114" spans="1:1" x14ac:dyDescent="0.35">
      <c r="A114" t="s">
        <v>1988</v>
      </c>
    </row>
    <row r="116" spans="1:1" x14ac:dyDescent="0.35">
      <c r="A116" t="s">
        <v>26</v>
      </c>
    </row>
    <row r="117" spans="1:1" x14ac:dyDescent="0.35">
      <c r="A117" t="s">
        <v>1989</v>
      </c>
    </row>
    <row r="118" spans="1:1" x14ac:dyDescent="0.35">
      <c r="A118" t="s">
        <v>1990</v>
      </c>
    </row>
    <row r="119" spans="1:1" x14ac:dyDescent="0.35">
      <c r="A119" t="s">
        <v>1991</v>
      </c>
    </row>
    <row r="120" spans="1:1" x14ac:dyDescent="0.35">
      <c r="A120" t="s">
        <v>1992</v>
      </c>
    </row>
    <row r="121" spans="1:1" x14ac:dyDescent="0.35">
      <c r="A121" t="s">
        <v>1993</v>
      </c>
    </row>
    <row r="122" spans="1:1" x14ac:dyDescent="0.35">
      <c r="A122" t="s">
        <v>1994</v>
      </c>
    </row>
    <row r="123" spans="1:1" x14ac:dyDescent="0.35">
      <c r="A123" t="s">
        <v>1995</v>
      </c>
    </row>
    <row r="124" spans="1:1" x14ac:dyDescent="0.35">
      <c r="A124" t="s">
        <v>1996</v>
      </c>
    </row>
    <row r="125" spans="1:1" x14ac:dyDescent="0.35">
      <c r="A125" t="s">
        <v>1997</v>
      </c>
    </row>
    <row r="126" spans="1:1" x14ac:dyDescent="0.35">
      <c r="A126" t="s">
        <v>1998</v>
      </c>
    </row>
    <row r="127" spans="1:1" x14ac:dyDescent="0.35">
      <c r="A127" t="s">
        <v>1999</v>
      </c>
    </row>
    <row r="128" spans="1:1" x14ac:dyDescent="0.35">
      <c r="A128" t="s">
        <v>2000</v>
      </c>
    </row>
    <row r="129" spans="1:1" x14ac:dyDescent="0.35">
      <c r="A129" t="s">
        <v>2001</v>
      </c>
    </row>
    <row r="130" spans="1:1" x14ac:dyDescent="0.35">
      <c r="A130" t="s">
        <v>2002</v>
      </c>
    </row>
    <row r="131" spans="1:1" x14ac:dyDescent="0.35">
      <c r="A131" t="s">
        <v>2003</v>
      </c>
    </row>
    <row r="132" spans="1:1" x14ac:dyDescent="0.35">
      <c r="A132" t="s">
        <v>2004</v>
      </c>
    </row>
    <row r="133" spans="1:1" x14ac:dyDescent="0.35">
      <c r="A133" t="s">
        <v>2005</v>
      </c>
    </row>
    <row r="134" spans="1:1" x14ac:dyDescent="0.35">
      <c r="A134" t="s">
        <v>2006</v>
      </c>
    </row>
    <row r="135" spans="1:1" x14ac:dyDescent="0.35">
      <c r="A135" t="s">
        <v>2007</v>
      </c>
    </row>
    <row r="136" spans="1:1" x14ac:dyDescent="0.35">
      <c r="A136" t="s">
        <v>2008</v>
      </c>
    </row>
    <row r="137" spans="1:1" x14ac:dyDescent="0.35">
      <c r="A137" t="s">
        <v>2009</v>
      </c>
    </row>
    <row r="138" spans="1:1" x14ac:dyDescent="0.35">
      <c r="A138" t="s">
        <v>2010</v>
      </c>
    </row>
    <row r="139" spans="1:1" x14ac:dyDescent="0.35">
      <c r="A139" t="s">
        <v>2011</v>
      </c>
    </row>
    <row r="140" spans="1:1" x14ac:dyDescent="0.35">
      <c r="A140" t="s">
        <v>2012</v>
      </c>
    </row>
    <row r="141" spans="1:1" x14ac:dyDescent="0.35">
      <c r="A141" t="s">
        <v>2013</v>
      </c>
    </row>
    <row r="142" spans="1:1" x14ac:dyDescent="0.35">
      <c r="A142" t="s">
        <v>2014</v>
      </c>
    </row>
    <row r="143" spans="1:1" x14ac:dyDescent="0.35">
      <c r="A143" t="s">
        <v>2015</v>
      </c>
    </row>
    <row r="144" spans="1:1" x14ac:dyDescent="0.35">
      <c r="A144" t="s">
        <v>2016</v>
      </c>
    </row>
    <row r="145" spans="1:1" x14ac:dyDescent="0.35">
      <c r="A145" t="s">
        <v>2017</v>
      </c>
    </row>
    <row r="146" spans="1:1" x14ac:dyDescent="0.35">
      <c r="A146" t="s">
        <v>2018</v>
      </c>
    </row>
    <row r="147" spans="1:1" x14ac:dyDescent="0.35">
      <c r="A147" t="s">
        <v>2019</v>
      </c>
    </row>
    <row r="148" spans="1:1" x14ac:dyDescent="0.35">
      <c r="A148" t="s">
        <v>2020</v>
      </c>
    </row>
    <row r="149" spans="1:1" x14ac:dyDescent="0.35">
      <c r="A149" t="s">
        <v>2021</v>
      </c>
    </row>
    <row r="150" spans="1:1" x14ac:dyDescent="0.35">
      <c r="A150" t="s">
        <v>2022</v>
      </c>
    </row>
    <row r="151" spans="1:1" x14ac:dyDescent="0.35">
      <c r="A151" t="s">
        <v>2023</v>
      </c>
    </row>
    <row r="152" spans="1:1" x14ac:dyDescent="0.35">
      <c r="A152" t="s">
        <v>2024</v>
      </c>
    </row>
    <row r="153" spans="1:1" x14ac:dyDescent="0.35">
      <c r="A153" t="s">
        <v>2025</v>
      </c>
    </row>
    <row r="154" spans="1:1" x14ac:dyDescent="0.35">
      <c r="A154" t="s">
        <v>2026</v>
      </c>
    </row>
    <row r="155" spans="1:1" x14ac:dyDescent="0.35">
      <c r="A155" t="s">
        <v>2027</v>
      </c>
    </row>
    <row r="156" spans="1:1" x14ac:dyDescent="0.35">
      <c r="A156" t="s">
        <v>2028</v>
      </c>
    </row>
    <row r="157" spans="1:1" x14ac:dyDescent="0.35">
      <c r="A157" t="s">
        <v>2029</v>
      </c>
    </row>
    <row r="158" spans="1:1" x14ac:dyDescent="0.35">
      <c r="A158" t="s">
        <v>2030</v>
      </c>
    </row>
    <row r="159" spans="1:1" x14ac:dyDescent="0.35">
      <c r="A159" t="s">
        <v>2031</v>
      </c>
    </row>
    <row r="160" spans="1:1" x14ac:dyDescent="0.35">
      <c r="A160" t="s">
        <v>2032</v>
      </c>
    </row>
    <row r="161" spans="1:1" x14ac:dyDescent="0.35">
      <c r="A161" t="s">
        <v>2033</v>
      </c>
    </row>
    <row r="162" spans="1:1" x14ac:dyDescent="0.35">
      <c r="A162" t="s">
        <v>2034</v>
      </c>
    </row>
    <row r="163" spans="1:1" x14ac:dyDescent="0.35">
      <c r="A163" t="s">
        <v>2035</v>
      </c>
    </row>
    <row r="164" spans="1:1" x14ac:dyDescent="0.35">
      <c r="A164" t="s">
        <v>2036</v>
      </c>
    </row>
    <row r="165" spans="1:1" x14ac:dyDescent="0.35">
      <c r="A165" t="s">
        <v>2037</v>
      </c>
    </row>
    <row r="166" spans="1:1" x14ac:dyDescent="0.35">
      <c r="A166" t="s">
        <v>2038</v>
      </c>
    </row>
    <row r="167" spans="1:1" x14ac:dyDescent="0.35">
      <c r="A167" t="s">
        <v>2039</v>
      </c>
    </row>
    <row r="168" spans="1:1" x14ac:dyDescent="0.35">
      <c r="A168" t="s">
        <v>2040</v>
      </c>
    </row>
    <row r="169" spans="1:1" x14ac:dyDescent="0.35">
      <c r="A169" t="s">
        <v>2041</v>
      </c>
    </row>
    <row r="170" spans="1:1" x14ac:dyDescent="0.35">
      <c r="A170" t="s">
        <v>2042</v>
      </c>
    </row>
    <row r="171" spans="1:1" x14ac:dyDescent="0.35">
      <c r="A171" t="s">
        <v>2043</v>
      </c>
    </row>
    <row r="172" spans="1:1" x14ac:dyDescent="0.35">
      <c r="A172" t="s">
        <v>2044</v>
      </c>
    </row>
    <row r="173" spans="1:1" x14ac:dyDescent="0.35">
      <c r="A173" t="s">
        <v>2045</v>
      </c>
    </row>
    <row r="174" spans="1:1" x14ac:dyDescent="0.35">
      <c r="A174" t="s">
        <v>2046</v>
      </c>
    </row>
    <row r="175" spans="1:1" x14ac:dyDescent="0.35">
      <c r="A175" t="s">
        <v>2047</v>
      </c>
    </row>
    <row r="176" spans="1:1" x14ac:dyDescent="0.35">
      <c r="A176" t="s">
        <v>2048</v>
      </c>
    </row>
    <row r="177" spans="1:1" x14ac:dyDescent="0.35">
      <c r="A177" t="s">
        <v>2049</v>
      </c>
    </row>
    <row r="178" spans="1:1" x14ac:dyDescent="0.35">
      <c r="A178" t="s">
        <v>2050</v>
      </c>
    </row>
    <row r="179" spans="1:1" x14ac:dyDescent="0.35">
      <c r="A179" t="s">
        <v>2051</v>
      </c>
    </row>
    <row r="180" spans="1:1" x14ac:dyDescent="0.35">
      <c r="A180" t="s">
        <v>2052</v>
      </c>
    </row>
    <row r="181" spans="1:1" x14ac:dyDescent="0.35">
      <c r="A181" t="s">
        <v>2053</v>
      </c>
    </row>
    <row r="182" spans="1:1" x14ac:dyDescent="0.35">
      <c r="A182" t="s">
        <v>2054</v>
      </c>
    </row>
    <row r="183" spans="1:1" x14ac:dyDescent="0.35">
      <c r="A183" t="s">
        <v>2055</v>
      </c>
    </row>
    <row r="184" spans="1:1" x14ac:dyDescent="0.35">
      <c r="A184" t="s">
        <v>2056</v>
      </c>
    </row>
    <row r="185" spans="1:1" x14ac:dyDescent="0.35">
      <c r="A185" t="s">
        <v>2057</v>
      </c>
    </row>
    <row r="186" spans="1:1" x14ac:dyDescent="0.35">
      <c r="A186" t="s">
        <v>2058</v>
      </c>
    </row>
    <row r="187" spans="1:1" x14ac:dyDescent="0.35">
      <c r="A187" t="s">
        <v>2059</v>
      </c>
    </row>
    <row r="188" spans="1:1" x14ac:dyDescent="0.35">
      <c r="A188" t="s">
        <v>2060</v>
      </c>
    </row>
    <row r="189" spans="1:1" x14ac:dyDescent="0.35">
      <c r="A189" t="s">
        <v>2061</v>
      </c>
    </row>
    <row r="190" spans="1:1" x14ac:dyDescent="0.35">
      <c r="A190" t="s">
        <v>2062</v>
      </c>
    </row>
    <row r="191" spans="1:1" x14ac:dyDescent="0.35">
      <c r="A191" t="s">
        <v>2063</v>
      </c>
    </row>
    <row r="192" spans="1:1" x14ac:dyDescent="0.35">
      <c r="A192" t="s">
        <v>2064</v>
      </c>
    </row>
    <row r="193" spans="1:1" x14ac:dyDescent="0.35">
      <c r="A193" t="s">
        <v>2065</v>
      </c>
    </row>
    <row r="194" spans="1:1" x14ac:dyDescent="0.35">
      <c r="A194" t="s">
        <v>2066</v>
      </c>
    </row>
    <row r="195" spans="1:1" x14ac:dyDescent="0.35">
      <c r="A195" t="s">
        <v>2067</v>
      </c>
    </row>
    <row r="196" spans="1:1" x14ac:dyDescent="0.35">
      <c r="A196" t="s">
        <v>2068</v>
      </c>
    </row>
    <row r="197" spans="1:1" x14ac:dyDescent="0.35">
      <c r="A197" t="s">
        <v>2069</v>
      </c>
    </row>
    <row r="198" spans="1:1" x14ac:dyDescent="0.35">
      <c r="A198" t="s">
        <v>2070</v>
      </c>
    </row>
    <row r="199" spans="1:1" x14ac:dyDescent="0.35">
      <c r="A199" t="s">
        <v>2071</v>
      </c>
    </row>
    <row r="200" spans="1:1" x14ac:dyDescent="0.35">
      <c r="A200" t="s">
        <v>2072</v>
      </c>
    </row>
    <row r="201" spans="1:1" x14ac:dyDescent="0.35">
      <c r="A201" t="s">
        <v>2073</v>
      </c>
    </row>
    <row r="202" spans="1:1" x14ac:dyDescent="0.35">
      <c r="A202" t="s">
        <v>2074</v>
      </c>
    </row>
    <row r="203" spans="1:1" x14ac:dyDescent="0.35">
      <c r="A203" t="s">
        <v>2075</v>
      </c>
    </row>
    <row r="204" spans="1:1" x14ac:dyDescent="0.35">
      <c r="A204" t="s">
        <v>2076</v>
      </c>
    </row>
    <row r="205" spans="1:1" x14ac:dyDescent="0.35">
      <c r="A205" t="s">
        <v>2077</v>
      </c>
    </row>
    <row r="206" spans="1:1" x14ac:dyDescent="0.35">
      <c r="A206" t="s">
        <v>2078</v>
      </c>
    </row>
    <row r="207" spans="1:1" x14ac:dyDescent="0.35">
      <c r="A207" t="s">
        <v>2079</v>
      </c>
    </row>
    <row r="208" spans="1:1" x14ac:dyDescent="0.35">
      <c r="A208" t="s">
        <v>2080</v>
      </c>
    </row>
    <row r="209" spans="1:1" x14ac:dyDescent="0.35">
      <c r="A209" t="s">
        <v>2081</v>
      </c>
    </row>
    <row r="210" spans="1:1" x14ac:dyDescent="0.35">
      <c r="A210" t="s">
        <v>2082</v>
      </c>
    </row>
    <row r="211" spans="1:1" x14ac:dyDescent="0.35">
      <c r="A211" t="s">
        <v>2083</v>
      </c>
    </row>
    <row r="212" spans="1:1" x14ac:dyDescent="0.35">
      <c r="A212" t="s">
        <v>2084</v>
      </c>
    </row>
    <row r="213" spans="1:1" x14ac:dyDescent="0.35">
      <c r="A213" t="s">
        <v>2085</v>
      </c>
    </row>
    <row r="214" spans="1:1" x14ac:dyDescent="0.35">
      <c r="A214" t="s">
        <v>2086</v>
      </c>
    </row>
    <row r="215" spans="1:1" x14ac:dyDescent="0.35">
      <c r="A215" t="s">
        <v>2087</v>
      </c>
    </row>
    <row r="216" spans="1:1" x14ac:dyDescent="0.35">
      <c r="A216" t="s">
        <v>2088</v>
      </c>
    </row>
    <row r="217" spans="1:1" x14ac:dyDescent="0.35">
      <c r="A217" t="s">
        <v>2089</v>
      </c>
    </row>
    <row r="218" spans="1:1" x14ac:dyDescent="0.35">
      <c r="A218" t="s">
        <v>2090</v>
      </c>
    </row>
    <row r="219" spans="1:1" x14ac:dyDescent="0.35">
      <c r="A219" t="s">
        <v>2091</v>
      </c>
    </row>
    <row r="220" spans="1:1" x14ac:dyDescent="0.35">
      <c r="A220" t="s">
        <v>2092</v>
      </c>
    </row>
    <row r="221" spans="1:1" x14ac:dyDescent="0.35">
      <c r="A221" t="s">
        <v>2093</v>
      </c>
    </row>
    <row r="222" spans="1:1" x14ac:dyDescent="0.35">
      <c r="A222" t="s">
        <v>2094</v>
      </c>
    </row>
    <row r="223" spans="1:1" x14ac:dyDescent="0.35">
      <c r="A223" t="s">
        <v>2095</v>
      </c>
    </row>
    <row r="224" spans="1:1" x14ac:dyDescent="0.35">
      <c r="A224" t="s">
        <v>2096</v>
      </c>
    </row>
    <row r="225" spans="1:1" x14ac:dyDescent="0.35">
      <c r="A225" t="s">
        <v>2097</v>
      </c>
    </row>
    <row r="226" spans="1:1" x14ac:dyDescent="0.35">
      <c r="A226" t="s">
        <v>2098</v>
      </c>
    </row>
    <row r="227" spans="1:1" x14ac:dyDescent="0.35">
      <c r="A227" t="s">
        <v>2099</v>
      </c>
    </row>
    <row r="228" spans="1:1" x14ac:dyDescent="0.35">
      <c r="A228" t="s">
        <v>2100</v>
      </c>
    </row>
    <row r="229" spans="1:1" x14ac:dyDescent="0.35">
      <c r="A229" t="s">
        <v>2101</v>
      </c>
    </row>
    <row r="230" spans="1:1" x14ac:dyDescent="0.35">
      <c r="A230" t="s">
        <v>2102</v>
      </c>
    </row>
    <row r="231" spans="1:1" x14ac:dyDescent="0.35">
      <c r="A231" t="s">
        <v>2103</v>
      </c>
    </row>
    <row r="232" spans="1:1" x14ac:dyDescent="0.35">
      <c r="A232" t="s">
        <v>2104</v>
      </c>
    </row>
    <row r="233" spans="1:1" x14ac:dyDescent="0.35">
      <c r="A233" t="s">
        <v>2105</v>
      </c>
    </row>
    <row r="234" spans="1:1" x14ac:dyDescent="0.35">
      <c r="A234" t="s">
        <v>2106</v>
      </c>
    </row>
    <row r="235" spans="1:1" x14ac:dyDescent="0.35">
      <c r="A235" t="s">
        <v>2107</v>
      </c>
    </row>
    <row r="236" spans="1:1" x14ac:dyDescent="0.35">
      <c r="A236" t="s">
        <v>2108</v>
      </c>
    </row>
    <row r="237" spans="1:1" x14ac:dyDescent="0.35">
      <c r="A237" t="s">
        <v>2109</v>
      </c>
    </row>
    <row r="238" spans="1:1" x14ac:dyDescent="0.35">
      <c r="A238" t="s">
        <v>2110</v>
      </c>
    </row>
    <row r="239" spans="1:1" x14ac:dyDescent="0.35">
      <c r="A239" t="s">
        <v>2111</v>
      </c>
    </row>
    <row r="240" spans="1:1" x14ac:dyDescent="0.35">
      <c r="A240" t="s">
        <v>2112</v>
      </c>
    </row>
    <row r="241" spans="1:1" x14ac:dyDescent="0.35">
      <c r="A241" t="s">
        <v>2113</v>
      </c>
    </row>
    <row r="242" spans="1:1" x14ac:dyDescent="0.35">
      <c r="A242" t="s">
        <v>2114</v>
      </c>
    </row>
    <row r="243" spans="1:1" x14ac:dyDescent="0.35">
      <c r="A243" t="s">
        <v>2115</v>
      </c>
    </row>
    <row r="244" spans="1:1" x14ac:dyDescent="0.35">
      <c r="A244" t="s">
        <v>2116</v>
      </c>
    </row>
    <row r="245" spans="1:1" x14ac:dyDescent="0.35">
      <c r="A245" t="s">
        <v>2117</v>
      </c>
    </row>
    <row r="246" spans="1:1" x14ac:dyDescent="0.35">
      <c r="A246" t="s">
        <v>2118</v>
      </c>
    </row>
    <row r="247" spans="1:1" x14ac:dyDescent="0.35">
      <c r="A247" t="s">
        <v>2119</v>
      </c>
    </row>
    <row r="248" spans="1:1" x14ac:dyDescent="0.35">
      <c r="A248" t="s">
        <v>2120</v>
      </c>
    </row>
    <row r="249" spans="1:1" x14ac:dyDescent="0.35">
      <c r="A249" t="s">
        <v>2121</v>
      </c>
    </row>
    <row r="250" spans="1:1" x14ac:dyDescent="0.35">
      <c r="A250" t="s">
        <v>2122</v>
      </c>
    </row>
    <row r="251" spans="1:1" x14ac:dyDescent="0.35">
      <c r="A251" t="s">
        <v>2123</v>
      </c>
    </row>
    <row r="252" spans="1:1" x14ac:dyDescent="0.35">
      <c r="A252" t="s">
        <v>2124</v>
      </c>
    </row>
    <row r="253" spans="1:1" x14ac:dyDescent="0.35">
      <c r="A253" t="s">
        <v>2125</v>
      </c>
    </row>
    <row r="254" spans="1:1" x14ac:dyDescent="0.35">
      <c r="A254" t="s">
        <v>2126</v>
      </c>
    </row>
    <row r="255" spans="1:1" x14ac:dyDescent="0.35">
      <c r="A255" t="s">
        <v>2127</v>
      </c>
    </row>
    <row r="256" spans="1:1" x14ac:dyDescent="0.35">
      <c r="A256" t="s">
        <v>2128</v>
      </c>
    </row>
    <row r="257" spans="1:1" x14ac:dyDescent="0.35">
      <c r="A257" t="s">
        <v>2129</v>
      </c>
    </row>
    <row r="258" spans="1:1" x14ac:dyDescent="0.35">
      <c r="A258" t="s">
        <v>2130</v>
      </c>
    </row>
    <row r="259" spans="1:1" x14ac:dyDescent="0.35">
      <c r="A259" t="s">
        <v>2131</v>
      </c>
    </row>
    <row r="260" spans="1:1" x14ac:dyDescent="0.35">
      <c r="A260" t="s">
        <v>2132</v>
      </c>
    </row>
    <row r="261" spans="1:1" x14ac:dyDescent="0.35">
      <c r="A261" t="s">
        <v>2133</v>
      </c>
    </row>
    <row r="262" spans="1:1" x14ac:dyDescent="0.35">
      <c r="A262" t="s">
        <v>2134</v>
      </c>
    </row>
    <row r="263" spans="1:1" x14ac:dyDescent="0.35">
      <c r="A263" t="s">
        <v>2135</v>
      </c>
    </row>
    <row r="264" spans="1:1" x14ac:dyDescent="0.35">
      <c r="A264" t="s">
        <v>2136</v>
      </c>
    </row>
    <row r="265" spans="1:1" x14ac:dyDescent="0.35">
      <c r="A265" t="s">
        <v>2137</v>
      </c>
    </row>
    <row r="266" spans="1:1" x14ac:dyDescent="0.35">
      <c r="A266" t="s">
        <v>2138</v>
      </c>
    </row>
    <row r="267" spans="1:1" x14ac:dyDescent="0.35">
      <c r="A267" t="s">
        <v>2139</v>
      </c>
    </row>
    <row r="268" spans="1:1" x14ac:dyDescent="0.35">
      <c r="A268" t="s">
        <v>2140</v>
      </c>
    </row>
    <row r="269" spans="1:1" x14ac:dyDescent="0.35">
      <c r="A269" t="s">
        <v>2141</v>
      </c>
    </row>
    <row r="270" spans="1:1" x14ac:dyDescent="0.35">
      <c r="A270" t="s">
        <v>2142</v>
      </c>
    </row>
    <row r="271" spans="1:1" x14ac:dyDescent="0.35">
      <c r="A271" t="s">
        <v>2143</v>
      </c>
    </row>
    <row r="272" spans="1:1" x14ac:dyDescent="0.35">
      <c r="A272" t="s">
        <v>2144</v>
      </c>
    </row>
    <row r="274" spans="1:1" x14ac:dyDescent="0.35">
      <c r="A274" t="s">
        <v>2145</v>
      </c>
    </row>
    <row r="275" spans="1:1" x14ac:dyDescent="0.35">
      <c r="A275" t="s">
        <v>2146</v>
      </c>
    </row>
    <row r="278" spans="1:1" x14ac:dyDescent="0.35">
      <c r="A278" t="s">
        <v>27</v>
      </c>
    </row>
    <row r="279" spans="1:1" x14ac:dyDescent="0.35">
      <c r="A279" t="s">
        <v>2147</v>
      </c>
    </row>
    <row r="280" spans="1:1" x14ac:dyDescent="0.35">
      <c r="A280" t="s">
        <v>2148</v>
      </c>
    </row>
    <row r="281" spans="1:1" x14ac:dyDescent="0.35">
      <c r="A281" t="s">
        <v>2149</v>
      </c>
    </row>
    <row r="282" spans="1:1" x14ac:dyDescent="0.35">
      <c r="A282" t="s">
        <v>2150</v>
      </c>
    </row>
    <row r="283" spans="1:1" x14ac:dyDescent="0.35">
      <c r="A283" t="s">
        <v>2151</v>
      </c>
    </row>
    <row r="284" spans="1:1" x14ac:dyDescent="0.35">
      <c r="A284" t="s">
        <v>2152</v>
      </c>
    </row>
    <row r="285" spans="1:1" x14ac:dyDescent="0.35">
      <c r="A285" t="s">
        <v>2153</v>
      </c>
    </row>
    <row r="286" spans="1:1" x14ac:dyDescent="0.35">
      <c r="A286" t="s">
        <v>2154</v>
      </c>
    </row>
    <row r="287" spans="1:1" x14ac:dyDescent="0.35">
      <c r="A287" t="s">
        <v>2155</v>
      </c>
    </row>
    <row r="288" spans="1:1" x14ac:dyDescent="0.35">
      <c r="A288" t="s">
        <v>2156</v>
      </c>
    </row>
    <row r="289" spans="1:1" x14ac:dyDescent="0.35">
      <c r="A289" t="s">
        <v>2157</v>
      </c>
    </row>
    <row r="290" spans="1:1" x14ac:dyDescent="0.35">
      <c r="A290" t="s">
        <v>2158</v>
      </c>
    </row>
    <row r="291" spans="1:1" x14ac:dyDescent="0.35">
      <c r="A291" t="s">
        <v>2159</v>
      </c>
    </row>
    <row r="292" spans="1:1" x14ac:dyDescent="0.35">
      <c r="A292" t="s">
        <v>2160</v>
      </c>
    </row>
    <row r="293" spans="1:1" x14ac:dyDescent="0.35">
      <c r="A293" t="s">
        <v>2161</v>
      </c>
    </row>
    <row r="294" spans="1:1" x14ac:dyDescent="0.35">
      <c r="A294" t="s">
        <v>2162</v>
      </c>
    </row>
    <row r="295" spans="1:1" x14ac:dyDescent="0.35">
      <c r="A295" t="s">
        <v>2163</v>
      </c>
    </row>
    <row r="296" spans="1:1" x14ac:dyDescent="0.35">
      <c r="A296" t="s">
        <v>2164</v>
      </c>
    </row>
    <row r="297" spans="1:1" x14ac:dyDescent="0.35">
      <c r="A297" t="s">
        <v>2165</v>
      </c>
    </row>
    <row r="298" spans="1:1" x14ac:dyDescent="0.35">
      <c r="A298" t="s">
        <v>2166</v>
      </c>
    </row>
    <row r="299" spans="1:1" x14ac:dyDescent="0.35">
      <c r="A299" t="s">
        <v>2167</v>
      </c>
    </row>
    <row r="300" spans="1:1" x14ac:dyDescent="0.35">
      <c r="A300" t="s">
        <v>2168</v>
      </c>
    </row>
    <row r="301" spans="1:1" x14ac:dyDescent="0.35">
      <c r="A301" t="s">
        <v>2169</v>
      </c>
    </row>
    <row r="302" spans="1:1" x14ac:dyDescent="0.35">
      <c r="A302" t="s">
        <v>2170</v>
      </c>
    </row>
    <row r="303" spans="1:1" x14ac:dyDescent="0.35">
      <c r="A303" t="s">
        <v>2171</v>
      </c>
    </row>
    <row r="304" spans="1:1" x14ac:dyDescent="0.35">
      <c r="A304" t="s">
        <v>2172</v>
      </c>
    </row>
    <row r="305" spans="1:1" x14ac:dyDescent="0.35">
      <c r="A305" t="s">
        <v>2173</v>
      </c>
    </row>
    <row r="306" spans="1:1" x14ac:dyDescent="0.35">
      <c r="A306" t="s">
        <v>2174</v>
      </c>
    </row>
    <row r="307" spans="1:1" x14ac:dyDescent="0.35">
      <c r="A307" t="s">
        <v>2175</v>
      </c>
    </row>
    <row r="308" spans="1:1" x14ac:dyDescent="0.35">
      <c r="A308" t="s">
        <v>2176</v>
      </c>
    </row>
    <row r="309" spans="1:1" x14ac:dyDescent="0.35">
      <c r="A309" t="s">
        <v>2177</v>
      </c>
    </row>
    <row r="310" spans="1:1" x14ac:dyDescent="0.35">
      <c r="A310" t="s">
        <v>2178</v>
      </c>
    </row>
    <row r="311" spans="1:1" x14ac:dyDescent="0.35">
      <c r="A311" t="s">
        <v>2179</v>
      </c>
    </row>
    <row r="312" spans="1:1" x14ac:dyDescent="0.35">
      <c r="A312" t="s">
        <v>2180</v>
      </c>
    </row>
    <row r="313" spans="1:1" x14ac:dyDescent="0.35">
      <c r="A313" t="s">
        <v>2181</v>
      </c>
    </row>
    <row r="314" spans="1:1" x14ac:dyDescent="0.35">
      <c r="A314" t="s">
        <v>2182</v>
      </c>
    </row>
    <row r="315" spans="1:1" x14ac:dyDescent="0.35">
      <c r="A315" t="s">
        <v>2183</v>
      </c>
    </row>
    <row r="316" spans="1:1" x14ac:dyDescent="0.35">
      <c r="A316" t="s">
        <v>2184</v>
      </c>
    </row>
    <row r="317" spans="1:1" x14ac:dyDescent="0.35">
      <c r="A317" t="s">
        <v>2185</v>
      </c>
    </row>
    <row r="318" spans="1:1" x14ac:dyDescent="0.35">
      <c r="A318" t="s">
        <v>2186</v>
      </c>
    </row>
    <row r="319" spans="1:1" x14ac:dyDescent="0.35">
      <c r="A319" t="s">
        <v>2187</v>
      </c>
    </row>
    <row r="320" spans="1:1" x14ac:dyDescent="0.35">
      <c r="A320" t="s">
        <v>2188</v>
      </c>
    </row>
    <row r="321" spans="1:1" x14ac:dyDescent="0.35">
      <c r="A321" t="s">
        <v>2189</v>
      </c>
    </row>
    <row r="322" spans="1:1" x14ac:dyDescent="0.35">
      <c r="A322" t="s">
        <v>2190</v>
      </c>
    </row>
    <row r="323" spans="1:1" x14ac:dyDescent="0.35">
      <c r="A323" t="s">
        <v>2191</v>
      </c>
    </row>
    <row r="324" spans="1:1" x14ac:dyDescent="0.35">
      <c r="A324" t="s">
        <v>2192</v>
      </c>
    </row>
    <row r="325" spans="1:1" x14ac:dyDescent="0.35">
      <c r="A325" t="s">
        <v>2193</v>
      </c>
    </row>
    <row r="326" spans="1:1" x14ac:dyDescent="0.35">
      <c r="A326" t="s">
        <v>2194</v>
      </c>
    </row>
    <row r="327" spans="1:1" x14ac:dyDescent="0.35">
      <c r="A327" t="s">
        <v>2195</v>
      </c>
    </row>
    <row r="328" spans="1:1" x14ac:dyDescent="0.35">
      <c r="A328" t="s">
        <v>2196</v>
      </c>
    </row>
    <row r="329" spans="1:1" x14ac:dyDescent="0.35">
      <c r="A329" t="s">
        <v>2197</v>
      </c>
    </row>
    <row r="330" spans="1:1" x14ac:dyDescent="0.35">
      <c r="A330" t="s">
        <v>2198</v>
      </c>
    </row>
    <row r="331" spans="1:1" x14ac:dyDescent="0.35">
      <c r="A331" t="s">
        <v>2199</v>
      </c>
    </row>
    <row r="332" spans="1:1" x14ac:dyDescent="0.35">
      <c r="A332" t="s">
        <v>2200</v>
      </c>
    </row>
    <row r="333" spans="1:1" x14ac:dyDescent="0.35">
      <c r="A333" t="s">
        <v>2201</v>
      </c>
    </row>
    <row r="334" spans="1:1" x14ac:dyDescent="0.35">
      <c r="A334" t="s">
        <v>2202</v>
      </c>
    </row>
    <row r="335" spans="1:1" x14ac:dyDescent="0.35">
      <c r="A335" t="s">
        <v>2203</v>
      </c>
    </row>
    <row r="336" spans="1:1" x14ac:dyDescent="0.35">
      <c r="A336" t="s">
        <v>2204</v>
      </c>
    </row>
    <row r="337" spans="1:1" x14ac:dyDescent="0.35">
      <c r="A337" t="s">
        <v>2205</v>
      </c>
    </row>
    <row r="338" spans="1:1" x14ac:dyDescent="0.35">
      <c r="A338" t="s">
        <v>2206</v>
      </c>
    </row>
    <row r="339" spans="1:1" x14ac:dyDescent="0.35">
      <c r="A339" t="s">
        <v>2207</v>
      </c>
    </row>
    <row r="340" spans="1:1" x14ac:dyDescent="0.35">
      <c r="A340" t="s">
        <v>2208</v>
      </c>
    </row>
    <row r="341" spans="1:1" x14ac:dyDescent="0.35">
      <c r="A341" t="s">
        <v>2209</v>
      </c>
    </row>
    <row r="342" spans="1:1" x14ac:dyDescent="0.35">
      <c r="A342" t="s">
        <v>2210</v>
      </c>
    </row>
    <row r="343" spans="1:1" x14ac:dyDescent="0.35">
      <c r="A343" t="s">
        <v>2211</v>
      </c>
    </row>
    <row r="344" spans="1:1" x14ac:dyDescent="0.35">
      <c r="A344" t="s">
        <v>2212</v>
      </c>
    </row>
    <row r="345" spans="1:1" x14ac:dyDescent="0.35">
      <c r="A345" t="s">
        <v>2213</v>
      </c>
    </row>
    <row r="346" spans="1:1" x14ac:dyDescent="0.35">
      <c r="A346" t="s">
        <v>2214</v>
      </c>
    </row>
    <row r="347" spans="1:1" x14ac:dyDescent="0.35">
      <c r="A347" t="s">
        <v>2215</v>
      </c>
    </row>
    <row r="348" spans="1:1" x14ac:dyDescent="0.35">
      <c r="A348" t="s">
        <v>2216</v>
      </c>
    </row>
    <row r="349" spans="1:1" x14ac:dyDescent="0.35">
      <c r="A349" t="s">
        <v>2217</v>
      </c>
    </row>
    <row r="350" spans="1:1" x14ac:dyDescent="0.35">
      <c r="A350" t="s">
        <v>2218</v>
      </c>
    </row>
    <row r="351" spans="1:1" x14ac:dyDescent="0.35">
      <c r="A351" t="s">
        <v>2219</v>
      </c>
    </row>
    <row r="352" spans="1:1" x14ac:dyDescent="0.35">
      <c r="A352" t="s">
        <v>2220</v>
      </c>
    </row>
    <row r="353" spans="1:1" x14ac:dyDescent="0.35">
      <c r="A353" t="s">
        <v>2221</v>
      </c>
    </row>
    <row r="354" spans="1:1" x14ac:dyDescent="0.35">
      <c r="A354" t="s">
        <v>2222</v>
      </c>
    </row>
    <row r="355" spans="1:1" x14ac:dyDescent="0.35">
      <c r="A355" t="s">
        <v>2223</v>
      </c>
    </row>
    <row r="356" spans="1:1" x14ac:dyDescent="0.35">
      <c r="A356" t="s">
        <v>2224</v>
      </c>
    </row>
    <row r="357" spans="1:1" x14ac:dyDescent="0.35">
      <c r="A357" t="s">
        <v>2225</v>
      </c>
    </row>
    <row r="358" spans="1:1" x14ac:dyDescent="0.35">
      <c r="A358" t="s">
        <v>2226</v>
      </c>
    </row>
    <row r="359" spans="1:1" x14ac:dyDescent="0.35">
      <c r="A359" t="s">
        <v>2227</v>
      </c>
    </row>
    <row r="360" spans="1:1" x14ac:dyDescent="0.35">
      <c r="A360" t="s">
        <v>2228</v>
      </c>
    </row>
    <row r="361" spans="1:1" x14ac:dyDescent="0.35">
      <c r="A361" t="s">
        <v>2229</v>
      </c>
    </row>
    <row r="362" spans="1:1" x14ac:dyDescent="0.35">
      <c r="A362" t="s">
        <v>2230</v>
      </c>
    </row>
    <row r="363" spans="1:1" x14ac:dyDescent="0.35">
      <c r="A363" t="s">
        <v>2231</v>
      </c>
    </row>
    <row r="364" spans="1:1" x14ac:dyDescent="0.35">
      <c r="A364" t="s">
        <v>2232</v>
      </c>
    </row>
    <row r="365" spans="1:1" x14ac:dyDescent="0.35">
      <c r="A365" t="s">
        <v>2233</v>
      </c>
    </row>
    <row r="366" spans="1:1" x14ac:dyDescent="0.35">
      <c r="A366" t="s">
        <v>2234</v>
      </c>
    </row>
    <row r="367" spans="1:1" x14ac:dyDescent="0.35">
      <c r="A367" t="s">
        <v>2235</v>
      </c>
    </row>
    <row r="368" spans="1:1" x14ac:dyDescent="0.35">
      <c r="A368" t="s">
        <v>2236</v>
      </c>
    </row>
    <row r="369" spans="1:1" x14ac:dyDescent="0.35">
      <c r="A369" t="s">
        <v>2237</v>
      </c>
    </row>
    <row r="370" spans="1:1" x14ac:dyDescent="0.35">
      <c r="A370" t="s">
        <v>2238</v>
      </c>
    </row>
    <row r="371" spans="1:1" x14ac:dyDescent="0.35">
      <c r="A371" t="s">
        <v>2239</v>
      </c>
    </row>
    <row r="372" spans="1:1" x14ac:dyDescent="0.35">
      <c r="A372" t="s">
        <v>2240</v>
      </c>
    </row>
    <row r="373" spans="1:1" x14ac:dyDescent="0.35">
      <c r="A373" t="s">
        <v>2241</v>
      </c>
    </row>
    <row r="374" spans="1:1" x14ac:dyDescent="0.35">
      <c r="A374" t="s">
        <v>2242</v>
      </c>
    </row>
    <row r="375" spans="1:1" x14ac:dyDescent="0.35">
      <c r="A375" t="s">
        <v>2243</v>
      </c>
    </row>
    <row r="376" spans="1:1" x14ac:dyDescent="0.35">
      <c r="A376" t="s">
        <v>2244</v>
      </c>
    </row>
    <row r="377" spans="1:1" x14ac:dyDescent="0.35">
      <c r="A377" t="s">
        <v>2245</v>
      </c>
    </row>
    <row r="378" spans="1:1" x14ac:dyDescent="0.35">
      <c r="A378" t="s">
        <v>2246</v>
      </c>
    </row>
    <row r="379" spans="1:1" x14ac:dyDescent="0.35">
      <c r="A379" t="s">
        <v>2247</v>
      </c>
    </row>
    <row r="380" spans="1:1" x14ac:dyDescent="0.35">
      <c r="A380" t="s">
        <v>2248</v>
      </c>
    </row>
    <row r="381" spans="1:1" x14ac:dyDescent="0.35">
      <c r="A381" t="s">
        <v>2249</v>
      </c>
    </row>
    <row r="382" spans="1:1" x14ac:dyDescent="0.35">
      <c r="A382" t="s">
        <v>2250</v>
      </c>
    </row>
    <row r="383" spans="1:1" x14ac:dyDescent="0.35">
      <c r="A383" t="s">
        <v>2251</v>
      </c>
    </row>
    <row r="384" spans="1:1" x14ac:dyDescent="0.35">
      <c r="A384" t="s">
        <v>2252</v>
      </c>
    </row>
    <row r="385" spans="1:1" x14ac:dyDescent="0.35">
      <c r="A385" t="s">
        <v>2253</v>
      </c>
    </row>
    <row r="386" spans="1:1" x14ac:dyDescent="0.35">
      <c r="A386" t="s">
        <v>2254</v>
      </c>
    </row>
    <row r="387" spans="1:1" x14ac:dyDescent="0.35">
      <c r="A387" t="s">
        <v>2255</v>
      </c>
    </row>
    <row r="388" spans="1:1" x14ac:dyDescent="0.35">
      <c r="A388" t="s">
        <v>2256</v>
      </c>
    </row>
    <row r="389" spans="1:1" x14ac:dyDescent="0.35">
      <c r="A389" t="s">
        <v>2257</v>
      </c>
    </row>
    <row r="390" spans="1:1" x14ac:dyDescent="0.35">
      <c r="A390" t="s">
        <v>2258</v>
      </c>
    </row>
    <row r="391" spans="1:1" x14ac:dyDescent="0.35">
      <c r="A391" t="s">
        <v>2259</v>
      </c>
    </row>
    <row r="392" spans="1:1" x14ac:dyDescent="0.35">
      <c r="A392" t="s">
        <v>2260</v>
      </c>
    </row>
    <row r="393" spans="1:1" x14ac:dyDescent="0.35">
      <c r="A393" t="s">
        <v>2261</v>
      </c>
    </row>
    <row r="394" spans="1:1" x14ac:dyDescent="0.35">
      <c r="A394" t="s">
        <v>2262</v>
      </c>
    </row>
    <row r="395" spans="1:1" x14ac:dyDescent="0.35">
      <c r="A395" t="s">
        <v>2263</v>
      </c>
    </row>
    <row r="396" spans="1:1" x14ac:dyDescent="0.35">
      <c r="A396" t="s">
        <v>2264</v>
      </c>
    </row>
    <row r="397" spans="1:1" x14ac:dyDescent="0.35">
      <c r="A397" t="s">
        <v>2265</v>
      </c>
    </row>
    <row r="398" spans="1:1" x14ac:dyDescent="0.35">
      <c r="A398" t="s">
        <v>2266</v>
      </c>
    </row>
    <row r="399" spans="1:1" x14ac:dyDescent="0.35">
      <c r="A399" t="s">
        <v>2267</v>
      </c>
    </row>
    <row r="400" spans="1:1" x14ac:dyDescent="0.35">
      <c r="A400" t="s">
        <v>2268</v>
      </c>
    </row>
    <row r="401" spans="1:1" x14ac:dyDescent="0.35">
      <c r="A401" t="s">
        <v>2269</v>
      </c>
    </row>
    <row r="402" spans="1:1" x14ac:dyDescent="0.35">
      <c r="A402" t="s">
        <v>2270</v>
      </c>
    </row>
    <row r="403" spans="1:1" x14ac:dyDescent="0.35">
      <c r="A403" t="s">
        <v>2271</v>
      </c>
    </row>
    <row r="404" spans="1:1" x14ac:dyDescent="0.35">
      <c r="A404" t="s">
        <v>2272</v>
      </c>
    </row>
    <row r="405" spans="1:1" x14ac:dyDescent="0.35">
      <c r="A405" t="s">
        <v>2273</v>
      </c>
    </row>
    <row r="406" spans="1:1" x14ac:dyDescent="0.35">
      <c r="A406" t="s">
        <v>2274</v>
      </c>
    </row>
    <row r="407" spans="1:1" x14ac:dyDescent="0.35">
      <c r="A407" t="s">
        <v>2275</v>
      </c>
    </row>
    <row r="408" spans="1:1" x14ac:dyDescent="0.35">
      <c r="A408" t="s">
        <v>2276</v>
      </c>
    </row>
    <row r="409" spans="1:1" x14ac:dyDescent="0.35">
      <c r="A409" t="s">
        <v>2277</v>
      </c>
    </row>
    <row r="410" spans="1:1" x14ac:dyDescent="0.35">
      <c r="A410" t="s">
        <v>2278</v>
      </c>
    </row>
    <row r="411" spans="1:1" x14ac:dyDescent="0.35">
      <c r="A411" t="s">
        <v>2279</v>
      </c>
    </row>
    <row r="412" spans="1:1" x14ac:dyDescent="0.35">
      <c r="A412" t="s">
        <v>2280</v>
      </c>
    </row>
    <row r="413" spans="1:1" x14ac:dyDescent="0.35">
      <c r="A413" t="s">
        <v>2281</v>
      </c>
    </row>
    <row r="414" spans="1:1" x14ac:dyDescent="0.35">
      <c r="A414" t="s">
        <v>2282</v>
      </c>
    </row>
    <row r="415" spans="1:1" x14ac:dyDescent="0.35">
      <c r="A415" t="s">
        <v>2283</v>
      </c>
    </row>
    <row r="416" spans="1:1" x14ac:dyDescent="0.35">
      <c r="A416" t="s">
        <v>2284</v>
      </c>
    </row>
    <row r="417" spans="1:1" x14ac:dyDescent="0.35">
      <c r="A417" t="s">
        <v>2285</v>
      </c>
    </row>
    <row r="418" spans="1:1" x14ac:dyDescent="0.35">
      <c r="A418" t="s">
        <v>2286</v>
      </c>
    </row>
    <row r="419" spans="1:1" x14ac:dyDescent="0.35">
      <c r="A419" t="s">
        <v>2287</v>
      </c>
    </row>
    <row r="420" spans="1:1" x14ac:dyDescent="0.35">
      <c r="A420" t="s">
        <v>2288</v>
      </c>
    </row>
    <row r="421" spans="1:1" x14ac:dyDescent="0.35">
      <c r="A421" t="s">
        <v>2289</v>
      </c>
    </row>
    <row r="422" spans="1:1" x14ac:dyDescent="0.35">
      <c r="A422" t="s">
        <v>2290</v>
      </c>
    </row>
    <row r="423" spans="1:1" x14ac:dyDescent="0.35">
      <c r="A423" t="s">
        <v>2291</v>
      </c>
    </row>
    <row r="424" spans="1:1" x14ac:dyDescent="0.35">
      <c r="A424" t="s">
        <v>2292</v>
      </c>
    </row>
    <row r="425" spans="1:1" x14ac:dyDescent="0.35">
      <c r="A425" t="s">
        <v>2293</v>
      </c>
    </row>
    <row r="426" spans="1:1" x14ac:dyDescent="0.35">
      <c r="A426" t="s">
        <v>2294</v>
      </c>
    </row>
    <row r="427" spans="1:1" x14ac:dyDescent="0.35">
      <c r="A427" t="s">
        <v>2295</v>
      </c>
    </row>
    <row r="428" spans="1:1" x14ac:dyDescent="0.35">
      <c r="A428" t="s">
        <v>2296</v>
      </c>
    </row>
    <row r="429" spans="1:1" x14ac:dyDescent="0.35">
      <c r="A429" t="s">
        <v>2297</v>
      </c>
    </row>
    <row r="430" spans="1:1" x14ac:dyDescent="0.35">
      <c r="A430" t="s">
        <v>2298</v>
      </c>
    </row>
    <row r="431" spans="1:1" x14ac:dyDescent="0.35">
      <c r="A431" t="s">
        <v>2299</v>
      </c>
    </row>
    <row r="432" spans="1:1" x14ac:dyDescent="0.35">
      <c r="A432" t="s">
        <v>2300</v>
      </c>
    </row>
    <row r="433" spans="1:1" x14ac:dyDescent="0.35">
      <c r="A433" t="s">
        <v>2301</v>
      </c>
    </row>
    <row r="434" spans="1:1" x14ac:dyDescent="0.35">
      <c r="A434" t="s">
        <v>2302</v>
      </c>
    </row>
    <row r="435" spans="1:1" x14ac:dyDescent="0.35">
      <c r="A435" t="s">
        <v>2303</v>
      </c>
    </row>
    <row r="436" spans="1:1" x14ac:dyDescent="0.35">
      <c r="A436" t="s">
        <v>2304</v>
      </c>
    </row>
    <row r="437" spans="1:1" x14ac:dyDescent="0.35">
      <c r="A437" t="s">
        <v>2305</v>
      </c>
    </row>
    <row r="438" spans="1:1" x14ac:dyDescent="0.35">
      <c r="A438" t="s">
        <v>2306</v>
      </c>
    </row>
    <row r="439" spans="1:1" x14ac:dyDescent="0.35">
      <c r="A439" t="s">
        <v>2307</v>
      </c>
    </row>
    <row r="440" spans="1:1" x14ac:dyDescent="0.35">
      <c r="A440" t="s">
        <v>2308</v>
      </c>
    </row>
    <row r="441" spans="1:1" x14ac:dyDescent="0.35">
      <c r="A441" t="s">
        <v>2309</v>
      </c>
    </row>
    <row r="442" spans="1:1" x14ac:dyDescent="0.35">
      <c r="A442" t="s">
        <v>2310</v>
      </c>
    </row>
    <row r="443" spans="1:1" x14ac:dyDescent="0.35">
      <c r="A443" t="s">
        <v>2311</v>
      </c>
    </row>
    <row r="444" spans="1:1" x14ac:dyDescent="0.35">
      <c r="A444" t="s">
        <v>2312</v>
      </c>
    </row>
    <row r="445" spans="1:1" x14ac:dyDescent="0.35">
      <c r="A445" t="s">
        <v>2313</v>
      </c>
    </row>
    <row r="446" spans="1:1" x14ac:dyDescent="0.35">
      <c r="A446" t="s">
        <v>2314</v>
      </c>
    </row>
    <row r="447" spans="1:1" x14ac:dyDescent="0.35">
      <c r="A447" t="s">
        <v>2315</v>
      </c>
    </row>
    <row r="448" spans="1:1" x14ac:dyDescent="0.35">
      <c r="A448" t="s">
        <v>2316</v>
      </c>
    </row>
    <row r="449" spans="1:1" x14ac:dyDescent="0.35">
      <c r="A449" t="s">
        <v>2317</v>
      </c>
    </row>
    <row r="450" spans="1:1" x14ac:dyDescent="0.35">
      <c r="A450" t="s">
        <v>2318</v>
      </c>
    </row>
    <row r="451" spans="1:1" x14ac:dyDescent="0.35">
      <c r="A451" t="s">
        <v>2319</v>
      </c>
    </row>
    <row r="452" spans="1:1" x14ac:dyDescent="0.35">
      <c r="A452" t="s">
        <v>2320</v>
      </c>
    </row>
    <row r="453" spans="1:1" x14ac:dyDescent="0.35">
      <c r="A453" t="s">
        <v>2321</v>
      </c>
    </row>
    <row r="454" spans="1:1" x14ac:dyDescent="0.35">
      <c r="A454" t="s">
        <v>2322</v>
      </c>
    </row>
    <row r="455" spans="1:1" x14ac:dyDescent="0.35">
      <c r="A455" t="s">
        <v>2323</v>
      </c>
    </row>
    <row r="456" spans="1:1" x14ac:dyDescent="0.35">
      <c r="A456" t="s">
        <v>2324</v>
      </c>
    </row>
    <row r="457" spans="1:1" x14ac:dyDescent="0.35">
      <c r="A457" t="s">
        <v>2325</v>
      </c>
    </row>
    <row r="458" spans="1:1" x14ac:dyDescent="0.35">
      <c r="A458" t="s">
        <v>2326</v>
      </c>
    </row>
    <row r="459" spans="1:1" x14ac:dyDescent="0.35">
      <c r="A459" t="s">
        <v>2327</v>
      </c>
    </row>
    <row r="460" spans="1:1" x14ac:dyDescent="0.35">
      <c r="A460" t="s">
        <v>2328</v>
      </c>
    </row>
    <row r="461" spans="1:1" x14ac:dyDescent="0.35">
      <c r="A461" t="s">
        <v>2329</v>
      </c>
    </row>
    <row r="462" spans="1:1" x14ac:dyDescent="0.35">
      <c r="A462" t="s">
        <v>2330</v>
      </c>
    </row>
    <row r="463" spans="1:1" x14ac:dyDescent="0.35">
      <c r="A463" t="s">
        <v>2331</v>
      </c>
    </row>
    <row r="464" spans="1:1" x14ac:dyDescent="0.35">
      <c r="A464" t="s">
        <v>2332</v>
      </c>
    </row>
    <row r="465" spans="1:1" x14ac:dyDescent="0.35">
      <c r="A465" t="s">
        <v>2333</v>
      </c>
    </row>
    <row r="466" spans="1:1" x14ac:dyDescent="0.35">
      <c r="A466" t="s">
        <v>2334</v>
      </c>
    </row>
    <row r="467" spans="1:1" x14ac:dyDescent="0.35">
      <c r="A467" t="s">
        <v>2335</v>
      </c>
    </row>
    <row r="468" spans="1:1" x14ac:dyDescent="0.35">
      <c r="A468" t="s">
        <v>2336</v>
      </c>
    </row>
    <row r="469" spans="1:1" x14ac:dyDescent="0.35">
      <c r="A469" t="s">
        <v>2337</v>
      </c>
    </row>
    <row r="470" spans="1:1" x14ac:dyDescent="0.35">
      <c r="A470" t="s">
        <v>2338</v>
      </c>
    </row>
    <row r="471" spans="1:1" x14ac:dyDescent="0.35">
      <c r="A471" t="s">
        <v>2339</v>
      </c>
    </row>
    <row r="472" spans="1:1" x14ac:dyDescent="0.35">
      <c r="A472" t="s">
        <v>2340</v>
      </c>
    </row>
    <row r="473" spans="1:1" x14ac:dyDescent="0.35">
      <c r="A473" t="s">
        <v>2341</v>
      </c>
    </row>
    <row r="474" spans="1:1" x14ac:dyDescent="0.35">
      <c r="A474" t="s">
        <v>2342</v>
      </c>
    </row>
    <row r="475" spans="1:1" x14ac:dyDescent="0.35">
      <c r="A475" t="s">
        <v>2343</v>
      </c>
    </row>
    <row r="476" spans="1:1" x14ac:dyDescent="0.35">
      <c r="A476" t="s">
        <v>2344</v>
      </c>
    </row>
    <row r="477" spans="1:1" x14ac:dyDescent="0.35">
      <c r="A477" t="s">
        <v>2345</v>
      </c>
    </row>
    <row r="478" spans="1:1" x14ac:dyDescent="0.35">
      <c r="A478" t="s">
        <v>2346</v>
      </c>
    </row>
    <row r="479" spans="1:1" x14ac:dyDescent="0.35">
      <c r="A479" t="s">
        <v>2347</v>
      </c>
    </row>
    <row r="480" spans="1:1" x14ac:dyDescent="0.35">
      <c r="A480" t="s">
        <v>2348</v>
      </c>
    </row>
    <row r="481" spans="1:1" x14ac:dyDescent="0.35">
      <c r="A481" t="s">
        <v>2349</v>
      </c>
    </row>
    <row r="482" spans="1:1" x14ac:dyDescent="0.35">
      <c r="A482" t="s">
        <v>2350</v>
      </c>
    </row>
    <row r="483" spans="1:1" x14ac:dyDescent="0.35">
      <c r="A483" t="s">
        <v>2351</v>
      </c>
    </row>
    <row r="484" spans="1:1" x14ac:dyDescent="0.35">
      <c r="A484" t="s">
        <v>2352</v>
      </c>
    </row>
    <row r="485" spans="1:1" x14ac:dyDescent="0.35">
      <c r="A485" t="s">
        <v>2353</v>
      </c>
    </row>
    <row r="486" spans="1:1" x14ac:dyDescent="0.35">
      <c r="A486" t="s">
        <v>2354</v>
      </c>
    </row>
    <row r="488" spans="1:1" x14ac:dyDescent="0.35">
      <c r="A488" t="s">
        <v>28</v>
      </c>
    </row>
    <row r="489" spans="1:1" x14ac:dyDescent="0.35">
      <c r="A489" t="s">
        <v>2355</v>
      </c>
    </row>
    <row r="490" spans="1:1" x14ac:dyDescent="0.35">
      <c r="A490" t="s">
        <v>2356</v>
      </c>
    </row>
    <row r="491" spans="1:1" x14ac:dyDescent="0.35">
      <c r="A491" t="s">
        <v>2357</v>
      </c>
    </row>
    <row r="492" spans="1:1" x14ac:dyDescent="0.35">
      <c r="A492" t="s">
        <v>2358</v>
      </c>
    </row>
    <row r="493" spans="1:1" x14ac:dyDescent="0.35">
      <c r="A493" t="s">
        <v>2359</v>
      </c>
    </row>
    <row r="494" spans="1:1" x14ac:dyDescent="0.35">
      <c r="A494" t="s">
        <v>2360</v>
      </c>
    </row>
    <row r="495" spans="1:1" x14ac:dyDescent="0.35">
      <c r="A495" t="s">
        <v>2361</v>
      </c>
    </row>
    <row r="496" spans="1:1" x14ac:dyDescent="0.35">
      <c r="A496" t="s">
        <v>2362</v>
      </c>
    </row>
    <row r="497" spans="1:1" x14ac:dyDescent="0.35">
      <c r="A497" t="s">
        <v>2363</v>
      </c>
    </row>
    <row r="498" spans="1:1" x14ac:dyDescent="0.35">
      <c r="A498" t="s">
        <v>2364</v>
      </c>
    </row>
    <row r="499" spans="1:1" x14ac:dyDescent="0.35">
      <c r="A499" t="s">
        <v>2365</v>
      </c>
    </row>
    <row r="500" spans="1:1" x14ac:dyDescent="0.35">
      <c r="A500" t="s">
        <v>2366</v>
      </c>
    </row>
    <row r="501" spans="1:1" x14ac:dyDescent="0.35">
      <c r="A501" t="s">
        <v>2367</v>
      </c>
    </row>
    <row r="502" spans="1:1" x14ac:dyDescent="0.35">
      <c r="A502" t="s">
        <v>2368</v>
      </c>
    </row>
    <row r="503" spans="1:1" x14ac:dyDescent="0.35">
      <c r="A503" t="s">
        <v>2369</v>
      </c>
    </row>
    <row r="504" spans="1:1" x14ac:dyDescent="0.35">
      <c r="A504" t="s">
        <v>2370</v>
      </c>
    </row>
    <row r="505" spans="1:1" x14ac:dyDescent="0.35">
      <c r="A505" t="s">
        <v>2371</v>
      </c>
    </row>
    <row r="506" spans="1:1" x14ac:dyDescent="0.35">
      <c r="A506" t="s">
        <v>2372</v>
      </c>
    </row>
    <row r="507" spans="1:1" x14ac:dyDescent="0.35">
      <c r="A507" t="s">
        <v>2373</v>
      </c>
    </row>
    <row r="508" spans="1:1" x14ac:dyDescent="0.35">
      <c r="A508" t="s">
        <v>2374</v>
      </c>
    </row>
    <row r="509" spans="1:1" x14ac:dyDescent="0.35">
      <c r="A509" t="s">
        <v>2375</v>
      </c>
    </row>
    <row r="510" spans="1:1" x14ac:dyDescent="0.35">
      <c r="A510" t="s">
        <v>2376</v>
      </c>
    </row>
    <row r="511" spans="1:1" x14ac:dyDescent="0.35">
      <c r="A511" t="s">
        <v>2377</v>
      </c>
    </row>
    <row r="512" spans="1:1" x14ac:dyDescent="0.35">
      <c r="A512" t="s">
        <v>2378</v>
      </c>
    </row>
    <row r="513" spans="1:1" x14ac:dyDescent="0.35">
      <c r="A513" t="s">
        <v>2379</v>
      </c>
    </row>
    <row r="514" spans="1:1" x14ac:dyDescent="0.35">
      <c r="A514" t="s">
        <v>2380</v>
      </c>
    </row>
    <row r="515" spans="1:1" x14ac:dyDescent="0.35">
      <c r="A515" t="s">
        <v>2381</v>
      </c>
    </row>
    <row r="516" spans="1:1" x14ac:dyDescent="0.35">
      <c r="A516" t="s">
        <v>2382</v>
      </c>
    </row>
    <row r="517" spans="1:1" x14ac:dyDescent="0.35">
      <c r="A517" t="s">
        <v>2383</v>
      </c>
    </row>
    <row r="518" spans="1:1" x14ac:dyDescent="0.35">
      <c r="A518" t="s">
        <v>2384</v>
      </c>
    </row>
    <row r="519" spans="1:1" x14ac:dyDescent="0.35">
      <c r="A519" t="s">
        <v>2385</v>
      </c>
    </row>
    <row r="520" spans="1:1" x14ac:dyDescent="0.35">
      <c r="A520" t="s">
        <v>2386</v>
      </c>
    </row>
    <row r="521" spans="1:1" x14ac:dyDescent="0.35">
      <c r="A521" t="s">
        <v>2387</v>
      </c>
    </row>
    <row r="522" spans="1:1" x14ac:dyDescent="0.35">
      <c r="A522" t="s">
        <v>2388</v>
      </c>
    </row>
    <row r="523" spans="1:1" x14ac:dyDescent="0.35">
      <c r="A523" t="s">
        <v>2389</v>
      </c>
    </row>
    <row r="524" spans="1:1" x14ac:dyDescent="0.35">
      <c r="A524" t="s">
        <v>2390</v>
      </c>
    </row>
    <row r="526" spans="1:1" x14ac:dyDescent="0.35">
      <c r="A526" t="s">
        <v>29</v>
      </c>
    </row>
    <row r="527" spans="1:1" x14ac:dyDescent="0.35">
      <c r="A527" t="s">
        <v>2391</v>
      </c>
    </row>
    <row r="528" spans="1:1" x14ac:dyDescent="0.35">
      <c r="A528" t="s">
        <v>2392</v>
      </c>
    </row>
    <row r="529" spans="1:1" x14ac:dyDescent="0.35">
      <c r="A529" t="s">
        <v>2393</v>
      </c>
    </row>
    <row r="530" spans="1:1" x14ac:dyDescent="0.35">
      <c r="A530" t="s">
        <v>2394</v>
      </c>
    </row>
    <row r="531" spans="1:1" x14ac:dyDescent="0.35">
      <c r="A531" t="s">
        <v>2395</v>
      </c>
    </row>
    <row r="532" spans="1:1" x14ac:dyDescent="0.35">
      <c r="A532" t="s">
        <v>2396</v>
      </c>
    </row>
    <row r="533" spans="1:1" x14ac:dyDescent="0.35">
      <c r="A533" t="s">
        <v>2397</v>
      </c>
    </row>
    <row r="534" spans="1:1" x14ac:dyDescent="0.35">
      <c r="A534" t="s">
        <v>2398</v>
      </c>
    </row>
    <row r="535" spans="1:1" x14ac:dyDescent="0.35">
      <c r="A535" t="s">
        <v>2399</v>
      </c>
    </row>
    <row r="536" spans="1:1" x14ac:dyDescent="0.35">
      <c r="A536" t="s">
        <v>2400</v>
      </c>
    </row>
    <row r="537" spans="1:1" x14ac:dyDescent="0.35">
      <c r="A537" t="s">
        <v>2401</v>
      </c>
    </row>
    <row r="538" spans="1:1" x14ac:dyDescent="0.35">
      <c r="A538" t="s">
        <v>2402</v>
      </c>
    </row>
    <row r="539" spans="1:1" x14ac:dyDescent="0.35">
      <c r="A539" t="s">
        <v>2403</v>
      </c>
    </row>
    <row r="540" spans="1:1" x14ac:dyDescent="0.35">
      <c r="A540" t="s">
        <v>2404</v>
      </c>
    </row>
    <row r="541" spans="1:1" x14ac:dyDescent="0.35">
      <c r="A541" t="s">
        <v>2405</v>
      </c>
    </row>
    <row r="542" spans="1:1" x14ac:dyDescent="0.35">
      <c r="A542" t="s">
        <v>2406</v>
      </c>
    </row>
    <row r="543" spans="1:1" x14ac:dyDescent="0.35">
      <c r="A543" t="s">
        <v>2407</v>
      </c>
    </row>
    <row r="544" spans="1:1" x14ac:dyDescent="0.35">
      <c r="A544" t="s">
        <v>2408</v>
      </c>
    </row>
    <row r="545" spans="1:1" x14ac:dyDescent="0.35">
      <c r="A545" t="s">
        <v>2409</v>
      </c>
    </row>
    <row r="546" spans="1:1" x14ac:dyDescent="0.35">
      <c r="A546" t="s">
        <v>2410</v>
      </c>
    </row>
    <row r="547" spans="1:1" x14ac:dyDescent="0.35">
      <c r="A547" t="s">
        <v>2411</v>
      </c>
    </row>
    <row r="548" spans="1:1" x14ac:dyDescent="0.35">
      <c r="A548" t="s">
        <v>2412</v>
      </c>
    </row>
    <row r="549" spans="1:1" x14ac:dyDescent="0.35">
      <c r="A549" t="s">
        <v>2413</v>
      </c>
    </row>
    <row r="550" spans="1:1" x14ac:dyDescent="0.35">
      <c r="A550" t="s">
        <v>2414</v>
      </c>
    </row>
    <row r="551" spans="1:1" x14ac:dyDescent="0.35">
      <c r="A551" t="s">
        <v>2415</v>
      </c>
    </row>
    <row r="552" spans="1:1" x14ac:dyDescent="0.35">
      <c r="A552" t="s">
        <v>2416</v>
      </c>
    </row>
    <row r="553" spans="1:1" x14ac:dyDescent="0.35">
      <c r="A553" t="s">
        <v>2417</v>
      </c>
    </row>
    <row r="554" spans="1:1" x14ac:dyDescent="0.35">
      <c r="A554" t="s">
        <v>2418</v>
      </c>
    </row>
    <row r="555" spans="1:1" x14ac:dyDescent="0.35">
      <c r="A555" t="s">
        <v>2419</v>
      </c>
    </row>
    <row r="556" spans="1:1" x14ac:dyDescent="0.35">
      <c r="A556" t="s">
        <v>2420</v>
      </c>
    </row>
    <row r="557" spans="1:1" x14ac:dyDescent="0.35">
      <c r="A557" t="s">
        <v>2421</v>
      </c>
    </row>
    <row r="558" spans="1:1" x14ac:dyDescent="0.35">
      <c r="A558" t="s">
        <v>2422</v>
      </c>
    </row>
    <row r="559" spans="1:1" x14ac:dyDescent="0.35">
      <c r="A559" t="s">
        <v>2423</v>
      </c>
    </row>
    <row r="560" spans="1:1" x14ac:dyDescent="0.35">
      <c r="A560" t="s">
        <v>2424</v>
      </c>
    </row>
    <row r="561" spans="1:1" x14ac:dyDescent="0.35">
      <c r="A561" t="s">
        <v>2425</v>
      </c>
    </row>
    <row r="562" spans="1:1" x14ac:dyDescent="0.35">
      <c r="A562" t="s">
        <v>2426</v>
      </c>
    </row>
    <row r="563" spans="1:1" x14ac:dyDescent="0.35">
      <c r="A563" t="s">
        <v>2427</v>
      </c>
    </row>
    <row r="564" spans="1:1" x14ac:dyDescent="0.35">
      <c r="A564" t="s">
        <v>2428</v>
      </c>
    </row>
    <row r="565" spans="1:1" x14ac:dyDescent="0.35">
      <c r="A565" t="s">
        <v>2429</v>
      </c>
    </row>
    <row r="566" spans="1:1" x14ac:dyDescent="0.35">
      <c r="A566" t="s">
        <v>2430</v>
      </c>
    </row>
    <row r="567" spans="1:1" x14ac:dyDescent="0.35">
      <c r="A567" t="s">
        <v>2431</v>
      </c>
    </row>
    <row r="568" spans="1:1" x14ac:dyDescent="0.35">
      <c r="A568" t="s">
        <v>2432</v>
      </c>
    </row>
    <row r="569" spans="1:1" x14ac:dyDescent="0.35">
      <c r="A569" t="s">
        <v>2433</v>
      </c>
    </row>
    <row r="570" spans="1:1" x14ac:dyDescent="0.35">
      <c r="A570" t="s">
        <v>2434</v>
      </c>
    </row>
    <row r="571" spans="1:1" x14ac:dyDescent="0.35">
      <c r="A571" t="s">
        <v>2435</v>
      </c>
    </row>
    <row r="572" spans="1:1" x14ac:dyDescent="0.35">
      <c r="A572" t="s">
        <v>2436</v>
      </c>
    </row>
    <row r="573" spans="1:1" x14ac:dyDescent="0.35">
      <c r="A573" t="s">
        <v>2437</v>
      </c>
    </row>
    <row r="574" spans="1:1" x14ac:dyDescent="0.35">
      <c r="A574" t="s">
        <v>2438</v>
      </c>
    </row>
    <row r="575" spans="1:1" x14ac:dyDescent="0.35">
      <c r="A575" t="s">
        <v>2439</v>
      </c>
    </row>
    <row r="576" spans="1:1" x14ac:dyDescent="0.35">
      <c r="A576" t="s">
        <v>2440</v>
      </c>
    </row>
    <row r="577" spans="1:1" x14ac:dyDescent="0.35">
      <c r="A577" t="s">
        <v>2441</v>
      </c>
    </row>
    <row r="578" spans="1:1" x14ac:dyDescent="0.35">
      <c r="A578" t="s">
        <v>2442</v>
      </c>
    </row>
    <row r="579" spans="1:1" x14ac:dyDescent="0.35">
      <c r="A579" t="s">
        <v>2443</v>
      </c>
    </row>
    <row r="580" spans="1:1" x14ac:dyDescent="0.35">
      <c r="A580" t="s">
        <v>2444</v>
      </c>
    </row>
    <row r="581" spans="1:1" x14ac:dyDescent="0.35">
      <c r="A581" t="s">
        <v>2445</v>
      </c>
    </row>
    <row r="582" spans="1:1" x14ac:dyDescent="0.35">
      <c r="A582" t="s">
        <v>2446</v>
      </c>
    </row>
    <row r="583" spans="1:1" x14ac:dyDescent="0.35">
      <c r="A583" t="s">
        <v>2447</v>
      </c>
    </row>
    <row r="584" spans="1:1" x14ac:dyDescent="0.35">
      <c r="A584" t="s">
        <v>2448</v>
      </c>
    </row>
    <row r="585" spans="1:1" x14ac:dyDescent="0.35">
      <c r="A585" t="s">
        <v>2449</v>
      </c>
    </row>
    <row r="586" spans="1:1" x14ac:dyDescent="0.35">
      <c r="A586" t="s">
        <v>2450</v>
      </c>
    </row>
    <row r="587" spans="1:1" x14ac:dyDescent="0.35">
      <c r="A587" t="s">
        <v>2451</v>
      </c>
    </row>
    <row r="588" spans="1:1" x14ac:dyDescent="0.35">
      <c r="A588" t="s">
        <v>2452</v>
      </c>
    </row>
    <row r="589" spans="1:1" x14ac:dyDescent="0.35">
      <c r="A589" t="s">
        <v>2453</v>
      </c>
    </row>
    <row r="590" spans="1:1" x14ac:dyDescent="0.35">
      <c r="A590" t="s">
        <v>2454</v>
      </c>
    </row>
    <row r="591" spans="1:1" x14ac:dyDescent="0.35">
      <c r="A591" t="s">
        <v>2455</v>
      </c>
    </row>
    <row r="592" spans="1:1" x14ac:dyDescent="0.35">
      <c r="A592" t="s">
        <v>2456</v>
      </c>
    </row>
    <row r="593" spans="1:1" x14ac:dyDescent="0.35">
      <c r="A593" t="s">
        <v>2457</v>
      </c>
    </row>
    <row r="594" spans="1:1" x14ac:dyDescent="0.35">
      <c r="A594" t="s">
        <v>2458</v>
      </c>
    </row>
    <row r="595" spans="1:1" x14ac:dyDescent="0.35">
      <c r="A595" t="s">
        <v>2459</v>
      </c>
    </row>
    <row r="596" spans="1:1" x14ac:dyDescent="0.35">
      <c r="A596" t="s">
        <v>2460</v>
      </c>
    </row>
    <row r="597" spans="1:1" x14ac:dyDescent="0.35">
      <c r="A597" t="s">
        <v>2461</v>
      </c>
    </row>
    <row r="598" spans="1:1" x14ac:dyDescent="0.35">
      <c r="A598" t="s">
        <v>2462</v>
      </c>
    </row>
    <row r="599" spans="1:1" x14ac:dyDescent="0.35">
      <c r="A599" t="s">
        <v>2463</v>
      </c>
    </row>
    <row r="600" spans="1:1" x14ac:dyDescent="0.35">
      <c r="A600" t="s">
        <v>2464</v>
      </c>
    </row>
    <row r="601" spans="1:1" x14ac:dyDescent="0.35">
      <c r="A601" t="s">
        <v>2465</v>
      </c>
    </row>
    <row r="602" spans="1:1" x14ac:dyDescent="0.35">
      <c r="A602" t="s">
        <v>2466</v>
      </c>
    </row>
    <row r="603" spans="1:1" x14ac:dyDescent="0.35">
      <c r="A603" t="s">
        <v>2467</v>
      </c>
    </row>
    <row r="604" spans="1:1" x14ac:dyDescent="0.35">
      <c r="A604" t="s">
        <v>2468</v>
      </c>
    </row>
    <row r="605" spans="1:1" x14ac:dyDescent="0.35">
      <c r="A605" t="s">
        <v>2469</v>
      </c>
    </row>
    <row r="606" spans="1:1" x14ac:dyDescent="0.35">
      <c r="A606" t="s">
        <v>2470</v>
      </c>
    </row>
    <row r="607" spans="1:1" x14ac:dyDescent="0.35">
      <c r="A607" t="s">
        <v>2471</v>
      </c>
    </row>
    <row r="608" spans="1:1" x14ac:dyDescent="0.35">
      <c r="A608" t="s">
        <v>2472</v>
      </c>
    </row>
    <row r="609" spans="1:1" x14ac:dyDescent="0.35">
      <c r="A609" t="s">
        <v>2473</v>
      </c>
    </row>
    <row r="610" spans="1:1" x14ac:dyDescent="0.35">
      <c r="A610" t="s">
        <v>2474</v>
      </c>
    </row>
    <row r="611" spans="1:1" x14ac:dyDescent="0.35">
      <c r="A611" t="s">
        <v>2475</v>
      </c>
    </row>
    <row r="612" spans="1:1" x14ac:dyDescent="0.35">
      <c r="A612" t="s">
        <v>2476</v>
      </c>
    </row>
    <row r="613" spans="1:1" x14ac:dyDescent="0.35">
      <c r="A613" t="s">
        <v>2477</v>
      </c>
    </row>
    <row r="614" spans="1:1" x14ac:dyDescent="0.35">
      <c r="A614" t="s">
        <v>2478</v>
      </c>
    </row>
    <row r="615" spans="1:1" x14ac:dyDescent="0.35">
      <c r="A615" t="s">
        <v>2479</v>
      </c>
    </row>
    <row r="616" spans="1:1" x14ac:dyDescent="0.35">
      <c r="A616" t="s">
        <v>2480</v>
      </c>
    </row>
    <row r="617" spans="1:1" x14ac:dyDescent="0.35">
      <c r="A617" t="s">
        <v>2481</v>
      </c>
    </row>
    <row r="618" spans="1:1" x14ac:dyDescent="0.35">
      <c r="A618" t="s">
        <v>2482</v>
      </c>
    </row>
    <row r="619" spans="1:1" x14ac:dyDescent="0.35">
      <c r="A619" t="s">
        <v>2483</v>
      </c>
    </row>
    <row r="620" spans="1:1" x14ac:dyDescent="0.35">
      <c r="A620" t="s">
        <v>2484</v>
      </c>
    </row>
    <row r="621" spans="1:1" x14ac:dyDescent="0.35">
      <c r="A621" t="s">
        <v>2485</v>
      </c>
    </row>
    <row r="622" spans="1:1" x14ac:dyDescent="0.35">
      <c r="A622" t="s">
        <v>2486</v>
      </c>
    </row>
    <row r="623" spans="1:1" x14ac:dyDescent="0.35">
      <c r="A623" t="s">
        <v>2487</v>
      </c>
    </row>
    <row r="624" spans="1:1" x14ac:dyDescent="0.35">
      <c r="A624" t="s">
        <v>2488</v>
      </c>
    </row>
    <row r="625" spans="1:1" x14ac:dyDescent="0.35">
      <c r="A625" t="s">
        <v>2489</v>
      </c>
    </row>
    <row r="626" spans="1:1" x14ac:dyDescent="0.35">
      <c r="A626" t="s">
        <v>2490</v>
      </c>
    </row>
    <row r="627" spans="1:1" x14ac:dyDescent="0.35">
      <c r="A627" t="s">
        <v>2491</v>
      </c>
    </row>
    <row r="628" spans="1:1" x14ac:dyDescent="0.35">
      <c r="A628" t="s">
        <v>2492</v>
      </c>
    </row>
    <row r="629" spans="1:1" x14ac:dyDescent="0.35">
      <c r="A629" t="s">
        <v>2493</v>
      </c>
    </row>
    <row r="630" spans="1:1" x14ac:dyDescent="0.35">
      <c r="A630" t="s">
        <v>2494</v>
      </c>
    </row>
    <row r="631" spans="1:1" x14ac:dyDescent="0.35">
      <c r="A631" t="s">
        <v>2495</v>
      </c>
    </row>
    <row r="632" spans="1:1" x14ac:dyDescent="0.35">
      <c r="A632" t="s">
        <v>2496</v>
      </c>
    </row>
    <row r="633" spans="1:1" x14ac:dyDescent="0.35">
      <c r="A633" t="s">
        <v>2497</v>
      </c>
    </row>
    <row r="634" spans="1:1" x14ac:dyDescent="0.35">
      <c r="A634" t="s">
        <v>2498</v>
      </c>
    </row>
    <row r="635" spans="1:1" x14ac:dyDescent="0.35">
      <c r="A635" t="s">
        <v>2499</v>
      </c>
    </row>
    <row r="636" spans="1:1" x14ac:dyDescent="0.35">
      <c r="A636" t="s">
        <v>2500</v>
      </c>
    </row>
    <row r="637" spans="1:1" x14ac:dyDescent="0.35">
      <c r="A637" t="s">
        <v>2501</v>
      </c>
    </row>
    <row r="638" spans="1:1" x14ac:dyDescent="0.35">
      <c r="A638" t="s">
        <v>2502</v>
      </c>
    </row>
    <row r="639" spans="1:1" x14ac:dyDescent="0.35">
      <c r="A639" t="s">
        <v>2503</v>
      </c>
    </row>
    <row r="640" spans="1:1" x14ac:dyDescent="0.35">
      <c r="A640" t="s">
        <v>2504</v>
      </c>
    </row>
    <row r="641" spans="1:1" x14ac:dyDescent="0.35">
      <c r="A641" t="s">
        <v>2505</v>
      </c>
    </row>
    <row r="642" spans="1:1" x14ac:dyDescent="0.35">
      <c r="A642" t="s">
        <v>2506</v>
      </c>
    </row>
    <row r="643" spans="1:1" x14ac:dyDescent="0.35">
      <c r="A643" t="s">
        <v>2507</v>
      </c>
    </row>
    <row r="644" spans="1:1" x14ac:dyDescent="0.35">
      <c r="A644" t="s">
        <v>2508</v>
      </c>
    </row>
    <row r="645" spans="1:1" x14ac:dyDescent="0.35">
      <c r="A645" t="s">
        <v>2509</v>
      </c>
    </row>
    <row r="646" spans="1:1" x14ac:dyDescent="0.35">
      <c r="A646" t="s">
        <v>2510</v>
      </c>
    </row>
    <row r="647" spans="1:1" x14ac:dyDescent="0.35">
      <c r="A647" t="s">
        <v>2511</v>
      </c>
    </row>
    <row r="648" spans="1:1" x14ac:dyDescent="0.35">
      <c r="A648" t="s">
        <v>2512</v>
      </c>
    </row>
    <row r="649" spans="1:1" x14ac:dyDescent="0.35">
      <c r="A649" t="s">
        <v>2513</v>
      </c>
    </row>
    <row r="650" spans="1:1" x14ac:dyDescent="0.35">
      <c r="A650" t="s">
        <v>2514</v>
      </c>
    </row>
    <row r="651" spans="1:1" x14ac:dyDescent="0.35">
      <c r="A651" t="s">
        <v>2515</v>
      </c>
    </row>
    <row r="652" spans="1:1" x14ac:dyDescent="0.35">
      <c r="A652" t="s">
        <v>2516</v>
      </c>
    </row>
    <row r="653" spans="1:1" x14ac:dyDescent="0.35">
      <c r="A653" t="s">
        <v>2517</v>
      </c>
    </row>
    <row r="654" spans="1:1" x14ac:dyDescent="0.35">
      <c r="A654" t="s">
        <v>2518</v>
      </c>
    </row>
    <row r="655" spans="1:1" x14ac:dyDescent="0.35">
      <c r="A655" t="s">
        <v>2519</v>
      </c>
    </row>
    <row r="656" spans="1:1" x14ac:dyDescent="0.35">
      <c r="A656" t="s">
        <v>2520</v>
      </c>
    </row>
    <row r="657" spans="1:1" x14ac:dyDescent="0.35">
      <c r="A657" t="s">
        <v>2521</v>
      </c>
    </row>
    <row r="658" spans="1:1" x14ac:dyDescent="0.35">
      <c r="A658" t="s">
        <v>2522</v>
      </c>
    </row>
    <row r="659" spans="1:1" x14ac:dyDescent="0.35">
      <c r="A659" t="s">
        <v>2523</v>
      </c>
    </row>
    <row r="660" spans="1:1" x14ac:dyDescent="0.35">
      <c r="A660" t="s">
        <v>2524</v>
      </c>
    </row>
    <row r="661" spans="1:1" x14ac:dyDescent="0.35">
      <c r="A661" t="s">
        <v>2525</v>
      </c>
    </row>
    <row r="662" spans="1:1" x14ac:dyDescent="0.35">
      <c r="A662" t="s">
        <v>2526</v>
      </c>
    </row>
    <row r="663" spans="1:1" x14ac:dyDescent="0.35">
      <c r="A663" t="s">
        <v>2527</v>
      </c>
    </row>
    <row r="664" spans="1:1" x14ac:dyDescent="0.35">
      <c r="A664" t="s">
        <v>2528</v>
      </c>
    </row>
    <row r="665" spans="1:1" x14ac:dyDescent="0.35">
      <c r="A665" t="s">
        <v>2529</v>
      </c>
    </row>
    <row r="666" spans="1:1" x14ac:dyDescent="0.35">
      <c r="A666" t="s">
        <v>2530</v>
      </c>
    </row>
    <row r="667" spans="1:1" x14ac:dyDescent="0.35">
      <c r="A667" t="s">
        <v>2531</v>
      </c>
    </row>
    <row r="668" spans="1:1" x14ac:dyDescent="0.35">
      <c r="A668" t="s">
        <v>2532</v>
      </c>
    </row>
    <row r="669" spans="1:1" x14ac:dyDescent="0.35">
      <c r="A669" t="s">
        <v>2533</v>
      </c>
    </row>
    <row r="670" spans="1:1" x14ac:dyDescent="0.35">
      <c r="A670" t="s">
        <v>2534</v>
      </c>
    </row>
    <row r="671" spans="1:1" x14ac:dyDescent="0.35">
      <c r="A671" t="s">
        <v>2535</v>
      </c>
    </row>
    <row r="672" spans="1:1" x14ac:dyDescent="0.35">
      <c r="A672" t="s">
        <v>2536</v>
      </c>
    </row>
    <row r="673" spans="1:1" x14ac:dyDescent="0.35">
      <c r="A673" t="s">
        <v>2537</v>
      </c>
    </row>
    <row r="674" spans="1:1" x14ac:dyDescent="0.35">
      <c r="A674" t="s">
        <v>2538</v>
      </c>
    </row>
    <row r="675" spans="1:1" x14ac:dyDescent="0.35">
      <c r="A675" t="s">
        <v>2539</v>
      </c>
    </row>
    <row r="676" spans="1:1" x14ac:dyDescent="0.35">
      <c r="A676" t="s">
        <v>2540</v>
      </c>
    </row>
    <row r="677" spans="1:1" x14ac:dyDescent="0.35">
      <c r="A677" t="s">
        <v>2541</v>
      </c>
    </row>
    <row r="678" spans="1:1" x14ac:dyDescent="0.35">
      <c r="A678" t="s">
        <v>2542</v>
      </c>
    </row>
    <row r="679" spans="1:1" x14ac:dyDescent="0.35">
      <c r="A679" t="s">
        <v>2543</v>
      </c>
    </row>
    <row r="680" spans="1:1" x14ac:dyDescent="0.35">
      <c r="A680" t="s">
        <v>2544</v>
      </c>
    </row>
    <row r="681" spans="1:1" x14ac:dyDescent="0.35">
      <c r="A681" t="s">
        <v>2545</v>
      </c>
    </row>
    <row r="682" spans="1:1" x14ac:dyDescent="0.35">
      <c r="A682" t="s">
        <v>2546</v>
      </c>
    </row>
    <row r="683" spans="1:1" x14ac:dyDescent="0.35">
      <c r="A683" t="s">
        <v>2547</v>
      </c>
    </row>
    <row r="684" spans="1:1" x14ac:dyDescent="0.35">
      <c r="A684" t="s">
        <v>2548</v>
      </c>
    </row>
    <row r="685" spans="1:1" x14ac:dyDescent="0.35">
      <c r="A685" t="s">
        <v>2549</v>
      </c>
    </row>
    <row r="686" spans="1:1" x14ac:dyDescent="0.35">
      <c r="A686" t="s">
        <v>2550</v>
      </c>
    </row>
    <row r="687" spans="1:1" x14ac:dyDescent="0.35">
      <c r="A687" t="s">
        <v>2551</v>
      </c>
    </row>
    <row r="688" spans="1:1" x14ac:dyDescent="0.35">
      <c r="A688" t="s">
        <v>2552</v>
      </c>
    </row>
    <row r="689" spans="1:1" x14ac:dyDescent="0.35">
      <c r="A689" t="s">
        <v>2553</v>
      </c>
    </row>
    <row r="690" spans="1:1" x14ac:dyDescent="0.35">
      <c r="A690" t="s">
        <v>2554</v>
      </c>
    </row>
    <row r="691" spans="1:1" x14ac:dyDescent="0.35">
      <c r="A691" t="s">
        <v>2555</v>
      </c>
    </row>
    <row r="692" spans="1:1" x14ac:dyDescent="0.35">
      <c r="A692" t="s">
        <v>2556</v>
      </c>
    </row>
    <row r="693" spans="1:1" x14ac:dyDescent="0.35">
      <c r="A693" t="s">
        <v>2557</v>
      </c>
    </row>
    <row r="694" spans="1:1" x14ac:dyDescent="0.35">
      <c r="A694" t="s">
        <v>2558</v>
      </c>
    </row>
    <row r="695" spans="1:1" x14ac:dyDescent="0.35">
      <c r="A695" t="s">
        <v>2559</v>
      </c>
    </row>
    <row r="696" spans="1:1" x14ac:dyDescent="0.35">
      <c r="A696" t="s">
        <v>2560</v>
      </c>
    </row>
    <row r="697" spans="1:1" x14ac:dyDescent="0.35">
      <c r="A697" t="s">
        <v>2561</v>
      </c>
    </row>
    <row r="698" spans="1:1" x14ac:dyDescent="0.35">
      <c r="A698" t="s">
        <v>2562</v>
      </c>
    </row>
    <row r="699" spans="1:1" x14ac:dyDescent="0.35">
      <c r="A699" t="s">
        <v>2563</v>
      </c>
    </row>
    <row r="700" spans="1:1" x14ac:dyDescent="0.35">
      <c r="A700" t="s">
        <v>2564</v>
      </c>
    </row>
    <row r="701" spans="1:1" x14ac:dyDescent="0.35">
      <c r="A701" t="s">
        <v>2565</v>
      </c>
    </row>
    <row r="702" spans="1:1" x14ac:dyDescent="0.35">
      <c r="A702" t="s">
        <v>2566</v>
      </c>
    </row>
    <row r="703" spans="1:1" x14ac:dyDescent="0.35">
      <c r="A703" t="s">
        <v>2567</v>
      </c>
    </row>
    <row r="704" spans="1:1" x14ac:dyDescent="0.35">
      <c r="A704" t="s">
        <v>2568</v>
      </c>
    </row>
    <row r="705" spans="1:1" x14ac:dyDescent="0.35">
      <c r="A705" t="s">
        <v>2569</v>
      </c>
    </row>
    <row r="706" spans="1:1" x14ac:dyDescent="0.35">
      <c r="A706" t="s">
        <v>2570</v>
      </c>
    </row>
    <row r="707" spans="1:1" x14ac:dyDescent="0.35">
      <c r="A707" t="s">
        <v>2571</v>
      </c>
    </row>
    <row r="708" spans="1:1" x14ac:dyDescent="0.35">
      <c r="A708" t="s">
        <v>2572</v>
      </c>
    </row>
    <row r="709" spans="1:1" x14ac:dyDescent="0.35">
      <c r="A709" t="s">
        <v>2573</v>
      </c>
    </row>
    <row r="710" spans="1:1" x14ac:dyDescent="0.35">
      <c r="A710" t="s">
        <v>2574</v>
      </c>
    </row>
    <row r="711" spans="1:1" x14ac:dyDescent="0.35">
      <c r="A711" t="s">
        <v>2575</v>
      </c>
    </row>
    <row r="712" spans="1:1" x14ac:dyDescent="0.35">
      <c r="A712" t="s">
        <v>2576</v>
      </c>
    </row>
    <row r="713" spans="1:1" x14ac:dyDescent="0.35">
      <c r="A713" t="s">
        <v>2577</v>
      </c>
    </row>
    <row r="714" spans="1:1" x14ac:dyDescent="0.35">
      <c r="A714" t="s">
        <v>2578</v>
      </c>
    </row>
    <row r="715" spans="1:1" x14ac:dyDescent="0.35">
      <c r="A715" t="s">
        <v>2579</v>
      </c>
    </row>
    <row r="716" spans="1:1" x14ac:dyDescent="0.35">
      <c r="A716" t="s">
        <v>2580</v>
      </c>
    </row>
    <row r="717" spans="1:1" x14ac:dyDescent="0.35">
      <c r="A717" t="s">
        <v>2581</v>
      </c>
    </row>
    <row r="718" spans="1:1" x14ac:dyDescent="0.35">
      <c r="A718" t="s">
        <v>2582</v>
      </c>
    </row>
    <row r="719" spans="1:1" x14ac:dyDescent="0.35">
      <c r="A719" t="s">
        <v>2583</v>
      </c>
    </row>
    <row r="720" spans="1:1" x14ac:dyDescent="0.35">
      <c r="A720" t="s">
        <v>2584</v>
      </c>
    </row>
    <row r="721" spans="1:1" x14ac:dyDescent="0.35">
      <c r="A721" t="s">
        <v>2585</v>
      </c>
    </row>
    <row r="722" spans="1:1" x14ac:dyDescent="0.35">
      <c r="A722" t="s">
        <v>2586</v>
      </c>
    </row>
    <row r="723" spans="1:1" x14ac:dyDescent="0.35">
      <c r="A723" t="s">
        <v>2587</v>
      </c>
    </row>
    <row r="724" spans="1:1" x14ac:dyDescent="0.35">
      <c r="A724" t="s">
        <v>2588</v>
      </c>
    </row>
    <row r="725" spans="1:1" x14ac:dyDescent="0.35">
      <c r="A725" t="s">
        <v>2589</v>
      </c>
    </row>
    <row r="726" spans="1:1" x14ac:dyDescent="0.35">
      <c r="A726" t="s">
        <v>2590</v>
      </c>
    </row>
    <row r="727" spans="1:1" x14ac:dyDescent="0.35">
      <c r="A727" t="s">
        <v>2591</v>
      </c>
    </row>
    <row r="728" spans="1:1" x14ac:dyDescent="0.35">
      <c r="A728" t="s">
        <v>2592</v>
      </c>
    </row>
    <row r="729" spans="1:1" x14ac:dyDescent="0.35">
      <c r="A729" t="s">
        <v>2593</v>
      </c>
    </row>
    <row r="730" spans="1:1" x14ac:dyDescent="0.35">
      <c r="A730" t="s">
        <v>2594</v>
      </c>
    </row>
    <row r="731" spans="1:1" x14ac:dyDescent="0.35">
      <c r="A731" t="s">
        <v>2595</v>
      </c>
    </row>
    <row r="732" spans="1:1" x14ac:dyDescent="0.35">
      <c r="A732" t="s">
        <v>2596</v>
      </c>
    </row>
    <row r="733" spans="1:1" x14ac:dyDescent="0.35">
      <c r="A733" t="s">
        <v>2597</v>
      </c>
    </row>
    <row r="734" spans="1:1" x14ac:dyDescent="0.35">
      <c r="A734" t="s">
        <v>2598</v>
      </c>
    </row>
    <row r="735" spans="1:1" x14ac:dyDescent="0.35">
      <c r="A735" t="s">
        <v>2599</v>
      </c>
    </row>
    <row r="736" spans="1:1" x14ac:dyDescent="0.35">
      <c r="A736" t="s">
        <v>2600</v>
      </c>
    </row>
    <row r="737" spans="1:1" x14ac:dyDescent="0.35">
      <c r="A737" t="s">
        <v>2601</v>
      </c>
    </row>
    <row r="738" spans="1:1" x14ac:dyDescent="0.35">
      <c r="A738" t="s">
        <v>2602</v>
      </c>
    </row>
    <row r="739" spans="1:1" x14ac:dyDescent="0.35">
      <c r="A739" t="s">
        <v>2603</v>
      </c>
    </row>
    <row r="740" spans="1:1" x14ac:dyDescent="0.35">
      <c r="A740" t="s">
        <v>2604</v>
      </c>
    </row>
    <row r="741" spans="1:1" x14ac:dyDescent="0.35">
      <c r="A741" t="s">
        <v>2605</v>
      </c>
    </row>
    <row r="742" spans="1:1" x14ac:dyDescent="0.35">
      <c r="A742" t="s">
        <v>2606</v>
      </c>
    </row>
    <row r="743" spans="1:1" x14ac:dyDescent="0.35">
      <c r="A743" t="s">
        <v>2607</v>
      </c>
    </row>
    <row r="744" spans="1:1" x14ac:dyDescent="0.35">
      <c r="A744" t="s">
        <v>2608</v>
      </c>
    </row>
    <row r="745" spans="1:1" x14ac:dyDescent="0.35">
      <c r="A745" t="s">
        <v>2609</v>
      </c>
    </row>
    <row r="746" spans="1:1" x14ac:dyDescent="0.35">
      <c r="A746" t="s">
        <v>2610</v>
      </c>
    </row>
    <row r="747" spans="1:1" x14ac:dyDescent="0.35">
      <c r="A747" t="s">
        <v>2611</v>
      </c>
    </row>
    <row r="748" spans="1:1" x14ac:dyDescent="0.35">
      <c r="A748" t="s">
        <v>2612</v>
      </c>
    </row>
    <row r="749" spans="1:1" x14ac:dyDescent="0.35">
      <c r="A749" t="s">
        <v>2613</v>
      </c>
    </row>
    <row r="750" spans="1:1" x14ac:dyDescent="0.35">
      <c r="A750" t="s">
        <v>2614</v>
      </c>
    </row>
    <row r="751" spans="1:1" x14ac:dyDescent="0.35">
      <c r="A751" t="s">
        <v>2615</v>
      </c>
    </row>
    <row r="752" spans="1:1" x14ac:dyDescent="0.35">
      <c r="A752" t="s">
        <v>2616</v>
      </c>
    </row>
    <row r="753" spans="1:1" x14ac:dyDescent="0.35">
      <c r="A753" t="s">
        <v>2617</v>
      </c>
    </row>
    <row r="754" spans="1:1" x14ac:dyDescent="0.35">
      <c r="A754" t="s">
        <v>2618</v>
      </c>
    </row>
    <row r="755" spans="1:1" x14ac:dyDescent="0.35">
      <c r="A755" t="s">
        <v>2619</v>
      </c>
    </row>
    <row r="756" spans="1:1" x14ac:dyDescent="0.35">
      <c r="A756" t="s">
        <v>2620</v>
      </c>
    </row>
    <row r="757" spans="1:1" x14ac:dyDescent="0.35">
      <c r="A757" t="s">
        <v>2621</v>
      </c>
    </row>
    <row r="758" spans="1:1" x14ac:dyDescent="0.35">
      <c r="A758" t="s">
        <v>2622</v>
      </c>
    </row>
    <row r="759" spans="1:1" x14ac:dyDescent="0.35">
      <c r="A759" t="s">
        <v>2623</v>
      </c>
    </row>
    <row r="760" spans="1:1" x14ac:dyDescent="0.35">
      <c r="A760" t="s">
        <v>2624</v>
      </c>
    </row>
    <row r="761" spans="1:1" x14ac:dyDescent="0.35">
      <c r="A761" t="s">
        <v>2625</v>
      </c>
    </row>
    <row r="762" spans="1:1" x14ac:dyDescent="0.35">
      <c r="A762" t="s">
        <v>2626</v>
      </c>
    </row>
    <row r="763" spans="1:1" x14ac:dyDescent="0.35">
      <c r="A763" t="s">
        <v>2627</v>
      </c>
    </row>
    <row r="764" spans="1:1" x14ac:dyDescent="0.35">
      <c r="A764" t="s">
        <v>2628</v>
      </c>
    </row>
    <row r="765" spans="1:1" x14ac:dyDescent="0.35">
      <c r="A765" t="s">
        <v>2629</v>
      </c>
    </row>
    <row r="766" spans="1:1" x14ac:dyDescent="0.35">
      <c r="A766" t="s">
        <v>2630</v>
      </c>
    </row>
    <row r="767" spans="1:1" x14ac:dyDescent="0.35">
      <c r="A767" t="s">
        <v>2631</v>
      </c>
    </row>
    <row r="768" spans="1:1" x14ac:dyDescent="0.35">
      <c r="A768" t="s">
        <v>2632</v>
      </c>
    </row>
    <row r="769" spans="1:1" x14ac:dyDescent="0.35">
      <c r="A769" t="s">
        <v>2633</v>
      </c>
    </row>
    <row r="770" spans="1:1" x14ac:dyDescent="0.35">
      <c r="A770" t="s">
        <v>2634</v>
      </c>
    </row>
    <row r="771" spans="1:1" x14ac:dyDescent="0.35">
      <c r="A771" t="s">
        <v>2635</v>
      </c>
    </row>
    <row r="772" spans="1:1" x14ac:dyDescent="0.35">
      <c r="A772" t="s">
        <v>2636</v>
      </c>
    </row>
    <row r="774" spans="1:1" x14ac:dyDescent="0.35">
      <c r="A774" t="s">
        <v>30</v>
      </c>
    </row>
    <row r="775" spans="1:1" x14ac:dyDescent="0.35">
      <c r="A775" t="s">
        <v>2391</v>
      </c>
    </row>
    <row r="776" spans="1:1" x14ac:dyDescent="0.35">
      <c r="A776" t="s">
        <v>2637</v>
      </c>
    </row>
    <row r="777" spans="1:1" x14ac:dyDescent="0.35">
      <c r="A777" t="s">
        <v>2638</v>
      </c>
    </row>
    <row r="778" spans="1:1" x14ac:dyDescent="0.35">
      <c r="A778" t="s">
        <v>2639</v>
      </c>
    </row>
    <row r="779" spans="1:1" x14ac:dyDescent="0.35">
      <c r="A779" t="s">
        <v>2640</v>
      </c>
    </row>
    <row r="780" spans="1:1" x14ac:dyDescent="0.35">
      <c r="A780" t="s">
        <v>2641</v>
      </c>
    </row>
    <row r="781" spans="1:1" x14ac:dyDescent="0.35">
      <c r="A781" t="s">
        <v>2642</v>
      </c>
    </row>
    <row r="782" spans="1:1" x14ac:dyDescent="0.35">
      <c r="A782" t="s">
        <v>2643</v>
      </c>
    </row>
    <row r="783" spans="1:1" x14ac:dyDescent="0.35">
      <c r="A783" t="s">
        <v>2644</v>
      </c>
    </row>
    <row r="784" spans="1:1" x14ac:dyDescent="0.35">
      <c r="A784" t="s">
        <v>2645</v>
      </c>
    </row>
    <row r="785" spans="1:1" x14ac:dyDescent="0.35">
      <c r="A785" t="s">
        <v>2646</v>
      </c>
    </row>
    <row r="786" spans="1:1" x14ac:dyDescent="0.35">
      <c r="A786" t="s">
        <v>2647</v>
      </c>
    </row>
    <row r="787" spans="1:1" x14ac:dyDescent="0.35">
      <c r="A787" t="s">
        <v>2648</v>
      </c>
    </row>
    <row r="788" spans="1:1" x14ac:dyDescent="0.35">
      <c r="A788" t="s">
        <v>2649</v>
      </c>
    </row>
    <row r="789" spans="1:1" x14ac:dyDescent="0.35">
      <c r="A789" t="s">
        <v>2650</v>
      </c>
    </row>
    <row r="790" spans="1:1" x14ac:dyDescent="0.35">
      <c r="A790" t="s">
        <v>2651</v>
      </c>
    </row>
    <row r="791" spans="1:1" x14ac:dyDescent="0.35">
      <c r="A791" t="s">
        <v>2652</v>
      </c>
    </row>
    <row r="792" spans="1:1" x14ac:dyDescent="0.35">
      <c r="A792" t="s">
        <v>2653</v>
      </c>
    </row>
    <row r="793" spans="1:1" x14ac:dyDescent="0.35">
      <c r="A793" t="s">
        <v>2654</v>
      </c>
    </row>
    <row r="794" spans="1:1" x14ac:dyDescent="0.35">
      <c r="A794" t="s">
        <v>2655</v>
      </c>
    </row>
    <row r="795" spans="1:1" x14ac:dyDescent="0.35">
      <c r="A795" t="s">
        <v>2656</v>
      </c>
    </row>
    <row r="796" spans="1:1" x14ac:dyDescent="0.35">
      <c r="A796" t="s">
        <v>2657</v>
      </c>
    </row>
    <row r="797" spans="1:1" x14ac:dyDescent="0.35">
      <c r="A797" t="s">
        <v>2658</v>
      </c>
    </row>
    <row r="798" spans="1:1" x14ac:dyDescent="0.35">
      <c r="A798" t="s">
        <v>2659</v>
      </c>
    </row>
    <row r="799" spans="1:1" x14ac:dyDescent="0.35">
      <c r="A799" t="s">
        <v>2660</v>
      </c>
    </row>
    <row r="800" spans="1:1" x14ac:dyDescent="0.35">
      <c r="A800" t="s">
        <v>2661</v>
      </c>
    </row>
    <row r="801" spans="1:1" x14ac:dyDescent="0.35">
      <c r="A801" t="s">
        <v>2662</v>
      </c>
    </row>
    <row r="802" spans="1:1" x14ac:dyDescent="0.35">
      <c r="A802" t="s">
        <v>2663</v>
      </c>
    </row>
    <row r="803" spans="1:1" x14ac:dyDescent="0.35">
      <c r="A803" t="s">
        <v>2664</v>
      </c>
    </row>
    <row r="804" spans="1:1" x14ac:dyDescent="0.35">
      <c r="A804" t="s">
        <v>2665</v>
      </c>
    </row>
    <row r="805" spans="1:1" x14ac:dyDescent="0.35">
      <c r="A805" t="s">
        <v>2666</v>
      </c>
    </row>
    <row r="806" spans="1:1" x14ac:dyDescent="0.35">
      <c r="A806" t="s">
        <v>2667</v>
      </c>
    </row>
    <row r="807" spans="1:1" x14ac:dyDescent="0.35">
      <c r="A807" t="s">
        <v>2668</v>
      </c>
    </row>
    <row r="808" spans="1:1" x14ac:dyDescent="0.35">
      <c r="A808" t="s">
        <v>2669</v>
      </c>
    </row>
    <row r="809" spans="1:1" x14ac:dyDescent="0.35">
      <c r="A809" t="s">
        <v>2670</v>
      </c>
    </row>
    <row r="810" spans="1:1" x14ac:dyDescent="0.35">
      <c r="A810" t="s">
        <v>2671</v>
      </c>
    </row>
    <row r="812" spans="1:1" x14ac:dyDescent="0.35">
      <c r="A812" t="s">
        <v>2672</v>
      </c>
    </row>
    <row r="813" spans="1:1" x14ac:dyDescent="0.35">
      <c r="A813" t="s">
        <v>2673</v>
      </c>
    </row>
    <row r="814" spans="1:1" x14ac:dyDescent="0.35">
      <c r="A814" t="s">
        <v>2674</v>
      </c>
    </row>
    <row r="816" spans="1:1" x14ac:dyDescent="0.35">
      <c r="A816" t="s">
        <v>2675</v>
      </c>
    </row>
    <row r="817" spans="1:1" x14ac:dyDescent="0.35">
      <c r="A817" t="s">
        <v>2673</v>
      </c>
    </row>
    <row r="818" spans="1:1" x14ac:dyDescent="0.35">
      <c r="A818" t="s">
        <v>2674</v>
      </c>
    </row>
    <row r="820" spans="1:1" x14ac:dyDescent="0.35">
      <c r="A820" t="s">
        <v>2676</v>
      </c>
    </row>
    <row r="821" spans="1:1" x14ac:dyDescent="0.35">
      <c r="A821" t="s">
        <v>2673</v>
      </c>
    </row>
    <row r="822" spans="1:1" x14ac:dyDescent="0.35">
      <c r="A822" t="s">
        <v>2674</v>
      </c>
    </row>
    <row r="824" spans="1:1" x14ac:dyDescent="0.35">
      <c r="A824" t="s">
        <v>32</v>
      </c>
    </row>
    <row r="825" spans="1:1" x14ac:dyDescent="0.35">
      <c r="A825" t="s">
        <v>2677</v>
      </c>
    </row>
    <row r="826" spans="1:1" x14ac:dyDescent="0.35">
      <c r="A826" t="s">
        <v>2678</v>
      </c>
    </row>
    <row r="827" spans="1:1" x14ac:dyDescent="0.35">
      <c r="A827" t="s">
        <v>15</v>
      </c>
    </row>
    <row r="828" spans="1:1" x14ac:dyDescent="0.35">
      <c r="A828" t="s">
        <v>2679</v>
      </c>
    </row>
    <row r="829" spans="1:1" x14ac:dyDescent="0.35">
      <c r="A829" t="s">
        <v>2680</v>
      </c>
    </row>
    <row r="831" spans="1:1" x14ac:dyDescent="0.35">
      <c r="A831" t="s">
        <v>35</v>
      </c>
    </row>
    <row r="832" spans="1:1" x14ac:dyDescent="0.35">
      <c r="A832" t="s">
        <v>2681</v>
      </c>
    </row>
    <row r="833" spans="1:1" x14ac:dyDescent="0.35">
      <c r="A833" t="s">
        <v>2682</v>
      </c>
    </row>
    <row r="834" spans="1:1" x14ac:dyDescent="0.35">
      <c r="A834" t="s">
        <v>2683</v>
      </c>
    </row>
    <row r="835" spans="1:1" x14ac:dyDescent="0.35">
      <c r="A835" t="s">
        <v>2684</v>
      </c>
    </row>
    <row r="836" spans="1:1" x14ac:dyDescent="0.35">
      <c r="A836" t="s">
        <v>2685</v>
      </c>
    </row>
    <row r="837" spans="1:1" x14ac:dyDescent="0.35">
      <c r="A837" t="s">
        <v>2686</v>
      </c>
    </row>
    <row r="838" spans="1:1" x14ac:dyDescent="0.35">
      <c r="A838" t="s">
        <v>2687</v>
      </c>
    </row>
    <row r="839" spans="1:1" x14ac:dyDescent="0.35">
      <c r="A839" t="s">
        <v>2688</v>
      </c>
    </row>
    <row r="840" spans="1:1" x14ac:dyDescent="0.35">
      <c r="A840" t="s">
        <v>2689</v>
      </c>
    </row>
    <row r="841" spans="1:1" x14ac:dyDescent="0.35">
      <c r="A841" t="s">
        <v>2690</v>
      </c>
    </row>
    <row r="842" spans="1:1" x14ac:dyDescent="0.35">
      <c r="A842" t="s">
        <v>2691</v>
      </c>
    </row>
    <row r="843" spans="1:1" x14ac:dyDescent="0.35">
      <c r="A843" t="s">
        <v>2692</v>
      </c>
    </row>
    <row r="844" spans="1:1" x14ac:dyDescent="0.35">
      <c r="A844" t="s">
        <v>2693</v>
      </c>
    </row>
    <row r="845" spans="1:1" x14ac:dyDescent="0.35">
      <c r="A845" t="s">
        <v>2694</v>
      </c>
    </row>
    <row r="846" spans="1:1" x14ac:dyDescent="0.35">
      <c r="A846" t="s">
        <v>2695</v>
      </c>
    </row>
    <row r="847" spans="1:1" x14ac:dyDescent="0.35">
      <c r="A847" t="s">
        <v>2696</v>
      </c>
    </row>
    <row r="848" spans="1:1" x14ac:dyDescent="0.35">
      <c r="A848" t="s">
        <v>2697</v>
      </c>
    </row>
    <row r="849" spans="1:1" x14ac:dyDescent="0.35">
      <c r="A849" t="s">
        <v>2698</v>
      </c>
    </row>
    <row r="850" spans="1:1" x14ac:dyDescent="0.35">
      <c r="A850" t="s">
        <v>2699</v>
      </c>
    </row>
    <row r="851" spans="1:1" x14ac:dyDescent="0.35">
      <c r="A851" t="s">
        <v>2700</v>
      </c>
    </row>
    <row r="852" spans="1:1" x14ac:dyDescent="0.35">
      <c r="A852" t="s">
        <v>2701</v>
      </c>
    </row>
    <row r="853" spans="1:1" x14ac:dyDescent="0.35">
      <c r="A853" t="s">
        <v>2702</v>
      </c>
    </row>
    <row r="854" spans="1:1" x14ac:dyDescent="0.35">
      <c r="A854" t="s">
        <v>2703</v>
      </c>
    </row>
    <row r="855" spans="1:1" x14ac:dyDescent="0.35">
      <c r="A855" t="s">
        <v>2704</v>
      </c>
    </row>
    <row r="856" spans="1:1" x14ac:dyDescent="0.35">
      <c r="A856" t="s">
        <v>2705</v>
      </c>
    </row>
    <row r="857" spans="1:1" x14ac:dyDescent="0.35">
      <c r="A857" t="s">
        <v>2706</v>
      </c>
    </row>
    <row r="858" spans="1:1" x14ac:dyDescent="0.35">
      <c r="A858" t="s">
        <v>2707</v>
      </c>
    </row>
    <row r="859" spans="1:1" x14ac:dyDescent="0.35">
      <c r="A859" t="s">
        <v>2708</v>
      </c>
    </row>
    <row r="860" spans="1:1" x14ac:dyDescent="0.35">
      <c r="A860" t="s">
        <v>2709</v>
      </c>
    </row>
    <row r="861" spans="1:1" x14ac:dyDescent="0.35">
      <c r="A861" t="s">
        <v>2710</v>
      </c>
    </row>
    <row r="862" spans="1:1" x14ac:dyDescent="0.35">
      <c r="A862" t="s">
        <v>2711</v>
      </c>
    </row>
    <row r="863" spans="1:1" x14ac:dyDescent="0.35">
      <c r="A863" t="s">
        <v>2712</v>
      </c>
    </row>
    <row r="864" spans="1:1" x14ac:dyDescent="0.35">
      <c r="A864" t="s">
        <v>2713</v>
      </c>
    </row>
    <row r="865" spans="1:1" x14ac:dyDescent="0.35">
      <c r="A865" t="s">
        <v>2714</v>
      </c>
    </row>
    <row r="866" spans="1:1" x14ac:dyDescent="0.35">
      <c r="A866" t="s">
        <v>2715</v>
      </c>
    </row>
    <row r="867" spans="1:1" x14ac:dyDescent="0.35">
      <c r="A867" t="s">
        <v>2716</v>
      </c>
    </row>
    <row r="868" spans="1:1" x14ac:dyDescent="0.35">
      <c r="A868" t="s">
        <v>2717</v>
      </c>
    </row>
    <row r="869" spans="1:1" x14ac:dyDescent="0.35">
      <c r="A869" t="s">
        <v>2718</v>
      </c>
    </row>
    <row r="870" spans="1:1" x14ac:dyDescent="0.35">
      <c r="A870" t="s">
        <v>2719</v>
      </c>
    </row>
    <row r="871" spans="1:1" x14ac:dyDescent="0.35">
      <c r="A871" t="s">
        <v>2720</v>
      </c>
    </row>
    <row r="872" spans="1:1" x14ac:dyDescent="0.35">
      <c r="A872" t="s">
        <v>2721</v>
      </c>
    </row>
    <row r="873" spans="1:1" x14ac:dyDescent="0.35">
      <c r="A873" t="s">
        <v>2722</v>
      </c>
    </row>
    <row r="875" spans="1:1" x14ac:dyDescent="0.35">
      <c r="A875" t="s">
        <v>2723</v>
      </c>
    </row>
    <row r="876" spans="1:1" x14ac:dyDescent="0.35">
      <c r="A876" t="s">
        <v>2724</v>
      </c>
    </row>
    <row r="877" spans="1:1" x14ac:dyDescent="0.35">
      <c r="A877" t="s">
        <v>2725</v>
      </c>
    </row>
    <row r="878" spans="1:1" x14ac:dyDescent="0.35">
      <c r="A878" t="s">
        <v>2726</v>
      </c>
    </row>
    <row r="879" spans="1:1" x14ac:dyDescent="0.35">
      <c r="A879" t="s">
        <v>2727</v>
      </c>
    </row>
    <row r="880" spans="1:1" x14ac:dyDescent="0.35">
      <c r="A880" t="s">
        <v>2728</v>
      </c>
    </row>
    <row r="881" spans="1:1" x14ac:dyDescent="0.35">
      <c r="A881" t="s">
        <v>2729</v>
      </c>
    </row>
    <row r="882" spans="1:1" x14ac:dyDescent="0.35">
      <c r="A882" t="s">
        <v>2730</v>
      </c>
    </row>
    <row r="883" spans="1:1" x14ac:dyDescent="0.35">
      <c r="A883" t="s">
        <v>2731</v>
      </c>
    </row>
    <row r="884" spans="1:1" x14ac:dyDescent="0.35">
      <c r="A884" t="s">
        <v>2732</v>
      </c>
    </row>
    <row r="885" spans="1:1" x14ac:dyDescent="0.35">
      <c r="A885" t="s">
        <v>2733</v>
      </c>
    </row>
    <row r="886" spans="1:1" x14ac:dyDescent="0.35">
      <c r="A886" t="s">
        <v>2734</v>
      </c>
    </row>
    <row r="887" spans="1:1" x14ac:dyDescent="0.35">
      <c r="A887" t="s">
        <v>2735</v>
      </c>
    </row>
    <row r="888" spans="1:1" x14ac:dyDescent="0.35">
      <c r="A888" t="s">
        <v>2736</v>
      </c>
    </row>
    <row r="889" spans="1:1" x14ac:dyDescent="0.35">
      <c r="A889" t="s">
        <v>2737</v>
      </c>
    </row>
    <row r="890" spans="1:1" x14ac:dyDescent="0.35">
      <c r="A890" t="s">
        <v>2738</v>
      </c>
    </row>
    <row r="891" spans="1:1" x14ac:dyDescent="0.35">
      <c r="A891" t="s">
        <v>2739</v>
      </c>
    </row>
    <row r="892" spans="1:1" x14ac:dyDescent="0.35">
      <c r="A892" t="s">
        <v>2740</v>
      </c>
    </row>
    <row r="893" spans="1:1" x14ac:dyDescent="0.35">
      <c r="A893" t="s">
        <v>2741</v>
      </c>
    </row>
    <row r="894" spans="1:1" x14ac:dyDescent="0.35">
      <c r="A894" t="s">
        <v>2742</v>
      </c>
    </row>
    <row r="895" spans="1:1" x14ac:dyDescent="0.35">
      <c r="A895" t="s">
        <v>2743</v>
      </c>
    </row>
    <row r="896" spans="1:1" x14ac:dyDescent="0.35">
      <c r="A896" t="s">
        <v>2744</v>
      </c>
    </row>
    <row r="897" spans="1:1" x14ac:dyDescent="0.35">
      <c r="A897" t="s">
        <v>2745</v>
      </c>
    </row>
    <row r="898" spans="1:1" x14ac:dyDescent="0.35">
      <c r="A898" t="s">
        <v>2746</v>
      </c>
    </row>
    <row r="899" spans="1:1" x14ac:dyDescent="0.35">
      <c r="A899" t="s">
        <v>2747</v>
      </c>
    </row>
    <row r="900" spans="1:1" x14ac:dyDescent="0.35">
      <c r="A900" t="s">
        <v>2748</v>
      </c>
    </row>
    <row r="901" spans="1:1" x14ac:dyDescent="0.35">
      <c r="A901" t="s">
        <v>2749</v>
      </c>
    </row>
    <row r="902" spans="1:1" x14ac:dyDescent="0.35">
      <c r="A902" t="s">
        <v>2750</v>
      </c>
    </row>
    <row r="903" spans="1:1" x14ac:dyDescent="0.35">
      <c r="A903" t="s">
        <v>2751</v>
      </c>
    </row>
    <row r="904" spans="1:1" x14ac:dyDescent="0.35">
      <c r="A904" t="s">
        <v>2752</v>
      </c>
    </row>
    <row r="905" spans="1:1" x14ac:dyDescent="0.35">
      <c r="A905" t="s">
        <v>2753</v>
      </c>
    </row>
    <row r="906" spans="1:1" x14ac:dyDescent="0.35">
      <c r="A906" t="s">
        <v>2754</v>
      </c>
    </row>
    <row r="907" spans="1:1" x14ac:dyDescent="0.35">
      <c r="A907" t="s">
        <v>2755</v>
      </c>
    </row>
    <row r="908" spans="1:1" x14ac:dyDescent="0.35">
      <c r="A908" t="s">
        <v>2756</v>
      </c>
    </row>
    <row r="909" spans="1:1" x14ac:dyDescent="0.35">
      <c r="A909" t="s">
        <v>2757</v>
      </c>
    </row>
    <row r="910" spans="1:1" x14ac:dyDescent="0.35">
      <c r="A910" t="s">
        <v>2758</v>
      </c>
    </row>
    <row r="911" spans="1:1" x14ac:dyDescent="0.35">
      <c r="A911" t="s">
        <v>2759</v>
      </c>
    </row>
    <row r="912" spans="1:1" x14ac:dyDescent="0.35">
      <c r="A912" t="s">
        <v>2760</v>
      </c>
    </row>
    <row r="913" spans="1:1" x14ac:dyDescent="0.35">
      <c r="A913" t="s">
        <v>2761</v>
      </c>
    </row>
    <row r="914" spans="1:1" x14ac:dyDescent="0.35">
      <c r="A914" t="s">
        <v>2762</v>
      </c>
    </row>
    <row r="915" spans="1:1" x14ac:dyDescent="0.35">
      <c r="A915" t="s">
        <v>2763</v>
      </c>
    </row>
    <row r="916" spans="1:1" x14ac:dyDescent="0.35">
      <c r="A916" t="s">
        <v>2764</v>
      </c>
    </row>
    <row r="917" spans="1:1" x14ac:dyDescent="0.35">
      <c r="A917" t="s">
        <v>2765</v>
      </c>
    </row>
    <row r="918" spans="1:1" x14ac:dyDescent="0.35">
      <c r="A918" t="s">
        <v>2766</v>
      </c>
    </row>
    <row r="919" spans="1:1" x14ac:dyDescent="0.35">
      <c r="A919" t="s">
        <v>2767</v>
      </c>
    </row>
    <row r="920" spans="1:1" x14ac:dyDescent="0.35">
      <c r="A920" t="s">
        <v>2768</v>
      </c>
    </row>
    <row r="921" spans="1:1" x14ac:dyDescent="0.35">
      <c r="A921" t="s">
        <v>2769</v>
      </c>
    </row>
    <row r="922" spans="1:1" x14ac:dyDescent="0.35">
      <c r="A922" t="s">
        <v>2770</v>
      </c>
    </row>
    <row r="923" spans="1:1" x14ac:dyDescent="0.35">
      <c r="A923" t="s">
        <v>2771</v>
      </c>
    </row>
    <row r="924" spans="1:1" x14ac:dyDescent="0.35">
      <c r="A924" t="s">
        <v>2772</v>
      </c>
    </row>
    <row r="925" spans="1:1" x14ac:dyDescent="0.35">
      <c r="A925" t="s">
        <v>2773</v>
      </c>
    </row>
    <row r="926" spans="1:1" x14ac:dyDescent="0.35">
      <c r="A926" t="s">
        <v>2774</v>
      </c>
    </row>
    <row r="927" spans="1:1" x14ac:dyDescent="0.35">
      <c r="A927" t="s">
        <v>2775</v>
      </c>
    </row>
    <row r="928" spans="1:1" x14ac:dyDescent="0.35">
      <c r="A928" t="s">
        <v>2776</v>
      </c>
    </row>
    <row r="929" spans="1:1" x14ac:dyDescent="0.35">
      <c r="A929" t="s">
        <v>2777</v>
      </c>
    </row>
    <row r="930" spans="1:1" x14ac:dyDescent="0.35">
      <c r="A930" t="s">
        <v>2778</v>
      </c>
    </row>
    <row r="931" spans="1:1" x14ac:dyDescent="0.35">
      <c r="A931" t="s">
        <v>2779</v>
      </c>
    </row>
    <row r="932" spans="1:1" x14ac:dyDescent="0.35">
      <c r="A932" t="s">
        <v>2780</v>
      </c>
    </row>
    <row r="933" spans="1:1" x14ac:dyDescent="0.35">
      <c r="A933" t="s">
        <v>2781</v>
      </c>
    </row>
    <row r="934" spans="1:1" x14ac:dyDescent="0.35">
      <c r="A934" t="s">
        <v>2782</v>
      </c>
    </row>
    <row r="935" spans="1:1" x14ac:dyDescent="0.35">
      <c r="A935" t="s">
        <v>2783</v>
      </c>
    </row>
    <row r="936" spans="1:1" x14ac:dyDescent="0.35">
      <c r="A936" t="s">
        <v>2784</v>
      </c>
    </row>
    <row r="937" spans="1:1" x14ac:dyDescent="0.35">
      <c r="A937" t="s">
        <v>2785</v>
      </c>
    </row>
    <row r="938" spans="1:1" x14ac:dyDescent="0.35">
      <c r="A938" t="s">
        <v>2786</v>
      </c>
    </row>
    <row r="939" spans="1:1" x14ac:dyDescent="0.35">
      <c r="A939" t="s">
        <v>2787</v>
      </c>
    </row>
    <row r="940" spans="1:1" x14ac:dyDescent="0.35">
      <c r="A940" t="s">
        <v>2788</v>
      </c>
    </row>
    <row r="941" spans="1:1" x14ac:dyDescent="0.35">
      <c r="A941" t="s">
        <v>2789</v>
      </c>
    </row>
    <row r="942" spans="1:1" x14ac:dyDescent="0.35">
      <c r="A942" t="s">
        <v>2790</v>
      </c>
    </row>
    <row r="943" spans="1:1" x14ac:dyDescent="0.35">
      <c r="A943" t="s">
        <v>2791</v>
      </c>
    </row>
    <row r="944" spans="1:1" x14ac:dyDescent="0.35">
      <c r="A944" t="s">
        <v>2792</v>
      </c>
    </row>
    <row r="945" spans="1:1" x14ac:dyDescent="0.35">
      <c r="A945" t="s">
        <v>2793</v>
      </c>
    </row>
    <row r="946" spans="1:1" x14ac:dyDescent="0.35">
      <c r="A946" t="s">
        <v>2794</v>
      </c>
    </row>
    <row r="947" spans="1:1" x14ac:dyDescent="0.35">
      <c r="A947" t="s">
        <v>2795</v>
      </c>
    </row>
    <row r="948" spans="1:1" x14ac:dyDescent="0.35">
      <c r="A948" t="s">
        <v>2796</v>
      </c>
    </row>
    <row r="949" spans="1:1" x14ac:dyDescent="0.35">
      <c r="A949" t="s">
        <v>2797</v>
      </c>
    </row>
    <row r="950" spans="1:1" x14ac:dyDescent="0.35">
      <c r="A950" t="s">
        <v>2798</v>
      </c>
    </row>
    <row r="951" spans="1:1" x14ac:dyDescent="0.35">
      <c r="A951" t="s">
        <v>2799</v>
      </c>
    </row>
    <row r="952" spans="1:1" x14ac:dyDescent="0.35">
      <c r="A952" t="s">
        <v>2800</v>
      </c>
    </row>
    <row r="953" spans="1:1" x14ac:dyDescent="0.35">
      <c r="A953" t="s">
        <v>2801</v>
      </c>
    </row>
    <row r="954" spans="1:1" x14ac:dyDescent="0.35">
      <c r="A954" t="s">
        <v>2802</v>
      </c>
    </row>
    <row r="955" spans="1:1" x14ac:dyDescent="0.35">
      <c r="A955" t="s">
        <v>2803</v>
      </c>
    </row>
    <row r="956" spans="1:1" x14ac:dyDescent="0.35">
      <c r="A956" t="s">
        <v>2804</v>
      </c>
    </row>
    <row r="957" spans="1:1" x14ac:dyDescent="0.35">
      <c r="A957" t="s">
        <v>2805</v>
      </c>
    </row>
    <row r="958" spans="1:1" x14ac:dyDescent="0.35">
      <c r="A958" t="s">
        <v>2806</v>
      </c>
    </row>
    <row r="959" spans="1:1" x14ac:dyDescent="0.35">
      <c r="A959" t="s">
        <v>2807</v>
      </c>
    </row>
    <row r="960" spans="1:1" x14ac:dyDescent="0.35">
      <c r="A960" t="s">
        <v>2808</v>
      </c>
    </row>
    <row r="961" spans="1:1" x14ac:dyDescent="0.35">
      <c r="A961" t="s">
        <v>2809</v>
      </c>
    </row>
    <row r="962" spans="1:1" x14ac:dyDescent="0.35">
      <c r="A962" t="s">
        <v>2810</v>
      </c>
    </row>
    <row r="963" spans="1:1" x14ac:dyDescent="0.35">
      <c r="A963" t="s">
        <v>2811</v>
      </c>
    </row>
    <row r="964" spans="1:1" x14ac:dyDescent="0.35">
      <c r="A964" t="s">
        <v>2812</v>
      </c>
    </row>
    <row r="965" spans="1:1" x14ac:dyDescent="0.35">
      <c r="A965" t="s">
        <v>2813</v>
      </c>
    </row>
    <row r="966" spans="1:1" x14ac:dyDescent="0.35">
      <c r="A966" t="s">
        <v>2814</v>
      </c>
    </row>
    <row r="967" spans="1:1" x14ac:dyDescent="0.35">
      <c r="A967" t="s">
        <v>2815</v>
      </c>
    </row>
    <row r="968" spans="1:1" x14ac:dyDescent="0.35">
      <c r="A968" t="s">
        <v>2816</v>
      </c>
    </row>
    <row r="969" spans="1:1" x14ac:dyDescent="0.35">
      <c r="A969" t="s">
        <v>2817</v>
      </c>
    </row>
    <row r="970" spans="1:1" x14ac:dyDescent="0.35">
      <c r="A970" t="s">
        <v>2818</v>
      </c>
    </row>
    <row r="971" spans="1:1" x14ac:dyDescent="0.35">
      <c r="A971" t="s">
        <v>2819</v>
      </c>
    </row>
    <row r="972" spans="1:1" x14ac:dyDescent="0.35">
      <c r="A972" t="s">
        <v>2820</v>
      </c>
    </row>
    <row r="973" spans="1:1" x14ac:dyDescent="0.35">
      <c r="A973" t="s">
        <v>2821</v>
      </c>
    </row>
    <row r="974" spans="1:1" x14ac:dyDescent="0.35">
      <c r="A974" t="s">
        <v>2822</v>
      </c>
    </row>
    <row r="975" spans="1:1" x14ac:dyDescent="0.35">
      <c r="A975" t="s">
        <v>2823</v>
      </c>
    </row>
    <row r="976" spans="1:1" x14ac:dyDescent="0.35">
      <c r="A976" t="s">
        <v>2824</v>
      </c>
    </row>
    <row r="977" spans="1:1" x14ac:dyDescent="0.35">
      <c r="A977" t="s">
        <v>2825</v>
      </c>
    </row>
    <row r="978" spans="1:1" x14ac:dyDescent="0.35">
      <c r="A978" t="s">
        <v>2826</v>
      </c>
    </row>
    <row r="979" spans="1:1" x14ac:dyDescent="0.35">
      <c r="A979" t="s">
        <v>2827</v>
      </c>
    </row>
    <row r="980" spans="1:1" x14ac:dyDescent="0.35">
      <c r="A980" t="s">
        <v>2828</v>
      </c>
    </row>
    <row r="981" spans="1:1" x14ac:dyDescent="0.35">
      <c r="A981" t="s">
        <v>2829</v>
      </c>
    </row>
    <row r="982" spans="1:1" x14ac:dyDescent="0.35">
      <c r="A982" t="s">
        <v>2830</v>
      </c>
    </row>
    <row r="983" spans="1:1" x14ac:dyDescent="0.35">
      <c r="A983" t="s">
        <v>2831</v>
      </c>
    </row>
    <row r="984" spans="1:1" x14ac:dyDescent="0.35">
      <c r="A984" t="s">
        <v>2832</v>
      </c>
    </row>
    <row r="985" spans="1:1" x14ac:dyDescent="0.35">
      <c r="A985" t="s">
        <v>2833</v>
      </c>
    </row>
    <row r="986" spans="1:1" x14ac:dyDescent="0.35">
      <c r="A986" t="s">
        <v>2834</v>
      </c>
    </row>
    <row r="987" spans="1:1" x14ac:dyDescent="0.35">
      <c r="A987" t="s">
        <v>2835</v>
      </c>
    </row>
    <row r="988" spans="1:1" x14ac:dyDescent="0.35">
      <c r="A988" t="s">
        <v>2836</v>
      </c>
    </row>
    <row r="989" spans="1:1" x14ac:dyDescent="0.35">
      <c r="A989" t="s">
        <v>2837</v>
      </c>
    </row>
    <row r="990" spans="1:1" x14ac:dyDescent="0.35">
      <c r="A990" t="s">
        <v>2838</v>
      </c>
    </row>
    <row r="991" spans="1:1" x14ac:dyDescent="0.35">
      <c r="A991" t="s">
        <v>2839</v>
      </c>
    </row>
    <row r="992" spans="1:1" x14ac:dyDescent="0.35">
      <c r="A992" t="s">
        <v>2840</v>
      </c>
    </row>
    <row r="993" spans="1:1" x14ac:dyDescent="0.35">
      <c r="A993" t="s">
        <v>2841</v>
      </c>
    </row>
    <row r="994" spans="1:1" x14ac:dyDescent="0.35">
      <c r="A994" t="s">
        <v>2842</v>
      </c>
    </row>
    <row r="995" spans="1:1" x14ac:dyDescent="0.35">
      <c r="A995" t="s">
        <v>2843</v>
      </c>
    </row>
    <row r="996" spans="1:1" x14ac:dyDescent="0.35">
      <c r="A996" t="s">
        <v>2844</v>
      </c>
    </row>
    <row r="997" spans="1:1" x14ac:dyDescent="0.35">
      <c r="A997" t="s">
        <v>2845</v>
      </c>
    </row>
    <row r="998" spans="1:1" x14ac:dyDescent="0.35">
      <c r="A998" t="s">
        <v>2846</v>
      </c>
    </row>
    <row r="999" spans="1:1" x14ac:dyDescent="0.35">
      <c r="A999" t="s">
        <v>2847</v>
      </c>
    </row>
    <row r="1000" spans="1:1" x14ac:dyDescent="0.35">
      <c r="A1000" t="s">
        <v>2848</v>
      </c>
    </row>
    <row r="1001" spans="1:1" x14ac:dyDescent="0.35">
      <c r="A1001" t="s">
        <v>2849</v>
      </c>
    </row>
    <row r="1002" spans="1:1" x14ac:dyDescent="0.35">
      <c r="A1002" t="s">
        <v>2850</v>
      </c>
    </row>
    <row r="1003" spans="1:1" x14ac:dyDescent="0.35">
      <c r="A1003" t="s">
        <v>2851</v>
      </c>
    </row>
    <row r="1004" spans="1:1" x14ac:dyDescent="0.35">
      <c r="A1004" t="s">
        <v>2852</v>
      </c>
    </row>
    <row r="1005" spans="1:1" x14ac:dyDescent="0.35">
      <c r="A1005" t="s">
        <v>2853</v>
      </c>
    </row>
    <row r="1006" spans="1:1" x14ac:dyDescent="0.35">
      <c r="A1006" t="s">
        <v>2854</v>
      </c>
    </row>
    <row r="1007" spans="1:1" x14ac:dyDescent="0.35">
      <c r="A1007" t="s">
        <v>2855</v>
      </c>
    </row>
    <row r="1008" spans="1:1" x14ac:dyDescent="0.35">
      <c r="A1008" t="s">
        <v>2856</v>
      </c>
    </row>
    <row r="1009" spans="1:1" x14ac:dyDescent="0.35">
      <c r="A1009" t="s">
        <v>2857</v>
      </c>
    </row>
    <row r="1010" spans="1:1" x14ac:dyDescent="0.35">
      <c r="A1010" t="s">
        <v>2858</v>
      </c>
    </row>
    <row r="1011" spans="1:1" x14ac:dyDescent="0.35">
      <c r="A1011" t="s">
        <v>2859</v>
      </c>
    </row>
    <row r="1012" spans="1:1" x14ac:dyDescent="0.35">
      <c r="A1012" t="s">
        <v>2860</v>
      </c>
    </row>
    <row r="1013" spans="1:1" x14ac:dyDescent="0.35">
      <c r="A1013" t="s">
        <v>2861</v>
      </c>
    </row>
    <row r="1014" spans="1:1" x14ac:dyDescent="0.35">
      <c r="A1014" t="s">
        <v>2862</v>
      </c>
    </row>
    <row r="1015" spans="1:1" x14ac:dyDescent="0.35">
      <c r="A1015" t="s">
        <v>2863</v>
      </c>
    </row>
    <row r="1016" spans="1:1" x14ac:dyDescent="0.35">
      <c r="A1016" t="s">
        <v>2864</v>
      </c>
    </row>
    <row r="1017" spans="1:1" x14ac:dyDescent="0.35">
      <c r="A1017" t="s">
        <v>2865</v>
      </c>
    </row>
    <row r="1018" spans="1:1" x14ac:dyDescent="0.35">
      <c r="A1018" t="s">
        <v>2866</v>
      </c>
    </row>
    <row r="1019" spans="1:1" x14ac:dyDescent="0.35">
      <c r="A1019" t="s">
        <v>2867</v>
      </c>
    </row>
    <row r="1020" spans="1:1" x14ac:dyDescent="0.35">
      <c r="A1020" t="s">
        <v>2868</v>
      </c>
    </row>
    <row r="1021" spans="1:1" x14ac:dyDescent="0.35">
      <c r="A1021" t="s">
        <v>2869</v>
      </c>
    </row>
    <row r="1022" spans="1:1" x14ac:dyDescent="0.35">
      <c r="A1022" t="s">
        <v>2870</v>
      </c>
    </row>
    <row r="1023" spans="1:1" x14ac:dyDescent="0.35">
      <c r="A1023" t="s">
        <v>2871</v>
      </c>
    </row>
    <row r="1024" spans="1:1" x14ac:dyDescent="0.35">
      <c r="A1024" t="s">
        <v>2872</v>
      </c>
    </row>
    <row r="1025" spans="1:1" x14ac:dyDescent="0.35">
      <c r="A1025" t="s">
        <v>2873</v>
      </c>
    </row>
    <row r="1026" spans="1:1" x14ac:dyDescent="0.35">
      <c r="A1026" t="s">
        <v>2874</v>
      </c>
    </row>
    <row r="1027" spans="1:1" x14ac:dyDescent="0.35">
      <c r="A1027" t="s">
        <v>2875</v>
      </c>
    </row>
    <row r="1028" spans="1:1" x14ac:dyDescent="0.35">
      <c r="A1028" t="s">
        <v>2876</v>
      </c>
    </row>
    <row r="1029" spans="1:1" x14ac:dyDescent="0.35">
      <c r="A1029" t="s">
        <v>2877</v>
      </c>
    </row>
    <row r="1030" spans="1:1" x14ac:dyDescent="0.35">
      <c r="A1030" t="s">
        <v>2878</v>
      </c>
    </row>
    <row r="1031" spans="1:1" x14ac:dyDescent="0.35">
      <c r="A1031" t="s">
        <v>2879</v>
      </c>
    </row>
    <row r="1032" spans="1:1" x14ac:dyDescent="0.35">
      <c r="A1032" t="s">
        <v>2880</v>
      </c>
    </row>
    <row r="1033" spans="1:1" x14ac:dyDescent="0.35">
      <c r="A1033" t="s">
        <v>2881</v>
      </c>
    </row>
    <row r="1034" spans="1:1" x14ac:dyDescent="0.35">
      <c r="A1034" t="s">
        <v>2882</v>
      </c>
    </row>
    <row r="1035" spans="1:1" x14ac:dyDescent="0.35">
      <c r="A1035" t="s">
        <v>2883</v>
      </c>
    </row>
    <row r="1036" spans="1:1" x14ac:dyDescent="0.35">
      <c r="A1036" t="s">
        <v>2884</v>
      </c>
    </row>
    <row r="1037" spans="1:1" x14ac:dyDescent="0.35">
      <c r="A1037" t="s">
        <v>2885</v>
      </c>
    </row>
    <row r="1038" spans="1:1" x14ac:dyDescent="0.35">
      <c r="A1038" t="s">
        <v>2886</v>
      </c>
    </row>
    <row r="1039" spans="1:1" x14ac:dyDescent="0.35">
      <c r="A1039" t="s">
        <v>2887</v>
      </c>
    </row>
    <row r="1040" spans="1:1" x14ac:dyDescent="0.35">
      <c r="A1040" t="s">
        <v>2888</v>
      </c>
    </row>
    <row r="1041" spans="1:1" x14ac:dyDescent="0.35">
      <c r="A1041" t="s">
        <v>2889</v>
      </c>
    </row>
    <row r="1042" spans="1:1" x14ac:dyDescent="0.35">
      <c r="A1042" t="s">
        <v>2890</v>
      </c>
    </row>
    <row r="1043" spans="1:1" x14ac:dyDescent="0.35">
      <c r="A1043" t="s">
        <v>2891</v>
      </c>
    </row>
    <row r="1044" spans="1:1" x14ac:dyDescent="0.35">
      <c r="A1044" t="s">
        <v>2892</v>
      </c>
    </row>
    <row r="1045" spans="1:1" x14ac:dyDescent="0.35">
      <c r="A1045" t="s">
        <v>2893</v>
      </c>
    </row>
    <row r="1046" spans="1:1" x14ac:dyDescent="0.35">
      <c r="A1046" t="s">
        <v>2894</v>
      </c>
    </row>
    <row r="1047" spans="1:1" x14ac:dyDescent="0.35">
      <c r="A1047" t="s">
        <v>2895</v>
      </c>
    </row>
    <row r="1048" spans="1:1" x14ac:dyDescent="0.35">
      <c r="A1048" t="s">
        <v>2896</v>
      </c>
    </row>
    <row r="1049" spans="1:1" x14ac:dyDescent="0.35">
      <c r="A1049" t="s">
        <v>2897</v>
      </c>
    </row>
    <row r="1050" spans="1:1" x14ac:dyDescent="0.35">
      <c r="A1050" t="s">
        <v>2898</v>
      </c>
    </row>
    <row r="1051" spans="1:1" x14ac:dyDescent="0.35">
      <c r="A1051" t="s">
        <v>2899</v>
      </c>
    </row>
    <row r="1052" spans="1:1" x14ac:dyDescent="0.35">
      <c r="A1052" t="s">
        <v>2900</v>
      </c>
    </row>
    <row r="1053" spans="1:1" x14ac:dyDescent="0.35">
      <c r="A1053" t="s">
        <v>2901</v>
      </c>
    </row>
    <row r="1054" spans="1:1" x14ac:dyDescent="0.35">
      <c r="A1054" t="s">
        <v>2902</v>
      </c>
    </row>
    <row r="1055" spans="1:1" x14ac:dyDescent="0.35">
      <c r="A1055" t="s">
        <v>2903</v>
      </c>
    </row>
    <row r="1056" spans="1:1" x14ac:dyDescent="0.35">
      <c r="A1056" t="s">
        <v>2904</v>
      </c>
    </row>
    <row r="1057" spans="1:1" x14ac:dyDescent="0.35">
      <c r="A1057" t="s">
        <v>2905</v>
      </c>
    </row>
    <row r="1058" spans="1:1" x14ac:dyDescent="0.35">
      <c r="A1058" t="s">
        <v>2906</v>
      </c>
    </row>
    <row r="1059" spans="1:1" x14ac:dyDescent="0.35">
      <c r="A1059" t="s">
        <v>2907</v>
      </c>
    </row>
    <row r="1060" spans="1:1" x14ac:dyDescent="0.35">
      <c r="A1060" t="s">
        <v>2908</v>
      </c>
    </row>
    <row r="1061" spans="1:1" x14ac:dyDescent="0.35">
      <c r="A1061" t="s">
        <v>2909</v>
      </c>
    </row>
    <row r="1062" spans="1:1" x14ac:dyDescent="0.35">
      <c r="A1062" t="s">
        <v>2910</v>
      </c>
    </row>
    <row r="1063" spans="1:1" x14ac:dyDescent="0.35">
      <c r="A1063" t="s">
        <v>2911</v>
      </c>
    </row>
    <row r="1064" spans="1:1" x14ac:dyDescent="0.35">
      <c r="A1064" t="s">
        <v>2912</v>
      </c>
    </row>
    <row r="1065" spans="1:1" x14ac:dyDescent="0.35">
      <c r="A1065" t="s">
        <v>2913</v>
      </c>
    </row>
    <row r="1066" spans="1:1" x14ac:dyDescent="0.35">
      <c r="A1066" t="s">
        <v>2914</v>
      </c>
    </row>
    <row r="1067" spans="1:1" x14ac:dyDescent="0.35">
      <c r="A1067" t="s">
        <v>2915</v>
      </c>
    </row>
    <row r="1068" spans="1:1" x14ac:dyDescent="0.35">
      <c r="A1068" t="s">
        <v>2916</v>
      </c>
    </row>
    <row r="1069" spans="1:1" x14ac:dyDescent="0.35">
      <c r="A1069" t="s">
        <v>2917</v>
      </c>
    </row>
    <row r="1070" spans="1:1" x14ac:dyDescent="0.35">
      <c r="A1070" t="s">
        <v>2918</v>
      </c>
    </row>
    <row r="1071" spans="1:1" x14ac:dyDescent="0.35">
      <c r="A1071" t="s">
        <v>2919</v>
      </c>
    </row>
    <row r="1072" spans="1:1" x14ac:dyDescent="0.35">
      <c r="A1072" t="s">
        <v>2920</v>
      </c>
    </row>
    <row r="1073" spans="1:1" x14ac:dyDescent="0.35">
      <c r="A1073" t="s">
        <v>2921</v>
      </c>
    </row>
    <row r="1074" spans="1:1" x14ac:dyDescent="0.35">
      <c r="A1074" t="s">
        <v>2922</v>
      </c>
    </row>
    <row r="1075" spans="1:1" x14ac:dyDescent="0.35">
      <c r="A1075" t="s">
        <v>2923</v>
      </c>
    </row>
    <row r="1076" spans="1:1" x14ac:dyDescent="0.35">
      <c r="A1076" t="s">
        <v>2924</v>
      </c>
    </row>
    <row r="1077" spans="1:1" x14ac:dyDescent="0.35">
      <c r="A1077" t="s">
        <v>2925</v>
      </c>
    </row>
    <row r="1078" spans="1:1" x14ac:dyDescent="0.35">
      <c r="A1078" t="s">
        <v>2926</v>
      </c>
    </row>
    <row r="1079" spans="1:1" x14ac:dyDescent="0.35">
      <c r="A1079" t="s">
        <v>2927</v>
      </c>
    </row>
    <row r="1080" spans="1:1" x14ac:dyDescent="0.35">
      <c r="A1080" t="s">
        <v>2928</v>
      </c>
    </row>
    <row r="1081" spans="1:1" x14ac:dyDescent="0.35">
      <c r="A1081" t="s">
        <v>2929</v>
      </c>
    </row>
    <row r="1082" spans="1:1" x14ac:dyDescent="0.35">
      <c r="A1082" t="s">
        <v>2930</v>
      </c>
    </row>
    <row r="1083" spans="1:1" x14ac:dyDescent="0.35">
      <c r="A1083" t="s">
        <v>2931</v>
      </c>
    </row>
    <row r="1084" spans="1:1" x14ac:dyDescent="0.35">
      <c r="A1084" t="s">
        <v>2932</v>
      </c>
    </row>
    <row r="1085" spans="1:1" x14ac:dyDescent="0.35">
      <c r="A1085" t="s">
        <v>2933</v>
      </c>
    </row>
    <row r="1086" spans="1:1" x14ac:dyDescent="0.35">
      <c r="A1086" t="s">
        <v>2934</v>
      </c>
    </row>
    <row r="1088" spans="1:1" x14ac:dyDescent="0.35">
      <c r="A1088" t="s">
        <v>2935</v>
      </c>
    </row>
    <row r="1089" spans="1:1" x14ac:dyDescent="0.35">
      <c r="A1089" t="s">
        <v>2936</v>
      </c>
    </row>
    <row r="1090" spans="1:1" x14ac:dyDescent="0.35">
      <c r="A1090" t="s">
        <v>2937</v>
      </c>
    </row>
    <row r="1091" spans="1:1" x14ac:dyDescent="0.35">
      <c r="A1091" t="s">
        <v>2938</v>
      </c>
    </row>
    <row r="1092" spans="1:1" x14ac:dyDescent="0.35">
      <c r="A1092" t="s">
        <v>2939</v>
      </c>
    </row>
    <row r="1093" spans="1:1" x14ac:dyDescent="0.35">
      <c r="A1093" t="s">
        <v>2940</v>
      </c>
    </row>
    <row r="1094" spans="1:1" x14ac:dyDescent="0.35">
      <c r="A1094" t="s">
        <v>2941</v>
      </c>
    </row>
    <row r="1095" spans="1:1" x14ac:dyDescent="0.35">
      <c r="A1095" t="s">
        <v>2942</v>
      </c>
    </row>
    <row r="1096" spans="1:1" x14ac:dyDescent="0.35">
      <c r="A1096" t="s">
        <v>2943</v>
      </c>
    </row>
    <row r="1097" spans="1:1" x14ac:dyDescent="0.35">
      <c r="A1097" t="s">
        <v>2944</v>
      </c>
    </row>
    <row r="1098" spans="1:1" x14ac:dyDescent="0.35">
      <c r="A1098" t="s">
        <v>2945</v>
      </c>
    </row>
    <row r="1099" spans="1:1" x14ac:dyDescent="0.35">
      <c r="A1099" t="s">
        <v>2946</v>
      </c>
    </row>
    <row r="1100" spans="1:1" x14ac:dyDescent="0.35">
      <c r="A1100" t="s">
        <v>2947</v>
      </c>
    </row>
    <row r="1101" spans="1:1" x14ac:dyDescent="0.35">
      <c r="A1101" t="s">
        <v>2948</v>
      </c>
    </row>
    <row r="1102" spans="1:1" x14ac:dyDescent="0.35">
      <c r="A1102" t="s">
        <v>2949</v>
      </c>
    </row>
    <row r="1103" spans="1:1" x14ac:dyDescent="0.35">
      <c r="A1103" t="s">
        <v>2950</v>
      </c>
    </row>
    <row r="1104" spans="1:1" x14ac:dyDescent="0.35">
      <c r="A1104" t="s">
        <v>2951</v>
      </c>
    </row>
    <row r="1105" spans="1:1" x14ac:dyDescent="0.35">
      <c r="A1105" t="s">
        <v>2952</v>
      </c>
    </row>
    <row r="1106" spans="1:1" x14ac:dyDescent="0.35">
      <c r="A1106" t="s">
        <v>2953</v>
      </c>
    </row>
    <row r="1107" spans="1:1" x14ac:dyDescent="0.35">
      <c r="A1107" t="s">
        <v>2954</v>
      </c>
    </row>
    <row r="1108" spans="1:1" x14ac:dyDescent="0.35">
      <c r="A1108" t="s">
        <v>2955</v>
      </c>
    </row>
    <row r="1109" spans="1:1" x14ac:dyDescent="0.35">
      <c r="A1109" t="s">
        <v>2956</v>
      </c>
    </row>
    <row r="1110" spans="1:1" x14ac:dyDescent="0.35">
      <c r="A1110" t="s">
        <v>2957</v>
      </c>
    </row>
    <row r="1111" spans="1:1" x14ac:dyDescent="0.35">
      <c r="A1111" t="s">
        <v>2958</v>
      </c>
    </row>
    <row r="1112" spans="1:1" x14ac:dyDescent="0.35">
      <c r="A1112" t="s">
        <v>2959</v>
      </c>
    </row>
    <row r="1113" spans="1:1" x14ac:dyDescent="0.35">
      <c r="A1113" t="s">
        <v>2960</v>
      </c>
    </row>
    <row r="1114" spans="1:1" x14ac:dyDescent="0.35">
      <c r="A1114" t="s">
        <v>2961</v>
      </c>
    </row>
    <row r="1115" spans="1:1" x14ac:dyDescent="0.35">
      <c r="A1115" t="s">
        <v>2962</v>
      </c>
    </row>
    <row r="1116" spans="1:1" x14ac:dyDescent="0.35">
      <c r="A1116" t="s">
        <v>2963</v>
      </c>
    </row>
    <row r="1117" spans="1:1" x14ac:dyDescent="0.35">
      <c r="A1117" t="s">
        <v>2964</v>
      </c>
    </row>
    <row r="1118" spans="1:1" x14ac:dyDescent="0.35">
      <c r="A1118" t="s">
        <v>2965</v>
      </c>
    </row>
    <row r="1119" spans="1:1" x14ac:dyDescent="0.35">
      <c r="A1119" t="s">
        <v>2966</v>
      </c>
    </row>
    <row r="1120" spans="1:1" x14ac:dyDescent="0.35">
      <c r="A1120" t="s">
        <v>2967</v>
      </c>
    </row>
    <row r="1121" spans="1:1" x14ac:dyDescent="0.35">
      <c r="A1121" t="s">
        <v>2968</v>
      </c>
    </row>
    <row r="1122" spans="1:1" x14ac:dyDescent="0.35">
      <c r="A1122" t="s">
        <v>2969</v>
      </c>
    </row>
    <row r="1123" spans="1:1" x14ac:dyDescent="0.35">
      <c r="A1123" t="s">
        <v>2970</v>
      </c>
    </row>
    <row r="1124" spans="1:1" x14ac:dyDescent="0.35">
      <c r="A1124" t="s">
        <v>2971</v>
      </c>
    </row>
    <row r="1125" spans="1:1" x14ac:dyDescent="0.35">
      <c r="A1125" t="s">
        <v>2972</v>
      </c>
    </row>
    <row r="1126" spans="1:1" x14ac:dyDescent="0.35">
      <c r="A1126" t="s">
        <v>2973</v>
      </c>
    </row>
    <row r="1127" spans="1:1" x14ac:dyDescent="0.35">
      <c r="A1127" t="s">
        <v>2974</v>
      </c>
    </row>
    <row r="1129" spans="1:1" x14ac:dyDescent="0.35">
      <c r="A1129" t="s">
        <v>2975</v>
      </c>
    </row>
    <row r="1130" spans="1:1" x14ac:dyDescent="0.35">
      <c r="A1130" t="s">
        <v>576</v>
      </c>
    </row>
    <row r="1131" spans="1:1" x14ac:dyDescent="0.35">
      <c r="A1131" t="s">
        <v>2976</v>
      </c>
    </row>
    <row r="1132" spans="1:1" x14ac:dyDescent="0.35">
      <c r="A1132" t="s">
        <v>2977</v>
      </c>
    </row>
    <row r="1133" spans="1:1" x14ac:dyDescent="0.35">
      <c r="A1133" t="s">
        <v>2978</v>
      </c>
    </row>
    <row r="1134" spans="1:1" x14ac:dyDescent="0.35">
      <c r="A1134" t="s">
        <v>2979</v>
      </c>
    </row>
    <row r="1135" spans="1:1" x14ac:dyDescent="0.35">
      <c r="A1135" t="s">
        <v>2980</v>
      </c>
    </row>
    <row r="1136" spans="1:1" x14ac:dyDescent="0.35">
      <c r="A1136" t="s">
        <v>2981</v>
      </c>
    </row>
    <row r="1137" spans="1:1" x14ac:dyDescent="0.35">
      <c r="A1137" t="s">
        <v>2982</v>
      </c>
    </row>
    <row r="1138" spans="1:1" x14ac:dyDescent="0.35">
      <c r="A1138" t="s">
        <v>2983</v>
      </c>
    </row>
    <row r="1139" spans="1:1" x14ac:dyDescent="0.35">
      <c r="A1139" t="s">
        <v>2984</v>
      </c>
    </row>
    <row r="1140" spans="1:1" x14ac:dyDescent="0.35">
      <c r="A1140" t="s">
        <v>2985</v>
      </c>
    </row>
    <row r="1141" spans="1:1" x14ac:dyDescent="0.35">
      <c r="A1141" t="s">
        <v>2986</v>
      </c>
    </row>
    <row r="1142" spans="1:1" x14ac:dyDescent="0.35">
      <c r="A1142" t="s">
        <v>2987</v>
      </c>
    </row>
    <row r="1143" spans="1:1" x14ac:dyDescent="0.35">
      <c r="A1143" t="s">
        <v>2988</v>
      </c>
    </row>
    <row r="1144" spans="1:1" x14ac:dyDescent="0.35">
      <c r="A1144" t="s">
        <v>2989</v>
      </c>
    </row>
    <row r="1145" spans="1:1" x14ac:dyDescent="0.35">
      <c r="A1145" t="s">
        <v>2990</v>
      </c>
    </row>
    <row r="1146" spans="1:1" x14ac:dyDescent="0.35">
      <c r="A1146" t="s">
        <v>2991</v>
      </c>
    </row>
    <row r="1147" spans="1:1" x14ac:dyDescent="0.35">
      <c r="A1147" t="s">
        <v>2992</v>
      </c>
    </row>
    <row r="1148" spans="1:1" x14ac:dyDescent="0.35">
      <c r="A1148" t="s">
        <v>2993</v>
      </c>
    </row>
    <row r="1149" spans="1:1" x14ac:dyDescent="0.35">
      <c r="A1149" t="s">
        <v>2994</v>
      </c>
    </row>
    <row r="1150" spans="1:1" x14ac:dyDescent="0.35">
      <c r="A1150" t="s">
        <v>2995</v>
      </c>
    </row>
    <row r="1151" spans="1:1" x14ac:dyDescent="0.35">
      <c r="A1151" t="s">
        <v>2996</v>
      </c>
    </row>
    <row r="1152" spans="1:1" x14ac:dyDescent="0.35">
      <c r="A1152" t="s">
        <v>2997</v>
      </c>
    </row>
    <row r="1153" spans="1:1" x14ac:dyDescent="0.35">
      <c r="A1153" t="s">
        <v>2998</v>
      </c>
    </row>
    <row r="1154" spans="1:1" x14ac:dyDescent="0.35">
      <c r="A1154" t="s">
        <v>2999</v>
      </c>
    </row>
    <row r="1155" spans="1:1" x14ac:dyDescent="0.35">
      <c r="A1155" t="s">
        <v>3000</v>
      </c>
    </row>
    <row r="1156" spans="1:1" x14ac:dyDescent="0.35">
      <c r="A1156" t="s">
        <v>3001</v>
      </c>
    </row>
    <row r="1157" spans="1:1" x14ac:dyDescent="0.35">
      <c r="A1157" t="s">
        <v>3002</v>
      </c>
    </row>
    <row r="1158" spans="1:1" x14ac:dyDescent="0.35">
      <c r="A1158" t="s">
        <v>3003</v>
      </c>
    </row>
    <row r="1159" spans="1:1" x14ac:dyDescent="0.35">
      <c r="A1159" t="s">
        <v>3004</v>
      </c>
    </row>
    <row r="1160" spans="1:1" x14ac:dyDescent="0.35">
      <c r="A1160" t="s">
        <v>3005</v>
      </c>
    </row>
    <row r="1161" spans="1:1" x14ac:dyDescent="0.35">
      <c r="A1161" t="s">
        <v>3006</v>
      </c>
    </row>
    <row r="1162" spans="1:1" x14ac:dyDescent="0.35">
      <c r="A1162" t="s">
        <v>3007</v>
      </c>
    </row>
    <row r="1163" spans="1:1" x14ac:dyDescent="0.35">
      <c r="A1163" t="s">
        <v>3008</v>
      </c>
    </row>
    <row r="1164" spans="1:1" x14ac:dyDescent="0.35">
      <c r="A1164" t="s">
        <v>3009</v>
      </c>
    </row>
    <row r="1165" spans="1:1" x14ac:dyDescent="0.35">
      <c r="A1165" t="s">
        <v>3010</v>
      </c>
    </row>
    <row r="1166" spans="1:1" x14ac:dyDescent="0.35">
      <c r="A1166" t="s">
        <v>3011</v>
      </c>
    </row>
    <row r="1167" spans="1:1" x14ac:dyDescent="0.35">
      <c r="A1167" t="s">
        <v>3012</v>
      </c>
    </row>
    <row r="1168" spans="1:1" x14ac:dyDescent="0.35">
      <c r="A1168" t="s">
        <v>3013</v>
      </c>
    </row>
    <row r="1169" spans="1:1" x14ac:dyDescent="0.35">
      <c r="A1169" t="s">
        <v>3014</v>
      </c>
    </row>
    <row r="1170" spans="1:1" x14ac:dyDescent="0.35">
      <c r="A1170" t="s">
        <v>3015</v>
      </c>
    </row>
    <row r="1172" spans="1:1" x14ac:dyDescent="0.35">
      <c r="A1172" t="s">
        <v>611</v>
      </c>
    </row>
    <row r="1173" spans="1:1" x14ac:dyDescent="0.35">
      <c r="A1173" t="s">
        <v>612</v>
      </c>
    </row>
    <row r="1175" spans="1:1" x14ac:dyDescent="0.35">
      <c r="A1175" t="s">
        <v>38</v>
      </c>
    </row>
    <row r="1176" spans="1:1" x14ac:dyDescent="0.35">
      <c r="A1176" t="s">
        <v>613</v>
      </c>
    </row>
    <row r="1177" spans="1:1" x14ac:dyDescent="0.35">
      <c r="A1177" t="s">
        <v>614</v>
      </c>
    </row>
    <row r="1178" spans="1:1" x14ac:dyDescent="0.35">
      <c r="A1178" t="s">
        <v>3016</v>
      </c>
    </row>
    <row r="1179" spans="1:1" x14ac:dyDescent="0.35">
      <c r="A1179" t="s">
        <v>3017</v>
      </c>
    </row>
    <row r="1180" spans="1:1" x14ac:dyDescent="0.35">
      <c r="A1180" t="s">
        <v>3018</v>
      </c>
    </row>
    <row r="1181" spans="1:1" x14ac:dyDescent="0.35">
      <c r="A1181" t="s">
        <v>3019</v>
      </c>
    </row>
    <row r="1182" spans="1:1" x14ac:dyDescent="0.35">
      <c r="A1182" t="s">
        <v>3020</v>
      </c>
    </row>
    <row r="1183" spans="1:1" x14ac:dyDescent="0.35">
      <c r="A1183" t="s">
        <v>3021</v>
      </c>
    </row>
    <row r="1184" spans="1:1" x14ac:dyDescent="0.35">
      <c r="A1184" t="s">
        <v>3022</v>
      </c>
    </row>
    <row r="1185" spans="1:1" x14ac:dyDescent="0.35">
      <c r="A1185" t="s">
        <v>3023</v>
      </c>
    </row>
    <row r="1186" spans="1:1" x14ac:dyDescent="0.35">
      <c r="A1186" t="s">
        <v>3024</v>
      </c>
    </row>
    <row r="1187" spans="1:1" x14ac:dyDescent="0.35">
      <c r="A1187" t="s">
        <v>3025</v>
      </c>
    </row>
    <row r="1188" spans="1:1" x14ac:dyDescent="0.35">
      <c r="A1188" t="s">
        <v>3026</v>
      </c>
    </row>
    <row r="1189" spans="1:1" x14ac:dyDescent="0.35">
      <c r="A1189" t="s">
        <v>3027</v>
      </c>
    </row>
    <row r="1190" spans="1:1" x14ac:dyDescent="0.35">
      <c r="A1190" t="s">
        <v>3028</v>
      </c>
    </row>
    <row r="1191" spans="1:1" x14ac:dyDescent="0.35">
      <c r="A1191" t="s">
        <v>3029</v>
      </c>
    </row>
    <row r="1192" spans="1:1" x14ac:dyDescent="0.35">
      <c r="A1192" t="s">
        <v>3030</v>
      </c>
    </row>
    <row r="1193" spans="1:1" x14ac:dyDescent="0.35">
      <c r="A1193" t="s">
        <v>3031</v>
      </c>
    </row>
    <row r="1194" spans="1:1" x14ac:dyDescent="0.35">
      <c r="A1194" t="s">
        <v>3032</v>
      </c>
    </row>
    <row r="1195" spans="1:1" x14ac:dyDescent="0.35">
      <c r="A1195" t="s">
        <v>3033</v>
      </c>
    </row>
    <row r="1196" spans="1:1" x14ac:dyDescent="0.35">
      <c r="A1196" t="s">
        <v>3034</v>
      </c>
    </row>
    <row r="1197" spans="1:1" x14ac:dyDescent="0.35">
      <c r="A1197" t="s">
        <v>3035</v>
      </c>
    </row>
    <row r="1198" spans="1:1" x14ac:dyDescent="0.35">
      <c r="A1198" t="s">
        <v>3036</v>
      </c>
    </row>
    <row r="1199" spans="1:1" x14ac:dyDescent="0.35">
      <c r="A1199" t="s">
        <v>3037</v>
      </c>
    </row>
    <row r="1200" spans="1:1" x14ac:dyDescent="0.35">
      <c r="A1200" t="s">
        <v>3038</v>
      </c>
    </row>
    <row r="1201" spans="1:1" x14ac:dyDescent="0.35">
      <c r="A1201" t="s">
        <v>3039</v>
      </c>
    </row>
    <row r="1202" spans="1:1" x14ac:dyDescent="0.35">
      <c r="A1202" t="s">
        <v>3040</v>
      </c>
    </row>
    <row r="1203" spans="1:1" x14ac:dyDescent="0.35">
      <c r="A1203" t="s">
        <v>3041</v>
      </c>
    </row>
    <row r="1204" spans="1:1" x14ac:dyDescent="0.35">
      <c r="A1204" t="s">
        <v>3042</v>
      </c>
    </row>
    <row r="1205" spans="1:1" x14ac:dyDescent="0.35">
      <c r="A1205" t="s">
        <v>3043</v>
      </c>
    </row>
    <row r="1206" spans="1:1" x14ac:dyDescent="0.35">
      <c r="A1206" t="s">
        <v>3044</v>
      </c>
    </row>
    <row r="1207" spans="1:1" x14ac:dyDescent="0.35">
      <c r="A1207" t="s">
        <v>3045</v>
      </c>
    </row>
    <row r="1208" spans="1:1" x14ac:dyDescent="0.35">
      <c r="A1208" t="s">
        <v>3046</v>
      </c>
    </row>
    <row r="1209" spans="1:1" x14ac:dyDescent="0.35">
      <c r="A1209" t="s">
        <v>3047</v>
      </c>
    </row>
    <row r="1210" spans="1:1" x14ac:dyDescent="0.35">
      <c r="A1210" t="s">
        <v>3048</v>
      </c>
    </row>
    <row r="1211" spans="1:1" x14ac:dyDescent="0.35">
      <c r="A1211" t="s">
        <v>3049</v>
      </c>
    </row>
    <row r="1212" spans="1:1" x14ac:dyDescent="0.35">
      <c r="A1212" t="s">
        <v>3050</v>
      </c>
    </row>
    <row r="1213" spans="1:1" x14ac:dyDescent="0.35">
      <c r="A1213" t="s">
        <v>3051</v>
      </c>
    </row>
    <row r="1214" spans="1:1" x14ac:dyDescent="0.35">
      <c r="A1214" t="s">
        <v>3052</v>
      </c>
    </row>
    <row r="1216" spans="1:1" x14ac:dyDescent="0.35">
      <c r="A1216" t="s">
        <v>3053</v>
      </c>
    </row>
    <row r="1217" spans="1:1" x14ac:dyDescent="0.35">
      <c r="A1217" t="s">
        <v>3054</v>
      </c>
    </row>
    <row r="1218" spans="1:1" x14ac:dyDescent="0.35">
      <c r="A1218" t="s">
        <v>3055</v>
      </c>
    </row>
    <row r="1219" spans="1:1" x14ac:dyDescent="0.35">
      <c r="A1219" t="s">
        <v>3056</v>
      </c>
    </row>
    <row r="1220" spans="1:1" x14ac:dyDescent="0.35">
      <c r="A1220" t="s">
        <v>3057</v>
      </c>
    </row>
    <row r="1221" spans="1:1" x14ac:dyDescent="0.35">
      <c r="A1221" t="s">
        <v>3058</v>
      </c>
    </row>
    <row r="1222" spans="1:1" x14ac:dyDescent="0.35">
      <c r="A1222" t="s">
        <v>3059</v>
      </c>
    </row>
    <row r="1223" spans="1:1" x14ac:dyDescent="0.35">
      <c r="A1223" t="s">
        <v>3060</v>
      </c>
    </row>
    <row r="1224" spans="1:1" x14ac:dyDescent="0.35">
      <c r="A1224" t="s">
        <v>3061</v>
      </c>
    </row>
    <row r="1225" spans="1:1" x14ac:dyDescent="0.35">
      <c r="A1225" t="s">
        <v>3062</v>
      </c>
    </row>
    <row r="1226" spans="1:1" x14ac:dyDescent="0.35">
      <c r="A1226" t="s">
        <v>3063</v>
      </c>
    </row>
    <row r="1227" spans="1:1" x14ac:dyDescent="0.35">
      <c r="A1227" t="s">
        <v>3064</v>
      </c>
    </row>
    <row r="1228" spans="1:1" x14ac:dyDescent="0.35">
      <c r="A1228" t="s">
        <v>3065</v>
      </c>
    </row>
    <row r="1229" spans="1:1" x14ac:dyDescent="0.35">
      <c r="A1229" t="s">
        <v>3066</v>
      </c>
    </row>
    <row r="1230" spans="1:1" x14ac:dyDescent="0.35">
      <c r="A1230" t="s">
        <v>3067</v>
      </c>
    </row>
    <row r="1231" spans="1:1" x14ac:dyDescent="0.35">
      <c r="A1231" t="s">
        <v>3068</v>
      </c>
    </row>
    <row r="1232" spans="1:1" x14ac:dyDescent="0.35">
      <c r="A1232" t="s">
        <v>3069</v>
      </c>
    </row>
    <row r="1233" spans="1:1" x14ac:dyDescent="0.35">
      <c r="A1233" t="s">
        <v>3070</v>
      </c>
    </row>
    <row r="1234" spans="1:1" x14ac:dyDescent="0.35">
      <c r="A1234" t="s">
        <v>3071</v>
      </c>
    </row>
    <row r="1235" spans="1:1" x14ac:dyDescent="0.35">
      <c r="A1235" t="s">
        <v>3072</v>
      </c>
    </row>
    <row r="1236" spans="1:1" x14ac:dyDescent="0.35">
      <c r="A1236" t="s">
        <v>3073</v>
      </c>
    </row>
    <row r="1237" spans="1:1" x14ac:dyDescent="0.35">
      <c r="A1237" t="s">
        <v>3074</v>
      </c>
    </row>
    <row r="1238" spans="1:1" x14ac:dyDescent="0.35">
      <c r="A1238" t="s">
        <v>3075</v>
      </c>
    </row>
    <row r="1239" spans="1:1" x14ac:dyDescent="0.35">
      <c r="A1239" t="s">
        <v>3076</v>
      </c>
    </row>
    <row r="1240" spans="1:1" x14ac:dyDescent="0.35">
      <c r="A1240" t="s">
        <v>3077</v>
      </c>
    </row>
    <row r="1241" spans="1:1" x14ac:dyDescent="0.35">
      <c r="A1241" t="s">
        <v>3078</v>
      </c>
    </row>
    <row r="1242" spans="1:1" x14ac:dyDescent="0.35">
      <c r="A1242" t="s">
        <v>3079</v>
      </c>
    </row>
    <row r="1243" spans="1:1" x14ac:dyDescent="0.35">
      <c r="A1243" t="s">
        <v>3080</v>
      </c>
    </row>
    <row r="1244" spans="1:1" x14ac:dyDescent="0.35">
      <c r="A1244" t="s">
        <v>3081</v>
      </c>
    </row>
    <row r="1245" spans="1:1" x14ac:dyDescent="0.35">
      <c r="A1245" t="s">
        <v>3082</v>
      </c>
    </row>
    <row r="1246" spans="1:1" x14ac:dyDescent="0.35">
      <c r="A1246" t="s">
        <v>3083</v>
      </c>
    </row>
    <row r="1247" spans="1:1" x14ac:dyDescent="0.35">
      <c r="A1247" t="s">
        <v>3084</v>
      </c>
    </row>
    <row r="1248" spans="1:1" x14ac:dyDescent="0.35">
      <c r="A1248" t="s">
        <v>3085</v>
      </c>
    </row>
    <row r="1249" spans="1:1" x14ac:dyDescent="0.35">
      <c r="A1249" t="s">
        <v>3086</v>
      </c>
    </row>
    <row r="1250" spans="1:1" x14ac:dyDescent="0.35">
      <c r="A1250" t="s">
        <v>3087</v>
      </c>
    </row>
    <row r="1251" spans="1:1" x14ac:dyDescent="0.35">
      <c r="A1251" t="s">
        <v>3088</v>
      </c>
    </row>
    <row r="1252" spans="1:1" x14ac:dyDescent="0.35">
      <c r="A1252" t="s">
        <v>3089</v>
      </c>
    </row>
    <row r="1253" spans="1:1" x14ac:dyDescent="0.35">
      <c r="A1253" t="s">
        <v>3090</v>
      </c>
    </row>
    <row r="1254" spans="1:1" x14ac:dyDescent="0.35">
      <c r="A1254" t="s">
        <v>3091</v>
      </c>
    </row>
    <row r="1255" spans="1:1" x14ac:dyDescent="0.35">
      <c r="A1255" t="s">
        <v>3092</v>
      </c>
    </row>
    <row r="1256" spans="1:1" x14ac:dyDescent="0.35">
      <c r="A1256" t="s">
        <v>3093</v>
      </c>
    </row>
    <row r="1257" spans="1:1" x14ac:dyDescent="0.35">
      <c r="A1257" t="s">
        <v>3094</v>
      </c>
    </row>
    <row r="1258" spans="1:1" x14ac:dyDescent="0.35">
      <c r="A1258" t="s">
        <v>3095</v>
      </c>
    </row>
    <row r="1259" spans="1:1" x14ac:dyDescent="0.35">
      <c r="A1259" t="s">
        <v>3096</v>
      </c>
    </row>
    <row r="1260" spans="1:1" x14ac:dyDescent="0.35">
      <c r="A1260" t="s">
        <v>3097</v>
      </c>
    </row>
    <row r="1261" spans="1:1" x14ac:dyDescent="0.35">
      <c r="A1261" t="s">
        <v>3098</v>
      </c>
    </row>
    <row r="1262" spans="1:1" x14ac:dyDescent="0.35">
      <c r="A1262" t="s">
        <v>3099</v>
      </c>
    </row>
    <row r="1263" spans="1:1" x14ac:dyDescent="0.35">
      <c r="A1263" t="s">
        <v>3100</v>
      </c>
    </row>
    <row r="1264" spans="1:1" x14ac:dyDescent="0.35">
      <c r="A1264" t="s">
        <v>3101</v>
      </c>
    </row>
    <row r="1265" spans="1:1" x14ac:dyDescent="0.35">
      <c r="A1265" t="s">
        <v>3102</v>
      </c>
    </row>
    <row r="1266" spans="1:1" x14ac:dyDescent="0.35">
      <c r="A1266" t="s">
        <v>3103</v>
      </c>
    </row>
    <row r="1267" spans="1:1" x14ac:dyDescent="0.35">
      <c r="A1267" t="s">
        <v>3104</v>
      </c>
    </row>
    <row r="1268" spans="1:1" x14ac:dyDescent="0.35">
      <c r="A1268" t="s">
        <v>3105</v>
      </c>
    </row>
    <row r="1269" spans="1:1" x14ac:dyDescent="0.35">
      <c r="A1269" t="s">
        <v>3106</v>
      </c>
    </row>
    <row r="1270" spans="1:1" x14ac:dyDescent="0.35">
      <c r="A1270" t="s">
        <v>3107</v>
      </c>
    </row>
    <row r="1271" spans="1:1" x14ac:dyDescent="0.35">
      <c r="A1271" t="s">
        <v>3108</v>
      </c>
    </row>
    <row r="1272" spans="1:1" x14ac:dyDescent="0.35">
      <c r="A1272" t="s">
        <v>3109</v>
      </c>
    </row>
    <row r="1273" spans="1:1" x14ac:dyDescent="0.35">
      <c r="A1273" t="s">
        <v>3110</v>
      </c>
    </row>
    <row r="1274" spans="1:1" x14ac:dyDescent="0.35">
      <c r="A1274" t="s">
        <v>3111</v>
      </c>
    </row>
    <row r="1275" spans="1:1" x14ac:dyDescent="0.35">
      <c r="A1275" t="s">
        <v>3112</v>
      </c>
    </row>
    <row r="1276" spans="1:1" x14ac:dyDescent="0.35">
      <c r="A1276" t="s">
        <v>3113</v>
      </c>
    </row>
    <row r="1277" spans="1:1" x14ac:dyDescent="0.35">
      <c r="A1277" t="s">
        <v>3114</v>
      </c>
    </row>
    <row r="1278" spans="1:1" x14ac:dyDescent="0.35">
      <c r="A1278" t="s">
        <v>3115</v>
      </c>
    </row>
    <row r="1279" spans="1:1" x14ac:dyDescent="0.35">
      <c r="A1279" t="s">
        <v>3116</v>
      </c>
    </row>
    <row r="1280" spans="1:1" x14ac:dyDescent="0.35">
      <c r="A1280" t="s">
        <v>3117</v>
      </c>
    </row>
    <row r="1281" spans="1:1" x14ac:dyDescent="0.35">
      <c r="A1281" t="s">
        <v>3118</v>
      </c>
    </row>
    <row r="1282" spans="1:1" x14ac:dyDescent="0.35">
      <c r="A1282" t="s">
        <v>3119</v>
      </c>
    </row>
    <row r="1283" spans="1:1" x14ac:dyDescent="0.35">
      <c r="A1283" t="s">
        <v>3120</v>
      </c>
    </row>
    <row r="1284" spans="1:1" x14ac:dyDescent="0.35">
      <c r="A1284" t="s">
        <v>3121</v>
      </c>
    </row>
    <row r="1285" spans="1:1" x14ac:dyDescent="0.35">
      <c r="A1285" t="s">
        <v>3122</v>
      </c>
    </row>
    <row r="1286" spans="1:1" x14ac:dyDescent="0.35">
      <c r="A1286" t="s">
        <v>3123</v>
      </c>
    </row>
    <row r="1287" spans="1:1" x14ac:dyDescent="0.35">
      <c r="A1287" t="s">
        <v>3124</v>
      </c>
    </row>
    <row r="1288" spans="1:1" x14ac:dyDescent="0.35">
      <c r="A1288" t="s">
        <v>3125</v>
      </c>
    </row>
    <row r="1289" spans="1:1" x14ac:dyDescent="0.35">
      <c r="A1289" t="s">
        <v>3126</v>
      </c>
    </row>
    <row r="1290" spans="1:1" x14ac:dyDescent="0.35">
      <c r="A1290" t="s">
        <v>3127</v>
      </c>
    </row>
    <row r="1291" spans="1:1" x14ac:dyDescent="0.35">
      <c r="A1291" t="s">
        <v>3128</v>
      </c>
    </row>
    <row r="1292" spans="1:1" x14ac:dyDescent="0.35">
      <c r="A1292" t="s">
        <v>3129</v>
      </c>
    </row>
    <row r="1293" spans="1:1" x14ac:dyDescent="0.35">
      <c r="A1293" t="s">
        <v>3130</v>
      </c>
    </row>
    <row r="1294" spans="1:1" x14ac:dyDescent="0.35">
      <c r="A1294" t="s">
        <v>3131</v>
      </c>
    </row>
    <row r="1295" spans="1:1" x14ac:dyDescent="0.35">
      <c r="A1295" t="s">
        <v>3132</v>
      </c>
    </row>
    <row r="1296" spans="1:1" x14ac:dyDescent="0.35">
      <c r="A1296" t="s">
        <v>3133</v>
      </c>
    </row>
    <row r="1297" spans="1:1" x14ac:dyDescent="0.35">
      <c r="A1297" t="s">
        <v>3134</v>
      </c>
    </row>
    <row r="1299" spans="1:1" x14ac:dyDescent="0.35">
      <c r="A1299" t="s">
        <v>47</v>
      </c>
    </row>
    <row r="1300" spans="1:1" x14ac:dyDescent="0.35">
      <c r="A1300" t="s">
        <v>3135</v>
      </c>
    </row>
    <row r="1301" spans="1:1" x14ac:dyDescent="0.35">
      <c r="A1301" t="s">
        <v>3136</v>
      </c>
    </row>
    <row r="1302" spans="1:1" x14ac:dyDescent="0.35">
      <c r="A1302" t="s">
        <v>3137</v>
      </c>
    </row>
    <row r="1303" spans="1:1" x14ac:dyDescent="0.35">
      <c r="A1303" t="s">
        <v>3138</v>
      </c>
    </row>
    <row r="1304" spans="1:1" x14ac:dyDescent="0.35">
      <c r="A1304" t="s">
        <v>3139</v>
      </c>
    </row>
    <row r="1305" spans="1:1" x14ac:dyDescent="0.35">
      <c r="A1305" t="s">
        <v>3140</v>
      </c>
    </row>
    <row r="1306" spans="1:1" x14ac:dyDescent="0.35">
      <c r="A1306" t="s">
        <v>3141</v>
      </c>
    </row>
    <row r="1307" spans="1:1" x14ac:dyDescent="0.35">
      <c r="A1307" t="s">
        <v>3142</v>
      </c>
    </row>
    <row r="1308" spans="1:1" x14ac:dyDescent="0.35">
      <c r="A1308" t="s">
        <v>3143</v>
      </c>
    </row>
    <row r="1309" spans="1:1" x14ac:dyDescent="0.35">
      <c r="A1309" t="s">
        <v>3144</v>
      </c>
    </row>
    <row r="1310" spans="1:1" x14ac:dyDescent="0.35">
      <c r="A1310" t="s">
        <v>3145</v>
      </c>
    </row>
    <row r="1311" spans="1:1" x14ac:dyDescent="0.35">
      <c r="A1311" t="s">
        <v>3146</v>
      </c>
    </row>
    <row r="1312" spans="1:1" x14ac:dyDescent="0.35">
      <c r="A1312" t="s">
        <v>3147</v>
      </c>
    </row>
    <row r="1313" spans="1:1" x14ac:dyDescent="0.35">
      <c r="A1313" t="s">
        <v>3148</v>
      </c>
    </row>
    <row r="1314" spans="1:1" x14ac:dyDescent="0.35">
      <c r="A1314" t="s">
        <v>3149</v>
      </c>
    </row>
    <row r="1315" spans="1:1" x14ac:dyDescent="0.35">
      <c r="A1315" t="s">
        <v>3150</v>
      </c>
    </row>
    <row r="1316" spans="1:1" x14ac:dyDescent="0.35">
      <c r="A1316" t="s">
        <v>3151</v>
      </c>
    </row>
    <row r="1317" spans="1:1" x14ac:dyDescent="0.35">
      <c r="A1317" t="s">
        <v>3152</v>
      </c>
    </row>
    <row r="1318" spans="1:1" x14ac:dyDescent="0.35">
      <c r="A1318" t="s">
        <v>3153</v>
      </c>
    </row>
    <row r="1319" spans="1:1" x14ac:dyDescent="0.35">
      <c r="A1319" t="s">
        <v>3154</v>
      </c>
    </row>
    <row r="1320" spans="1:1" x14ac:dyDescent="0.35">
      <c r="A1320" t="s">
        <v>3155</v>
      </c>
    </row>
    <row r="1321" spans="1:1" x14ac:dyDescent="0.35">
      <c r="A1321" t="s">
        <v>3156</v>
      </c>
    </row>
    <row r="1322" spans="1:1" x14ac:dyDescent="0.35">
      <c r="A1322" t="s">
        <v>3157</v>
      </c>
    </row>
    <row r="1323" spans="1:1" x14ac:dyDescent="0.35">
      <c r="A1323" t="s">
        <v>3158</v>
      </c>
    </row>
    <row r="1324" spans="1:1" x14ac:dyDescent="0.35">
      <c r="A1324" t="s">
        <v>3159</v>
      </c>
    </row>
    <row r="1325" spans="1:1" x14ac:dyDescent="0.35">
      <c r="A1325" t="s">
        <v>3160</v>
      </c>
    </row>
    <row r="1326" spans="1:1" x14ac:dyDescent="0.35">
      <c r="A1326" t="s">
        <v>3161</v>
      </c>
    </row>
    <row r="1327" spans="1:1" x14ac:dyDescent="0.35">
      <c r="A1327" t="s">
        <v>3162</v>
      </c>
    </row>
    <row r="1328" spans="1:1" x14ac:dyDescent="0.35">
      <c r="A1328" t="s">
        <v>3163</v>
      </c>
    </row>
    <row r="1329" spans="1:1" x14ac:dyDescent="0.35">
      <c r="A1329" t="s">
        <v>3164</v>
      </c>
    </row>
    <row r="1330" spans="1:1" x14ac:dyDescent="0.35">
      <c r="A1330" t="s">
        <v>3165</v>
      </c>
    </row>
    <row r="1331" spans="1:1" x14ac:dyDescent="0.35">
      <c r="A1331" t="s">
        <v>3166</v>
      </c>
    </row>
    <row r="1332" spans="1:1" x14ac:dyDescent="0.35">
      <c r="A1332" t="s">
        <v>3167</v>
      </c>
    </row>
    <row r="1333" spans="1:1" x14ac:dyDescent="0.35">
      <c r="A1333" t="s">
        <v>3168</v>
      </c>
    </row>
    <row r="1334" spans="1:1" x14ac:dyDescent="0.35">
      <c r="A1334" t="s">
        <v>3169</v>
      </c>
    </row>
    <row r="1335" spans="1:1" x14ac:dyDescent="0.35">
      <c r="A1335" t="s">
        <v>3170</v>
      </c>
    </row>
    <row r="1336" spans="1:1" x14ac:dyDescent="0.35">
      <c r="A1336" t="s">
        <v>3171</v>
      </c>
    </row>
    <row r="1337" spans="1:1" x14ac:dyDescent="0.35">
      <c r="A1337" t="s">
        <v>3172</v>
      </c>
    </row>
    <row r="1338" spans="1:1" x14ac:dyDescent="0.35">
      <c r="A1338" t="s">
        <v>3173</v>
      </c>
    </row>
    <row r="1339" spans="1:1" x14ac:dyDescent="0.35">
      <c r="A1339" t="s">
        <v>3174</v>
      </c>
    </row>
    <row r="1340" spans="1:1" x14ac:dyDescent="0.35">
      <c r="A1340" t="s">
        <v>3175</v>
      </c>
    </row>
    <row r="1341" spans="1:1" x14ac:dyDescent="0.35">
      <c r="A1341" t="s">
        <v>3176</v>
      </c>
    </row>
    <row r="1342" spans="1:1" x14ac:dyDescent="0.35">
      <c r="A1342" t="s">
        <v>3177</v>
      </c>
    </row>
    <row r="1343" spans="1:1" x14ac:dyDescent="0.35">
      <c r="A1343" t="s">
        <v>3178</v>
      </c>
    </row>
    <row r="1344" spans="1:1" x14ac:dyDescent="0.35">
      <c r="A1344" t="s">
        <v>3179</v>
      </c>
    </row>
    <row r="1345" spans="1:1" x14ac:dyDescent="0.35">
      <c r="A1345" t="s">
        <v>3180</v>
      </c>
    </row>
    <row r="1346" spans="1:1" x14ac:dyDescent="0.35">
      <c r="A1346" t="s">
        <v>3181</v>
      </c>
    </row>
    <row r="1347" spans="1:1" x14ac:dyDescent="0.35">
      <c r="A1347" t="s">
        <v>3182</v>
      </c>
    </row>
    <row r="1348" spans="1:1" x14ac:dyDescent="0.35">
      <c r="A1348" t="s">
        <v>3183</v>
      </c>
    </row>
    <row r="1349" spans="1:1" x14ac:dyDescent="0.35">
      <c r="A1349" t="s">
        <v>3184</v>
      </c>
    </row>
    <row r="1350" spans="1:1" x14ac:dyDescent="0.35">
      <c r="A1350" t="s">
        <v>3185</v>
      </c>
    </row>
    <row r="1351" spans="1:1" x14ac:dyDescent="0.35">
      <c r="A1351" t="s">
        <v>3186</v>
      </c>
    </row>
    <row r="1352" spans="1:1" x14ac:dyDescent="0.35">
      <c r="A1352" t="s">
        <v>3187</v>
      </c>
    </row>
    <row r="1353" spans="1:1" x14ac:dyDescent="0.35">
      <c r="A1353" t="s">
        <v>3188</v>
      </c>
    </row>
    <row r="1354" spans="1:1" x14ac:dyDescent="0.35">
      <c r="A1354" t="s">
        <v>3189</v>
      </c>
    </row>
    <row r="1355" spans="1:1" x14ac:dyDescent="0.35">
      <c r="A1355" t="s">
        <v>3190</v>
      </c>
    </row>
    <row r="1356" spans="1:1" x14ac:dyDescent="0.35">
      <c r="A1356" t="s">
        <v>3191</v>
      </c>
    </row>
    <row r="1357" spans="1:1" x14ac:dyDescent="0.35">
      <c r="A1357" t="s">
        <v>3192</v>
      </c>
    </row>
    <row r="1358" spans="1:1" x14ac:dyDescent="0.35">
      <c r="A1358" t="s">
        <v>3193</v>
      </c>
    </row>
    <row r="1359" spans="1:1" x14ac:dyDescent="0.35">
      <c r="A1359" t="s">
        <v>3194</v>
      </c>
    </row>
    <row r="1360" spans="1:1" x14ac:dyDescent="0.35">
      <c r="A1360" t="s">
        <v>3195</v>
      </c>
    </row>
    <row r="1361" spans="1:1" x14ac:dyDescent="0.35">
      <c r="A1361" t="s">
        <v>3196</v>
      </c>
    </row>
    <row r="1362" spans="1:1" x14ac:dyDescent="0.35">
      <c r="A1362" t="s">
        <v>3197</v>
      </c>
    </row>
    <row r="1363" spans="1:1" x14ac:dyDescent="0.35">
      <c r="A1363" t="s">
        <v>3198</v>
      </c>
    </row>
    <row r="1364" spans="1:1" x14ac:dyDescent="0.35">
      <c r="A1364" t="s">
        <v>3199</v>
      </c>
    </row>
    <row r="1365" spans="1:1" x14ac:dyDescent="0.35">
      <c r="A1365" t="s">
        <v>3200</v>
      </c>
    </row>
    <row r="1366" spans="1:1" x14ac:dyDescent="0.35">
      <c r="A1366" t="s">
        <v>3201</v>
      </c>
    </row>
    <row r="1367" spans="1:1" x14ac:dyDescent="0.35">
      <c r="A1367" t="s">
        <v>3202</v>
      </c>
    </row>
    <row r="1368" spans="1:1" x14ac:dyDescent="0.35">
      <c r="A1368" t="s">
        <v>3203</v>
      </c>
    </row>
    <row r="1369" spans="1:1" x14ac:dyDescent="0.35">
      <c r="A1369" t="s">
        <v>3204</v>
      </c>
    </row>
    <row r="1370" spans="1:1" x14ac:dyDescent="0.35">
      <c r="A1370" t="s">
        <v>3205</v>
      </c>
    </row>
    <row r="1371" spans="1:1" x14ac:dyDescent="0.35">
      <c r="A1371" t="s">
        <v>3206</v>
      </c>
    </row>
    <row r="1372" spans="1:1" x14ac:dyDescent="0.35">
      <c r="A1372" t="s">
        <v>3207</v>
      </c>
    </row>
    <row r="1373" spans="1:1" x14ac:dyDescent="0.35">
      <c r="A1373" t="s">
        <v>3208</v>
      </c>
    </row>
    <row r="1374" spans="1:1" x14ac:dyDescent="0.35">
      <c r="A1374" t="s">
        <v>3209</v>
      </c>
    </row>
    <row r="1375" spans="1:1" x14ac:dyDescent="0.35">
      <c r="A1375" t="s">
        <v>3210</v>
      </c>
    </row>
    <row r="1376" spans="1:1" x14ac:dyDescent="0.35">
      <c r="A1376" t="s">
        <v>3211</v>
      </c>
    </row>
    <row r="1378" spans="1:1" x14ac:dyDescent="0.35">
      <c r="A1378" t="s">
        <v>46</v>
      </c>
    </row>
    <row r="1379" spans="1:1" x14ac:dyDescent="0.35">
      <c r="A1379" t="s">
        <v>3212</v>
      </c>
    </row>
    <row r="1380" spans="1:1" x14ac:dyDescent="0.35">
      <c r="A1380" t="s">
        <v>3213</v>
      </c>
    </row>
    <row r="1381" spans="1:1" x14ac:dyDescent="0.35">
      <c r="A1381" t="s">
        <v>3214</v>
      </c>
    </row>
    <row r="1382" spans="1:1" x14ac:dyDescent="0.35">
      <c r="A1382" t="s">
        <v>3215</v>
      </c>
    </row>
    <row r="1383" spans="1:1" x14ac:dyDescent="0.35">
      <c r="A1383" t="s">
        <v>3216</v>
      </c>
    </row>
    <row r="1384" spans="1:1" x14ac:dyDescent="0.35">
      <c r="A1384" t="s">
        <v>3217</v>
      </c>
    </row>
    <row r="1385" spans="1:1" x14ac:dyDescent="0.35">
      <c r="A1385" t="s">
        <v>3218</v>
      </c>
    </row>
    <row r="1386" spans="1:1" x14ac:dyDescent="0.35">
      <c r="A1386" t="s">
        <v>3219</v>
      </c>
    </row>
    <row r="1387" spans="1:1" x14ac:dyDescent="0.35">
      <c r="A1387" t="s">
        <v>3220</v>
      </c>
    </row>
    <row r="1388" spans="1:1" x14ac:dyDescent="0.35">
      <c r="A1388" t="s">
        <v>3221</v>
      </c>
    </row>
    <row r="1389" spans="1:1" x14ac:dyDescent="0.35">
      <c r="A1389" t="s">
        <v>671</v>
      </c>
    </row>
    <row r="1390" spans="1:1" x14ac:dyDescent="0.35">
      <c r="A1390" t="s">
        <v>672</v>
      </c>
    </row>
    <row r="1391" spans="1:1" x14ac:dyDescent="0.35">
      <c r="A1391" t="s">
        <v>15</v>
      </c>
    </row>
    <row r="1392" spans="1:1" x14ac:dyDescent="0.35">
      <c r="A1392" t="s">
        <v>48</v>
      </c>
    </row>
    <row r="1393" spans="1:1" x14ac:dyDescent="0.35">
      <c r="A1393" t="s">
        <v>3222</v>
      </c>
    </row>
    <row r="1394" spans="1:1" x14ac:dyDescent="0.35">
      <c r="A1394" t="s">
        <v>3223</v>
      </c>
    </row>
    <row r="1395" spans="1:1" x14ac:dyDescent="0.35">
      <c r="A1395" t="s">
        <v>3224</v>
      </c>
    </row>
    <row r="1396" spans="1:1" x14ac:dyDescent="0.35">
      <c r="A1396" t="s">
        <v>3225</v>
      </c>
    </row>
    <row r="1397" spans="1:1" x14ac:dyDescent="0.35">
      <c r="A1397" t="s">
        <v>3226</v>
      </c>
    </row>
    <row r="1398" spans="1:1" x14ac:dyDescent="0.35">
      <c r="A1398" t="s">
        <v>3227</v>
      </c>
    </row>
    <row r="1399" spans="1:1" x14ac:dyDescent="0.35">
      <c r="A1399" t="s">
        <v>3228</v>
      </c>
    </row>
    <row r="1400" spans="1:1" x14ac:dyDescent="0.35">
      <c r="A1400" t="s">
        <v>3229</v>
      </c>
    </row>
    <row r="1401" spans="1:1" x14ac:dyDescent="0.35">
      <c r="A1401" t="s">
        <v>3230</v>
      </c>
    </row>
    <row r="1402" spans="1:1" x14ac:dyDescent="0.35">
      <c r="A1402" t="s">
        <v>3231</v>
      </c>
    </row>
    <row r="1404" spans="1:1" x14ac:dyDescent="0.35">
      <c r="A1404" t="s">
        <v>3232</v>
      </c>
    </row>
    <row r="1405" spans="1:1" x14ac:dyDescent="0.35">
      <c r="A1405" t="s">
        <v>3233</v>
      </c>
    </row>
    <row r="1406" spans="1:1" x14ac:dyDescent="0.35">
      <c r="A1406" t="s">
        <v>3234</v>
      </c>
    </row>
    <row r="1407" spans="1:1" x14ac:dyDescent="0.35">
      <c r="A1407" t="s">
        <v>3235</v>
      </c>
    </row>
    <row r="1408" spans="1:1" x14ac:dyDescent="0.35">
      <c r="A1408" t="s">
        <v>678</v>
      </c>
    </row>
    <row r="1409" spans="1:1" x14ac:dyDescent="0.35">
      <c r="A1409" t="s">
        <v>3236</v>
      </c>
    </row>
    <row r="1410" spans="1:1" x14ac:dyDescent="0.35">
      <c r="A1410" t="s">
        <v>3237</v>
      </c>
    </row>
    <row r="1411" spans="1:1" x14ac:dyDescent="0.35">
      <c r="A1411" t="s">
        <v>3238</v>
      </c>
    </row>
    <row r="1412" spans="1:1" x14ac:dyDescent="0.35">
      <c r="A1412" t="s">
        <v>3239</v>
      </c>
    </row>
    <row r="1413" spans="1:1" x14ac:dyDescent="0.35">
      <c r="A1413" t="s">
        <v>3240</v>
      </c>
    </row>
    <row r="1414" spans="1:1" x14ac:dyDescent="0.35">
      <c r="A1414" t="s">
        <v>3241</v>
      </c>
    </row>
    <row r="1415" spans="1:1" x14ac:dyDescent="0.35">
      <c r="A1415" t="s">
        <v>3242</v>
      </c>
    </row>
    <row r="1416" spans="1:1" x14ac:dyDescent="0.35">
      <c r="A1416" t="s">
        <v>15</v>
      </c>
    </row>
    <row r="1417" spans="1:1" x14ac:dyDescent="0.35">
      <c r="A1417" t="s">
        <v>3243</v>
      </c>
    </row>
    <row r="1418" spans="1:1" x14ac:dyDescent="0.35">
      <c r="A1418" t="s">
        <v>3244</v>
      </c>
    </row>
    <row r="1419" spans="1:1" x14ac:dyDescent="0.35">
      <c r="A1419" t="s">
        <v>3245</v>
      </c>
    </row>
    <row r="1420" spans="1:1" x14ac:dyDescent="0.35">
      <c r="A1420" t="s">
        <v>3246</v>
      </c>
    </row>
    <row r="1421" spans="1:1" x14ac:dyDescent="0.35">
      <c r="A1421" t="s">
        <v>3247</v>
      </c>
    </row>
    <row r="1422" spans="1:1" x14ac:dyDescent="0.35">
      <c r="A1422" t="s">
        <v>3248</v>
      </c>
    </row>
    <row r="1423" spans="1:1" x14ac:dyDescent="0.35">
      <c r="A1423" t="s">
        <v>3249</v>
      </c>
    </row>
    <row r="1424" spans="1:1" x14ac:dyDescent="0.35">
      <c r="A1424" t="s">
        <v>3250</v>
      </c>
    </row>
    <row r="1425" spans="1:1" x14ac:dyDescent="0.35">
      <c r="A1425" t="s">
        <v>3251</v>
      </c>
    </row>
    <row r="1426" spans="1:1" x14ac:dyDescent="0.35">
      <c r="A1426" t="s">
        <v>3252</v>
      </c>
    </row>
    <row r="1427" spans="1:1" x14ac:dyDescent="0.35">
      <c r="A1427" t="s">
        <v>3253</v>
      </c>
    </row>
    <row r="1428" spans="1:1" x14ac:dyDescent="0.35">
      <c r="A1428" t="s">
        <v>3254</v>
      </c>
    </row>
    <row r="1429" spans="1:1" x14ac:dyDescent="0.35">
      <c r="A1429" t="s">
        <v>3255</v>
      </c>
    </row>
    <row r="1430" spans="1:1" x14ac:dyDescent="0.35">
      <c r="A1430" t="s">
        <v>3256</v>
      </c>
    </row>
    <row r="1431" spans="1:1" x14ac:dyDescent="0.35">
      <c r="A1431" t="s">
        <v>3257</v>
      </c>
    </row>
    <row r="1432" spans="1:1" x14ac:dyDescent="0.35">
      <c r="A1432" t="s">
        <v>3258</v>
      </c>
    </row>
    <row r="1433" spans="1:1" x14ac:dyDescent="0.35">
      <c r="A1433" t="s">
        <v>3259</v>
      </c>
    </row>
    <row r="1434" spans="1:1" x14ac:dyDescent="0.35">
      <c r="A1434" t="s">
        <v>3260</v>
      </c>
    </row>
    <row r="1435" spans="1:1" x14ac:dyDescent="0.35">
      <c r="A1435" t="s">
        <v>3261</v>
      </c>
    </row>
    <row r="1436" spans="1:1" x14ac:dyDescent="0.35">
      <c r="A1436" t="s">
        <v>3262</v>
      </c>
    </row>
    <row r="1437" spans="1:1" x14ac:dyDescent="0.35">
      <c r="A1437" t="s">
        <v>3263</v>
      </c>
    </row>
    <row r="1438" spans="1:1" x14ac:dyDescent="0.35">
      <c r="A1438" t="s">
        <v>3264</v>
      </c>
    </row>
    <row r="1439" spans="1:1" x14ac:dyDescent="0.35">
      <c r="A1439" t="s">
        <v>3265</v>
      </c>
    </row>
    <row r="1440" spans="1:1" x14ac:dyDescent="0.35">
      <c r="A1440" t="s">
        <v>3266</v>
      </c>
    </row>
    <row r="1441" spans="1:1" x14ac:dyDescent="0.35">
      <c r="A1441" t="s">
        <v>3267</v>
      </c>
    </row>
    <row r="1442" spans="1:1" x14ac:dyDescent="0.35">
      <c r="A1442" t="s">
        <v>3268</v>
      </c>
    </row>
    <row r="1443" spans="1:1" x14ac:dyDescent="0.35">
      <c r="A1443" t="s">
        <v>3269</v>
      </c>
    </row>
    <row r="1444" spans="1:1" x14ac:dyDescent="0.35">
      <c r="A1444" t="s">
        <v>3270</v>
      </c>
    </row>
    <row r="1445" spans="1:1" x14ac:dyDescent="0.35">
      <c r="A1445" t="s">
        <v>3271</v>
      </c>
    </row>
    <row r="1446" spans="1:1" x14ac:dyDescent="0.35">
      <c r="A1446" t="s">
        <v>3272</v>
      </c>
    </row>
    <row r="1448" spans="1:1" x14ac:dyDescent="0.35">
      <c r="A1448" t="s">
        <v>695</v>
      </c>
    </row>
    <row r="1449" spans="1:1" x14ac:dyDescent="0.35">
      <c r="A1449" t="s">
        <v>3273</v>
      </c>
    </row>
    <row r="1451" spans="1:1" x14ac:dyDescent="0.35">
      <c r="A1451" t="s">
        <v>54</v>
      </c>
    </row>
    <row r="1452" spans="1:1" x14ac:dyDescent="0.35">
      <c r="A1452" t="s">
        <v>3274</v>
      </c>
    </row>
    <row r="1453" spans="1:1" x14ac:dyDescent="0.35">
      <c r="A1453" t="s">
        <v>3275</v>
      </c>
    </row>
    <row r="1454" spans="1:1" x14ac:dyDescent="0.35">
      <c r="A1454" t="s">
        <v>3276</v>
      </c>
    </row>
    <row r="1455" spans="1:1" x14ac:dyDescent="0.35">
      <c r="A1455" t="s">
        <v>3277</v>
      </c>
    </row>
    <row r="1456" spans="1:1" x14ac:dyDescent="0.35">
      <c r="A1456" t="s">
        <v>3278</v>
      </c>
    </row>
    <row r="1457" spans="1:1" x14ac:dyDescent="0.35">
      <c r="A1457" t="s">
        <v>3279</v>
      </c>
    </row>
    <row r="1458" spans="1:1" x14ac:dyDescent="0.35">
      <c r="A1458" t="s">
        <v>3280</v>
      </c>
    </row>
    <row r="1459" spans="1:1" x14ac:dyDescent="0.35">
      <c r="A1459" t="s">
        <v>3281</v>
      </c>
    </row>
    <row r="1460" spans="1:1" x14ac:dyDescent="0.35">
      <c r="A1460" t="s">
        <v>3282</v>
      </c>
    </row>
    <row r="1461" spans="1:1" x14ac:dyDescent="0.35">
      <c r="A1461" t="s">
        <v>3283</v>
      </c>
    </row>
    <row r="1462" spans="1:1" x14ac:dyDescent="0.35">
      <c r="A1462" t="s">
        <v>3284</v>
      </c>
    </row>
    <row r="1463" spans="1:1" x14ac:dyDescent="0.35">
      <c r="A1463" t="s">
        <v>3285</v>
      </c>
    </row>
    <row r="1464" spans="1:1" x14ac:dyDescent="0.35">
      <c r="A1464" t="s">
        <v>3286</v>
      </c>
    </row>
    <row r="1465" spans="1:1" x14ac:dyDescent="0.35">
      <c r="A1465" t="s">
        <v>3287</v>
      </c>
    </row>
    <row r="1466" spans="1:1" x14ac:dyDescent="0.35">
      <c r="A1466" t="s">
        <v>3288</v>
      </c>
    </row>
    <row r="1467" spans="1:1" x14ac:dyDescent="0.35">
      <c r="A1467" t="s">
        <v>3289</v>
      </c>
    </row>
    <row r="1468" spans="1:1" x14ac:dyDescent="0.35">
      <c r="A1468" t="s">
        <v>3290</v>
      </c>
    </row>
    <row r="1469" spans="1:1" x14ac:dyDescent="0.35">
      <c r="A1469" t="s">
        <v>3291</v>
      </c>
    </row>
    <row r="1470" spans="1:1" x14ac:dyDescent="0.35">
      <c r="A1470" t="s">
        <v>3292</v>
      </c>
    </row>
    <row r="1471" spans="1:1" x14ac:dyDescent="0.35">
      <c r="A1471" t="s">
        <v>3293</v>
      </c>
    </row>
    <row r="1472" spans="1:1" x14ac:dyDescent="0.35">
      <c r="A1472" t="s">
        <v>3294</v>
      </c>
    </row>
    <row r="1473" spans="1:1" x14ac:dyDescent="0.35">
      <c r="A1473" t="s">
        <v>3295</v>
      </c>
    </row>
    <row r="1474" spans="1:1" x14ac:dyDescent="0.35">
      <c r="A1474" t="s">
        <v>3296</v>
      </c>
    </row>
    <row r="1475" spans="1:1" x14ac:dyDescent="0.35">
      <c r="A1475" t="s">
        <v>3297</v>
      </c>
    </row>
    <row r="1476" spans="1:1" x14ac:dyDescent="0.35">
      <c r="A1476" t="s">
        <v>3298</v>
      </c>
    </row>
    <row r="1477" spans="1:1" x14ac:dyDescent="0.35">
      <c r="A1477" t="s">
        <v>3299</v>
      </c>
    </row>
    <row r="1478" spans="1:1" x14ac:dyDescent="0.35">
      <c r="A1478" t="s">
        <v>3300</v>
      </c>
    </row>
    <row r="1479" spans="1:1" x14ac:dyDescent="0.35">
      <c r="A1479" t="s">
        <v>3301</v>
      </c>
    </row>
    <row r="1480" spans="1:1" x14ac:dyDescent="0.35">
      <c r="A1480" t="s">
        <v>3302</v>
      </c>
    </row>
    <row r="1481" spans="1:1" x14ac:dyDescent="0.35">
      <c r="A1481" t="s">
        <v>3303</v>
      </c>
    </row>
    <row r="1482" spans="1:1" x14ac:dyDescent="0.35">
      <c r="A1482" t="s">
        <v>3304</v>
      </c>
    </row>
    <row r="1483" spans="1:1" x14ac:dyDescent="0.35">
      <c r="A1483" t="s">
        <v>3305</v>
      </c>
    </row>
    <row r="1484" spans="1:1" x14ac:dyDescent="0.35">
      <c r="A1484" t="s">
        <v>3306</v>
      </c>
    </row>
    <row r="1485" spans="1:1" x14ac:dyDescent="0.35">
      <c r="A1485" t="s">
        <v>3307</v>
      </c>
    </row>
    <row r="1486" spans="1:1" x14ac:dyDescent="0.35">
      <c r="A1486" t="s">
        <v>3308</v>
      </c>
    </row>
    <row r="1487" spans="1:1" x14ac:dyDescent="0.35">
      <c r="A1487" t="s">
        <v>3309</v>
      </c>
    </row>
    <row r="1488" spans="1:1" x14ac:dyDescent="0.35">
      <c r="A1488" t="s">
        <v>3310</v>
      </c>
    </row>
    <row r="1489" spans="1:1" x14ac:dyDescent="0.35">
      <c r="A1489" t="s">
        <v>3311</v>
      </c>
    </row>
    <row r="1490" spans="1:1" x14ac:dyDescent="0.35">
      <c r="A1490" t="s">
        <v>3312</v>
      </c>
    </row>
    <row r="1491" spans="1:1" x14ac:dyDescent="0.35">
      <c r="A1491" t="s">
        <v>3313</v>
      </c>
    </row>
    <row r="1492" spans="1:1" x14ac:dyDescent="0.35">
      <c r="A1492" t="s">
        <v>3314</v>
      </c>
    </row>
    <row r="1493" spans="1:1" x14ac:dyDescent="0.35">
      <c r="A1493" t="s">
        <v>3315</v>
      </c>
    </row>
    <row r="1494" spans="1:1" x14ac:dyDescent="0.35">
      <c r="A1494" t="s">
        <v>3316</v>
      </c>
    </row>
    <row r="1495" spans="1:1" x14ac:dyDescent="0.35">
      <c r="A1495" t="s">
        <v>3317</v>
      </c>
    </row>
    <row r="1496" spans="1:1" x14ac:dyDescent="0.35">
      <c r="A1496" t="s">
        <v>3318</v>
      </c>
    </row>
    <row r="1497" spans="1:1" x14ac:dyDescent="0.35">
      <c r="A1497" t="s">
        <v>3319</v>
      </c>
    </row>
    <row r="1498" spans="1:1" x14ac:dyDescent="0.35">
      <c r="A1498" t="s">
        <v>3320</v>
      </c>
    </row>
    <row r="1499" spans="1:1" x14ac:dyDescent="0.35">
      <c r="A1499" t="s">
        <v>3321</v>
      </c>
    </row>
    <row r="1500" spans="1:1" x14ac:dyDescent="0.35">
      <c r="A1500" t="s">
        <v>3322</v>
      </c>
    </row>
    <row r="1501" spans="1:1" x14ac:dyDescent="0.35">
      <c r="A1501" t="s">
        <v>3323</v>
      </c>
    </row>
    <row r="1502" spans="1:1" x14ac:dyDescent="0.35">
      <c r="A1502" t="s">
        <v>3324</v>
      </c>
    </row>
    <row r="1503" spans="1:1" x14ac:dyDescent="0.35">
      <c r="A1503" t="s">
        <v>3325</v>
      </c>
    </row>
    <row r="1504" spans="1:1" x14ac:dyDescent="0.35">
      <c r="A1504" t="s">
        <v>3326</v>
      </c>
    </row>
    <row r="1505" spans="1:1" x14ac:dyDescent="0.35">
      <c r="A1505" t="s">
        <v>3327</v>
      </c>
    </row>
    <row r="1506" spans="1:1" x14ac:dyDescent="0.35">
      <c r="A1506" t="s">
        <v>3328</v>
      </c>
    </row>
    <row r="1507" spans="1:1" x14ac:dyDescent="0.35">
      <c r="A1507" t="s">
        <v>3329</v>
      </c>
    </row>
    <row r="1508" spans="1:1" x14ac:dyDescent="0.35">
      <c r="A1508" t="s">
        <v>3330</v>
      </c>
    </row>
    <row r="1509" spans="1:1" x14ac:dyDescent="0.35">
      <c r="A1509" t="s">
        <v>3331</v>
      </c>
    </row>
    <row r="1510" spans="1:1" x14ac:dyDescent="0.35">
      <c r="A1510" t="s">
        <v>3332</v>
      </c>
    </row>
    <row r="1511" spans="1:1" x14ac:dyDescent="0.35">
      <c r="A1511" t="s">
        <v>3333</v>
      </c>
    </row>
    <row r="1512" spans="1:1" x14ac:dyDescent="0.35">
      <c r="A1512" t="s">
        <v>3334</v>
      </c>
    </row>
    <row r="1513" spans="1:1" x14ac:dyDescent="0.35">
      <c r="A1513" t="s">
        <v>3335</v>
      </c>
    </row>
    <row r="1514" spans="1:1" x14ac:dyDescent="0.35">
      <c r="A1514" t="s">
        <v>3336</v>
      </c>
    </row>
    <row r="1515" spans="1:1" x14ac:dyDescent="0.35">
      <c r="A1515" t="s">
        <v>3337</v>
      </c>
    </row>
    <row r="1516" spans="1:1" x14ac:dyDescent="0.35">
      <c r="A1516" t="s">
        <v>3338</v>
      </c>
    </row>
    <row r="1517" spans="1:1" x14ac:dyDescent="0.35">
      <c r="A1517" t="s">
        <v>3339</v>
      </c>
    </row>
    <row r="1518" spans="1:1" x14ac:dyDescent="0.35">
      <c r="A1518" t="s">
        <v>3340</v>
      </c>
    </row>
    <row r="1519" spans="1:1" x14ac:dyDescent="0.35">
      <c r="A1519" t="s">
        <v>3341</v>
      </c>
    </row>
    <row r="1520" spans="1:1" x14ac:dyDescent="0.35">
      <c r="A1520" t="s">
        <v>3342</v>
      </c>
    </row>
    <row r="1521" spans="1:1" x14ac:dyDescent="0.35">
      <c r="A1521" t="s">
        <v>3343</v>
      </c>
    </row>
    <row r="1522" spans="1:1" x14ac:dyDescent="0.35">
      <c r="A1522" t="s">
        <v>3344</v>
      </c>
    </row>
    <row r="1523" spans="1:1" x14ac:dyDescent="0.35">
      <c r="A1523" t="s">
        <v>3345</v>
      </c>
    </row>
    <row r="1524" spans="1:1" x14ac:dyDescent="0.35">
      <c r="A1524" t="s">
        <v>3346</v>
      </c>
    </row>
    <row r="1525" spans="1:1" x14ac:dyDescent="0.35">
      <c r="A1525" t="s">
        <v>3347</v>
      </c>
    </row>
    <row r="1526" spans="1:1" x14ac:dyDescent="0.35">
      <c r="A1526" t="s">
        <v>3348</v>
      </c>
    </row>
    <row r="1527" spans="1:1" x14ac:dyDescent="0.35">
      <c r="A1527" t="s">
        <v>3349</v>
      </c>
    </row>
    <row r="1528" spans="1:1" x14ac:dyDescent="0.35">
      <c r="A1528" t="s">
        <v>3350</v>
      </c>
    </row>
    <row r="1529" spans="1:1" x14ac:dyDescent="0.35">
      <c r="A1529" t="s">
        <v>3351</v>
      </c>
    </row>
    <row r="1530" spans="1:1" x14ac:dyDescent="0.35">
      <c r="A1530" t="s">
        <v>3352</v>
      </c>
    </row>
    <row r="1531" spans="1:1" x14ac:dyDescent="0.35">
      <c r="A1531" t="s">
        <v>3353</v>
      </c>
    </row>
    <row r="1532" spans="1:1" x14ac:dyDescent="0.35">
      <c r="A1532" t="s">
        <v>3354</v>
      </c>
    </row>
    <row r="1533" spans="1:1" x14ac:dyDescent="0.35">
      <c r="A1533" t="s">
        <v>3355</v>
      </c>
    </row>
    <row r="1534" spans="1:1" x14ac:dyDescent="0.35">
      <c r="A1534" t="s">
        <v>3356</v>
      </c>
    </row>
    <row r="1535" spans="1:1" x14ac:dyDescent="0.35">
      <c r="A1535" t="s">
        <v>3357</v>
      </c>
    </row>
    <row r="1536" spans="1:1" x14ac:dyDescent="0.35">
      <c r="A1536" t="s">
        <v>3358</v>
      </c>
    </row>
    <row r="1537" spans="1:1" x14ac:dyDescent="0.35">
      <c r="A1537" t="s">
        <v>3359</v>
      </c>
    </row>
    <row r="1538" spans="1:1" x14ac:dyDescent="0.35">
      <c r="A1538" t="s">
        <v>3360</v>
      </c>
    </row>
    <row r="1539" spans="1:1" x14ac:dyDescent="0.35">
      <c r="A1539" t="s">
        <v>3361</v>
      </c>
    </row>
    <row r="1540" spans="1:1" x14ac:dyDescent="0.35">
      <c r="A1540" t="s">
        <v>3362</v>
      </c>
    </row>
    <row r="1541" spans="1:1" x14ac:dyDescent="0.35">
      <c r="A1541" t="s">
        <v>3363</v>
      </c>
    </row>
    <row r="1542" spans="1:1" x14ac:dyDescent="0.35">
      <c r="A1542" t="s">
        <v>3364</v>
      </c>
    </row>
    <row r="1543" spans="1:1" x14ac:dyDescent="0.35">
      <c r="A1543" t="s">
        <v>3365</v>
      </c>
    </row>
    <row r="1544" spans="1:1" x14ac:dyDescent="0.35">
      <c r="A1544" t="s">
        <v>3366</v>
      </c>
    </row>
    <row r="1545" spans="1:1" x14ac:dyDescent="0.35">
      <c r="A1545" t="s">
        <v>3367</v>
      </c>
    </row>
    <row r="1546" spans="1:1" x14ac:dyDescent="0.35">
      <c r="A1546" t="s">
        <v>3368</v>
      </c>
    </row>
    <row r="1547" spans="1:1" x14ac:dyDescent="0.35">
      <c r="A1547" t="s">
        <v>3369</v>
      </c>
    </row>
    <row r="1548" spans="1:1" x14ac:dyDescent="0.35">
      <c r="A1548" t="s">
        <v>3370</v>
      </c>
    </row>
    <row r="1549" spans="1:1" x14ac:dyDescent="0.35">
      <c r="A1549" t="s">
        <v>3371</v>
      </c>
    </row>
    <row r="1550" spans="1:1" x14ac:dyDescent="0.35">
      <c r="A1550" t="s">
        <v>3372</v>
      </c>
    </row>
    <row r="1551" spans="1:1" x14ac:dyDescent="0.35">
      <c r="A1551" t="s">
        <v>3373</v>
      </c>
    </row>
    <row r="1552" spans="1:1" x14ac:dyDescent="0.35">
      <c r="A1552" t="s">
        <v>3374</v>
      </c>
    </row>
    <row r="1553" spans="1:1" x14ac:dyDescent="0.35">
      <c r="A1553" t="s">
        <v>3375</v>
      </c>
    </row>
    <row r="1554" spans="1:1" x14ac:dyDescent="0.35">
      <c r="A1554" t="s">
        <v>3376</v>
      </c>
    </row>
    <row r="1555" spans="1:1" x14ac:dyDescent="0.35">
      <c r="A1555" t="s">
        <v>3377</v>
      </c>
    </row>
    <row r="1556" spans="1:1" x14ac:dyDescent="0.35">
      <c r="A1556" t="s">
        <v>3378</v>
      </c>
    </row>
    <row r="1557" spans="1:1" x14ac:dyDescent="0.35">
      <c r="A1557" t="s">
        <v>3379</v>
      </c>
    </row>
    <row r="1558" spans="1:1" x14ac:dyDescent="0.35">
      <c r="A1558" t="s">
        <v>3380</v>
      </c>
    </row>
    <row r="1559" spans="1:1" x14ac:dyDescent="0.35">
      <c r="A1559" t="s">
        <v>3381</v>
      </c>
    </row>
    <row r="1560" spans="1:1" x14ac:dyDescent="0.35">
      <c r="A1560" t="s">
        <v>3382</v>
      </c>
    </row>
    <row r="1561" spans="1:1" x14ac:dyDescent="0.35">
      <c r="A1561" t="s">
        <v>3383</v>
      </c>
    </row>
    <row r="1562" spans="1:1" x14ac:dyDescent="0.35">
      <c r="A1562" t="s">
        <v>3384</v>
      </c>
    </row>
    <row r="1563" spans="1:1" x14ac:dyDescent="0.35">
      <c r="A1563" t="s">
        <v>3385</v>
      </c>
    </row>
    <row r="1564" spans="1:1" x14ac:dyDescent="0.35">
      <c r="A1564" t="s">
        <v>3386</v>
      </c>
    </row>
    <row r="1565" spans="1:1" x14ac:dyDescent="0.35">
      <c r="A1565" t="s">
        <v>3387</v>
      </c>
    </row>
    <row r="1566" spans="1:1" x14ac:dyDescent="0.35">
      <c r="A1566" t="s">
        <v>3388</v>
      </c>
    </row>
    <row r="1567" spans="1:1" x14ac:dyDescent="0.35">
      <c r="A1567" t="s">
        <v>3389</v>
      </c>
    </row>
    <row r="1568" spans="1:1" x14ac:dyDescent="0.35">
      <c r="A1568" t="s">
        <v>3390</v>
      </c>
    </row>
    <row r="1569" spans="1:1" x14ac:dyDescent="0.35">
      <c r="A1569" t="s">
        <v>3391</v>
      </c>
    </row>
    <row r="1570" spans="1:1" x14ac:dyDescent="0.35">
      <c r="A1570" t="s">
        <v>3392</v>
      </c>
    </row>
    <row r="1571" spans="1:1" x14ac:dyDescent="0.35">
      <c r="A1571" t="s">
        <v>3393</v>
      </c>
    </row>
    <row r="1572" spans="1:1" x14ac:dyDescent="0.35">
      <c r="A1572" t="s">
        <v>3394</v>
      </c>
    </row>
    <row r="1573" spans="1:1" x14ac:dyDescent="0.35">
      <c r="A1573" t="s">
        <v>3395</v>
      </c>
    </row>
    <row r="1574" spans="1:1" x14ac:dyDescent="0.35">
      <c r="A1574" t="s">
        <v>3396</v>
      </c>
    </row>
    <row r="1575" spans="1:1" x14ac:dyDescent="0.35">
      <c r="A1575" t="s">
        <v>3397</v>
      </c>
    </row>
    <row r="1576" spans="1:1" x14ac:dyDescent="0.35">
      <c r="A1576" t="s">
        <v>3398</v>
      </c>
    </row>
    <row r="1577" spans="1:1" x14ac:dyDescent="0.35">
      <c r="A1577" t="s">
        <v>3399</v>
      </c>
    </row>
    <row r="1578" spans="1:1" x14ac:dyDescent="0.35">
      <c r="A1578" t="s">
        <v>3400</v>
      </c>
    </row>
    <row r="1579" spans="1:1" x14ac:dyDescent="0.35">
      <c r="A1579" t="s">
        <v>3401</v>
      </c>
    </row>
    <row r="1580" spans="1:1" x14ac:dyDescent="0.35">
      <c r="A1580" t="s">
        <v>3402</v>
      </c>
    </row>
    <row r="1581" spans="1:1" x14ac:dyDescent="0.35">
      <c r="A1581" t="s">
        <v>3403</v>
      </c>
    </row>
    <row r="1582" spans="1:1" x14ac:dyDescent="0.35">
      <c r="A1582" t="s">
        <v>3404</v>
      </c>
    </row>
    <row r="1583" spans="1:1" x14ac:dyDescent="0.35">
      <c r="A1583" t="s">
        <v>3405</v>
      </c>
    </row>
    <row r="1584" spans="1:1" x14ac:dyDescent="0.35">
      <c r="A1584" t="s">
        <v>3406</v>
      </c>
    </row>
    <row r="1585" spans="1:1" x14ac:dyDescent="0.35">
      <c r="A1585" t="s">
        <v>3407</v>
      </c>
    </row>
    <row r="1586" spans="1:1" x14ac:dyDescent="0.35">
      <c r="A1586" t="s">
        <v>3408</v>
      </c>
    </row>
    <row r="1587" spans="1:1" x14ac:dyDescent="0.35">
      <c r="A1587" t="s">
        <v>3409</v>
      </c>
    </row>
    <row r="1588" spans="1:1" x14ac:dyDescent="0.35">
      <c r="A1588" t="s">
        <v>3410</v>
      </c>
    </row>
    <row r="1589" spans="1:1" x14ac:dyDescent="0.35">
      <c r="A1589" t="s">
        <v>3411</v>
      </c>
    </row>
    <row r="1590" spans="1:1" x14ac:dyDescent="0.35">
      <c r="A1590" t="s">
        <v>3412</v>
      </c>
    </row>
    <row r="1591" spans="1:1" x14ac:dyDescent="0.35">
      <c r="A1591" t="s">
        <v>3413</v>
      </c>
    </row>
    <row r="1592" spans="1:1" x14ac:dyDescent="0.35">
      <c r="A1592" t="s">
        <v>3414</v>
      </c>
    </row>
    <row r="1593" spans="1:1" x14ac:dyDescent="0.35">
      <c r="A1593" t="s">
        <v>3415</v>
      </c>
    </row>
    <row r="1594" spans="1:1" x14ac:dyDescent="0.35">
      <c r="A1594" t="s">
        <v>3416</v>
      </c>
    </row>
    <row r="1595" spans="1:1" x14ac:dyDescent="0.35">
      <c r="A1595" t="s">
        <v>3417</v>
      </c>
    </row>
    <row r="1596" spans="1:1" x14ac:dyDescent="0.35">
      <c r="A1596" t="s">
        <v>3418</v>
      </c>
    </row>
    <row r="1597" spans="1:1" x14ac:dyDescent="0.35">
      <c r="A1597" t="s">
        <v>3419</v>
      </c>
    </row>
    <row r="1598" spans="1:1" x14ac:dyDescent="0.35">
      <c r="A1598" t="s">
        <v>3420</v>
      </c>
    </row>
    <row r="1599" spans="1:1" x14ac:dyDescent="0.35">
      <c r="A1599" t="s">
        <v>3421</v>
      </c>
    </row>
    <row r="1600" spans="1:1" x14ac:dyDescent="0.35">
      <c r="A1600" t="s">
        <v>3422</v>
      </c>
    </row>
    <row r="1601" spans="1:1" x14ac:dyDescent="0.35">
      <c r="A1601" t="s">
        <v>3423</v>
      </c>
    </row>
    <row r="1602" spans="1:1" x14ac:dyDescent="0.35">
      <c r="A1602" t="s">
        <v>3424</v>
      </c>
    </row>
    <row r="1603" spans="1:1" x14ac:dyDescent="0.35">
      <c r="A1603" t="s">
        <v>3425</v>
      </c>
    </row>
    <row r="1604" spans="1:1" x14ac:dyDescent="0.35">
      <c r="A1604" t="s">
        <v>3426</v>
      </c>
    </row>
    <row r="1605" spans="1:1" x14ac:dyDescent="0.35">
      <c r="A1605" t="s">
        <v>3427</v>
      </c>
    </row>
    <row r="1606" spans="1:1" x14ac:dyDescent="0.35">
      <c r="A1606" t="s">
        <v>3428</v>
      </c>
    </row>
    <row r="1607" spans="1:1" x14ac:dyDescent="0.35">
      <c r="A1607" t="s">
        <v>3429</v>
      </c>
    </row>
    <row r="1608" spans="1:1" x14ac:dyDescent="0.35">
      <c r="A1608" t="s">
        <v>3430</v>
      </c>
    </row>
    <row r="1609" spans="1:1" x14ac:dyDescent="0.35">
      <c r="A1609" t="s">
        <v>3431</v>
      </c>
    </row>
    <row r="1610" spans="1:1" x14ac:dyDescent="0.35">
      <c r="A1610" t="s">
        <v>3432</v>
      </c>
    </row>
    <row r="1611" spans="1:1" x14ac:dyDescent="0.35">
      <c r="A1611" t="s">
        <v>3433</v>
      </c>
    </row>
    <row r="1612" spans="1:1" x14ac:dyDescent="0.35">
      <c r="A1612" t="s">
        <v>3434</v>
      </c>
    </row>
    <row r="1613" spans="1:1" x14ac:dyDescent="0.35">
      <c r="A1613" t="s">
        <v>3435</v>
      </c>
    </row>
    <row r="1614" spans="1:1" x14ac:dyDescent="0.35">
      <c r="A1614" t="s">
        <v>3436</v>
      </c>
    </row>
    <row r="1615" spans="1:1" x14ac:dyDescent="0.35">
      <c r="A1615" t="s">
        <v>3437</v>
      </c>
    </row>
    <row r="1616" spans="1:1" x14ac:dyDescent="0.35">
      <c r="A1616" t="s">
        <v>3438</v>
      </c>
    </row>
    <row r="1618" spans="1:1" x14ac:dyDescent="0.35">
      <c r="A1618" t="s">
        <v>3439</v>
      </c>
    </row>
    <row r="1619" spans="1:1" x14ac:dyDescent="0.35">
      <c r="A1619" t="s">
        <v>3440</v>
      </c>
    </row>
    <row r="1620" spans="1:1" x14ac:dyDescent="0.35">
      <c r="A1620" t="s">
        <v>3441</v>
      </c>
    </row>
    <row r="1621" spans="1:1" x14ac:dyDescent="0.35">
      <c r="A1621" t="s">
        <v>3442</v>
      </c>
    </row>
    <row r="1622" spans="1:1" x14ac:dyDescent="0.35">
      <c r="A1622" t="s">
        <v>3443</v>
      </c>
    </row>
    <row r="1623" spans="1:1" x14ac:dyDescent="0.35">
      <c r="A1623" t="s">
        <v>3444</v>
      </c>
    </row>
    <row r="1624" spans="1:1" x14ac:dyDescent="0.35">
      <c r="A1624" t="s">
        <v>3445</v>
      </c>
    </row>
    <row r="1625" spans="1:1" x14ac:dyDescent="0.35">
      <c r="A1625" t="s">
        <v>3446</v>
      </c>
    </row>
    <row r="1626" spans="1:1" x14ac:dyDescent="0.35">
      <c r="A1626" t="s">
        <v>3447</v>
      </c>
    </row>
    <row r="1627" spans="1:1" x14ac:dyDescent="0.35">
      <c r="A1627" t="s">
        <v>3448</v>
      </c>
    </row>
    <row r="1629" spans="1:1" x14ac:dyDescent="0.35">
      <c r="A1629" t="s">
        <v>55</v>
      </c>
    </row>
    <row r="1630" spans="1:1" x14ac:dyDescent="0.35">
      <c r="A1630" t="s">
        <v>3449</v>
      </c>
    </row>
    <row r="1631" spans="1:1" x14ac:dyDescent="0.35">
      <c r="A1631" t="s">
        <v>3450</v>
      </c>
    </row>
    <row r="1632" spans="1:1" x14ac:dyDescent="0.35">
      <c r="A1632" t="s">
        <v>3451</v>
      </c>
    </row>
    <row r="1633" spans="1:1" x14ac:dyDescent="0.35">
      <c r="A1633" t="s">
        <v>3452</v>
      </c>
    </row>
    <row r="1634" spans="1:1" x14ac:dyDescent="0.35">
      <c r="A1634" t="s">
        <v>3453</v>
      </c>
    </row>
    <row r="1635" spans="1:1" x14ac:dyDescent="0.35">
      <c r="A1635" t="s">
        <v>3454</v>
      </c>
    </row>
    <row r="1636" spans="1:1" x14ac:dyDescent="0.35">
      <c r="A1636" t="s">
        <v>3455</v>
      </c>
    </row>
    <row r="1637" spans="1:1" x14ac:dyDescent="0.35">
      <c r="A1637" t="s">
        <v>3456</v>
      </c>
    </row>
    <row r="1638" spans="1:1" x14ac:dyDescent="0.35">
      <c r="A1638" t="s">
        <v>3457</v>
      </c>
    </row>
    <row r="1639" spans="1:1" x14ac:dyDescent="0.35">
      <c r="A1639" t="s">
        <v>3458</v>
      </c>
    </row>
    <row r="1640" spans="1:1" x14ac:dyDescent="0.35">
      <c r="A1640" t="s">
        <v>3459</v>
      </c>
    </row>
    <row r="1641" spans="1:1" x14ac:dyDescent="0.35">
      <c r="A1641" t="s">
        <v>3460</v>
      </c>
    </row>
    <row r="1642" spans="1:1" x14ac:dyDescent="0.35">
      <c r="A1642" t="s">
        <v>3461</v>
      </c>
    </row>
    <row r="1643" spans="1:1" x14ac:dyDescent="0.35">
      <c r="A1643" t="s">
        <v>3462</v>
      </c>
    </row>
    <row r="1644" spans="1:1" x14ac:dyDescent="0.35">
      <c r="A1644" t="s">
        <v>3463</v>
      </c>
    </row>
    <row r="1645" spans="1:1" x14ac:dyDescent="0.35">
      <c r="A1645" t="s">
        <v>3464</v>
      </c>
    </row>
    <row r="1646" spans="1:1" x14ac:dyDescent="0.35">
      <c r="A1646" t="s">
        <v>3465</v>
      </c>
    </row>
    <row r="1647" spans="1:1" x14ac:dyDescent="0.35">
      <c r="A1647" t="s">
        <v>3466</v>
      </c>
    </row>
    <row r="1648" spans="1:1" x14ac:dyDescent="0.35">
      <c r="A1648" t="s">
        <v>3467</v>
      </c>
    </row>
    <row r="1649" spans="1:1" x14ac:dyDescent="0.35">
      <c r="A1649" t="s">
        <v>3468</v>
      </c>
    </row>
    <row r="1650" spans="1:1" x14ac:dyDescent="0.35">
      <c r="A1650" t="s">
        <v>3469</v>
      </c>
    </row>
    <row r="1651" spans="1:1" x14ac:dyDescent="0.35">
      <c r="A1651" t="s">
        <v>3470</v>
      </c>
    </row>
    <row r="1652" spans="1:1" x14ac:dyDescent="0.35">
      <c r="A1652" t="s">
        <v>3471</v>
      </c>
    </row>
    <row r="1653" spans="1:1" x14ac:dyDescent="0.35">
      <c r="A1653" t="s">
        <v>3472</v>
      </c>
    </row>
    <row r="1654" spans="1:1" x14ac:dyDescent="0.35">
      <c r="A1654" t="s">
        <v>3473</v>
      </c>
    </row>
    <row r="1655" spans="1:1" x14ac:dyDescent="0.35">
      <c r="A1655" t="s">
        <v>3474</v>
      </c>
    </row>
    <row r="1656" spans="1:1" x14ac:dyDescent="0.35">
      <c r="A1656" t="s">
        <v>3475</v>
      </c>
    </row>
    <row r="1657" spans="1:1" x14ac:dyDescent="0.35">
      <c r="A1657" t="s">
        <v>3476</v>
      </c>
    </row>
    <row r="1658" spans="1:1" x14ac:dyDescent="0.35">
      <c r="A1658" t="s">
        <v>3477</v>
      </c>
    </row>
    <row r="1659" spans="1:1" x14ac:dyDescent="0.35">
      <c r="A1659" t="s">
        <v>3478</v>
      </c>
    </row>
    <row r="1660" spans="1:1" x14ac:dyDescent="0.35">
      <c r="A1660" t="s">
        <v>3479</v>
      </c>
    </row>
    <row r="1661" spans="1:1" x14ac:dyDescent="0.35">
      <c r="A1661" t="s">
        <v>3480</v>
      </c>
    </row>
    <row r="1662" spans="1:1" x14ac:dyDescent="0.35">
      <c r="A1662" t="s">
        <v>3481</v>
      </c>
    </row>
    <row r="1663" spans="1:1" x14ac:dyDescent="0.35">
      <c r="A1663" t="s">
        <v>3482</v>
      </c>
    </row>
    <row r="1664" spans="1:1" x14ac:dyDescent="0.35">
      <c r="A1664" t="s">
        <v>3483</v>
      </c>
    </row>
    <row r="1665" spans="1:1" x14ac:dyDescent="0.35">
      <c r="A1665" t="s">
        <v>3484</v>
      </c>
    </row>
    <row r="1666" spans="1:1" x14ac:dyDescent="0.35">
      <c r="A1666" t="s">
        <v>3485</v>
      </c>
    </row>
    <row r="1667" spans="1:1" x14ac:dyDescent="0.35">
      <c r="A1667" t="s">
        <v>3486</v>
      </c>
    </row>
    <row r="1668" spans="1:1" x14ac:dyDescent="0.35">
      <c r="A1668" t="s">
        <v>3487</v>
      </c>
    </row>
    <row r="1669" spans="1:1" x14ac:dyDescent="0.35">
      <c r="A1669" t="s">
        <v>3488</v>
      </c>
    </row>
    <row r="1670" spans="1:1" x14ac:dyDescent="0.35">
      <c r="A1670" t="s">
        <v>3489</v>
      </c>
    </row>
    <row r="1671" spans="1:1" x14ac:dyDescent="0.35">
      <c r="A1671" t="s">
        <v>3490</v>
      </c>
    </row>
    <row r="1672" spans="1:1" x14ac:dyDescent="0.35">
      <c r="A1672" t="s">
        <v>3491</v>
      </c>
    </row>
    <row r="1673" spans="1:1" x14ac:dyDescent="0.35">
      <c r="A1673" t="s">
        <v>3492</v>
      </c>
    </row>
    <row r="1674" spans="1:1" x14ac:dyDescent="0.35">
      <c r="A1674" t="s">
        <v>3493</v>
      </c>
    </row>
    <row r="1675" spans="1:1" x14ac:dyDescent="0.35">
      <c r="A1675" t="s">
        <v>3494</v>
      </c>
    </row>
    <row r="1676" spans="1:1" x14ac:dyDescent="0.35">
      <c r="A1676" t="s">
        <v>3495</v>
      </c>
    </row>
    <row r="1677" spans="1:1" x14ac:dyDescent="0.35">
      <c r="A1677" t="s">
        <v>3496</v>
      </c>
    </row>
    <row r="1678" spans="1:1" x14ac:dyDescent="0.35">
      <c r="A1678" t="s">
        <v>3497</v>
      </c>
    </row>
    <row r="1679" spans="1:1" x14ac:dyDescent="0.35">
      <c r="A1679" t="s">
        <v>3498</v>
      </c>
    </row>
    <row r="1680" spans="1:1" x14ac:dyDescent="0.35">
      <c r="A1680" t="s">
        <v>3499</v>
      </c>
    </row>
    <row r="1681" spans="1:1" x14ac:dyDescent="0.35">
      <c r="A1681" t="s">
        <v>3500</v>
      </c>
    </row>
    <row r="1682" spans="1:1" x14ac:dyDescent="0.35">
      <c r="A1682" t="s">
        <v>3501</v>
      </c>
    </row>
    <row r="1683" spans="1:1" x14ac:dyDescent="0.35">
      <c r="A1683" t="s">
        <v>3502</v>
      </c>
    </row>
    <row r="1684" spans="1:1" x14ac:dyDescent="0.35">
      <c r="A1684" t="s">
        <v>3503</v>
      </c>
    </row>
    <row r="1685" spans="1:1" x14ac:dyDescent="0.35">
      <c r="A1685" t="s">
        <v>3504</v>
      </c>
    </row>
    <row r="1686" spans="1:1" x14ac:dyDescent="0.35">
      <c r="A1686" t="s">
        <v>3505</v>
      </c>
    </row>
    <row r="1687" spans="1:1" x14ac:dyDescent="0.35">
      <c r="A1687" t="s">
        <v>3506</v>
      </c>
    </row>
    <row r="1688" spans="1:1" x14ac:dyDescent="0.35">
      <c r="A1688" t="s">
        <v>3507</v>
      </c>
    </row>
    <row r="1689" spans="1:1" x14ac:dyDescent="0.35">
      <c r="A1689" t="s">
        <v>3508</v>
      </c>
    </row>
    <row r="1690" spans="1:1" x14ac:dyDescent="0.35">
      <c r="A1690" t="s">
        <v>3509</v>
      </c>
    </row>
    <row r="1691" spans="1:1" x14ac:dyDescent="0.35">
      <c r="A1691" t="s">
        <v>3510</v>
      </c>
    </row>
    <row r="1692" spans="1:1" x14ac:dyDescent="0.35">
      <c r="A1692" t="s">
        <v>3511</v>
      </c>
    </row>
    <row r="1693" spans="1:1" x14ac:dyDescent="0.35">
      <c r="A1693" t="s">
        <v>3512</v>
      </c>
    </row>
    <row r="1694" spans="1:1" x14ac:dyDescent="0.35">
      <c r="A1694" t="s">
        <v>3513</v>
      </c>
    </row>
    <row r="1695" spans="1:1" x14ac:dyDescent="0.35">
      <c r="A1695" t="s">
        <v>3514</v>
      </c>
    </row>
    <row r="1696" spans="1:1" x14ac:dyDescent="0.35">
      <c r="A1696" t="s">
        <v>3515</v>
      </c>
    </row>
    <row r="1697" spans="1:1" x14ac:dyDescent="0.35">
      <c r="A1697" t="s">
        <v>3516</v>
      </c>
    </row>
    <row r="1698" spans="1:1" x14ac:dyDescent="0.35">
      <c r="A1698" t="s">
        <v>3517</v>
      </c>
    </row>
    <row r="1699" spans="1:1" x14ac:dyDescent="0.35">
      <c r="A1699" t="s">
        <v>3518</v>
      </c>
    </row>
    <row r="1700" spans="1:1" x14ac:dyDescent="0.35">
      <c r="A1700" t="s">
        <v>3519</v>
      </c>
    </row>
    <row r="1701" spans="1:1" x14ac:dyDescent="0.35">
      <c r="A1701" t="s">
        <v>3520</v>
      </c>
    </row>
    <row r="1702" spans="1:1" x14ac:dyDescent="0.35">
      <c r="A1702" t="s">
        <v>3521</v>
      </c>
    </row>
    <row r="1703" spans="1:1" x14ac:dyDescent="0.35">
      <c r="A1703" t="s">
        <v>3522</v>
      </c>
    </row>
    <row r="1704" spans="1:1" x14ac:dyDescent="0.35">
      <c r="A1704" t="s">
        <v>3523</v>
      </c>
    </row>
    <row r="1705" spans="1:1" x14ac:dyDescent="0.35">
      <c r="A1705" t="s">
        <v>3524</v>
      </c>
    </row>
    <row r="1706" spans="1:1" x14ac:dyDescent="0.35">
      <c r="A1706" t="s">
        <v>3525</v>
      </c>
    </row>
    <row r="1707" spans="1:1" x14ac:dyDescent="0.35">
      <c r="A1707" t="s">
        <v>3526</v>
      </c>
    </row>
    <row r="1708" spans="1:1" x14ac:dyDescent="0.35">
      <c r="A1708" t="s">
        <v>3527</v>
      </c>
    </row>
    <row r="1709" spans="1:1" x14ac:dyDescent="0.35">
      <c r="A1709" t="s">
        <v>3528</v>
      </c>
    </row>
    <row r="1710" spans="1:1" x14ac:dyDescent="0.35">
      <c r="A1710" t="s">
        <v>3529</v>
      </c>
    </row>
    <row r="1711" spans="1:1" x14ac:dyDescent="0.35">
      <c r="A1711" t="s">
        <v>3530</v>
      </c>
    </row>
    <row r="1712" spans="1:1" x14ac:dyDescent="0.35">
      <c r="A1712" t="s">
        <v>3531</v>
      </c>
    </row>
    <row r="1713" spans="1:1" x14ac:dyDescent="0.35">
      <c r="A1713" t="s">
        <v>3532</v>
      </c>
    </row>
    <row r="1714" spans="1:1" x14ac:dyDescent="0.35">
      <c r="A1714" t="s">
        <v>3533</v>
      </c>
    </row>
    <row r="1715" spans="1:1" x14ac:dyDescent="0.35">
      <c r="A1715" t="s">
        <v>3534</v>
      </c>
    </row>
    <row r="1716" spans="1:1" x14ac:dyDescent="0.35">
      <c r="A1716" t="s">
        <v>3535</v>
      </c>
    </row>
    <row r="1717" spans="1:1" x14ac:dyDescent="0.35">
      <c r="A1717" t="s">
        <v>3536</v>
      </c>
    </row>
    <row r="1718" spans="1:1" x14ac:dyDescent="0.35">
      <c r="A1718" t="s">
        <v>3537</v>
      </c>
    </row>
    <row r="1719" spans="1:1" x14ac:dyDescent="0.35">
      <c r="A1719" t="s">
        <v>3538</v>
      </c>
    </row>
    <row r="1720" spans="1:1" x14ac:dyDescent="0.35">
      <c r="A1720" t="s">
        <v>3539</v>
      </c>
    </row>
    <row r="1721" spans="1:1" x14ac:dyDescent="0.35">
      <c r="A1721" t="s">
        <v>3540</v>
      </c>
    </row>
    <row r="1722" spans="1:1" x14ac:dyDescent="0.35">
      <c r="A1722" t="s">
        <v>3541</v>
      </c>
    </row>
    <row r="1723" spans="1:1" x14ac:dyDescent="0.35">
      <c r="A1723" t="s">
        <v>3542</v>
      </c>
    </row>
    <row r="1724" spans="1:1" x14ac:dyDescent="0.35">
      <c r="A1724" t="s">
        <v>3543</v>
      </c>
    </row>
    <row r="1725" spans="1:1" x14ac:dyDescent="0.35">
      <c r="A1725" t="s">
        <v>3544</v>
      </c>
    </row>
    <row r="1726" spans="1:1" x14ac:dyDescent="0.35">
      <c r="A1726" t="s">
        <v>3545</v>
      </c>
    </row>
    <row r="1727" spans="1:1" x14ac:dyDescent="0.35">
      <c r="A1727" t="s">
        <v>3546</v>
      </c>
    </row>
    <row r="1728" spans="1:1" x14ac:dyDescent="0.35">
      <c r="A1728" t="s">
        <v>3547</v>
      </c>
    </row>
    <row r="1729" spans="1:1" x14ac:dyDescent="0.35">
      <c r="A1729" t="s">
        <v>3548</v>
      </c>
    </row>
    <row r="1730" spans="1:1" x14ac:dyDescent="0.35">
      <c r="A1730" t="s">
        <v>3549</v>
      </c>
    </row>
    <row r="1731" spans="1:1" x14ac:dyDescent="0.35">
      <c r="A1731" t="s">
        <v>3550</v>
      </c>
    </row>
    <row r="1732" spans="1:1" x14ac:dyDescent="0.35">
      <c r="A1732" t="s">
        <v>3551</v>
      </c>
    </row>
    <row r="1733" spans="1:1" x14ac:dyDescent="0.35">
      <c r="A1733" t="s">
        <v>3552</v>
      </c>
    </row>
    <row r="1734" spans="1:1" x14ac:dyDescent="0.35">
      <c r="A1734" t="s">
        <v>3553</v>
      </c>
    </row>
    <row r="1735" spans="1:1" x14ac:dyDescent="0.35">
      <c r="A1735" t="s">
        <v>3554</v>
      </c>
    </row>
    <row r="1736" spans="1:1" x14ac:dyDescent="0.35">
      <c r="A1736" t="s">
        <v>3555</v>
      </c>
    </row>
    <row r="1737" spans="1:1" x14ac:dyDescent="0.35">
      <c r="A1737" t="s">
        <v>3556</v>
      </c>
    </row>
    <row r="1738" spans="1:1" x14ac:dyDescent="0.35">
      <c r="A1738" t="s">
        <v>3557</v>
      </c>
    </row>
    <row r="1739" spans="1:1" x14ac:dyDescent="0.35">
      <c r="A1739" t="s">
        <v>3558</v>
      </c>
    </row>
    <row r="1740" spans="1:1" x14ac:dyDescent="0.35">
      <c r="A1740" t="s">
        <v>3559</v>
      </c>
    </row>
    <row r="1741" spans="1:1" x14ac:dyDescent="0.35">
      <c r="A1741" t="s">
        <v>3560</v>
      </c>
    </row>
    <row r="1742" spans="1:1" x14ac:dyDescent="0.35">
      <c r="A1742" t="s">
        <v>3561</v>
      </c>
    </row>
    <row r="1743" spans="1:1" x14ac:dyDescent="0.35">
      <c r="A1743" t="s">
        <v>3562</v>
      </c>
    </row>
    <row r="1744" spans="1:1" x14ac:dyDescent="0.35">
      <c r="A1744" t="s">
        <v>3563</v>
      </c>
    </row>
    <row r="1745" spans="1:1" x14ac:dyDescent="0.35">
      <c r="A1745" t="s">
        <v>3564</v>
      </c>
    </row>
    <row r="1746" spans="1:1" x14ac:dyDescent="0.35">
      <c r="A1746" t="s">
        <v>3565</v>
      </c>
    </row>
    <row r="1747" spans="1:1" x14ac:dyDescent="0.35">
      <c r="A1747" t="s">
        <v>3566</v>
      </c>
    </row>
    <row r="1748" spans="1:1" x14ac:dyDescent="0.35">
      <c r="A1748" t="s">
        <v>3567</v>
      </c>
    </row>
    <row r="1749" spans="1:1" x14ac:dyDescent="0.35">
      <c r="A1749" t="s">
        <v>3568</v>
      </c>
    </row>
    <row r="1750" spans="1:1" x14ac:dyDescent="0.35">
      <c r="A1750" t="s">
        <v>3569</v>
      </c>
    </row>
    <row r="1751" spans="1:1" x14ac:dyDescent="0.35">
      <c r="A1751" t="s">
        <v>3570</v>
      </c>
    </row>
    <row r="1752" spans="1:1" x14ac:dyDescent="0.35">
      <c r="A1752" t="s">
        <v>3571</v>
      </c>
    </row>
    <row r="1753" spans="1:1" x14ac:dyDescent="0.35">
      <c r="A1753" t="s">
        <v>3572</v>
      </c>
    </row>
    <row r="1754" spans="1:1" x14ac:dyDescent="0.35">
      <c r="A1754" t="s">
        <v>3573</v>
      </c>
    </row>
    <row r="1755" spans="1:1" x14ac:dyDescent="0.35">
      <c r="A1755" t="s">
        <v>3574</v>
      </c>
    </row>
    <row r="1756" spans="1:1" x14ac:dyDescent="0.35">
      <c r="A1756" t="s">
        <v>3575</v>
      </c>
    </row>
    <row r="1757" spans="1:1" x14ac:dyDescent="0.35">
      <c r="A1757" t="s">
        <v>3576</v>
      </c>
    </row>
    <row r="1758" spans="1:1" x14ac:dyDescent="0.35">
      <c r="A1758" t="s">
        <v>3577</v>
      </c>
    </row>
    <row r="1759" spans="1:1" x14ac:dyDescent="0.35">
      <c r="A1759" t="s">
        <v>3578</v>
      </c>
    </row>
    <row r="1760" spans="1:1" x14ac:dyDescent="0.35">
      <c r="A1760" t="s">
        <v>3579</v>
      </c>
    </row>
    <row r="1761" spans="1:1" x14ac:dyDescent="0.35">
      <c r="A1761" t="s">
        <v>3580</v>
      </c>
    </row>
    <row r="1762" spans="1:1" x14ac:dyDescent="0.35">
      <c r="A1762" t="s">
        <v>3581</v>
      </c>
    </row>
    <row r="1763" spans="1:1" x14ac:dyDescent="0.35">
      <c r="A1763" t="s">
        <v>3582</v>
      </c>
    </row>
    <row r="1764" spans="1:1" x14ac:dyDescent="0.35">
      <c r="A1764" t="s">
        <v>3583</v>
      </c>
    </row>
    <row r="1765" spans="1:1" x14ac:dyDescent="0.35">
      <c r="A1765" t="s">
        <v>3584</v>
      </c>
    </row>
    <row r="1766" spans="1:1" x14ac:dyDescent="0.35">
      <c r="A1766" t="s">
        <v>3585</v>
      </c>
    </row>
    <row r="1767" spans="1:1" x14ac:dyDescent="0.35">
      <c r="A1767" t="s">
        <v>3586</v>
      </c>
    </row>
    <row r="1768" spans="1:1" x14ac:dyDescent="0.35">
      <c r="A1768" t="s">
        <v>3587</v>
      </c>
    </row>
    <row r="1770" spans="1:1" x14ac:dyDescent="0.35">
      <c r="A1770" t="s">
        <v>3439</v>
      </c>
    </row>
    <row r="1771" spans="1:1" x14ac:dyDescent="0.35">
      <c r="A1771" t="s">
        <v>3588</v>
      </c>
    </row>
    <row r="1772" spans="1:1" x14ac:dyDescent="0.35">
      <c r="A1772" t="s">
        <v>3589</v>
      </c>
    </row>
    <row r="1773" spans="1:1" x14ac:dyDescent="0.35">
      <c r="A1773" t="s">
        <v>3590</v>
      </c>
    </row>
    <row r="1774" spans="1:1" x14ac:dyDescent="0.35">
      <c r="A1774" t="s">
        <v>3591</v>
      </c>
    </row>
    <row r="1775" spans="1:1" x14ac:dyDescent="0.35">
      <c r="A1775" t="s">
        <v>3444</v>
      </c>
    </row>
    <row r="1776" spans="1:1" x14ac:dyDescent="0.35">
      <c r="A1776" t="s">
        <v>3592</v>
      </c>
    </row>
    <row r="1777" spans="1:1" x14ac:dyDescent="0.35">
      <c r="A1777" t="s">
        <v>3593</v>
      </c>
    </row>
    <row r="1778" spans="1:1" x14ac:dyDescent="0.35">
      <c r="A1778" t="s">
        <v>3594</v>
      </c>
    </row>
    <row r="1779" spans="1:1" x14ac:dyDescent="0.35">
      <c r="A1779" t="s">
        <v>3448</v>
      </c>
    </row>
    <row r="1781" spans="1:1" x14ac:dyDescent="0.35">
      <c r="A1781" t="s">
        <v>56</v>
      </c>
    </row>
    <row r="1782" spans="1:1" x14ac:dyDescent="0.35">
      <c r="A1782" t="s">
        <v>713</v>
      </c>
    </row>
    <row r="1783" spans="1:1" x14ac:dyDescent="0.35">
      <c r="A1783" t="s">
        <v>3595</v>
      </c>
    </row>
    <row r="1784" spans="1:1" x14ac:dyDescent="0.35">
      <c r="A1784" t="s">
        <v>57</v>
      </c>
    </row>
    <row r="1785" spans="1:1" x14ac:dyDescent="0.35">
      <c r="A1785" t="s">
        <v>3596</v>
      </c>
    </row>
    <row r="1786" spans="1:1" x14ac:dyDescent="0.35">
      <c r="A1786" t="s">
        <v>3597</v>
      </c>
    </row>
    <row r="1787" spans="1:1" x14ac:dyDescent="0.35">
      <c r="A1787" t="s">
        <v>3598</v>
      </c>
    </row>
    <row r="1788" spans="1:1" x14ac:dyDescent="0.35">
      <c r="A1788" t="s">
        <v>3599</v>
      </c>
    </row>
    <row r="1789" spans="1:1" x14ac:dyDescent="0.35">
      <c r="A1789" t="s">
        <v>3600</v>
      </c>
    </row>
    <row r="1790" spans="1:1" x14ac:dyDescent="0.35">
      <c r="A1790" t="s">
        <v>3601</v>
      </c>
    </row>
    <row r="1791" spans="1:1" x14ac:dyDescent="0.35">
      <c r="A1791" t="s">
        <v>3602</v>
      </c>
    </row>
    <row r="1792" spans="1:1" x14ac:dyDescent="0.35">
      <c r="A1792" t="s">
        <v>3603</v>
      </c>
    </row>
    <row r="1793" spans="1:1" x14ac:dyDescent="0.35">
      <c r="A1793" t="s">
        <v>3604</v>
      </c>
    </row>
    <row r="1794" spans="1:1" x14ac:dyDescent="0.35">
      <c r="A1794" t="s">
        <v>3605</v>
      </c>
    </row>
    <row r="1795" spans="1:1" x14ac:dyDescent="0.35">
      <c r="A1795" t="s">
        <v>3606</v>
      </c>
    </row>
    <row r="1796" spans="1:1" x14ac:dyDescent="0.35">
      <c r="A1796" t="s">
        <v>3607</v>
      </c>
    </row>
    <row r="1797" spans="1:1" x14ac:dyDescent="0.35">
      <c r="A1797" t="s">
        <v>3608</v>
      </c>
    </row>
    <row r="1798" spans="1:1" x14ac:dyDescent="0.35">
      <c r="A1798" t="s">
        <v>3609</v>
      </c>
    </row>
    <row r="1799" spans="1:1" x14ac:dyDescent="0.35">
      <c r="A1799" t="s">
        <v>3610</v>
      </c>
    </row>
    <row r="1800" spans="1:1" x14ac:dyDescent="0.35">
      <c r="A1800" t="s">
        <v>3611</v>
      </c>
    </row>
    <row r="1801" spans="1:1" x14ac:dyDescent="0.35">
      <c r="A1801" t="s">
        <v>3612</v>
      </c>
    </row>
    <row r="1802" spans="1:1" x14ac:dyDescent="0.35">
      <c r="A1802" t="s">
        <v>3613</v>
      </c>
    </row>
    <row r="1803" spans="1:1" x14ac:dyDescent="0.35">
      <c r="A1803" t="s">
        <v>3614</v>
      </c>
    </row>
    <row r="1804" spans="1:1" x14ac:dyDescent="0.35">
      <c r="A1804" t="s">
        <v>3615</v>
      </c>
    </row>
    <row r="1805" spans="1:1" x14ac:dyDescent="0.35">
      <c r="A1805" t="s">
        <v>3616</v>
      </c>
    </row>
    <row r="1806" spans="1:1" x14ac:dyDescent="0.35">
      <c r="A1806" t="s">
        <v>3617</v>
      </c>
    </row>
    <row r="1807" spans="1:1" x14ac:dyDescent="0.35">
      <c r="A1807" t="s">
        <v>3618</v>
      </c>
    </row>
    <row r="1808" spans="1:1" x14ac:dyDescent="0.35">
      <c r="A1808" t="s">
        <v>3619</v>
      </c>
    </row>
    <row r="1809" spans="1:1" x14ac:dyDescent="0.35">
      <c r="A1809" t="s">
        <v>3595</v>
      </c>
    </row>
    <row r="1810" spans="1:1" x14ac:dyDescent="0.35">
      <c r="A1810" t="s">
        <v>58</v>
      </c>
    </row>
    <row r="1811" spans="1:1" x14ac:dyDescent="0.35">
      <c r="A1811" t="s">
        <v>719</v>
      </c>
    </row>
    <row r="1812" spans="1:1" x14ac:dyDescent="0.35">
      <c r="A1812" t="s">
        <v>720</v>
      </c>
    </row>
    <row r="1813" spans="1:1" x14ac:dyDescent="0.35">
      <c r="A1813" t="s">
        <v>721</v>
      </c>
    </row>
    <row r="1814" spans="1:1" x14ac:dyDescent="0.35">
      <c r="A1814" t="s">
        <v>722</v>
      </c>
    </row>
    <row r="1815" spans="1:1" x14ac:dyDescent="0.35">
      <c r="A1815" t="s">
        <v>3620</v>
      </c>
    </row>
    <row r="1816" spans="1:1" x14ac:dyDescent="0.35">
      <c r="A1816" t="s">
        <v>3621</v>
      </c>
    </row>
    <row r="1817" spans="1:1" x14ac:dyDescent="0.35">
      <c r="A1817" t="s">
        <v>3622</v>
      </c>
    </row>
    <row r="1818" spans="1:1" x14ac:dyDescent="0.35">
      <c r="A1818" t="s">
        <v>3623</v>
      </c>
    </row>
    <row r="1819" spans="1:1" x14ac:dyDescent="0.35">
      <c r="A1819" t="s">
        <v>3624</v>
      </c>
    </row>
    <row r="1820" spans="1:1" x14ac:dyDescent="0.35">
      <c r="A1820" t="s">
        <v>3625</v>
      </c>
    </row>
    <row r="1821" spans="1:1" x14ac:dyDescent="0.35">
      <c r="A1821" t="s">
        <v>3626</v>
      </c>
    </row>
    <row r="1822" spans="1:1" x14ac:dyDescent="0.35">
      <c r="A1822" t="s">
        <v>3627</v>
      </c>
    </row>
    <row r="1823" spans="1:1" x14ac:dyDescent="0.35">
      <c r="A1823" t="s">
        <v>3628</v>
      </c>
    </row>
    <row r="1824" spans="1:1" x14ac:dyDescent="0.35">
      <c r="A1824" t="s">
        <v>3629</v>
      </c>
    </row>
    <row r="1825" spans="1:1" x14ac:dyDescent="0.35">
      <c r="A1825" t="s">
        <v>3630</v>
      </c>
    </row>
    <row r="1826" spans="1:1" x14ac:dyDescent="0.35">
      <c r="A1826" t="s">
        <v>3631</v>
      </c>
    </row>
    <row r="1827" spans="1:1" x14ac:dyDescent="0.35">
      <c r="A1827" t="s">
        <v>3632</v>
      </c>
    </row>
    <row r="1828" spans="1:1" x14ac:dyDescent="0.35">
      <c r="A1828" t="s">
        <v>3633</v>
      </c>
    </row>
    <row r="1829" spans="1:1" x14ac:dyDescent="0.35">
      <c r="A1829" t="s">
        <v>3634</v>
      </c>
    </row>
    <row r="1830" spans="1:1" x14ac:dyDescent="0.35">
      <c r="A1830" t="s">
        <v>3635</v>
      </c>
    </row>
    <row r="1831" spans="1:1" x14ac:dyDescent="0.35">
      <c r="A1831" t="s">
        <v>3636</v>
      </c>
    </row>
    <row r="1832" spans="1:1" x14ac:dyDescent="0.35">
      <c r="A1832" t="s">
        <v>3637</v>
      </c>
    </row>
    <row r="1833" spans="1:1" x14ac:dyDescent="0.35">
      <c r="A1833" t="s">
        <v>3638</v>
      </c>
    </row>
    <row r="1834" spans="1:1" x14ac:dyDescent="0.35">
      <c r="A1834" t="s">
        <v>3639</v>
      </c>
    </row>
    <row r="1835" spans="1:1" x14ac:dyDescent="0.35">
      <c r="A1835" t="s">
        <v>3640</v>
      </c>
    </row>
    <row r="1836" spans="1:1" x14ac:dyDescent="0.35">
      <c r="A1836" t="s">
        <v>3641</v>
      </c>
    </row>
    <row r="1837" spans="1:1" x14ac:dyDescent="0.35">
      <c r="A1837" t="s">
        <v>3642</v>
      </c>
    </row>
    <row r="1838" spans="1:1" x14ac:dyDescent="0.35">
      <c r="A1838" t="s">
        <v>3643</v>
      </c>
    </row>
    <row r="1839" spans="1:1" x14ac:dyDescent="0.35">
      <c r="A1839" t="s">
        <v>3644</v>
      </c>
    </row>
    <row r="1840" spans="1:1" x14ac:dyDescent="0.35">
      <c r="A1840" t="s">
        <v>3645</v>
      </c>
    </row>
    <row r="1841" spans="1:1" x14ac:dyDescent="0.35">
      <c r="A1841" t="s">
        <v>3646</v>
      </c>
    </row>
    <row r="1842" spans="1:1" x14ac:dyDescent="0.35">
      <c r="A1842" t="s">
        <v>3647</v>
      </c>
    </row>
    <row r="1843" spans="1:1" x14ac:dyDescent="0.35">
      <c r="A1843" t="s">
        <v>3648</v>
      </c>
    </row>
    <row r="1844" spans="1:1" x14ac:dyDescent="0.35">
      <c r="A1844" t="s">
        <v>3649</v>
      </c>
    </row>
    <row r="1845" spans="1:1" x14ac:dyDescent="0.35">
      <c r="A1845" t="s">
        <v>3650</v>
      </c>
    </row>
    <row r="1846" spans="1:1" x14ac:dyDescent="0.35">
      <c r="A1846" t="s">
        <v>3651</v>
      </c>
    </row>
    <row r="1847" spans="1:1" x14ac:dyDescent="0.35">
      <c r="A1847" t="s">
        <v>3652</v>
      </c>
    </row>
    <row r="1848" spans="1:1" x14ac:dyDescent="0.35">
      <c r="A1848" t="s">
        <v>3653</v>
      </c>
    </row>
    <row r="1849" spans="1:1" x14ac:dyDescent="0.35">
      <c r="A1849" t="s">
        <v>3654</v>
      </c>
    </row>
    <row r="1850" spans="1:1" x14ac:dyDescent="0.35">
      <c r="A1850" t="s">
        <v>3655</v>
      </c>
    </row>
    <row r="1851" spans="1:1" x14ac:dyDescent="0.35">
      <c r="A1851" t="s">
        <v>3656</v>
      </c>
    </row>
    <row r="1852" spans="1:1" x14ac:dyDescent="0.35">
      <c r="A1852" t="s">
        <v>3657</v>
      </c>
    </row>
    <row r="1853" spans="1:1" x14ac:dyDescent="0.35">
      <c r="A1853" t="s">
        <v>3658</v>
      </c>
    </row>
    <row r="1854" spans="1:1" x14ac:dyDescent="0.35">
      <c r="A1854" t="s">
        <v>3659</v>
      </c>
    </row>
    <row r="1855" spans="1:1" x14ac:dyDescent="0.35">
      <c r="A1855" t="s">
        <v>3660</v>
      </c>
    </row>
    <row r="1856" spans="1:1" x14ac:dyDescent="0.35">
      <c r="A1856" t="s">
        <v>3661</v>
      </c>
    </row>
    <row r="1857" spans="1:1" x14ac:dyDescent="0.35">
      <c r="A1857" t="s">
        <v>3662</v>
      </c>
    </row>
    <row r="1858" spans="1:1" x14ac:dyDescent="0.35">
      <c r="A1858" t="s">
        <v>3663</v>
      </c>
    </row>
    <row r="1859" spans="1:1" x14ac:dyDescent="0.35">
      <c r="A1859" t="s">
        <v>3664</v>
      </c>
    </row>
    <row r="1860" spans="1:1" x14ac:dyDescent="0.35">
      <c r="A1860" t="s">
        <v>3665</v>
      </c>
    </row>
    <row r="1861" spans="1:1" x14ac:dyDescent="0.35">
      <c r="A1861" t="s">
        <v>3666</v>
      </c>
    </row>
    <row r="1862" spans="1:1" x14ac:dyDescent="0.35">
      <c r="A1862" t="s">
        <v>3667</v>
      </c>
    </row>
    <row r="1863" spans="1:1" x14ac:dyDescent="0.35">
      <c r="A1863" t="s">
        <v>3668</v>
      </c>
    </row>
    <row r="1864" spans="1:1" x14ac:dyDescent="0.35">
      <c r="A1864" t="s">
        <v>3669</v>
      </c>
    </row>
    <row r="1865" spans="1:1" x14ac:dyDescent="0.35">
      <c r="A1865" t="s">
        <v>3670</v>
      </c>
    </row>
    <row r="1866" spans="1:1" x14ac:dyDescent="0.35">
      <c r="A1866" t="s">
        <v>3671</v>
      </c>
    </row>
    <row r="1867" spans="1:1" x14ac:dyDescent="0.35">
      <c r="A1867" t="s">
        <v>3672</v>
      </c>
    </row>
    <row r="1868" spans="1:1" x14ac:dyDescent="0.35">
      <c r="A1868" t="s">
        <v>3673</v>
      </c>
    </row>
    <row r="1869" spans="1:1" x14ac:dyDescent="0.35">
      <c r="A1869" t="s">
        <v>3674</v>
      </c>
    </row>
    <row r="1870" spans="1:1" x14ac:dyDescent="0.35">
      <c r="A1870" t="s">
        <v>3675</v>
      </c>
    </row>
    <row r="1871" spans="1:1" x14ac:dyDescent="0.35">
      <c r="A1871" t="s">
        <v>3676</v>
      </c>
    </row>
    <row r="1872" spans="1:1" x14ac:dyDescent="0.35">
      <c r="A1872" t="s">
        <v>3677</v>
      </c>
    </row>
    <row r="1873" spans="1:1" x14ac:dyDescent="0.35">
      <c r="A1873" t="s">
        <v>3678</v>
      </c>
    </row>
    <row r="1874" spans="1:1" x14ac:dyDescent="0.35">
      <c r="A1874" t="s">
        <v>3679</v>
      </c>
    </row>
    <row r="1875" spans="1:1" x14ac:dyDescent="0.35">
      <c r="A1875" t="s">
        <v>3680</v>
      </c>
    </row>
    <row r="1876" spans="1:1" x14ac:dyDescent="0.35">
      <c r="A1876" t="s">
        <v>3681</v>
      </c>
    </row>
    <row r="1877" spans="1:1" x14ac:dyDescent="0.35">
      <c r="A1877" t="s">
        <v>3682</v>
      </c>
    </row>
    <row r="1878" spans="1:1" x14ac:dyDescent="0.35">
      <c r="A1878" t="s">
        <v>3683</v>
      </c>
    </row>
    <row r="1879" spans="1:1" x14ac:dyDescent="0.35">
      <c r="A1879" t="s">
        <v>3684</v>
      </c>
    </row>
    <row r="1880" spans="1:1" x14ac:dyDescent="0.35">
      <c r="A1880" t="s">
        <v>3685</v>
      </c>
    </row>
    <row r="1881" spans="1:1" x14ac:dyDescent="0.35">
      <c r="A1881" t="s">
        <v>3686</v>
      </c>
    </row>
    <row r="1882" spans="1:1" x14ac:dyDescent="0.35">
      <c r="A1882" t="s">
        <v>3687</v>
      </c>
    </row>
    <row r="1883" spans="1:1" x14ac:dyDescent="0.35">
      <c r="A1883" t="s">
        <v>3688</v>
      </c>
    </row>
    <row r="1884" spans="1:1" x14ac:dyDescent="0.35">
      <c r="A1884" t="s">
        <v>3689</v>
      </c>
    </row>
    <row r="1885" spans="1:1" x14ac:dyDescent="0.35">
      <c r="A1885" t="s">
        <v>3690</v>
      </c>
    </row>
    <row r="1886" spans="1:1" x14ac:dyDescent="0.35">
      <c r="A1886" t="s">
        <v>3691</v>
      </c>
    </row>
    <row r="1887" spans="1:1" x14ac:dyDescent="0.35">
      <c r="A1887" t="s">
        <v>3692</v>
      </c>
    </row>
    <row r="1888" spans="1:1" x14ac:dyDescent="0.35">
      <c r="A1888" t="s">
        <v>3693</v>
      </c>
    </row>
    <row r="1889" spans="1:1" x14ac:dyDescent="0.35">
      <c r="A1889" t="s">
        <v>3694</v>
      </c>
    </row>
    <row r="1890" spans="1:1" x14ac:dyDescent="0.35">
      <c r="A1890" t="s">
        <v>3695</v>
      </c>
    </row>
    <row r="1891" spans="1:1" x14ac:dyDescent="0.35">
      <c r="A1891" t="s">
        <v>3696</v>
      </c>
    </row>
    <row r="1892" spans="1:1" x14ac:dyDescent="0.35">
      <c r="A1892" t="s">
        <v>3697</v>
      </c>
    </row>
    <row r="1893" spans="1:1" x14ac:dyDescent="0.35">
      <c r="A1893" t="s">
        <v>3698</v>
      </c>
    </row>
    <row r="1894" spans="1:1" x14ac:dyDescent="0.35">
      <c r="A1894" t="s">
        <v>3699</v>
      </c>
    </row>
    <row r="1895" spans="1:1" x14ac:dyDescent="0.35">
      <c r="A1895" t="s">
        <v>3700</v>
      </c>
    </row>
    <row r="1896" spans="1:1" x14ac:dyDescent="0.35">
      <c r="A1896" t="s">
        <v>3701</v>
      </c>
    </row>
    <row r="1897" spans="1:1" x14ac:dyDescent="0.35">
      <c r="A1897" t="s">
        <v>3702</v>
      </c>
    </row>
    <row r="1898" spans="1:1" x14ac:dyDescent="0.35">
      <c r="A1898" t="s">
        <v>3703</v>
      </c>
    </row>
    <row r="1899" spans="1:1" x14ac:dyDescent="0.35">
      <c r="A1899" t="s">
        <v>3704</v>
      </c>
    </row>
    <row r="1900" spans="1:1" x14ac:dyDescent="0.35">
      <c r="A1900" t="s">
        <v>3705</v>
      </c>
    </row>
    <row r="1901" spans="1:1" x14ac:dyDescent="0.35">
      <c r="A1901" t="s">
        <v>3706</v>
      </c>
    </row>
    <row r="1902" spans="1:1" x14ac:dyDescent="0.35">
      <c r="A1902" t="s">
        <v>3707</v>
      </c>
    </row>
    <row r="1903" spans="1:1" x14ac:dyDescent="0.35">
      <c r="A1903" t="s">
        <v>3708</v>
      </c>
    </row>
    <row r="1904" spans="1:1" x14ac:dyDescent="0.35">
      <c r="A1904" t="s">
        <v>3709</v>
      </c>
    </row>
    <row r="1905" spans="1:1" x14ac:dyDescent="0.35">
      <c r="A1905" t="s">
        <v>3710</v>
      </c>
    </row>
    <row r="1906" spans="1:1" x14ac:dyDescent="0.35">
      <c r="A1906" t="s">
        <v>3711</v>
      </c>
    </row>
    <row r="1907" spans="1:1" x14ac:dyDescent="0.35">
      <c r="A1907" t="s">
        <v>3712</v>
      </c>
    </row>
    <row r="1908" spans="1:1" x14ac:dyDescent="0.35">
      <c r="A1908" t="s">
        <v>3713</v>
      </c>
    </row>
    <row r="1909" spans="1:1" x14ac:dyDescent="0.35">
      <c r="A1909" t="s">
        <v>3714</v>
      </c>
    </row>
    <row r="1910" spans="1:1" x14ac:dyDescent="0.35">
      <c r="A1910" t="s">
        <v>3715</v>
      </c>
    </row>
    <row r="1911" spans="1:1" x14ac:dyDescent="0.35">
      <c r="A1911" t="s">
        <v>3716</v>
      </c>
    </row>
    <row r="1912" spans="1:1" x14ac:dyDescent="0.35">
      <c r="A1912" t="s">
        <v>3717</v>
      </c>
    </row>
    <row r="1913" spans="1:1" x14ac:dyDescent="0.35">
      <c r="A1913" t="s">
        <v>3718</v>
      </c>
    </row>
    <row r="1914" spans="1:1" x14ac:dyDescent="0.35">
      <c r="A1914" t="s">
        <v>3719</v>
      </c>
    </row>
    <row r="1915" spans="1:1" x14ac:dyDescent="0.35">
      <c r="A1915" t="s">
        <v>3720</v>
      </c>
    </row>
    <row r="1916" spans="1:1" x14ac:dyDescent="0.35">
      <c r="A1916" t="s">
        <v>3721</v>
      </c>
    </row>
    <row r="1917" spans="1:1" x14ac:dyDescent="0.35">
      <c r="A1917" t="s">
        <v>3722</v>
      </c>
    </row>
    <row r="1918" spans="1:1" x14ac:dyDescent="0.35">
      <c r="A1918" t="s">
        <v>3723</v>
      </c>
    </row>
    <row r="1919" spans="1:1" x14ac:dyDescent="0.35">
      <c r="A1919" t="s">
        <v>3724</v>
      </c>
    </row>
    <row r="1920" spans="1:1" x14ac:dyDescent="0.35">
      <c r="A1920" t="s">
        <v>3725</v>
      </c>
    </row>
    <row r="1921" spans="1:1" x14ac:dyDescent="0.35">
      <c r="A1921" t="s">
        <v>3726</v>
      </c>
    </row>
    <row r="1922" spans="1:1" x14ac:dyDescent="0.35">
      <c r="A1922" t="s">
        <v>3727</v>
      </c>
    </row>
    <row r="1923" spans="1:1" x14ac:dyDescent="0.35">
      <c r="A1923" t="s">
        <v>3728</v>
      </c>
    </row>
    <row r="1924" spans="1:1" x14ac:dyDescent="0.35">
      <c r="A1924" t="s">
        <v>3729</v>
      </c>
    </row>
    <row r="1925" spans="1:1" x14ac:dyDescent="0.35">
      <c r="A1925" t="s">
        <v>3730</v>
      </c>
    </row>
    <row r="1926" spans="1:1" x14ac:dyDescent="0.35">
      <c r="A1926" t="s">
        <v>3731</v>
      </c>
    </row>
    <row r="1927" spans="1:1" x14ac:dyDescent="0.35">
      <c r="A1927" t="s">
        <v>3732</v>
      </c>
    </row>
    <row r="1928" spans="1:1" x14ac:dyDescent="0.35">
      <c r="A1928" t="s">
        <v>3733</v>
      </c>
    </row>
    <row r="1929" spans="1:1" x14ac:dyDescent="0.35">
      <c r="A1929" t="s">
        <v>3734</v>
      </c>
    </row>
    <row r="1930" spans="1:1" x14ac:dyDescent="0.35">
      <c r="A1930" t="s">
        <v>3735</v>
      </c>
    </row>
    <row r="1931" spans="1:1" x14ac:dyDescent="0.35">
      <c r="A1931" t="s">
        <v>3736</v>
      </c>
    </row>
    <row r="1932" spans="1:1" x14ac:dyDescent="0.35">
      <c r="A1932" t="s">
        <v>3737</v>
      </c>
    </row>
    <row r="1933" spans="1:1" x14ac:dyDescent="0.35">
      <c r="A1933" t="s">
        <v>3738</v>
      </c>
    </row>
    <row r="1934" spans="1:1" x14ac:dyDescent="0.35">
      <c r="A1934" t="s">
        <v>3739</v>
      </c>
    </row>
    <row r="1935" spans="1:1" x14ac:dyDescent="0.35">
      <c r="A1935" t="s">
        <v>3740</v>
      </c>
    </row>
    <row r="1936" spans="1:1" x14ac:dyDescent="0.35">
      <c r="A1936" t="s">
        <v>3741</v>
      </c>
    </row>
    <row r="1937" spans="1:1" x14ac:dyDescent="0.35">
      <c r="A1937" t="s">
        <v>3742</v>
      </c>
    </row>
    <row r="1938" spans="1:1" x14ac:dyDescent="0.35">
      <c r="A1938" t="s">
        <v>3743</v>
      </c>
    </row>
    <row r="1939" spans="1:1" x14ac:dyDescent="0.35">
      <c r="A1939" t="s">
        <v>3744</v>
      </c>
    </row>
    <row r="1940" spans="1:1" x14ac:dyDescent="0.35">
      <c r="A1940" t="s">
        <v>3745</v>
      </c>
    </row>
    <row r="1941" spans="1:1" x14ac:dyDescent="0.35">
      <c r="A1941" t="s">
        <v>3746</v>
      </c>
    </row>
    <row r="1942" spans="1:1" x14ac:dyDescent="0.35">
      <c r="A1942" t="s">
        <v>3747</v>
      </c>
    </row>
    <row r="1943" spans="1:1" x14ac:dyDescent="0.35">
      <c r="A1943" t="s">
        <v>3748</v>
      </c>
    </row>
    <row r="1944" spans="1:1" x14ac:dyDescent="0.35">
      <c r="A1944" t="s">
        <v>3749</v>
      </c>
    </row>
    <row r="1945" spans="1:1" x14ac:dyDescent="0.35">
      <c r="A1945" t="s">
        <v>3750</v>
      </c>
    </row>
    <row r="1946" spans="1:1" x14ac:dyDescent="0.35">
      <c r="A1946" t="s">
        <v>3751</v>
      </c>
    </row>
    <row r="1947" spans="1:1" x14ac:dyDescent="0.35">
      <c r="A1947" t="s">
        <v>3752</v>
      </c>
    </row>
    <row r="1948" spans="1:1" x14ac:dyDescent="0.35">
      <c r="A1948" t="s">
        <v>3753</v>
      </c>
    </row>
    <row r="1949" spans="1:1" x14ac:dyDescent="0.35">
      <c r="A1949" t="s">
        <v>3754</v>
      </c>
    </row>
    <row r="1950" spans="1:1" x14ac:dyDescent="0.35">
      <c r="A1950" t="s">
        <v>3755</v>
      </c>
    </row>
    <row r="1951" spans="1:1" x14ac:dyDescent="0.35">
      <c r="A1951" t="s">
        <v>3756</v>
      </c>
    </row>
    <row r="1952" spans="1:1" x14ac:dyDescent="0.35">
      <c r="A1952" t="s">
        <v>3757</v>
      </c>
    </row>
    <row r="1953" spans="1:1" x14ac:dyDescent="0.35">
      <c r="A1953" t="s">
        <v>3758</v>
      </c>
    </row>
    <row r="1954" spans="1:1" x14ac:dyDescent="0.35">
      <c r="A1954" t="s">
        <v>3759</v>
      </c>
    </row>
    <row r="1955" spans="1:1" x14ac:dyDescent="0.35">
      <c r="A1955" t="s">
        <v>3760</v>
      </c>
    </row>
    <row r="1956" spans="1:1" x14ac:dyDescent="0.35">
      <c r="A1956" t="s">
        <v>3761</v>
      </c>
    </row>
    <row r="1957" spans="1:1" x14ac:dyDescent="0.35">
      <c r="A1957" t="s">
        <v>3762</v>
      </c>
    </row>
    <row r="1958" spans="1:1" x14ac:dyDescent="0.35">
      <c r="A1958" t="s">
        <v>3763</v>
      </c>
    </row>
    <row r="1959" spans="1:1" x14ac:dyDescent="0.35">
      <c r="A1959" t="s">
        <v>3764</v>
      </c>
    </row>
    <row r="1960" spans="1:1" x14ac:dyDescent="0.35">
      <c r="A1960" t="s">
        <v>3765</v>
      </c>
    </row>
    <row r="1963" spans="1:1" x14ac:dyDescent="0.35">
      <c r="A1963" t="s">
        <v>62</v>
      </c>
    </row>
    <row r="1964" spans="1:1" x14ac:dyDescent="0.35">
      <c r="A1964" t="s">
        <v>783</v>
      </c>
    </row>
    <row r="1965" spans="1:1" x14ac:dyDescent="0.35">
      <c r="A1965" t="s">
        <v>784</v>
      </c>
    </row>
    <row r="1966" spans="1:1" x14ac:dyDescent="0.35">
      <c r="A1966" t="s">
        <v>3766</v>
      </c>
    </row>
    <row r="1967" spans="1:1" x14ac:dyDescent="0.35">
      <c r="A1967" t="s">
        <v>3767</v>
      </c>
    </row>
    <row r="1968" spans="1:1" x14ac:dyDescent="0.35">
      <c r="A1968" t="s">
        <v>3768</v>
      </c>
    </row>
    <row r="1969" spans="1:1" x14ac:dyDescent="0.35">
      <c r="A1969" t="s">
        <v>3769</v>
      </c>
    </row>
    <row r="1970" spans="1:1" x14ac:dyDescent="0.35">
      <c r="A1970" t="s">
        <v>3770</v>
      </c>
    </row>
    <row r="1971" spans="1:1" x14ac:dyDescent="0.35">
      <c r="A1971" t="s">
        <v>3771</v>
      </c>
    </row>
    <row r="1972" spans="1:1" x14ac:dyDescent="0.35">
      <c r="A1972" t="s">
        <v>3772</v>
      </c>
    </row>
    <row r="1973" spans="1:1" x14ac:dyDescent="0.35">
      <c r="A1973" t="s">
        <v>3773</v>
      </c>
    </row>
    <row r="1974" spans="1:1" x14ac:dyDescent="0.35">
      <c r="A1974" t="s">
        <v>3774</v>
      </c>
    </row>
    <row r="1975" spans="1:1" x14ac:dyDescent="0.35">
      <c r="A1975" t="s">
        <v>3775</v>
      </c>
    </row>
    <row r="1976" spans="1:1" x14ac:dyDescent="0.35">
      <c r="A1976" t="s">
        <v>3776</v>
      </c>
    </row>
    <row r="1977" spans="1:1" x14ac:dyDescent="0.35">
      <c r="A1977" t="s">
        <v>3777</v>
      </c>
    </row>
    <row r="1978" spans="1:1" x14ac:dyDescent="0.35">
      <c r="A1978" t="s">
        <v>3778</v>
      </c>
    </row>
    <row r="1979" spans="1:1" x14ac:dyDescent="0.35">
      <c r="A1979" t="s">
        <v>3779</v>
      </c>
    </row>
    <row r="1980" spans="1:1" x14ac:dyDescent="0.35">
      <c r="A1980" t="s">
        <v>3780</v>
      </c>
    </row>
    <row r="1981" spans="1:1" x14ac:dyDescent="0.35">
      <c r="A1981" t="s">
        <v>3781</v>
      </c>
    </row>
    <row r="1982" spans="1:1" x14ac:dyDescent="0.35">
      <c r="A1982" t="s">
        <v>3782</v>
      </c>
    </row>
    <row r="1983" spans="1:1" x14ac:dyDescent="0.35">
      <c r="A1983" t="s">
        <v>3783</v>
      </c>
    </row>
    <row r="1984" spans="1:1" x14ac:dyDescent="0.35">
      <c r="A1984" t="s">
        <v>3784</v>
      </c>
    </row>
    <row r="1985" spans="1:1" x14ac:dyDescent="0.35">
      <c r="A1985" t="s">
        <v>3785</v>
      </c>
    </row>
    <row r="1986" spans="1:1" x14ac:dyDescent="0.35">
      <c r="A1986" t="s">
        <v>3786</v>
      </c>
    </row>
    <row r="1987" spans="1:1" x14ac:dyDescent="0.35">
      <c r="A1987" t="s">
        <v>3787</v>
      </c>
    </row>
    <row r="1988" spans="1:1" x14ac:dyDescent="0.35">
      <c r="A1988" t="s">
        <v>3788</v>
      </c>
    </row>
    <row r="1989" spans="1:1" x14ac:dyDescent="0.35">
      <c r="A1989" t="s">
        <v>3789</v>
      </c>
    </row>
    <row r="1990" spans="1:1" x14ac:dyDescent="0.35">
      <c r="A1990" t="s">
        <v>3790</v>
      </c>
    </row>
    <row r="1991" spans="1:1" x14ac:dyDescent="0.35">
      <c r="A1991" t="s">
        <v>3791</v>
      </c>
    </row>
    <row r="1992" spans="1:1" x14ac:dyDescent="0.35">
      <c r="A1992" t="s">
        <v>3792</v>
      </c>
    </row>
    <row r="1993" spans="1:1" x14ac:dyDescent="0.35">
      <c r="A1993" t="s">
        <v>3793</v>
      </c>
    </row>
    <row r="1994" spans="1:1" x14ac:dyDescent="0.35">
      <c r="A1994" t="s">
        <v>3794</v>
      </c>
    </row>
    <row r="1995" spans="1:1" x14ac:dyDescent="0.35">
      <c r="A1995" t="s">
        <v>3795</v>
      </c>
    </row>
    <row r="1996" spans="1:1" x14ac:dyDescent="0.35">
      <c r="A1996" t="s">
        <v>3796</v>
      </c>
    </row>
    <row r="1997" spans="1:1" x14ac:dyDescent="0.35">
      <c r="A1997" t="s">
        <v>3797</v>
      </c>
    </row>
    <row r="1998" spans="1:1" x14ac:dyDescent="0.35">
      <c r="A1998" t="s">
        <v>3798</v>
      </c>
    </row>
    <row r="1999" spans="1:1" x14ac:dyDescent="0.35">
      <c r="A1999" t="s">
        <v>3799</v>
      </c>
    </row>
    <row r="2000" spans="1:1" x14ac:dyDescent="0.35">
      <c r="A2000" t="s">
        <v>3800</v>
      </c>
    </row>
    <row r="2001" spans="1:1" x14ac:dyDescent="0.35">
      <c r="A2001" t="s">
        <v>3801</v>
      </c>
    </row>
    <row r="2002" spans="1:1" x14ac:dyDescent="0.35">
      <c r="A2002" t="s">
        <v>3802</v>
      </c>
    </row>
    <row r="2003" spans="1:1" x14ac:dyDescent="0.35">
      <c r="A2003" t="s">
        <v>3803</v>
      </c>
    </row>
    <row r="2004" spans="1:1" x14ac:dyDescent="0.35">
      <c r="A2004" t="s">
        <v>3804</v>
      </c>
    </row>
    <row r="2005" spans="1:1" x14ac:dyDescent="0.35">
      <c r="A2005" t="s">
        <v>3805</v>
      </c>
    </row>
    <row r="2006" spans="1:1" x14ac:dyDescent="0.35">
      <c r="A2006" t="s">
        <v>3806</v>
      </c>
    </row>
    <row r="2007" spans="1:1" x14ac:dyDescent="0.35">
      <c r="A2007" t="s">
        <v>3807</v>
      </c>
    </row>
    <row r="2008" spans="1:1" x14ac:dyDescent="0.35">
      <c r="A2008" t="s">
        <v>3808</v>
      </c>
    </row>
    <row r="2009" spans="1:1" x14ac:dyDescent="0.35">
      <c r="A2009" t="s">
        <v>3809</v>
      </c>
    </row>
    <row r="2010" spans="1:1" x14ac:dyDescent="0.35">
      <c r="A2010" t="s">
        <v>3810</v>
      </c>
    </row>
    <row r="2011" spans="1:1" x14ac:dyDescent="0.35">
      <c r="A2011" t="s">
        <v>3811</v>
      </c>
    </row>
    <row r="2012" spans="1:1" x14ac:dyDescent="0.35">
      <c r="A2012" t="s">
        <v>3812</v>
      </c>
    </row>
    <row r="2013" spans="1:1" x14ac:dyDescent="0.35">
      <c r="A2013" t="s">
        <v>3813</v>
      </c>
    </row>
    <row r="2014" spans="1:1" x14ac:dyDescent="0.35">
      <c r="A2014" t="s">
        <v>3814</v>
      </c>
    </row>
    <row r="2015" spans="1:1" x14ac:dyDescent="0.35">
      <c r="A2015" t="s">
        <v>3815</v>
      </c>
    </row>
    <row r="2016" spans="1:1" x14ac:dyDescent="0.35">
      <c r="A2016" t="s">
        <v>3816</v>
      </c>
    </row>
    <row r="2017" spans="1:1" x14ac:dyDescent="0.35">
      <c r="A2017" t="s">
        <v>3817</v>
      </c>
    </row>
    <row r="2018" spans="1:1" x14ac:dyDescent="0.35">
      <c r="A2018" t="s">
        <v>3818</v>
      </c>
    </row>
    <row r="2019" spans="1:1" x14ac:dyDescent="0.35">
      <c r="A2019" t="s">
        <v>3819</v>
      </c>
    </row>
    <row r="2020" spans="1:1" x14ac:dyDescent="0.35">
      <c r="A2020" t="s">
        <v>3820</v>
      </c>
    </row>
    <row r="2021" spans="1:1" x14ac:dyDescent="0.35">
      <c r="A2021" t="s">
        <v>3821</v>
      </c>
    </row>
    <row r="2022" spans="1:1" x14ac:dyDescent="0.35">
      <c r="A2022" t="s">
        <v>3822</v>
      </c>
    </row>
    <row r="2023" spans="1:1" x14ac:dyDescent="0.35">
      <c r="A2023" t="s">
        <v>3823</v>
      </c>
    </row>
    <row r="2024" spans="1:1" x14ac:dyDescent="0.35">
      <c r="A2024" t="s">
        <v>3824</v>
      </c>
    </row>
    <row r="2025" spans="1:1" x14ac:dyDescent="0.35">
      <c r="A2025" t="s">
        <v>3825</v>
      </c>
    </row>
    <row r="2026" spans="1:1" x14ac:dyDescent="0.35">
      <c r="A2026" t="s">
        <v>3826</v>
      </c>
    </row>
    <row r="2027" spans="1:1" x14ac:dyDescent="0.35">
      <c r="A2027" t="s">
        <v>3827</v>
      </c>
    </row>
    <row r="2028" spans="1:1" x14ac:dyDescent="0.35">
      <c r="A2028" t="s">
        <v>3828</v>
      </c>
    </row>
    <row r="2029" spans="1:1" x14ac:dyDescent="0.35">
      <c r="A2029" t="s">
        <v>3829</v>
      </c>
    </row>
    <row r="2030" spans="1:1" x14ac:dyDescent="0.35">
      <c r="A2030" t="s">
        <v>3830</v>
      </c>
    </row>
    <row r="2031" spans="1:1" x14ac:dyDescent="0.35">
      <c r="A2031" t="s">
        <v>3831</v>
      </c>
    </row>
    <row r="2032" spans="1:1" x14ac:dyDescent="0.35">
      <c r="A2032" t="s">
        <v>3832</v>
      </c>
    </row>
    <row r="2033" spans="1:1" x14ac:dyDescent="0.35">
      <c r="A2033" t="s">
        <v>3833</v>
      </c>
    </row>
    <row r="2034" spans="1:1" x14ac:dyDescent="0.35">
      <c r="A2034" t="s">
        <v>3834</v>
      </c>
    </row>
    <row r="2035" spans="1:1" x14ac:dyDescent="0.35">
      <c r="A2035" t="s">
        <v>3835</v>
      </c>
    </row>
    <row r="2036" spans="1:1" x14ac:dyDescent="0.35">
      <c r="A2036" t="s">
        <v>3836</v>
      </c>
    </row>
    <row r="2037" spans="1:1" x14ac:dyDescent="0.35">
      <c r="A2037" t="s">
        <v>3837</v>
      </c>
    </row>
    <row r="2038" spans="1:1" x14ac:dyDescent="0.35">
      <c r="A2038" t="s">
        <v>3838</v>
      </c>
    </row>
    <row r="2039" spans="1:1" x14ac:dyDescent="0.35">
      <c r="A2039" t="s">
        <v>3839</v>
      </c>
    </row>
    <row r="2040" spans="1:1" x14ac:dyDescent="0.35">
      <c r="A2040" t="s">
        <v>3840</v>
      </c>
    </row>
    <row r="2041" spans="1:1" x14ac:dyDescent="0.35">
      <c r="A2041" t="s">
        <v>3841</v>
      </c>
    </row>
    <row r="2042" spans="1:1" x14ac:dyDescent="0.35">
      <c r="A2042" t="s">
        <v>3842</v>
      </c>
    </row>
    <row r="2043" spans="1:1" x14ac:dyDescent="0.35">
      <c r="A2043" t="s">
        <v>3843</v>
      </c>
    </row>
    <row r="2044" spans="1:1" x14ac:dyDescent="0.35">
      <c r="A2044" t="s">
        <v>3844</v>
      </c>
    </row>
    <row r="2045" spans="1:1" x14ac:dyDescent="0.35">
      <c r="A2045" t="s">
        <v>3845</v>
      </c>
    </row>
    <row r="2046" spans="1:1" x14ac:dyDescent="0.35">
      <c r="A2046" t="s">
        <v>3846</v>
      </c>
    </row>
    <row r="2047" spans="1:1" x14ac:dyDescent="0.35">
      <c r="A2047" t="s">
        <v>3847</v>
      </c>
    </row>
    <row r="2048" spans="1:1" x14ac:dyDescent="0.35">
      <c r="A2048" t="s">
        <v>3848</v>
      </c>
    </row>
    <row r="2049" spans="1:1" x14ac:dyDescent="0.35">
      <c r="A2049" t="s">
        <v>3849</v>
      </c>
    </row>
    <row r="2050" spans="1:1" x14ac:dyDescent="0.35">
      <c r="A2050" t="s">
        <v>3850</v>
      </c>
    </row>
    <row r="2051" spans="1:1" x14ac:dyDescent="0.35">
      <c r="A2051" t="s">
        <v>3851</v>
      </c>
    </row>
    <row r="2052" spans="1:1" x14ac:dyDescent="0.35">
      <c r="A2052" t="s">
        <v>3852</v>
      </c>
    </row>
    <row r="2053" spans="1:1" x14ac:dyDescent="0.35">
      <c r="A2053" t="s">
        <v>3853</v>
      </c>
    </row>
    <row r="2054" spans="1:1" x14ac:dyDescent="0.35">
      <c r="A2054" t="s">
        <v>3854</v>
      </c>
    </row>
    <row r="2055" spans="1:1" x14ac:dyDescent="0.35">
      <c r="A2055" t="s">
        <v>3855</v>
      </c>
    </row>
    <row r="2056" spans="1:1" x14ac:dyDescent="0.35">
      <c r="A2056" t="s">
        <v>3856</v>
      </c>
    </row>
    <row r="2057" spans="1:1" x14ac:dyDescent="0.35">
      <c r="A2057" t="s">
        <v>3857</v>
      </c>
    </row>
    <row r="2058" spans="1:1" x14ac:dyDescent="0.35">
      <c r="A2058" t="s">
        <v>3858</v>
      </c>
    </row>
    <row r="2059" spans="1:1" x14ac:dyDescent="0.35">
      <c r="A2059" t="s">
        <v>3859</v>
      </c>
    </row>
    <row r="2060" spans="1:1" x14ac:dyDescent="0.35">
      <c r="A2060" t="s">
        <v>3860</v>
      </c>
    </row>
    <row r="2061" spans="1:1" x14ac:dyDescent="0.35">
      <c r="A2061" t="s">
        <v>3861</v>
      </c>
    </row>
    <row r="2062" spans="1:1" x14ac:dyDescent="0.35">
      <c r="A2062" t="s">
        <v>3862</v>
      </c>
    </row>
    <row r="2063" spans="1:1" x14ac:dyDescent="0.35">
      <c r="A2063" t="s">
        <v>3863</v>
      </c>
    </row>
    <row r="2064" spans="1:1" x14ac:dyDescent="0.35">
      <c r="A2064" t="s">
        <v>3864</v>
      </c>
    </row>
    <row r="2065" spans="1:1" x14ac:dyDescent="0.35">
      <c r="A2065" t="s">
        <v>3865</v>
      </c>
    </row>
    <row r="2066" spans="1:1" x14ac:dyDescent="0.35">
      <c r="A2066" t="s">
        <v>3866</v>
      </c>
    </row>
    <row r="2067" spans="1:1" x14ac:dyDescent="0.35">
      <c r="A2067" t="s">
        <v>3867</v>
      </c>
    </row>
    <row r="2068" spans="1:1" x14ac:dyDescent="0.35">
      <c r="A2068" t="s">
        <v>3868</v>
      </c>
    </row>
    <row r="2069" spans="1:1" x14ac:dyDescent="0.35">
      <c r="A2069" t="s">
        <v>3869</v>
      </c>
    </row>
    <row r="2070" spans="1:1" x14ac:dyDescent="0.35">
      <c r="A2070" t="s">
        <v>3870</v>
      </c>
    </row>
    <row r="2071" spans="1:1" x14ac:dyDescent="0.35">
      <c r="A2071" t="s">
        <v>3871</v>
      </c>
    </row>
    <row r="2072" spans="1:1" x14ac:dyDescent="0.35">
      <c r="A2072" t="s">
        <v>3872</v>
      </c>
    </row>
    <row r="2073" spans="1:1" x14ac:dyDescent="0.35">
      <c r="A2073" t="s">
        <v>3873</v>
      </c>
    </row>
    <row r="2074" spans="1:1" x14ac:dyDescent="0.35">
      <c r="A2074" t="s">
        <v>3874</v>
      </c>
    </row>
    <row r="2075" spans="1:1" x14ac:dyDescent="0.35">
      <c r="A2075" t="s">
        <v>3875</v>
      </c>
    </row>
    <row r="2076" spans="1:1" x14ac:dyDescent="0.35">
      <c r="A2076" t="s">
        <v>3876</v>
      </c>
    </row>
    <row r="2077" spans="1:1" x14ac:dyDescent="0.35">
      <c r="A2077" t="s">
        <v>3877</v>
      </c>
    </row>
    <row r="2078" spans="1:1" x14ac:dyDescent="0.35">
      <c r="A2078" t="s">
        <v>3878</v>
      </c>
    </row>
    <row r="2079" spans="1:1" x14ac:dyDescent="0.35">
      <c r="A2079" t="s">
        <v>3879</v>
      </c>
    </row>
    <row r="2080" spans="1:1" x14ac:dyDescent="0.35">
      <c r="A2080" t="s">
        <v>3880</v>
      </c>
    </row>
    <row r="2081" spans="1:1" x14ac:dyDescent="0.35">
      <c r="A2081" t="s">
        <v>3881</v>
      </c>
    </row>
    <row r="2082" spans="1:1" x14ac:dyDescent="0.35">
      <c r="A2082" t="s">
        <v>3882</v>
      </c>
    </row>
    <row r="2083" spans="1:1" x14ac:dyDescent="0.35">
      <c r="A2083" t="s">
        <v>3883</v>
      </c>
    </row>
    <row r="2084" spans="1:1" x14ac:dyDescent="0.35">
      <c r="A2084" t="s">
        <v>3884</v>
      </c>
    </row>
    <row r="2085" spans="1:1" x14ac:dyDescent="0.35">
      <c r="A2085" t="s">
        <v>3885</v>
      </c>
    </row>
    <row r="2086" spans="1:1" x14ac:dyDescent="0.35">
      <c r="A2086" t="s">
        <v>3886</v>
      </c>
    </row>
    <row r="2087" spans="1:1" x14ac:dyDescent="0.35">
      <c r="A2087" t="s">
        <v>3887</v>
      </c>
    </row>
    <row r="2088" spans="1:1" x14ac:dyDescent="0.35">
      <c r="A2088" t="s">
        <v>3888</v>
      </c>
    </row>
    <row r="2089" spans="1:1" x14ac:dyDescent="0.35">
      <c r="A2089" t="s">
        <v>3889</v>
      </c>
    </row>
    <row r="2090" spans="1:1" x14ac:dyDescent="0.35">
      <c r="A2090" t="s">
        <v>3890</v>
      </c>
    </row>
    <row r="2091" spans="1:1" x14ac:dyDescent="0.35">
      <c r="A2091" t="s">
        <v>3891</v>
      </c>
    </row>
    <row r="2092" spans="1:1" x14ac:dyDescent="0.35">
      <c r="A2092" t="s">
        <v>3892</v>
      </c>
    </row>
    <row r="2093" spans="1:1" x14ac:dyDescent="0.35">
      <c r="A2093" t="s">
        <v>3893</v>
      </c>
    </row>
    <row r="2094" spans="1:1" x14ac:dyDescent="0.35">
      <c r="A2094" t="s">
        <v>3894</v>
      </c>
    </row>
    <row r="2095" spans="1:1" x14ac:dyDescent="0.35">
      <c r="A2095" t="s">
        <v>3895</v>
      </c>
    </row>
    <row r="2096" spans="1:1" x14ac:dyDescent="0.35">
      <c r="A2096" t="s">
        <v>3896</v>
      </c>
    </row>
    <row r="2097" spans="1:1" x14ac:dyDescent="0.35">
      <c r="A2097" t="s">
        <v>3897</v>
      </c>
    </row>
    <row r="2098" spans="1:1" x14ac:dyDescent="0.35">
      <c r="A2098" t="s">
        <v>3898</v>
      </c>
    </row>
    <row r="2099" spans="1:1" x14ac:dyDescent="0.35">
      <c r="A2099" t="s">
        <v>3899</v>
      </c>
    </row>
    <row r="2100" spans="1:1" x14ac:dyDescent="0.35">
      <c r="A2100" t="s">
        <v>3900</v>
      </c>
    </row>
    <row r="2101" spans="1:1" x14ac:dyDescent="0.35">
      <c r="A2101" t="s">
        <v>3901</v>
      </c>
    </row>
    <row r="2102" spans="1:1" x14ac:dyDescent="0.35">
      <c r="A2102" t="s">
        <v>3902</v>
      </c>
    </row>
    <row r="2103" spans="1:1" x14ac:dyDescent="0.35">
      <c r="A2103" t="s">
        <v>3903</v>
      </c>
    </row>
    <row r="2104" spans="1:1" x14ac:dyDescent="0.35">
      <c r="A2104" t="s">
        <v>3904</v>
      </c>
    </row>
    <row r="2105" spans="1:1" x14ac:dyDescent="0.35">
      <c r="A2105" t="s">
        <v>3905</v>
      </c>
    </row>
    <row r="2106" spans="1:1" x14ac:dyDescent="0.35">
      <c r="A2106" t="s">
        <v>3906</v>
      </c>
    </row>
    <row r="2107" spans="1:1" x14ac:dyDescent="0.35">
      <c r="A2107" t="s">
        <v>3907</v>
      </c>
    </row>
    <row r="2108" spans="1:1" x14ac:dyDescent="0.35">
      <c r="A2108" t="s">
        <v>3908</v>
      </c>
    </row>
    <row r="2109" spans="1:1" x14ac:dyDescent="0.35">
      <c r="A2109" t="s">
        <v>3909</v>
      </c>
    </row>
    <row r="2110" spans="1:1" x14ac:dyDescent="0.35">
      <c r="A2110" t="s">
        <v>3910</v>
      </c>
    </row>
    <row r="2111" spans="1:1" x14ac:dyDescent="0.35">
      <c r="A2111" t="s">
        <v>3911</v>
      </c>
    </row>
    <row r="2112" spans="1:1" x14ac:dyDescent="0.35">
      <c r="A2112" t="s">
        <v>3912</v>
      </c>
    </row>
    <row r="2113" spans="1:1" x14ac:dyDescent="0.35">
      <c r="A2113" t="s">
        <v>3913</v>
      </c>
    </row>
    <row r="2114" spans="1:1" x14ac:dyDescent="0.35">
      <c r="A2114" t="s">
        <v>3914</v>
      </c>
    </row>
    <row r="2115" spans="1:1" x14ac:dyDescent="0.35">
      <c r="A2115" t="s">
        <v>3915</v>
      </c>
    </row>
    <row r="2116" spans="1:1" x14ac:dyDescent="0.35">
      <c r="A2116" t="s">
        <v>3916</v>
      </c>
    </row>
    <row r="2117" spans="1:1" x14ac:dyDescent="0.35">
      <c r="A2117" t="s">
        <v>3917</v>
      </c>
    </row>
    <row r="2118" spans="1:1" x14ac:dyDescent="0.35">
      <c r="A2118" t="s">
        <v>3918</v>
      </c>
    </row>
    <row r="2119" spans="1:1" x14ac:dyDescent="0.35">
      <c r="A2119" t="s">
        <v>3919</v>
      </c>
    </row>
    <row r="2120" spans="1:1" x14ac:dyDescent="0.35">
      <c r="A2120" t="s">
        <v>3920</v>
      </c>
    </row>
    <row r="2121" spans="1:1" x14ac:dyDescent="0.35">
      <c r="A2121" t="s">
        <v>3921</v>
      </c>
    </row>
    <row r="2122" spans="1:1" x14ac:dyDescent="0.35">
      <c r="A2122" t="s">
        <v>3922</v>
      </c>
    </row>
    <row r="2123" spans="1:1" x14ac:dyDescent="0.35">
      <c r="A2123" t="s">
        <v>3923</v>
      </c>
    </row>
    <row r="2124" spans="1:1" x14ac:dyDescent="0.35">
      <c r="A2124" t="s">
        <v>3924</v>
      </c>
    </row>
    <row r="2125" spans="1:1" x14ac:dyDescent="0.35">
      <c r="A2125" t="s">
        <v>3925</v>
      </c>
    </row>
    <row r="2126" spans="1:1" x14ac:dyDescent="0.35">
      <c r="A2126" t="s">
        <v>3926</v>
      </c>
    </row>
    <row r="2127" spans="1:1" x14ac:dyDescent="0.35">
      <c r="A2127" t="s">
        <v>3927</v>
      </c>
    </row>
    <row r="2128" spans="1:1" x14ac:dyDescent="0.35">
      <c r="A2128" t="s">
        <v>3928</v>
      </c>
    </row>
    <row r="2129" spans="1:1" x14ac:dyDescent="0.35">
      <c r="A2129" t="s">
        <v>3929</v>
      </c>
    </row>
    <row r="2130" spans="1:1" x14ac:dyDescent="0.35">
      <c r="A2130" t="s">
        <v>3930</v>
      </c>
    </row>
    <row r="2131" spans="1:1" x14ac:dyDescent="0.35">
      <c r="A2131" t="s">
        <v>3931</v>
      </c>
    </row>
    <row r="2132" spans="1:1" x14ac:dyDescent="0.35">
      <c r="A2132" t="s">
        <v>3932</v>
      </c>
    </row>
    <row r="2133" spans="1:1" x14ac:dyDescent="0.35">
      <c r="A2133" t="s">
        <v>3933</v>
      </c>
    </row>
    <row r="2134" spans="1:1" x14ac:dyDescent="0.35">
      <c r="A2134" t="s">
        <v>3934</v>
      </c>
    </row>
    <row r="2135" spans="1:1" x14ac:dyDescent="0.35">
      <c r="A2135" t="s">
        <v>3935</v>
      </c>
    </row>
    <row r="2136" spans="1:1" x14ac:dyDescent="0.35">
      <c r="A2136" t="s">
        <v>3936</v>
      </c>
    </row>
    <row r="2137" spans="1:1" x14ac:dyDescent="0.35">
      <c r="A2137" t="s">
        <v>3937</v>
      </c>
    </row>
    <row r="2138" spans="1:1" x14ac:dyDescent="0.35">
      <c r="A2138" t="s">
        <v>3938</v>
      </c>
    </row>
    <row r="2139" spans="1:1" x14ac:dyDescent="0.35">
      <c r="A2139" t="s">
        <v>3939</v>
      </c>
    </row>
    <row r="2140" spans="1:1" x14ac:dyDescent="0.35">
      <c r="A2140" t="s">
        <v>3940</v>
      </c>
    </row>
    <row r="2141" spans="1:1" x14ac:dyDescent="0.35">
      <c r="A2141" t="s">
        <v>3941</v>
      </c>
    </row>
    <row r="2142" spans="1:1" x14ac:dyDescent="0.35">
      <c r="A2142" t="s">
        <v>3942</v>
      </c>
    </row>
    <row r="2143" spans="1:1" x14ac:dyDescent="0.35">
      <c r="A2143" t="s">
        <v>3943</v>
      </c>
    </row>
    <row r="2144" spans="1:1" x14ac:dyDescent="0.35">
      <c r="A2144" t="s">
        <v>3944</v>
      </c>
    </row>
    <row r="2145" spans="1:1" x14ac:dyDescent="0.35">
      <c r="A2145" t="s">
        <v>3945</v>
      </c>
    </row>
    <row r="2146" spans="1:1" x14ac:dyDescent="0.35">
      <c r="A2146" t="s">
        <v>3946</v>
      </c>
    </row>
    <row r="2147" spans="1:1" x14ac:dyDescent="0.35">
      <c r="A2147" t="s">
        <v>3947</v>
      </c>
    </row>
    <row r="2148" spans="1:1" x14ac:dyDescent="0.35">
      <c r="A2148" t="s">
        <v>3948</v>
      </c>
    </row>
    <row r="2149" spans="1:1" x14ac:dyDescent="0.35">
      <c r="A2149" t="s">
        <v>3949</v>
      </c>
    </row>
    <row r="2150" spans="1:1" x14ac:dyDescent="0.35">
      <c r="A2150" t="s">
        <v>3950</v>
      </c>
    </row>
    <row r="2151" spans="1:1" x14ac:dyDescent="0.35">
      <c r="A2151" t="s">
        <v>3951</v>
      </c>
    </row>
    <row r="2152" spans="1:1" x14ac:dyDescent="0.35">
      <c r="A2152" t="s">
        <v>3952</v>
      </c>
    </row>
    <row r="2153" spans="1:1" x14ac:dyDescent="0.35">
      <c r="A2153" t="s">
        <v>3953</v>
      </c>
    </row>
    <row r="2154" spans="1:1" x14ac:dyDescent="0.35">
      <c r="A2154" t="s">
        <v>3954</v>
      </c>
    </row>
    <row r="2155" spans="1:1" x14ac:dyDescent="0.35">
      <c r="A2155" t="s">
        <v>3955</v>
      </c>
    </row>
    <row r="2156" spans="1:1" x14ac:dyDescent="0.35">
      <c r="A2156" t="s">
        <v>3956</v>
      </c>
    </row>
    <row r="2157" spans="1:1" x14ac:dyDescent="0.35">
      <c r="A2157" t="s">
        <v>3957</v>
      </c>
    </row>
    <row r="2158" spans="1:1" x14ac:dyDescent="0.35">
      <c r="A2158" t="s">
        <v>3958</v>
      </c>
    </row>
    <row r="2159" spans="1:1" x14ac:dyDescent="0.35">
      <c r="A2159" t="s">
        <v>3959</v>
      </c>
    </row>
    <row r="2160" spans="1:1" x14ac:dyDescent="0.35">
      <c r="A2160" t="s">
        <v>3960</v>
      </c>
    </row>
    <row r="2161" spans="1:1" x14ac:dyDescent="0.35">
      <c r="A2161" t="s">
        <v>3961</v>
      </c>
    </row>
    <row r="2162" spans="1:1" x14ac:dyDescent="0.35">
      <c r="A2162" t="s">
        <v>3962</v>
      </c>
    </row>
    <row r="2163" spans="1:1" x14ac:dyDescent="0.35">
      <c r="A2163" t="s">
        <v>3963</v>
      </c>
    </row>
    <row r="2164" spans="1:1" x14ac:dyDescent="0.35">
      <c r="A2164" t="s">
        <v>3964</v>
      </c>
    </row>
    <row r="2165" spans="1:1" x14ac:dyDescent="0.35">
      <c r="A2165" t="s">
        <v>3965</v>
      </c>
    </row>
    <row r="2166" spans="1:1" x14ac:dyDescent="0.35">
      <c r="A2166" t="s">
        <v>3966</v>
      </c>
    </row>
    <row r="2167" spans="1:1" x14ac:dyDescent="0.35">
      <c r="A2167" t="s">
        <v>3967</v>
      </c>
    </row>
    <row r="2168" spans="1:1" x14ac:dyDescent="0.35">
      <c r="A2168" t="s">
        <v>3968</v>
      </c>
    </row>
    <row r="2169" spans="1:1" x14ac:dyDescent="0.35">
      <c r="A2169" t="s">
        <v>3969</v>
      </c>
    </row>
    <row r="2170" spans="1:1" x14ac:dyDescent="0.35">
      <c r="A2170" t="s">
        <v>3970</v>
      </c>
    </row>
    <row r="2171" spans="1:1" x14ac:dyDescent="0.35">
      <c r="A2171" t="s">
        <v>3971</v>
      </c>
    </row>
    <row r="2172" spans="1:1" x14ac:dyDescent="0.35">
      <c r="A2172" t="s">
        <v>3972</v>
      </c>
    </row>
    <row r="2173" spans="1:1" x14ac:dyDescent="0.35">
      <c r="A2173" t="s">
        <v>3973</v>
      </c>
    </row>
    <row r="2174" spans="1:1" x14ac:dyDescent="0.35">
      <c r="A2174" t="s">
        <v>3974</v>
      </c>
    </row>
    <row r="2175" spans="1:1" x14ac:dyDescent="0.35">
      <c r="A2175" t="s">
        <v>3975</v>
      </c>
    </row>
    <row r="2176" spans="1:1" x14ac:dyDescent="0.35">
      <c r="A2176" t="s">
        <v>3976</v>
      </c>
    </row>
    <row r="2177" spans="1:1" x14ac:dyDescent="0.35">
      <c r="A2177" t="s">
        <v>3977</v>
      </c>
    </row>
    <row r="2178" spans="1:1" x14ac:dyDescent="0.35">
      <c r="A2178" t="s">
        <v>3978</v>
      </c>
    </row>
    <row r="2179" spans="1:1" x14ac:dyDescent="0.35">
      <c r="A2179" t="s">
        <v>3979</v>
      </c>
    </row>
    <row r="2180" spans="1:1" x14ac:dyDescent="0.35">
      <c r="A2180" t="s">
        <v>3980</v>
      </c>
    </row>
    <row r="2181" spans="1:1" x14ac:dyDescent="0.35">
      <c r="A2181" t="s">
        <v>3981</v>
      </c>
    </row>
    <row r="2182" spans="1:1" x14ac:dyDescent="0.35">
      <c r="A2182" t="s">
        <v>3982</v>
      </c>
    </row>
    <row r="2183" spans="1:1" x14ac:dyDescent="0.35">
      <c r="A2183" t="s">
        <v>3983</v>
      </c>
    </row>
    <row r="2184" spans="1:1" x14ac:dyDescent="0.35">
      <c r="A2184" t="s">
        <v>3984</v>
      </c>
    </row>
    <row r="2185" spans="1:1" x14ac:dyDescent="0.35">
      <c r="A2185" t="s">
        <v>3985</v>
      </c>
    </row>
    <row r="2186" spans="1:1" x14ac:dyDescent="0.35">
      <c r="A2186" t="s">
        <v>3986</v>
      </c>
    </row>
    <row r="2187" spans="1:1" x14ac:dyDescent="0.35">
      <c r="A2187" t="s">
        <v>3987</v>
      </c>
    </row>
    <row r="2188" spans="1:1" x14ac:dyDescent="0.35">
      <c r="A2188" t="s">
        <v>3988</v>
      </c>
    </row>
    <row r="2189" spans="1:1" x14ac:dyDescent="0.35">
      <c r="A2189" t="s">
        <v>3989</v>
      </c>
    </row>
    <row r="2190" spans="1:1" x14ac:dyDescent="0.35">
      <c r="A2190" t="s">
        <v>3990</v>
      </c>
    </row>
    <row r="2191" spans="1:1" x14ac:dyDescent="0.35">
      <c r="A2191" t="s">
        <v>3991</v>
      </c>
    </row>
    <row r="2192" spans="1:1" x14ac:dyDescent="0.35">
      <c r="A2192" t="s">
        <v>3992</v>
      </c>
    </row>
    <row r="2193" spans="1:1" x14ac:dyDescent="0.35">
      <c r="A2193" t="s">
        <v>3993</v>
      </c>
    </row>
    <row r="2194" spans="1:1" x14ac:dyDescent="0.35">
      <c r="A2194" t="s">
        <v>3994</v>
      </c>
    </row>
    <row r="2195" spans="1:1" x14ac:dyDescent="0.35">
      <c r="A2195" t="s">
        <v>3995</v>
      </c>
    </row>
    <row r="2196" spans="1:1" x14ac:dyDescent="0.35">
      <c r="A2196" t="s">
        <v>3996</v>
      </c>
    </row>
    <row r="2197" spans="1:1" x14ac:dyDescent="0.35">
      <c r="A2197" t="s">
        <v>3997</v>
      </c>
    </row>
    <row r="2198" spans="1:1" x14ac:dyDescent="0.35">
      <c r="A2198" t="s">
        <v>3998</v>
      </c>
    </row>
    <row r="2199" spans="1:1" x14ac:dyDescent="0.35">
      <c r="A2199" t="s">
        <v>3999</v>
      </c>
    </row>
    <row r="2200" spans="1:1" x14ac:dyDescent="0.35">
      <c r="A2200" t="s">
        <v>4000</v>
      </c>
    </row>
    <row r="2201" spans="1:1" x14ac:dyDescent="0.35">
      <c r="A2201" t="s">
        <v>4001</v>
      </c>
    </row>
    <row r="2202" spans="1:1" x14ac:dyDescent="0.35">
      <c r="A2202" t="s">
        <v>4002</v>
      </c>
    </row>
    <row r="2203" spans="1:1" x14ac:dyDescent="0.35">
      <c r="A2203" t="s">
        <v>4003</v>
      </c>
    </row>
    <row r="2204" spans="1:1" x14ac:dyDescent="0.35">
      <c r="A2204" t="s">
        <v>4004</v>
      </c>
    </row>
    <row r="2205" spans="1:1" x14ac:dyDescent="0.35">
      <c r="A2205" t="s">
        <v>4005</v>
      </c>
    </row>
    <row r="2206" spans="1:1" x14ac:dyDescent="0.35">
      <c r="A2206" t="s">
        <v>4006</v>
      </c>
    </row>
    <row r="2207" spans="1:1" x14ac:dyDescent="0.35">
      <c r="A2207" t="s">
        <v>4007</v>
      </c>
    </row>
    <row r="2208" spans="1:1" x14ac:dyDescent="0.35">
      <c r="A2208" t="s">
        <v>4008</v>
      </c>
    </row>
    <row r="2209" spans="1:1" x14ac:dyDescent="0.35">
      <c r="A2209" t="s">
        <v>4009</v>
      </c>
    </row>
    <row r="2210" spans="1:1" x14ac:dyDescent="0.35">
      <c r="A2210" t="s">
        <v>4010</v>
      </c>
    </row>
    <row r="2211" spans="1:1" x14ac:dyDescent="0.35">
      <c r="A2211" t="s">
        <v>4011</v>
      </c>
    </row>
    <row r="2212" spans="1:1" x14ac:dyDescent="0.35">
      <c r="A2212" t="s">
        <v>4012</v>
      </c>
    </row>
    <row r="2213" spans="1:1" x14ac:dyDescent="0.35">
      <c r="A2213" t="s">
        <v>4013</v>
      </c>
    </row>
    <row r="2214" spans="1:1" x14ac:dyDescent="0.35">
      <c r="A2214" t="s">
        <v>4014</v>
      </c>
    </row>
    <row r="2215" spans="1:1" x14ac:dyDescent="0.35">
      <c r="A2215" t="s">
        <v>4015</v>
      </c>
    </row>
    <row r="2216" spans="1:1" x14ac:dyDescent="0.35">
      <c r="A2216" t="s">
        <v>4016</v>
      </c>
    </row>
    <row r="2217" spans="1:1" x14ac:dyDescent="0.35">
      <c r="A2217" t="s">
        <v>4017</v>
      </c>
    </row>
    <row r="2218" spans="1:1" x14ac:dyDescent="0.35">
      <c r="A2218" t="s">
        <v>4018</v>
      </c>
    </row>
    <row r="2219" spans="1:1" x14ac:dyDescent="0.35">
      <c r="A2219" t="s">
        <v>4019</v>
      </c>
    </row>
    <row r="2220" spans="1:1" x14ac:dyDescent="0.35">
      <c r="A2220" t="s">
        <v>4020</v>
      </c>
    </row>
    <row r="2221" spans="1:1" x14ac:dyDescent="0.35">
      <c r="A2221" t="s">
        <v>4021</v>
      </c>
    </row>
    <row r="2222" spans="1:1" x14ac:dyDescent="0.35">
      <c r="A2222" t="s">
        <v>4022</v>
      </c>
    </row>
    <row r="2223" spans="1:1" x14ac:dyDescent="0.35">
      <c r="A2223" t="s">
        <v>4023</v>
      </c>
    </row>
    <row r="2224" spans="1:1" x14ac:dyDescent="0.35">
      <c r="A2224" t="s">
        <v>4024</v>
      </c>
    </row>
    <row r="2225" spans="1:1" x14ac:dyDescent="0.35">
      <c r="A2225" t="s">
        <v>4025</v>
      </c>
    </row>
    <row r="2226" spans="1:1" x14ac:dyDescent="0.35">
      <c r="A2226" t="s">
        <v>4026</v>
      </c>
    </row>
    <row r="2227" spans="1:1" x14ac:dyDescent="0.35">
      <c r="A2227" t="s">
        <v>4027</v>
      </c>
    </row>
    <row r="2228" spans="1:1" x14ac:dyDescent="0.35">
      <c r="A2228" t="s">
        <v>4028</v>
      </c>
    </row>
    <row r="2229" spans="1:1" x14ac:dyDescent="0.35">
      <c r="A2229" t="s">
        <v>4029</v>
      </c>
    </row>
    <row r="2230" spans="1:1" x14ac:dyDescent="0.35">
      <c r="A2230" t="s">
        <v>4030</v>
      </c>
    </row>
    <row r="2231" spans="1:1" x14ac:dyDescent="0.35">
      <c r="A2231" t="s">
        <v>4031</v>
      </c>
    </row>
    <row r="2232" spans="1:1" x14ac:dyDescent="0.35">
      <c r="A2232" t="s">
        <v>4032</v>
      </c>
    </row>
    <row r="2233" spans="1:1" x14ac:dyDescent="0.35">
      <c r="A2233" t="s">
        <v>4033</v>
      </c>
    </row>
    <row r="2234" spans="1:1" x14ac:dyDescent="0.35">
      <c r="A2234" t="s">
        <v>4034</v>
      </c>
    </row>
    <row r="2235" spans="1:1" x14ac:dyDescent="0.35">
      <c r="A2235" t="s">
        <v>4035</v>
      </c>
    </row>
    <row r="2236" spans="1:1" x14ac:dyDescent="0.35">
      <c r="A2236" t="s">
        <v>4036</v>
      </c>
    </row>
    <row r="2237" spans="1:1" x14ac:dyDescent="0.35">
      <c r="A2237" t="s">
        <v>4037</v>
      </c>
    </row>
    <row r="2238" spans="1:1" x14ac:dyDescent="0.35">
      <c r="A2238" t="s">
        <v>4038</v>
      </c>
    </row>
    <row r="2239" spans="1:1" x14ac:dyDescent="0.35">
      <c r="A2239" t="s">
        <v>4039</v>
      </c>
    </row>
    <row r="2240" spans="1:1" x14ac:dyDescent="0.35">
      <c r="A2240" t="s">
        <v>4040</v>
      </c>
    </row>
    <row r="2241" spans="1:1" x14ac:dyDescent="0.35">
      <c r="A2241" t="s">
        <v>4041</v>
      </c>
    </row>
    <row r="2242" spans="1:1" x14ac:dyDescent="0.35">
      <c r="A2242" t="s">
        <v>4042</v>
      </c>
    </row>
    <row r="2243" spans="1:1" x14ac:dyDescent="0.35">
      <c r="A2243" t="s">
        <v>4043</v>
      </c>
    </row>
    <row r="2244" spans="1:1" x14ac:dyDescent="0.35">
      <c r="A2244" t="s">
        <v>4044</v>
      </c>
    </row>
    <row r="2245" spans="1:1" x14ac:dyDescent="0.35">
      <c r="A2245" t="s">
        <v>4045</v>
      </c>
    </row>
    <row r="2246" spans="1:1" x14ac:dyDescent="0.35">
      <c r="A2246" t="s">
        <v>4046</v>
      </c>
    </row>
    <row r="2247" spans="1:1" x14ac:dyDescent="0.35">
      <c r="A2247" t="s">
        <v>4047</v>
      </c>
    </row>
    <row r="2248" spans="1:1" x14ac:dyDescent="0.35">
      <c r="A2248" t="s">
        <v>4048</v>
      </c>
    </row>
    <row r="2249" spans="1:1" x14ac:dyDescent="0.35">
      <c r="A2249" t="s">
        <v>4049</v>
      </c>
    </row>
    <row r="2250" spans="1:1" x14ac:dyDescent="0.35">
      <c r="A2250" t="s">
        <v>4050</v>
      </c>
    </row>
    <row r="2251" spans="1:1" x14ac:dyDescent="0.35">
      <c r="A2251" t="s">
        <v>4051</v>
      </c>
    </row>
    <row r="2252" spans="1:1" x14ac:dyDescent="0.35">
      <c r="A2252" t="s">
        <v>4052</v>
      </c>
    </row>
    <row r="2253" spans="1:1" x14ac:dyDescent="0.35">
      <c r="A2253" t="s">
        <v>4053</v>
      </c>
    </row>
    <row r="2254" spans="1:1" x14ac:dyDescent="0.35">
      <c r="A2254" t="s">
        <v>4054</v>
      </c>
    </row>
    <row r="2255" spans="1:1" x14ac:dyDescent="0.35">
      <c r="A2255" t="s">
        <v>4055</v>
      </c>
    </row>
    <row r="2256" spans="1:1" x14ac:dyDescent="0.35">
      <c r="A2256" t="s">
        <v>4056</v>
      </c>
    </row>
    <row r="2257" spans="1:1" x14ac:dyDescent="0.35">
      <c r="A2257" t="s">
        <v>4057</v>
      </c>
    </row>
    <row r="2258" spans="1:1" x14ac:dyDescent="0.35">
      <c r="A2258" t="s">
        <v>4058</v>
      </c>
    </row>
    <row r="2259" spans="1:1" x14ac:dyDescent="0.35">
      <c r="A2259" t="s">
        <v>4059</v>
      </c>
    </row>
    <row r="2260" spans="1:1" x14ac:dyDescent="0.35">
      <c r="A2260" t="s">
        <v>4060</v>
      </c>
    </row>
    <row r="2261" spans="1:1" x14ac:dyDescent="0.35">
      <c r="A2261" t="s">
        <v>4061</v>
      </c>
    </row>
    <row r="2262" spans="1:1" x14ac:dyDescent="0.35">
      <c r="A2262" t="s">
        <v>4062</v>
      </c>
    </row>
    <row r="2263" spans="1:1" x14ac:dyDescent="0.35">
      <c r="A2263" t="s">
        <v>4063</v>
      </c>
    </row>
    <row r="2264" spans="1:1" x14ac:dyDescent="0.35">
      <c r="A2264" t="s">
        <v>4064</v>
      </c>
    </row>
    <row r="2265" spans="1:1" x14ac:dyDescent="0.35">
      <c r="A2265" t="s">
        <v>4065</v>
      </c>
    </row>
    <row r="2266" spans="1:1" x14ac:dyDescent="0.35">
      <c r="A2266" t="s">
        <v>4066</v>
      </c>
    </row>
    <row r="2267" spans="1:1" x14ac:dyDescent="0.35">
      <c r="A2267" t="s">
        <v>4067</v>
      </c>
    </row>
    <row r="2268" spans="1:1" x14ac:dyDescent="0.35">
      <c r="A2268" t="s">
        <v>4068</v>
      </c>
    </row>
    <row r="2269" spans="1:1" x14ac:dyDescent="0.35">
      <c r="A2269" t="s">
        <v>4069</v>
      </c>
    </row>
    <row r="2270" spans="1:1" x14ac:dyDescent="0.35">
      <c r="A2270" t="s">
        <v>4070</v>
      </c>
    </row>
    <row r="2271" spans="1:1" x14ac:dyDescent="0.35">
      <c r="A2271" t="s">
        <v>4071</v>
      </c>
    </row>
    <row r="2272" spans="1:1" x14ac:dyDescent="0.35">
      <c r="A2272" t="s">
        <v>4072</v>
      </c>
    </row>
    <row r="2273" spans="1:1" x14ac:dyDescent="0.35">
      <c r="A2273" t="s">
        <v>4073</v>
      </c>
    </row>
    <row r="2274" spans="1:1" x14ac:dyDescent="0.35">
      <c r="A2274" t="s">
        <v>4074</v>
      </c>
    </row>
    <row r="2275" spans="1:1" x14ac:dyDescent="0.35">
      <c r="A2275" t="s">
        <v>4075</v>
      </c>
    </row>
    <row r="2276" spans="1:1" x14ac:dyDescent="0.35">
      <c r="A2276" t="s">
        <v>4076</v>
      </c>
    </row>
    <row r="2277" spans="1:1" x14ac:dyDescent="0.35">
      <c r="A2277" t="s">
        <v>4077</v>
      </c>
    </row>
    <row r="2278" spans="1:1" x14ac:dyDescent="0.35">
      <c r="A2278" t="s">
        <v>4078</v>
      </c>
    </row>
    <row r="2279" spans="1:1" x14ac:dyDescent="0.35">
      <c r="A2279" t="s">
        <v>4079</v>
      </c>
    </row>
    <row r="2280" spans="1:1" x14ac:dyDescent="0.35">
      <c r="A2280" t="s">
        <v>4080</v>
      </c>
    </row>
    <row r="2281" spans="1:1" x14ac:dyDescent="0.35">
      <c r="A2281" t="s">
        <v>4081</v>
      </c>
    </row>
    <row r="2282" spans="1:1" x14ac:dyDescent="0.35">
      <c r="A2282" t="s">
        <v>4082</v>
      </c>
    </row>
    <row r="2283" spans="1:1" x14ac:dyDescent="0.35">
      <c r="A2283" t="s">
        <v>4083</v>
      </c>
    </row>
    <row r="2284" spans="1:1" x14ac:dyDescent="0.35">
      <c r="A2284" t="s">
        <v>4084</v>
      </c>
    </row>
    <row r="2285" spans="1:1" x14ac:dyDescent="0.35">
      <c r="A2285" t="s">
        <v>4085</v>
      </c>
    </row>
    <row r="2286" spans="1:1" x14ac:dyDescent="0.35">
      <c r="A2286" t="s">
        <v>4086</v>
      </c>
    </row>
    <row r="2287" spans="1:1" x14ac:dyDescent="0.35">
      <c r="A2287" t="s">
        <v>4087</v>
      </c>
    </row>
    <row r="2288" spans="1:1" x14ac:dyDescent="0.35">
      <c r="A2288" t="s">
        <v>4088</v>
      </c>
    </row>
    <row r="2289" spans="1:1" x14ac:dyDescent="0.35">
      <c r="A2289" t="s">
        <v>4089</v>
      </c>
    </row>
    <row r="2290" spans="1:1" x14ac:dyDescent="0.35">
      <c r="A2290" t="s">
        <v>4090</v>
      </c>
    </row>
    <row r="2291" spans="1:1" x14ac:dyDescent="0.35">
      <c r="A2291" t="s">
        <v>4091</v>
      </c>
    </row>
    <row r="2292" spans="1:1" x14ac:dyDescent="0.35">
      <c r="A2292" t="s">
        <v>4092</v>
      </c>
    </row>
    <row r="2293" spans="1:1" x14ac:dyDescent="0.35">
      <c r="A2293" t="s">
        <v>4093</v>
      </c>
    </row>
    <row r="2294" spans="1:1" x14ac:dyDescent="0.35">
      <c r="A2294" t="s">
        <v>4094</v>
      </c>
    </row>
    <row r="2295" spans="1:1" x14ac:dyDescent="0.35">
      <c r="A2295" t="s">
        <v>4095</v>
      </c>
    </row>
    <row r="2296" spans="1:1" x14ac:dyDescent="0.35">
      <c r="A2296" t="s">
        <v>4096</v>
      </c>
    </row>
    <row r="2297" spans="1:1" x14ac:dyDescent="0.35">
      <c r="A2297" t="s">
        <v>4097</v>
      </c>
    </row>
    <row r="2298" spans="1:1" x14ac:dyDescent="0.35">
      <c r="A2298" t="s">
        <v>4098</v>
      </c>
    </row>
    <row r="2299" spans="1:1" x14ac:dyDescent="0.35">
      <c r="A2299" t="s">
        <v>4099</v>
      </c>
    </row>
    <row r="2300" spans="1:1" x14ac:dyDescent="0.35">
      <c r="A2300" t="s">
        <v>4100</v>
      </c>
    </row>
    <row r="2301" spans="1:1" x14ac:dyDescent="0.35">
      <c r="A2301" t="s">
        <v>4101</v>
      </c>
    </row>
    <row r="2302" spans="1:1" x14ac:dyDescent="0.35">
      <c r="A2302" t="s">
        <v>4102</v>
      </c>
    </row>
    <row r="2303" spans="1:1" x14ac:dyDescent="0.35">
      <c r="A2303" t="s">
        <v>4103</v>
      </c>
    </row>
    <row r="2304" spans="1:1" x14ac:dyDescent="0.35">
      <c r="A2304" t="s">
        <v>4104</v>
      </c>
    </row>
    <row r="2305" spans="1:1" x14ac:dyDescent="0.35">
      <c r="A2305" t="s">
        <v>4105</v>
      </c>
    </row>
    <row r="2306" spans="1:1" x14ac:dyDescent="0.35">
      <c r="A2306" t="s">
        <v>4106</v>
      </c>
    </row>
    <row r="2307" spans="1:1" x14ac:dyDescent="0.35">
      <c r="A2307" t="s">
        <v>4107</v>
      </c>
    </row>
    <row r="2308" spans="1:1" x14ac:dyDescent="0.35">
      <c r="A2308" t="s">
        <v>4108</v>
      </c>
    </row>
    <row r="2309" spans="1:1" x14ac:dyDescent="0.35">
      <c r="A2309" t="s">
        <v>4109</v>
      </c>
    </row>
    <row r="2310" spans="1:1" x14ac:dyDescent="0.35">
      <c r="A2310" t="s">
        <v>4110</v>
      </c>
    </row>
    <row r="2311" spans="1:1" x14ac:dyDescent="0.35">
      <c r="A2311" t="s">
        <v>4111</v>
      </c>
    </row>
    <row r="2312" spans="1:1" x14ac:dyDescent="0.35">
      <c r="A2312" t="s">
        <v>4112</v>
      </c>
    </row>
    <row r="2313" spans="1:1" x14ac:dyDescent="0.35">
      <c r="A2313" t="s">
        <v>4113</v>
      </c>
    </row>
    <row r="2314" spans="1:1" x14ac:dyDescent="0.35">
      <c r="A2314" t="s">
        <v>4114</v>
      </c>
    </row>
    <row r="2315" spans="1:1" x14ac:dyDescent="0.35">
      <c r="A2315" t="s">
        <v>4115</v>
      </c>
    </row>
    <row r="2316" spans="1:1" x14ac:dyDescent="0.35">
      <c r="A2316" t="s">
        <v>4116</v>
      </c>
    </row>
    <row r="2317" spans="1:1" x14ac:dyDescent="0.35">
      <c r="A2317" t="s">
        <v>4117</v>
      </c>
    </row>
    <row r="2318" spans="1:1" x14ac:dyDescent="0.35">
      <c r="A2318" t="s">
        <v>4118</v>
      </c>
    </row>
    <row r="2319" spans="1:1" x14ac:dyDescent="0.35">
      <c r="A2319" t="s">
        <v>4119</v>
      </c>
    </row>
    <row r="2320" spans="1:1" x14ac:dyDescent="0.35">
      <c r="A2320" t="s">
        <v>4120</v>
      </c>
    </row>
    <row r="2321" spans="1:1" x14ac:dyDescent="0.35">
      <c r="A2321" t="s">
        <v>4121</v>
      </c>
    </row>
    <row r="2322" spans="1:1" x14ac:dyDescent="0.35">
      <c r="A2322" t="s">
        <v>4122</v>
      </c>
    </row>
    <row r="2323" spans="1:1" x14ac:dyDescent="0.35">
      <c r="A2323" t="s">
        <v>4123</v>
      </c>
    </row>
    <row r="2324" spans="1:1" x14ac:dyDescent="0.35">
      <c r="A2324" t="s">
        <v>4124</v>
      </c>
    </row>
    <row r="2325" spans="1:1" x14ac:dyDescent="0.35">
      <c r="A2325" t="s">
        <v>4125</v>
      </c>
    </row>
    <row r="2326" spans="1:1" x14ac:dyDescent="0.35">
      <c r="A2326" t="s">
        <v>4126</v>
      </c>
    </row>
    <row r="2327" spans="1:1" x14ac:dyDescent="0.35">
      <c r="A2327" t="s">
        <v>4127</v>
      </c>
    </row>
    <row r="2328" spans="1:1" x14ac:dyDescent="0.35">
      <c r="A2328" t="s">
        <v>4128</v>
      </c>
    </row>
    <row r="2329" spans="1:1" x14ac:dyDescent="0.35">
      <c r="A2329" t="s">
        <v>4129</v>
      </c>
    </row>
    <row r="2330" spans="1:1" x14ac:dyDescent="0.35">
      <c r="A2330" t="s">
        <v>4130</v>
      </c>
    </row>
    <row r="2331" spans="1:1" x14ac:dyDescent="0.35">
      <c r="A2331" t="s">
        <v>4131</v>
      </c>
    </row>
    <row r="2332" spans="1:1" x14ac:dyDescent="0.35">
      <c r="A2332" t="s">
        <v>4132</v>
      </c>
    </row>
    <row r="2333" spans="1:1" x14ac:dyDescent="0.35">
      <c r="A2333" t="s">
        <v>4133</v>
      </c>
    </row>
    <row r="2334" spans="1:1" x14ac:dyDescent="0.35">
      <c r="A2334" t="s">
        <v>4134</v>
      </c>
    </row>
    <row r="2335" spans="1:1" x14ac:dyDescent="0.35">
      <c r="A2335" t="s">
        <v>4135</v>
      </c>
    </row>
    <row r="2336" spans="1:1" x14ac:dyDescent="0.35">
      <c r="A2336" t="s">
        <v>4136</v>
      </c>
    </row>
    <row r="2337" spans="1:1" x14ac:dyDescent="0.35">
      <c r="A2337" t="s">
        <v>4137</v>
      </c>
    </row>
    <row r="2338" spans="1:1" x14ac:dyDescent="0.35">
      <c r="A2338" t="s">
        <v>4138</v>
      </c>
    </row>
    <row r="2339" spans="1:1" x14ac:dyDescent="0.35">
      <c r="A2339" t="s">
        <v>4139</v>
      </c>
    </row>
    <row r="2340" spans="1:1" x14ac:dyDescent="0.35">
      <c r="A2340" t="s">
        <v>4140</v>
      </c>
    </row>
    <row r="2341" spans="1:1" x14ac:dyDescent="0.35">
      <c r="A2341" t="s">
        <v>4141</v>
      </c>
    </row>
    <row r="2342" spans="1:1" x14ac:dyDescent="0.35">
      <c r="A2342" t="s">
        <v>4142</v>
      </c>
    </row>
    <row r="2343" spans="1:1" x14ac:dyDescent="0.35">
      <c r="A2343" t="s">
        <v>4143</v>
      </c>
    </row>
    <row r="2344" spans="1:1" x14ac:dyDescent="0.35">
      <c r="A2344" t="s">
        <v>4144</v>
      </c>
    </row>
    <row r="2345" spans="1:1" x14ac:dyDescent="0.35">
      <c r="A2345" t="s">
        <v>4145</v>
      </c>
    </row>
    <row r="2346" spans="1:1" x14ac:dyDescent="0.35">
      <c r="A2346" t="s">
        <v>4146</v>
      </c>
    </row>
    <row r="2347" spans="1:1" x14ac:dyDescent="0.35">
      <c r="A2347" t="s">
        <v>4147</v>
      </c>
    </row>
    <row r="2348" spans="1:1" x14ac:dyDescent="0.35">
      <c r="A2348" t="s">
        <v>4148</v>
      </c>
    </row>
    <row r="2349" spans="1:1" x14ac:dyDescent="0.35">
      <c r="A2349" t="s">
        <v>4149</v>
      </c>
    </row>
    <row r="2350" spans="1:1" x14ac:dyDescent="0.35">
      <c r="A2350" t="s">
        <v>4150</v>
      </c>
    </row>
    <row r="2351" spans="1:1" x14ac:dyDescent="0.35">
      <c r="A2351" t="s">
        <v>4151</v>
      </c>
    </row>
    <row r="2352" spans="1:1" x14ac:dyDescent="0.35">
      <c r="A2352" t="s">
        <v>4152</v>
      </c>
    </row>
    <row r="2353" spans="1:1" x14ac:dyDescent="0.35">
      <c r="A2353" t="s">
        <v>4153</v>
      </c>
    </row>
    <row r="2354" spans="1:1" x14ac:dyDescent="0.35">
      <c r="A2354" t="s">
        <v>4154</v>
      </c>
    </row>
    <row r="2355" spans="1:1" x14ac:dyDescent="0.35">
      <c r="A2355" t="s">
        <v>4155</v>
      </c>
    </row>
    <row r="2356" spans="1:1" x14ac:dyDescent="0.35">
      <c r="A2356" t="s">
        <v>4156</v>
      </c>
    </row>
    <row r="2357" spans="1:1" x14ac:dyDescent="0.35">
      <c r="A2357" t="s">
        <v>4157</v>
      </c>
    </row>
    <row r="2358" spans="1:1" x14ac:dyDescent="0.35">
      <c r="A2358" t="s">
        <v>4158</v>
      </c>
    </row>
    <row r="2359" spans="1:1" x14ac:dyDescent="0.35">
      <c r="A2359" t="s">
        <v>4159</v>
      </c>
    </row>
    <row r="2360" spans="1:1" x14ac:dyDescent="0.35">
      <c r="A2360" t="s">
        <v>4160</v>
      </c>
    </row>
    <row r="2361" spans="1:1" x14ac:dyDescent="0.35">
      <c r="A2361" t="s">
        <v>4161</v>
      </c>
    </row>
    <row r="2362" spans="1:1" x14ac:dyDescent="0.35">
      <c r="A2362" t="s">
        <v>4162</v>
      </c>
    </row>
    <row r="2363" spans="1:1" x14ac:dyDescent="0.35">
      <c r="A2363" t="s">
        <v>4163</v>
      </c>
    </row>
    <row r="2364" spans="1:1" x14ac:dyDescent="0.35">
      <c r="A2364" t="s">
        <v>4164</v>
      </c>
    </row>
    <row r="2365" spans="1:1" x14ac:dyDescent="0.35">
      <c r="A2365" t="s">
        <v>4165</v>
      </c>
    </row>
    <row r="2366" spans="1:1" x14ac:dyDescent="0.35">
      <c r="A2366" t="s">
        <v>4166</v>
      </c>
    </row>
    <row r="2367" spans="1:1" x14ac:dyDescent="0.35">
      <c r="A2367" t="s">
        <v>4167</v>
      </c>
    </row>
    <row r="2368" spans="1:1" x14ac:dyDescent="0.35">
      <c r="A2368" t="s">
        <v>4168</v>
      </c>
    </row>
    <row r="2369" spans="1:1" x14ac:dyDescent="0.35">
      <c r="A2369" t="s">
        <v>4169</v>
      </c>
    </row>
    <row r="2370" spans="1:1" x14ac:dyDescent="0.35">
      <c r="A2370" t="s">
        <v>4170</v>
      </c>
    </row>
    <row r="2371" spans="1:1" x14ac:dyDescent="0.35">
      <c r="A2371" t="s">
        <v>4171</v>
      </c>
    </row>
    <row r="2372" spans="1:1" x14ac:dyDescent="0.35">
      <c r="A2372" t="s">
        <v>4172</v>
      </c>
    </row>
    <row r="2373" spans="1:1" x14ac:dyDescent="0.35">
      <c r="A2373" t="s">
        <v>4173</v>
      </c>
    </row>
    <row r="2374" spans="1:1" x14ac:dyDescent="0.35">
      <c r="A2374" t="s">
        <v>4174</v>
      </c>
    </row>
    <row r="2375" spans="1:1" x14ac:dyDescent="0.35">
      <c r="A2375" t="s">
        <v>4175</v>
      </c>
    </row>
    <row r="2376" spans="1:1" x14ac:dyDescent="0.35">
      <c r="A2376" t="s">
        <v>4176</v>
      </c>
    </row>
    <row r="2377" spans="1:1" x14ac:dyDescent="0.35">
      <c r="A2377" t="s">
        <v>4177</v>
      </c>
    </row>
    <row r="2378" spans="1:1" x14ac:dyDescent="0.35">
      <c r="A2378" t="s">
        <v>4178</v>
      </c>
    </row>
    <row r="2379" spans="1:1" x14ac:dyDescent="0.35">
      <c r="A2379" t="s">
        <v>4179</v>
      </c>
    </row>
    <row r="2380" spans="1:1" x14ac:dyDescent="0.35">
      <c r="A2380" t="s">
        <v>4180</v>
      </c>
    </row>
    <row r="2381" spans="1:1" x14ac:dyDescent="0.35">
      <c r="A2381" t="s">
        <v>4181</v>
      </c>
    </row>
    <row r="2382" spans="1:1" x14ac:dyDescent="0.35">
      <c r="A2382" t="s">
        <v>4182</v>
      </c>
    </row>
    <row r="2383" spans="1:1" x14ac:dyDescent="0.35">
      <c r="A2383" t="s">
        <v>4183</v>
      </c>
    </row>
    <row r="2384" spans="1:1" x14ac:dyDescent="0.35">
      <c r="A2384" t="s">
        <v>4184</v>
      </c>
    </row>
    <row r="2385" spans="1:1" x14ac:dyDescent="0.35">
      <c r="A2385" t="s">
        <v>4185</v>
      </c>
    </row>
    <row r="2386" spans="1:1" x14ac:dyDescent="0.35">
      <c r="A2386" t="s">
        <v>4186</v>
      </c>
    </row>
    <row r="2387" spans="1:1" x14ac:dyDescent="0.35">
      <c r="A2387" t="s">
        <v>4187</v>
      </c>
    </row>
    <row r="2388" spans="1:1" x14ac:dyDescent="0.35">
      <c r="A2388" t="s">
        <v>4188</v>
      </c>
    </row>
    <row r="2389" spans="1:1" x14ac:dyDescent="0.35">
      <c r="A2389" t="s">
        <v>4189</v>
      </c>
    </row>
    <row r="2390" spans="1:1" x14ac:dyDescent="0.35">
      <c r="A2390" t="s">
        <v>4190</v>
      </c>
    </row>
    <row r="2391" spans="1:1" x14ac:dyDescent="0.35">
      <c r="A2391" t="s">
        <v>4191</v>
      </c>
    </row>
    <row r="2392" spans="1:1" x14ac:dyDescent="0.35">
      <c r="A2392" t="s">
        <v>4192</v>
      </c>
    </row>
    <row r="2393" spans="1:1" x14ac:dyDescent="0.35">
      <c r="A2393" t="s">
        <v>4193</v>
      </c>
    </row>
    <row r="2394" spans="1:1" x14ac:dyDescent="0.35">
      <c r="A2394" t="s">
        <v>4194</v>
      </c>
    </row>
    <row r="2395" spans="1:1" x14ac:dyDescent="0.35">
      <c r="A2395" t="s">
        <v>4195</v>
      </c>
    </row>
    <row r="2396" spans="1:1" x14ac:dyDescent="0.35">
      <c r="A2396" t="s">
        <v>4196</v>
      </c>
    </row>
    <row r="2397" spans="1:1" x14ac:dyDescent="0.35">
      <c r="A2397" t="s">
        <v>4197</v>
      </c>
    </row>
    <row r="2398" spans="1:1" x14ac:dyDescent="0.35">
      <c r="A2398" t="s">
        <v>4198</v>
      </c>
    </row>
    <row r="2399" spans="1:1" x14ac:dyDescent="0.35">
      <c r="A2399" t="s">
        <v>4199</v>
      </c>
    </row>
    <row r="2400" spans="1:1" x14ac:dyDescent="0.35">
      <c r="A2400" t="s">
        <v>4200</v>
      </c>
    </row>
    <row r="2401" spans="1:1" x14ac:dyDescent="0.35">
      <c r="A2401" t="s">
        <v>4201</v>
      </c>
    </row>
    <row r="2402" spans="1:1" x14ac:dyDescent="0.35">
      <c r="A2402" t="s">
        <v>4202</v>
      </c>
    </row>
    <row r="2403" spans="1:1" x14ac:dyDescent="0.35">
      <c r="A2403" t="s">
        <v>4203</v>
      </c>
    </row>
    <row r="2404" spans="1:1" x14ac:dyDescent="0.35">
      <c r="A2404" t="s">
        <v>4204</v>
      </c>
    </row>
    <row r="2405" spans="1:1" x14ac:dyDescent="0.35">
      <c r="A2405" t="s">
        <v>4205</v>
      </c>
    </row>
    <row r="2406" spans="1:1" x14ac:dyDescent="0.35">
      <c r="A2406" t="s">
        <v>4206</v>
      </c>
    </row>
    <row r="2407" spans="1:1" x14ac:dyDescent="0.35">
      <c r="A2407" t="s">
        <v>4207</v>
      </c>
    </row>
    <row r="2408" spans="1:1" x14ac:dyDescent="0.35">
      <c r="A2408" t="s">
        <v>4208</v>
      </c>
    </row>
    <row r="2409" spans="1:1" x14ac:dyDescent="0.35">
      <c r="A2409" t="s">
        <v>4209</v>
      </c>
    </row>
    <row r="2410" spans="1:1" x14ac:dyDescent="0.35">
      <c r="A2410" t="s">
        <v>4210</v>
      </c>
    </row>
    <row r="2411" spans="1:1" x14ac:dyDescent="0.35">
      <c r="A2411" t="s">
        <v>4211</v>
      </c>
    </row>
    <row r="2412" spans="1:1" x14ac:dyDescent="0.35">
      <c r="A2412" t="s">
        <v>4212</v>
      </c>
    </row>
    <row r="2413" spans="1:1" x14ac:dyDescent="0.35">
      <c r="A2413" t="s">
        <v>4213</v>
      </c>
    </row>
    <row r="2414" spans="1:1" x14ac:dyDescent="0.35">
      <c r="A2414" t="s">
        <v>4214</v>
      </c>
    </row>
    <row r="2415" spans="1:1" x14ac:dyDescent="0.35">
      <c r="A2415" t="s">
        <v>4215</v>
      </c>
    </row>
    <row r="2416" spans="1:1" x14ac:dyDescent="0.35">
      <c r="A2416" t="s">
        <v>4216</v>
      </c>
    </row>
    <row r="2417" spans="1:1" x14ac:dyDescent="0.35">
      <c r="A2417" t="s">
        <v>4217</v>
      </c>
    </row>
    <row r="2418" spans="1:1" x14ac:dyDescent="0.35">
      <c r="A2418" t="s">
        <v>4218</v>
      </c>
    </row>
    <row r="2419" spans="1:1" x14ac:dyDescent="0.35">
      <c r="A2419" t="s">
        <v>4219</v>
      </c>
    </row>
    <row r="2420" spans="1:1" x14ac:dyDescent="0.35">
      <c r="A2420" t="s">
        <v>4220</v>
      </c>
    </row>
    <row r="2421" spans="1:1" x14ac:dyDescent="0.35">
      <c r="A2421" t="s">
        <v>4221</v>
      </c>
    </row>
    <row r="2422" spans="1:1" x14ac:dyDescent="0.35">
      <c r="A2422" t="s">
        <v>4222</v>
      </c>
    </row>
    <row r="2423" spans="1:1" x14ac:dyDescent="0.35">
      <c r="A2423" t="s">
        <v>4223</v>
      </c>
    </row>
    <row r="2424" spans="1:1" x14ac:dyDescent="0.35">
      <c r="A2424" t="s">
        <v>4224</v>
      </c>
    </row>
    <row r="2425" spans="1:1" x14ac:dyDescent="0.35">
      <c r="A2425" t="s">
        <v>4225</v>
      </c>
    </row>
    <row r="2426" spans="1:1" x14ac:dyDescent="0.35">
      <c r="A2426" t="s">
        <v>4226</v>
      </c>
    </row>
    <row r="2427" spans="1:1" x14ac:dyDescent="0.35">
      <c r="A2427" t="s">
        <v>4227</v>
      </c>
    </row>
    <row r="2428" spans="1:1" x14ac:dyDescent="0.35">
      <c r="A2428" t="s">
        <v>4228</v>
      </c>
    </row>
    <row r="2429" spans="1:1" x14ac:dyDescent="0.35">
      <c r="A2429" t="s">
        <v>4229</v>
      </c>
    </row>
    <row r="2430" spans="1:1" x14ac:dyDescent="0.35">
      <c r="A2430" t="s">
        <v>4230</v>
      </c>
    </row>
    <row r="2431" spans="1:1" x14ac:dyDescent="0.35">
      <c r="A2431" t="s">
        <v>4231</v>
      </c>
    </row>
    <row r="2432" spans="1:1" x14ac:dyDescent="0.35">
      <c r="A2432" t="s">
        <v>4232</v>
      </c>
    </row>
    <row r="2433" spans="1:1" x14ac:dyDescent="0.35">
      <c r="A2433" t="s">
        <v>4233</v>
      </c>
    </row>
    <row r="2434" spans="1:1" x14ac:dyDescent="0.35">
      <c r="A2434" t="s">
        <v>4234</v>
      </c>
    </row>
    <row r="2435" spans="1:1" x14ac:dyDescent="0.35">
      <c r="A2435" t="s">
        <v>4235</v>
      </c>
    </row>
    <row r="2436" spans="1:1" x14ac:dyDescent="0.35">
      <c r="A2436" t="s">
        <v>4236</v>
      </c>
    </row>
    <row r="2437" spans="1:1" x14ac:dyDescent="0.35">
      <c r="A2437" t="s">
        <v>4237</v>
      </c>
    </row>
    <row r="2438" spans="1:1" x14ac:dyDescent="0.35">
      <c r="A2438" t="s">
        <v>4238</v>
      </c>
    </row>
    <row r="2439" spans="1:1" x14ac:dyDescent="0.35">
      <c r="A2439" t="s">
        <v>4239</v>
      </c>
    </row>
    <row r="2440" spans="1:1" x14ac:dyDescent="0.35">
      <c r="A2440" t="s">
        <v>4240</v>
      </c>
    </row>
    <row r="2441" spans="1:1" x14ac:dyDescent="0.35">
      <c r="A2441" t="s">
        <v>4241</v>
      </c>
    </row>
    <row r="2442" spans="1:1" x14ac:dyDescent="0.35">
      <c r="A2442" t="s">
        <v>4242</v>
      </c>
    </row>
    <row r="2443" spans="1:1" x14ac:dyDescent="0.35">
      <c r="A2443" t="s">
        <v>4243</v>
      </c>
    </row>
    <row r="2444" spans="1:1" x14ac:dyDescent="0.35">
      <c r="A2444" t="s">
        <v>4244</v>
      </c>
    </row>
    <row r="2445" spans="1:1" x14ac:dyDescent="0.35">
      <c r="A2445" t="s">
        <v>4245</v>
      </c>
    </row>
    <row r="2446" spans="1:1" x14ac:dyDescent="0.35">
      <c r="A2446" t="s">
        <v>4246</v>
      </c>
    </row>
    <row r="2447" spans="1:1" x14ac:dyDescent="0.35">
      <c r="A2447" t="s">
        <v>4247</v>
      </c>
    </row>
    <row r="2448" spans="1:1" x14ac:dyDescent="0.35">
      <c r="A2448" t="s">
        <v>4248</v>
      </c>
    </row>
    <row r="2449" spans="1:1" x14ac:dyDescent="0.35">
      <c r="A2449" t="s">
        <v>4249</v>
      </c>
    </row>
    <row r="2450" spans="1:1" x14ac:dyDescent="0.35">
      <c r="A2450" t="s">
        <v>4250</v>
      </c>
    </row>
    <row r="2451" spans="1:1" x14ac:dyDescent="0.35">
      <c r="A2451" t="s">
        <v>4251</v>
      </c>
    </row>
    <row r="2452" spans="1:1" x14ac:dyDescent="0.35">
      <c r="A2452" t="s">
        <v>4252</v>
      </c>
    </row>
    <row r="2453" spans="1:1" x14ac:dyDescent="0.35">
      <c r="A2453" t="s">
        <v>4253</v>
      </c>
    </row>
    <row r="2454" spans="1:1" x14ac:dyDescent="0.35">
      <c r="A2454" t="s">
        <v>4254</v>
      </c>
    </row>
    <row r="2455" spans="1:1" x14ac:dyDescent="0.35">
      <c r="A2455" t="s">
        <v>4255</v>
      </c>
    </row>
    <row r="2456" spans="1:1" x14ac:dyDescent="0.35">
      <c r="A2456" t="s">
        <v>4256</v>
      </c>
    </row>
    <row r="2457" spans="1:1" x14ac:dyDescent="0.35">
      <c r="A2457" t="s">
        <v>4257</v>
      </c>
    </row>
    <row r="2458" spans="1:1" x14ac:dyDescent="0.35">
      <c r="A2458" t="s">
        <v>4258</v>
      </c>
    </row>
    <row r="2459" spans="1:1" x14ac:dyDescent="0.35">
      <c r="A2459" t="s">
        <v>4259</v>
      </c>
    </row>
    <row r="2460" spans="1:1" x14ac:dyDescent="0.35">
      <c r="A2460" t="s">
        <v>4260</v>
      </c>
    </row>
    <row r="2461" spans="1:1" x14ac:dyDescent="0.35">
      <c r="A2461" t="s">
        <v>4261</v>
      </c>
    </row>
    <row r="2462" spans="1:1" x14ac:dyDescent="0.35">
      <c r="A2462" t="s">
        <v>4262</v>
      </c>
    </row>
    <row r="2463" spans="1:1" x14ac:dyDescent="0.35">
      <c r="A2463" t="s">
        <v>4263</v>
      </c>
    </row>
    <row r="2464" spans="1:1" x14ac:dyDescent="0.35">
      <c r="A2464" t="s">
        <v>4264</v>
      </c>
    </row>
    <row r="2465" spans="1:1" x14ac:dyDescent="0.35">
      <c r="A2465" t="s">
        <v>4265</v>
      </c>
    </row>
    <row r="2466" spans="1:1" x14ac:dyDescent="0.35">
      <c r="A2466" t="s">
        <v>4266</v>
      </c>
    </row>
    <row r="2467" spans="1:1" x14ac:dyDescent="0.35">
      <c r="A2467" t="s">
        <v>4267</v>
      </c>
    </row>
    <row r="2468" spans="1:1" x14ac:dyDescent="0.35">
      <c r="A2468" t="s">
        <v>4268</v>
      </c>
    </row>
    <row r="2469" spans="1:1" x14ac:dyDescent="0.35">
      <c r="A2469" t="s">
        <v>4269</v>
      </c>
    </row>
    <row r="2470" spans="1:1" x14ac:dyDescent="0.35">
      <c r="A2470" t="s">
        <v>4270</v>
      </c>
    </row>
    <row r="2471" spans="1:1" x14ac:dyDescent="0.35">
      <c r="A2471" t="s">
        <v>4271</v>
      </c>
    </row>
    <row r="2472" spans="1:1" x14ac:dyDescent="0.35">
      <c r="A2472" t="s">
        <v>4272</v>
      </c>
    </row>
    <row r="2473" spans="1:1" x14ac:dyDescent="0.35">
      <c r="A2473" t="s">
        <v>4273</v>
      </c>
    </row>
    <row r="2474" spans="1:1" x14ac:dyDescent="0.35">
      <c r="A2474" t="s">
        <v>4274</v>
      </c>
    </row>
    <row r="2475" spans="1:1" x14ac:dyDescent="0.35">
      <c r="A2475" t="s">
        <v>4275</v>
      </c>
    </row>
    <row r="2476" spans="1:1" x14ac:dyDescent="0.35">
      <c r="A2476" t="s">
        <v>4276</v>
      </c>
    </row>
    <row r="2477" spans="1:1" x14ac:dyDescent="0.35">
      <c r="A2477" t="s">
        <v>4277</v>
      </c>
    </row>
    <row r="2478" spans="1:1" x14ac:dyDescent="0.35">
      <c r="A2478" t="s">
        <v>4278</v>
      </c>
    </row>
    <row r="2479" spans="1:1" x14ac:dyDescent="0.35">
      <c r="A2479" t="s">
        <v>4279</v>
      </c>
    </row>
    <row r="2480" spans="1:1" x14ac:dyDescent="0.35">
      <c r="A2480" t="s">
        <v>4280</v>
      </c>
    </row>
    <row r="2481" spans="1:1" x14ac:dyDescent="0.35">
      <c r="A2481" t="s">
        <v>4281</v>
      </c>
    </row>
    <row r="2482" spans="1:1" x14ac:dyDescent="0.35">
      <c r="A2482" t="s">
        <v>4282</v>
      </c>
    </row>
    <row r="2483" spans="1:1" x14ac:dyDescent="0.35">
      <c r="A2483" t="s">
        <v>4283</v>
      </c>
    </row>
    <row r="2484" spans="1:1" x14ac:dyDescent="0.35">
      <c r="A2484" t="s">
        <v>4284</v>
      </c>
    </row>
    <row r="2485" spans="1:1" x14ac:dyDescent="0.35">
      <c r="A2485" t="s">
        <v>4285</v>
      </c>
    </row>
    <row r="2486" spans="1:1" x14ac:dyDescent="0.35">
      <c r="A2486" t="s">
        <v>4286</v>
      </c>
    </row>
    <row r="2487" spans="1:1" x14ac:dyDescent="0.35">
      <c r="A2487" t="s">
        <v>4287</v>
      </c>
    </row>
    <row r="2488" spans="1:1" x14ac:dyDescent="0.35">
      <c r="A2488" t="s">
        <v>4288</v>
      </c>
    </row>
    <row r="2489" spans="1:1" x14ac:dyDescent="0.35">
      <c r="A2489" t="s">
        <v>4289</v>
      </c>
    </row>
    <row r="2490" spans="1:1" x14ac:dyDescent="0.35">
      <c r="A2490" t="s">
        <v>4290</v>
      </c>
    </row>
    <row r="2491" spans="1:1" x14ac:dyDescent="0.35">
      <c r="A2491" t="s">
        <v>4291</v>
      </c>
    </row>
    <row r="2492" spans="1:1" x14ac:dyDescent="0.35">
      <c r="A2492" t="s">
        <v>4292</v>
      </c>
    </row>
    <row r="2493" spans="1:1" x14ac:dyDescent="0.35">
      <c r="A2493" t="s">
        <v>4293</v>
      </c>
    </row>
    <row r="2494" spans="1:1" x14ac:dyDescent="0.35">
      <c r="A2494" t="s">
        <v>4294</v>
      </c>
    </row>
    <row r="2495" spans="1:1" x14ac:dyDescent="0.35">
      <c r="A2495" t="s">
        <v>4295</v>
      </c>
    </row>
    <row r="2496" spans="1:1" x14ac:dyDescent="0.35">
      <c r="A2496" t="s">
        <v>4296</v>
      </c>
    </row>
    <row r="2497" spans="1:1" x14ac:dyDescent="0.35">
      <c r="A2497" t="s">
        <v>4297</v>
      </c>
    </row>
    <row r="2498" spans="1:1" x14ac:dyDescent="0.35">
      <c r="A2498" t="s">
        <v>4298</v>
      </c>
    </row>
    <row r="2499" spans="1:1" x14ac:dyDescent="0.35">
      <c r="A2499" t="s">
        <v>4299</v>
      </c>
    </row>
    <row r="2500" spans="1:1" x14ac:dyDescent="0.35">
      <c r="A2500" t="s">
        <v>4300</v>
      </c>
    </row>
    <row r="2501" spans="1:1" x14ac:dyDescent="0.35">
      <c r="A2501" t="s">
        <v>4301</v>
      </c>
    </row>
    <row r="2502" spans="1:1" x14ac:dyDescent="0.35">
      <c r="A2502" t="s">
        <v>4302</v>
      </c>
    </row>
    <row r="2503" spans="1:1" x14ac:dyDescent="0.35">
      <c r="A2503" t="s">
        <v>4303</v>
      </c>
    </row>
    <row r="2504" spans="1:1" x14ac:dyDescent="0.35">
      <c r="A2504" t="s">
        <v>4304</v>
      </c>
    </row>
    <row r="2505" spans="1:1" x14ac:dyDescent="0.35">
      <c r="A2505" t="s">
        <v>4305</v>
      </c>
    </row>
    <row r="2506" spans="1:1" x14ac:dyDescent="0.35">
      <c r="A2506" t="s">
        <v>4306</v>
      </c>
    </row>
    <row r="2507" spans="1:1" x14ac:dyDescent="0.35">
      <c r="A2507" t="s">
        <v>4307</v>
      </c>
    </row>
    <row r="2508" spans="1:1" x14ac:dyDescent="0.35">
      <c r="A2508" t="s">
        <v>4308</v>
      </c>
    </row>
    <row r="2509" spans="1:1" x14ac:dyDescent="0.35">
      <c r="A2509" t="s">
        <v>4309</v>
      </c>
    </row>
    <row r="2510" spans="1:1" x14ac:dyDescent="0.35">
      <c r="A2510" t="s">
        <v>4310</v>
      </c>
    </row>
    <row r="2511" spans="1:1" x14ac:dyDescent="0.35">
      <c r="A2511" t="s">
        <v>4311</v>
      </c>
    </row>
    <row r="2512" spans="1:1" x14ac:dyDescent="0.35">
      <c r="A2512" t="s">
        <v>4312</v>
      </c>
    </row>
    <row r="2513" spans="1:1" x14ac:dyDescent="0.35">
      <c r="A2513" t="s">
        <v>4313</v>
      </c>
    </row>
    <row r="2514" spans="1:1" x14ac:dyDescent="0.35">
      <c r="A2514" t="s">
        <v>4314</v>
      </c>
    </row>
    <row r="2516" spans="1:1" x14ac:dyDescent="0.35">
      <c r="A2516" t="s">
        <v>4315</v>
      </c>
    </row>
    <row r="2518" spans="1:1" x14ac:dyDescent="0.35">
      <c r="A2518" t="s">
        <v>64</v>
      </c>
    </row>
    <row r="2519" spans="1:1" x14ac:dyDescent="0.35">
      <c r="A2519" t="s">
        <v>4316</v>
      </c>
    </row>
    <row r="2520" spans="1:1" x14ac:dyDescent="0.35">
      <c r="A2520" t="s">
        <v>4317</v>
      </c>
    </row>
    <row r="2522" spans="1:1" x14ac:dyDescent="0.35">
      <c r="A2522" t="s">
        <v>65</v>
      </c>
    </row>
    <row r="2523" spans="1:1" x14ac:dyDescent="0.35">
      <c r="A2523" t="s">
        <v>4318</v>
      </c>
    </row>
    <row r="2524" spans="1:1" x14ac:dyDescent="0.35">
      <c r="A2524" t="s">
        <v>4319</v>
      </c>
    </row>
    <row r="2525" spans="1:1" x14ac:dyDescent="0.35">
      <c r="A2525" t="s">
        <v>4320</v>
      </c>
    </row>
    <row r="2526" spans="1:1" x14ac:dyDescent="0.35">
      <c r="A2526" t="s">
        <v>4321</v>
      </c>
    </row>
    <row r="2527" spans="1:1" x14ac:dyDescent="0.35">
      <c r="A2527" t="s">
        <v>4322</v>
      </c>
    </row>
    <row r="2528" spans="1:1" x14ac:dyDescent="0.35">
      <c r="A2528" t="s">
        <v>4323</v>
      </c>
    </row>
    <row r="2529" spans="1:1" x14ac:dyDescent="0.35">
      <c r="A2529" t="s">
        <v>4324</v>
      </c>
    </row>
    <row r="2530" spans="1:1" x14ac:dyDescent="0.35">
      <c r="A2530" t="s">
        <v>4325</v>
      </c>
    </row>
    <row r="2531" spans="1:1" x14ac:dyDescent="0.35">
      <c r="A2531" t="s">
        <v>4326</v>
      </c>
    </row>
    <row r="2532" spans="1:1" x14ac:dyDescent="0.35">
      <c r="A2532" t="s">
        <v>4327</v>
      </c>
    </row>
    <row r="2533" spans="1:1" x14ac:dyDescent="0.35">
      <c r="A2533" t="s">
        <v>4328</v>
      </c>
    </row>
    <row r="2534" spans="1:1" x14ac:dyDescent="0.35">
      <c r="A2534" t="s">
        <v>4329</v>
      </c>
    </row>
    <row r="2535" spans="1:1" x14ac:dyDescent="0.35">
      <c r="A2535" t="s">
        <v>4330</v>
      </c>
    </row>
    <row r="2536" spans="1:1" x14ac:dyDescent="0.35">
      <c r="A2536" t="s">
        <v>4331</v>
      </c>
    </row>
    <row r="2537" spans="1:1" x14ac:dyDescent="0.35">
      <c r="A2537" t="s">
        <v>4332</v>
      </c>
    </row>
    <row r="2538" spans="1:1" x14ac:dyDescent="0.35">
      <c r="A2538" t="s">
        <v>4333</v>
      </c>
    </row>
    <row r="2539" spans="1:1" x14ac:dyDescent="0.35">
      <c r="A2539" t="s">
        <v>4334</v>
      </c>
    </row>
    <row r="2540" spans="1:1" x14ac:dyDescent="0.35">
      <c r="A2540" t="s">
        <v>4335</v>
      </c>
    </row>
    <row r="2541" spans="1:1" x14ac:dyDescent="0.35">
      <c r="A2541" t="s">
        <v>4336</v>
      </c>
    </row>
    <row r="2542" spans="1:1" x14ac:dyDescent="0.35">
      <c r="A2542" t="s">
        <v>4337</v>
      </c>
    </row>
    <row r="2543" spans="1:1" x14ac:dyDescent="0.35">
      <c r="A2543" t="s">
        <v>4338</v>
      </c>
    </row>
    <row r="2544" spans="1:1" x14ac:dyDescent="0.35">
      <c r="A2544" t="s">
        <v>4339</v>
      </c>
    </row>
    <row r="2545" spans="1:1" x14ac:dyDescent="0.35">
      <c r="A2545" t="s">
        <v>4340</v>
      </c>
    </row>
    <row r="2546" spans="1:1" x14ac:dyDescent="0.35">
      <c r="A2546" t="s">
        <v>4341</v>
      </c>
    </row>
    <row r="2547" spans="1:1" x14ac:dyDescent="0.35">
      <c r="A2547" t="s">
        <v>4342</v>
      </c>
    </row>
    <row r="2548" spans="1:1" x14ac:dyDescent="0.35">
      <c r="A2548" t="s">
        <v>4343</v>
      </c>
    </row>
    <row r="2549" spans="1:1" x14ac:dyDescent="0.35">
      <c r="A2549" t="s">
        <v>4344</v>
      </c>
    </row>
    <row r="2550" spans="1:1" x14ac:dyDescent="0.35">
      <c r="A2550" t="s">
        <v>4345</v>
      </c>
    </row>
    <row r="2551" spans="1:1" x14ac:dyDescent="0.35">
      <c r="A2551" t="s">
        <v>4346</v>
      </c>
    </row>
    <row r="2552" spans="1:1" x14ac:dyDescent="0.35">
      <c r="A2552" t="s">
        <v>4347</v>
      </c>
    </row>
    <row r="2553" spans="1:1" x14ac:dyDescent="0.35">
      <c r="A2553" t="s">
        <v>4348</v>
      </c>
    </row>
    <row r="2554" spans="1:1" x14ac:dyDescent="0.35">
      <c r="A2554" t="s">
        <v>4349</v>
      </c>
    </row>
    <row r="2555" spans="1:1" x14ac:dyDescent="0.35">
      <c r="A2555" t="s">
        <v>4350</v>
      </c>
    </row>
    <row r="2556" spans="1:1" x14ac:dyDescent="0.35">
      <c r="A2556" t="s">
        <v>4351</v>
      </c>
    </row>
    <row r="2557" spans="1:1" x14ac:dyDescent="0.35">
      <c r="A2557" t="s">
        <v>4352</v>
      </c>
    </row>
    <row r="2558" spans="1:1" x14ac:dyDescent="0.35">
      <c r="A2558" t="s">
        <v>4353</v>
      </c>
    </row>
    <row r="2559" spans="1:1" x14ac:dyDescent="0.35">
      <c r="A2559" t="s">
        <v>4354</v>
      </c>
    </row>
    <row r="2560" spans="1:1" x14ac:dyDescent="0.35">
      <c r="A2560" t="s">
        <v>4355</v>
      </c>
    </row>
    <row r="2561" spans="1:1" x14ac:dyDescent="0.35">
      <c r="A2561" t="s">
        <v>4356</v>
      </c>
    </row>
    <row r="2562" spans="1:1" x14ac:dyDescent="0.35">
      <c r="A2562" t="s">
        <v>4357</v>
      </c>
    </row>
    <row r="2563" spans="1:1" x14ac:dyDescent="0.35">
      <c r="A2563" t="s">
        <v>4358</v>
      </c>
    </row>
    <row r="2564" spans="1:1" x14ac:dyDescent="0.35">
      <c r="A2564" t="s">
        <v>4359</v>
      </c>
    </row>
    <row r="2565" spans="1:1" x14ac:dyDescent="0.35">
      <c r="A2565" t="s">
        <v>4360</v>
      </c>
    </row>
    <row r="2566" spans="1:1" x14ac:dyDescent="0.35">
      <c r="A2566" t="s">
        <v>4361</v>
      </c>
    </row>
    <row r="2567" spans="1:1" x14ac:dyDescent="0.35">
      <c r="A2567" t="s">
        <v>4362</v>
      </c>
    </row>
    <row r="2568" spans="1:1" x14ac:dyDescent="0.35">
      <c r="A2568" t="s">
        <v>4363</v>
      </c>
    </row>
    <row r="2569" spans="1:1" x14ac:dyDescent="0.35">
      <c r="A2569" t="s">
        <v>4364</v>
      </c>
    </row>
    <row r="2570" spans="1:1" x14ac:dyDescent="0.35">
      <c r="A2570" t="s">
        <v>4365</v>
      </c>
    </row>
    <row r="2571" spans="1:1" x14ac:dyDescent="0.35">
      <c r="A2571" t="s">
        <v>4366</v>
      </c>
    </row>
    <row r="2572" spans="1:1" x14ac:dyDescent="0.35">
      <c r="A2572" t="s">
        <v>4367</v>
      </c>
    </row>
    <row r="2573" spans="1:1" x14ac:dyDescent="0.35">
      <c r="A2573" t="s">
        <v>4368</v>
      </c>
    </row>
    <row r="2574" spans="1:1" x14ac:dyDescent="0.35">
      <c r="A2574" t="s">
        <v>4369</v>
      </c>
    </row>
    <row r="2575" spans="1:1" x14ac:dyDescent="0.35">
      <c r="A2575" t="s">
        <v>4370</v>
      </c>
    </row>
    <row r="2576" spans="1:1" x14ac:dyDescent="0.35">
      <c r="A2576" t="s">
        <v>4371</v>
      </c>
    </row>
    <row r="2577" spans="1:1" x14ac:dyDescent="0.35">
      <c r="A2577" t="s">
        <v>4372</v>
      </c>
    </row>
    <row r="2578" spans="1:1" x14ac:dyDescent="0.35">
      <c r="A2578" t="s">
        <v>4373</v>
      </c>
    </row>
    <row r="2579" spans="1:1" x14ac:dyDescent="0.35">
      <c r="A2579" t="s">
        <v>4374</v>
      </c>
    </row>
    <row r="2580" spans="1:1" x14ac:dyDescent="0.35">
      <c r="A2580" t="s">
        <v>4375</v>
      </c>
    </row>
    <row r="2581" spans="1:1" x14ac:dyDescent="0.35">
      <c r="A2581" t="s">
        <v>4376</v>
      </c>
    </row>
    <row r="2582" spans="1:1" x14ac:dyDescent="0.35">
      <c r="A2582" t="s">
        <v>4377</v>
      </c>
    </row>
    <row r="2583" spans="1:1" x14ac:dyDescent="0.35">
      <c r="A2583" t="s">
        <v>4378</v>
      </c>
    </row>
    <row r="2584" spans="1:1" x14ac:dyDescent="0.35">
      <c r="A2584" t="s">
        <v>4379</v>
      </c>
    </row>
    <row r="2585" spans="1:1" x14ac:dyDescent="0.35">
      <c r="A2585" t="s">
        <v>4380</v>
      </c>
    </row>
    <row r="2586" spans="1:1" x14ac:dyDescent="0.35">
      <c r="A2586" t="s">
        <v>4381</v>
      </c>
    </row>
    <row r="2587" spans="1:1" x14ac:dyDescent="0.35">
      <c r="A2587" t="s">
        <v>4382</v>
      </c>
    </row>
    <row r="2588" spans="1:1" x14ac:dyDescent="0.35">
      <c r="A2588" t="s">
        <v>4383</v>
      </c>
    </row>
    <row r="2589" spans="1:1" x14ac:dyDescent="0.35">
      <c r="A2589" t="s">
        <v>4384</v>
      </c>
    </row>
    <row r="2590" spans="1:1" x14ac:dyDescent="0.35">
      <c r="A2590" t="s">
        <v>4385</v>
      </c>
    </row>
    <row r="2591" spans="1:1" x14ac:dyDescent="0.35">
      <c r="A2591" t="s">
        <v>4386</v>
      </c>
    </row>
    <row r="2592" spans="1:1" x14ac:dyDescent="0.35">
      <c r="A2592" t="s">
        <v>4387</v>
      </c>
    </row>
    <row r="2593" spans="1:1" x14ac:dyDescent="0.35">
      <c r="A2593" t="s">
        <v>4388</v>
      </c>
    </row>
    <row r="2594" spans="1:1" x14ac:dyDescent="0.35">
      <c r="A2594" t="s">
        <v>4389</v>
      </c>
    </row>
    <row r="2595" spans="1:1" x14ac:dyDescent="0.35">
      <c r="A2595" t="s">
        <v>4390</v>
      </c>
    </row>
    <row r="2596" spans="1:1" x14ac:dyDescent="0.35">
      <c r="A2596" t="s">
        <v>4391</v>
      </c>
    </row>
    <row r="2597" spans="1:1" x14ac:dyDescent="0.35">
      <c r="A2597" t="s">
        <v>4392</v>
      </c>
    </row>
    <row r="2598" spans="1:1" x14ac:dyDescent="0.35">
      <c r="A2598" t="s">
        <v>4393</v>
      </c>
    </row>
    <row r="2599" spans="1:1" x14ac:dyDescent="0.35">
      <c r="A2599" t="s">
        <v>4394</v>
      </c>
    </row>
    <row r="2601" spans="1:1" x14ac:dyDescent="0.35">
      <c r="A2601" t="s">
        <v>66</v>
      </c>
    </row>
    <row r="2602" spans="1:1" x14ac:dyDescent="0.35">
      <c r="A2602" t="s">
        <v>4395</v>
      </c>
    </row>
    <row r="2603" spans="1:1" x14ac:dyDescent="0.35">
      <c r="A2603" t="s">
        <v>4396</v>
      </c>
    </row>
    <row r="2604" spans="1:1" x14ac:dyDescent="0.35">
      <c r="A2604" t="s">
        <v>4397</v>
      </c>
    </row>
    <row r="2605" spans="1:1" x14ac:dyDescent="0.35">
      <c r="A2605" t="s">
        <v>4398</v>
      </c>
    </row>
    <row r="2606" spans="1:1" x14ac:dyDescent="0.35">
      <c r="A2606" t="s">
        <v>4399</v>
      </c>
    </row>
    <row r="2607" spans="1:1" x14ac:dyDescent="0.35">
      <c r="A2607" t="s">
        <v>4400</v>
      </c>
    </row>
    <row r="2608" spans="1:1" x14ac:dyDescent="0.35">
      <c r="A2608" t="s">
        <v>4401</v>
      </c>
    </row>
    <row r="2609" spans="1:1" x14ac:dyDescent="0.35">
      <c r="A2609" t="s">
        <v>4402</v>
      </c>
    </row>
    <row r="2610" spans="1:1" x14ac:dyDescent="0.35">
      <c r="A2610" t="s">
        <v>4403</v>
      </c>
    </row>
    <row r="2611" spans="1:1" x14ac:dyDescent="0.35">
      <c r="A2611" t="s">
        <v>4404</v>
      </c>
    </row>
    <row r="2612" spans="1:1" x14ac:dyDescent="0.35">
      <c r="A2612" t="s">
        <v>4405</v>
      </c>
    </row>
    <row r="2613" spans="1:1" x14ac:dyDescent="0.35">
      <c r="A2613" t="s">
        <v>4406</v>
      </c>
    </row>
    <row r="2614" spans="1:1" x14ac:dyDescent="0.35">
      <c r="A2614" t="s">
        <v>4407</v>
      </c>
    </row>
    <row r="2615" spans="1:1" x14ac:dyDescent="0.35">
      <c r="A2615" t="s">
        <v>4408</v>
      </c>
    </row>
    <row r="2616" spans="1:1" x14ac:dyDescent="0.35">
      <c r="A2616" t="s">
        <v>4409</v>
      </c>
    </row>
    <row r="2617" spans="1:1" x14ac:dyDescent="0.35">
      <c r="A2617" t="s">
        <v>4410</v>
      </c>
    </row>
    <row r="2618" spans="1:1" x14ac:dyDescent="0.35">
      <c r="A2618" t="s">
        <v>4411</v>
      </c>
    </row>
    <row r="2619" spans="1:1" x14ac:dyDescent="0.35">
      <c r="A2619" t="s">
        <v>4412</v>
      </c>
    </row>
    <row r="2620" spans="1:1" x14ac:dyDescent="0.35">
      <c r="A2620" t="s">
        <v>4413</v>
      </c>
    </row>
    <row r="2621" spans="1:1" x14ac:dyDescent="0.35">
      <c r="A2621" t="s">
        <v>4414</v>
      </c>
    </row>
    <row r="2622" spans="1:1" x14ac:dyDescent="0.35">
      <c r="A2622" t="s">
        <v>4415</v>
      </c>
    </row>
    <row r="2623" spans="1:1" x14ac:dyDescent="0.35">
      <c r="A2623" t="s">
        <v>4416</v>
      </c>
    </row>
    <row r="2624" spans="1:1" x14ac:dyDescent="0.35">
      <c r="A2624" t="s">
        <v>4417</v>
      </c>
    </row>
    <row r="2625" spans="1:1" x14ac:dyDescent="0.35">
      <c r="A2625" t="s">
        <v>4418</v>
      </c>
    </row>
    <row r="2626" spans="1:1" x14ac:dyDescent="0.35">
      <c r="A2626" t="s">
        <v>4419</v>
      </c>
    </row>
    <row r="2627" spans="1:1" x14ac:dyDescent="0.35">
      <c r="A2627" t="s">
        <v>4420</v>
      </c>
    </row>
    <row r="2628" spans="1:1" x14ac:dyDescent="0.35">
      <c r="A2628" t="s">
        <v>4421</v>
      </c>
    </row>
    <row r="2629" spans="1:1" x14ac:dyDescent="0.35">
      <c r="A2629" t="s">
        <v>4422</v>
      </c>
    </row>
    <row r="2630" spans="1:1" x14ac:dyDescent="0.35">
      <c r="A2630" t="s">
        <v>4423</v>
      </c>
    </row>
    <row r="2631" spans="1:1" x14ac:dyDescent="0.35">
      <c r="A2631" t="s">
        <v>4424</v>
      </c>
    </row>
    <row r="2632" spans="1:1" x14ac:dyDescent="0.35">
      <c r="A2632" t="s">
        <v>4425</v>
      </c>
    </row>
    <row r="2633" spans="1:1" x14ac:dyDescent="0.35">
      <c r="A2633" t="s">
        <v>4426</v>
      </c>
    </row>
    <row r="2634" spans="1:1" x14ac:dyDescent="0.35">
      <c r="A2634" t="s">
        <v>4427</v>
      </c>
    </row>
    <row r="2635" spans="1:1" x14ac:dyDescent="0.35">
      <c r="A2635" t="s">
        <v>4428</v>
      </c>
    </row>
    <row r="2636" spans="1:1" x14ac:dyDescent="0.35">
      <c r="A2636" t="s">
        <v>4429</v>
      </c>
    </row>
    <row r="2637" spans="1:1" x14ac:dyDescent="0.35">
      <c r="A2637" t="s">
        <v>4430</v>
      </c>
    </row>
    <row r="2638" spans="1:1" x14ac:dyDescent="0.35">
      <c r="A2638" t="s">
        <v>4431</v>
      </c>
    </row>
    <row r="2639" spans="1:1" x14ac:dyDescent="0.35">
      <c r="A2639" t="s">
        <v>4432</v>
      </c>
    </row>
    <row r="2640" spans="1:1" x14ac:dyDescent="0.35">
      <c r="A2640" t="s">
        <v>4433</v>
      </c>
    </row>
    <row r="2641" spans="1:1" x14ac:dyDescent="0.35">
      <c r="A2641" t="s">
        <v>4434</v>
      </c>
    </row>
    <row r="2642" spans="1:1" x14ac:dyDescent="0.35">
      <c r="A2642" t="s">
        <v>4435</v>
      </c>
    </row>
    <row r="2643" spans="1:1" x14ac:dyDescent="0.35">
      <c r="A2643" t="s">
        <v>4436</v>
      </c>
    </row>
    <row r="2644" spans="1:1" x14ac:dyDescent="0.35">
      <c r="A2644" t="s">
        <v>4437</v>
      </c>
    </row>
    <row r="2645" spans="1:1" x14ac:dyDescent="0.35">
      <c r="A2645" t="s">
        <v>4438</v>
      </c>
    </row>
    <row r="2646" spans="1:1" x14ac:dyDescent="0.35">
      <c r="A2646" t="s">
        <v>4439</v>
      </c>
    </row>
    <row r="2647" spans="1:1" x14ac:dyDescent="0.35">
      <c r="A2647" t="s">
        <v>4440</v>
      </c>
    </row>
    <row r="2648" spans="1:1" x14ac:dyDescent="0.35">
      <c r="A2648" t="s">
        <v>4441</v>
      </c>
    </row>
    <row r="2649" spans="1:1" x14ac:dyDescent="0.35">
      <c r="A2649" t="s">
        <v>4442</v>
      </c>
    </row>
    <row r="2650" spans="1:1" x14ac:dyDescent="0.35">
      <c r="A2650" t="s">
        <v>4443</v>
      </c>
    </row>
    <row r="2651" spans="1:1" x14ac:dyDescent="0.35">
      <c r="A2651" t="s">
        <v>4444</v>
      </c>
    </row>
    <row r="2652" spans="1:1" x14ac:dyDescent="0.35">
      <c r="A2652" t="s">
        <v>4445</v>
      </c>
    </row>
    <row r="2653" spans="1:1" x14ac:dyDescent="0.35">
      <c r="A2653" t="s">
        <v>4446</v>
      </c>
    </row>
    <row r="2654" spans="1:1" x14ac:dyDescent="0.35">
      <c r="A2654" t="s">
        <v>4447</v>
      </c>
    </row>
    <row r="2655" spans="1:1" x14ac:dyDescent="0.35">
      <c r="A2655" t="s">
        <v>4448</v>
      </c>
    </row>
    <row r="2656" spans="1:1" x14ac:dyDescent="0.35">
      <c r="A2656" t="s">
        <v>4449</v>
      </c>
    </row>
    <row r="2657" spans="1:1" x14ac:dyDescent="0.35">
      <c r="A2657" t="s">
        <v>4450</v>
      </c>
    </row>
    <row r="2658" spans="1:1" x14ac:dyDescent="0.35">
      <c r="A2658" t="s">
        <v>4451</v>
      </c>
    </row>
    <row r="2659" spans="1:1" x14ac:dyDescent="0.35">
      <c r="A2659" t="s">
        <v>4452</v>
      </c>
    </row>
    <row r="2660" spans="1:1" x14ac:dyDescent="0.35">
      <c r="A2660" t="s">
        <v>4453</v>
      </c>
    </row>
    <row r="2661" spans="1:1" x14ac:dyDescent="0.35">
      <c r="A2661" t="s">
        <v>4454</v>
      </c>
    </row>
    <row r="2662" spans="1:1" x14ac:dyDescent="0.35">
      <c r="A2662" t="s">
        <v>4455</v>
      </c>
    </row>
    <row r="2663" spans="1:1" x14ac:dyDescent="0.35">
      <c r="A2663" t="s">
        <v>4456</v>
      </c>
    </row>
    <row r="2664" spans="1:1" x14ac:dyDescent="0.35">
      <c r="A2664" t="s">
        <v>4457</v>
      </c>
    </row>
    <row r="2665" spans="1:1" x14ac:dyDescent="0.35">
      <c r="A2665" t="s">
        <v>4458</v>
      </c>
    </row>
    <row r="2666" spans="1:1" x14ac:dyDescent="0.35">
      <c r="A2666" t="s">
        <v>4459</v>
      </c>
    </row>
    <row r="2667" spans="1:1" x14ac:dyDescent="0.35">
      <c r="A2667" t="s">
        <v>4460</v>
      </c>
    </row>
    <row r="2668" spans="1:1" x14ac:dyDescent="0.35">
      <c r="A2668" t="s">
        <v>4461</v>
      </c>
    </row>
    <row r="2669" spans="1:1" x14ac:dyDescent="0.35">
      <c r="A2669" t="s">
        <v>4462</v>
      </c>
    </row>
    <row r="2670" spans="1:1" x14ac:dyDescent="0.35">
      <c r="A2670" t="s">
        <v>4463</v>
      </c>
    </row>
    <row r="2671" spans="1:1" x14ac:dyDescent="0.35">
      <c r="A2671" t="s">
        <v>4464</v>
      </c>
    </row>
    <row r="2672" spans="1:1" x14ac:dyDescent="0.35">
      <c r="A2672" t="s">
        <v>4465</v>
      </c>
    </row>
    <row r="2674" spans="1:1" x14ac:dyDescent="0.35">
      <c r="A2674" t="s">
        <v>1502</v>
      </c>
    </row>
    <row r="2675" spans="1:1" x14ac:dyDescent="0.35">
      <c r="A2675" t="s">
        <v>4395</v>
      </c>
    </row>
    <row r="2676" spans="1:1" x14ac:dyDescent="0.35">
      <c r="A2676" t="s">
        <v>4466</v>
      </c>
    </row>
    <row r="2677" spans="1:1" x14ac:dyDescent="0.35">
      <c r="A2677" t="s">
        <v>4467</v>
      </c>
    </row>
    <row r="2678" spans="1:1" x14ac:dyDescent="0.35">
      <c r="A2678" t="s">
        <v>4468</v>
      </c>
    </row>
    <row r="2679" spans="1:1" x14ac:dyDescent="0.35">
      <c r="A2679" t="s">
        <v>4469</v>
      </c>
    </row>
    <row r="2680" spans="1:1" x14ac:dyDescent="0.35">
      <c r="A2680" t="s">
        <v>4470</v>
      </c>
    </row>
    <row r="2681" spans="1:1" x14ac:dyDescent="0.35">
      <c r="A2681" t="s">
        <v>4471</v>
      </c>
    </row>
    <row r="2682" spans="1:1" x14ac:dyDescent="0.35">
      <c r="A2682" t="s">
        <v>4472</v>
      </c>
    </row>
    <row r="2683" spans="1:1" x14ac:dyDescent="0.35">
      <c r="A2683" t="s">
        <v>4473</v>
      </c>
    </row>
    <row r="2684" spans="1:1" x14ac:dyDescent="0.35">
      <c r="A2684" t="s">
        <v>4474</v>
      </c>
    </row>
    <row r="2685" spans="1:1" x14ac:dyDescent="0.35">
      <c r="A2685" t="s">
        <v>4475</v>
      </c>
    </row>
    <row r="2686" spans="1:1" x14ac:dyDescent="0.35">
      <c r="A2686" t="s">
        <v>4476</v>
      </c>
    </row>
    <row r="2687" spans="1:1" x14ac:dyDescent="0.35">
      <c r="A2687" t="s">
        <v>4477</v>
      </c>
    </row>
    <row r="2688" spans="1:1" x14ac:dyDescent="0.35">
      <c r="A2688" t="s">
        <v>4478</v>
      </c>
    </row>
    <row r="2689" spans="1:1" x14ac:dyDescent="0.35">
      <c r="A2689" t="s">
        <v>4479</v>
      </c>
    </row>
    <row r="2690" spans="1:1" x14ac:dyDescent="0.35">
      <c r="A2690" t="s">
        <v>4480</v>
      </c>
    </row>
    <row r="2691" spans="1:1" x14ac:dyDescent="0.35">
      <c r="A2691" t="s">
        <v>4481</v>
      </c>
    </row>
    <row r="2692" spans="1:1" x14ac:dyDescent="0.35">
      <c r="A2692" t="s">
        <v>4482</v>
      </c>
    </row>
    <row r="2693" spans="1:1" x14ac:dyDescent="0.35">
      <c r="A2693" t="s">
        <v>4483</v>
      </c>
    </row>
    <row r="2694" spans="1:1" x14ac:dyDescent="0.35">
      <c r="A2694" t="s">
        <v>4484</v>
      </c>
    </row>
    <row r="2695" spans="1:1" x14ac:dyDescent="0.35">
      <c r="A2695" t="s">
        <v>4485</v>
      </c>
    </row>
    <row r="2696" spans="1:1" x14ac:dyDescent="0.35">
      <c r="A2696" t="s">
        <v>4486</v>
      </c>
    </row>
    <row r="2697" spans="1:1" x14ac:dyDescent="0.35">
      <c r="A2697" t="s">
        <v>4487</v>
      </c>
    </row>
    <row r="2698" spans="1:1" x14ac:dyDescent="0.35">
      <c r="A2698" t="s">
        <v>4488</v>
      </c>
    </row>
    <row r="2699" spans="1:1" x14ac:dyDescent="0.35">
      <c r="A2699" t="s">
        <v>4489</v>
      </c>
    </row>
    <row r="2700" spans="1:1" x14ac:dyDescent="0.35">
      <c r="A2700" t="s">
        <v>4490</v>
      </c>
    </row>
    <row r="2701" spans="1:1" x14ac:dyDescent="0.35">
      <c r="A2701" t="s">
        <v>4491</v>
      </c>
    </row>
    <row r="2702" spans="1:1" x14ac:dyDescent="0.35">
      <c r="A2702" t="s">
        <v>4492</v>
      </c>
    </row>
    <row r="2703" spans="1:1" x14ac:dyDescent="0.35">
      <c r="A2703" t="s">
        <v>4493</v>
      </c>
    </row>
    <row r="2704" spans="1:1" x14ac:dyDescent="0.35">
      <c r="A2704" t="s">
        <v>4494</v>
      </c>
    </row>
    <row r="2705" spans="1:1" x14ac:dyDescent="0.35">
      <c r="A2705" t="s">
        <v>4495</v>
      </c>
    </row>
    <row r="2706" spans="1:1" x14ac:dyDescent="0.35">
      <c r="A2706" t="s">
        <v>4496</v>
      </c>
    </row>
    <row r="2707" spans="1:1" x14ac:dyDescent="0.35">
      <c r="A2707" t="s">
        <v>4497</v>
      </c>
    </row>
    <row r="2708" spans="1:1" x14ac:dyDescent="0.35">
      <c r="A2708" t="s">
        <v>4498</v>
      </c>
    </row>
    <row r="2709" spans="1:1" x14ac:dyDescent="0.35">
      <c r="A2709" t="s">
        <v>4499</v>
      </c>
    </row>
    <row r="2710" spans="1:1" x14ac:dyDescent="0.35">
      <c r="A2710" t="s">
        <v>4500</v>
      </c>
    </row>
    <row r="2711" spans="1:1" x14ac:dyDescent="0.35">
      <c r="A2711" t="s">
        <v>4501</v>
      </c>
    </row>
    <row r="2712" spans="1:1" x14ac:dyDescent="0.35">
      <c r="A2712" t="s">
        <v>4502</v>
      </c>
    </row>
    <row r="2713" spans="1:1" x14ac:dyDescent="0.35">
      <c r="A2713" t="s">
        <v>4503</v>
      </c>
    </row>
    <row r="2714" spans="1:1" x14ac:dyDescent="0.35">
      <c r="A2714" t="s">
        <v>4504</v>
      </c>
    </row>
    <row r="2715" spans="1:1" x14ac:dyDescent="0.35">
      <c r="A2715" t="s">
        <v>4505</v>
      </c>
    </row>
    <row r="2716" spans="1:1" x14ac:dyDescent="0.35">
      <c r="A2716" t="s">
        <v>4506</v>
      </c>
    </row>
    <row r="2717" spans="1:1" x14ac:dyDescent="0.35">
      <c r="A2717" t="s">
        <v>4507</v>
      </c>
    </row>
    <row r="2718" spans="1:1" x14ac:dyDescent="0.35">
      <c r="A2718" t="s">
        <v>4508</v>
      </c>
    </row>
    <row r="2719" spans="1:1" x14ac:dyDescent="0.35">
      <c r="A2719" t="s">
        <v>4509</v>
      </c>
    </row>
    <row r="2720" spans="1:1" x14ac:dyDescent="0.35">
      <c r="A2720" t="s">
        <v>4510</v>
      </c>
    </row>
    <row r="2721" spans="1:1" x14ac:dyDescent="0.35">
      <c r="A2721" t="s">
        <v>4511</v>
      </c>
    </row>
    <row r="2722" spans="1:1" x14ac:dyDescent="0.35">
      <c r="A2722" t="s">
        <v>4512</v>
      </c>
    </row>
    <row r="2723" spans="1:1" x14ac:dyDescent="0.35">
      <c r="A2723" t="s">
        <v>4513</v>
      </c>
    </row>
    <row r="2724" spans="1:1" x14ac:dyDescent="0.35">
      <c r="A2724" t="s">
        <v>4514</v>
      </c>
    </row>
    <row r="2725" spans="1:1" x14ac:dyDescent="0.35">
      <c r="A2725" t="s">
        <v>4515</v>
      </c>
    </row>
    <row r="2726" spans="1:1" x14ac:dyDescent="0.35">
      <c r="A2726" t="s">
        <v>4516</v>
      </c>
    </row>
    <row r="2727" spans="1:1" x14ac:dyDescent="0.35">
      <c r="A2727" t="s">
        <v>4517</v>
      </c>
    </row>
    <row r="2728" spans="1:1" x14ac:dyDescent="0.35">
      <c r="A2728" t="s">
        <v>4518</v>
      </c>
    </row>
    <row r="2729" spans="1:1" x14ac:dyDescent="0.35">
      <c r="A2729" t="s">
        <v>4519</v>
      </c>
    </row>
    <row r="2730" spans="1:1" x14ac:dyDescent="0.35">
      <c r="A2730" t="s">
        <v>4520</v>
      </c>
    </row>
    <row r="2731" spans="1:1" x14ac:dyDescent="0.35">
      <c r="A2731" t="s">
        <v>4521</v>
      </c>
    </row>
    <row r="2732" spans="1:1" x14ac:dyDescent="0.35">
      <c r="A2732" t="s">
        <v>4522</v>
      </c>
    </row>
    <row r="2733" spans="1:1" x14ac:dyDescent="0.35">
      <c r="A2733" t="s">
        <v>4523</v>
      </c>
    </row>
    <row r="2734" spans="1:1" x14ac:dyDescent="0.35">
      <c r="A2734" t="s">
        <v>4524</v>
      </c>
    </row>
    <row r="2735" spans="1:1" x14ac:dyDescent="0.35">
      <c r="A2735" t="s">
        <v>4525</v>
      </c>
    </row>
    <row r="2736" spans="1:1" x14ac:dyDescent="0.35">
      <c r="A2736" t="s">
        <v>4526</v>
      </c>
    </row>
    <row r="2737" spans="1:1" x14ac:dyDescent="0.35">
      <c r="A2737" t="s">
        <v>4527</v>
      </c>
    </row>
    <row r="2738" spans="1:1" x14ac:dyDescent="0.35">
      <c r="A2738" t="s">
        <v>4528</v>
      </c>
    </row>
    <row r="2739" spans="1:1" x14ac:dyDescent="0.35">
      <c r="A2739" t="s">
        <v>4529</v>
      </c>
    </row>
    <row r="2740" spans="1:1" x14ac:dyDescent="0.35">
      <c r="A2740" t="s">
        <v>4530</v>
      </c>
    </row>
    <row r="2741" spans="1:1" x14ac:dyDescent="0.35">
      <c r="A2741" t="s">
        <v>4531</v>
      </c>
    </row>
    <row r="2742" spans="1:1" x14ac:dyDescent="0.35">
      <c r="A2742" t="s">
        <v>4532</v>
      </c>
    </row>
    <row r="2743" spans="1:1" x14ac:dyDescent="0.35">
      <c r="A2743" t="s">
        <v>4533</v>
      </c>
    </row>
    <row r="2744" spans="1:1" x14ac:dyDescent="0.35">
      <c r="A2744" t="s">
        <v>4534</v>
      </c>
    </row>
    <row r="2745" spans="1:1" x14ac:dyDescent="0.35">
      <c r="A2745" t="s">
        <v>4535</v>
      </c>
    </row>
    <row r="2747" spans="1:1" x14ac:dyDescent="0.35">
      <c r="A2747" t="s">
        <v>67</v>
      </c>
    </row>
    <row r="2748" spans="1:1" x14ac:dyDescent="0.35">
      <c r="A2748" t="s">
        <v>4536</v>
      </c>
    </row>
    <row r="2749" spans="1:1" x14ac:dyDescent="0.35">
      <c r="A2749" t="s">
        <v>4537</v>
      </c>
    </row>
    <row r="2750" spans="1:1" x14ac:dyDescent="0.35">
      <c r="A2750" t="s">
        <v>4538</v>
      </c>
    </row>
    <row r="2751" spans="1:1" x14ac:dyDescent="0.35">
      <c r="A2751" t="s">
        <v>4539</v>
      </c>
    </row>
    <row r="2752" spans="1:1" x14ac:dyDescent="0.35">
      <c r="A2752" t="s">
        <v>4540</v>
      </c>
    </row>
    <row r="2753" spans="1:1" x14ac:dyDescent="0.35">
      <c r="A2753" t="s">
        <v>4541</v>
      </c>
    </row>
    <row r="2754" spans="1:1" x14ac:dyDescent="0.35">
      <c r="A2754" t="s">
        <v>4542</v>
      </c>
    </row>
    <row r="2755" spans="1:1" x14ac:dyDescent="0.35">
      <c r="A2755" t="s">
        <v>4543</v>
      </c>
    </row>
    <row r="2756" spans="1:1" x14ac:dyDescent="0.35">
      <c r="A2756" t="s">
        <v>4544</v>
      </c>
    </row>
    <row r="2757" spans="1:1" x14ac:dyDescent="0.35">
      <c r="A2757" t="s">
        <v>4545</v>
      </c>
    </row>
    <row r="2758" spans="1:1" x14ac:dyDescent="0.35">
      <c r="A2758" t="s">
        <v>4546</v>
      </c>
    </row>
    <row r="2759" spans="1:1" x14ac:dyDescent="0.35">
      <c r="A2759" t="s">
        <v>4547</v>
      </c>
    </row>
    <row r="2760" spans="1:1" x14ac:dyDescent="0.35">
      <c r="A2760" t="s">
        <v>4548</v>
      </c>
    </row>
    <row r="2761" spans="1:1" x14ac:dyDescent="0.35">
      <c r="A2761" t="s">
        <v>4549</v>
      </c>
    </row>
    <row r="2762" spans="1:1" x14ac:dyDescent="0.35">
      <c r="A2762" t="s">
        <v>4550</v>
      </c>
    </row>
    <row r="2763" spans="1:1" x14ac:dyDescent="0.35">
      <c r="A2763" t="s">
        <v>4551</v>
      </c>
    </row>
    <row r="2764" spans="1:1" x14ac:dyDescent="0.35">
      <c r="A2764" t="s">
        <v>4552</v>
      </c>
    </row>
    <row r="2765" spans="1:1" x14ac:dyDescent="0.35">
      <c r="A2765" t="s">
        <v>4553</v>
      </c>
    </row>
    <row r="2766" spans="1:1" x14ac:dyDescent="0.35">
      <c r="A2766" t="s">
        <v>4554</v>
      </c>
    </row>
    <row r="2767" spans="1:1" x14ac:dyDescent="0.35">
      <c r="A2767" t="s">
        <v>4555</v>
      </c>
    </row>
    <row r="2768" spans="1:1" x14ac:dyDescent="0.35">
      <c r="A2768" t="s">
        <v>4556</v>
      </c>
    </row>
    <row r="2769" spans="1:1" x14ac:dyDescent="0.35">
      <c r="A2769" t="s">
        <v>4557</v>
      </c>
    </row>
    <row r="2770" spans="1:1" x14ac:dyDescent="0.35">
      <c r="A2770" t="s">
        <v>4558</v>
      </c>
    </row>
    <row r="2771" spans="1:1" x14ac:dyDescent="0.35">
      <c r="A2771" t="s">
        <v>4559</v>
      </c>
    </row>
    <row r="2772" spans="1:1" x14ac:dyDescent="0.35">
      <c r="A2772" t="s">
        <v>4560</v>
      </c>
    </row>
    <row r="2773" spans="1:1" x14ac:dyDescent="0.35">
      <c r="A2773" t="s">
        <v>4561</v>
      </c>
    </row>
    <row r="2774" spans="1:1" x14ac:dyDescent="0.35">
      <c r="A2774" t="s">
        <v>4562</v>
      </c>
    </row>
    <row r="2775" spans="1:1" x14ac:dyDescent="0.35">
      <c r="A2775" t="s">
        <v>4563</v>
      </c>
    </row>
    <row r="2776" spans="1:1" x14ac:dyDescent="0.35">
      <c r="A2776" t="s">
        <v>4564</v>
      </c>
    </row>
    <row r="2777" spans="1:1" x14ac:dyDescent="0.35">
      <c r="A2777" t="s">
        <v>4565</v>
      </c>
    </row>
    <row r="2778" spans="1:1" x14ac:dyDescent="0.35">
      <c r="A2778" t="s">
        <v>4566</v>
      </c>
    </row>
    <row r="2779" spans="1:1" x14ac:dyDescent="0.35">
      <c r="A2779" t="s">
        <v>4567</v>
      </c>
    </row>
    <row r="2780" spans="1:1" x14ac:dyDescent="0.35">
      <c r="A2780" t="s">
        <v>4568</v>
      </c>
    </row>
    <row r="2781" spans="1:1" x14ac:dyDescent="0.35">
      <c r="A2781" t="s">
        <v>4569</v>
      </c>
    </row>
    <row r="2782" spans="1:1" x14ac:dyDescent="0.35">
      <c r="A2782" t="s">
        <v>4570</v>
      </c>
    </row>
    <row r="2783" spans="1:1" x14ac:dyDescent="0.35">
      <c r="A2783" t="s">
        <v>4571</v>
      </c>
    </row>
    <row r="2784" spans="1:1" x14ac:dyDescent="0.35">
      <c r="A2784" t="s">
        <v>4572</v>
      </c>
    </row>
    <row r="2785" spans="1:1" x14ac:dyDescent="0.35">
      <c r="A2785" t="s">
        <v>4573</v>
      </c>
    </row>
    <row r="2786" spans="1:1" x14ac:dyDescent="0.35">
      <c r="A2786" t="s">
        <v>4574</v>
      </c>
    </row>
    <row r="2787" spans="1:1" x14ac:dyDescent="0.35">
      <c r="A2787" t="s">
        <v>4575</v>
      </c>
    </row>
    <row r="2788" spans="1:1" x14ac:dyDescent="0.35">
      <c r="A2788" t="s">
        <v>4576</v>
      </c>
    </row>
    <row r="2789" spans="1:1" x14ac:dyDescent="0.35">
      <c r="A2789" t="s">
        <v>4577</v>
      </c>
    </row>
    <row r="2790" spans="1:1" x14ac:dyDescent="0.35">
      <c r="A2790" t="s">
        <v>4578</v>
      </c>
    </row>
    <row r="2791" spans="1:1" x14ac:dyDescent="0.35">
      <c r="A2791" t="s">
        <v>4579</v>
      </c>
    </row>
    <row r="2792" spans="1:1" x14ac:dyDescent="0.35">
      <c r="A2792" t="s">
        <v>4580</v>
      </c>
    </row>
    <row r="2793" spans="1:1" x14ac:dyDescent="0.35">
      <c r="A2793" t="s">
        <v>4581</v>
      </c>
    </row>
    <row r="2794" spans="1:1" x14ac:dyDescent="0.35">
      <c r="A2794" t="s">
        <v>4582</v>
      </c>
    </row>
    <row r="2795" spans="1:1" x14ac:dyDescent="0.35">
      <c r="A2795" t="s">
        <v>4583</v>
      </c>
    </row>
    <row r="2796" spans="1:1" x14ac:dyDescent="0.35">
      <c r="A2796" t="s">
        <v>4584</v>
      </c>
    </row>
    <row r="2797" spans="1:1" x14ac:dyDescent="0.35">
      <c r="A2797" t="s">
        <v>4585</v>
      </c>
    </row>
    <row r="2798" spans="1:1" x14ac:dyDescent="0.35">
      <c r="A2798" t="s">
        <v>4586</v>
      </c>
    </row>
    <row r="2799" spans="1:1" x14ac:dyDescent="0.35">
      <c r="A2799" t="s">
        <v>4587</v>
      </c>
    </row>
    <row r="2800" spans="1:1" x14ac:dyDescent="0.35">
      <c r="A2800" t="s">
        <v>4588</v>
      </c>
    </row>
    <row r="2801" spans="1:1" x14ac:dyDescent="0.35">
      <c r="A2801" t="s">
        <v>4589</v>
      </c>
    </row>
    <row r="2802" spans="1:1" x14ac:dyDescent="0.35">
      <c r="A2802" t="s">
        <v>4590</v>
      </c>
    </row>
    <row r="2803" spans="1:1" x14ac:dyDescent="0.35">
      <c r="A2803" t="s">
        <v>4591</v>
      </c>
    </row>
    <row r="2804" spans="1:1" x14ac:dyDescent="0.35">
      <c r="A2804" t="s">
        <v>4592</v>
      </c>
    </row>
    <row r="2805" spans="1:1" x14ac:dyDescent="0.35">
      <c r="A2805" t="s">
        <v>4593</v>
      </c>
    </row>
    <row r="2806" spans="1:1" x14ac:dyDescent="0.35">
      <c r="A2806" t="s">
        <v>4594</v>
      </c>
    </row>
    <row r="2807" spans="1:1" x14ac:dyDescent="0.35">
      <c r="A2807" t="s">
        <v>4595</v>
      </c>
    </row>
    <row r="2808" spans="1:1" x14ac:dyDescent="0.35">
      <c r="A2808" t="s">
        <v>4596</v>
      </c>
    </row>
    <row r="2809" spans="1:1" x14ac:dyDescent="0.35">
      <c r="A2809" t="s">
        <v>4597</v>
      </c>
    </row>
    <row r="2810" spans="1:1" x14ac:dyDescent="0.35">
      <c r="A2810" t="s">
        <v>4598</v>
      </c>
    </row>
    <row r="2811" spans="1:1" x14ac:dyDescent="0.35">
      <c r="A2811" t="s">
        <v>4599</v>
      </c>
    </row>
    <row r="2812" spans="1:1" x14ac:dyDescent="0.35">
      <c r="A2812" t="s">
        <v>4600</v>
      </c>
    </row>
    <row r="2813" spans="1:1" x14ac:dyDescent="0.35">
      <c r="A2813" t="s">
        <v>4601</v>
      </c>
    </row>
    <row r="2814" spans="1:1" x14ac:dyDescent="0.35">
      <c r="A2814" t="s">
        <v>4602</v>
      </c>
    </row>
    <row r="2815" spans="1:1" x14ac:dyDescent="0.35">
      <c r="A2815" t="s">
        <v>4603</v>
      </c>
    </row>
    <row r="2816" spans="1:1" x14ac:dyDescent="0.35">
      <c r="A2816" t="s">
        <v>4604</v>
      </c>
    </row>
    <row r="2817" spans="1:1" x14ac:dyDescent="0.35">
      <c r="A2817" t="s">
        <v>4605</v>
      </c>
    </row>
    <row r="2818" spans="1:1" x14ac:dyDescent="0.35">
      <c r="A2818" t="s">
        <v>4606</v>
      </c>
    </row>
    <row r="2819" spans="1:1" x14ac:dyDescent="0.35">
      <c r="A2819" t="s">
        <v>4607</v>
      </c>
    </row>
    <row r="2820" spans="1:1" x14ac:dyDescent="0.35">
      <c r="A2820" t="s">
        <v>4608</v>
      </c>
    </row>
    <row r="2821" spans="1:1" x14ac:dyDescent="0.35">
      <c r="A2821" t="s">
        <v>4609</v>
      </c>
    </row>
    <row r="2822" spans="1:1" x14ac:dyDescent="0.35">
      <c r="A2822" t="s">
        <v>4610</v>
      </c>
    </row>
    <row r="2823" spans="1:1" x14ac:dyDescent="0.35">
      <c r="A2823" t="s">
        <v>4611</v>
      </c>
    </row>
    <row r="2824" spans="1:1" x14ac:dyDescent="0.35">
      <c r="A2824" t="s">
        <v>4612</v>
      </c>
    </row>
    <row r="2825" spans="1:1" x14ac:dyDescent="0.35">
      <c r="A2825" t="s">
        <v>4613</v>
      </c>
    </row>
    <row r="2826" spans="1:1" x14ac:dyDescent="0.35">
      <c r="A2826" t="s">
        <v>4614</v>
      </c>
    </row>
    <row r="2827" spans="1:1" x14ac:dyDescent="0.35">
      <c r="A2827" t="s">
        <v>4615</v>
      </c>
    </row>
    <row r="2828" spans="1:1" x14ac:dyDescent="0.35">
      <c r="A2828" t="s">
        <v>4616</v>
      </c>
    </row>
    <row r="2829" spans="1:1" x14ac:dyDescent="0.35">
      <c r="A2829" t="s">
        <v>4617</v>
      </c>
    </row>
    <row r="2830" spans="1:1" x14ac:dyDescent="0.35">
      <c r="A2830" t="s">
        <v>4618</v>
      </c>
    </row>
    <row r="2831" spans="1:1" x14ac:dyDescent="0.35">
      <c r="A2831" t="s">
        <v>4619</v>
      </c>
    </row>
    <row r="2832" spans="1:1" x14ac:dyDescent="0.35">
      <c r="A2832" t="s">
        <v>4620</v>
      </c>
    </row>
    <row r="2833" spans="1:1" x14ac:dyDescent="0.35">
      <c r="A2833" t="s">
        <v>4621</v>
      </c>
    </row>
    <row r="2834" spans="1:1" x14ac:dyDescent="0.35">
      <c r="A2834" t="s">
        <v>4622</v>
      </c>
    </row>
    <row r="2835" spans="1:1" x14ac:dyDescent="0.35">
      <c r="A2835" t="s">
        <v>4623</v>
      </c>
    </row>
    <row r="2836" spans="1:1" x14ac:dyDescent="0.35">
      <c r="A2836" t="s">
        <v>4624</v>
      </c>
    </row>
    <row r="2837" spans="1:1" x14ac:dyDescent="0.35">
      <c r="A2837" t="s">
        <v>4625</v>
      </c>
    </row>
    <row r="2838" spans="1:1" x14ac:dyDescent="0.35">
      <c r="A2838" t="s">
        <v>4626</v>
      </c>
    </row>
    <row r="2839" spans="1:1" x14ac:dyDescent="0.35">
      <c r="A2839" t="s">
        <v>4627</v>
      </c>
    </row>
    <row r="2840" spans="1:1" x14ac:dyDescent="0.35">
      <c r="A2840" t="s">
        <v>4628</v>
      </c>
    </row>
    <row r="2841" spans="1:1" x14ac:dyDescent="0.35">
      <c r="A2841" t="s">
        <v>4629</v>
      </c>
    </row>
    <row r="2842" spans="1:1" x14ac:dyDescent="0.35">
      <c r="A2842" t="s">
        <v>4630</v>
      </c>
    </row>
    <row r="2843" spans="1:1" x14ac:dyDescent="0.35">
      <c r="A2843" t="s">
        <v>4631</v>
      </c>
    </row>
    <row r="2844" spans="1:1" x14ac:dyDescent="0.35">
      <c r="A2844" t="s">
        <v>4632</v>
      </c>
    </row>
    <row r="2845" spans="1:1" x14ac:dyDescent="0.35">
      <c r="A2845" t="s">
        <v>4633</v>
      </c>
    </row>
    <row r="2846" spans="1:1" x14ac:dyDescent="0.35">
      <c r="A2846" t="s">
        <v>4634</v>
      </c>
    </row>
    <row r="2847" spans="1:1" x14ac:dyDescent="0.35">
      <c r="A2847" t="s">
        <v>4635</v>
      </c>
    </row>
    <row r="2848" spans="1:1" x14ac:dyDescent="0.35">
      <c r="A2848" t="s">
        <v>4636</v>
      </c>
    </row>
    <row r="2849" spans="1:1" x14ac:dyDescent="0.35">
      <c r="A2849" t="s">
        <v>4637</v>
      </c>
    </row>
    <row r="2850" spans="1:1" x14ac:dyDescent="0.35">
      <c r="A2850" t="s">
        <v>4638</v>
      </c>
    </row>
    <row r="2851" spans="1:1" x14ac:dyDescent="0.35">
      <c r="A2851" t="s">
        <v>4639</v>
      </c>
    </row>
    <row r="2852" spans="1:1" x14ac:dyDescent="0.35">
      <c r="A2852" t="s">
        <v>4640</v>
      </c>
    </row>
    <row r="2853" spans="1:1" x14ac:dyDescent="0.35">
      <c r="A2853" t="s">
        <v>4641</v>
      </c>
    </row>
    <row r="2854" spans="1:1" x14ac:dyDescent="0.35">
      <c r="A2854" t="s">
        <v>4642</v>
      </c>
    </row>
    <row r="2855" spans="1:1" x14ac:dyDescent="0.35">
      <c r="A2855" t="s">
        <v>4643</v>
      </c>
    </row>
    <row r="2856" spans="1:1" x14ac:dyDescent="0.35">
      <c r="A2856" t="s">
        <v>4644</v>
      </c>
    </row>
    <row r="2857" spans="1:1" x14ac:dyDescent="0.35">
      <c r="A2857" t="s">
        <v>4645</v>
      </c>
    </row>
    <row r="2858" spans="1:1" x14ac:dyDescent="0.35">
      <c r="A2858" t="s">
        <v>4646</v>
      </c>
    </row>
    <row r="2859" spans="1:1" x14ac:dyDescent="0.35">
      <c r="A2859" t="s">
        <v>4647</v>
      </c>
    </row>
    <row r="2860" spans="1:1" x14ac:dyDescent="0.35">
      <c r="A2860" t="s">
        <v>4648</v>
      </c>
    </row>
    <row r="2861" spans="1:1" x14ac:dyDescent="0.35">
      <c r="A2861" t="s">
        <v>4649</v>
      </c>
    </row>
    <row r="2862" spans="1:1" x14ac:dyDescent="0.35">
      <c r="A2862" t="s">
        <v>4650</v>
      </c>
    </row>
    <row r="2863" spans="1:1" x14ac:dyDescent="0.35">
      <c r="A2863" t="s">
        <v>4651</v>
      </c>
    </row>
    <row r="2864" spans="1:1" x14ac:dyDescent="0.35">
      <c r="A2864" t="s">
        <v>4652</v>
      </c>
    </row>
    <row r="2865" spans="1:1" x14ac:dyDescent="0.35">
      <c r="A2865" t="s">
        <v>4653</v>
      </c>
    </row>
    <row r="2866" spans="1:1" x14ac:dyDescent="0.35">
      <c r="A2866" t="s">
        <v>4654</v>
      </c>
    </row>
    <row r="2867" spans="1:1" x14ac:dyDescent="0.35">
      <c r="A2867" t="s">
        <v>4655</v>
      </c>
    </row>
    <row r="2868" spans="1:1" x14ac:dyDescent="0.35">
      <c r="A2868" t="s">
        <v>4656</v>
      </c>
    </row>
    <row r="2869" spans="1:1" x14ac:dyDescent="0.35">
      <c r="A2869" t="s">
        <v>4657</v>
      </c>
    </row>
    <row r="2870" spans="1:1" x14ac:dyDescent="0.35">
      <c r="A2870" t="s">
        <v>4658</v>
      </c>
    </row>
    <row r="2871" spans="1:1" x14ac:dyDescent="0.35">
      <c r="A2871" t="s">
        <v>4659</v>
      </c>
    </row>
    <row r="2872" spans="1:1" x14ac:dyDescent="0.35">
      <c r="A2872" t="s">
        <v>4660</v>
      </c>
    </row>
    <row r="2873" spans="1:1" x14ac:dyDescent="0.35">
      <c r="A2873" t="s">
        <v>4661</v>
      </c>
    </row>
    <row r="2874" spans="1:1" x14ac:dyDescent="0.35">
      <c r="A2874" t="s">
        <v>4662</v>
      </c>
    </row>
    <row r="2875" spans="1:1" x14ac:dyDescent="0.35">
      <c r="A2875" t="s">
        <v>4663</v>
      </c>
    </row>
    <row r="2876" spans="1:1" x14ac:dyDescent="0.35">
      <c r="A2876" t="s">
        <v>4664</v>
      </c>
    </row>
    <row r="2877" spans="1:1" x14ac:dyDescent="0.35">
      <c r="A2877" t="s">
        <v>4665</v>
      </c>
    </row>
    <row r="2878" spans="1:1" x14ac:dyDescent="0.35">
      <c r="A2878" t="s">
        <v>4666</v>
      </c>
    </row>
    <row r="2879" spans="1:1" x14ac:dyDescent="0.35">
      <c r="A2879" t="s">
        <v>4667</v>
      </c>
    </row>
    <row r="2880" spans="1:1" x14ac:dyDescent="0.35">
      <c r="A2880" t="s">
        <v>4668</v>
      </c>
    </row>
    <row r="2881" spans="1:1" x14ac:dyDescent="0.35">
      <c r="A2881" t="s">
        <v>4669</v>
      </c>
    </row>
    <row r="2882" spans="1:1" x14ac:dyDescent="0.35">
      <c r="A2882" t="s">
        <v>4670</v>
      </c>
    </row>
    <row r="2883" spans="1:1" x14ac:dyDescent="0.35">
      <c r="A2883" t="s">
        <v>4671</v>
      </c>
    </row>
    <row r="2884" spans="1:1" x14ac:dyDescent="0.35">
      <c r="A2884" t="s">
        <v>4672</v>
      </c>
    </row>
    <row r="2885" spans="1:1" x14ac:dyDescent="0.35">
      <c r="A2885" t="s">
        <v>4673</v>
      </c>
    </row>
    <row r="2886" spans="1:1" x14ac:dyDescent="0.35">
      <c r="A2886" t="s">
        <v>4674</v>
      </c>
    </row>
    <row r="2887" spans="1:1" x14ac:dyDescent="0.35">
      <c r="A2887" t="s">
        <v>4675</v>
      </c>
    </row>
    <row r="2888" spans="1:1" x14ac:dyDescent="0.35">
      <c r="A2888" t="s">
        <v>4676</v>
      </c>
    </row>
    <row r="2889" spans="1:1" x14ac:dyDescent="0.35">
      <c r="A2889" t="s">
        <v>4677</v>
      </c>
    </row>
    <row r="2890" spans="1:1" x14ac:dyDescent="0.35">
      <c r="A2890" t="s">
        <v>4678</v>
      </c>
    </row>
    <row r="2891" spans="1:1" x14ac:dyDescent="0.35">
      <c r="A2891" t="s">
        <v>4679</v>
      </c>
    </row>
    <row r="2892" spans="1:1" x14ac:dyDescent="0.35">
      <c r="A2892" t="s">
        <v>4680</v>
      </c>
    </row>
    <row r="2893" spans="1:1" x14ac:dyDescent="0.35">
      <c r="A2893" t="s">
        <v>4681</v>
      </c>
    </row>
    <row r="2894" spans="1:1" x14ac:dyDescent="0.35">
      <c r="A2894" t="s">
        <v>4682</v>
      </c>
    </row>
    <row r="2895" spans="1:1" x14ac:dyDescent="0.35">
      <c r="A2895" t="s">
        <v>4683</v>
      </c>
    </row>
    <row r="2896" spans="1:1" x14ac:dyDescent="0.35">
      <c r="A2896" t="s">
        <v>4684</v>
      </c>
    </row>
    <row r="2897" spans="1:1" x14ac:dyDescent="0.35">
      <c r="A2897" t="s">
        <v>4685</v>
      </c>
    </row>
    <row r="2898" spans="1:1" x14ac:dyDescent="0.35">
      <c r="A2898" t="s">
        <v>4686</v>
      </c>
    </row>
    <row r="2899" spans="1:1" x14ac:dyDescent="0.35">
      <c r="A2899" t="s">
        <v>4687</v>
      </c>
    </row>
    <row r="2900" spans="1:1" x14ac:dyDescent="0.35">
      <c r="A2900" t="s">
        <v>4688</v>
      </c>
    </row>
    <row r="2901" spans="1:1" x14ac:dyDescent="0.35">
      <c r="A2901" t="s">
        <v>4689</v>
      </c>
    </row>
    <row r="2902" spans="1:1" x14ac:dyDescent="0.35">
      <c r="A2902" t="s">
        <v>4690</v>
      </c>
    </row>
    <row r="2903" spans="1:1" x14ac:dyDescent="0.35">
      <c r="A2903" t="s">
        <v>4691</v>
      </c>
    </row>
    <row r="2904" spans="1:1" x14ac:dyDescent="0.35">
      <c r="A2904" t="s">
        <v>4692</v>
      </c>
    </row>
    <row r="2905" spans="1:1" x14ac:dyDescent="0.35">
      <c r="A2905" t="s">
        <v>4693</v>
      </c>
    </row>
    <row r="2906" spans="1:1" x14ac:dyDescent="0.35">
      <c r="A2906" t="s">
        <v>4694</v>
      </c>
    </row>
    <row r="2907" spans="1:1" x14ac:dyDescent="0.35">
      <c r="A2907" t="s">
        <v>4695</v>
      </c>
    </row>
    <row r="2908" spans="1:1" x14ac:dyDescent="0.35">
      <c r="A2908" t="s">
        <v>4696</v>
      </c>
    </row>
    <row r="2909" spans="1:1" x14ac:dyDescent="0.35">
      <c r="A2909" t="s">
        <v>4697</v>
      </c>
    </row>
    <row r="2910" spans="1:1" x14ac:dyDescent="0.35">
      <c r="A2910" t="s">
        <v>4698</v>
      </c>
    </row>
    <row r="2911" spans="1:1" x14ac:dyDescent="0.35">
      <c r="A2911" t="s">
        <v>4699</v>
      </c>
    </row>
    <row r="2912" spans="1:1" x14ac:dyDescent="0.35">
      <c r="A2912" t="s">
        <v>4700</v>
      </c>
    </row>
    <row r="2913" spans="1:1" x14ac:dyDescent="0.35">
      <c r="A2913" t="s">
        <v>4701</v>
      </c>
    </row>
    <row r="2914" spans="1:1" x14ac:dyDescent="0.35">
      <c r="A2914" t="s">
        <v>4702</v>
      </c>
    </row>
    <row r="2915" spans="1:1" x14ac:dyDescent="0.35">
      <c r="A2915" t="s">
        <v>4703</v>
      </c>
    </row>
    <row r="2916" spans="1:1" x14ac:dyDescent="0.35">
      <c r="A2916" t="s">
        <v>4704</v>
      </c>
    </row>
    <row r="2917" spans="1:1" x14ac:dyDescent="0.35">
      <c r="A2917" t="s">
        <v>4705</v>
      </c>
    </row>
    <row r="2918" spans="1:1" x14ac:dyDescent="0.35">
      <c r="A2918" t="s">
        <v>4706</v>
      </c>
    </row>
    <row r="2919" spans="1:1" x14ac:dyDescent="0.35">
      <c r="A2919" t="s">
        <v>4707</v>
      </c>
    </row>
    <row r="2920" spans="1:1" x14ac:dyDescent="0.35">
      <c r="A2920" t="s">
        <v>4708</v>
      </c>
    </row>
    <row r="2921" spans="1:1" x14ac:dyDescent="0.35">
      <c r="A2921" t="s">
        <v>4709</v>
      </c>
    </row>
    <row r="2922" spans="1:1" x14ac:dyDescent="0.35">
      <c r="A2922" t="s">
        <v>4710</v>
      </c>
    </row>
    <row r="2923" spans="1:1" x14ac:dyDescent="0.35">
      <c r="A2923" t="s">
        <v>4711</v>
      </c>
    </row>
    <row r="2924" spans="1:1" x14ac:dyDescent="0.35">
      <c r="A2924" t="s">
        <v>4712</v>
      </c>
    </row>
    <row r="2925" spans="1:1" x14ac:dyDescent="0.35">
      <c r="A2925" t="s">
        <v>4713</v>
      </c>
    </row>
    <row r="2926" spans="1:1" x14ac:dyDescent="0.35">
      <c r="A2926" t="s">
        <v>4714</v>
      </c>
    </row>
    <row r="2927" spans="1:1" x14ac:dyDescent="0.35">
      <c r="A2927" t="s">
        <v>4715</v>
      </c>
    </row>
    <row r="2928" spans="1:1" x14ac:dyDescent="0.35">
      <c r="A2928" t="s">
        <v>4716</v>
      </c>
    </row>
    <row r="2929" spans="1:1" x14ac:dyDescent="0.35">
      <c r="A2929" t="s">
        <v>4717</v>
      </c>
    </row>
    <row r="2930" spans="1:1" x14ac:dyDescent="0.35">
      <c r="A2930" t="s">
        <v>4718</v>
      </c>
    </row>
    <row r="2931" spans="1:1" x14ac:dyDescent="0.35">
      <c r="A2931" t="s">
        <v>4719</v>
      </c>
    </row>
    <row r="2932" spans="1:1" x14ac:dyDescent="0.35">
      <c r="A2932" t="s">
        <v>4720</v>
      </c>
    </row>
    <row r="2933" spans="1:1" x14ac:dyDescent="0.35">
      <c r="A2933" t="s">
        <v>4721</v>
      </c>
    </row>
    <row r="2934" spans="1:1" x14ac:dyDescent="0.35">
      <c r="A2934" t="s">
        <v>4722</v>
      </c>
    </row>
    <row r="2935" spans="1:1" x14ac:dyDescent="0.35">
      <c r="A2935" t="s">
        <v>4723</v>
      </c>
    </row>
    <row r="2936" spans="1:1" x14ac:dyDescent="0.35">
      <c r="A2936" t="s">
        <v>4724</v>
      </c>
    </row>
    <row r="2937" spans="1:1" x14ac:dyDescent="0.35">
      <c r="A2937" t="s">
        <v>4725</v>
      </c>
    </row>
    <row r="2938" spans="1:1" x14ac:dyDescent="0.35">
      <c r="A2938" t="s">
        <v>4726</v>
      </c>
    </row>
    <row r="2939" spans="1:1" x14ac:dyDescent="0.35">
      <c r="A2939" t="s">
        <v>4727</v>
      </c>
    </row>
    <row r="2940" spans="1:1" x14ac:dyDescent="0.35">
      <c r="A2940" t="s">
        <v>4728</v>
      </c>
    </row>
    <row r="2941" spans="1:1" x14ac:dyDescent="0.35">
      <c r="A2941" t="s">
        <v>4729</v>
      </c>
    </row>
    <row r="2942" spans="1:1" x14ac:dyDescent="0.35">
      <c r="A2942" t="s">
        <v>4730</v>
      </c>
    </row>
    <row r="2943" spans="1:1" x14ac:dyDescent="0.35">
      <c r="A2943" t="s">
        <v>4731</v>
      </c>
    </row>
    <row r="2944" spans="1:1" x14ac:dyDescent="0.35">
      <c r="A2944" t="s">
        <v>4732</v>
      </c>
    </row>
    <row r="2945" spans="1:1" x14ac:dyDescent="0.35">
      <c r="A2945" t="s">
        <v>4733</v>
      </c>
    </row>
    <row r="2946" spans="1:1" x14ac:dyDescent="0.35">
      <c r="A2946" t="s">
        <v>4734</v>
      </c>
    </row>
    <row r="2947" spans="1:1" x14ac:dyDescent="0.35">
      <c r="A2947" t="s">
        <v>4735</v>
      </c>
    </row>
    <row r="2948" spans="1:1" x14ac:dyDescent="0.35">
      <c r="A2948" t="s">
        <v>4736</v>
      </c>
    </row>
    <row r="2949" spans="1:1" x14ac:dyDescent="0.35">
      <c r="A2949" t="s">
        <v>4737</v>
      </c>
    </row>
    <row r="2950" spans="1:1" x14ac:dyDescent="0.35">
      <c r="A2950" t="s">
        <v>4738</v>
      </c>
    </row>
    <row r="2951" spans="1:1" x14ac:dyDescent="0.35">
      <c r="A2951" t="s">
        <v>4739</v>
      </c>
    </row>
    <row r="2952" spans="1:1" x14ac:dyDescent="0.35">
      <c r="A2952" t="s">
        <v>4740</v>
      </c>
    </row>
    <row r="2953" spans="1:1" x14ac:dyDescent="0.35">
      <c r="A2953" t="s">
        <v>4741</v>
      </c>
    </row>
    <row r="2954" spans="1:1" x14ac:dyDescent="0.35">
      <c r="A2954" t="s">
        <v>4742</v>
      </c>
    </row>
    <row r="2955" spans="1:1" x14ac:dyDescent="0.35">
      <c r="A2955" t="s">
        <v>4743</v>
      </c>
    </row>
    <row r="2956" spans="1:1" x14ac:dyDescent="0.35">
      <c r="A2956" t="s">
        <v>4744</v>
      </c>
    </row>
    <row r="2957" spans="1:1" x14ac:dyDescent="0.35">
      <c r="A2957" t="s">
        <v>4745</v>
      </c>
    </row>
    <row r="2958" spans="1:1" x14ac:dyDescent="0.35">
      <c r="A2958" t="s">
        <v>4746</v>
      </c>
    </row>
    <row r="2959" spans="1:1" x14ac:dyDescent="0.35">
      <c r="A2959" t="s">
        <v>4747</v>
      </c>
    </row>
    <row r="2960" spans="1:1" x14ac:dyDescent="0.35">
      <c r="A2960" t="s">
        <v>4748</v>
      </c>
    </row>
    <row r="2961" spans="1:1" x14ac:dyDescent="0.35">
      <c r="A2961" t="s">
        <v>4749</v>
      </c>
    </row>
    <row r="2962" spans="1:1" x14ac:dyDescent="0.35">
      <c r="A2962" t="s">
        <v>4750</v>
      </c>
    </row>
    <row r="2963" spans="1:1" x14ac:dyDescent="0.35">
      <c r="A2963" t="s">
        <v>4751</v>
      </c>
    </row>
    <row r="2964" spans="1:1" x14ac:dyDescent="0.35">
      <c r="A2964" t="s">
        <v>4752</v>
      </c>
    </row>
    <row r="2966" spans="1:1" x14ac:dyDescent="0.35">
      <c r="A2966" t="s">
        <v>4753</v>
      </c>
    </row>
    <row r="2967" spans="1:1" x14ac:dyDescent="0.35">
      <c r="A2967" t="s">
        <v>4754</v>
      </c>
    </row>
    <row r="2968" spans="1:1" x14ac:dyDescent="0.35">
      <c r="A2968" t="s">
        <v>4755</v>
      </c>
    </row>
    <row r="2969" spans="1:1" x14ac:dyDescent="0.35">
      <c r="A2969" t="s">
        <v>4756</v>
      </c>
    </row>
    <row r="2970" spans="1:1" x14ac:dyDescent="0.35">
      <c r="A2970" t="s">
        <v>4757</v>
      </c>
    </row>
    <row r="2971" spans="1:1" x14ac:dyDescent="0.35">
      <c r="A2971" t="s">
        <v>4758</v>
      </c>
    </row>
    <row r="2972" spans="1:1" x14ac:dyDescent="0.35">
      <c r="A2972" t="s">
        <v>4759</v>
      </c>
    </row>
    <row r="2973" spans="1:1" x14ac:dyDescent="0.35">
      <c r="A2973" t="s">
        <v>4760</v>
      </c>
    </row>
    <row r="2974" spans="1:1" x14ac:dyDescent="0.35">
      <c r="A2974" t="s">
        <v>4761</v>
      </c>
    </row>
    <row r="2975" spans="1:1" x14ac:dyDescent="0.35">
      <c r="A2975" t="s">
        <v>4762</v>
      </c>
    </row>
    <row r="2976" spans="1:1" x14ac:dyDescent="0.35">
      <c r="A2976" t="s">
        <v>4763</v>
      </c>
    </row>
    <row r="2977" spans="1:1" x14ac:dyDescent="0.35">
      <c r="A2977" t="s">
        <v>4764</v>
      </c>
    </row>
    <row r="2978" spans="1:1" x14ac:dyDescent="0.35">
      <c r="A2978" t="s">
        <v>4765</v>
      </c>
    </row>
    <row r="2979" spans="1:1" x14ac:dyDescent="0.35">
      <c r="A2979" t="s">
        <v>4766</v>
      </c>
    </row>
    <row r="2980" spans="1:1" x14ac:dyDescent="0.35">
      <c r="A2980" t="s">
        <v>4767</v>
      </c>
    </row>
    <row r="2981" spans="1:1" x14ac:dyDescent="0.35">
      <c r="A2981" t="s">
        <v>4768</v>
      </c>
    </row>
    <row r="2982" spans="1:1" x14ac:dyDescent="0.35">
      <c r="A2982" t="s">
        <v>4769</v>
      </c>
    </row>
    <row r="2983" spans="1:1" x14ac:dyDescent="0.35">
      <c r="A2983" t="s">
        <v>4770</v>
      </c>
    </row>
    <row r="2984" spans="1:1" x14ac:dyDescent="0.35">
      <c r="A2984" t="s">
        <v>4771</v>
      </c>
    </row>
    <row r="2985" spans="1:1" x14ac:dyDescent="0.35">
      <c r="A2985" t="s">
        <v>4772</v>
      </c>
    </row>
    <row r="2986" spans="1:1" x14ac:dyDescent="0.35">
      <c r="A2986" t="s">
        <v>4773</v>
      </c>
    </row>
    <row r="2987" spans="1:1" x14ac:dyDescent="0.35">
      <c r="A2987" t="s">
        <v>4774</v>
      </c>
    </row>
    <row r="2988" spans="1:1" x14ac:dyDescent="0.35">
      <c r="A2988" t="s">
        <v>4775</v>
      </c>
    </row>
    <row r="2989" spans="1:1" x14ac:dyDescent="0.35">
      <c r="A2989" t="s">
        <v>4776</v>
      </c>
    </row>
    <row r="2990" spans="1:1" x14ac:dyDescent="0.35">
      <c r="A2990" t="s">
        <v>4777</v>
      </c>
    </row>
    <row r="2991" spans="1:1" x14ac:dyDescent="0.35">
      <c r="A2991" t="s">
        <v>4778</v>
      </c>
    </row>
    <row r="2992" spans="1:1" x14ac:dyDescent="0.35">
      <c r="A2992" t="s">
        <v>4779</v>
      </c>
    </row>
    <row r="2993" spans="1:1" x14ac:dyDescent="0.35">
      <c r="A2993" t="s">
        <v>4780</v>
      </c>
    </row>
    <row r="2994" spans="1:1" x14ac:dyDescent="0.35">
      <c r="A2994" t="s">
        <v>4781</v>
      </c>
    </row>
    <row r="2995" spans="1:1" x14ac:dyDescent="0.35">
      <c r="A2995" t="s">
        <v>4782</v>
      </c>
    </row>
    <row r="2996" spans="1:1" x14ac:dyDescent="0.35">
      <c r="A2996" t="s">
        <v>4783</v>
      </c>
    </row>
    <row r="2997" spans="1:1" x14ac:dyDescent="0.35">
      <c r="A2997" t="s">
        <v>4784</v>
      </c>
    </row>
    <row r="2998" spans="1:1" x14ac:dyDescent="0.35">
      <c r="A2998" t="s">
        <v>4785</v>
      </c>
    </row>
    <row r="2999" spans="1:1" x14ac:dyDescent="0.35">
      <c r="A2999" t="s">
        <v>4786</v>
      </c>
    </row>
    <row r="3000" spans="1:1" x14ac:dyDescent="0.35">
      <c r="A3000" t="s">
        <v>4787</v>
      </c>
    </row>
    <row r="3001" spans="1:1" x14ac:dyDescent="0.35">
      <c r="A3001" t="s">
        <v>4788</v>
      </c>
    </row>
    <row r="3002" spans="1:1" x14ac:dyDescent="0.35">
      <c r="A3002" t="s">
        <v>4789</v>
      </c>
    </row>
    <row r="3003" spans="1:1" x14ac:dyDescent="0.35">
      <c r="A3003" t="s">
        <v>4790</v>
      </c>
    </row>
    <row r="3004" spans="1:1" x14ac:dyDescent="0.35">
      <c r="A3004" t="s">
        <v>4791</v>
      </c>
    </row>
    <row r="3005" spans="1:1" x14ac:dyDescent="0.35">
      <c r="A3005" t="s">
        <v>4792</v>
      </c>
    </row>
    <row r="3006" spans="1:1" x14ac:dyDescent="0.35">
      <c r="A3006" t="s">
        <v>4793</v>
      </c>
    </row>
    <row r="3007" spans="1:1" x14ac:dyDescent="0.35">
      <c r="A3007" t="s">
        <v>4794</v>
      </c>
    </row>
    <row r="3008" spans="1:1" x14ac:dyDescent="0.35">
      <c r="A3008" t="s">
        <v>4795</v>
      </c>
    </row>
    <row r="3009" spans="1:1" x14ac:dyDescent="0.35">
      <c r="A3009" t="s">
        <v>4796</v>
      </c>
    </row>
    <row r="3010" spans="1:1" x14ac:dyDescent="0.35">
      <c r="A3010" t="s">
        <v>4797</v>
      </c>
    </row>
    <row r="3011" spans="1:1" x14ac:dyDescent="0.35">
      <c r="A3011" t="s">
        <v>4798</v>
      </c>
    </row>
    <row r="3012" spans="1:1" x14ac:dyDescent="0.35">
      <c r="A3012" t="s">
        <v>4799</v>
      </c>
    </row>
    <row r="3013" spans="1:1" x14ac:dyDescent="0.35">
      <c r="A3013" t="s">
        <v>4800</v>
      </c>
    </row>
    <row r="3015" spans="1:1" x14ac:dyDescent="0.35">
      <c r="A3015" t="s">
        <v>4801</v>
      </c>
    </row>
    <row r="3016" spans="1:1" x14ac:dyDescent="0.35">
      <c r="A3016" t="s">
        <v>4802</v>
      </c>
    </row>
    <row r="3017" spans="1:1" x14ac:dyDescent="0.35">
      <c r="A3017" t="s">
        <v>4803</v>
      </c>
    </row>
    <row r="3019" spans="1:1" x14ac:dyDescent="0.35">
      <c r="A3019" t="s">
        <v>1264</v>
      </c>
    </row>
    <row r="3020" spans="1:1" x14ac:dyDescent="0.35">
      <c r="A3020" t="s">
        <v>4804</v>
      </c>
    </row>
    <row r="3021" spans="1:1" x14ac:dyDescent="0.35">
      <c r="A3021" t="s">
        <v>4805</v>
      </c>
    </row>
    <row r="3023" spans="1:1" x14ac:dyDescent="0.35">
      <c r="A3023" t="s">
        <v>1507</v>
      </c>
    </row>
    <row r="3025" spans="1:1" x14ac:dyDescent="0.35">
      <c r="A3025" t="s">
        <v>1283</v>
      </c>
    </row>
    <row r="3026" spans="1:1" x14ac:dyDescent="0.35">
      <c r="A3026" t="s">
        <v>4806</v>
      </c>
    </row>
    <row r="3027" spans="1:1" x14ac:dyDescent="0.35">
      <c r="A3027" t="s">
        <v>4807</v>
      </c>
    </row>
    <row r="3028" spans="1:1" x14ac:dyDescent="0.35">
      <c r="A3028" t="s">
        <v>4808</v>
      </c>
    </row>
    <row r="3029" spans="1:1" x14ac:dyDescent="0.35">
      <c r="A3029" t="s">
        <v>4809</v>
      </c>
    </row>
    <row r="3030" spans="1:1" x14ac:dyDescent="0.35">
      <c r="A3030" t="s">
        <v>4810</v>
      </c>
    </row>
    <row r="3031" spans="1:1" x14ac:dyDescent="0.35">
      <c r="A3031" t="s">
        <v>4811</v>
      </c>
    </row>
    <row r="3032" spans="1:1" x14ac:dyDescent="0.35">
      <c r="A3032" t="s">
        <v>4812</v>
      </c>
    </row>
    <row r="3033" spans="1:1" x14ac:dyDescent="0.35">
      <c r="A3033" t="s">
        <v>4813</v>
      </c>
    </row>
    <row r="3034" spans="1:1" x14ac:dyDescent="0.35">
      <c r="A3034" t="s">
        <v>4814</v>
      </c>
    </row>
    <row r="3035" spans="1:1" x14ac:dyDescent="0.35">
      <c r="A3035" t="s">
        <v>4815</v>
      </c>
    </row>
    <row r="3036" spans="1:1" x14ac:dyDescent="0.35">
      <c r="A3036" t="s">
        <v>4816</v>
      </c>
    </row>
    <row r="3037" spans="1:1" x14ac:dyDescent="0.35">
      <c r="A3037" t="s">
        <v>4817</v>
      </c>
    </row>
    <row r="3038" spans="1:1" x14ac:dyDescent="0.35">
      <c r="A3038" t="s">
        <v>4818</v>
      </c>
    </row>
    <row r="3039" spans="1:1" x14ac:dyDescent="0.35">
      <c r="A3039" t="s">
        <v>4819</v>
      </c>
    </row>
    <row r="3040" spans="1:1" x14ac:dyDescent="0.35">
      <c r="A3040" t="s">
        <v>4820</v>
      </c>
    </row>
    <row r="3041" spans="1:1" x14ac:dyDescent="0.35">
      <c r="A3041" t="s">
        <v>4821</v>
      </c>
    </row>
    <row r="3042" spans="1:1" x14ac:dyDescent="0.35">
      <c r="A3042" t="s">
        <v>4822</v>
      </c>
    </row>
    <row r="3043" spans="1:1" x14ac:dyDescent="0.35">
      <c r="A3043" t="s">
        <v>4823</v>
      </c>
    </row>
    <row r="3044" spans="1:1" x14ac:dyDescent="0.35">
      <c r="A3044" t="s">
        <v>4824</v>
      </c>
    </row>
    <row r="3045" spans="1:1" x14ac:dyDescent="0.35">
      <c r="A3045" t="s">
        <v>4825</v>
      </c>
    </row>
    <row r="3046" spans="1:1" x14ac:dyDescent="0.35">
      <c r="A3046" t="s">
        <v>4826</v>
      </c>
    </row>
    <row r="3047" spans="1:1" x14ac:dyDescent="0.35">
      <c r="A3047" t="s">
        <v>4827</v>
      </c>
    </row>
    <row r="3048" spans="1:1" x14ac:dyDescent="0.35">
      <c r="A3048" t="s">
        <v>4828</v>
      </c>
    </row>
    <row r="3049" spans="1:1" x14ac:dyDescent="0.35">
      <c r="A3049" t="s">
        <v>4829</v>
      </c>
    </row>
    <row r="3050" spans="1:1" x14ac:dyDescent="0.35">
      <c r="A3050" t="s">
        <v>4830</v>
      </c>
    </row>
    <row r="3051" spans="1:1" x14ac:dyDescent="0.35">
      <c r="A3051" t="s">
        <v>4831</v>
      </c>
    </row>
    <row r="3052" spans="1:1" x14ac:dyDescent="0.35">
      <c r="A3052" t="s">
        <v>4832</v>
      </c>
    </row>
    <row r="3053" spans="1:1" x14ac:dyDescent="0.35">
      <c r="A3053" t="s">
        <v>4833</v>
      </c>
    </row>
    <row r="3054" spans="1:1" x14ac:dyDescent="0.35">
      <c r="A3054" t="s">
        <v>4834</v>
      </c>
    </row>
    <row r="3055" spans="1:1" x14ac:dyDescent="0.35">
      <c r="A3055" t="s">
        <v>4835</v>
      </c>
    </row>
    <row r="3056" spans="1:1" x14ac:dyDescent="0.35">
      <c r="A3056" t="s">
        <v>4836</v>
      </c>
    </row>
    <row r="3057" spans="1:1" x14ac:dyDescent="0.35">
      <c r="A3057" t="s">
        <v>4837</v>
      </c>
    </row>
    <row r="3059" spans="1:1" x14ac:dyDescent="0.35">
      <c r="A3059" t="s">
        <v>4838</v>
      </c>
    </row>
    <row r="3060" spans="1:1" x14ac:dyDescent="0.35">
      <c r="A3060" t="s">
        <v>4839</v>
      </c>
    </row>
    <row r="3061" spans="1:1" x14ac:dyDescent="0.35">
      <c r="A3061" t="s">
        <v>4840</v>
      </c>
    </row>
    <row r="3062" spans="1:1" x14ac:dyDescent="0.35">
      <c r="A3062" t="s">
        <v>4841</v>
      </c>
    </row>
    <row r="3064" spans="1:1" x14ac:dyDescent="0.35">
      <c r="A3064" t="s">
        <v>1322</v>
      </c>
    </row>
    <row r="3065" spans="1:1" x14ac:dyDescent="0.35">
      <c r="A3065" t="s">
        <v>4842</v>
      </c>
    </row>
    <row r="3066" spans="1:1" x14ac:dyDescent="0.35">
      <c r="A3066" t="s">
        <v>4843</v>
      </c>
    </row>
    <row r="3067" spans="1:1" x14ac:dyDescent="0.35">
      <c r="A3067" t="s">
        <v>4844</v>
      </c>
    </row>
    <row r="3068" spans="1:1" x14ac:dyDescent="0.35">
      <c r="A3068" t="s">
        <v>4845</v>
      </c>
    </row>
    <row r="3069" spans="1:1" x14ac:dyDescent="0.35">
      <c r="A3069" t="s">
        <v>4846</v>
      </c>
    </row>
    <row r="3071" spans="1:1" x14ac:dyDescent="0.35">
      <c r="A3071" t="s">
        <v>4847</v>
      </c>
    </row>
    <row r="3072" spans="1:1" x14ac:dyDescent="0.35">
      <c r="A3072" t="s">
        <v>4848</v>
      </c>
    </row>
    <row r="3073" spans="1:1" x14ac:dyDescent="0.35">
      <c r="A3073" t="s">
        <v>4849</v>
      </c>
    </row>
    <row r="3075" spans="1:1" x14ac:dyDescent="0.35">
      <c r="A3075" t="s">
        <v>4850</v>
      </c>
    </row>
    <row r="3076" spans="1:1" x14ac:dyDescent="0.35">
      <c r="A3076" t="s">
        <v>4851</v>
      </c>
    </row>
    <row r="3077" spans="1:1" x14ac:dyDescent="0.35">
      <c r="A3077" t="s">
        <v>4852</v>
      </c>
    </row>
    <row r="3078" spans="1:1" x14ac:dyDescent="0.35">
      <c r="A3078" t="s">
        <v>4853</v>
      </c>
    </row>
    <row r="3080" spans="1:1" x14ac:dyDescent="0.35">
      <c r="A3080" t="s">
        <v>4854</v>
      </c>
    </row>
    <row r="3081" spans="1:1" x14ac:dyDescent="0.35">
      <c r="A3081" t="s">
        <v>4855</v>
      </c>
    </row>
    <row r="3082" spans="1:1" x14ac:dyDescent="0.35">
      <c r="A3082" t="s">
        <v>4856</v>
      </c>
    </row>
    <row r="3083" spans="1:1" x14ac:dyDescent="0.35">
      <c r="A3083" t="s">
        <v>4857</v>
      </c>
    </row>
    <row r="3084" spans="1:1" x14ac:dyDescent="0.35">
      <c r="A3084" t="s">
        <v>4858</v>
      </c>
    </row>
    <row r="3085" spans="1:1" x14ac:dyDescent="0.35">
      <c r="A3085" t="s">
        <v>4859</v>
      </c>
    </row>
    <row r="3086" spans="1:1" x14ac:dyDescent="0.35">
      <c r="A3086" t="s">
        <v>4860</v>
      </c>
    </row>
    <row r="3087" spans="1:1" x14ac:dyDescent="0.35">
      <c r="A3087" t="s">
        <v>4861</v>
      </c>
    </row>
    <row r="3088" spans="1:1" x14ac:dyDescent="0.35">
      <c r="A3088" t="s">
        <v>4862</v>
      </c>
    </row>
    <row r="3089" spans="1:1" x14ac:dyDescent="0.35">
      <c r="A3089" t="s">
        <v>4863</v>
      </c>
    </row>
    <row r="3090" spans="1:1" x14ac:dyDescent="0.35">
      <c r="A3090" t="s">
        <v>4864</v>
      </c>
    </row>
    <row r="3091" spans="1:1" x14ac:dyDescent="0.35">
      <c r="A3091" t="s">
        <v>4865</v>
      </c>
    </row>
    <row r="3092" spans="1:1" x14ac:dyDescent="0.35">
      <c r="A3092" t="s">
        <v>4866</v>
      </c>
    </row>
    <row r="3093" spans="1:1" x14ac:dyDescent="0.35">
      <c r="A3093" t="s">
        <v>4867</v>
      </c>
    </row>
    <row r="3094" spans="1:1" x14ac:dyDescent="0.35">
      <c r="A3094" t="s">
        <v>4868</v>
      </c>
    </row>
    <row r="3095" spans="1:1" x14ac:dyDescent="0.35">
      <c r="A3095" t="s">
        <v>4869</v>
      </c>
    </row>
    <row r="3096" spans="1:1" x14ac:dyDescent="0.35">
      <c r="A3096" t="s">
        <v>4870</v>
      </c>
    </row>
    <row r="3097" spans="1:1" x14ac:dyDescent="0.35">
      <c r="A3097" t="s">
        <v>4871</v>
      </c>
    </row>
    <row r="3098" spans="1:1" x14ac:dyDescent="0.35">
      <c r="A3098" t="s">
        <v>4872</v>
      </c>
    </row>
    <row r="3099" spans="1:1" x14ac:dyDescent="0.35">
      <c r="A3099" t="s">
        <v>4873</v>
      </c>
    </row>
    <row r="3100" spans="1:1" x14ac:dyDescent="0.35">
      <c r="A3100" t="s">
        <v>4874</v>
      </c>
    </row>
    <row r="3101" spans="1:1" x14ac:dyDescent="0.35">
      <c r="A3101" t="s">
        <v>4875</v>
      </c>
    </row>
    <row r="3102" spans="1:1" x14ac:dyDescent="0.35">
      <c r="A3102" t="s">
        <v>4876</v>
      </c>
    </row>
    <row r="3103" spans="1:1" x14ac:dyDescent="0.35">
      <c r="A3103" t="s">
        <v>4877</v>
      </c>
    </row>
    <row r="3104" spans="1:1" x14ac:dyDescent="0.35">
      <c r="A3104" t="s">
        <v>4878</v>
      </c>
    </row>
    <row r="3105" spans="1:1" x14ac:dyDescent="0.35">
      <c r="A3105" t="s">
        <v>4879</v>
      </c>
    </row>
    <row r="3106" spans="1:1" x14ac:dyDescent="0.35">
      <c r="A3106" t="s">
        <v>4880</v>
      </c>
    </row>
    <row r="3107" spans="1:1" x14ac:dyDescent="0.35">
      <c r="A3107" t="s">
        <v>4881</v>
      </c>
    </row>
    <row r="3108" spans="1:1" x14ac:dyDescent="0.35">
      <c r="A3108" t="s">
        <v>4882</v>
      </c>
    </row>
    <row r="3109" spans="1:1" x14ac:dyDescent="0.35">
      <c r="A3109" t="s">
        <v>4883</v>
      </c>
    </row>
    <row r="3110" spans="1:1" x14ac:dyDescent="0.35">
      <c r="A3110" t="s">
        <v>4884</v>
      </c>
    </row>
    <row r="3111" spans="1:1" x14ac:dyDescent="0.35">
      <c r="A3111" t="s">
        <v>4885</v>
      </c>
    </row>
    <row r="3112" spans="1:1" x14ac:dyDescent="0.35">
      <c r="A3112" t="s">
        <v>4886</v>
      </c>
    </row>
    <row r="3113" spans="1:1" x14ac:dyDescent="0.35">
      <c r="A3113" t="s">
        <v>4887</v>
      </c>
    </row>
    <row r="3114" spans="1:1" x14ac:dyDescent="0.35">
      <c r="A3114" t="s">
        <v>4888</v>
      </c>
    </row>
    <row r="3115" spans="1:1" x14ac:dyDescent="0.35">
      <c r="A3115" t="s">
        <v>4889</v>
      </c>
    </row>
    <row r="3116" spans="1:1" x14ac:dyDescent="0.35">
      <c r="A3116" t="s">
        <v>4890</v>
      </c>
    </row>
    <row r="3117" spans="1:1" x14ac:dyDescent="0.35">
      <c r="A3117" t="s">
        <v>4891</v>
      </c>
    </row>
    <row r="3118" spans="1:1" x14ac:dyDescent="0.35">
      <c r="A3118" t="s">
        <v>4892</v>
      </c>
    </row>
    <row r="3119" spans="1:1" x14ac:dyDescent="0.35">
      <c r="A3119" t="s">
        <v>4893</v>
      </c>
    </row>
    <row r="3120" spans="1:1" x14ac:dyDescent="0.35">
      <c r="A3120" t="s">
        <v>4894</v>
      </c>
    </row>
    <row r="3121" spans="1:1" x14ac:dyDescent="0.35">
      <c r="A3121" t="s">
        <v>4895</v>
      </c>
    </row>
    <row r="3122" spans="1:1" x14ac:dyDescent="0.35">
      <c r="A3122" t="s">
        <v>4896</v>
      </c>
    </row>
    <row r="3123" spans="1:1" x14ac:dyDescent="0.35">
      <c r="A3123" t="s">
        <v>4897</v>
      </c>
    </row>
    <row r="3124" spans="1:1" x14ac:dyDescent="0.35">
      <c r="A3124" t="s">
        <v>4898</v>
      </c>
    </row>
    <row r="3125" spans="1:1" x14ac:dyDescent="0.35">
      <c r="A3125" t="s">
        <v>4899</v>
      </c>
    </row>
    <row r="3126" spans="1:1" x14ac:dyDescent="0.35">
      <c r="A3126" t="s">
        <v>4900</v>
      </c>
    </row>
    <row r="3127" spans="1:1" x14ac:dyDescent="0.35">
      <c r="A3127" t="s">
        <v>4901</v>
      </c>
    </row>
    <row r="3128" spans="1:1" x14ac:dyDescent="0.35">
      <c r="A3128" t="s">
        <v>4902</v>
      </c>
    </row>
    <row r="3129" spans="1:1" x14ac:dyDescent="0.35">
      <c r="A3129" t="s">
        <v>4903</v>
      </c>
    </row>
    <row r="3131" spans="1:1" x14ac:dyDescent="0.35">
      <c r="A3131" t="s">
        <v>4904</v>
      </c>
    </row>
    <row r="3132" spans="1:1" x14ac:dyDescent="0.35">
      <c r="A3132" t="s">
        <v>4855</v>
      </c>
    </row>
    <row r="3133" spans="1:1" x14ac:dyDescent="0.35">
      <c r="A3133" t="s">
        <v>4905</v>
      </c>
    </row>
    <row r="3134" spans="1:1" x14ac:dyDescent="0.35">
      <c r="A3134" t="s">
        <v>4906</v>
      </c>
    </row>
    <row r="3135" spans="1:1" x14ac:dyDescent="0.35">
      <c r="A3135" t="s">
        <v>4907</v>
      </c>
    </row>
    <row r="3136" spans="1:1" x14ac:dyDescent="0.35">
      <c r="A3136" t="s">
        <v>4908</v>
      </c>
    </row>
    <row r="3137" spans="1:1" x14ac:dyDescent="0.35">
      <c r="A3137" t="s">
        <v>4909</v>
      </c>
    </row>
    <row r="3138" spans="1:1" x14ac:dyDescent="0.35">
      <c r="A3138" t="s">
        <v>4910</v>
      </c>
    </row>
    <row r="3139" spans="1:1" x14ac:dyDescent="0.35">
      <c r="A3139" t="s">
        <v>4911</v>
      </c>
    </row>
    <row r="3140" spans="1:1" x14ac:dyDescent="0.35">
      <c r="A3140" t="s">
        <v>4912</v>
      </c>
    </row>
    <row r="3141" spans="1:1" x14ac:dyDescent="0.35">
      <c r="A3141" t="s">
        <v>4913</v>
      </c>
    </row>
    <row r="3142" spans="1:1" x14ac:dyDescent="0.35">
      <c r="A3142" t="s">
        <v>4914</v>
      </c>
    </row>
    <row r="3143" spans="1:1" x14ac:dyDescent="0.35">
      <c r="A3143" t="s">
        <v>4915</v>
      </c>
    </row>
    <row r="3144" spans="1:1" x14ac:dyDescent="0.35">
      <c r="A3144" t="s">
        <v>4916</v>
      </c>
    </row>
    <row r="3145" spans="1:1" x14ac:dyDescent="0.35">
      <c r="A3145" t="s">
        <v>4917</v>
      </c>
    </row>
    <row r="3146" spans="1:1" x14ac:dyDescent="0.35">
      <c r="A3146" t="s">
        <v>4918</v>
      </c>
    </row>
    <row r="3147" spans="1:1" x14ac:dyDescent="0.35">
      <c r="A3147" t="s">
        <v>4919</v>
      </c>
    </row>
    <row r="3148" spans="1:1" x14ac:dyDescent="0.35">
      <c r="A3148" t="s">
        <v>4920</v>
      </c>
    </row>
    <row r="3149" spans="1:1" x14ac:dyDescent="0.35">
      <c r="A3149" t="s">
        <v>4921</v>
      </c>
    </row>
    <row r="3150" spans="1:1" x14ac:dyDescent="0.35">
      <c r="A3150" t="s">
        <v>4922</v>
      </c>
    </row>
    <row r="3151" spans="1:1" x14ac:dyDescent="0.35">
      <c r="A3151" t="s">
        <v>4923</v>
      </c>
    </row>
    <row r="3152" spans="1:1" x14ac:dyDescent="0.35">
      <c r="A3152" t="s">
        <v>4924</v>
      </c>
    </row>
    <row r="3153" spans="1:1" x14ac:dyDescent="0.35">
      <c r="A3153" t="s">
        <v>4925</v>
      </c>
    </row>
    <row r="3154" spans="1:1" x14ac:dyDescent="0.35">
      <c r="A3154" t="s">
        <v>4926</v>
      </c>
    </row>
    <row r="3155" spans="1:1" x14ac:dyDescent="0.35">
      <c r="A3155" t="s">
        <v>4927</v>
      </c>
    </row>
    <row r="3156" spans="1:1" x14ac:dyDescent="0.35">
      <c r="A3156" t="s">
        <v>4928</v>
      </c>
    </row>
    <row r="3157" spans="1:1" x14ac:dyDescent="0.35">
      <c r="A3157" t="s">
        <v>4929</v>
      </c>
    </row>
    <row r="3158" spans="1:1" x14ac:dyDescent="0.35">
      <c r="A3158" t="s">
        <v>4930</v>
      </c>
    </row>
    <row r="3159" spans="1:1" x14ac:dyDescent="0.35">
      <c r="A3159" t="s">
        <v>4931</v>
      </c>
    </row>
    <row r="3160" spans="1:1" x14ac:dyDescent="0.35">
      <c r="A3160" t="s">
        <v>4932</v>
      </c>
    </row>
    <row r="3161" spans="1:1" x14ac:dyDescent="0.35">
      <c r="A3161" t="s">
        <v>4933</v>
      </c>
    </row>
    <row r="3162" spans="1:1" x14ac:dyDescent="0.35">
      <c r="A3162" t="s">
        <v>4934</v>
      </c>
    </row>
    <row r="3163" spans="1:1" x14ac:dyDescent="0.35">
      <c r="A3163" t="s">
        <v>4935</v>
      </c>
    </row>
    <row r="3164" spans="1:1" x14ac:dyDescent="0.35">
      <c r="A3164" t="s">
        <v>4936</v>
      </c>
    </row>
    <row r="3165" spans="1:1" x14ac:dyDescent="0.35">
      <c r="A3165" t="s">
        <v>4937</v>
      </c>
    </row>
    <row r="3166" spans="1:1" x14ac:dyDescent="0.35">
      <c r="A3166" t="s">
        <v>4938</v>
      </c>
    </row>
    <row r="3167" spans="1:1" x14ac:dyDescent="0.35">
      <c r="A3167" t="s">
        <v>4939</v>
      </c>
    </row>
    <row r="3168" spans="1:1" x14ac:dyDescent="0.35">
      <c r="A3168" t="s">
        <v>4940</v>
      </c>
    </row>
    <row r="3169" spans="1:1" x14ac:dyDescent="0.35">
      <c r="A3169" t="s">
        <v>4941</v>
      </c>
    </row>
    <row r="3170" spans="1:1" x14ac:dyDescent="0.35">
      <c r="A3170" t="s">
        <v>4942</v>
      </c>
    </row>
    <row r="3171" spans="1:1" x14ac:dyDescent="0.35">
      <c r="A3171" t="s">
        <v>4943</v>
      </c>
    </row>
    <row r="3172" spans="1:1" x14ac:dyDescent="0.35">
      <c r="A3172" t="s">
        <v>4944</v>
      </c>
    </row>
    <row r="3173" spans="1:1" x14ac:dyDescent="0.35">
      <c r="A3173" t="s">
        <v>4945</v>
      </c>
    </row>
    <row r="3174" spans="1:1" x14ac:dyDescent="0.35">
      <c r="A3174" t="s">
        <v>4946</v>
      </c>
    </row>
    <row r="3175" spans="1:1" x14ac:dyDescent="0.35">
      <c r="A3175" t="s">
        <v>4947</v>
      </c>
    </row>
    <row r="3176" spans="1:1" x14ac:dyDescent="0.35">
      <c r="A3176" t="s">
        <v>4948</v>
      </c>
    </row>
    <row r="3177" spans="1:1" x14ac:dyDescent="0.35">
      <c r="A3177" t="s">
        <v>4949</v>
      </c>
    </row>
    <row r="3178" spans="1:1" x14ac:dyDescent="0.35">
      <c r="A3178" t="s">
        <v>4950</v>
      </c>
    </row>
    <row r="3179" spans="1:1" x14ac:dyDescent="0.35">
      <c r="A3179" t="s">
        <v>4951</v>
      </c>
    </row>
    <row r="3180" spans="1:1" x14ac:dyDescent="0.35">
      <c r="A3180" t="s">
        <v>4952</v>
      </c>
    </row>
    <row r="3182" spans="1:1" x14ac:dyDescent="0.35">
      <c r="A3182" t="s">
        <v>1336</v>
      </c>
    </row>
    <row r="3183" spans="1:1" x14ac:dyDescent="0.35">
      <c r="A3183" t="s">
        <v>4953</v>
      </c>
    </row>
    <row r="3184" spans="1:1" x14ac:dyDescent="0.35">
      <c r="A3184" t="s">
        <v>4954</v>
      </c>
    </row>
    <row r="3185" spans="1:1" x14ac:dyDescent="0.35">
      <c r="A3185" t="s">
        <v>4955</v>
      </c>
    </row>
    <row r="3186" spans="1:1" x14ac:dyDescent="0.35">
      <c r="A3186" t="s">
        <v>4956</v>
      </c>
    </row>
    <row r="3187" spans="1:1" x14ac:dyDescent="0.35">
      <c r="A3187" t="s">
        <v>4957</v>
      </c>
    </row>
    <row r="3188" spans="1:1" x14ac:dyDescent="0.35">
      <c r="A3188" t="s">
        <v>4958</v>
      </c>
    </row>
    <row r="3189" spans="1:1" x14ac:dyDescent="0.35">
      <c r="A3189" t="s">
        <v>4959</v>
      </c>
    </row>
    <row r="3190" spans="1:1" x14ac:dyDescent="0.35">
      <c r="A3190" t="s">
        <v>4960</v>
      </c>
    </row>
    <row r="3191" spans="1:1" x14ac:dyDescent="0.35">
      <c r="A3191" t="s">
        <v>4961</v>
      </c>
    </row>
    <row r="3192" spans="1:1" x14ac:dyDescent="0.35">
      <c r="A3192" t="s">
        <v>4962</v>
      </c>
    </row>
    <row r="3193" spans="1:1" x14ac:dyDescent="0.35">
      <c r="A3193" t="s">
        <v>4963</v>
      </c>
    </row>
    <row r="3194" spans="1:1" x14ac:dyDescent="0.35">
      <c r="A3194" t="s">
        <v>4964</v>
      </c>
    </row>
    <row r="3195" spans="1:1" x14ac:dyDescent="0.35">
      <c r="A3195" t="s">
        <v>4965</v>
      </c>
    </row>
    <row r="3196" spans="1:1" x14ac:dyDescent="0.35">
      <c r="A3196" t="s">
        <v>4966</v>
      </c>
    </row>
    <row r="3197" spans="1:1" x14ac:dyDescent="0.35">
      <c r="A3197" t="s">
        <v>4967</v>
      </c>
    </row>
    <row r="3198" spans="1:1" x14ac:dyDescent="0.35">
      <c r="A3198" t="s">
        <v>4968</v>
      </c>
    </row>
    <row r="3199" spans="1:1" x14ac:dyDescent="0.35">
      <c r="A3199" t="s">
        <v>4969</v>
      </c>
    </row>
    <row r="3200" spans="1:1" x14ac:dyDescent="0.35">
      <c r="A3200" t="s">
        <v>4970</v>
      </c>
    </row>
    <row r="3201" spans="1:1" x14ac:dyDescent="0.35">
      <c r="A3201" t="s">
        <v>4971</v>
      </c>
    </row>
    <row r="3202" spans="1:1" x14ac:dyDescent="0.35">
      <c r="A3202" t="s">
        <v>4972</v>
      </c>
    </row>
    <row r="3204" spans="1:1" x14ac:dyDescent="0.35">
      <c r="A3204" t="s">
        <v>1339</v>
      </c>
    </row>
    <row r="3205" spans="1:1" x14ac:dyDescent="0.35">
      <c r="A3205" t="s">
        <v>4973</v>
      </c>
    </row>
    <row r="3206" spans="1:1" x14ac:dyDescent="0.35">
      <c r="A3206" t="s">
        <v>4974</v>
      </c>
    </row>
    <row r="3207" spans="1:1" x14ac:dyDescent="0.35">
      <c r="A3207" t="s">
        <v>4975</v>
      </c>
    </row>
    <row r="3208" spans="1:1" x14ac:dyDescent="0.35">
      <c r="A3208" t="s">
        <v>4976</v>
      </c>
    </row>
    <row r="3209" spans="1:1" x14ac:dyDescent="0.35">
      <c r="A3209" t="s">
        <v>4977</v>
      </c>
    </row>
    <row r="3210" spans="1:1" x14ac:dyDescent="0.35">
      <c r="A3210" t="s">
        <v>4978</v>
      </c>
    </row>
    <row r="3211" spans="1:1" x14ac:dyDescent="0.35">
      <c r="A3211" t="s">
        <v>4979</v>
      </c>
    </row>
    <row r="3212" spans="1:1" x14ac:dyDescent="0.35">
      <c r="A3212" t="s">
        <v>4980</v>
      </c>
    </row>
    <row r="3213" spans="1:1" x14ac:dyDescent="0.35">
      <c r="A3213" t="s">
        <v>4981</v>
      </c>
    </row>
    <row r="3214" spans="1:1" x14ac:dyDescent="0.35">
      <c r="A3214" t="s">
        <v>4982</v>
      </c>
    </row>
    <row r="3215" spans="1:1" x14ac:dyDescent="0.35">
      <c r="A3215" t="s">
        <v>4983</v>
      </c>
    </row>
    <row r="3216" spans="1:1" x14ac:dyDescent="0.35">
      <c r="A3216" t="s">
        <v>4984</v>
      </c>
    </row>
    <row r="3217" spans="1:1" x14ac:dyDescent="0.35">
      <c r="A3217" t="s">
        <v>4985</v>
      </c>
    </row>
    <row r="3218" spans="1:1" x14ac:dyDescent="0.35">
      <c r="A3218" t="s">
        <v>4986</v>
      </c>
    </row>
    <row r="3219" spans="1:1" x14ac:dyDescent="0.35">
      <c r="A3219" t="s">
        <v>4987</v>
      </c>
    </row>
    <row r="3220" spans="1:1" x14ac:dyDescent="0.35">
      <c r="A3220" t="s">
        <v>4988</v>
      </c>
    </row>
    <row r="3221" spans="1:1" x14ac:dyDescent="0.35">
      <c r="A3221" t="s">
        <v>4989</v>
      </c>
    </row>
    <row r="3222" spans="1:1" x14ac:dyDescent="0.35">
      <c r="A3222" t="s">
        <v>4990</v>
      </c>
    </row>
    <row r="3223" spans="1:1" x14ac:dyDescent="0.35">
      <c r="A3223" t="s">
        <v>4991</v>
      </c>
    </row>
    <row r="3224" spans="1:1" x14ac:dyDescent="0.35">
      <c r="A3224" t="s">
        <v>4992</v>
      </c>
    </row>
    <row r="3225" spans="1:1" x14ac:dyDescent="0.35">
      <c r="A3225" t="s">
        <v>4993</v>
      </c>
    </row>
    <row r="3226" spans="1:1" x14ac:dyDescent="0.35">
      <c r="A3226" t="s">
        <v>4994</v>
      </c>
    </row>
    <row r="3227" spans="1:1" x14ac:dyDescent="0.35">
      <c r="A3227" t="s">
        <v>4995</v>
      </c>
    </row>
    <row r="3228" spans="1:1" x14ac:dyDescent="0.35">
      <c r="A3228" t="s">
        <v>4996</v>
      </c>
    </row>
    <row r="3229" spans="1:1" x14ac:dyDescent="0.35">
      <c r="A3229" t="s">
        <v>4997</v>
      </c>
    </row>
    <row r="3230" spans="1:1" x14ac:dyDescent="0.35">
      <c r="A3230" t="s">
        <v>4998</v>
      </c>
    </row>
    <row r="3231" spans="1:1" x14ac:dyDescent="0.35">
      <c r="A3231" t="s">
        <v>4999</v>
      </c>
    </row>
    <row r="3232" spans="1:1" x14ac:dyDescent="0.35">
      <c r="A3232" t="s">
        <v>5000</v>
      </c>
    </row>
    <row r="3233" spans="1:1" x14ac:dyDescent="0.35">
      <c r="A3233" t="s">
        <v>5001</v>
      </c>
    </row>
    <row r="3234" spans="1:1" x14ac:dyDescent="0.35">
      <c r="A3234" t="s">
        <v>5002</v>
      </c>
    </row>
    <row r="3235" spans="1:1" x14ac:dyDescent="0.35">
      <c r="A3235" t="s">
        <v>5003</v>
      </c>
    </row>
    <row r="3236" spans="1:1" x14ac:dyDescent="0.35">
      <c r="A3236" t="s">
        <v>5004</v>
      </c>
    </row>
    <row r="3237" spans="1:1" x14ac:dyDescent="0.35">
      <c r="A3237" t="s">
        <v>5005</v>
      </c>
    </row>
    <row r="3238" spans="1:1" x14ac:dyDescent="0.35">
      <c r="A3238" t="s">
        <v>5006</v>
      </c>
    </row>
    <row r="3239" spans="1:1" x14ac:dyDescent="0.35">
      <c r="A3239" t="s">
        <v>5007</v>
      </c>
    </row>
    <row r="3240" spans="1:1" x14ac:dyDescent="0.35">
      <c r="A3240" t="s">
        <v>5008</v>
      </c>
    </row>
    <row r="3241" spans="1:1" x14ac:dyDescent="0.35">
      <c r="A3241" t="s">
        <v>5009</v>
      </c>
    </row>
    <row r="3242" spans="1:1" x14ac:dyDescent="0.35">
      <c r="A3242" t="s">
        <v>5010</v>
      </c>
    </row>
    <row r="3243" spans="1:1" x14ac:dyDescent="0.35">
      <c r="A3243" t="s">
        <v>5011</v>
      </c>
    </row>
    <row r="3244" spans="1:1" x14ac:dyDescent="0.35">
      <c r="A3244" t="s">
        <v>5012</v>
      </c>
    </row>
    <row r="3245" spans="1:1" x14ac:dyDescent="0.35">
      <c r="A3245" t="s">
        <v>5013</v>
      </c>
    </row>
    <row r="3246" spans="1:1" x14ac:dyDescent="0.35">
      <c r="A3246" t="s">
        <v>5014</v>
      </c>
    </row>
    <row r="3247" spans="1:1" x14ac:dyDescent="0.35">
      <c r="A3247" t="s">
        <v>5015</v>
      </c>
    </row>
    <row r="3248" spans="1:1" x14ac:dyDescent="0.35">
      <c r="A3248" t="s">
        <v>5016</v>
      </c>
    </row>
    <row r="3249" spans="1:1" x14ac:dyDescent="0.35">
      <c r="A3249" t="s">
        <v>5017</v>
      </c>
    </row>
    <row r="3250" spans="1:1" x14ac:dyDescent="0.35">
      <c r="A3250" t="s">
        <v>5018</v>
      </c>
    </row>
    <row r="3251" spans="1:1" x14ac:dyDescent="0.35">
      <c r="A3251" t="s">
        <v>5019</v>
      </c>
    </row>
    <row r="3252" spans="1:1" x14ac:dyDescent="0.35">
      <c r="A3252" t="s">
        <v>5020</v>
      </c>
    </row>
    <row r="3253" spans="1:1" x14ac:dyDescent="0.35">
      <c r="A3253" t="s">
        <v>5021</v>
      </c>
    </row>
    <row r="3254" spans="1:1" x14ac:dyDescent="0.35">
      <c r="A3254" t="s">
        <v>5022</v>
      </c>
    </row>
    <row r="3255" spans="1:1" x14ac:dyDescent="0.35">
      <c r="A3255" t="s">
        <v>5023</v>
      </c>
    </row>
    <row r="3256" spans="1:1" x14ac:dyDescent="0.35">
      <c r="A3256" t="s">
        <v>5024</v>
      </c>
    </row>
    <row r="3257" spans="1:1" x14ac:dyDescent="0.35">
      <c r="A3257" t="s">
        <v>5025</v>
      </c>
    </row>
    <row r="3258" spans="1:1" x14ac:dyDescent="0.35">
      <c r="A3258" t="s">
        <v>5026</v>
      </c>
    </row>
    <row r="3259" spans="1:1" x14ac:dyDescent="0.35">
      <c r="A3259" t="s">
        <v>5027</v>
      </c>
    </row>
    <row r="3260" spans="1:1" x14ac:dyDescent="0.35">
      <c r="A3260" t="s">
        <v>5028</v>
      </c>
    </row>
    <row r="3261" spans="1:1" x14ac:dyDescent="0.35">
      <c r="A3261" t="s">
        <v>5029</v>
      </c>
    </row>
    <row r="3262" spans="1:1" x14ac:dyDescent="0.35">
      <c r="A3262" t="s">
        <v>5030</v>
      </c>
    </row>
    <row r="3263" spans="1:1" x14ac:dyDescent="0.35">
      <c r="A3263" t="s">
        <v>5031</v>
      </c>
    </row>
    <row r="3264" spans="1:1" x14ac:dyDescent="0.35">
      <c r="A3264" t="s">
        <v>5032</v>
      </c>
    </row>
    <row r="3265" spans="1:1" x14ac:dyDescent="0.35">
      <c r="A3265" t="s">
        <v>5033</v>
      </c>
    </row>
    <row r="3266" spans="1:1" x14ac:dyDescent="0.35">
      <c r="A3266" t="s">
        <v>5034</v>
      </c>
    </row>
    <row r="3267" spans="1:1" x14ac:dyDescent="0.35">
      <c r="A3267" t="s">
        <v>5035</v>
      </c>
    </row>
    <row r="3268" spans="1:1" x14ac:dyDescent="0.35">
      <c r="A3268" t="s">
        <v>5036</v>
      </c>
    </row>
    <row r="3269" spans="1:1" x14ac:dyDescent="0.35">
      <c r="A3269" t="s">
        <v>5037</v>
      </c>
    </row>
    <row r="3270" spans="1:1" x14ac:dyDescent="0.35">
      <c r="A3270" t="s">
        <v>5038</v>
      </c>
    </row>
    <row r="3271" spans="1:1" x14ac:dyDescent="0.35">
      <c r="A3271" t="s">
        <v>5039</v>
      </c>
    </row>
    <row r="3272" spans="1:1" x14ac:dyDescent="0.35">
      <c r="A3272" t="s">
        <v>5040</v>
      </c>
    </row>
    <row r="3273" spans="1:1" x14ac:dyDescent="0.35">
      <c r="A3273" t="s">
        <v>5041</v>
      </c>
    </row>
    <row r="3274" spans="1:1" x14ac:dyDescent="0.35">
      <c r="A3274" t="s">
        <v>5042</v>
      </c>
    </row>
    <row r="3275" spans="1:1" x14ac:dyDescent="0.35">
      <c r="A3275" t="s">
        <v>5043</v>
      </c>
    </row>
    <row r="3276" spans="1:1" x14ac:dyDescent="0.35">
      <c r="A3276" t="s">
        <v>5044</v>
      </c>
    </row>
    <row r="3277" spans="1:1" x14ac:dyDescent="0.35">
      <c r="A3277" t="s">
        <v>5045</v>
      </c>
    </row>
    <row r="3278" spans="1:1" x14ac:dyDescent="0.35">
      <c r="A3278" t="s">
        <v>5046</v>
      </c>
    </row>
    <row r="3279" spans="1:1" x14ac:dyDescent="0.35">
      <c r="A3279" t="s">
        <v>5047</v>
      </c>
    </row>
    <row r="3280" spans="1:1" x14ac:dyDescent="0.35">
      <c r="A3280" t="s">
        <v>5048</v>
      </c>
    </row>
    <row r="3281" spans="1:1" x14ac:dyDescent="0.35">
      <c r="A3281" t="s">
        <v>5049</v>
      </c>
    </row>
    <row r="3282" spans="1:1" x14ac:dyDescent="0.35">
      <c r="A3282" t="s">
        <v>5050</v>
      </c>
    </row>
    <row r="3283" spans="1:1" x14ac:dyDescent="0.35">
      <c r="A3283" t="s">
        <v>5051</v>
      </c>
    </row>
    <row r="3284" spans="1:1" x14ac:dyDescent="0.35">
      <c r="A3284" t="s">
        <v>5052</v>
      </c>
    </row>
    <row r="3285" spans="1:1" x14ac:dyDescent="0.35">
      <c r="A3285" t="s">
        <v>5053</v>
      </c>
    </row>
    <row r="3286" spans="1:1" x14ac:dyDescent="0.35">
      <c r="A3286" t="s">
        <v>5054</v>
      </c>
    </row>
    <row r="3287" spans="1:1" x14ac:dyDescent="0.35">
      <c r="A3287" t="s">
        <v>5055</v>
      </c>
    </row>
    <row r="3288" spans="1:1" x14ac:dyDescent="0.35">
      <c r="A3288" t="s">
        <v>5056</v>
      </c>
    </row>
    <row r="3289" spans="1:1" x14ac:dyDescent="0.35">
      <c r="A3289" t="s">
        <v>5057</v>
      </c>
    </row>
    <row r="3290" spans="1:1" x14ac:dyDescent="0.35">
      <c r="A3290" t="s">
        <v>5058</v>
      </c>
    </row>
    <row r="3291" spans="1:1" x14ac:dyDescent="0.35">
      <c r="A3291" t="s">
        <v>5059</v>
      </c>
    </row>
    <row r="3292" spans="1:1" x14ac:dyDescent="0.35">
      <c r="A3292" t="s">
        <v>5060</v>
      </c>
    </row>
    <row r="3293" spans="1:1" x14ac:dyDescent="0.35">
      <c r="A3293" t="s">
        <v>5061</v>
      </c>
    </row>
    <row r="3294" spans="1:1" x14ac:dyDescent="0.35">
      <c r="A3294" t="s">
        <v>5062</v>
      </c>
    </row>
    <row r="3295" spans="1:1" x14ac:dyDescent="0.35">
      <c r="A3295" t="s">
        <v>5063</v>
      </c>
    </row>
    <row r="3296" spans="1:1" x14ac:dyDescent="0.35">
      <c r="A3296" t="s">
        <v>5064</v>
      </c>
    </row>
    <row r="3297" spans="1:1" x14ac:dyDescent="0.35">
      <c r="A3297" t="s">
        <v>5065</v>
      </c>
    </row>
    <row r="3298" spans="1:1" x14ac:dyDescent="0.35">
      <c r="A3298" t="s">
        <v>5066</v>
      </c>
    </row>
    <row r="3299" spans="1:1" x14ac:dyDescent="0.35">
      <c r="A3299" t="s">
        <v>5067</v>
      </c>
    </row>
    <row r="3300" spans="1:1" x14ac:dyDescent="0.35">
      <c r="A3300" t="s">
        <v>5068</v>
      </c>
    </row>
    <row r="3301" spans="1:1" x14ac:dyDescent="0.35">
      <c r="A3301" t="s">
        <v>5069</v>
      </c>
    </row>
    <row r="3302" spans="1:1" x14ac:dyDescent="0.35">
      <c r="A3302" t="s">
        <v>5070</v>
      </c>
    </row>
    <row r="3303" spans="1:1" x14ac:dyDescent="0.35">
      <c r="A3303" t="s">
        <v>5071</v>
      </c>
    </row>
    <row r="3304" spans="1:1" x14ac:dyDescent="0.35">
      <c r="A3304" t="s">
        <v>5072</v>
      </c>
    </row>
    <row r="3305" spans="1:1" x14ac:dyDescent="0.35">
      <c r="A3305" t="s">
        <v>5073</v>
      </c>
    </row>
    <row r="3306" spans="1:1" x14ac:dyDescent="0.35">
      <c r="A3306" t="s">
        <v>5074</v>
      </c>
    </row>
    <row r="3307" spans="1:1" x14ac:dyDescent="0.35">
      <c r="A3307" t="s">
        <v>5075</v>
      </c>
    </row>
    <row r="3308" spans="1:1" x14ac:dyDescent="0.35">
      <c r="A3308" t="s">
        <v>5076</v>
      </c>
    </row>
    <row r="3309" spans="1:1" x14ac:dyDescent="0.35">
      <c r="A3309" t="s">
        <v>5077</v>
      </c>
    </row>
    <row r="3310" spans="1:1" x14ac:dyDescent="0.35">
      <c r="A3310" t="s">
        <v>5078</v>
      </c>
    </row>
    <row r="3311" spans="1:1" x14ac:dyDescent="0.35">
      <c r="A3311" t="s">
        <v>5079</v>
      </c>
    </row>
    <row r="3312" spans="1:1" x14ac:dyDescent="0.35">
      <c r="A3312" t="s">
        <v>5080</v>
      </c>
    </row>
    <row r="3313" spans="1:1" x14ac:dyDescent="0.35">
      <c r="A3313" t="s">
        <v>5081</v>
      </c>
    </row>
    <row r="3314" spans="1:1" x14ac:dyDescent="0.35">
      <c r="A3314" t="s">
        <v>5082</v>
      </c>
    </row>
    <row r="3315" spans="1:1" x14ac:dyDescent="0.35">
      <c r="A3315" t="s">
        <v>5083</v>
      </c>
    </row>
    <row r="3316" spans="1:1" x14ac:dyDescent="0.35">
      <c r="A3316" t="s">
        <v>5084</v>
      </c>
    </row>
    <row r="3317" spans="1:1" x14ac:dyDescent="0.35">
      <c r="A3317" t="s">
        <v>5085</v>
      </c>
    </row>
    <row r="3318" spans="1:1" x14ac:dyDescent="0.35">
      <c r="A3318" t="s">
        <v>5086</v>
      </c>
    </row>
    <row r="3319" spans="1:1" x14ac:dyDescent="0.35">
      <c r="A3319" t="s">
        <v>5087</v>
      </c>
    </row>
    <row r="3320" spans="1:1" x14ac:dyDescent="0.35">
      <c r="A3320" t="s">
        <v>5088</v>
      </c>
    </row>
    <row r="3321" spans="1:1" x14ac:dyDescent="0.35">
      <c r="A3321" t="s">
        <v>5089</v>
      </c>
    </row>
    <row r="3322" spans="1:1" x14ac:dyDescent="0.35">
      <c r="A3322" t="s">
        <v>5090</v>
      </c>
    </row>
    <row r="3323" spans="1:1" x14ac:dyDescent="0.35">
      <c r="A3323" t="s">
        <v>5091</v>
      </c>
    </row>
    <row r="3324" spans="1:1" x14ac:dyDescent="0.35">
      <c r="A3324" t="s">
        <v>5092</v>
      </c>
    </row>
    <row r="3325" spans="1:1" x14ac:dyDescent="0.35">
      <c r="A3325" t="s">
        <v>5093</v>
      </c>
    </row>
    <row r="3326" spans="1:1" x14ac:dyDescent="0.35">
      <c r="A3326" t="s">
        <v>5094</v>
      </c>
    </row>
    <row r="3327" spans="1:1" x14ac:dyDescent="0.35">
      <c r="A3327" t="s">
        <v>5095</v>
      </c>
    </row>
    <row r="3328" spans="1:1" x14ac:dyDescent="0.35">
      <c r="A3328" t="s">
        <v>5096</v>
      </c>
    </row>
    <row r="3329" spans="1:1" x14ac:dyDescent="0.35">
      <c r="A3329" t="s">
        <v>5097</v>
      </c>
    </row>
    <row r="3330" spans="1:1" x14ac:dyDescent="0.35">
      <c r="A3330" t="s">
        <v>5098</v>
      </c>
    </row>
    <row r="3331" spans="1:1" x14ac:dyDescent="0.35">
      <c r="A3331" t="s">
        <v>5099</v>
      </c>
    </row>
    <row r="3332" spans="1:1" x14ac:dyDescent="0.35">
      <c r="A3332" t="s">
        <v>5100</v>
      </c>
    </row>
    <row r="3333" spans="1:1" x14ac:dyDescent="0.35">
      <c r="A3333" t="s">
        <v>5101</v>
      </c>
    </row>
    <row r="3334" spans="1:1" x14ac:dyDescent="0.35">
      <c r="A3334" t="s">
        <v>5102</v>
      </c>
    </row>
    <row r="3335" spans="1:1" x14ac:dyDescent="0.35">
      <c r="A3335" t="s">
        <v>5103</v>
      </c>
    </row>
    <row r="3336" spans="1:1" x14ac:dyDescent="0.35">
      <c r="A3336" t="s">
        <v>5104</v>
      </c>
    </row>
    <row r="3337" spans="1:1" x14ac:dyDescent="0.35">
      <c r="A3337" t="s">
        <v>5105</v>
      </c>
    </row>
    <row r="3338" spans="1:1" x14ac:dyDescent="0.35">
      <c r="A3338" t="s">
        <v>5106</v>
      </c>
    </row>
    <row r="3339" spans="1:1" x14ac:dyDescent="0.35">
      <c r="A3339" t="s">
        <v>5107</v>
      </c>
    </row>
    <row r="3340" spans="1:1" x14ac:dyDescent="0.35">
      <c r="A3340" t="s">
        <v>5108</v>
      </c>
    </row>
    <row r="3341" spans="1:1" x14ac:dyDescent="0.35">
      <c r="A3341" t="s">
        <v>5109</v>
      </c>
    </row>
    <row r="3342" spans="1:1" x14ac:dyDescent="0.35">
      <c r="A3342" t="s">
        <v>5110</v>
      </c>
    </row>
    <row r="3343" spans="1:1" x14ac:dyDescent="0.35">
      <c r="A3343" t="s">
        <v>5111</v>
      </c>
    </row>
    <row r="3344" spans="1:1" x14ac:dyDescent="0.35">
      <c r="A3344" t="s">
        <v>5112</v>
      </c>
    </row>
    <row r="3345" spans="1:1" x14ac:dyDescent="0.35">
      <c r="A3345" t="s">
        <v>5113</v>
      </c>
    </row>
    <row r="3346" spans="1:1" x14ac:dyDescent="0.35">
      <c r="A3346" t="s">
        <v>5114</v>
      </c>
    </row>
    <row r="3347" spans="1:1" x14ac:dyDescent="0.35">
      <c r="A3347" t="s">
        <v>5115</v>
      </c>
    </row>
    <row r="3348" spans="1:1" x14ac:dyDescent="0.35">
      <c r="A3348" t="s">
        <v>5116</v>
      </c>
    </row>
    <row r="3349" spans="1:1" x14ac:dyDescent="0.35">
      <c r="A3349" t="s">
        <v>5117</v>
      </c>
    </row>
    <row r="3350" spans="1:1" x14ac:dyDescent="0.35">
      <c r="A3350" t="s">
        <v>5118</v>
      </c>
    </row>
    <row r="3351" spans="1:1" x14ac:dyDescent="0.35">
      <c r="A3351" t="s">
        <v>5119</v>
      </c>
    </row>
    <row r="3352" spans="1:1" x14ac:dyDescent="0.35">
      <c r="A3352" t="s">
        <v>5120</v>
      </c>
    </row>
    <row r="3353" spans="1:1" x14ac:dyDescent="0.35">
      <c r="A3353" t="s">
        <v>5121</v>
      </c>
    </row>
    <row r="3354" spans="1:1" x14ac:dyDescent="0.35">
      <c r="A3354" t="s">
        <v>5122</v>
      </c>
    </row>
    <row r="3355" spans="1:1" x14ac:dyDescent="0.35">
      <c r="A3355" t="s">
        <v>5123</v>
      </c>
    </row>
    <row r="3356" spans="1:1" x14ac:dyDescent="0.35">
      <c r="A3356" t="s">
        <v>5124</v>
      </c>
    </row>
    <row r="3357" spans="1:1" x14ac:dyDescent="0.35">
      <c r="A3357" t="s">
        <v>5125</v>
      </c>
    </row>
    <row r="3358" spans="1:1" x14ac:dyDescent="0.35">
      <c r="A3358" t="s">
        <v>5126</v>
      </c>
    </row>
    <row r="3359" spans="1:1" x14ac:dyDescent="0.35">
      <c r="A3359" t="s">
        <v>5127</v>
      </c>
    </row>
    <row r="3360" spans="1:1" x14ac:dyDescent="0.35">
      <c r="A3360" t="s">
        <v>5128</v>
      </c>
    </row>
    <row r="3361" spans="1:1" x14ac:dyDescent="0.35">
      <c r="A3361" t="s">
        <v>5129</v>
      </c>
    </row>
    <row r="3362" spans="1:1" x14ac:dyDescent="0.35">
      <c r="A3362" t="s">
        <v>5130</v>
      </c>
    </row>
    <row r="3363" spans="1:1" x14ac:dyDescent="0.35">
      <c r="A3363" t="s">
        <v>5131</v>
      </c>
    </row>
    <row r="3364" spans="1:1" x14ac:dyDescent="0.35">
      <c r="A3364" t="s">
        <v>5132</v>
      </c>
    </row>
    <row r="3365" spans="1:1" x14ac:dyDescent="0.35">
      <c r="A3365" t="s">
        <v>5133</v>
      </c>
    </row>
    <row r="3366" spans="1:1" x14ac:dyDescent="0.35">
      <c r="A3366" t="s">
        <v>5134</v>
      </c>
    </row>
    <row r="3367" spans="1:1" x14ac:dyDescent="0.35">
      <c r="A3367" t="s">
        <v>5135</v>
      </c>
    </row>
    <row r="3368" spans="1:1" x14ac:dyDescent="0.35">
      <c r="A3368" t="s">
        <v>5136</v>
      </c>
    </row>
    <row r="3369" spans="1:1" x14ac:dyDescent="0.35">
      <c r="A3369" t="s">
        <v>5137</v>
      </c>
    </row>
    <row r="3370" spans="1:1" x14ac:dyDescent="0.35">
      <c r="A3370" t="s">
        <v>5138</v>
      </c>
    </row>
    <row r="3371" spans="1:1" x14ac:dyDescent="0.35">
      <c r="A3371" t="s">
        <v>5139</v>
      </c>
    </row>
    <row r="3372" spans="1:1" x14ac:dyDescent="0.35">
      <c r="A3372" t="s">
        <v>5140</v>
      </c>
    </row>
    <row r="3373" spans="1:1" x14ac:dyDescent="0.35">
      <c r="A3373" t="s">
        <v>5141</v>
      </c>
    </row>
    <row r="3374" spans="1:1" x14ac:dyDescent="0.35">
      <c r="A3374" t="s">
        <v>5142</v>
      </c>
    </row>
    <row r="3375" spans="1:1" x14ac:dyDescent="0.35">
      <c r="A3375" t="s">
        <v>5143</v>
      </c>
    </row>
    <row r="3376" spans="1:1" x14ac:dyDescent="0.35">
      <c r="A3376" t="s">
        <v>5144</v>
      </c>
    </row>
    <row r="3377" spans="1:1" x14ac:dyDescent="0.35">
      <c r="A3377" t="s">
        <v>5145</v>
      </c>
    </row>
    <row r="3378" spans="1:1" x14ac:dyDescent="0.35">
      <c r="A3378" t="s">
        <v>5146</v>
      </c>
    </row>
    <row r="3379" spans="1:1" x14ac:dyDescent="0.35">
      <c r="A3379" t="s">
        <v>5147</v>
      </c>
    </row>
    <row r="3380" spans="1:1" x14ac:dyDescent="0.35">
      <c r="A3380" t="s">
        <v>5148</v>
      </c>
    </row>
    <row r="3381" spans="1:1" x14ac:dyDescent="0.35">
      <c r="A3381" t="s">
        <v>5149</v>
      </c>
    </row>
    <row r="3382" spans="1:1" x14ac:dyDescent="0.35">
      <c r="A3382" t="s">
        <v>5150</v>
      </c>
    </row>
    <row r="3383" spans="1:1" x14ac:dyDescent="0.35">
      <c r="A3383" t="s">
        <v>5151</v>
      </c>
    </row>
    <row r="3384" spans="1:1" x14ac:dyDescent="0.35">
      <c r="A3384" t="s">
        <v>5152</v>
      </c>
    </row>
    <row r="3385" spans="1:1" x14ac:dyDescent="0.35">
      <c r="A3385" t="s">
        <v>5153</v>
      </c>
    </row>
    <row r="3386" spans="1:1" x14ac:dyDescent="0.35">
      <c r="A3386" t="s">
        <v>5154</v>
      </c>
    </row>
    <row r="3387" spans="1:1" x14ac:dyDescent="0.35">
      <c r="A3387" t="s">
        <v>5155</v>
      </c>
    </row>
    <row r="3388" spans="1:1" x14ac:dyDescent="0.35">
      <c r="A3388" t="s">
        <v>5156</v>
      </c>
    </row>
    <row r="3389" spans="1:1" x14ac:dyDescent="0.35">
      <c r="A3389" t="s">
        <v>5157</v>
      </c>
    </row>
    <row r="3390" spans="1:1" x14ac:dyDescent="0.35">
      <c r="A3390" t="s">
        <v>5158</v>
      </c>
    </row>
    <row r="3391" spans="1:1" x14ac:dyDescent="0.35">
      <c r="A3391" t="s">
        <v>5159</v>
      </c>
    </row>
    <row r="3392" spans="1:1" x14ac:dyDescent="0.35">
      <c r="A3392" t="s">
        <v>5160</v>
      </c>
    </row>
    <row r="3393" spans="1:1" x14ac:dyDescent="0.35">
      <c r="A3393" t="s">
        <v>5161</v>
      </c>
    </row>
    <row r="3394" spans="1:1" x14ac:dyDescent="0.35">
      <c r="A3394" t="s">
        <v>5162</v>
      </c>
    </row>
    <row r="3395" spans="1:1" x14ac:dyDescent="0.35">
      <c r="A3395" t="s">
        <v>5163</v>
      </c>
    </row>
    <row r="3396" spans="1:1" x14ac:dyDescent="0.35">
      <c r="A3396" t="s">
        <v>5164</v>
      </c>
    </row>
    <row r="3397" spans="1:1" x14ac:dyDescent="0.35">
      <c r="A3397" t="s">
        <v>5165</v>
      </c>
    </row>
    <row r="3398" spans="1:1" x14ac:dyDescent="0.35">
      <c r="A3398" t="s">
        <v>5166</v>
      </c>
    </row>
    <row r="3399" spans="1:1" x14ac:dyDescent="0.35">
      <c r="A3399" t="s">
        <v>5167</v>
      </c>
    </row>
    <row r="3400" spans="1:1" x14ac:dyDescent="0.35">
      <c r="A3400" t="s">
        <v>5168</v>
      </c>
    </row>
    <row r="3401" spans="1:1" x14ac:dyDescent="0.35">
      <c r="A3401" t="s">
        <v>5169</v>
      </c>
    </row>
    <row r="3402" spans="1:1" x14ac:dyDescent="0.35">
      <c r="A3402" t="s">
        <v>5170</v>
      </c>
    </row>
    <row r="3403" spans="1:1" x14ac:dyDescent="0.35">
      <c r="A3403" t="s">
        <v>5171</v>
      </c>
    </row>
    <row r="3404" spans="1:1" x14ac:dyDescent="0.35">
      <c r="A3404" t="s">
        <v>5172</v>
      </c>
    </row>
    <row r="3405" spans="1:1" x14ac:dyDescent="0.35">
      <c r="A3405" t="s">
        <v>5173</v>
      </c>
    </row>
    <row r="3406" spans="1:1" x14ac:dyDescent="0.35">
      <c r="A3406" t="s">
        <v>5174</v>
      </c>
    </row>
    <row r="3407" spans="1:1" x14ac:dyDescent="0.35">
      <c r="A3407" t="s">
        <v>5175</v>
      </c>
    </row>
    <row r="3408" spans="1:1" x14ac:dyDescent="0.35">
      <c r="A3408" t="s">
        <v>5176</v>
      </c>
    </row>
    <row r="3409" spans="1:1" x14ac:dyDescent="0.35">
      <c r="A3409" t="s">
        <v>5177</v>
      </c>
    </row>
    <row r="3410" spans="1:1" x14ac:dyDescent="0.35">
      <c r="A3410" t="s">
        <v>5178</v>
      </c>
    </row>
    <row r="3411" spans="1:1" x14ac:dyDescent="0.35">
      <c r="A3411" t="s">
        <v>5179</v>
      </c>
    </row>
    <row r="3412" spans="1:1" x14ac:dyDescent="0.35">
      <c r="A3412" t="s">
        <v>5180</v>
      </c>
    </row>
    <row r="3413" spans="1:1" x14ac:dyDescent="0.35">
      <c r="A3413" t="s">
        <v>5181</v>
      </c>
    </row>
    <row r="3414" spans="1:1" x14ac:dyDescent="0.35">
      <c r="A3414" t="s">
        <v>5182</v>
      </c>
    </row>
    <row r="3415" spans="1:1" x14ac:dyDescent="0.35">
      <c r="A3415" t="s">
        <v>5183</v>
      </c>
    </row>
    <row r="3416" spans="1:1" x14ac:dyDescent="0.35">
      <c r="A3416" t="s">
        <v>5184</v>
      </c>
    </row>
    <row r="3417" spans="1:1" x14ac:dyDescent="0.35">
      <c r="A3417" t="s">
        <v>5185</v>
      </c>
    </row>
    <row r="3418" spans="1:1" x14ac:dyDescent="0.35">
      <c r="A3418" t="s">
        <v>5186</v>
      </c>
    </row>
    <row r="3419" spans="1:1" x14ac:dyDescent="0.35">
      <c r="A3419" t="s">
        <v>5187</v>
      </c>
    </row>
    <row r="3420" spans="1:1" x14ac:dyDescent="0.35">
      <c r="A3420" t="s">
        <v>5188</v>
      </c>
    </row>
    <row r="3421" spans="1:1" x14ac:dyDescent="0.35">
      <c r="A3421" t="s">
        <v>5189</v>
      </c>
    </row>
    <row r="3422" spans="1:1" x14ac:dyDescent="0.35">
      <c r="A3422" t="s">
        <v>5190</v>
      </c>
    </row>
    <row r="3423" spans="1:1" x14ac:dyDescent="0.35">
      <c r="A3423" t="s">
        <v>5191</v>
      </c>
    </row>
    <row r="3424" spans="1:1" x14ac:dyDescent="0.35">
      <c r="A3424" t="s">
        <v>5192</v>
      </c>
    </row>
    <row r="3425" spans="1:1" x14ac:dyDescent="0.35">
      <c r="A3425" t="s">
        <v>5193</v>
      </c>
    </row>
    <row r="3426" spans="1:1" x14ac:dyDescent="0.35">
      <c r="A3426" t="s">
        <v>5194</v>
      </c>
    </row>
    <row r="3427" spans="1:1" x14ac:dyDescent="0.35">
      <c r="A3427" t="s">
        <v>5195</v>
      </c>
    </row>
    <row r="3428" spans="1:1" x14ac:dyDescent="0.35">
      <c r="A3428" t="s">
        <v>5196</v>
      </c>
    </row>
    <row r="3429" spans="1:1" x14ac:dyDescent="0.35">
      <c r="A3429" t="s">
        <v>5197</v>
      </c>
    </row>
    <row r="3430" spans="1:1" x14ac:dyDescent="0.35">
      <c r="A3430" t="s">
        <v>5198</v>
      </c>
    </row>
    <row r="3431" spans="1:1" x14ac:dyDescent="0.35">
      <c r="A3431" t="s">
        <v>5199</v>
      </c>
    </row>
    <row r="3432" spans="1:1" x14ac:dyDescent="0.35">
      <c r="A3432" t="s">
        <v>5200</v>
      </c>
    </row>
    <row r="3433" spans="1:1" x14ac:dyDescent="0.35">
      <c r="A3433" t="s">
        <v>5201</v>
      </c>
    </row>
    <row r="3434" spans="1:1" x14ac:dyDescent="0.35">
      <c r="A3434" t="s">
        <v>5202</v>
      </c>
    </row>
    <row r="3435" spans="1:1" x14ac:dyDescent="0.35">
      <c r="A3435" t="s">
        <v>5203</v>
      </c>
    </row>
    <row r="3436" spans="1:1" x14ac:dyDescent="0.35">
      <c r="A3436" t="s">
        <v>5204</v>
      </c>
    </row>
    <row r="3437" spans="1:1" x14ac:dyDescent="0.35">
      <c r="A3437" t="s">
        <v>5205</v>
      </c>
    </row>
    <row r="3438" spans="1:1" x14ac:dyDescent="0.35">
      <c r="A3438" t="s">
        <v>5206</v>
      </c>
    </row>
    <row r="3439" spans="1:1" x14ac:dyDescent="0.35">
      <c r="A3439" t="s">
        <v>5207</v>
      </c>
    </row>
    <row r="3440" spans="1:1" x14ac:dyDescent="0.35">
      <c r="A3440" t="s">
        <v>5208</v>
      </c>
    </row>
    <row r="3441" spans="1:1" x14ac:dyDescent="0.35">
      <c r="A3441" t="s">
        <v>5209</v>
      </c>
    </row>
    <row r="3442" spans="1:1" x14ac:dyDescent="0.35">
      <c r="A3442" t="s">
        <v>5210</v>
      </c>
    </row>
    <row r="3443" spans="1:1" x14ac:dyDescent="0.35">
      <c r="A3443" t="s">
        <v>5211</v>
      </c>
    </row>
    <row r="3444" spans="1:1" x14ac:dyDescent="0.35">
      <c r="A3444" t="s">
        <v>5212</v>
      </c>
    </row>
    <row r="3445" spans="1:1" x14ac:dyDescent="0.35">
      <c r="A3445" t="s">
        <v>5213</v>
      </c>
    </row>
    <row r="3446" spans="1:1" x14ac:dyDescent="0.35">
      <c r="A3446" t="s">
        <v>5214</v>
      </c>
    </row>
    <row r="3447" spans="1:1" x14ac:dyDescent="0.35">
      <c r="A3447" t="s">
        <v>5215</v>
      </c>
    </row>
    <row r="3448" spans="1:1" x14ac:dyDescent="0.35">
      <c r="A3448" t="s">
        <v>5216</v>
      </c>
    </row>
    <row r="3449" spans="1:1" x14ac:dyDescent="0.35">
      <c r="A3449" t="s">
        <v>5217</v>
      </c>
    </row>
    <row r="3450" spans="1:1" x14ac:dyDescent="0.35">
      <c r="A3450" t="s">
        <v>5218</v>
      </c>
    </row>
    <row r="3451" spans="1:1" x14ac:dyDescent="0.35">
      <c r="A3451" t="s">
        <v>5219</v>
      </c>
    </row>
    <row r="3452" spans="1:1" x14ac:dyDescent="0.35">
      <c r="A3452" t="s">
        <v>5220</v>
      </c>
    </row>
    <row r="3453" spans="1:1" x14ac:dyDescent="0.35">
      <c r="A3453" t="s">
        <v>5221</v>
      </c>
    </row>
    <row r="3454" spans="1:1" x14ac:dyDescent="0.35">
      <c r="A3454" t="s">
        <v>5222</v>
      </c>
    </row>
    <row r="3455" spans="1:1" x14ac:dyDescent="0.35">
      <c r="A3455" t="s">
        <v>5223</v>
      </c>
    </row>
    <row r="3456" spans="1:1" x14ac:dyDescent="0.35">
      <c r="A3456" t="s">
        <v>5224</v>
      </c>
    </row>
    <row r="3457" spans="1:1" x14ac:dyDescent="0.35">
      <c r="A3457" t="s">
        <v>5225</v>
      </c>
    </row>
    <row r="3458" spans="1:1" x14ac:dyDescent="0.35">
      <c r="A3458" t="s">
        <v>5226</v>
      </c>
    </row>
    <row r="3459" spans="1:1" x14ac:dyDescent="0.35">
      <c r="A3459" t="s">
        <v>5227</v>
      </c>
    </row>
    <row r="3460" spans="1:1" x14ac:dyDescent="0.35">
      <c r="A3460" t="s">
        <v>5228</v>
      </c>
    </row>
    <row r="3461" spans="1:1" x14ac:dyDescent="0.35">
      <c r="A3461" t="s">
        <v>5229</v>
      </c>
    </row>
    <row r="3462" spans="1:1" x14ac:dyDescent="0.35">
      <c r="A3462" t="s">
        <v>5230</v>
      </c>
    </row>
    <row r="3463" spans="1:1" x14ac:dyDescent="0.35">
      <c r="A3463" t="s">
        <v>5231</v>
      </c>
    </row>
    <row r="3464" spans="1:1" x14ac:dyDescent="0.35">
      <c r="A3464" t="s">
        <v>5232</v>
      </c>
    </row>
    <row r="3465" spans="1:1" x14ac:dyDescent="0.35">
      <c r="A3465" t="s">
        <v>5233</v>
      </c>
    </row>
    <row r="3466" spans="1:1" x14ac:dyDescent="0.35">
      <c r="A3466" t="s">
        <v>5234</v>
      </c>
    </row>
    <row r="3467" spans="1:1" x14ac:dyDescent="0.35">
      <c r="A3467" t="s">
        <v>5235</v>
      </c>
    </row>
    <row r="3468" spans="1:1" x14ac:dyDescent="0.35">
      <c r="A3468" t="s">
        <v>5236</v>
      </c>
    </row>
    <row r="3469" spans="1:1" x14ac:dyDescent="0.35">
      <c r="A3469" t="s">
        <v>5237</v>
      </c>
    </row>
    <row r="3470" spans="1:1" x14ac:dyDescent="0.35">
      <c r="A3470" t="s">
        <v>5238</v>
      </c>
    </row>
    <row r="3471" spans="1:1" x14ac:dyDescent="0.35">
      <c r="A3471" t="s">
        <v>5239</v>
      </c>
    </row>
    <row r="3472" spans="1:1" x14ac:dyDescent="0.35">
      <c r="A3472" t="s">
        <v>5240</v>
      </c>
    </row>
    <row r="3473" spans="1:1" x14ac:dyDescent="0.35">
      <c r="A3473" t="s">
        <v>5241</v>
      </c>
    </row>
    <row r="3474" spans="1:1" x14ac:dyDescent="0.35">
      <c r="A3474" t="s">
        <v>5242</v>
      </c>
    </row>
    <row r="3475" spans="1:1" x14ac:dyDescent="0.35">
      <c r="A3475" t="s">
        <v>5243</v>
      </c>
    </row>
    <row r="3476" spans="1:1" x14ac:dyDescent="0.35">
      <c r="A3476" t="s">
        <v>5244</v>
      </c>
    </row>
    <row r="3477" spans="1:1" x14ac:dyDescent="0.35">
      <c r="A3477" t="s">
        <v>5245</v>
      </c>
    </row>
    <row r="3478" spans="1:1" x14ac:dyDescent="0.35">
      <c r="A3478" t="s">
        <v>5246</v>
      </c>
    </row>
    <row r="3479" spans="1:1" x14ac:dyDescent="0.35">
      <c r="A3479" t="s">
        <v>5247</v>
      </c>
    </row>
    <row r="3480" spans="1:1" x14ac:dyDescent="0.35">
      <c r="A3480" t="s">
        <v>5248</v>
      </c>
    </row>
    <row r="3481" spans="1:1" x14ac:dyDescent="0.35">
      <c r="A3481" t="s">
        <v>5249</v>
      </c>
    </row>
    <row r="3482" spans="1:1" x14ac:dyDescent="0.35">
      <c r="A3482" t="s">
        <v>5250</v>
      </c>
    </row>
    <row r="3483" spans="1:1" x14ac:dyDescent="0.35">
      <c r="A3483" t="s">
        <v>5251</v>
      </c>
    </row>
    <row r="3484" spans="1:1" x14ac:dyDescent="0.35">
      <c r="A3484" t="s">
        <v>5252</v>
      </c>
    </row>
    <row r="3485" spans="1:1" x14ac:dyDescent="0.35">
      <c r="A3485" t="s">
        <v>5253</v>
      </c>
    </row>
    <row r="3486" spans="1:1" x14ac:dyDescent="0.35">
      <c r="A3486" t="s">
        <v>5254</v>
      </c>
    </row>
    <row r="3487" spans="1:1" x14ac:dyDescent="0.35">
      <c r="A3487" t="s">
        <v>5255</v>
      </c>
    </row>
    <row r="3488" spans="1:1" x14ac:dyDescent="0.35">
      <c r="A3488" t="s">
        <v>5256</v>
      </c>
    </row>
    <row r="3489" spans="1:1" x14ac:dyDescent="0.35">
      <c r="A3489" t="s">
        <v>5257</v>
      </c>
    </row>
    <row r="3490" spans="1:1" x14ac:dyDescent="0.35">
      <c r="A3490" t="s">
        <v>5258</v>
      </c>
    </row>
    <row r="3491" spans="1:1" x14ac:dyDescent="0.35">
      <c r="A3491" t="s">
        <v>5259</v>
      </c>
    </row>
    <row r="3492" spans="1:1" x14ac:dyDescent="0.35">
      <c r="A3492" t="s">
        <v>5260</v>
      </c>
    </row>
    <row r="3493" spans="1:1" x14ac:dyDescent="0.35">
      <c r="A3493" t="s">
        <v>5261</v>
      </c>
    </row>
    <row r="3494" spans="1:1" x14ac:dyDescent="0.35">
      <c r="A3494" t="s">
        <v>5262</v>
      </c>
    </row>
    <row r="3495" spans="1:1" x14ac:dyDescent="0.35">
      <c r="A3495" t="s">
        <v>5263</v>
      </c>
    </row>
    <row r="3496" spans="1:1" x14ac:dyDescent="0.35">
      <c r="A3496" t="s">
        <v>5264</v>
      </c>
    </row>
    <row r="3497" spans="1:1" x14ac:dyDescent="0.35">
      <c r="A3497" t="s">
        <v>5265</v>
      </c>
    </row>
    <row r="3498" spans="1:1" x14ac:dyDescent="0.35">
      <c r="A3498" t="s">
        <v>5266</v>
      </c>
    </row>
    <row r="3499" spans="1:1" x14ac:dyDescent="0.35">
      <c r="A3499" t="s">
        <v>5267</v>
      </c>
    </row>
    <row r="3500" spans="1:1" x14ac:dyDescent="0.35">
      <c r="A3500" t="s">
        <v>5268</v>
      </c>
    </row>
    <row r="3501" spans="1:1" x14ac:dyDescent="0.35">
      <c r="A3501" t="s">
        <v>5269</v>
      </c>
    </row>
    <row r="3502" spans="1:1" x14ac:dyDescent="0.35">
      <c r="A3502" t="s">
        <v>5270</v>
      </c>
    </row>
    <row r="3503" spans="1:1" x14ac:dyDescent="0.35">
      <c r="A3503" t="s">
        <v>5271</v>
      </c>
    </row>
    <row r="3504" spans="1:1" x14ac:dyDescent="0.35">
      <c r="A3504" t="s">
        <v>5272</v>
      </c>
    </row>
    <row r="3505" spans="1:1" x14ac:dyDescent="0.35">
      <c r="A3505" t="s">
        <v>5273</v>
      </c>
    </row>
    <row r="3506" spans="1:1" x14ac:dyDescent="0.35">
      <c r="A3506" t="s">
        <v>5274</v>
      </c>
    </row>
    <row r="3507" spans="1:1" x14ac:dyDescent="0.35">
      <c r="A3507" t="s">
        <v>5275</v>
      </c>
    </row>
    <row r="3508" spans="1:1" x14ac:dyDescent="0.35">
      <c r="A3508" t="s">
        <v>5276</v>
      </c>
    </row>
    <row r="3509" spans="1:1" x14ac:dyDescent="0.35">
      <c r="A3509" t="s">
        <v>5277</v>
      </c>
    </row>
    <row r="3510" spans="1:1" x14ac:dyDescent="0.35">
      <c r="A3510" t="s">
        <v>5278</v>
      </c>
    </row>
    <row r="3511" spans="1:1" x14ac:dyDescent="0.35">
      <c r="A3511" t="s">
        <v>5279</v>
      </c>
    </row>
    <row r="3512" spans="1:1" x14ac:dyDescent="0.35">
      <c r="A3512" t="s">
        <v>5280</v>
      </c>
    </row>
    <row r="3513" spans="1:1" x14ac:dyDescent="0.35">
      <c r="A3513" t="s">
        <v>5281</v>
      </c>
    </row>
    <row r="3514" spans="1:1" x14ac:dyDescent="0.35">
      <c r="A3514" t="s">
        <v>5282</v>
      </c>
    </row>
    <row r="3515" spans="1:1" x14ac:dyDescent="0.35">
      <c r="A3515" t="s">
        <v>5283</v>
      </c>
    </row>
    <row r="3516" spans="1:1" x14ac:dyDescent="0.35">
      <c r="A3516" t="s">
        <v>5284</v>
      </c>
    </row>
    <row r="3517" spans="1:1" x14ac:dyDescent="0.35">
      <c r="A3517" t="s">
        <v>5285</v>
      </c>
    </row>
    <row r="3518" spans="1:1" x14ac:dyDescent="0.35">
      <c r="A3518" t="s">
        <v>5286</v>
      </c>
    </row>
    <row r="3519" spans="1:1" x14ac:dyDescent="0.35">
      <c r="A3519" t="s">
        <v>5287</v>
      </c>
    </row>
    <row r="3520" spans="1:1" x14ac:dyDescent="0.35">
      <c r="A3520" t="s">
        <v>5288</v>
      </c>
    </row>
    <row r="3521" spans="1:1" x14ac:dyDescent="0.35">
      <c r="A3521" t="s">
        <v>5289</v>
      </c>
    </row>
    <row r="3522" spans="1:1" x14ac:dyDescent="0.35">
      <c r="A3522" t="s">
        <v>5290</v>
      </c>
    </row>
    <row r="3523" spans="1:1" x14ac:dyDescent="0.35">
      <c r="A3523" t="s">
        <v>5291</v>
      </c>
    </row>
    <row r="3524" spans="1:1" x14ac:dyDescent="0.35">
      <c r="A3524" t="s">
        <v>5292</v>
      </c>
    </row>
    <row r="3525" spans="1:1" x14ac:dyDescent="0.35">
      <c r="A3525" t="s">
        <v>5293</v>
      </c>
    </row>
    <row r="3526" spans="1:1" x14ac:dyDescent="0.35">
      <c r="A3526" t="s">
        <v>5294</v>
      </c>
    </row>
    <row r="3527" spans="1:1" x14ac:dyDescent="0.35">
      <c r="A3527" t="s">
        <v>5295</v>
      </c>
    </row>
    <row r="3528" spans="1:1" x14ac:dyDescent="0.35">
      <c r="A3528" t="s">
        <v>5296</v>
      </c>
    </row>
    <row r="3529" spans="1:1" x14ac:dyDescent="0.35">
      <c r="A3529" t="s">
        <v>5297</v>
      </c>
    </row>
    <row r="3530" spans="1:1" x14ac:dyDescent="0.35">
      <c r="A3530" t="s">
        <v>5298</v>
      </c>
    </row>
    <row r="3531" spans="1:1" x14ac:dyDescent="0.35">
      <c r="A3531" t="s">
        <v>5299</v>
      </c>
    </row>
    <row r="3532" spans="1:1" x14ac:dyDescent="0.35">
      <c r="A3532" t="s">
        <v>5300</v>
      </c>
    </row>
    <row r="3533" spans="1:1" x14ac:dyDescent="0.35">
      <c r="A3533" t="s">
        <v>5301</v>
      </c>
    </row>
    <row r="3534" spans="1:1" x14ac:dyDescent="0.35">
      <c r="A3534" t="s">
        <v>5302</v>
      </c>
    </row>
    <row r="3535" spans="1:1" x14ac:dyDescent="0.35">
      <c r="A3535" t="s">
        <v>5303</v>
      </c>
    </row>
    <row r="3536" spans="1:1" x14ac:dyDescent="0.35">
      <c r="A3536" t="s">
        <v>5304</v>
      </c>
    </row>
    <row r="3537" spans="1:1" x14ac:dyDescent="0.35">
      <c r="A3537" t="s">
        <v>5305</v>
      </c>
    </row>
    <row r="3538" spans="1:1" x14ac:dyDescent="0.35">
      <c r="A3538" t="s">
        <v>5306</v>
      </c>
    </row>
    <row r="3539" spans="1:1" x14ac:dyDescent="0.35">
      <c r="A3539" t="s">
        <v>5307</v>
      </c>
    </row>
    <row r="3540" spans="1:1" x14ac:dyDescent="0.35">
      <c r="A3540" t="s">
        <v>5308</v>
      </c>
    </row>
    <row r="3541" spans="1:1" x14ac:dyDescent="0.35">
      <c r="A3541" t="s">
        <v>5309</v>
      </c>
    </row>
    <row r="3542" spans="1:1" x14ac:dyDescent="0.35">
      <c r="A3542" t="s">
        <v>5310</v>
      </c>
    </row>
    <row r="3543" spans="1:1" x14ac:dyDescent="0.35">
      <c r="A3543" t="s">
        <v>5311</v>
      </c>
    </row>
    <row r="3544" spans="1:1" x14ac:dyDescent="0.35">
      <c r="A3544" t="s">
        <v>5312</v>
      </c>
    </row>
    <row r="3545" spans="1:1" x14ac:dyDescent="0.35">
      <c r="A3545" t="s">
        <v>5313</v>
      </c>
    </row>
    <row r="3546" spans="1:1" x14ac:dyDescent="0.35">
      <c r="A3546" t="s">
        <v>5314</v>
      </c>
    </row>
    <row r="3547" spans="1:1" x14ac:dyDescent="0.35">
      <c r="A3547" t="s">
        <v>5315</v>
      </c>
    </row>
    <row r="3548" spans="1:1" x14ac:dyDescent="0.35">
      <c r="A3548" t="s">
        <v>5316</v>
      </c>
    </row>
    <row r="3549" spans="1:1" x14ac:dyDescent="0.35">
      <c r="A3549" t="s">
        <v>5317</v>
      </c>
    </row>
    <row r="3550" spans="1:1" x14ac:dyDescent="0.35">
      <c r="A3550" t="s">
        <v>5318</v>
      </c>
    </row>
    <row r="3551" spans="1:1" x14ac:dyDescent="0.35">
      <c r="A3551" t="s">
        <v>5319</v>
      </c>
    </row>
    <row r="3552" spans="1:1" x14ac:dyDescent="0.35">
      <c r="A3552" t="s">
        <v>5320</v>
      </c>
    </row>
    <row r="3553" spans="1:1" x14ac:dyDescent="0.35">
      <c r="A3553" t="s">
        <v>5321</v>
      </c>
    </row>
    <row r="3554" spans="1:1" x14ac:dyDescent="0.35">
      <c r="A3554" t="s">
        <v>5322</v>
      </c>
    </row>
    <row r="3555" spans="1:1" x14ac:dyDescent="0.35">
      <c r="A3555" t="s">
        <v>5323</v>
      </c>
    </row>
    <row r="3556" spans="1:1" x14ac:dyDescent="0.35">
      <c r="A3556" t="s">
        <v>5324</v>
      </c>
    </row>
    <row r="3557" spans="1:1" x14ac:dyDescent="0.35">
      <c r="A3557" t="s">
        <v>5325</v>
      </c>
    </row>
    <row r="3558" spans="1:1" x14ac:dyDescent="0.35">
      <c r="A3558" t="s">
        <v>5326</v>
      </c>
    </row>
    <row r="3559" spans="1:1" x14ac:dyDescent="0.35">
      <c r="A3559" t="s">
        <v>5327</v>
      </c>
    </row>
    <row r="3560" spans="1:1" x14ac:dyDescent="0.35">
      <c r="A3560" t="s">
        <v>5328</v>
      </c>
    </row>
    <row r="3561" spans="1:1" x14ac:dyDescent="0.35">
      <c r="A3561" t="s">
        <v>5329</v>
      </c>
    </row>
    <row r="3562" spans="1:1" x14ac:dyDescent="0.35">
      <c r="A3562" t="s">
        <v>5330</v>
      </c>
    </row>
    <row r="3563" spans="1:1" x14ac:dyDescent="0.35">
      <c r="A3563" t="s">
        <v>5331</v>
      </c>
    </row>
    <row r="3564" spans="1:1" x14ac:dyDescent="0.35">
      <c r="A3564" t="s">
        <v>5332</v>
      </c>
    </row>
    <row r="3565" spans="1:1" x14ac:dyDescent="0.35">
      <c r="A3565" t="s">
        <v>5333</v>
      </c>
    </row>
    <row r="3566" spans="1:1" x14ac:dyDescent="0.35">
      <c r="A3566" t="s">
        <v>5334</v>
      </c>
    </row>
    <row r="3567" spans="1:1" x14ac:dyDescent="0.35">
      <c r="A3567" t="s">
        <v>5335</v>
      </c>
    </row>
    <row r="3568" spans="1:1" x14ac:dyDescent="0.35">
      <c r="A3568" t="s">
        <v>5336</v>
      </c>
    </row>
    <row r="3569" spans="1:1" x14ac:dyDescent="0.35">
      <c r="A3569" t="s">
        <v>5337</v>
      </c>
    </row>
    <row r="3570" spans="1:1" x14ac:dyDescent="0.35">
      <c r="A3570" t="s">
        <v>5338</v>
      </c>
    </row>
    <row r="3571" spans="1:1" x14ac:dyDescent="0.35">
      <c r="A3571" t="s">
        <v>5339</v>
      </c>
    </row>
    <row r="3572" spans="1:1" x14ac:dyDescent="0.35">
      <c r="A3572" t="s">
        <v>5340</v>
      </c>
    </row>
    <row r="3573" spans="1:1" x14ac:dyDescent="0.35">
      <c r="A3573" t="s">
        <v>5341</v>
      </c>
    </row>
    <row r="3574" spans="1:1" x14ac:dyDescent="0.35">
      <c r="A3574" t="s">
        <v>5342</v>
      </c>
    </row>
    <row r="3575" spans="1:1" x14ac:dyDescent="0.35">
      <c r="A3575" t="s">
        <v>5343</v>
      </c>
    </row>
    <row r="3576" spans="1:1" x14ac:dyDescent="0.35">
      <c r="A3576" t="s">
        <v>5344</v>
      </c>
    </row>
    <row r="3577" spans="1:1" x14ac:dyDescent="0.35">
      <c r="A3577" t="s">
        <v>5345</v>
      </c>
    </row>
    <row r="3578" spans="1:1" x14ac:dyDescent="0.35">
      <c r="A3578" t="s">
        <v>5346</v>
      </c>
    </row>
    <row r="3579" spans="1:1" x14ac:dyDescent="0.35">
      <c r="A3579" t="s">
        <v>5347</v>
      </c>
    </row>
    <row r="3580" spans="1:1" x14ac:dyDescent="0.35">
      <c r="A3580" t="s">
        <v>5348</v>
      </c>
    </row>
    <row r="3581" spans="1:1" x14ac:dyDescent="0.35">
      <c r="A3581" t="s">
        <v>5349</v>
      </c>
    </row>
    <row r="3582" spans="1:1" x14ac:dyDescent="0.35">
      <c r="A3582" t="s">
        <v>5350</v>
      </c>
    </row>
    <row r="3583" spans="1:1" x14ac:dyDescent="0.35">
      <c r="A3583" t="s">
        <v>5351</v>
      </c>
    </row>
    <row r="3584" spans="1:1" x14ac:dyDescent="0.35">
      <c r="A3584" t="s">
        <v>5352</v>
      </c>
    </row>
    <row r="3585" spans="1:1" x14ac:dyDescent="0.35">
      <c r="A3585" t="s">
        <v>5353</v>
      </c>
    </row>
    <row r="3586" spans="1:1" x14ac:dyDescent="0.35">
      <c r="A3586" t="s">
        <v>5354</v>
      </c>
    </row>
    <row r="3587" spans="1:1" x14ac:dyDescent="0.35">
      <c r="A3587" t="s">
        <v>5355</v>
      </c>
    </row>
    <row r="3588" spans="1:1" x14ac:dyDescent="0.35">
      <c r="A3588" t="s">
        <v>5356</v>
      </c>
    </row>
    <row r="3589" spans="1:1" x14ac:dyDescent="0.35">
      <c r="A3589" t="s">
        <v>5357</v>
      </c>
    </row>
    <row r="3590" spans="1:1" x14ac:dyDescent="0.35">
      <c r="A3590" t="s">
        <v>5358</v>
      </c>
    </row>
    <row r="3591" spans="1:1" x14ac:dyDescent="0.35">
      <c r="A3591" t="s">
        <v>5359</v>
      </c>
    </row>
    <row r="3592" spans="1:1" x14ac:dyDescent="0.35">
      <c r="A3592" t="s">
        <v>5360</v>
      </c>
    </row>
    <row r="3593" spans="1:1" x14ac:dyDescent="0.35">
      <c r="A3593" t="s">
        <v>5361</v>
      </c>
    </row>
    <row r="3594" spans="1:1" x14ac:dyDescent="0.35">
      <c r="A3594" t="s">
        <v>5362</v>
      </c>
    </row>
    <row r="3595" spans="1:1" x14ac:dyDescent="0.35">
      <c r="A3595" t="s">
        <v>5363</v>
      </c>
    </row>
    <row r="3596" spans="1:1" x14ac:dyDescent="0.35">
      <c r="A3596" t="s">
        <v>5364</v>
      </c>
    </row>
    <row r="3597" spans="1:1" x14ac:dyDescent="0.35">
      <c r="A3597" t="s">
        <v>5365</v>
      </c>
    </row>
    <row r="3598" spans="1:1" x14ac:dyDescent="0.35">
      <c r="A3598" t="s">
        <v>5366</v>
      </c>
    </row>
    <row r="3599" spans="1:1" x14ac:dyDescent="0.35">
      <c r="A3599" t="s">
        <v>5367</v>
      </c>
    </row>
    <row r="3600" spans="1:1" x14ac:dyDescent="0.35">
      <c r="A3600" t="s">
        <v>5368</v>
      </c>
    </row>
    <row r="3601" spans="1:1" x14ac:dyDescent="0.35">
      <c r="A3601" t="s">
        <v>5369</v>
      </c>
    </row>
    <row r="3602" spans="1:1" x14ac:dyDescent="0.35">
      <c r="A3602" t="s">
        <v>5370</v>
      </c>
    </row>
    <row r="3603" spans="1:1" x14ac:dyDescent="0.35">
      <c r="A3603" t="s">
        <v>5371</v>
      </c>
    </row>
    <row r="3604" spans="1:1" x14ac:dyDescent="0.35">
      <c r="A3604" t="s">
        <v>5372</v>
      </c>
    </row>
    <row r="3605" spans="1:1" x14ac:dyDescent="0.35">
      <c r="A3605" t="s">
        <v>5373</v>
      </c>
    </row>
    <row r="3606" spans="1:1" x14ac:dyDescent="0.35">
      <c r="A3606" t="s">
        <v>5374</v>
      </c>
    </row>
    <row r="3607" spans="1:1" x14ac:dyDescent="0.35">
      <c r="A3607" t="s">
        <v>5375</v>
      </c>
    </row>
    <row r="3608" spans="1:1" x14ac:dyDescent="0.35">
      <c r="A3608" t="s">
        <v>5376</v>
      </c>
    </row>
    <row r="3609" spans="1:1" x14ac:dyDescent="0.35">
      <c r="A3609" t="s">
        <v>5377</v>
      </c>
    </row>
    <row r="3610" spans="1:1" x14ac:dyDescent="0.35">
      <c r="A3610" t="s">
        <v>5378</v>
      </c>
    </row>
    <row r="3611" spans="1:1" x14ac:dyDescent="0.35">
      <c r="A3611" t="s">
        <v>5379</v>
      </c>
    </row>
    <row r="3612" spans="1:1" x14ac:dyDescent="0.35">
      <c r="A3612" t="s">
        <v>5380</v>
      </c>
    </row>
    <row r="3613" spans="1:1" x14ac:dyDescent="0.35">
      <c r="A3613" t="s">
        <v>5381</v>
      </c>
    </row>
    <row r="3614" spans="1:1" x14ac:dyDescent="0.35">
      <c r="A3614" t="s">
        <v>5382</v>
      </c>
    </row>
    <row r="3615" spans="1:1" x14ac:dyDescent="0.35">
      <c r="A3615" t="s">
        <v>5383</v>
      </c>
    </row>
    <row r="3616" spans="1:1" x14ac:dyDescent="0.35">
      <c r="A3616" t="s">
        <v>5384</v>
      </c>
    </row>
    <row r="3617" spans="1:1" x14ac:dyDescent="0.35">
      <c r="A3617" t="s">
        <v>5385</v>
      </c>
    </row>
    <row r="3618" spans="1:1" x14ac:dyDescent="0.35">
      <c r="A3618" t="s">
        <v>5386</v>
      </c>
    </row>
    <row r="3619" spans="1:1" x14ac:dyDescent="0.35">
      <c r="A3619" t="s">
        <v>5387</v>
      </c>
    </row>
    <row r="3620" spans="1:1" x14ac:dyDescent="0.35">
      <c r="A3620" t="s">
        <v>5388</v>
      </c>
    </row>
    <row r="3621" spans="1:1" x14ac:dyDescent="0.35">
      <c r="A3621" t="s">
        <v>5389</v>
      </c>
    </row>
    <row r="3622" spans="1:1" x14ac:dyDescent="0.35">
      <c r="A3622" t="s">
        <v>5390</v>
      </c>
    </row>
    <row r="3623" spans="1:1" x14ac:dyDescent="0.35">
      <c r="A3623" t="s">
        <v>5391</v>
      </c>
    </row>
    <row r="3624" spans="1:1" x14ac:dyDescent="0.35">
      <c r="A3624" t="s">
        <v>5392</v>
      </c>
    </row>
    <row r="3625" spans="1:1" x14ac:dyDescent="0.35">
      <c r="A3625" t="s">
        <v>5393</v>
      </c>
    </row>
    <row r="3626" spans="1:1" x14ac:dyDescent="0.35">
      <c r="A3626" t="s">
        <v>5394</v>
      </c>
    </row>
    <row r="3627" spans="1:1" x14ac:dyDescent="0.35">
      <c r="A3627" t="s">
        <v>5395</v>
      </c>
    </row>
    <row r="3628" spans="1:1" x14ac:dyDescent="0.35">
      <c r="A3628" t="s">
        <v>5396</v>
      </c>
    </row>
    <row r="3629" spans="1:1" x14ac:dyDescent="0.35">
      <c r="A3629" t="s">
        <v>5397</v>
      </c>
    </row>
    <row r="3630" spans="1:1" x14ac:dyDescent="0.35">
      <c r="A3630" t="s">
        <v>5398</v>
      </c>
    </row>
    <row r="3631" spans="1:1" x14ac:dyDescent="0.35">
      <c r="A3631" t="s">
        <v>5399</v>
      </c>
    </row>
    <row r="3632" spans="1:1" x14ac:dyDescent="0.35">
      <c r="A3632" t="s">
        <v>5400</v>
      </c>
    </row>
    <row r="3633" spans="1:1" x14ac:dyDescent="0.35">
      <c r="A3633" t="s">
        <v>5401</v>
      </c>
    </row>
    <row r="3634" spans="1:1" x14ac:dyDescent="0.35">
      <c r="A3634" t="s">
        <v>5402</v>
      </c>
    </row>
    <row r="3635" spans="1:1" x14ac:dyDescent="0.35">
      <c r="A3635" t="s">
        <v>5403</v>
      </c>
    </row>
    <row r="3636" spans="1:1" x14ac:dyDescent="0.35">
      <c r="A3636" t="s">
        <v>5404</v>
      </c>
    </row>
    <row r="3637" spans="1:1" x14ac:dyDescent="0.35">
      <c r="A3637" t="s">
        <v>5405</v>
      </c>
    </row>
    <row r="3638" spans="1:1" x14ac:dyDescent="0.35">
      <c r="A3638" t="s">
        <v>5406</v>
      </c>
    </row>
    <row r="3639" spans="1:1" x14ac:dyDescent="0.35">
      <c r="A3639" t="s">
        <v>5407</v>
      </c>
    </row>
    <row r="3640" spans="1:1" x14ac:dyDescent="0.35">
      <c r="A3640" t="s">
        <v>5408</v>
      </c>
    </row>
    <row r="3641" spans="1:1" x14ac:dyDescent="0.35">
      <c r="A3641" t="s">
        <v>5409</v>
      </c>
    </row>
    <row r="3642" spans="1:1" x14ac:dyDescent="0.35">
      <c r="A3642" t="s">
        <v>5410</v>
      </c>
    </row>
    <row r="3643" spans="1:1" x14ac:dyDescent="0.35">
      <c r="A3643" t="s">
        <v>5411</v>
      </c>
    </row>
    <row r="3644" spans="1:1" x14ac:dyDescent="0.35">
      <c r="A3644" t="s">
        <v>5412</v>
      </c>
    </row>
    <row r="3645" spans="1:1" x14ac:dyDescent="0.35">
      <c r="A3645" t="s">
        <v>5413</v>
      </c>
    </row>
    <row r="3646" spans="1:1" x14ac:dyDescent="0.35">
      <c r="A3646" t="s">
        <v>5414</v>
      </c>
    </row>
    <row r="3647" spans="1:1" x14ac:dyDescent="0.35">
      <c r="A3647" t="s">
        <v>5415</v>
      </c>
    </row>
    <row r="3648" spans="1:1" x14ac:dyDescent="0.35">
      <c r="A3648" t="s">
        <v>5416</v>
      </c>
    </row>
    <row r="3649" spans="1:1" x14ac:dyDescent="0.35">
      <c r="A3649" t="s">
        <v>5417</v>
      </c>
    </row>
    <row r="3650" spans="1:1" x14ac:dyDescent="0.35">
      <c r="A3650" t="s">
        <v>5418</v>
      </c>
    </row>
    <row r="3651" spans="1:1" x14ac:dyDescent="0.35">
      <c r="A3651" t="s">
        <v>5419</v>
      </c>
    </row>
    <row r="3652" spans="1:1" x14ac:dyDescent="0.35">
      <c r="A3652" t="s">
        <v>5420</v>
      </c>
    </row>
    <row r="3653" spans="1:1" x14ac:dyDescent="0.35">
      <c r="A3653" t="s">
        <v>5421</v>
      </c>
    </row>
    <row r="3654" spans="1:1" x14ac:dyDescent="0.35">
      <c r="A3654" t="s">
        <v>5422</v>
      </c>
    </row>
    <row r="3655" spans="1:1" x14ac:dyDescent="0.35">
      <c r="A3655" t="s">
        <v>5423</v>
      </c>
    </row>
    <row r="3656" spans="1:1" x14ac:dyDescent="0.35">
      <c r="A3656" t="s">
        <v>5424</v>
      </c>
    </row>
    <row r="3657" spans="1:1" x14ac:dyDescent="0.35">
      <c r="A3657" t="s">
        <v>5425</v>
      </c>
    </row>
    <row r="3658" spans="1:1" x14ac:dyDescent="0.35">
      <c r="A3658" t="s">
        <v>5426</v>
      </c>
    </row>
    <row r="3659" spans="1:1" x14ac:dyDescent="0.35">
      <c r="A3659" t="s">
        <v>5427</v>
      </c>
    </row>
    <row r="3660" spans="1:1" x14ac:dyDescent="0.35">
      <c r="A3660" t="s">
        <v>5428</v>
      </c>
    </row>
    <row r="3661" spans="1:1" x14ac:dyDescent="0.35">
      <c r="A3661" t="s">
        <v>5429</v>
      </c>
    </row>
    <row r="3662" spans="1:1" x14ac:dyDescent="0.35">
      <c r="A3662" t="s">
        <v>5430</v>
      </c>
    </row>
    <row r="3663" spans="1:1" x14ac:dyDescent="0.35">
      <c r="A3663" t="s">
        <v>5431</v>
      </c>
    </row>
    <row r="3664" spans="1:1" x14ac:dyDescent="0.35">
      <c r="A3664" t="s">
        <v>5432</v>
      </c>
    </row>
    <row r="3665" spans="1:1" x14ac:dyDescent="0.35">
      <c r="A3665" t="s">
        <v>5433</v>
      </c>
    </row>
    <row r="3666" spans="1:1" x14ac:dyDescent="0.35">
      <c r="A3666" t="s">
        <v>5434</v>
      </c>
    </row>
    <row r="3667" spans="1:1" x14ac:dyDescent="0.35">
      <c r="A3667" t="s">
        <v>5435</v>
      </c>
    </row>
    <row r="3668" spans="1:1" x14ac:dyDescent="0.35">
      <c r="A3668" t="s">
        <v>5436</v>
      </c>
    </row>
    <row r="3669" spans="1:1" x14ac:dyDescent="0.35">
      <c r="A3669" t="s">
        <v>5437</v>
      </c>
    </row>
    <row r="3670" spans="1:1" x14ac:dyDescent="0.35">
      <c r="A3670" t="s">
        <v>5438</v>
      </c>
    </row>
    <row r="3671" spans="1:1" x14ac:dyDescent="0.35">
      <c r="A3671" t="s">
        <v>5439</v>
      </c>
    </row>
    <row r="3672" spans="1:1" x14ac:dyDescent="0.35">
      <c r="A3672" t="s">
        <v>5440</v>
      </c>
    </row>
    <row r="3673" spans="1:1" x14ac:dyDescent="0.35">
      <c r="A3673" t="s">
        <v>5441</v>
      </c>
    </row>
    <row r="3674" spans="1:1" x14ac:dyDescent="0.35">
      <c r="A3674" t="s">
        <v>5442</v>
      </c>
    </row>
    <row r="3675" spans="1:1" x14ac:dyDescent="0.35">
      <c r="A3675" t="s">
        <v>5443</v>
      </c>
    </row>
    <row r="3676" spans="1:1" x14ac:dyDescent="0.35">
      <c r="A3676" t="s">
        <v>5444</v>
      </c>
    </row>
    <row r="3677" spans="1:1" x14ac:dyDescent="0.35">
      <c r="A3677" t="s">
        <v>5445</v>
      </c>
    </row>
    <row r="3678" spans="1:1" x14ac:dyDescent="0.35">
      <c r="A3678" t="s">
        <v>5446</v>
      </c>
    </row>
    <row r="3679" spans="1:1" x14ac:dyDescent="0.35">
      <c r="A3679" t="s">
        <v>5447</v>
      </c>
    </row>
    <row r="3680" spans="1:1" x14ac:dyDescent="0.35">
      <c r="A3680" t="s">
        <v>5448</v>
      </c>
    </row>
    <row r="3681" spans="1:1" x14ac:dyDescent="0.35">
      <c r="A3681" t="s">
        <v>5449</v>
      </c>
    </row>
    <row r="3682" spans="1:1" x14ac:dyDescent="0.35">
      <c r="A3682" t="s">
        <v>5450</v>
      </c>
    </row>
    <row r="3683" spans="1:1" x14ac:dyDescent="0.35">
      <c r="A3683" t="s">
        <v>5451</v>
      </c>
    </row>
    <row r="3684" spans="1:1" x14ac:dyDescent="0.35">
      <c r="A3684" t="s">
        <v>5452</v>
      </c>
    </row>
    <row r="3685" spans="1:1" x14ac:dyDescent="0.35">
      <c r="A3685" t="s">
        <v>5453</v>
      </c>
    </row>
    <row r="3686" spans="1:1" x14ac:dyDescent="0.35">
      <c r="A3686" t="s">
        <v>5454</v>
      </c>
    </row>
    <row r="3687" spans="1:1" x14ac:dyDescent="0.35">
      <c r="A3687" t="s">
        <v>5455</v>
      </c>
    </row>
    <row r="3688" spans="1:1" x14ac:dyDescent="0.35">
      <c r="A3688" t="s">
        <v>5456</v>
      </c>
    </row>
    <row r="3689" spans="1:1" x14ac:dyDescent="0.35">
      <c r="A3689" t="s">
        <v>5457</v>
      </c>
    </row>
    <row r="3690" spans="1:1" x14ac:dyDescent="0.35">
      <c r="A3690" t="s">
        <v>5458</v>
      </c>
    </row>
    <row r="3691" spans="1:1" x14ac:dyDescent="0.35">
      <c r="A3691" t="s">
        <v>5459</v>
      </c>
    </row>
    <row r="3692" spans="1:1" x14ac:dyDescent="0.35">
      <c r="A3692" t="s">
        <v>5460</v>
      </c>
    </row>
    <row r="3693" spans="1:1" x14ac:dyDescent="0.35">
      <c r="A3693" t="s">
        <v>5461</v>
      </c>
    </row>
    <row r="3694" spans="1:1" x14ac:dyDescent="0.35">
      <c r="A3694" t="s">
        <v>5462</v>
      </c>
    </row>
    <row r="3695" spans="1:1" x14ac:dyDescent="0.35">
      <c r="A3695" t="s">
        <v>5463</v>
      </c>
    </row>
    <row r="3696" spans="1:1" x14ac:dyDescent="0.35">
      <c r="A3696" t="s">
        <v>5464</v>
      </c>
    </row>
    <row r="3697" spans="1:1" x14ac:dyDescent="0.35">
      <c r="A3697" t="s">
        <v>5465</v>
      </c>
    </row>
    <row r="3698" spans="1:1" x14ac:dyDescent="0.35">
      <c r="A3698" t="s">
        <v>5466</v>
      </c>
    </row>
    <row r="3699" spans="1:1" x14ac:dyDescent="0.35">
      <c r="A3699" t="s">
        <v>5467</v>
      </c>
    </row>
    <row r="3700" spans="1:1" x14ac:dyDescent="0.35">
      <c r="A3700" t="s">
        <v>5468</v>
      </c>
    </row>
    <row r="3701" spans="1:1" x14ac:dyDescent="0.35">
      <c r="A3701" t="s">
        <v>5469</v>
      </c>
    </row>
    <row r="3702" spans="1:1" x14ac:dyDescent="0.35">
      <c r="A3702" t="s">
        <v>5470</v>
      </c>
    </row>
    <row r="3703" spans="1:1" x14ac:dyDescent="0.35">
      <c r="A3703" t="s">
        <v>5471</v>
      </c>
    </row>
    <row r="3704" spans="1:1" x14ac:dyDescent="0.35">
      <c r="A3704" t="s">
        <v>5472</v>
      </c>
    </row>
    <row r="3705" spans="1:1" x14ac:dyDescent="0.35">
      <c r="A3705" t="s">
        <v>5473</v>
      </c>
    </row>
    <row r="3706" spans="1:1" x14ac:dyDescent="0.35">
      <c r="A3706" t="s">
        <v>5474</v>
      </c>
    </row>
    <row r="3707" spans="1:1" x14ac:dyDescent="0.35">
      <c r="A3707" t="s">
        <v>5475</v>
      </c>
    </row>
    <row r="3708" spans="1:1" x14ac:dyDescent="0.35">
      <c r="A3708" t="s">
        <v>5476</v>
      </c>
    </row>
    <row r="3709" spans="1:1" x14ac:dyDescent="0.35">
      <c r="A3709" t="s">
        <v>5477</v>
      </c>
    </row>
    <row r="3710" spans="1:1" x14ac:dyDescent="0.35">
      <c r="A3710" t="s">
        <v>5478</v>
      </c>
    </row>
    <row r="3711" spans="1:1" x14ac:dyDescent="0.35">
      <c r="A3711" t="s">
        <v>5479</v>
      </c>
    </row>
    <row r="3712" spans="1:1" x14ac:dyDescent="0.35">
      <c r="A3712" t="s">
        <v>5480</v>
      </c>
    </row>
    <row r="3713" spans="1:1" x14ac:dyDescent="0.35">
      <c r="A3713" t="s">
        <v>5481</v>
      </c>
    </row>
    <row r="3714" spans="1:1" x14ac:dyDescent="0.35">
      <c r="A3714" t="s">
        <v>5482</v>
      </c>
    </row>
    <row r="3715" spans="1:1" x14ac:dyDescent="0.35">
      <c r="A3715" t="s">
        <v>5483</v>
      </c>
    </row>
    <row r="3716" spans="1:1" x14ac:dyDescent="0.35">
      <c r="A3716" t="s">
        <v>5484</v>
      </c>
    </row>
    <row r="3717" spans="1:1" x14ac:dyDescent="0.35">
      <c r="A3717" t="s">
        <v>5485</v>
      </c>
    </row>
    <row r="3718" spans="1:1" x14ac:dyDescent="0.35">
      <c r="A3718" t="s">
        <v>5486</v>
      </c>
    </row>
    <row r="3719" spans="1:1" x14ac:dyDescent="0.35">
      <c r="A3719" t="s">
        <v>5487</v>
      </c>
    </row>
    <row r="3720" spans="1:1" x14ac:dyDescent="0.35">
      <c r="A3720" t="s">
        <v>5488</v>
      </c>
    </row>
    <row r="3721" spans="1:1" x14ac:dyDescent="0.35">
      <c r="A3721" t="s">
        <v>5489</v>
      </c>
    </row>
    <row r="3722" spans="1:1" x14ac:dyDescent="0.35">
      <c r="A3722" t="s">
        <v>5490</v>
      </c>
    </row>
    <row r="3723" spans="1:1" x14ac:dyDescent="0.35">
      <c r="A3723" t="s">
        <v>5491</v>
      </c>
    </row>
    <row r="3724" spans="1:1" x14ac:dyDescent="0.35">
      <c r="A3724" t="s">
        <v>5492</v>
      </c>
    </row>
    <row r="3725" spans="1:1" x14ac:dyDescent="0.35">
      <c r="A3725" t="s">
        <v>5493</v>
      </c>
    </row>
    <row r="3726" spans="1:1" x14ac:dyDescent="0.35">
      <c r="A3726" t="s">
        <v>5494</v>
      </c>
    </row>
    <row r="3727" spans="1:1" x14ac:dyDescent="0.35">
      <c r="A3727" t="s">
        <v>5495</v>
      </c>
    </row>
    <row r="3728" spans="1:1" x14ac:dyDescent="0.35">
      <c r="A3728" t="s">
        <v>5496</v>
      </c>
    </row>
    <row r="3729" spans="1:1" x14ac:dyDescent="0.35">
      <c r="A3729" t="s">
        <v>5497</v>
      </c>
    </row>
    <row r="3730" spans="1:1" x14ac:dyDescent="0.35">
      <c r="A3730" t="s">
        <v>5498</v>
      </c>
    </row>
    <row r="3731" spans="1:1" x14ac:dyDescent="0.35">
      <c r="A3731" t="s">
        <v>5499</v>
      </c>
    </row>
    <row r="3732" spans="1:1" x14ac:dyDescent="0.35">
      <c r="A3732" t="s">
        <v>5500</v>
      </c>
    </row>
    <row r="3733" spans="1:1" x14ac:dyDescent="0.35">
      <c r="A3733" t="s">
        <v>5501</v>
      </c>
    </row>
    <row r="3734" spans="1:1" x14ac:dyDescent="0.35">
      <c r="A3734" t="s">
        <v>5502</v>
      </c>
    </row>
    <row r="3735" spans="1:1" x14ac:dyDescent="0.35">
      <c r="A3735" t="s">
        <v>5503</v>
      </c>
    </row>
    <row r="3736" spans="1:1" x14ac:dyDescent="0.35">
      <c r="A3736" t="s">
        <v>5504</v>
      </c>
    </row>
    <row r="3737" spans="1:1" x14ac:dyDescent="0.35">
      <c r="A3737" t="s">
        <v>5505</v>
      </c>
    </row>
    <row r="3738" spans="1:1" x14ac:dyDescent="0.35">
      <c r="A3738" t="s">
        <v>5506</v>
      </c>
    </row>
    <row r="3739" spans="1:1" x14ac:dyDescent="0.35">
      <c r="A3739" t="s">
        <v>5507</v>
      </c>
    </row>
    <row r="3740" spans="1:1" x14ac:dyDescent="0.35">
      <c r="A3740" t="s">
        <v>5508</v>
      </c>
    </row>
    <row r="3741" spans="1:1" x14ac:dyDescent="0.35">
      <c r="A3741" t="s">
        <v>5509</v>
      </c>
    </row>
    <row r="3742" spans="1:1" x14ac:dyDescent="0.35">
      <c r="A3742" t="s">
        <v>5510</v>
      </c>
    </row>
    <row r="3743" spans="1:1" x14ac:dyDescent="0.35">
      <c r="A3743" t="s">
        <v>5511</v>
      </c>
    </row>
    <row r="3744" spans="1:1" x14ac:dyDescent="0.35">
      <c r="A3744" t="s">
        <v>5512</v>
      </c>
    </row>
    <row r="3745" spans="1:1" x14ac:dyDescent="0.35">
      <c r="A3745" t="s">
        <v>5513</v>
      </c>
    </row>
    <row r="3746" spans="1:1" x14ac:dyDescent="0.35">
      <c r="A3746" t="s">
        <v>5514</v>
      </c>
    </row>
    <row r="3747" spans="1:1" x14ac:dyDescent="0.35">
      <c r="A3747" t="s">
        <v>5515</v>
      </c>
    </row>
    <row r="3748" spans="1:1" x14ac:dyDescent="0.35">
      <c r="A3748" t="s">
        <v>5516</v>
      </c>
    </row>
    <row r="3749" spans="1:1" x14ac:dyDescent="0.35">
      <c r="A3749" t="s">
        <v>5517</v>
      </c>
    </row>
    <row r="3750" spans="1:1" x14ac:dyDescent="0.35">
      <c r="A3750" t="s">
        <v>5518</v>
      </c>
    </row>
    <row r="3751" spans="1:1" x14ac:dyDescent="0.35">
      <c r="A3751" t="s">
        <v>5519</v>
      </c>
    </row>
    <row r="3752" spans="1:1" x14ac:dyDescent="0.35">
      <c r="A3752" t="s">
        <v>5520</v>
      </c>
    </row>
    <row r="3753" spans="1:1" x14ac:dyDescent="0.35">
      <c r="A3753" t="s">
        <v>5521</v>
      </c>
    </row>
    <row r="3754" spans="1:1" x14ac:dyDescent="0.35">
      <c r="A3754" t="s">
        <v>5522</v>
      </c>
    </row>
    <row r="3755" spans="1:1" x14ac:dyDescent="0.35">
      <c r="A3755" t="s">
        <v>5523</v>
      </c>
    </row>
    <row r="3756" spans="1:1" x14ac:dyDescent="0.35">
      <c r="A3756" t="s">
        <v>5524</v>
      </c>
    </row>
    <row r="3757" spans="1:1" x14ac:dyDescent="0.35">
      <c r="A3757" t="s">
        <v>5525</v>
      </c>
    </row>
    <row r="3758" spans="1:1" x14ac:dyDescent="0.35">
      <c r="A3758" t="s">
        <v>5526</v>
      </c>
    </row>
    <row r="3759" spans="1:1" x14ac:dyDescent="0.35">
      <c r="A3759" t="s">
        <v>5527</v>
      </c>
    </row>
    <row r="3760" spans="1:1" x14ac:dyDescent="0.35">
      <c r="A3760" t="s">
        <v>5528</v>
      </c>
    </row>
    <row r="3761" spans="1:1" x14ac:dyDescent="0.35">
      <c r="A3761" t="s">
        <v>5529</v>
      </c>
    </row>
    <row r="3762" spans="1:1" x14ac:dyDescent="0.35">
      <c r="A3762" t="s">
        <v>5530</v>
      </c>
    </row>
    <row r="3763" spans="1:1" x14ac:dyDescent="0.35">
      <c r="A3763" t="s">
        <v>5531</v>
      </c>
    </row>
    <row r="3764" spans="1:1" x14ac:dyDescent="0.35">
      <c r="A3764" t="s">
        <v>5532</v>
      </c>
    </row>
    <row r="3765" spans="1:1" x14ac:dyDescent="0.35">
      <c r="A3765" t="s">
        <v>5533</v>
      </c>
    </row>
    <row r="3766" spans="1:1" x14ac:dyDescent="0.35">
      <c r="A3766" t="s">
        <v>5534</v>
      </c>
    </row>
    <row r="3767" spans="1:1" x14ac:dyDescent="0.35">
      <c r="A3767" t="s">
        <v>5535</v>
      </c>
    </row>
    <row r="3768" spans="1:1" x14ac:dyDescent="0.35">
      <c r="A3768" t="s">
        <v>5536</v>
      </c>
    </row>
    <row r="3769" spans="1:1" x14ac:dyDescent="0.35">
      <c r="A3769" t="s">
        <v>5537</v>
      </c>
    </row>
    <row r="3770" spans="1:1" x14ac:dyDescent="0.35">
      <c r="A3770" t="s">
        <v>5538</v>
      </c>
    </row>
    <row r="3771" spans="1:1" x14ac:dyDescent="0.35">
      <c r="A3771" t="s">
        <v>5539</v>
      </c>
    </row>
    <row r="3772" spans="1:1" x14ac:dyDescent="0.35">
      <c r="A3772" t="s">
        <v>5540</v>
      </c>
    </row>
    <row r="3773" spans="1:1" x14ac:dyDescent="0.35">
      <c r="A3773" t="s">
        <v>5541</v>
      </c>
    </row>
    <row r="3774" spans="1:1" x14ac:dyDescent="0.35">
      <c r="A3774" t="s">
        <v>5542</v>
      </c>
    </row>
    <row r="3775" spans="1:1" x14ac:dyDescent="0.35">
      <c r="A3775" t="s">
        <v>5543</v>
      </c>
    </row>
    <row r="3776" spans="1:1" x14ac:dyDescent="0.35">
      <c r="A3776" t="s">
        <v>5544</v>
      </c>
    </row>
    <row r="3777" spans="1:1" x14ac:dyDescent="0.35">
      <c r="A3777" t="s">
        <v>5545</v>
      </c>
    </row>
    <row r="3778" spans="1:1" x14ac:dyDescent="0.35">
      <c r="A3778" t="s">
        <v>5546</v>
      </c>
    </row>
    <row r="3779" spans="1:1" x14ac:dyDescent="0.35">
      <c r="A3779" t="s">
        <v>5547</v>
      </c>
    </row>
    <row r="3780" spans="1:1" x14ac:dyDescent="0.35">
      <c r="A3780" t="s">
        <v>5548</v>
      </c>
    </row>
    <row r="3781" spans="1:1" x14ac:dyDescent="0.35">
      <c r="A3781" t="s">
        <v>5549</v>
      </c>
    </row>
    <row r="3782" spans="1:1" x14ac:dyDescent="0.35">
      <c r="A3782" t="s">
        <v>5550</v>
      </c>
    </row>
    <row r="3783" spans="1:1" x14ac:dyDescent="0.35">
      <c r="A3783" t="s">
        <v>5551</v>
      </c>
    </row>
    <row r="3784" spans="1:1" x14ac:dyDescent="0.35">
      <c r="A3784" t="s">
        <v>5552</v>
      </c>
    </row>
    <row r="3785" spans="1:1" x14ac:dyDescent="0.35">
      <c r="A3785" t="s">
        <v>5553</v>
      </c>
    </row>
    <row r="3786" spans="1:1" x14ac:dyDescent="0.35">
      <c r="A3786" t="s">
        <v>5554</v>
      </c>
    </row>
    <row r="3787" spans="1:1" x14ac:dyDescent="0.35">
      <c r="A3787" t="s">
        <v>5555</v>
      </c>
    </row>
    <row r="3788" spans="1:1" x14ac:dyDescent="0.35">
      <c r="A3788" t="s">
        <v>5556</v>
      </c>
    </row>
    <row r="3789" spans="1:1" x14ac:dyDescent="0.35">
      <c r="A3789" t="s">
        <v>5557</v>
      </c>
    </row>
    <row r="3790" spans="1:1" x14ac:dyDescent="0.35">
      <c r="A3790" t="s">
        <v>5558</v>
      </c>
    </row>
    <row r="3791" spans="1:1" x14ac:dyDescent="0.35">
      <c r="A3791" t="s">
        <v>5559</v>
      </c>
    </row>
    <row r="3792" spans="1:1" x14ac:dyDescent="0.35">
      <c r="A3792" t="s">
        <v>5560</v>
      </c>
    </row>
    <row r="3793" spans="1:1" x14ac:dyDescent="0.35">
      <c r="A3793" t="s">
        <v>5561</v>
      </c>
    </row>
    <row r="3794" spans="1:1" x14ac:dyDescent="0.35">
      <c r="A3794" t="s">
        <v>5562</v>
      </c>
    </row>
    <row r="3795" spans="1:1" x14ac:dyDescent="0.35">
      <c r="A3795" t="s">
        <v>5563</v>
      </c>
    </row>
    <row r="3796" spans="1:1" x14ac:dyDescent="0.35">
      <c r="A3796" t="s">
        <v>5564</v>
      </c>
    </row>
    <row r="3797" spans="1:1" x14ac:dyDescent="0.35">
      <c r="A3797" t="s">
        <v>5565</v>
      </c>
    </row>
    <row r="3798" spans="1:1" x14ac:dyDescent="0.35">
      <c r="A3798" t="s">
        <v>5566</v>
      </c>
    </row>
    <row r="3799" spans="1:1" x14ac:dyDescent="0.35">
      <c r="A3799" t="s">
        <v>5567</v>
      </c>
    </row>
    <row r="3800" spans="1:1" x14ac:dyDescent="0.35">
      <c r="A3800" t="s">
        <v>5568</v>
      </c>
    </row>
    <row r="3801" spans="1:1" x14ac:dyDescent="0.35">
      <c r="A3801" t="s">
        <v>5569</v>
      </c>
    </row>
    <row r="3802" spans="1:1" x14ac:dyDescent="0.35">
      <c r="A3802" t="s">
        <v>5570</v>
      </c>
    </row>
    <row r="3803" spans="1:1" x14ac:dyDescent="0.35">
      <c r="A3803" t="s">
        <v>5571</v>
      </c>
    </row>
    <row r="3804" spans="1:1" x14ac:dyDescent="0.35">
      <c r="A3804" t="s">
        <v>5572</v>
      </c>
    </row>
    <row r="3805" spans="1:1" x14ac:dyDescent="0.35">
      <c r="A3805" t="s">
        <v>5573</v>
      </c>
    </row>
    <row r="3806" spans="1:1" x14ac:dyDescent="0.35">
      <c r="A3806" t="s">
        <v>5574</v>
      </c>
    </row>
    <row r="3807" spans="1:1" x14ac:dyDescent="0.35">
      <c r="A3807" t="s">
        <v>5575</v>
      </c>
    </row>
    <row r="3808" spans="1:1" x14ac:dyDescent="0.35">
      <c r="A3808" t="s">
        <v>5576</v>
      </c>
    </row>
    <row r="3809" spans="1:1" x14ac:dyDescent="0.35">
      <c r="A3809" t="s">
        <v>5577</v>
      </c>
    </row>
    <row r="3810" spans="1:1" x14ac:dyDescent="0.35">
      <c r="A3810" t="s">
        <v>5578</v>
      </c>
    </row>
    <row r="3811" spans="1:1" x14ac:dyDescent="0.35">
      <c r="A3811" t="s">
        <v>5579</v>
      </c>
    </row>
    <row r="3812" spans="1:1" x14ac:dyDescent="0.35">
      <c r="A3812" t="s">
        <v>5580</v>
      </c>
    </row>
    <row r="3813" spans="1:1" x14ac:dyDescent="0.35">
      <c r="A3813" t="s">
        <v>5581</v>
      </c>
    </row>
    <row r="3814" spans="1:1" x14ac:dyDescent="0.35">
      <c r="A3814" t="s">
        <v>5582</v>
      </c>
    </row>
    <row r="3815" spans="1:1" x14ac:dyDescent="0.35">
      <c r="A3815" t="s">
        <v>5583</v>
      </c>
    </row>
    <row r="3816" spans="1:1" x14ac:dyDescent="0.35">
      <c r="A3816" t="s">
        <v>5584</v>
      </c>
    </row>
    <row r="3817" spans="1:1" x14ac:dyDescent="0.35">
      <c r="A3817" t="s">
        <v>5585</v>
      </c>
    </row>
    <row r="3818" spans="1:1" x14ac:dyDescent="0.35">
      <c r="A3818" t="s">
        <v>5586</v>
      </c>
    </row>
    <row r="3819" spans="1:1" x14ac:dyDescent="0.35">
      <c r="A3819" t="s">
        <v>5587</v>
      </c>
    </row>
    <row r="3820" spans="1:1" x14ac:dyDescent="0.35">
      <c r="A3820" t="s">
        <v>5588</v>
      </c>
    </row>
    <row r="3821" spans="1:1" x14ac:dyDescent="0.35">
      <c r="A3821" t="s">
        <v>5589</v>
      </c>
    </row>
    <row r="3822" spans="1:1" x14ac:dyDescent="0.35">
      <c r="A3822" t="s">
        <v>5590</v>
      </c>
    </row>
    <row r="3823" spans="1:1" x14ac:dyDescent="0.35">
      <c r="A3823" t="s">
        <v>5591</v>
      </c>
    </row>
    <row r="3824" spans="1:1" x14ac:dyDescent="0.35">
      <c r="A3824" t="s">
        <v>5592</v>
      </c>
    </row>
    <row r="3825" spans="1:1" x14ac:dyDescent="0.35">
      <c r="A3825" t="s">
        <v>5593</v>
      </c>
    </row>
    <row r="3826" spans="1:1" x14ac:dyDescent="0.35">
      <c r="A3826" t="s">
        <v>5594</v>
      </c>
    </row>
    <row r="3827" spans="1:1" x14ac:dyDescent="0.35">
      <c r="A3827" t="s">
        <v>5595</v>
      </c>
    </row>
    <row r="3828" spans="1:1" x14ac:dyDescent="0.35">
      <c r="A3828" t="s">
        <v>5596</v>
      </c>
    </row>
    <row r="3829" spans="1:1" x14ac:dyDescent="0.35">
      <c r="A3829" t="s">
        <v>5597</v>
      </c>
    </row>
    <row r="3830" spans="1:1" x14ac:dyDescent="0.35">
      <c r="A3830" t="s">
        <v>5598</v>
      </c>
    </row>
    <row r="3831" spans="1:1" x14ac:dyDescent="0.35">
      <c r="A3831" t="s">
        <v>5599</v>
      </c>
    </row>
    <row r="3832" spans="1:1" x14ac:dyDescent="0.35">
      <c r="A3832" t="s">
        <v>5600</v>
      </c>
    </row>
    <row r="3833" spans="1:1" x14ac:dyDescent="0.35">
      <c r="A3833" t="s">
        <v>5601</v>
      </c>
    </row>
    <row r="3834" spans="1:1" x14ac:dyDescent="0.35">
      <c r="A3834" t="s">
        <v>5602</v>
      </c>
    </row>
    <row r="3835" spans="1:1" x14ac:dyDescent="0.35">
      <c r="A3835" t="s">
        <v>5603</v>
      </c>
    </row>
    <row r="3836" spans="1:1" x14ac:dyDescent="0.35">
      <c r="A3836" t="s">
        <v>5604</v>
      </c>
    </row>
    <row r="3837" spans="1:1" x14ac:dyDescent="0.35">
      <c r="A3837" t="s">
        <v>5605</v>
      </c>
    </row>
    <row r="3838" spans="1:1" x14ac:dyDescent="0.35">
      <c r="A3838" t="s">
        <v>5606</v>
      </c>
    </row>
    <row r="3839" spans="1:1" x14ac:dyDescent="0.35">
      <c r="A3839" t="s">
        <v>5607</v>
      </c>
    </row>
    <row r="3840" spans="1:1" x14ac:dyDescent="0.35">
      <c r="A3840" t="s">
        <v>5608</v>
      </c>
    </row>
    <row r="3841" spans="1:1" x14ac:dyDescent="0.35">
      <c r="A3841" t="s">
        <v>5609</v>
      </c>
    </row>
    <row r="3842" spans="1:1" x14ac:dyDescent="0.35">
      <c r="A3842" t="s">
        <v>5610</v>
      </c>
    </row>
    <row r="3843" spans="1:1" x14ac:dyDescent="0.35">
      <c r="A3843" t="s">
        <v>5611</v>
      </c>
    </row>
    <row r="3844" spans="1:1" x14ac:dyDescent="0.35">
      <c r="A3844" t="s">
        <v>5612</v>
      </c>
    </row>
    <row r="3845" spans="1:1" x14ac:dyDescent="0.35">
      <c r="A3845" t="s">
        <v>5613</v>
      </c>
    </row>
    <row r="3846" spans="1:1" x14ac:dyDescent="0.35">
      <c r="A3846" t="s">
        <v>5614</v>
      </c>
    </row>
    <row r="3847" spans="1:1" x14ac:dyDescent="0.35">
      <c r="A3847" t="s">
        <v>5615</v>
      </c>
    </row>
    <row r="3848" spans="1:1" x14ac:dyDescent="0.35">
      <c r="A3848" t="s">
        <v>5616</v>
      </c>
    </row>
    <row r="3849" spans="1:1" x14ac:dyDescent="0.35">
      <c r="A3849" t="s">
        <v>5617</v>
      </c>
    </row>
    <row r="3850" spans="1:1" x14ac:dyDescent="0.35">
      <c r="A3850" t="s">
        <v>5618</v>
      </c>
    </row>
    <row r="3851" spans="1:1" x14ac:dyDescent="0.35">
      <c r="A3851" t="s">
        <v>5619</v>
      </c>
    </row>
    <row r="3852" spans="1:1" x14ac:dyDescent="0.35">
      <c r="A3852" t="s">
        <v>5620</v>
      </c>
    </row>
    <row r="3853" spans="1:1" x14ac:dyDescent="0.35">
      <c r="A3853" t="s">
        <v>5621</v>
      </c>
    </row>
    <row r="3854" spans="1:1" x14ac:dyDescent="0.35">
      <c r="A3854" t="s">
        <v>5622</v>
      </c>
    </row>
    <row r="3855" spans="1:1" x14ac:dyDescent="0.35">
      <c r="A3855" t="s">
        <v>5623</v>
      </c>
    </row>
    <row r="3856" spans="1:1" x14ac:dyDescent="0.35">
      <c r="A3856" t="s">
        <v>5624</v>
      </c>
    </row>
    <row r="3857" spans="1:1" x14ac:dyDescent="0.35">
      <c r="A3857" t="s">
        <v>5625</v>
      </c>
    </row>
    <row r="3858" spans="1:1" x14ac:dyDescent="0.35">
      <c r="A3858" t="s">
        <v>5626</v>
      </c>
    </row>
    <row r="3859" spans="1:1" x14ac:dyDescent="0.35">
      <c r="A3859" t="s">
        <v>5627</v>
      </c>
    </row>
    <row r="3860" spans="1:1" x14ac:dyDescent="0.35">
      <c r="A3860" t="s">
        <v>5628</v>
      </c>
    </row>
    <row r="3861" spans="1:1" x14ac:dyDescent="0.35">
      <c r="A3861" t="s">
        <v>5629</v>
      </c>
    </row>
    <row r="3862" spans="1:1" x14ac:dyDescent="0.35">
      <c r="A3862" t="s">
        <v>5630</v>
      </c>
    </row>
    <row r="3863" spans="1:1" x14ac:dyDescent="0.35">
      <c r="A3863" t="s">
        <v>5631</v>
      </c>
    </row>
    <row r="3864" spans="1:1" x14ac:dyDescent="0.35">
      <c r="A3864" t="s">
        <v>5632</v>
      </c>
    </row>
    <row r="3865" spans="1:1" x14ac:dyDescent="0.35">
      <c r="A3865" t="s">
        <v>5633</v>
      </c>
    </row>
    <row r="3866" spans="1:1" x14ac:dyDescent="0.35">
      <c r="A3866" t="s">
        <v>5634</v>
      </c>
    </row>
    <row r="3867" spans="1:1" x14ac:dyDescent="0.35">
      <c r="A3867" t="s">
        <v>5635</v>
      </c>
    </row>
    <row r="3868" spans="1:1" x14ac:dyDescent="0.35">
      <c r="A3868" t="s">
        <v>5636</v>
      </c>
    </row>
    <row r="3869" spans="1:1" x14ac:dyDescent="0.35">
      <c r="A3869" t="s">
        <v>5637</v>
      </c>
    </row>
    <row r="3870" spans="1:1" x14ac:dyDescent="0.35">
      <c r="A3870" t="s">
        <v>5638</v>
      </c>
    </row>
    <row r="3871" spans="1:1" x14ac:dyDescent="0.35">
      <c r="A3871" t="s">
        <v>5639</v>
      </c>
    </row>
    <row r="3872" spans="1:1" x14ac:dyDescent="0.35">
      <c r="A3872" t="s">
        <v>5640</v>
      </c>
    </row>
    <row r="3873" spans="1:1" x14ac:dyDescent="0.35">
      <c r="A3873" t="s">
        <v>5641</v>
      </c>
    </row>
    <row r="3874" spans="1:1" x14ac:dyDescent="0.35">
      <c r="A3874" t="s">
        <v>5642</v>
      </c>
    </row>
    <row r="3875" spans="1:1" x14ac:dyDescent="0.35">
      <c r="A3875" t="s">
        <v>5643</v>
      </c>
    </row>
    <row r="3876" spans="1:1" x14ac:dyDescent="0.35">
      <c r="A3876" t="s">
        <v>5644</v>
      </c>
    </row>
    <row r="3877" spans="1:1" x14ac:dyDescent="0.35">
      <c r="A3877" t="s">
        <v>5645</v>
      </c>
    </row>
    <row r="3878" spans="1:1" x14ac:dyDescent="0.35">
      <c r="A3878" t="s">
        <v>5646</v>
      </c>
    </row>
    <row r="3879" spans="1:1" x14ac:dyDescent="0.35">
      <c r="A3879" t="s">
        <v>5647</v>
      </c>
    </row>
    <row r="3880" spans="1:1" x14ac:dyDescent="0.35">
      <c r="A3880" t="s">
        <v>5648</v>
      </c>
    </row>
    <row r="3881" spans="1:1" x14ac:dyDescent="0.35">
      <c r="A3881" t="s">
        <v>5649</v>
      </c>
    </row>
    <row r="3882" spans="1:1" x14ac:dyDescent="0.35">
      <c r="A3882" t="s">
        <v>5650</v>
      </c>
    </row>
    <row r="3883" spans="1:1" x14ac:dyDescent="0.35">
      <c r="A3883" t="s">
        <v>5651</v>
      </c>
    </row>
    <row r="3884" spans="1:1" x14ac:dyDescent="0.35">
      <c r="A3884" t="s">
        <v>5652</v>
      </c>
    </row>
    <row r="3885" spans="1:1" x14ac:dyDescent="0.35">
      <c r="A3885" t="s">
        <v>5653</v>
      </c>
    </row>
    <row r="3886" spans="1:1" x14ac:dyDescent="0.35">
      <c r="A3886" t="s">
        <v>5654</v>
      </c>
    </row>
    <row r="3887" spans="1:1" x14ac:dyDescent="0.35">
      <c r="A3887" t="s">
        <v>5655</v>
      </c>
    </row>
    <row r="3888" spans="1:1" x14ac:dyDescent="0.35">
      <c r="A3888" t="s">
        <v>5656</v>
      </c>
    </row>
    <row r="3889" spans="1:1" x14ac:dyDescent="0.35">
      <c r="A3889" t="s">
        <v>5657</v>
      </c>
    </row>
    <row r="3890" spans="1:1" x14ac:dyDescent="0.35">
      <c r="A3890" t="s">
        <v>5658</v>
      </c>
    </row>
    <row r="3891" spans="1:1" x14ac:dyDescent="0.35">
      <c r="A3891" t="s">
        <v>5659</v>
      </c>
    </row>
    <row r="3892" spans="1:1" x14ac:dyDescent="0.35">
      <c r="A3892" t="s">
        <v>5660</v>
      </c>
    </row>
    <row r="3893" spans="1:1" x14ac:dyDescent="0.35">
      <c r="A3893" t="s">
        <v>5661</v>
      </c>
    </row>
    <row r="3894" spans="1:1" x14ac:dyDescent="0.35">
      <c r="A3894" t="s">
        <v>5662</v>
      </c>
    </row>
    <row r="3895" spans="1:1" x14ac:dyDescent="0.35">
      <c r="A3895" t="s">
        <v>5663</v>
      </c>
    </row>
    <row r="3896" spans="1:1" x14ac:dyDescent="0.35">
      <c r="A3896" t="s">
        <v>5664</v>
      </c>
    </row>
    <row r="3897" spans="1:1" x14ac:dyDescent="0.35">
      <c r="A3897" t="s">
        <v>5665</v>
      </c>
    </row>
    <row r="3898" spans="1:1" x14ac:dyDescent="0.35">
      <c r="A3898" t="s">
        <v>5666</v>
      </c>
    </row>
    <row r="3899" spans="1:1" x14ac:dyDescent="0.35">
      <c r="A3899" t="s">
        <v>5667</v>
      </c>
    </row>
    <row r="3900" spans="1:1" x14ac:dyDescent="0.35">
      <c r="A3900" t="s">
        <v>5668</v>
      </c>
    </row>
    <row r="3901" spans="1:1" x14ac:dyDescent="0.35">
      <c r="A3901" t="s">
        <v>5669</v>
      </c>
    </row>
    <row r="3902" spans="1:1" x14ac:dyDescent="0.35">
      <c r="A3902" t="s">
        <v>5670</v>
      </c>
    </row>
    <row r="3903" spans="1:1" x14ac:dyDescent="0.35">
      <c r="A3903" t="s">
        <v>5671</v>
      </c>
    </row>
    <row r="3904" spans="1:1" x14ac:dyDescent="0.35">
      <c r="A3904" t="s">
        <v>5672</v>
      </c>
    </row>
    <row r="3905" spans="1:1" x14ac:dyDescent="0.35">
      <c r="A3905" t="s">
        <v>5673</v>
      </c>
    </row>
    <row r="3906" spans="1:1" x14ac:dyDescent="0.35">
      <c r="A3906" t="s">
        <v>5674</v>
      </c>
    </row>
    <row r="3907" spans="1:1" x14ac:dyDescent="0.35">
      <c r="A3907" t="s">
        <v>5675</v>
      </c>
    </row>
    <row r="3908" spans="1:1" x14ac:dyDescent="0.35">
      <c r="A3908" t="s">
        <v>5676</v>
      </c>
    </row>
    <row r="3909" spans="1:1" x14ac:dyDescent="0.35">
      <c r="A3909" t="s">
        <v>5677</v>
      </c>
    </row>
    <row r="3910" spans="1:1" x14ac:dyDescent="0.35">
      <c r="A3910" t="s">
        <v>5678</v>
      </c>
    </row>
    <row r="3911" spans="1:1" x14ac:dyDescent="0.35">
      <c r="A3911" t="s">
        <v>5679</v>
      </c>
    </row>
    <row r="3912" spans="1:1" x14ac:dyDescent="0.35">
      <c r="A3912" t="s">
        <v>5680</v>
      </c>
    </row>
    <row r="3913" spans="1:1" x14ac:dyDescent="0.35">
      <c r="A3913" t="s">
        <v>5681</v>
      </c>
    </row>
    <row r="3914" spans="1:1" x14ac:dyDescent="0.35">
      <c r="A3914" t="s">
        <v>5682</v>
      </c>
    </row>
    <row r="3915" spans="1:1" x14ac:dyDescent="0.35">
      <c r="A3915" t="s">
        <v>5683</v>
      </c>
    </row>
    <row r="3916" spans="1:1" x14ac:dyDescent="0.35">
      <c r="A3916" t="s">
        <v>5684</v>
      </c>
    </row>
    <row r="3917" spans="1:1" x14ac:dyDescent="0.35">
      <c r="A3917" t="s">
        <v>5685</v>
      </c>
    </row>
    <row r="3918" spans="1:1" x14ac:dyDescent="0.35">
      <c r="A3918" t="s">
        <v>5686</v>
      </c>
    </row>
    <row r="3919" spans="1:1" x14ac:dyDescent="0.35">
      <c r="A3919" t="s">
        <v>5687</v>
      </c>
    </row>
    <row r="3920" spans="1:1" x14ac:dyDescent="0.35">
      <c r="A3920" t="s">
        <v>5688</v>
      </c>
    </row>
    <row r="3921" spans="1:1" x14ac:dyDescent="0.35">
      <c r="A3921" t="s">
        <v>5689</v>
      </c>
    </row>
    <row r="3922" spans="1:1" x14ac:dyDescent="0.35">
      <c r="A3922" t="s">
        <v>5690</v>
      </c>
    </row>
    <row r="3923" spans="1:1" x14ac:dyDescent="0.35">
      <c r="A3923" t="s">
        <v>5691</v>
      </c>
    </row>
    <row r="3924" spans="1:1" x14ac:dyDescent="0.35">
      <c r="A3924" t="s">
        <v>5692</v>
      </c>
    </row>
    <row r="3925" spans="1:1" x14ac:dyDescent="0.35">
      <c r="A3925" t="s">
        <v>5693</v>
      </c>
    </row>
    <row r="3926" spans="1:1" x14ac:dyDescent="0.35">
      <c r="A3926" t="s">
        <v>5694</v>
      </c>
    </row>
    <row r="3927" spans="1:1" x14ac:dyDescent="0.35">
      <c r="A3927" t="s">
        <v>5695</v>
      </c>
    </row>
    <row r="3928" spans="1:1" x14ac:dyDescent="0.35">
      <c r="A3928" t="s">
        <v>5696</v>
      </c>
    </row>
    <row r="3929" spans="1:1" x14ac:dyDescent="0.35">
      <c r="A3929" t="s">
        <v>5697</v>
      </c>
    </row>
    <row r="3930" spans="1:1" x14ac:dyDescent="0.35">
      <c r="A3930" t="s">
        <v>5698</v>
      </c>
    </row>
    <row r="3931" spans="1:1" x14ac:dyDescent="0.35">
      <c r="A3931" t="s">
        <v>5699</v>
      </c>
    </row>
    <row r="3932" spans="1:1" x14ac:dyDescent="0.35">
      <c r="A3932" t="s">
        <v>5700</v>
      </c>
    </row>
    <row r="3933" spans="1:1" x14ac:dyDescent="0.35">
      <c r="A3933" t="s">
        <v>5701</v>
      </c>
    </row>
    <row r="3934" spans="1:1" x14ac:dyDescent="0.35">
      <c r="A3934" t="s">
        <v>5702</v>
      </c>
    </row>
    <row r="3935" spans="1:1" x14ac:dyDescent="0.35">
      <c r="A3935" t="s">
        <v>5703</v>
      </c>
    </row>
    <row r="3936" spans="1:1" x14ac:dyDescent="0.35">
      <c r="A3936" t="s">
        <v>5704</v>
      </c>
    </row>
    <row r="3937" spans="1:1" x14ac:dyDescent="0.35">
      <c r="A3937" t="s">
        <v>5705</v>
      </c>
    </row>
    <row r="3938" spans="1:1" x14ac:dyDescent="0.35">
      <c r="A3938" t="s">
        <v>5706</v>
      </c>
    </row>
    <row r="3939" spans="1:1" x14ac:dyDescent="0.35">
      <c r="A3939" t="s">
        <v>5707</v>
      </c>
    </row>
    <row r="3940" spans="1:1" x14ac:dyDescent="0.35">
      <c r="A3940" t="s">
        <v>5708</v>
      </c>
    </row>
    <row r="3941" spans="1:1" x14ac:dyDescent="0.35">
      <c r="A3941" t="s">
        <v>5709</v>
      </c>
    </row>
    <row r="3942" spans="1:1" x14ac:dyDescent="0.35">
      <c r="A3942" t="s">
        <v>5710</v>
      </c>
    </row>
    <row r="3943" spans="1:1" x14ac:dyDescent="0.35">
      <c r="A3943" t="s">
        <v>5711</v>
      </c>
    </row>
    <row r="3944" spans="1:1" x14ac:dyDescent="0.35">
      <c r="A3944" t="s">
        <v>5712</v>
      </c>
    </row>
    <row r="3945" spans="1:1" x14ac:dyDescent="0.35">
      <c r="A3945" t="s">
        <v>5713</v>
      </c>
    </row>
    <row r="3946" spans="1:1" x14ac:dyDescent="0.35">
      <c r="A3946" t="s">
        <v>5714</v>
      </c>
    </row>
    <row r="3947" spans="1:1" x14ac:dyDescent="0.35">
      <c r="A3947" t="s">
        <v>5715</v>
      </c>
    </row>
    <row r="3948" spans="1:1" x14ac:dyDescent="0.35">
      <c r="A3948" t="s">
        <v>5716</v>
      </c>
    </row>
    <row r="3949" spans="1:1" x14ac:dyDescent="0.35">
      <c r="A3949" t="s">
        <v>5717</v>
      </c>
    </row>
    <row r="3950" spans="1:1" x14ac:dyDescent="0.35">
      <c r="A3950" t="s">
        <v>5718</v>
      </c>
    </row>
    <row r="3951" spans="1:1" x14ac:dyDescent="0.35">
      <c r="A3951" t="s">
        <v>5719</v>
      </c>
    </row>
    <row r="3952" spans="1:1" x14ac:dyDescent="0.35">
      <c r="A3952" t="s">
        <v>5720</v>
      </c>
    </row>
    <row r="3953" spans="1:1" x14ac:dyDescent="0.35">
      <c r="A3953" t="s">
        <v>5721</v>
      </c>
    </row>
    <row r="3954" spans="1:1" x14ac:dyDescent="0.35">
      <c r="A3954" t="s">
        <v>5722</v>
      </c>
    </row>
    <row r="3955" spans="1:1" x14ac:dyDescent="0.35">
      <c r="A3955" t="s">
        <v>5723</v>
      </c>
    </row>
    <row r="3956" spans="1:1" x14ac:dyDescent="0.35">
      <c r="A3956" t="s">
        <v>5724</v>
      </c>
    </row>
    <row r="3957" spans="1:1" x14ac:dyDescent="0.35">
      <c r="A3957" t="s">
        <v>5725</v>
      </c>
    </row>
    <row r="3958" spans="1:1" x14ac:dyDescent="0.35">
      <c r="A3958" t="s">
        <v>5726</v>
      </c>
    </row>
    <row r="3959" spans="1:1" x14ac:dyDescent="0.35">
      <c r="A3959" t="s">
        <v>5727</v>
      </c>
    </row>
    <row r="3960" spans="1:1" x14ac:dyDescent="0.35">
      <c r="A3960" t="s">
        <v>5728</v>
      </c>
    </row>
    <row r="3961" spans="1:1" x14ac:dyDescent="0.35">
      <c r="A3961" t="s">
        <v>5729</v>
      </c>
    </row>
    <row r="3962" spans="1:1" x14ac:dyDescent="0.35">
      <c r="A3962" t="s">
        <v>5730</v>
      </c>
    </row>
    <row r="3963" spans="1:1" x14ac:dyDescent="0.35">
      <c r="A3963" t="s">
        <v>5731</v>
      </c>
    </row>
    <row r="3964" spans="1:1" x14ac:dyDescent="0.35">
      <c r="A3964" t="s">
        <v>5732</v>
      </c>
    </row>
    <row r="3965" spans="1:1" x14ac:dyDescent="0.35">
      <c r="A3965" t="s">
        <v>5733</v>
      </c>
    </row>
    <row r="3966" spans="1:1" x14ac:dyDescent="0.35">
      <c r="A3966" t="s">
        <v>5734</v>
      </c>
    </row>
    <row r="3967" spans="1:1" x14ac:dyDescent="0.35">
      <c r="A3967" t="s">
        <v>5735</v>
      </c>
    </row>
    <row r="3968" spans="1:1" x14ac:dyDescent="0.35">
      <c r="A3968" t="s">
        <v>5736</v>
      </c>
    </row>
    <row r="3969" spans="1:1" x14ac:dyDescent="0.35">
      <c r="A3969" t="s">
        <v>5737</v>
      </c>
    </row>
    <row r="3970" spans="1:1" x14ac:dyDescent="0.35">
      <c r="A3970" t="s">
        <v>5738</v>
      </c>
    </row>
    <row r="3971" spans="1:1" x14ac:dyDescent="0.35">
      <c r="A3971" t="s">
        <v>5739</v>
      </c>
    </row>
    <row r="3972" spans="1:1" x14ac:dyDescent="0.35">
      <c r="A3972" t="s">
        <v>5740</v>
      </c>
    </row>
    <row r="3973" spans="1:1" x14ac:dyDescent="0.35">
      <c r="A3973" t="s">
        <v>5741</v>
      </c>
    </row>
    <row r="3974" spans="1:1" x14ac:dyDescent="0.35">
      <c r="A3974" t="s">
        <v>5742</v>
      </c>
    </row>
    <row r="3975" spans="1:1" x14ac:dyDescent="0.35">
      <c r="A3975" t="s">
        <v>5743</v>
      </c>
    </row>
    <row r="3976" spans="1:1" x14ac:dyDescent="0.35">
      <c r="A3976" t="s">
        <v>5744</v>
      </c>
    </row>
    <row r="3977" spans="1:1" x14ac:dyDescent="0.35">
      <c r="A3977" t="s">
        <v>5745</v>
      </c>
    </row>
    <row r="3978" spans="1:1" x14ac:dyDescent="0.35">
      <c r="A3978" t="s">
        <v>5746</v>
      </c>
    </row>
    <row r="3979" spans="1:1" x14ac:dyDescent="0.35">
      <c r="A3979" t="s">
        <v>5747</v>
      </c>
    </row>
    <row r="3980" spans="1:1" x14ac:dyDescent="0.35">
      <c r="A3980" t="s">
        <v>5748</v>
      </c>
    </row>
    <row r="3981" spans="1:1" x14ac:dyDescent="0.35">
      <c r="A3981" t="s">
        <v>5749</v>
      </c>
    </row>
    <row r="3982" spans="1:1" x14ac:dyDescent="0.35">
      <c r="A3982" t="s">
        <v>5750</v>
      </c>
    </row>
    <row r="3983" spans="1:1" x14ac:dyDescent="0.35">
      <c r="A3983" t="s">
        <v>5751</v>
      </c>
    </row>
    <row r="3984" spans="1:1" x14ac:dyDescent="0.35">
      <c r="A3984" t="s">
        <v>5752</v>
      </c>
    </row>
    <row r="3985" spans="1:1" x14ac:dyDescent="0.35">
      <c r="A3985" t="s">
        <v>5753</v>
      </c>
    </row>
    <row r="3986" spans="1:1" x14ac:dyDescent="0.35">
      <c r="A3986" t="s">
        <v>5754</v>
      </c>
    </row>
    <row r="3987" spans="1:1" x14ac:dyDescent="0.35">
      <c r="A3987" t="s">
        <v>5755</v>
      </c>
    </row>
    <row r="3988" spans="1:1" x14ac:dyDescent="0.35">
      <c r="A3988" t="s">
        <v>5756</v>
      </c>
    </row>
    <row r="3989" spans="1:1" x14ac:dyDescent="0.35">
      <c r="A3989" t="s">
        <v>5757</v>
      </c>
    </row>
    <row r="3990" spans="1:1" x14ac:dyDescent="0.35">
      <c r="A3990" t="s">
        <v>5758</v>
      </c>
    </row>
    <row r="3991" spans="1:1" x14ac:dyDescent="0.35">
      <c r="A3991" t="s">
        <v>5759</v>
      </c>
    </row>
    <row r="3992" spans="1:1" x14ac:dyDescent="0.35">
      <c r="A3992" t="s">
        <v>5760</v>
      </c>
    </row>
    <row r="3993" spans="1:1" x14ac:dyDescent="0.35">
      <c r="A3993" t="s">
        <v>5761</v>
      </c>
    </row>
    <row r="3994" spans="1:1" x14ac:dyDescent="0.35">
      <c r="A3994" t="s">
        <v>5762</v>
      </c>
    </row>
    <row r="3995" spans="1:1" x14ac:dyDescent="0.35">
      <c r="A3995" t="s">
        <v>5763</v>
      </c>
    </row>
    <row r="3996" spans="1:1" x14ac:dyDescent="0.35">
      <c r="A3996" t="s">
        <v>5764</v>
      </c>
    </row>
    <row r="3997" spans="1:1" x14ac:dyDescent="0.35">
      <c r="A3997" t="s">
        <v>5765</v>
      </c>
    </row>
    <row r="3998" spans="1:1" x14ac:dyDescent="0.35">
      <c r="A3998" t="s">
        <v>5766</v>
      </c>
    </row>
    <row r="3999" spans="1:1" x14ac:dyDescent="0.35">
      <c r="A3999" t="s">
        <v>5767</v>
      </c>
    </row>
    <row r="4000" spans="1:1" x14ac:dyDescent="0.35">
      <c r="A4000" t="s">
        <v>5768</v>
      </c>
    </row>
    <row r="4001" spans="1:1" x14ac:dyDescent="0.35">
      <c r="A4001" t="s">
        <v>5769</v>
      </c>
    </row>
    <row r="4002" spans="1:1" x14ac:dyDescent="0.35">
      <c r="A4002" t="s">
        <v>5770</v>
      </c>
    </row>
    <row r="4003" spans="1:1" x14ac:dyDescent="0.35">
      <c r="A4003" t="s">
        <v>5771</v>
      </c>
    </row>
    <row r="4004" spans="1:1" x14ac:dyDescent="0.35">
      <c r="A4004" t="s">
        <v>5772</v>
      </c>
    </row>
    <row r="4005" spans="1:1" x14ac:dyDescent="0.35">
      <c r="A4005" t="s">
        <v>5773</v>
      </c>
    </row>
    <row r="4006" spans="1:1" x14ac:dyDescent="0.35">
      <c r="A4006" t="s">
        <v>5774</v>
      </c>
    </row>
    <row r="4007" spans="1:1" x14ac:dyDescent="0.35">
      <c r="A4007" t="s">
        <v>5775</v>
      </c>
    </row>
    <row r="4008" spans="1:1" x14ac:dyDescent="0.35">
      <c r="A4008" t="s">
        <v>5776</v>
      </c>
    </row>
    <row r="4009" spans="1:1" x14ac:dyDescent="0.35">
      <c r="A4009" t="s">
        <v>5777</v>
      </c>
    </row>
    <row r="4010" spans="1:1" x14ac:dyDescent="0.35">
      <c r="A4010" t="s">
        <v>5778</v>
      </c>
    </row>
    <row r="4011" spans="1:1" x14ac:dyDescent="0.35">
      <c r="A4011" t="s">
        <v>5779</v>
      </c>
    </row>
    <row r="4012" spans="1:1" x14ac:dyDescent="0.35">
      <c r="A4012" t="s">
        <v>5780</v>
      </c>
    </row>
    <row r="4013" spans="1:1" x14ac:dyDescent="0.35">
      <c r="A4013" t="s">
        <v>5781</v>
      </c>
    </row>
    <row r="4014" spans="1:1" x14ac:dyDescent="0.35">
      <c r="A4014" t="s">
        <v>5782</v>
      </c>
    </row>
    <row r="4015" spans="1:1" x14ac:dyDescent="0.35">
      <c r="A4015" t="s">
        <v>5783</v>
      </c>
    </row>
    <row r="4016" spans="1:1" x14ac:dyDescent="0.35">
      <c r="A4016" t="s">
        <v>5784</v>
      </c>
    </row>
    <row r="4017" spans="1:1" x14ac:dyDescent="0.35">
      <c r="A4017" t="s">
        <v>5785</v>
      </c>
    </row>
    <row r="4018" spans="1:1" x14ac:dyDescent="0.35">
      <c r="A4018" t="s">
        <v>5786</v>
      </c>
    </row>
    <row r="4019" spans="1:1" x14ac:dyDescent="0.35">
      <c r="A4019" t="s">
        <v>5787</v>
      </c>
    </row>
    <row r="4020" spans="1:1" x14ac:dyDescent="0.35">
      <c r="A4020" t="s">
        <v>5788</v>
      </c>
    </row>
    <row r="4021" spans="1:1" x14ac:dyDescent="0.35">
      <c r="A4021" t="s">
        <v>5789</v>
      </c>
    </row>
    <row r="4022" spans="1:1" x14ac:dyDescent="0.35">
      <c r="A4022" t="s">
        <v>5790</v>
      </c>
    </row>
    <row r="4023" spans="1:1" x14ac:dyDescent="0.35">
      <c r="A4023" t="s">
        <v>5791</v>
      </c>
    </row>
    <row r="4024" spans="1:1" x14ac:dyDescent="0.35">
      <c r="A4024" t="s">
        <v>5792</v>
      </c>
    </row>
    <row r="4025" spans="1:1" x14ac:dyDescent="0.35">
      <c r="A4025" t="s">
        <v>5793</v>
      </c>
    </row>
    <row r="4026" spans="1:1" x14ac:dyDescent="0.35">
      <c r="A4026" t="s">
        <v>5794</v>
      </c>
    </row>
    <row r="4027" spans="1:1" x14ac:dyDescent="0.35">
      <c r="A4027" t="s">
        <v>5795</v>
      </c>
    </row>
    <row r="4028" spans="1:1" x14ac:dyDescent="0.35">
      <c r="A4028" t="s">
        <v>5796</v>
      </c>
    </row>
    <row r="4029" spans="1:1" x14ac:dyDescent="0.35">
      <c r="A4029" t="s">
        <v>5797</v>
      </c>
    </row>
    <row r="4030" spans="1:1" x14ac:dyDescent="0.35">
      <c r="A4030" t="s">
        <v>5798</v>
      </c>
    </row>
    <row r="4031" spans="1:1" x14ac:dyDescent="0.35">
      <c r="A4031" t="s">
        <v>5799</v>
      </c>
    </row>
    <row r="4032" spans="1:1" x14ac:dyDescent="0.35">
      <c r="A4032" t="s">
        <v>5800</v>
      </c>
    </row>
    <row r="4033" spans="1:1" x14ac:dyDescent="0.35">
      <c r="A4033" t="s">
        <v>5801</v>
      </c>
    </row>
    <row r="4034" spans="1:1" x14ac:dyDescent="0.35">
      <c r="A4034" t="s">
        <v>5802</v>
      </c>
    </row>
    <row r="4035" spans="1:1" x14ac:dyDescent="0.35">
      <c r="A4035" t="s">
        <v>5803</v>
      </c>
    </row>
    <row r="4036" spans="1:1" x14ac:dyDescent="0.35">
      <c r="A4036" t="s">
        <v>5804</v>
      </c>
    </row>
    <row r="4037" spans="1:1" x14ac:dyDescent="0.35">
      <c r="A4037" t="s">
        <v>5805</v>
      </c>
    </row>
    <row r="4038" spans="1:1" x14ac:dyDescent="0.35">
      <c r="A4038" t="s">
        <v>5806</v>
      </c>
    </row>
    <row r="4039" spans="1:1" x14ac:dyDescent="0.35">
      <c r="A4039" t="s">
        <v>5807</v>
      </c>
    </row>
    <row r="4040" spans="1:1" x14ac:dyDescent="0.35">
      <c r="A4040" t="s">
        <v>5808</v>
      </c>
    </row>
    <row r="4041" spans="1:1" x14ac:dyDescent="0.35">
      <c r="A4041" t="s">
        <v>5809</v>
      </c>
    </row>
    <row r="4042" spans="1:1" x14ac:dyDescent="0.35">
      <c r="A4042" t="s">
        <v>5810</v>
      </c>
    </row>
    <row r="4043" spans="1:1" x14ac:dyDescent="0.35">
      <c r="A4043" t="s">
        <v>5811</v>
      </c>
    </row>
    <row r="4044" spans="1:1" x14ac:dyDescent="0.35">
      <c r="A4044" t="s">
        <v>5812</v>
      </c>
    </row>
    <row r="4045" spans="1:1" x14ac:dyDescent="0.35">
      <c r="A4045" t="s">
        <v>5813</v>
      </c>
    </row>
    <row r="4046" spans="1:1" x14ac:dyDescent="0.35">
      <c r="A4046" t="s">
        <v>5814</v>
      </c>
    </row>
    <row r="4047" spans="1:1" x14ac:dyDescent="0.35">
      <c r="A4047" t="s">
        <v>5815</v>
      </c>
    </row>
    <row r="4048" spans="1:1" x14ac:dyDescent="0.35">
      <c r="A4048" t="s">
        <v>5816</v>
      </c>
    </row>
    <row r="4049" spans="1:1" x14ac:dyDescent="0.35">
      <c r="A4049" t="s">
        <v>5817</v>
      </c>
    </row>
    <row r="4050" spans="1:1" x14ac:dyDescent="0.35">
      <c r="A4050" t="s">
        <v>5818</v>
      </c>
    </row>
    <row r="4051" spans="1:1" x14ac:dyDescent="0.35">
      <c r="A4051" t="s">
        <v>5819</v>
      </c>
    </row>
    <row r="4052" spans="1:1" x14ac:dyDescent="0.35">
      <c r="A4052" t="s">
        <v>5820</v>
      </c>
    </row>
    <row r="4053" spans="1:1" x14ac:dyDescent="0.35">
      <c r="A4053" t="s">
        <v>5821</v>
      </c>
    </row>
    <row r="4054" spans="1:1" x14ac:dyDescent="0.35">
      <c r="A4054" t="s">
        <v>5822</v>
      </c>
    </row>
    <row r="4055" spans="1:1" x14ac:dyDescent="0.35">
      <c r="A4055" t="s">
        <v>5823</v>
      </c>
    </row>
    <row r="4056" spans="1:1" x14ac:dyDescent="0.35">
      <c r="A4056" t="s">
        <v>5824</v>
      </c>
    </row>
    <row r="4057" spans="1:1" x14ac:dyDescent="0.35">
      <c r="A4057" t="s">
        <v>5825</v>
      </c>
    </row>
    <row r="4058" spans="1:1" x14ac:dyDescent="0.35">
      <c r="A4058" t="s">
        <v>5826</v>
      </c>
    </row>
    <row r="4059" spans="1:1" x14ac:dyDescent="0.35">
      <c r="A4059" t="s">
        <v>5827</v>
      </c>
    </row>
    <row r="4060" spans="1:1" x14ac:dyDescent="0.35">
      <c r="A4060" t="s">
        <v>5828</v>
      </c>
    </row>
    <row r="4061" spans="1:1" x14ac:dyDescent="0.35">
      <c r="A4061" t="s">
        <v>5829</v>
      </c>
    </row>
    <row r="4062" spans="1:1" x14ac:dyDescent="0.35">
      <c r="A4062" t="s">
        <v>5830</v>
      </c>
    </row>
    <row r="4063" spans="1:1" x14ac:dyDescent="0.35">
      <c r="A4063" t="s">
        <v>5831</v>
      </c>
    </row>
    <row r="4064" spans="1:1" x14ac:dyDescent="0.35">
      <c r="A4064" t="s">
        <v>5832</v>
      </c>
    </row>
    <row r="4065" spans="1:1" x14ac:dyDescent="0.35">
      <c r="A4065" t="s">
        <v>5833</v>
      </c>
    </row>
    <row r="4066" spans="1:1" x14ac:dyDescent="0.35">
      <c r="A4066" t="s">
        <v>5834</v>
      </c>
    </row>
    <row r="4067" spans="1:1" x14ac:dyDescent="0.35">
      <c r="A4067" t="s">
        <v>5835</v>
      </c>
    </row>
    <row r="4068" spans="1:1" x14ac:dyDescent="0.35">
      <c r="A4068" t="s">
        <v>5836</v>
      </c>
    </row>
    <row r="4069" spans="1:1" x14ac:dyDescent="0.35">
      <c r="A4069" t="s">
        <v>5837</v>
      </c>
    </row>
    <row r="4070" spans="1:1" x14ac:dyDescent="0.35">
      <c r="A4070" t="s">
        <v>5838</v>
      </c>
    </row>
    <row r="4071" spans="1:1" x14ac:dyDescent="0.35">
      <c r="A4071" t="s">
        <v>5839</v>
      </c>
    </row>
    <row r="4072" spans="1:1" x14ac:dyDescent="0.35">
      <c r="A4072" t="s">
        <v>5840</v>
      </c>
    </row>
    <row r="4073" spans="1:1" x14ac:dyDescent="0.35">
      <c r="A4073" t="s">
        <v>5841</v>
      </c>
    </row>
    <row r="4074" spans="1:1" x14ac:dyDescent="0.35">
      <c r="A4074" t="s">
        <v>5842</v>
      </c>
    </row>
    <row r="4075" spans="1:1" x14ac:dyDescent="0.35">
      <c r="A4075" t="s">
        <v>5843</v>
      </c>
    </row>
    <row r="4076" spans="1:1" x14ac:dyDescent="0.35">
      <c r="A4076" t="s">
        <v>5844</v>
      </c>
    </row>
    <row r="4077" spans="1:1" x14ac:dyDescent="0.35">
      <c r="A4077" t="s">
        <v>5845</v>
      </c>
    </row>
    <row r="4078" spans="1:1" x14ac:dyDescent="0.35">
      <c r="A4078" t="s">
        <v>5846</v>
      </c>
    </row>
    <row r="4079" spans="1:1" x14ac:dyDescent="0.35">
      <c r="A4079" t="s">
        <v>5847</v>
      </c>
    </row>
    <row r="4080" spans="1:1" x14ac:dyDescent="0.35">
      <c r="A4080" t="s">
        <v>5848</v>
      </c>
    </row>
    <row r="4081" spans="1:1" x14ac:dyDescent="0.35">
      <c r="A4081" t="s">
        <v>5849</v>
      </c>
    </row>
    <row r="4082" spans="1:1" x14ac:dyDescent="0.35">
      <c r="A4082" t="s">
        <v>5850</v>
      </c>
    </row>
    <row r="4083" spans="1:1" x14ac:dyDescent="0.35">
      <c r="A4083" t="s">
        <v>5851</v>
      </c>
    </row>
    <row r="4084" spans="1:1" x14ac:dyDescent="0.35">
      <c r="A4084" t="s">
        <v>5852</v>
      </c>
    </row>
    <row r="4085" spans="1:1" x14ac:dyDescent="0.35">
      <c r="A4085" t="s">
        <v>5853</v>
      </c>
    </row>
    <row r="4086" spans="1:1" x14ac:dyDescent="0.35">
      <c r="A4086" t="s">
        <v>5854</v>
      </c>
    </row>
    <row r="4087" spans="1:1" x14ac:dyDescent="0.35">
      <c r="A4087" t="s">
        <v>5855</v>
      </c>
    </row>
    <row r="4088" spans="1:1" x14ac:dyDescent="0.35">
      <c r="A4088" t="s">
        <v>5856</v>
      </c>
    </row>
    <row r="4089" spans="1:1" x14ac:dyDescent="0.35">
      <c r="A4089" t="s">
        <v>5857</v>
      </c>
    </row>
    <row r="4090" spans="1:1" x14ac:dyDescent="0.35">
      <c r="A4090" t="s">
        <v>5858</v>
      </c>
    </row>
    <row r="4091" spans="1:1" x14ac:dyDescent="0.35">
      <c r="A4091" t="s">
        <v>5859</v>
      </c>
    </row>
    <row r="4092" spans="1:1" x14ac:dyDescent="0.35">
      <c r="A4092" t="s">
        <v>5860</v>
      </c>
    </row>
    <row r="4093" spans="1:1" x14ac:dyDescent="0.35">
      <c r="A4093" t="s">
        <v>5861</v>
      </c>
    </row>
    <row r="4094" spans="1:1" x14ac:dyDescent="0.35">
      <c r="A4094" t="s">
        <v>5862</v>
      </c>
    </row>
    <row r="4095" spans="1:1" x14ac:dyDescent="0.35">
      <c r="A4095" t="s">
        <v>5863</v>
      </c>
    </row>
    <row r="4096" spans="1:1" x14ac:dyDescent="0.35">
      <c r="A4096" t="s">
        <v>5864</v>
      </c>
    </row>
    <row r="4097" spans="1:1" x14ac:dyDescent="0.35">
      <c r="A4097" t="s">
        <v>5865</v>
      </c>
    </row>
    <row r="4098" spans="1:1" x14ac:dyDescent="0.35">
      <c r="A4098" t="s">
        <v>5866</v>
      </c>
    </row>
    <row r="4099" spans="1:1" x14ac:dyDescent="0.35">
      <c r="A4099" t="s">
        <v>5867</v>
      </c>
    </row>
    <row r="4100" spans="1:1" x14ac:dyDescent="0.35">
      <c r="A4100" t="s">
        <v>5868</v>
      </c>
    </row>
    <row r="4101" spans="1:1" x14ac:dyDescent="0.35">
      <c r="A4101" t="s">
        <v>5869</v>
      </c>
    </row>
    <row r="4102" spans="1:1" x14ac:dyDescent="0.35">
      <c r="A4102" t="s">
        <v>5870</v>
      </c>
    </row>
    <row r="4103" spans="1:1" x14ac:dyDescent="0.35">
      <c r="A4103" t="s">
        <v>5871</v>
      </c>
    </row>
    <row r="4104" spans="1:1" x14ac:dyDescent="0.35">
      <c r="A4104" t="s">
        <v>5872</v>
      </c>
    </row>
    <row r="4105" spans="1:1" x14ac:dyDescent="0.35">
      <c r="A4105" t="s">
        <v>5873</v>
      </c>
    </row>
    <row r="4106" spans="1:1" x14ac:dyDescent="0.35">
      <c r="A4106" t="s">
        <v>5874</v>
      </c>
    </row>
    <row r="4107" spans="1:1" x14ac:dyDescent="0.35">
      <c r="A4107" t="s">
        <v>5875</v>
      </c>
    </row>
    <row r="4108" spans="1:1" x14ac:dyDescent="0.35">
      <c r="A4108" t="s">
        <v>5876</v>
      </c>
    </row>
    <row r="4109" spans="1:1" x14ac:dyDescent="0.35">
      <c r="A4109" t="s">
        <v>5877</v>
      </c>
    </row>
    <row r="4110" spans="1:1" x14ac:dyDescent="0.35">
      <c r="A4110" t="s">
        <v>5878</v>
      </c>
    </row>
    <row r="4111" spans="1:1" x14ac:dyDescent="0.35">
      <c r="A4111" t="s">
        <v>5879</v>
      </c>
    </row>
    <row r="4112" spans="1:1" x14ac:dyDescent="0.35">
      <c r="A4112" t="s">
        <v>5880</v>
      </c>
    </row>
    <row r="4113" spans="1:1" x14ac:dyDescent="0.35">
      <c r="A4113" t="s">
        <v>5881</v>
      </c>
    </row>
    <row r="4114" spans="1:1" x14ac:dyDescent="0.35">
      <c r="A4114" t="s">
        <v>5882</v>
      </c>
    </row>
    <row r="4115" spans="1:1" x14ac:dyDescent="0.35">
      <c r="A4115" t="s">
        <v>5883</v>
      </c>
    </row>
    <row r="4116" spans="1:1" x14ac:dyDescent="0.35">
      <c r="A4116" t="s">
        <v>5884</v>
      </c>
    </row>
    <row r="4117" spans="1:1" x14ac:dyDescent="0.35">
      <c r="A4117" t="s">
        <v>5885</v>
      </c>
    </row>
    <row r="4118" spans="1:1" x14ac:dyDescent="0.35">
      <c r="A4118" t="s">
        <v>5886</v>
      </c>
    </row>
    <row r="4119" spans="1:1" x14ac:dyDescent="0.35">
      <c r="A4119" t="s">
        <v>5887</v>
      </c>
    </row>
    <row r="4120" spans="1:1" x14ac:dyDescent="0.35">
      <c r="A4120" t="s">
        <v>5888</v>
      </c>
    </row>
    <row r="4121" spans="1:1" x14ac:dyDescent="0.35">
      <c r="A4121" t="s">
        <v>5889</v>
      </c>
    </row>
    <row r="4122" spans="1:1" x14ac:dyDescent="0.35">
      <c r="A4122" t="s">
        <v>5890</v>
      </c>
    </row>
    <row r="4123" spans="1:1" x14ac:dyDescent="0.35">
      <c r="A4123" t="s">
        <v>5891</v>
      </c>
    </row>
    <row r="4124" spans="1:1" x14ac:dyDescent="0.35">
      <c r="A4124" t="s">
        <v>5892</v>
      </c>
    </row>
    <row r="4125" spans="1:1" x14ac:dyDescent="0.35">
      <c r="A4125" t="s">
        <v>5893</v>
      </c>
    </row>
    <row r="4126" spans="1:1" x14ac:dyDescent="0.35">
      <c r="A4126" t="s">
        <v>5894</v>
      </c>
    </row>
    <row r="4127" spans="1:1" x14ac:dyDescent="0.35">
      <c r="A4127" t="s">
        <v>5895</v>
      </c>
    </row>
    <row r="4128" spans="1:1" x14ac:dyDescent="0.35">
      <c r="A4128" t="s">
        <v>5896</v>
      </c>
    </row>
    <row r="4129" spans="1:1" x14ac:dyDescent="0.35">
      <c r="A4129" t="s">
        <v>5897</v>
      </c>
    </row>
    <row r="4130" spans="1:1" x14ac:dyDescent="0.35">
      <c r="A4130" t="s">
        <v>5898</v>
      </c>
    </row>
    <row r="4131" spans="1:1" x14ac:dyDescent="0.35">
      <c r="A4131" t="s">
        <v>5899</v>
      </c>
    </row>
    <row r="4132" spans="1:1" x14ac:dyDescent="0.35">
      <c r="A4132" t="s">
        <v>5900</v>
      </c>
    </row>
    <row r="4133" spans="1:1" x14ac:dyDescent="0.35">
      <c r="A4133" t="s">
        <v>5901</v>
      </c>
    </row>
    <row r="4134" spans="1:1" x14ac:dyDescent="0.35">
      <c r="A4134" t="s">
        <v>5902</v>
      </c>
    </row>
    <row r="4135" spans="1:1" x14ac:dyDescent="0.35">
      <c r="A4135" t="s">
        <v>5903</v>
      </c>
    </row>
    <row r="4136" spans="1:1" x14ac:dyDescent="0.35">
      <c r="A4136" t="s">
        <v>5904</v>
      </c>
    </row>
    <row r="4137" spans="1:1" x14ac:dyDescent="0.35">
      <c r="A4137" t="s">
        <v>5905</v>
      </c>
    </row>
    <row r="4138" spans="1:1" x14ac:dyDescent="0.35">
      <c r="A4138" t="s">
        <v>5906</v>
      </c>
    </row>
    <row r="4139" spans="1:1" x14ac:dyDescent="0.35">
      <c r="A4139" t="s">
        <v>5907</v>
      </c>
    </row>
    <row r="4140" spans="1:1" x14ac:dyDescent="0.35">
      <c r="A4140" t="s">
        <v>5908</v>
      </c>
    </row>
    <row r="4141" spans="1:1" x14ac:dyDescent="0.35">
      <c r="A4141" t="s">
        <v>5909</v>
      </c>
    </row>
    <row r="4142" spans="1:1" x14ac:dyDescent="0.35">
      <c r="A4142" t="s">
        <v>5910</v>
      </c>
    </row>
    <row r="4143" spans="1:1" x14ac:dyDescent="0.35">
      <c r="A4143" t="s">
        <v>5911</v>
      </c>
    </row>
    <row r="4144" spans="1:1" x14ac:dyDescent="0.35">
      <c r="A4144" t="s">
        <v>5912</v>
      </c>
    </row>
    <row r="4145" spans="1:1" x14ac:dyDescent="0.35">
      <c r="A4145" t="s">
        <v>5913</v>
      </c>
    </row>
    <row r="4146" spans="1:1" x14ac:dyDescent="0.35">
      <c r="A4146" t="s">
        <v>5914</v>
      </c>
    </row>
    <row r="4147" spans="1:1" x14ac:dyDescent="0.35">
      <c r="A4147" t="s">
        <v>5915</v>
      </c>
    </row>
    <row r="4148" spans="1:1" x14ac:dyDescent="0.35">
      <c r="A4148" t="s">
        <v>5916</v>
      </c>
    </row>
    <row r="4149" spans="1:1" x14ac:dyDescent="0.35">
      <c r="A4149" t="s">
        <v>5917</v>
      </c>
    </row>
    <row r="4150" spans="1:1" x14ac:dyDescent="0.35">
      <c r="A4150" t="s">
        <v>5918</v>
      </c>
    </row>
    <row r="4151" spans="1:1" x14ac:dyDescent="0.35">
      <c r="A4151" t="s">
        <v>5919</v>
      </c>
    </row>
    <row r="4152" spans="1:1" x14ac:dyDescent="0.35">
      <c r="A4152" t="s">
        <v>5920</v>
      </c>
    </row>
    <row r="4153" spans="1:1" x14ac:dyDescent="0.35">
      <c r="A4153" t="s">
        <v>5921</v>
      </c>
    </row>
    <row r="4154" spans="1:1" x14ac:dyDescent="0.35">
      <c r="A4154" t="s">
        <v>5922</v>
      </c>
    </row>
    <row r="4155" spans="1:1" x14ac:dyDescent="0.35">
      <c r="A4155" t="s">
        <v>5923</v>
      </c>
    </row>
    <row r="4156" spans="1:1" x14ac:dyDescent="0.35">
      <c r="A4156" t="s">
        <v>5924</v>
      </c>
    </row>
    <row r="4157" spans="1:1" x14ac:dyDescent="0.35">
      <c r="A4157" t="s">
        <v>5925</v>
      </c>
    </row>
    <row r="4158" spans="1:1" x14ac:dyDescent="0.35">
      <c r="A4158" t="s">
        <v>5926</v>
      </c>
    </row>
    <row r="4159" spans="1:1" x14ac:dyDescent="0.35">
      <c r="A4159" t="s">
        <v>5927</v>
      </c>
    </row>
    <row r="4160" spans="1:1" x14ac:dyDescent="0.35">
      <c r="A4160" t="s">
        <v>5928</v>
      </c>
    </row>
    <row r="4161" spans="1:1" x14ac:dyDescent="0.35">
      <c r="A4161" t="s">
        <v>5929</v>
      </c>
    </row>
    <row r="4162" spans="1:1" x14ac:dyDescent="0.35">
      <c r="A4162" t="s">
        <v>5930</v>
      </c>
    </row>
    <row r="4163" spans="1:1" x14ac:dyDescent="0.35">
      <c r="A4163" t="s">
        <v>5931</v>
      </c>
    </row>
    <row r="4164" spans="1:1" x14ac:dyDescent="0.35">
      <c r="A4164" t="s">
        <v>5932</v>
      </c>
    </row>
    <row r="4165" spans="1:1" x14ac:dyDescent="0.35">
      <c r="A4165" t="s">
        <v>5933</v>
      </c>
    </row>
    <row r="4166" spans="1:1" x14ac:dyDescent="0.35">
      <c r="A4166" t="s">
        <v>5934</v>
      </c>
    </row>
    <row r="4167" spans="1:1" x14ac:dyDescent="0.35">
      <c r="A4167" t="s">
        <v>5935</v>
      </c>
    </row>
    <row r="4168" spans="1:1" x14ac:dyDescent="0.35">
      <c r="A4168" t="s">
        <v>5936</v>
      </c>
    </row>
    <row r="4169" spans="1:1" x14ac:dyDescent="0.35">
      <c r="A4169" t="s">
        <v>5937</v>
      </c>
    </row>
    <row r="4170" spans="1:1" x14ac:dyDescent="0.35">
      <c r="A4170" t="s">
        <v>5938</v>
      </c>
    </row>
    <row r="4171" spans="1:1" x14ac:dyDescent="0.35">
      <c r="A4171" t="s">
        <v>5939</v>
      </c>
    </row>
    <row r="4172" spans="1:1" x14ac:dyDescent="0.35">
      <c r="A4172" t="s">
        <v>5940</v>
      </c>
    </row>
    <row r="4173" spans="1:1" x14ac:dyDescent="0.35">
      <c r="A4173" t="s">
        <v>5941</v>
      </c>
    </row>
    <row r="4174" spans="1:1" x14ac:dyDescent="0.35">
      <c r="A4174" t="s">
        <v>5942</v>
      </c>
    </row>
    <row r="4175" spans="1:1" x14ac:dyDescent="0.35">
      <c r="A4175" t="s">
        <v>5943</v>
      </c>
    </row>
    <row r="4176" spans="1:1" x14ac:dyDescent="0.35">
      <c r="A4176" t="s">
        <v>5944</v>
      </c>
    </row>
    <row r="4177" spans="1:1" x14ac:dyDescent="0.35">
      <c r="A4177" t="s">
        <v>5945</v>
      </c>
    </row>
    <row r="4178" spans="1:1" x14ac:dyDescent="0.35">
      <c r="A4178" t="s">
        <v>5946</v>
      </c>
    </row>
    <row r="4179" spans="1:1" x14ac:dyDescent="0.35">
      <c r="A4179" t="s">
        <v>5947</v>
      </c>
    </row>
    <row r="4180" spans="1:1" x14ac:dyDescent="0.35">
      <c r="A4180" t="s">
        <v>5948</v>
      </c>
    </row>
    <row r="4181" spans="1:1" x14ac:dyDescent="0.35">
      <c r="A4181" t="s">
        <v>5949</v>
      </c>
    </row>
    <row r="4182" spans="1:1" x14ac:dyDescent="0.35">
      <c r="A4182" t="s">
        <v>5950</v>
      </c>
    </row>
    <row r="4183" spans="1:1" x14ac:dyDescent="0.35">
      <c r="A4183" t="s">
        <v>5951</v>
      </c>
    </row>
    <row r="4184" spans="1:1" x14ac:dyDescent="0.35">
      <c r="A4184" t="s">
        <v>5952</v>
      </c>
    </row>
    <row r="4185" spans="1:1" x14ac:dyDescent="0.35">
      <c r="A4185" t="s">
        <v>5953</v>
      </c>
    </row>
    <row r="4186" spans="1:1" x14ac:dyDescent="0.35">
      <c r="A4186" t="s">
        <v>5954</v>
      </c>
    </row>
    <row r="4187" spans="1:1" x14ac:dyDescent="0.35">
      <c r="A4187" t="s">
        <v>5955</v>
      </c>
    </row>
    <row r="4188" spans="1:1" x14ac:dyDescent="0.35">
      <c r="A4188" t="s">
        <v>5956</v>
      </c>
    </row>
    <row r="4189" spans="1:1" x14ac:dyDescent="0.35">
      <c r="A4189" t="s">
        <v>5957</v>
      </c>
    </row>
    <row r="4190" spans="1:1" x14ac:dyDescent="0.35">
      <c r="A4190" t="s">
        <v>5958</v>
      </c>
    </row>
    <row r="4191" spans="1:1" x14ac:dyDescent="0.35">
      <c r="A4191" t="s">
        <v>5959</v>
      </c>
    </row>
    <row r="4192" spans="1:1" x14ac:dyDescent="0.35">
      <c r="A4192" t="s">
        <v>5960</v>
      </c>
    </row>
    <row r="4193" spans="1:1" x14ac:dyDescent="0.35">
      <c r="A4193" t="s">
        <v>5961</v>
      </c>
    </row>
    <row r="4194" spans="1:1" x14ac:dyDescent="0.35">
      <c r="A4194" t="s">
        <v>5962</v>
      </c>
    </row>
    <row r="4195" spans="1:1" x14ac:dyDescent="0.35">
      <c r="A4195" t="s">
        <v>5963</v>
      </c>
    </row>
    <row r="4196" spans="1:1" x14ac:dyDescent="0.35">
      <c r="A4196" t="s">
        <v>5964</v>
      </c>
    </row>
    <row r="4197" spans="1:1" x14ac:dyDescent="0.35">
      <c r="A4197" t="s">
        <v>5965</v>
      </c>
    </row>
    <row r="4198" spans="1:1" x14ac:dyDescent="0.35">
      <c r="A4198" t="s">
        <v>5966</v>
      </c>
    </row>
    <row r="4199" spans="1:1" x14ac:dyDescent="0.35">
      <c r="A4199" t="s">
        <v>5967</v>
      </c>
    </row>
    <row r="4200" spans="1:1" x14ac:dyDescent="0.35">
      <c r="A4200" t="s">
        <v>5968</v>
      </c>
    </row>
    <row r="4201" spans="1:1" x14ac:dyDescent="0.35">
      <c r="A4201" t="s">
        <v>5969</v>
      </c>
    </row>
    <row r="4202" spans="1:1" x14ac:dyDescent="0.35">
      <c r="A4202" t="s">
        <v>5970</v>
      </c>
    </row>
    <row r="4203" spans="1:1" x14ac:dyDescent="0.35">
      <c r="A4203" t="s">
        <v>5971</v>
      </c>
    </row>
    <row r="4204" spans="1:1" x14ac:dyDescent="0.35">
      <c r="A4204" t="s">
        <v>5972</v>
      </c>
    </row>
    <row r="4205" spans="1:1" x14ac:dyDescent="0.35">
      <c r="A4205" t="s">
        <v>5973</v>
      </c>
    </row>
    <row r="4206" spans="1:1" x14ac:dyDescent="0.35">
      <c r="A4206" t="s">
        <v>5974</v>
      </c>
    </row>
    <row r="4207" spans="1:1" x14ac:dyDescent="0.35">
      <c r="A4207" t="s">
        <v>5975</v>
      </c>
    </row>
    <row r="4208" spans="1:1" x14ac:dyDescent="0.35">
      <c r="A4208" t="s">
        <v>5976</v>
      </c>
    </row>
    <row r="4209" spans="1:1" x14ac:dyDescent="0.35">
      <c r="A4209" t="s">
        <v>5977</v>
      </c>
    </row>
    <row r="4210" spans="1:1" x14ac:dyDescent="0.35">
      <c r="A4210" t="s">
        <v>5978</v>
      </c>
    </row>
    <row r="4211" spans="1:1" x14ac:dyDescent="0.35">
      <c r="A4211" t="s">
        <v>5979</v>
      </c>
    </row>
    <row r="4212" spans="1:1" x14ac:dyDescent="0.35">
      <c r="A4212" t="s">
        <v>5980</v>
      </c>
    </row>
    <row r="4213" spans="1:1" x14ac:dyDescent="0.35">
      <c r="A4213" t="s">
        <v>5981</v>
      </c>
    </row>
    <row r="4214" spans="1:1" x14ac:dyDescent="0.35">
      <c r="A4214" t="s">
        <v>5982</v>
      </c>
    </row>
    <row r="4215" spans="1:1" x14ac:dyDescent="0.35">
      <c r="A4215" t="s">
        <v>5983</v>
      </c>
    </row>
    <row r="4216" spans="1:1" x14ac:dyDescent="0.35">
      <c r="A4216" t="s">
        <v>5984</v>
      </c>
    </row>
    <row r="4217" spans="1:1" x14ac:dyDescent="0.35">
      <c r="A4217" t="s">
        <v>5985</v>
      </c>
    </row>
    <row r="4218" spans="1:1" x14ac:dyDescent="0.35">
      <c r="A4218" t="s">
        <v>5986</v>
      </c>
    </row>
    <row r="4219" spans="1:1" x14ac:dyDescent="0.35">
      <c r="A4219" t="s">
        <v>5987</v>
      </c>
    </row>
    <row r="4220" spans="1:1" x14ac:dyDescent="0.35">
      <c r="A4220" t="s">
        <v>5988</v>
      </c>
    </row>
    <row r="4221" spans="1:1" x14ac:dyDescent="0.35">
      <c r="A4221" t="s">
        <v>5989</v>
      </c>
    </row>
    <row r="4222" spans="1:1" x14ac:dyDescent="0.35">
      <c r="A4222" t="s">
        <v>5990</v>
      </c>
    </row>
    <row r="4223" spans="1:1" x14ac:dyDescent="0.35">
      <c r="A4223" t="s">
        <v>5991</v>
      </c>
    </row>
    <row r="4224" spans="1:1" x14ac:dyDescent="0.35">
      <c r="A4224" t="s">
        <v>5992</v>
      </c>
    </row>
    <row r="4225" spans="1:1" x14ac:dyDescent="0.35">
      <c r="A4225" t="s">
        <v>5993</v>
      </c>
    </row>
    <row r="4226" spans="1:1" x14ac:dyDescent="0.35">
      <c r="A4226" t="s">
        <v>5994</v>
      </c>
    </row>
    <row r="4227" spans="1:1" x14ac:dyDescent="0.35">
      <c r="A4227" t="s">
        <v>5995</v>
      </c>
    </row>
    <row r="4228" spans="1:1" x14ac:dyDescent="0.35">
      <c r="A4228" t="s">
        <v>5996</v>
      </c>
    </row>
    <row r="4229" spans="1:1" x14ac:dyDescent="0.35">
      <c r="A4229" t="s">
        <v>5997</v>
      </c>
    </row>
    <row r="4230" spans="1:1" x14ac:dyDescent="0.35">
      <c r="A4230" t="s">
        <v>5998</v>
      </c>
    </row>
    <row r="4231" spans="1:1" x14ac:dyDescent="0.35">
      <c r="A4231" t="s">
        <v>5999</v>
      </c>
    </row>
    <row r="4232" spans="1:1" x14ac:dyDescent="0.35">
      <c r="A4232" t="s">
        <v>6000</v>
      </c>
    </row>
    <row r="4233" spans="1:1" x14ac:dyDescent="0.35">
      <c r="A4233" t="s">
        <v>6001</v>
      </c>
    </row>
    <row r="4234" spans="1:1" x14ac:dyDescent="0.35">
      <c r="A4234" t="s">
        <v>6002</v>
      </c>
    </row>
    <row r="4235" spans="1:1" x14ac:dyDescent="0.35">
      <c r="A4235" t="s">
        <v>6003</v>
      </c>
    </row>
    <row r="4236" spans="1:1" x14ac:dyDescent="0.35">
      <c r="A4236" t="s">
        <v>6004</v>
      </c>
    </row>
    <row r="4237" spans="1:1" x14ac:dyDescent="0.35">
      <c r="A4237" t="s">
        <v>6005</v>
      </c>
    </row>
    <row r="4238" spans="1:1" x14ac:dyDescent="0.35">
      <c r="A4238" t="s">
        <v>6006</v>
      </c>
    </row>
    <row r="4239" spans="1:1" x14ac:dyDescent="0.35">
      <c r="A4239" t="s">
        <v>6007</v>
      </c>
    </row>
    <row r="4240" spans="1:1" x14ac:dyDescent="0.35">
      <c r="A4240" t="s">
        <v>6008</v>
      </c>
    </row>
    <row r="4241" spans="1:1" x14ac:dyDescent="0.35">
      <c r="A4241" t="s">
        <v>6009</v>
      </c>
    </row>
    <row r="4242" spans="1:1" x14ac:dyDescent="0.35">
      <c r="A4242" t="s">
        <v>6010</v>
      </c>
    </row>
    <row r="4243" spans="1:1" x14ac:dyDescent="0.35">
      <c r="A4243" t="s">
        <v>6011</v>
      </c>
    </row>
    <row r="4244" spans="1:1" x14ac:dyDescent="0.35">
      <c r="A4244" t="s">
        <v>6012</v>
      </c>
    </row>
    <row r="4245" spans="1:1" x14ac:dyDescent="0.35">
      <c r="A4245" t="s">
        <v>6013</v>
      </c>
    </row>
    <row r="4246" spans="1:1" x14ac:dyDescent="0.35">
      <c r="A4246" t="s">
        <v>6014</v>
      </c>
    </row>
    <row r="4247" spans="1:1" x14ac:dyDescent="0.35">
      <c r="A4247" t="s">
        <v>6015</v>
      </c>
    </row>
    <row r="4248" spans="1:1" x14ac:dyDescent="0.35">
      <c r="A4248" t="s">
        <v>6016</v>
      </c>
    </row>
    <row r="4249" spans="1:1" x14ac:dyDescent="0.35">
      <c r="A4249" t="s">
        <v>6017</v>
      </c>
    </row>
    <row r="4250" spans="1:1" x14ac:dyDescent="0.35">
      <c r="A4250" t="s">
        <v>6018</v>
      </c>
    </row>
    <row r="4251" spans="1:1" x14ac:dyDescent="0.35">
      <c r="A4251" t="s">
        <v>6019</v>
      </c>
    </row>
    <row r="4252" spans="1:1" x14ac:dyDescent="0.35">
      <c r="A4252" t="s">
        <v>6020</v>
      </c>
    </row>
    <row r="4253" spans="1:1" x14ac:dyDescent="0.35">
      <c r="A4253" t="s">
        <v>6021</v>
      </c>
    </row>
    <row r="4254" spans="1:1" x14ac:dyDescent="0.35">
      <c r="A4254" t="s">
        <v>6022</v>
      </c>
    </row>
    <row r="4255" spans="1:1" x14ac:dyDescent="0.35">
      <c r="A4255" t="s">
        <v>6023</v>
      </c>
    </row>
    <row r="4256" spans="1:1" x14ac:dyDescent="0.35">
      <c r="A4256" t="s">
        <v>6024</v>
      </c>
    </row>
    <row r="4257" spans="1:1" x14ac:dyDescent="0.35">
      <c r="A4257" t="s">
        <v>6025</v>
      </c>
    </row>
    <row r="4258" spans="1:1" x14ac:dyDescent="0.35">
      <c r="A4258" t="s">
        <v>6026</v>
      </c>
    </row>
    <row r="4259" spans="1:1" x14ac:dyDescent="0.35">
      <c r="A4259" t="s">
        <v>6027</v>
      </c>
    </row>
    <row r="4260" spans="1:1" x14ac:dyDescent="0.35">
      <c r="A4260" t="s">
        <v>6028</v>
      </c>
    </row>
    <row r="4261" spans="1:1" x14ac:dyDescent="0.35">
      <c r="A4261" t="s">
        <v>6029</v>
      </c>
    </row>
    <row r="4262" spans="1:1" x14ac:dyDescent="0.35">
      <c r="A4262" t="s">
        <v>6030</v>
      </c>
    </row>
    <row r="4263" spans="1:1" x14ac:dyDescent="0.35">
      <c r="A4263" t="s">
        <v>6031</v>
      </c>
    </row>
    <row r="4264" spans="1:1" x14ac:dyDescent="0.35">
      <c r="A4264" t="s">
        <v>6032</v>
      </c>
    </row>
    <row r="4265" spans="1:1" x14ac:dyDescent="0.35">
      <c r="A4265" t="s">
        <v>6033</v>
      </c>
    </row>
    <row r="4266" spans="1:1" x14ac:dyDescent="0.35">
      <c r="A4266" t="s">
        <v>6034</v>
      </c>
    </row>
    <row r="4267" spans="1:1" x14ac:dyDescent="0.35">
      <c r="A4267" t="s">
        <v>6035</v>
      </c>
    </row>
    <row r="4268" spans="1:1" x14ac:dyDescent="0.35">
      <c r="A4268" t="s">
        <v>6036</v>
      </c>
    </row>
    <row r="4269" spans="1:1" x14ac:dyDescent="0.35">
      <c r="A4269" t="s">
        <v>6037</v>
      </c>
    </row>
    <row r="4270" spans="1:1" x14ac:dyDescent="0.35">
      <c r="A4270" t="s">
        <v>6038</v>
      </c>
    </row>
    <row r="4271" spans="1:1" x14ac:dyDescent="0.35">
      <c r="A4271" t="s">
        <v>6039</v>
      </c>
    </row>
    <row r="4272" spans="1:1" x14ac:dyDescent="0.35">
      <c r="A4272" t="s">
        <v>6040</v>
      </c>
    </row>
    <row r="4273" spans="1:1" x14ac:dyDescent="0.35">
      <c r="A4273" t="s">
        <v>6041</v>
      </c>
    </row>
    <row r="4274" spans="1:1" x14ac:dyDescent="0.35">
      <c r="A4274" t="s">
        <v>6042</v>
      </c>
    </row>
    <row r="4275" spans="1:1" x14ac:dyDescent="0.35">
      <c r="A4275" t="s">
        <v>6043</v>
      </c>
    </row>
    <row r="4276" spans="1:1" x14ac:dyDescent="0.35">
      <c r="A4276" t="s">
        <v>6044</v>
      </c>
    </row>
    <row r="4277" spans="1:1" x14ac:dyDescent="0.35">
      <c r="A4277" t="s">
        <v>6045</v>
      </c>
    </row>
    <row r="4278" spans="1:1" x14ac:dyDescent="0.35">
      <c r="A4278" t="s">
        <v>6046</v>
      </c>
    </row>
    <row r="4279" spans="1:1" x14ac:dyDescent="0.35">
      <c r="A4279" t="s">
        <v>6047</v>
      </c>
    </row>
    <row r="4280" spans="1:1" x14ac:dyDescent="0.35">
      <c r="A4280" t="s">
        <v>6048</v>
      </c>
    </row>
    <row r="4281" spans="1:1" x14ac:dyDescent="0.35">
      <c r="A4281" t="s">
        <v>6049</v>
      </c>
    </row>
    <row r="4282" spans="1:1" x14ac:dyDescent="0.35">
      <c r="A4282" t="s">
        <v>6050</v>
      </c>
    </row>
    <row r="4283" spans="1:1" x14ac:dyDescent="0.35">
      <c r="A4283" t="s">
        <v>6051</v>
      </c>
    </row>
    <row r="4284" spans="1:1" x14ac:dyDescent="0.35">
      <c r="A4284" t="s">
        <v>6052</v>
      </c>
    </row>
    <row r="4285" spans="1:1" x14ac:dyDescent="0.35">
      <c r="A4285" t="s">
        <v>6053</v>
      </c>
    </row>
    <row r="4286" spans="1:1" x14ac:dyDescent="0.35">
      <c r="A4286" t="s">
        <v>6054</v>
      </c>
    </row>
    <row r="4287" spans="1:1" x14ac:dyDescent="0.35">
      <c r="A4287" t="s">
        <v>6055</v>
      </c>
    </row>
    <row r="4288" spans="1:1" x14ac:dyDescent="0.35">
      <c r="A4288" t="s">
        <v>6056</v>
      </c>
    </row>
    <row r="4289" spans="1:1" x14ac:dyDescent="0.35">
      <c r="A4289" t="s">
        <v>6057</v>
      </c>
    </row>
    <row r="4290" spans="1:1" x14ac:dyDescent="0.35">
      <c r="A4290" t="s">
        <v>6058</v>
      </c>
    </row>
    <row r="4291" spans="1:1" x14ac:dyDescent="0.35">
      <c r="A4291" t="s">
        <v>6059</v>
      </c>
    </row>
    <row r="4292" spans="1:1" x14ac:dyDescent="0.35">
      <c r="A4292" t="s">
        <v>6060</v>
      </c>
    </row>
    <row r="4293" spans="1:1" x14ac:dyDescent="0.35">
      <c r="A4293" t="s">
        <v>6061</v>
      </c>
    </row>
    <row r="4294" spans="1:1" x14ac:dyDescent="0.35">
      <c r="A4294" t="s">
        <v>6062</v>
      </c>
    </row>
    <row r="4295" spans="1:1" x14ac:dyDescent="0.35">
      <c r="A4295" t="s">
        <v>6063</v>
      </c>
    </row>
    <row r="4296" spans="1:1" x14ac:dyDescent="0.35">
      <c r="A4296" t="s">
        <v>6064</v>
      </c>
    </row>
    <row r="4297" spans="1:1" x14ac:dyDescent="0.35">
      <c r="A4297" t="s">
        <v>6065</v>
      </c>
    </row>
    <row r="4298" spans="1:1" x14ac:dyDescent="0.35">
      <c r="A4298" t="s">
        <v>6066</v>
      </c>
    </row>
    <row r="4299" spans="1:1" x14ac:dyDescent="0.35">
      <c r="A4299" t="s">
        <v>6067</v>
      </c>
    </row>
    <row r="4300" spans="1:1" x14ac:dyDescent="0.35">
      <c r="A4300" t="s">
        <v>6068</v>
      </c>
    </row>
    <row r="4301" spans="1:1" x14ac:dyDescent="0.35">
      <c r="A4301" t="s">
        <v>6069</v>
      </c>
    </row>
    <row r="4302" spans="1:1" x14ac:dyDescent="0.35">
      <c r="A4302" t="s">
        <v>6070</v>
      </c>
    </row>
    <row r="4303" spans="1:1" x14ac:dyDescent="0.35">
      <c r="A4303" t="s">
        <v>6071</v>
      </c>
    </row>
    <row r="4304" spans="1:1" x14ac:dyDescent="0.35">
      <c r="A4304" t="s">
        <v>6072</v>
      </c>
    </row>
    <row r="4305" spans="1:1" x14ac:dyDescent="0.35">
      <c r="A4305" t="s">
        <v>6073</v>
      </c>
    </row>
    <row r="4306" spans="1:1" x14ac:dyDescent="0.35">
      <c r="A4306" t="s">
        <v>6074</v>
      </c>
    </row>
    <row r="4307" spans="1:1" x14ac:dyDescent="0.35">
      <c r="A4307" t="s">
        <v>6075</v>
      </c>
    </row>
    <row r="4308" spans="1:1" x14ac:dyDescent="0.35">
      <c r="A4308" t="s">
        <v>6076</v>
      </c>
    </row>
    <row r="4309" spans="1:1" x14ac:dyDescent="0.35">
      <c r="A4309" t="s">
        <v>6077</v>
      </c>
    </row>
    <row r="4310" spans="1:1" x14ac:dyDescent="0.35">
      <c r="A4310" t="s">
        <v>6078</v>
      </c>
    </row>
    <row r="4311" spans="1:1" x14ac:dyDescent="0.35">
      <c r="A4311" t="s">
        <v>6079</v>
      </c>
    </row>
    <row r="4312" spans="1:1" x14ac:dyDescent="0.35">
      <c r="A4312" t="s">
        <v>6080</v>
      </c>
    </row>
    <row r="4313" spans="1:1" x14ac:dyDescent="0.35">
      <c r="A4313" t="s">
        <v>6081</v>
      </c>
    </row>
    <row r="4314" spans="1:1" x14ac:dyDescent="0.35">
      <c r="A4314" t="s">
        <v>6082</v>
      </c>
    </row>
    <row r="4315" spans="1:1" x14ac:dyDescent="0.35">
      <c r="A4315" t="s">
        <v>6083</v>
      </c>
    </row>
    <row r="4316" spans="1:1" x14ac:dyDescent="0.35">
      <c r="A4316" t="s">
        <v>6084</v>
      </c>
    </row>
    <row r="4317" spans="1:1" x14ac:dyDescent="0.35">
      <c r="A4317" t="s">
        <v>6085</v>
      </c>
    </row>
    <row r="4318" spans="1:1" x14ac:dyDescent="0.35">
      <c r="A4318" t="s">
        <v>6086</v>
      </c>
    </row>
    <row r="4319" spans="1:1" x14ac:dyDescent="0.35">
      <c r="A4319" t="s">
        <v>6087</v>
      </c>
    </row>
    <row r="4320" spans="1:1" x14ac:dyDescent="0.35">
      <c r="A4320" t="s">
        <v>6088</v>
      </c>
    </row>
    <row r="4321" spans="1:1" x14ac:dyDescent="0.35">
      <c r="A4321" t="s">
        <v>6089</v>
      </c>
    </row>
    <row r="4322" spans="1:1" x14ac:dyDescent="0.35">
      <c r="A4322" t="s">
        <v>6090</v>
      </c>
    </row>
    <row r="4323" spans="1:1" x14ac:dyDescent="0.35">
      <c r="A4323" t="s">
        <v>6091</v>
      </c>
    </row>
    <row r="4324" spans="1:1" x14ac:dyDescent="0.35">
      <c r="A4324" t="s">
        <v>6092</v>
      </c>
    </row>
    <row r="4325" spans="1:1" x14ac:dyDescent="0.35">
      <c r="A4325" t="s">
        <v>6093</v>
      </c>
    </row>
    <row r="4326" spans="1:1" x14ac:dyDescent="0.35">
      <c r="A4326" t="s">
        <v>6094</v>
      </c>
    </row>
    <row r="4327" spans="1:1" x14ac:dyDescent="0.35">
      <c r="A4327" t="s">
        <v>6095</v>
      </c>
    </row>
    <row r="4328" spans="1:1" x14ac:dyDescent="0.35">
      <c r="A4328" t="s">
        <v>6096</v>
      </c>
    </row>
    <row r="4329" spans="1:1" x14ac:dyDescent="0.35">
      <c r="A4329" t="s">
        <v>6097</v>
      </c>
    </row>
    <row r="4330" spans="1:1" x14ac:dyDescent="0.35">
      <c r="A4330" t="s">
        <v>6098</v>
      </c>
    </row>
    <row r="4331" spans="1:1" x14ac:dyDescent="0.35">
      <c r="A4331" t="s">
        <v>6099</v>
      </c>
    </row>
    <row r="4332" spans="1:1" x14ac:dyDescent="0.35">
      <c r="A4332" t="s">
        <v>6100</v>
      </c>
    </row>
    <row r="4333" spans="1:1" x14ac:dyDescent="0.35">
      <c r="A4333" t="s">
        <v>6101</v>
      </c>
    </row>
    <row r="4334" spans="1:1" x14ac:dyDescent="0.35">
      <c r="A4334" t="s">
        <v>6102</v>
      </c>
    </row>
    <row r="4335" spans="1:1" x14ac:dyDescent="0.35">
      <c r="A4335" t="s">
        <v>6103</v>
      </c>
    </row>
    <row r="4336" spans="1:1" x14ac:dyDescent="0.35">
      <c r="A4336" t="s">
        <v>6104</v>
      </c>
    </row>
    <row r="4337" spans="1:1" x14ac:dyDescent="0.35">
      <c r="A4337" t="s">
        <v>6105</v>
      </c>
    </row>
    <row r="4338" spans="1:1" x14ac:dyDescent="0.35">
      <c r="A4338" t="s">
        <v>6106</v>
      </c>
    </row>
    <row r="4339" spans="1:1" x14ac:dyDescent="0.35">
      <c r="A4339" t="s">
        <v>6107</v>
      </c>
    </row>
    <row r="4340" spans="1:1" x14ac:dyDescent="0.35">
      <c r="A4340" t="s">
        <v>6108</v>
      </c>
    </row>
    <row r="4341" spans="1:1" x14ac:dyDescent="0.35">
      <c r="A4341" t="s">
        <v>6109</v>
      </c>
    </row>
    <row r="4342" spans="1:1" x14ac:dyDescent="0.35">
      <c r="A4342" t="s">
        <v>6110</v>
      </c>
    </row>
    <row r="4343" spans="1:1" x14ac:dyDescent="0.35">
      <c r="A4343" t="s">
        <v>6111</v>
      </c>
    </row>
    <row r="4344" spans="1:1" x14ac:dyDescent="0.35">
      <c r="A4344" t="s">
        <v>6112</v>
      </c>
    </row>
    <row r="4345" spans="1:1" x14ac:dyDescent="0.35">
      <c r="A4345" t="s">
        <v>6113</v>
      </c>
    </row>
    <row r="4346" spans="1:1" x14ac:dyDescent="0.35">
      <c r="A4346" t="s">
        <v>6114</v>
      </c>
    </row>
    <row r="4347" spans="1:1" x14ac:dyDescent="0.35">
      <c r="A4347" t="s">
        <v>6115</v>
      </c>
    </row>
    <row r="4348" spans="1:1" x14ac:dyDescent="0.35">
      <c r="A4348" t="s">
        <v>6116</v>
      </c>
    </row>
    <row r="4349" spans="1:1" x14ac:dyDescent="0.35">
      <c r="A4349" t="s">
        <v>6117</v>
      </c>
    </row>
    <row r="4350" spans="1:1" x14ac:dyDescent="0.35">
      <c r="A4350" t="s">
        <v>6118</v>
      </c>
    </row>
    <row r="4351" spans="1:1" x14ac:dyDescent="0.35">
      <c r="A4351" t="s">
        <v>6119</v>
      </c>
    </row>
    <row r="4352" spans="1:1" x14ac:dyDescent="0.35">
      <c r="A4352" t="s">
        <v>6120</v>
      </c>
    </row>
    <row r="4353" spans="1:1" x14ac:dyDescent="0.35">
      <c r="A4353" t="s">
        <v>6121</v>
      </c>
    </row>
    <row r="4354" spans="1:1" x14ac:dyDescent="0.35">
      <c r="A4354" t="s">
        <v>6122</v>
      </c>
    </row>
    <row r="4355" spans="1:1" x14ac:dyDescent="0.35">
      <c r="A4355" t="s">
        <v>6123</v>
      </c>
    </row>
    <row r="4356" spans="1:1" x14ac:dyDescent="0.35">
      <c r="A4356" t="s">
        <v>6124</v>
      </c>
    </row>
    <row r="4357" spans="1:1" x14ac:dyDescent="0.35">
      <c r="A4357" t="s">
        <v>6125</v>
      </c>
    </row>
    <row r="4358" spans="1:1" x14ac:dyDescent="0.35">
      <c r="A4358" t="s">
        <v>6126</v>
      </c>
    </row>
    <row r="4359" spans="1:1" x14ac:dyDescent="0.35">
      <c r="A4359" t="s">
        <v>6127</v>
      </c>
    </row>
    <row r="4360" spans="1:1" x14ac:dyDescent="0.35">
      <c r="A4360" t="s">
        <v>6128</v>
      </c>
    </row>
    <row r="4361" spans="1:1" x14ac:dyDescent="0.35">
      <c r="A4361" t="s">
        <v>6129</v>
      </c>
    </row>
    <row r="4362" spans="1:1" x14ac:dyDescent="0.35">
      <c r="A4362" t="s">
        <v>6130</v>
      </c>
    </row>
    <row r="4363" spans="1:1" x14ac:dyDescent="0.35">
      <c r="A4363" t="s">
        <v>6131</v>
      </c>
    </row>
    <row r="4364" spans="1:1" x14ac:dyDescent="0.35">
      <c r="A4364" t="s">
        <v>6132</v>
      </c>
    </row>
    <row r="4365" spans="1:1" x14ac:dyDescent="0.35">
      <c r="A4365" t="s">
        <v>6133</v>
      </c>
    </row>
    <row r="4366" spans="1:1" x14ac:dyDescent="0.35">
      <c r="A4366" t="s">
        <v>6134</v>
      </c>
    </row>
    <row r="4367" spans="1:1" x14ac:dyDescent="0.35">
      <c r="A4367" t="s">
        <v>6135</v>
      </c>
    </row>
    <row r="4368" spans="1:1" x14ac:dyDescent="0.35">
      <c r="A4368" t="s">
        <v>6136</v>
      </c>
    </row>
    <row r="4369" spans="1:1" x14ac:dyDescent="0.35">
      <c r="A4369" t="s">
        <v>6137</v>
      </c>
    </row>
    <row r="4370" spans="1:1" x14ac:dyDescent="0.35">
      <c r="A4370" t="s">
        <v>6138</v>
      </c>
    </row>
    <row r="4371" spans="1:1" x14ac:dyDescent="0.35">
      <c r="A4371" t="s">
        <v>6139</v>
      </c>
    </row>
    <row r="4372" spans="1:1" x14ac:dyDescent="0.35">
      <c r="A4372" t="s">
        <v>6140</v>
      </c>
    </row>
    <row r="4373" spans="1:1" x14ac:dyDescent="0.35">
      <c r="A4373" t="s">
        <v>6141</v>
      </c>
    </row>
    <row r="4374" spans="1:1" x14ac:dyDescent="0.35">
      <c r="A4374" t="s">
        <v>6142</v>
      </c>
    </row>
    <row r="4375" spans="1:1" x14ac:dyDescent="0.35">
      <c r="A4375" t="s">
        <v>6143</v>
      </c>
    </row>
    <row r="4376" spans="1:1" x14ac:dyDescent="0.35">
      <c r="A4376" t="s">
        <v>6144</v>
      </c>
    </row>
    <row r="4377" spans="1:1" x14ac:dyDescent="0.35">
      <c r="A4377" t="s">
        <v>6145</v>
      </c>
    </row>
    <row r="4378" spans="1:1" x14ac:dyDescent="0.35">
      <c r="A4378" t="s">
        <v>6146</v>
      </c>
    </row>
    <row r="4379" spans="1:1" x14ac:dyDescent="0.35">
      <c r="A4379" t="s">
        <v>6147</v>
      </c>
    </row>
    <row r="4380" spans="1:1" x14ac:dyDescent="0.35">
      <c r="A4380" t="s">
        <v>6148</v>
      </c>
    </row>
    <row r="4381" spans="1:1" x14ac:dyDescent="0.35">
      <c r="A4381" t="s">
        <v>6149</v>
      </c>
    </row>
    <row r="4382" spans="1:1" x14ac:dyDescent="0.35">
      <c r="A4382" t="s">
        <v>6150</v>
      </c>
    </row>
    <row r="4383" spans="1:1" x14ac:dyDescent="0.35">
      <c r="A4383" t="s">
        <v>6151</v>
      </c>
    </row>
    <row r="4384" spans="1:1" x14ac:dyDescent="0.35">
      <c r="A4384" t="s">
        <v>6152</v>
      </c>
    </row>
    <row r="4385" spans="1:1" x14ac:dyDescent="0.35">
      <c r="A4385" t="s">
        <v>6153</v>
      </c>
    </row>
    <row r="4386" spans="1:1" x14ac:dyDescent="0.35">
      <c r="A4386" t="s">
        <v>6154</v>
      </c>
    </row>
    <row r="4387" spans="1:1" x14ac:dyDescent="0.35">
      <c r="A4387" t="s">
        <v>6155</v>
      </c>
    </row>
    <row r="4388" spans="1:1" x14ac:dyDescent="0.35">
      <c r="A4388" t="s">
        <v>6156</v>
      </c>
    </row>
    <row r="4389" spans="1:1" x14ac:dyDescent="0.35">
      <c r="A4389" t="s">
        <v>6157</v>
      </c>
    </row>
    <row r="4390" spans="1:1" x14ac:dyDescent="0.35">
      <c r="A4390" t="s">
        <v>6158</v>
      </c>
    </row>
    <row r="4391" spans="1:1" x14ac:dyDescent="0.35">
      <c r="A4391" t="s">
        <v>6159</v>
      </c>
    </row>
    <row r="4392" spans="1:1" x14ac:dyDescent="0.35">
      <c r="A4392" t="s">
        <v>6160</v>
      </c>
    </row>
    <row r="4393" spans="1:1" x14ac:dyDescent="0.35">
      <c r="A4393" t="s">
        <v>6161</v>
      </c>
    </row>
    <row r="4394" spans="1:1" x14ac:dyDescent="0.35">
      <c r="A4394" t="s">
        <v>6162</v>
      </c>
    </row>
    <row r="4395" spans="1:1" x14ac:dyDescent="0.35">
      <c r="A4395" t="s">
        <v>6163</v>
      </c>
    </row>
    <row r="4396" spans="1:1" x14ac:dyDescent="0.35">
      <c r="A4396" t="s">
        <v>6164</v>
      </c>
    </row>
    <row r="4397" spans="1:1" x14ac:dyDescent="0.35">
      <c r="A4397" t="s">
        <v>6165</v>
      </c>
    </row>
    <row r="4398" spans="1:1" x14ac:dyDescent="0.35">
      <c r="A4398" t="s">
        <v>6166</v>
      </c>
    </row>
    <row r="4399" spans="1:1" x14ac:dyDescent="0.35">
      <c r="A4399" t="s">
        <v>6167</v>
      </c>
    </row>
    <row r="4400" spans="1:1" x14ac:dyDescent="0.35">
      <c r="A4400" t="s">
        <v>6168</v>
      </c>
    </row>
    <row r="4401" spans="1:1" x14ac:dyDescent="0.35">
      <c r="A4401" t="s">
        <v>6169</v>
      </c>
    </row>
    <row r="4402" spans="1:1" x14ac:dyDescent="0.35">
      <c r="A4402" t="s">
        <v>6170</v>
      </c>
    </row>
    <row r="4403" spans="1:1" x14ac:dyDescent="0.35">
      <c r="A4403" t="s">
        <v>6171</v>
      </c>
    </row>
    <row r="4404" spans="1:1" x14ac:dyDescent="0.35">
      <c r="A4404" t="s">
        <v>6172</v>
      </c>
    </row>
    <row r="4405" spans="1:1" x14ac:dyDescent="0.35">
      <c r="A4405" t="s">
        <v>6173</v>
      </c>
    </row>
    <row r="4406" spans="1:1" x14ac:dyDescent="0.35">
      <c r="A4406" t="s">
        <v>6174</v>
      </c>
    </row>
    <row r="4407" spans="1:1" x14ac:dyDescent="0.35">
      <c r="A4407" t="s">
        <v>6175</v>
      </c>
    </row>
    <row r="4408" spans="1:1" x14ac:dyDescent="0.35">
      <c r="A4408" t="s">
        <v>6176</v>
      </c>
    </row>
    <row r="4409" spans="1:1" x14ac:dyDescent="0.35">
      <c r="A4409" t="s">
        <v>6177</v>
      </c>
    </row>
    <row r="4410" spans="1:1" x14ac:dyDescent="0.35">
      <c r="A4410" t="s">
        <v>6178</v>
      </c>
    </row>
    <row r="4411" spans="1:1" x14ac:dyDescent="0.35">
      <c r="A4411" t="s">
        <v>6179</v>
      </c>
    </row>
    <row r="4412" spans="1:1" x14ac:dyDescent="0.35">
      <c r="A4412" t="s">
        <v>6180</v>
      </c>
    </row>
    <row r="4413" spans="1:1" x14ac:dyDescent="0.35">
      <c r="A4413" t="s">
        <v>6181</v>
      </c>
    </row>
    <row r="4414" spans="1:1" x14ac:dyDescent="0.35">
      <c r="A4414" t="s">
        <v>6182</v>
      </c>
    </row>
    <row r="4415" spans="1:1" x14ac:dyDescent="0.35">
      <c r="A4415" t="s">
        <v>6183</v>
      </c>
    </row>
    <row r="4416" spans="1:1" x14ac:dyDescent="0.35">
      <c r="A4416" t="s">
        <v>6184</v>
      </c>
    </row>
    <row r="4417" spans="1:1" x14ac:dyDescent="0.35">
      <c r="A4417" t="s">
        <v>6185</v>
      </c>
    </row>
    <row r="4418" spans="1:1" x14ac:dyDescent="0.35">
      <c r="A4418" t="s">
        <v>6186</v>
      </c>
    </row>
    <row r="4419" spans="1:1" x14ac:dyDescent="0.35">
      <c r="A4419" t="s">
        <v>6187</v>
      </c>
    </row>
    <row r="4420" spans="1:1" x14ac:dyDescent="0.35">
      <c r="A4420" t="s">
        <v>6188</v>
      </c>
    </row>
    <row r="4421" spans="1:1" x14ac:dyDescent="0.35">
      <c r="A4421" t="s">
        <v>6189</v>
      </c>
    </row>
    <row r="4422" spans="1:1" x14ac:dyDescent="0.35">
      <c r="A4422" t="s">
        <v>6190</v>
      </c>
    </row>
    <row r="4423" spans="1:1" x14ac:dyDescent="0.35">
      <c r="A4423" t="s">
        <v>6191</v>
      </c>
    </row>
    <row r="4424" spans="1:1" x14ac:dyDescent="0.35">
      <c r="A4424" t="s">
        <v>6192</v>
      </c>
    </row>
    <row r="4425" spans="1:1" x14ac:dyDescent="0.35">
      <c r="A4425" t="s">
        <v>6193</v>
      </c>
    </row>
    <row r="4426" spans="1:1" x14ac:dyDescent="0.35">
      <c r="A4426" t="s">
        <v>6194</v>
      </c>
    </row>
    <row r="4427" spans="1:1" x14ac:dyDescent="0.35">
      <c r="A4427" t="s">
        <v>6195</v>
      </c>
    </row>
    <row r="4428" spans="1:1" x14ac:dyDescent="0.35">
      <c r="A4428" t="s">
        <v>6196</v>
      </c>
    </row>
    <row r="4429" spans="1:1" x14ac:dyDescent="0.35">
      <c r="A4429" t="s">
        <v>6197</v>
      </c>
    </row>
    <row r="4430" spans="1:1" x14ac:dyDescent="0.35">
      <c r="A4430" t="s">
        <v>6198</v>
      </c>
    </row>
    <row r="4431" spans="1:1" x14ac:dyDescent="0.35">
      <c r="A4431" t="s">
        <v>6199</v>
      </c>
    </row>
    <row r="4432" spans="1:1" x14ac:dyDescent="0.35">
      <c r="A4432" t="s">
        <v>6200</v>
      </c>
    </row>
    <row r="4433" spans="1:1" x14ac:dyDescent="0.35">
      <c r="A4433" t="s">
        <v>6201</v>
      </c>
    </row>
    <row r="4434" spans="1:1" x14ac:dyDescent="0.35">
      <c r="A4434" t="s">
        <v>6202</v>
      </c>
    </row>
    <row r="4435" spans="1:1" x14ac:dyDescent="0.35">
      <c r="A4435" t="s">
        <v>6203</v>
      </c>
    </row>
    <row r="4436" spans="1:1" x14ac:dyDescent="0.35">
      <c r="A4436" t="s">
        <v>6204</v>
      </c>
    </row>
    <row r="4437" spans="1:1" x14ac:dyDescent="0.35">
      <c r="A4437" t="s">
        <v>6205</v>
      </c>
    </row>
    <row r="4438" spans="1:1" x14ac:dyDescent="0.35">
      <c r="A4438" t="s">
        <v>6206</v>
      </c>
    </row>
    <row r="4439" spans="1:1" x14ac:dyDescent="0.35">
      <c r="A4439" t="s">
        <v>6207</v>
      </c>
    </row>
    <row r="4440" spans="1:1" x14ac:dyDescent="0.35">
      <c r="A4440" t="s">
        <v>6208</v>
      </c>
    </row>
    <row r="4441" spans="1:1" x14ac:dyDescent="0.35">
      <c r="A4441" t="s">
        <v>6209</v>
      </c>
    </row>
    <row r="4442" spans="1:1" x14ac:dyDescent="0.35">
      <c r="A4442" t="s">
        <v>6210</v>
      </c>
    </row>
    <row r="4443" spans="1:1" x14ac:dyDescent="0.35">
      <c r="A4443" t="s">
        <v>6211</v>
      </c>
    </row>
    <row r="4444" spans="1:1" x14ac:dyDescent="0.35">
      <c r="A4444" t="s">
        <v>6212</v>
      </c>
    </row>
    <row r="4445" spans="1:1" x14ac:dyDescent="0.35">
      <c r="A4445" t="s">
        <v>6213</v>
      </c>
    </row>
    <row r="4446" spans="1:1" x14ac:dyDescent="0.35">
      <c r="A4446" t="s">
        <v>6214</v>
      </c>
    </row>
    <row r="4447" spans="1:1" x14ac:dyDescent="0.35">
      <c r="A4447" t="s">
        <v>6215</v>
      </c>
    </row>
    <row r="4448" spans="1:1" x14ac:dyDescent="0.35">
      <c r="A4448" t="s">
        <v>6216</v>
      </c>
    </row>
    <row r="4449" spans="1:1" x14ac:dyDescent="0.35">
      <c r="A4449" t="s">
        <v>6217</v>
      </c>
    </row>
    <row r="4450" spans="1:1" x14ac:dyDescent="0.35">
      <c r="A4450" t="s">
        <v>6218</v>
      </c>
    </row>
    <row r="4451" spans="1:1" x14ac:dyDescent="0.35">
      <c r="A4451" t="s">
        <v>6219</v>
      </c>
    </row>
    <row r="4452" spans="1:1" x14ac:dyDescent="0.35">
      <c r="A4452" t="s">
        <v>6220</v>
      </c>
    </row>
    <row r="4453" spans="1:1" x14ac:dyDescent="0.35">
      <c r="A4453" t="s">
        <v>6221</v>
      </c>
    </row>
    <row r="4454" spans="1:1" x14ac:dyDescent="0.35">
      <c r="A4454" t="s">
        <v>6222</v>
      </c>
    </row>
    <row r="4455" spans="1:1" x14ac:dyDescent="0.35">
      <c r="A4455" t="s">
        <v>6223</v>
      </c>
    </row>
    <row r="4456" spans="1:1" x14ac:dyDescent="0.35">
      <c r="A4456" t="s">
        <v>6224</v>
      </c>
    </row>
    <row r="4457" spans="1:1" x14ac:dyDescent="0.35">
      <c r="A4457" t="s">
        <v>6225</v>
      </c>
    </row>
    <row r="4458" spans="1:1" x14ac:dyDescent="0.35">
      <c r="A4458" t="s">
        <v>6226</v>
      </c>
    </row>
    <row r="4459" spans="1:1" x14ac:dyDescent="0.35">
      <c r="A4459" t="s">
        <v>6227</v>
      </c>
    </row>
    <row r="4460" spans="1:1" x14ac:dyDescent="0.35">
      <c r="A4460" t="s">
        <v>6228</v>
      </c>
    </row>
    <row r="4461" spans="1:1" x14ac:dyDescent="0.35">
      <c r="A4461" t="s">
        <v>6229</v>
      </c>
    </row>
    <row r="4462" spans="1:1" x14ac:dyDescent="0.35">
      <c r="A4462" t="s">
        <v>6230</v>
      </c>
    </row>
    <row r="4463" spans="1:1" x14ac:dyDescent="0.35">
      <c r="A4463" t="s">
        <v>6231</v>
      </c>
    </row>
    <row r="4464" spans="1:1" x14ac:dyDescent="0.35">
      <c r="A4464" t="s">
        <v>6232</v>
      </c>
    </row>
    <row r="4465" spans="1:1" x14ac:dyDescent="0.35">
      <c r="A4465" t="s">
        <v>6233</v>
      </c>
    </row>
    <row r="4466" spans="1:1" x14ac:dyDescent="0.35">
      <c r="A4466" t="s">
        <v>6234</v>
      </c>
    </row>
    <row r="4467" spans="1:1" x14ac:dyDescent="0.35">
      <c r="A4467" t="s">
        <v>6235</v>
      </c>
    </row>
    <row r="4468" spans="1:1" x14ac:dyDescent="0.35">
      <c r="A4468" t="s">
        <v>6236</v>
      </c>
    </row>
    <row r="4469" spans="1:1" x14ac:dyDescent="0.35">
      <c r="A4469" t="s">
        <v>6237</v>
      </c>
    </row>
    <row r="4470" spans="1:1" x14ac:dyDescent="0.35">
      <c r="A4470" t="s">
        <v>6238</v>
      </c>
    </row>
    <row r="4471" spans="1:1" x14ac:dyDescent="0.35">
      <c r="A4471" t="s">
        <v>6239</v>
      </c>
    </row>
    <row r="4472" spans="1:1" x14ac:dyDescent="0.35">
      <c r="A4472" t="s">
        <v>6240</v>
      </c>
    </row>
    <row r="4473" spans="1:1" x14ac:dyDescent="0.35">
      <c r="A4473" t="s">
        <v>6241</v>
      </c>
    </row>
    <row r="4474" spans="1:1" x14ac:dyDescent="0.35">
      <c r="A4474" t="s">
        <v>6242</v>
      </c>
    </row>
    <row r="4475" spans="1:1" x14ac:dyDescent="0.35">
      <c r="A4475" t="s">
        <v>6243</v>
      </c>
    </row>
    <row r="4476" spans="1:1" x14ac:dyDescent="0.35">
      <c r="A4476" t="s">
        <v>6244</v>
      </c>
    </row>
    <row r="4477" spans="1:1" x14ac:dyDescent="0.35">
      <c r="A4477" t="s">
        <v>6245</v>
      </c>
    </row>
    <row r="4478" spans="1:1" x14ac:dyDescent="0.35">
      <c r="A4478" t="s">
        <v>6246</v>
      </c>
    </row>
    <row r="4479" spans="1:1" x14ac:dyDescent="0.35">
      <c r="A4479" t="s">
        <v>6247</v>
      </c>
    </row>
    <row r="4480" spans="1:1" x14ac:dyDescent="0.35">
      <c r="A4480" t="s">
        <v>6248</v>
      </c>
    </row>
    <row r="4481" spans="1:1" x14ac:dyDescent="0.35">
      <c r="A4481" t="s">
        <v>6249</v>
      </c>
    </row>
    <row r="4482" spans="1:1" x14ac:dyDescent="0.35">
      <c r="A4482" t="s">
        <v>6250</v>
      </c>
    </row>
    <row r="4483" spans="1:1" x14ac:dyDescent="0.35">
      <c r="A4483" t="s">
        <v>6251</v>
      </c>
    </row>
    <row r="4484" spans="1:1" x14ac:dyDescent="0.35">
      <c r="A4484" t="s">
        <v>6252</v>
      </c>
    </row>
    <row r="4485" spans="1:1" x14ac:dyDescent="0.35">
      <c r="A4485" t="s">
        <v>6253</v>
      </c>
    </row>
    <row r="4486" spans="1:1" x14ac:dyDescent="0.35">
      <c r="A4486" t="s">
        <v>6254</v>
      </c>
    </row>
    <row r="4487" spans="1:1" x14ac:dyDescent="0.35">
      <c r="A4487" t="s">
        <v>6255</v>
      </c>
    </row>
    <row r="4488" spans="1:1" x14ac:dyDescent="0.35">
      <c r="A4488" t="s">
        <v>6256</v>
      </c>
    </row>
    <row r="4489" spans="1:1" x14ac:dyDescent="0.35">
      <c r="A4489" t="s">
        <v>6257</v>
      </c>
    </row>
    <row r="4490" spans="1:1" x14ac:dyDescent="0.35">
      <c r="A4490" t="s">
        <v>6258</v>
      </c>
    </row>
    <row r="4491" spans="1:1" x14ac:dyDescent="0.35">
      <c r="A4491" t="s">
        <v>6259</v>
      </c>
    </row>
    <row r="4492" spans="1:1" x14ac:dyDescent="0.35">
      <c r="A4492" t="s">
        <v>6260</v>
      </c>
    </row>
    <row r="4493" spans="1:1" x14ac:dyDescent="0.35">
      <c r="A4493" t="s">
        <v>6261</v>
      </c>
    </row>
    <row r="4494" spans="1:1" x14ac:dyDescent="0.35">
      <c r="A4494" t="s">
        <v>6262</v>
      </c>
    </row>
    <row r="4495" spans="1:1" x14ac:dyDescent="0.35">
      <c r="A4495" t="s">
        <v>6263</v>
      </c>
    </row>
    <row r="4496" spans="1:1" x14ac:dyDescent="0.35">
      <c r="A4496" t="s">
        <v>6264</v>
      </c>
    </row>
    <row r="4497" spans="1:1" x14ac:dyDescent="0.35">
      <c r="A4497" t="s">
        <v>6265</v>
      </c>
    </row>
    <row r="4498" spans="1:1" x14ac:dyDescent="0.35">
      <c r="A4498" t="s">
        <v>6266</v>
      </c>
    </row>
    <row r="4499" spans="1:1" x14ac:dyDescent="0.35">
      <c r="A4499" t="s">
        <v>6267</v>
      </c>
    </row>
    <row r="4500" spans="1:1" x14ac:dyDescent="0.35">
      <c r="A4500" t="s">
        <v>6268</v>
      </c>
    </row>
    <row r="4501" spans="1:1" x14ac:dyDescent="0.35">
      <c r="A4501" t="s">
        <v>6269</v>
      </c>
    </row>
    <row r="4502" spans="1:1" x14ac:dyDescent="0.35">
      <c r="A4502" t="s">
        <v>6270</v>
      </c>
    </row>
    <row r="4503" spans="1:1" x14ac:dyDescent="0.35">
      <c r="A4503" t="s">
        <v>6271</v>
      </c>
    </row>
    <row r="4504" spans="1:1" x14ac:dyDescent="0.35">
      <c r="A4504" t="s">
        <v>6272</v>
      </c>
    </row>
    <row r="4505" spans="1:1" x14ac:dyDescent="0.35">
      <c r="A4505" t="s">
        <v>6273</v>
      </c>
    </row>
    <row r="4506" spans="1:1" x14ac:dyDescent="0.35">
      <c r="A4506" t="s">
        <v>6274</v>
      </c>
    </row>
    <row r="4507" spans="1:1" x14ac:dyDescent="0.35">
      <c r="A4507" t="s">
        <v>6275</v>
      </c>
    </row>
    <row r="4508" spans="1:1" x14ac:dyDescent="0.35">
      <c r="A4508" t="s">
        <v>6276</v>
      </c>
    </row>
    <row r="4509" spans="1:1" x14ac:dyDescent="0.35">
      <c r="A4509" t="s">
        <v>6277</v>
      </c>
    </row>
    <row r="4510" spans="1:1" x14ac:dyDescent="0.35">
      <c r="A4510" t="s">
        <v>6278</v>
      </c>
    </row>
    <row r="4511" spans="1:1" x14ac:dyDescent="0.35">
      <c r="A4511" t="s">
        <v>6279</v>
      </c>
    </row>
    <row r="4512" spans="1:1" x14ac:dyDescent="0.35">
      <c r="A4512" t="s">
        <v>6280</v>
      </c>
    </row>
    <row r="4513" spans="1:1" x14ac:dyDescent="0.35">
      <c r="A4513" t="s">
        <v>6281</v>
      </c>
    </row>
    <row r="4514" spans="1:1" x14ac:dyDescent="0.35">
      <c r="A4514" t="s">
        <v>6282</v>
      </c>
    </row>
    <row r="4515" spans="1:1" x14ac:dyDescent="0.35">
      <c r="A4515" t="s">
        <v>6283</v>
      </c>
    </row>
    <row r="4516" spans="1:1" x14ac:dyDescent="0.35">
      <c r="A4516" t="s">
        <v>6284</v>
      </c>
    </row>
    <row r="4517" spans="1:1" x14ac:dyDescent="0.35">
      <c r="A4517" t="s">
        <v>6285</v>
      </c>
    </row>
    <row r="4518" spans="1:1" x14ac:dyDescent="0.35">
      <c r="A4518" t="s">
        <v>6286</v>
      </c>
    </row>
    <row r="4519" spans="1:1" x14ac:dyDescent="0.35">
      <c r="A4519" t="s">
        <v>6287</v>
      </c>
    </row>
    <row r="4520" spans="1:1" x14ac:dyDescent="0.35">
      <c r="A4520" t="s">
        <v>6288</v>
      </c>
    </row>
    <row r="4521" spans="1:1" x14ac:dyDescent="0.35">
      <c r="A4521" t="s">
        <v>6289</v>
      </c>
    </row>
    <row r="4522" spans="1:1" x14ac:dyDescent="0.35">
      <c r="A4522" t="s">
        <v>6290</v>
      </c>
    </row>
    <row r="4523" spans="1:1" x14ac:dyDescent="0.35">
      <c r="A4523" t="s">
        <v>6291</v>
      </c>
    </row>
    <row r="4524" spans="1:1" x14ac:dyDescent="0.35">
      <c r="A4524" t="s">
        <v>6292</v>
      </c>
    </row>
    <row r="4525" spans="1:1" x14ac:dyDescent="0.35">
      <c r="A4525" t="s">
        <v>6293</v>
      </c>
    </row>
    <row r="4526" spans="1:1" x14ac:dyDescent="0.35">
      <c r="A4526" t="s">
        <v>6294</v>
      </c>
    </row>
    <row r="4527" spans="1:1" x14ac:dyDescent="0.35">
      <c r="A4527" t="s">
        <v>6295</v>
      </c>
    </row>
    <row r="4528" spans="1:1" x14ac:dyDescent="0.35">
      <c r="A4528" t="s">
        <v>6296</v>
      </c>
    </row>
    <row r="4529" spans="1:1" x14ac:dyDescent="0.35">
      <c r="A4529" t="s">
        <v>6297</v>
      </c>
    </row>
    <row r="4530" spans="1:1" x14ac:dyDescent="0.35">
      <c r="A4530" t="s">
        <v>6298</v>
      </c>
    </row>
    <row r="4531" spans="1:1" x14ac:dyDescent="0.35">
      <c r="A4531" t="s">
        <v>6299</v>
      </c>
    </row>
    <row r="4532" spans="1:1" x14ac:dyDescent="0.35">
      <c r="A4532" t="s">
        <v>6300</v>
      </c>
    </row>
    <row r="4533" spans="1:1" x14ac:dyDescent="0.35">
      <c r="A4533" t="s">
        <v>6301</v>
      </c>
    </row>
    <row r="4534" spans="1:1" x14ac:dyDescent="0.35">
      <c r="A4534" t="s">
        <v>6302</v>
      </c>
    </row>
    <row r="4535" spans="1:1" x14ac:dyDescent="0.35">
      <c r="A4535" t="s">
        <v>6303</v>
      </c>
    </row>
    <row r="4536" spans="1:1" x14ac:dyDescent="0.35">
      <c r="A4536" t="s">
        <v>6304</v>
      </c>
    </row>
    <row r="4537" spans="1:1" x14ac:dyDescent="0.35">
      <c r="A4537" t="s">
        <v>6305</v>
      </c>
    </row>
    <row r="4538" spans="1:1" x14ac:dyDescent="0.35">
      <c r="A4538" t="s">
        <v>6306</v>
      </c>
    </row>
    <row r="4539" spans="1:1" x14ac:dyDescent="0.35">
      <c r="A4539" t="s">
        <v>6307</v>
      </c>
    </row>
    <row r="4540" spans="1:1" x14ac:dyDescent="0.35">
      <c r="A4540" t="s">
        <v>6308</v>
      </c>
    </row>
    <row r="4541" spans="1:1" x14ac:dyDescent="0.35">
      <c r="A4541" t="s">
        <v>6309</v>
      </c>
    </row>
    <row r="4542" spans="1:1" x14ac:dyDescent="0.35">
      <c r="A4542" t="s">
        <v>6310</v>
      </c>
    </row>
    <row r="4543" spans="1:1" x14ac:dyDescent="0.35">
      <c r="A4543" t="s">
        <v>6311</v>
      </c>
    </row>
    <row r="4544" spans="1:1" x14ac:dyDescent="0.35">
      <c r="A4544" t="s">
        <v>6312</v>
      </c>
    </row>
    <row r="4545" spans="1:1" x14ac:dyDescent="0.35">
      <c r="A4545" t="s">
        <v>6313</v>
      </c>
    </row>
    <row r="4546" spans="1:1" x14ac:dyDescent="0.35">
      <c r="A4546" t="s">
        <v>6314</v>
      </c>
    </row>
    <row r="4547" spans="1:1" x14ac:dyDescent="0.35">
      <c r="A4547" t="s">
        <v>6315</v>
      </c>
    </row>
    <row r="4548" spans="1:1" x14ac:dyDescent="0.35">
      <c r="A4548" t="s">
        <v>6316</v>
      </c>
    </row>
    <row r="4549" spans="1:1" x14ac:dyDescent="0.35">
      <c r="A4549" t="s">
        <v>6317</v>
      </c>
    </row>
    <row r="4550" spans="1:1" x14ac:dyDescent="0.35">
      <c r="A4550" t="s">
        <v>6318</v>
      </c>
    </row>
    <row r="4551" spans="1:1" x14ac:dyDescent="0.35">
      <c r="A4551" t="s">
        <v>6319</v>
      </c>
    </row>
    <row r="4552" spans="1:1" x14ac:dyDescent="0.35">
      <c r="A4552" t="s">
        <v>6320</v>
      </c>
    </row>
    <row r="4553" spans="1:1" x14ac:dyDescent="0.35">
      <c r="A4553" t="s">
        <v>6321</v>
      </c>
    </row>
    <row r="4554" spans="1:1" x14ac:dyDescent="0.35">
      <c r="A4554" t="s">
        <v>6322</v>
      </c>
    </row>
    <row r="4555" spans="1:1" x14ac:dyDescent="0.35">
      <c r="A4555" t="s">
        <v>6323</v>
      </c>
    </row>
    <row r="4556" spans="1:1" x14ac:dyDescent="0.35">
      <c r="A4556" t="s">
        <v>6324</v>
      </c>
    </row>
    <row r="4557" spans="1:1" x14ac:dyDescent="0.35">
      <c r="A4557" t="s">
        <v>6325</v>
      </c>
    </row>
    <row r="4558" spans="1:1" x14ac:dyDescent="0.35">
      <c r="A4558" t="s">
        <v>6326</v>
      </c>
    </row>
    <row r="4559" spans="1:1" x14ac:dyDescent="0.35">
      <c r="A4559" t="s">
        <v>6327</v>
      </c>
    </row>
    <row r="4560" spans="1:1" x14ac:dyDescent="0.35">
      <c r="A4560" t="s">
        <v>6328</v>
      </c>
    </row>
    <row r="4561" spans="1:1" x14ac:dyDescent="0.35">
      <c r="A4561" t="s">
        <v>6329</v>
      </c>
    </row>
    <row r="4562" spans="1:1" x14ac:dyDescent="0.35">
      <c r="A4562" t="s">
        <v>6330</v>
      </c>
    </row>
    <row r="4563" spans="1:1" x14ac:dyDescent="0.35">
      <c r="A4563" t="s">
        <v>6331</v>
      </c>
    </row>
    <row r="4564" spans="1:1" x14ac:dyDescent="0.35">
      <c r="A4564" t="s">
        <v>6332</v>
      </c>
    </row>
    <row r="4565" spans="1:1" x14ac:dyDescent="0.35">
      <c r="A4565" t="s">
        <v>6333</v>
      </c>
    </row>
    <row r="4566" spans="1:1" x14ac:dyDescent="0.35">
      <c r="A4566" t="s">
        <v>6334</v>
      </c>
    </row>
    <row r="4567" spans="1:1" x14ac:dyDescent="0.35">
      <c r="A4567" t="s">
        <v>6335</v>
      </c>
    </row>
    <row r="4568" spans="1:1" x14ac:dyDescent="0.35">
      <c r="A4568" t="s">
        <v>6336</v>
      </c>
    </row>
    <row r="4569" spans="1:1" x14ac:dyDescent="0.35">
      <c r="A4569" t="s">
        <v>6337</v>
      </c>
    </row>
    <row r="4570" spans="1:1" x14ac:dyDescent="0.35">
      <c r="A4570" t="s">
        <v>6338</v>
      </c>
    </row>
    <row r="4571" spans="1:1" x14ac:dyDescent="0.35">
      <c r="A4571" t="s">
        <v>6339</v>
      </c>
    </row>
    <row r="4572" spans="1:1" x14ac:dyDescent="0.35">
      <c r="A4572" t="s">
        <v>6340</v>
      </c>
    </row>
    <row r="4573" spans="1:1" x14ac:dyDescent="0.35">
      <c r="A4573" t="s">
        <v>6341</v>
      </c>
    </row>
    <row r="4574" spans="1:1" x14ac:dyDescent="0.35">
      <c r="A4574" t="s">
        <v>6342</v>
      </c>
    </row>
    <row r="4575" spans="1:1" x14ac:dyDescent="0.35">
      <c r="A4575" t="s">
        <v>6343</v>
      </c>
    </row>
    <row r="4576" spans="1:1" x14ac:dyDescent="0.35">
      <c r="A4576" t="s">
        <v>6344</v>
      </c>
    </row>
    <row r="4577" spans="1:1" x14ac:dyDescent="0.35">
      <c r="A4577" t="s">
        <v>6345</v>
      </c>
    </row>
    <row r="4578" spans="1:1" x14ac:dyDescent="0.35">
      <c r="A4578" t="s">
        <v>6346</v>
      </c>
    </row>
    <row r="4579" spans="1:1" x14ac:dyDescent="0.35">
      <c r="A4579" t="s">
        <v>6347</v>
      </c>
    </row>
    <row r="4580" spans="1:1" x14ac:dyDescent="0.35">
      <c r="A4580" t="s">
        <v>6348</v>
      </c>
    </row>
    <row r="4581" spans="1:1" x14ac:dyDescent="0.35">
      <c r="A4581" t="s">
        <v>6349</v>
      </c>
    </row>
    <row r="4582" spans="1:1" x14ac:dyDescent="0.35">
      <c r="A4582" t="s">
        <v>6350</v>
      </c>
    </row>
    <row r="4583" spans="1:1" x14ac:dyDescent="0.35">
      <c r="A4583" t="s">
        <v>6351</v>
      </c>
    </row>
    <row r="4584" spans="1:1" x14ac:dyDescent="0.35">
      <c r="A4584" t="s">
        <v>6352</v>
      </c>
    </row>
    <row r="4585" spans="1:1" x14ac:dyDescent="0.35">
      <c r="A4585" t="s">
        <v>6353</v>
      </c>
    </row>
    <row r="4586" spans="1:1" x14ac:dyDescent="0.35">
      <c r="A4586" t="s">
        <v>6354</v>
      </c>
    </row>
    <row r="4587" spans="1:1" x14ac:dyDescent="0.35">
      <c r="A4587" t="s">
        <v>6355</v>
      </c>
    </row>
    <row r="4588" spans="1:1" x14ac:dyDescent="0.35">
      <c r="A4588" t="s">
        <v>6356</v>
      </c>
    </row>
    <row r="4589" spans="1:1" x14ac:dyDescent="0.35">
      <c r="A4589" t="s">
        <v>6357</v>
      </c>
    </row>
    <row r="4590" spans="1:1" x14ac:dyDescent="0.35">
      <c r="A4590" t="s">
        <v>6358</v>
      </c>
    </row>
    <row r="4591" spans="1:1" x14ac:dyDescent="0.35">
      <c r="A4591" t="s">
        <v>6359</v>
      </c>
    </row>
    <row r="4592" spans="1:1" x14ac:dyDescent="0.35">
      <c r="A4592" t="s">
        <v>6360</v>
      </c>
    </row>
    <row r="4593" spans="1:1" x14ac:dyDescent="0.35">
      <c r="A4593" t="s">
        <v>6361</v>
      </c>
    </row>
    <row r="4594" spans="1:1" x14ac:dyDescent="0.35">
      <c r="A4594" t="s">
        <v>6362</v>
      </c>
    </row>
    <row r="4595" spans="1:1" x14ac:dyDescent="0.35">
      <c r="A4595" t="s">
        <v>6363</v>
      </c>
    </row>
    <row r="4596" spans="1:1" x14ac:dyDescent="0.35">
      <c r="A4596" t="s">
        <v>6364</v>
      </c>
    </row>
    <row r="4597" spans="1:1" x14ac:dyDescent="0.35">
      <c r="A4597" t="s">
        <v>6365</v>
      </c>
    </row>
    <row r="4598" spans="1:1" x14ac:dyDescent="0.35">
      <c r="A4598" t="s">
        <v>6366</v>
      </c>
    </row>
    <row r="4599" spans="1:1" x14ac:dyDescent="0.35">
      <c r="A4599" t="s">
        <v>6367</v>
      </c>
    </row>
    <row r="4600" spans="1:1" x14ac:dyDescent="0.35">
      <c r="A4600" t="s">
        <v>6368</v>
      </c>
    </row>
    <row r="4601" spans="1:1" x14ac:dyDescent="0.35">
      <c r="A4601" t="s">
        <v>6369</v>
      </c>
    </row>
    <row r="4602" spans="1:1" x14ac:dyDescent="0.35">
      <c r="A4602" t="s">
        <v>6370</v>
      </c>
    </row>
    <row r="4603" spans="1:1" x14ac:dyDescent="0.35">
      <c r="A4603" t="s">
        <v>6371</v>
      </c>
    </row>
    <row r="4604" spans="1:1" x14ac:dyDescent="0.35">
      <c r="A4604" t="s">
        <v>6372</v>
      </c>
    </row>
    <row r="4605" spans="1:1" x14ac:dyDescent="0.35">
      <c r="A4605" t="s">
        <v>6373</v>
      </c>
    </row>
    <row r="4606" spans="1:1" x14ac:dyDescent="0.35">
      <c r="A4606" t="s">
        <v>6374</v>
      </c>
    </row>
    <row r="4607" spans="1:1" x14ac:dyDescent="0.35">
      <c r="A4607" t="s">
        <v>6375</v>
      </c>
    </row>
    <row r="4608" spans="1:1" x14ac:dyDescent="0.35">
      <c r="A4608" t="s">
        <v>6376</v>
      </c>
    </row>
    <row r="4609" spans="1:1" x14ac:dyDescent="0.35">
      <c r="A4609" t="s">
        <v>6377</v>
      </c>
    </row>
    <row r="4610" spans="1:1" x14ac:dyDescent="0.35">
      <c r="A4610" t="s">
        <v>6378</v>
      </c>
    </row>
    <row r="4611" spans="1:1" x14ac:dyDescent="0.35">
      <c r="A4611" t="s">
        <v>6379</v>
      </c>
    </row>
    <row r="4612" spans="1:1" x14ac:dyDescent="0.35">
      <c r="A4612" t="s">
        <v>6380</v>
      </c>
    </row>
    <row r="4613" spans="1:1" x14ac:dyDescent="0.35">
      <c r="A4613" t="s">
        <v>6381</v>
      </c>
    </row>
    <row r="4614" spans="1:1" x14ac:dyDescent="0.35">
      <c r="A4614" t="s">
        <v>6382</v>
      </c>
    </row>
    <row r="4615" spans="1:1" x14ac:dyDescent="0.35">
      <c r="A4615" t="s">
        <v>6383</v>
      </c>
    </row>
    <row r="4616" spans="1:1" x14ac:dyDescent="0.35">
      <c r="A4616" t="s">
        <v>6384</v>
      </c>
    </row>
    <row r="4617" spans="1:1" x14ac:dyDescent="0.35">
      <c r="A4617" t="s">
        <v>6385</v>
      </c>
    </row>
    <row r="4618" spans="1:1" x14ac:dyDescent="0.35">
      <c r="A4618" t="s">
        <v>6386</v>
      </c>
    </row>
    <row r="4619" spans="1:1" x14ac:dyDescent="0.35">
      <c r="A4619" t="s">
        <v>6387</v>
      </c>
    </row>
    <row r="4620" spans="1:1" x14ac:dyDescent="0.35">
      <c r="A4620" t="s">
        <v>6388</v>
      </c>
    </row>
    <row r="4621" spans="1:1" x14ac:dyDescent="0.35">
      <c r="A4621" t="s">
        <v>6389</v>
      </c>
    </row>
    <row r="4622" spans="1:1" x14ac:dyDescent="0.35">
      <c r="A4622" t="s">
        <v>6390</v>
      </c>
    </row>
    <row r="4623" spans="1:1" x14ac:dyDescent="0.35">
      <c r="A4623" t="s">
        <v>6391</v>
      </c>
    </row>
    <row r="4624" spans="1:1" x14ac:dyDescent="0.35">
      <c r="A4624" t="s">
        <v>6392</v>
      </c>
    </row>
    <row r="4625" spans="1:1" x14ac:dyDescent="0.35">
      <c r="A4625" t="s">
        <v>6393</v>
      </c>
    </row>
    <row r="4626" spans="1:1" x14ac:dyDescent="0.35">
      <c r="A4626" t="s">
        <v>6394</v>
      </c>
    </row>
    <row r="4627" spans="1:1" x14ac:dyDescent="0.35">
      <c r="A4627" t="s">
        <v>6395</v>
      </c>
    </row>
    <row r="4628" spans="1:1" x14ac:dyDescent="0.35">
      <c r="A4628" t="s">
        <v>6396</v>
      </c>
    </row>
    <row r="4629" spans="1:1" x14ac:dyDescent="0.35">
      <c r="A4629" t="s">
        <v>6397</v>
      </c>
    </row>
    <row r="4630" spans="1:1" x14ac:dyDescent="0.35">
      <c r="A4630" t="s">
        <v>6398</v>
      </c>
    </row>
    <row r="4631" spans="1:1" x14ac:dyDescent="0.35">
      <c r="A4631" t="s">
        <v>6399</v>
      </c>
    </row>
    <row r="4632" spans="1:1" x14ac:dyDescent="0.35">
      <c r="A4632" t="s">
        <v>6400</v>
      </c>
    </row>
    <row r="4633" spans="1:1" x14ac:dyDescent="0.35">
      <c r="A4633" t="s">
        <v>6401</v>
      </c>
    </row>
    <row r="4634" spans="1:1" x14ac:dyDescent="0.35">
      <c r="A4634" t="s">
        <v>6402</v>
      </c>
    </row>
    <row r="4635" spans="1:1" x14ac:dyDescent="0.35">
      <c r="A4635" t="s">
        <v>6403</v>
      </c>
    </row>
    <row r="4636" spans="1:1" x14ac:dyDescent="0.35">
      <c r="A4636" t="s">
        <v>6404</v>
      </c>
    </row>
    <row r="4637" spans="1:1" x14ac:dyDescent="0.35">
      <c r="A4637" t="s">
        <v>6405</v>
      </c>
    </row>
    <row r="4638" spans="1:1" x14ac:dyDescent="0.35">
      <c r="A4638" t="s">
        <v>6406</v>
      </c>
    </row>
    <row r="4639" spans="1:1" x14ac:dyDescent="0.35">
      <c r="A4639" t="s">
        <v>6407</v>
      </c>
    </row>
    <row r="4640" spans="1:1" x14ac:dyDescent="0.35">
      <c r="A4640" t="s">
        <v>6408</v>
      </c>
    </row>
    <row r="4641" spans="1:1" x14ac:dyDescent="0.35">
      <c r="A4641" t="s">
        <v>6409</v>
      </c>
    </row>
    <row r="4642" spans="1:1" x14ac:dyDescent="0.35">
      <c r="A4642" t="s">
        <v>6410</v>
      </c>
    </row>
    <row r="4643" spans="1:1" x14ac:dyDescent="0.35">
      <c r="A4643" t="s">
        <v>6411</v>
      </c>
    </row>
    <row r="4644" spans="1:1" x14ac:dyDescent="0.35">
      <c r="A4644" t="s">
        <v>6412</v>
      </c>
    </row>
    <row r="4645" spans="1:1" x14ac:dyDescent="0.35">
      <c r="A4645" t="s">
        <v>6413</v>
      </c>
    </row>
    <row r="4646" spans="1:1" x14ac:dyDescent="0.35">
      <c r="A4646" t="s">
        <v>6414</v>
      </c>
    </row>
    <row r="4647" spans="1:1" x14ac:dyDescent="0.35">
      <c r="A4647" t="s">
        <v>6415</v>
      </c>
    </row>
    <row r="4648" spans="1:1" x14ac:dyDescent="0.35">
      <c r="A4648" t="s">
        <v>6416</v>
      </c>
    </row>
    <row r="4649" spans="1:1" x14ac:dyDescent="0.35">
      <c r="A4649" t="s">
        <v>6417</v>
      </c>
    </row>
    <row r="4650" spans="1:1" x14ac:dyDescent="0.35">
      <c r="A4650" t="s">
        <v>6418</v>
      </c>
    </row>
    <row r="4651" spans="1:1" x14ac:dyDescent="0.35">
      <c r="A4651" t="s">
        <v>6419</v>
      </c>
    </row>
    <row r="4652" spans="1:1" x14ac:dyDescent="0.35">
      <c r="A4652" t="s">
        <v>6420</v>
      </c>
    </row>
    <row r="4653" spans="1:1" x14ac:dyDescent="0.35">
      <c r="A4653" t="s">
        <v>6421</v>
      </c>
    </row>
    <row r="4654" spans="1:1" x14ac:dyDescent="0.35">
      <c r="A4654" t="s">
        <v>6422</v>
      </c>
    </row>
    <row r="4655" spans="1:1" x14ac:dyDescent="0.35">
      <c r="A4655" t="s">
        <v>6423</v>
      </c>
    </row>
    <row r="4656" spans="1:1" x14ac:dyDescent="0.35">
      <c r="A4656" t="s">
        <v>6424</v>
      </c>
    </row>
    <row r="4657" spans="1:1" x14ac:dyDescent="0.35">
      <c r="A4657" t="s">
        <v>6425</v>
      </c>
    </row>
    <row r="4658" spans="1:1" x14ac:dyDescent="0.35">
      <c r="A4658" t="s">
        <v>6426</v>
      </c>
    </row>
    <row r="4659" spans="1:1" x14ac:dyDescent="0.35">
      <c r="A4659" t="s">
        <v>6427</v>
      </c>
    </row>
    <row r="4660" spans="1:1" x14ac:dyDescent="0.35">
      <c r="A4660" t="s">
        <v>6428</v>
      </c>
    </row>
    <row r="4661" spans="1:1" x14ac:dyDescent="0.35">
      <c r="A4661" t="s">
        <v>6429</v>
      </c>
    </row>
    <row r="4662" spans="1:1" x14ac:dyDescent="0.35">
      <c r="A4662" t="s">
        <v>6430</v>
      </c>
    </row>
    <row r="4663" spans="1:1" x14ac:dyDescent="0.35">
      <c r="A4663" t="s">
        <v>6431</v>
      </c>
    </row>
    <row r="4664" spans="1:1" x14ac:dyDescent="0.35">
      <c r="A4664" t="s">
        <v>6432</v>
      </c>
    </row>
    <row r="4665" spans="1:1" x14ac:dyDescent="0.35">
      <c r="A4665" t="s">
        <v>6433</v>
      </c>
    </row>
    <row r="4666" spans="1:1" x14ac:dyDescent="0.35">
      <c r="A4666" t="s">
        <v>6434</v>
      </c>
    </row>
    <row r="4667" spans="1:1" x14ac:dyDescent="0.35">
      <c r="A4667" t="s">
        <v>6435</v>
      </c>
    </row>
    <row r="4668" spans="1:1" x14ac:dyDescent="0.35">
      <c r="A4668" t="s">
        <v>6436</v>
      </c>
    </row>
    <row r="4669" spans="1:1" x14ac:dyDescent="0.35">
      <c r="A4669" t="s">
        <v>6437</v>
      </c>
    </row>
    <row r="4670" spans="1:1" x14ac:dyDescent="0.35">
      <c r="A4670" t="s">
        <v>6438</v>
      </c>
    </row>
    <row r="4671" spans="1:1" x14ac:dyDescent="0.35">
      <c r="A4671" t="s">
        <v>6439</v>
      </c>
    </row>
    <row r="4672" spans="1:1" x14ac:dyDescent="0.35">
      <c r="A4672" t="s">
        <v>6440</v>
      </c>
    </row>
    <row r="4673" spans="1:1" x14ac:dyDescent="0.35">
      <c r="A4673" t="s">
        <v>6441</v>
      </c>
    </row>
    <row r="4674" spans="1:1" x14ac:dyDescent="0.35">
      <c r="A4674" t="s">
        <v>6442</v>
      </c>
    </row>
    <row r="4675" spans="1:1" x14ac:dyDescent="0.35">
      <c r="A4675" t="s">
        <v>6443</v>
      </c>
    </row>
    <row r="4676" spans="1:1" x14ac:dyDescent="0.35">
      <c r="A4676" t="s">
        <v>6444</v>
      </c>
    </row>
    <row r="4677" spans="1:1" x14ac:dyDescent="0.35">
      <c r="A4677" t="s">
        <v>6445</v>
      </c>
    </row>
    <row r="4678" spans="1:1" x14ac:dyDescent="0.35">
      <c r="A4678" t="s">
        <v>6446</v>
      </c>
    </row>
    <row r="4679" spans="1:1" x14ac:dyDescent="0.35">
      <c r="A4679" t="s">
        <v>6447</v>
      </c>
    </row>
    <row r="4680" spans="1:1" x14ac:dyDescent="0.35">
      <c r="A4680" t="s">
        <v>6448</v>
      </c>
    </row>
    <row r="4681" spans="1:1" x14ac:dyDescent="0.35">
      <c r="A4681" t="s">
        <v>6449</v>
      </c>
    </row>
    <row r="4682" spans="1:1" x14ac:dyDescent="0.35">
      <c r="A4682" t="s">
        <v>6450</v>
      </c>
    </row>
    <row r="4683" spans="1:1" x14ac:dyDescent="0.35">
      <c r="A4683" t="s">
        <v>6451</v>
      </c>
    </row>
    <row r="4684" spans="1:1" x14ac:dyDescent="0.35">
      <c r="A4684" t="s">
        <v>6452</v>
      </c>
    </row>
    <row r="4685" spans="1:1" x14ac:dyDescent="0.35">
      <c r="A4685" t="s">
        <v>6453</v>
      </c>
    </row>
    <row r="4686" spans="1:1" x14ac:dyDescent="0.35">
      <c r="A4686" t="s">
        <v>6454</v>
      </c>
    </row>
    <row r="4687" spans="1:1" x14ac:dyDescent="0.35">
      <c r="A4687" t="s">
        <v>6455</v>
      </c>
    </row>
    <row r="4688" spans="1:1" x14ac:dyDescent="0.35">
      <c r="A4688" t="s">
        <v>6456</v>
      </c>
    </row>
    <row r="4689" spans="1:1" x14ac:dyDescent="0.35">
      <c r="A4689" t="s">
        <v>6457</v>
      </c>
    </row>
    <row r="4690" spans="1:1" x14ac:dyDescent="0.35">
      <c r="A4690" t="s">
        <v>6458</v>
      </c>
    </row>
    <row r="4691" spans="1:1" x14ac:dyDescent="0.35">
      <c r="A4691" t="s">
        <v>6459</v>
      </c>
    </row>
    <row r="4692" spans="1:1" x14ac:dyDescent="0.35">
      <c r="A4692" t="s">
        <v>6460</v>
      </c>
    </row>
    <row r="4693" spans="1:1" x14ac:dyDescent="0.35">
      <c r="A4693" t="s">
        <v>6461</v>
      </c>
    </row>
    <row r="4694" spans="1:1" x14ac:dyDescent="0.35">
      <c r="A4694" t="s">
        <v>6462</v>
      </c>
    </row>
    <row r="4695" spans="1:1" x14ac:dyDescent="0.35">
      <c r="A4695" t="s">
        <v>6463</v>
      </c>
    </row>
    <row r="4696" spans="1:1" x14ac:dyDescent="0.35">
      <c r="A4696" t="s">
        <v>6464</v>
      </c>
    </row>
    <row r="4697" spans="1:1" x14ac:dyDescent="0.35">
      <c r="A4697" t="s">
        <v>6465</v>
      </c>
    </row>
    <row r="4698" spans="1:1" x14ac:dyDescent="0.35">
      <c r="A4698" t="s">
        <v>6466</v>
      </c>
    </row>
    <row r="4699" spans="1:1" x14ac:dyDescent="0.35">
      <c r="A4699" t="s">
        <v>6467</v>
      </c>
    </row>
    <row r="4700" spans="1:1" x14ac:dyDescent="0.35">
      <c r="A4700" t="s">
        <v>6468</v>
      </c>
    </row>
    <row r="4701" spans="1:1" x14ac:dyDescent="0.35">
      <c r="A4701" t="s">
        <v>6469</v>
      </c>
    </row>
    <row r="4702" spans="1:1" x14ac:dyDescent="0.35">
      <c r="A4702" t="s">
        <v>6470</v>
      </c>
    </row>
    <row r="4703" spans="1:1" x14ac:dyDescent="0.35">
      <c r="A4703" t="s">
        <v>6471</v>
      </c>
    </row>
    <row r="4704" spans="1:1" x14ac:dyDescent="0.35">
      <c r="A4704" t="s">
        <v>6472</v>
      </c>
    </row>
    <row r="4705" spans="1:1" x14ac:dyDescent="0.35">
      <c r="A4705" t="s">
        <v>6473</v>
      </c>
    </row>
    <row r="4706" spans="1:1" x14ac:dyDescent="0.35">
      <c r="A4706" t="s">
        <v>6474</v>
      </c>
    </row>
    <row r="4707" spans="1:1" x14ac:dyDescent="0.35">
      <c r="A4707" t="s">
        <v>6475</v>
      </c>
    </row>
    <row r="4708" spans="1:1" x14ac:dyDescent="0.35">
      <c r="A4708" t="s">
        <v>6476</v>
      </c>
    </row>
    <row r="4709" spans="1:1" x14ac:dyDescent="0.35">
      <c r="A4709" t="s">
        <v>6477</v>
      </c>
    </row>
    <row r="4710" spans="1:1" x14ac:dyDescent="0.35">
      <c r="A4710" t="s">
        <v>6478</v>
      </c>
    </row>
    <row r="4711" spans="1:1" x14ac:dyDescent="0.35">
      <c r="A4711" t="s">
        <v>6479</v>
      </c>
    </row>
    <row r="4712" spans="1:1" x14ac:dyDescent="0.35">
      <c r="A4712" t="s">
        <v>6480</v>
      </c>
    </row>
    <row r="4713" spans="1:1" x14ac:dyDescent="0.35">
      <c r="A4713" t="s">
        <v>6481</v>
      </c>
    </row>
    <row r="4714" spans="1:1" x14ac:dyDescent="0.35">
      <c r="A4714" t="s">
        <v>6482</v>
      </c>
    </row>
    <row r="4715" spans="1:1" x14ac:dyDescent="0.35">
      <c r="A4715" t="s">
        <v>6483</v>
      </c>
    </row>
    <row r="4716" spans="1:1" x14ac:dyDescent="0.35">
      <c r="A4716" t="s">
        <v>6484</v>
      </c>
    </row>
    <row r="4717" spans="1:1" x14ac:dyDescent="0.35">
      <c r="A4717" t="s">
        <v>6485</v>
      </c>
    </row>
    <row r="4718" spans="1:1" x14ac:dyDescent="0.35">
      <c r="A4718" t="s">
        <v>6486</v>
      </c>
    </row>
    <row r="4719" spans="1:1" x14ac:dyDescent="0.35">
      <c r="A4719" t="s">
        <v>6487</v>
      </c>
    </row>
    <row r="4720" spans="1:1" x14ac:dyDescent="0.35">
      <c r="A4720" t="s">
        <v>6488</v>
      </c>
    </row>
    <row r="4721" spans="1:1" x14ac:dyDescent="0.35">
      <c r="A4721" t="s">
        <v>6489</v>
      </c>
    </row>
    <row r="4722" spans="1:1" x14ac:dyDescent="0.35">
      <c r="A4722" t="s">
        <v>6490</v>
      </c>
    </row>
    <row r="4723" spans="1:1" x14ac:dyDescent="0.35">
      <c r="A4723" t="s">
        <v>6491</v>
      </c>
    </row>
    <row r="4724" spans="1:1" x14ac:dyDescent="0.35">
      <c r="A4724" t="s">
        <v>6492</v>
      </c>
    </row>
    <row r="4725" spans="1:1" x14ac:dyDescent="0.35">
      <c r="A4725" t="s">
        <v>6493</v>
      </c>
    </row>
    <row r="4726" spans="1:1" x14ac:dyDescent="0.35">
      <c r="A4726" t="s">
        <v>6494</v>
      </c>
    </row>
    <row r="4727" spans="1:1" x14ac:dyDescent="0.35">
      <c r="A4727" t="s">
        <v>6495</v>
      </c>
    </row>
    <row r="4728" spans="1:1" x14ac:dyDescent="0.35">
      <c r="A4728" t="s">
        <v>6496</v>
      </c>
    </row>
    <row r="4729" spans="1:1" x14ac:dyDescent="0.35">
      <c r="A4729" t="s">
        <v>6497</v>
      </c>
    </row>
    <row r="4730" spans="1:1" x14ac:dyDescent="0.35">
      <c r="A4730" t="s">
        <v>6498</v>
      </c>
    </row>
    <row r="4731" spans="1:1" x14ac:dyDescent="0.35">
      <c r="A4731" t="s">
        <v>6499</v>
      </c>
    </row>
    <row r="4732" spans="1:1" x14ac:dyDescent="0.35">
      <c r="A4732" t="s">
        <v>6500</v>
      </c>
    </row>
    <row r="4733" spans="1:1" x14ac:dyDescent="0.35">
      <c r="A4733" t="s">
        <v>6501</v>
      </c>
    </row>
    <row r="4734" spans="1:1" x14ac:dyDescent="0.35">
      <c r="A4734" t="s">
        <v>6502</v>
      </c>
    </row>
    <row r="4735" spans="1:1" x14ac:dyDescent="0.35">
      <c r="A4735" t="s">
        <v>6503</v>
      </c>
    </row>
    <row r="4736" spans="1:1" x14ac:dyDescent="0.35">
      <c r="A4736" t="s">
        <v>6504</v>
      </c>
    </row>
    <row r="4737" spans="1:1" x14ac:dyDescent="0.35">
      <c r="A4737" t="s">
        <v>6505</v>
      </c>
    </row>
    <row r="4738" spans="1:1" x14ac:dyDescent="0.35">
      <c r="A4738" t="s">
        <v>6506</v>
      </c>
    </row>
    <row r="4739" spans="1:1" x14ac:dyDescent="0.35">
      <c r="A4739" t="s">
        <v>6507</v>
      </c>
    </row>
    <row r="4740" spans="1:1" x14ac:dyDescent="0.35">
      <c r="A4740" t="s">
        <v>6508</v>
      </c>
    </row>
    <row r="4741" spans="1:1" x14ac:dyDescent="0.35">
      <c r="A4741" t="s">
        <v>6509</v>
      </c>
    </row>
    <row r="4742" spans="1:1" x14ac:dyDescent="0.35">
      <c r="A4742" t="s">
        <v>6510</v>
      </c>
    </row>
    <row r="4743" spans="1:1" x14ac:dyDescent="0.35">
      <c r="A4743" t="s">
        <v>6511</v>
      </c>
    </row>
    <row r="4744" spans="1:1" x14ac:dyDescent="0.35">
      <c r="A4744" t="s">
        <v>6512</v>
      </c>
    </row>
    <row r="4745" spans="1:1" x14ac:dyDescent="0.35">
      <c r="A4745" t="s">
        <v>6513</v>
      </c>
    </row>
    <row r="4746" spans="1:1" x14ac:dyDescent="0.35">
      <c r="A4746" t="s">
        <v>6514</v>
      </c>
    </row>
    <row r="4747" spans="1:1" x14ac:dyDescent="0.35">
      <c r="A4747" t="s">
        <v>6515</v>
      </c>
    </row>
    <row r="4748" spans="1:1" x14ac:dyDescent="0.35">
      <c r="A4748" t="s">
        <v>6516</v>
      </c>
    </row>
    <row r="4749" spans="1:1" x14ac:dyDescent="0.35">
      <c r="A4749" t="s">
        <v>6517</v>
      </c>
    </row>
    <row r="4750" spans="1:1" x14ac:dyDescent="0.35">
      <c r="A4750" t="s">
        <v>6518</v>
      </c>
    </row>
    <row r="4751" spans="1:1" x14ac:dyDescent="0.35">
      <c r="A4751" t="s">
        <v>6519</v>
      </c>
    </row>
    <row r="4752" spans="1:1" x14ac:dyDescent="0.35">
      <c r="A4752" t="s">
        <v>6520</v>
      </c>
    </row>
    <row r="4753" spans="1:1" x14ac:dyDescent="0.35">
      <c r="A4753" t="s">
        <v>6521</v>
      </c>
    </row>
    <row r="4754" spans="1:1" x14ac:dyDescent="0.35">
      <c r="A4754" t="s">
        <v>6522</v>
      </c>
    </row>
    <row r="4755" spans="1:1" x14ac:dyDescent="0.35">
      <c r="A4755" t="s">
        <v>6523</v>
      </c>
    </row>
    <row r="4756" spans="1:1" x14ac:dyDescent="0.35">
      <c r="A4756" t="s">
        <v>6524</v>
      </c>
    </row>
    <row r="4757" spans="1:1" x14ac:dyDescent="0.35">
      <c r="A4757" t="s">
        <v>6525</v>
      </c>
    </row>
    <row r="4758" spans="1:1" x14ac:dyDescent="0.35">
      <c r="A4758" t="s">
        <v>6526</v>
      </c>
    </row>
    <row r="4759" spans="1:1" x14ac:dyDescent="0.35">
      <c r="A4759" t="s">
        <v>6527</v>
      </c>
    </row>
    <row r="4760" spans="1:1" x14ac:dyDescent="0.35">
      <c r="A4760" t="s">
        <v>6528</v>
      </c>
    </row>
    <row r="4761" spans="1:1" x14ac:dyDescent="0.35">
      <c r="A4761" t="s">
        <v>6529</v>
      </c>
    </row>
    <row r="4762" spans="1:1" x14ac:dyDescent="0.35">
      <c r="A4762" t="s">
        <v>6530</v>
      </c>
    </row>
    <row r="4763" spans="1:1" x14ac:dyDescent="0.35">
      <c r="A4763" t="s">
        <v>6531</v>
      </c>
    </row>
    <row r="4764" spans="1:1" x14ac:dyDescent="0.35">
      <c r="A4764" t="s">
        <v>6532</v>
      </c>
    </row>
    <row r="4765" spans="1:1" x14ac:dyDescent="0.35">
      <c r="A4765" t="s">
        <v>6533</v>
      </c>
    </row>
    <row r="4766" spans="1:1" x14ac:dyDescent="0.35">
      <c r="A4766" t="s">
        <v>6534</v>
      </c>
    </row>
    <row r="4767" spans="1:1" x14ac:dyDescent="0.35">
      <c r="A4767" t="s">
        <v>6535</v>
      </c>
    </row>
    <row r="4768" spans="1:1" x14ac:dyDescent="0.35">
      <c r="A4768" t="s">
        <v>6536</v>
      </c>
    </row>
    <row r="4769" spans="1:1" x14ac:dyDescent="0.35">
      <c r="A4769" t="s">
        <v>6537</v>
      </c>
    </row>
    <row r="4770" spans="1:1" x14ac:dyDescent="0.35">
      <c r="A4770" t="s">
        <v>6538</v>
      </c>
    </row>
    <row r="4771" spans="1:1" x14ac:dyDescent="0.35">
      <c r="A4771" t="s">
        <v>6539</v>
      </c>
    </row>
    <row r="4772" spans="1:1" x14ac:dyDescent="0.35">
      <c r="A4772" t="s">
        <v>6540</v>
      </c>
    </row>
    <row r="4773" spans="1:1" x14ac:dyDescent="0.35">
      <c r="A4773" t="s">
        <v>6541</v>
      </c>
    </row>
    <row r="4774" spans="1:1" x14ac:dyDescent="0.35">
      <c r="A4774" t="s">
        <v>6542</v>
      </c>
    </row>
    <row r="4775" spans="1:1" x14ac:dyDescent="0.35">
      <c r="A4775" t="s">
        <v>6543</v>
      </c>
    </row>
    <row r="4776" spans="1:1" x14ac:dyDescent="0.35">
      <c r="A4776" t="s">
        <v>6544</v>
      </c>
    </row>
    <row r="4777" spans="1:1" x14ac:dyDescent="0.35">
      <c r="A4777" t="s">
        <v>6545</v>
      </c>
    </row>
    <row r="4778" spans="1:1" x14ac:dyDescent="0.35">
      <c r="A4778" t="s">
        <v>6546</v>
      </c>
    </row>
    <row r="4779" spans="1:1" x14ac:dyDescent="0.35">
      <c r="A4779" t="s">
        <v>6547</v>
      </c>
    </row>
    <row r="4780" spans="1:1" x14ac:dyDescent="0.35">
      <c r="A4780" t="s">
        <v>6548</v>
      </c>
    </row>
    <row r="4781" spans="1:1" x14ac:dyDescent="0.35">
      <c r="A4781" t="s">
        <v>6549</v>
      </c>
    </row>
    <row r="4782" spans="1:1" x14ac:dyDescent="0.35">
      <c r="A4782" t="s">
        <v>6550</v>
      </c>
    </row>
    <row r="4783" spans="1:1" x14ac:dyDescent="0.35">
      <c r="A4783" t="s">
        <v>6551</v>
      </c>
    </row>
    <row r="4784" spans="1:1" x14ac:dyDescent="0.35">
      <c r="A4784" t="s">
        <v>6552</v>
      </c>
    </row>
    <row r="4785" spans="1:1" x14ac:dyDescent="0.35">
      <c r="A4785" t="s">
        <v>6553</v>
      </c>
    </row>
    <row r="4786" spans="1:1" x14ac:dyDescent="0.35">
      <c r="A4786" t="s">
        <v>6554</v>
      </c>
    </row>
    <row r="4787" spans="1:1" x14ac:dyDescent="0.35">
      <c r="A4787" t="s">
        <v>6555</v>
      </c>
    </row>
    <row r="4788" spans="1:1" x14ac:dyDescent="0.35">
      <c r="A4788" t="s">
        <v>6556</v>
      </c>
    </row>
    <row r="4789" spans="1:1" x14ac:dyDescent="0.35">
      <c r="A4789" t="s">
        <v>6557</v>
      </c>
    </row>
    <row r="4790" spans="1:1" x14ac:dyDescent="0.35">
      <c r="A4790" t="s">
        <v>6558</v>
      </c>
    </row>
    <row r="4791" spans="1:1" x14ac:dyDescent="0.35">
      <c r="A4791" t="s">
        <v>6559</v>
      </c>
    </row>
    <row r="4792" spans="1:1" x14ac:dyDescent="0.35">
      <c r="A4792" t="s">
        <v>6560</v>
      </c>
    </row>
    <row r="4793" spans="1:1" x14ac:dyDescent="0.35">
      <c r="A4793" t="s">
        <v>6561</v>
      </c>
    </row>
    <row r="4794" spans="1:1" x14ac:dyDescent="0.35">
      <c r="A4794" t="s">
        <v>6562</v>
      </c>
    </row>
    <row r="4795" spans="1:1" x14ac:dyDescent="0.35">
      <c r="A4795" t="s">
        <v>6563</v>
      </c>
    </row>
    <row r="4796" spans="1:1" x14ac:dyDescent="0.35">
      <c r="A4796" t="s">
        <v>6564</v>
      </c>
    </row>
    <row r="4797" spans="1:1" x14ac:dyDescent="0.35">
      <c r="A4797" t="s">
        <v>6565</v>
      </c>
    </row>
    <row r="4798" spans="1:1" x14ac:dyDescent="0.35">
      <c r="A4798" t="s">
        <v>6566</v>
      </c>
    </row>
    <row r="4799" spans="1:1" x14ac:dyDescent="0.35">
      <c r="A4799" t="s">
        <v>6567</v>
      </c>
    </row>
    <row r="4800" spans="1:1" x14ac:dyDescent="0.35">
      <c r="A4800" t="s">
        <v>6568</v>
      </c>
    </row>
    <row r="4801" spans="1:1" x14ac:dyDescent="0.35">
      <c r="A4801" t="s">
        <v>6569</v>
      </c>
    </row>
    <row r="4802" spans="1:1" x14ac:dyDescent="0.35">
      <c r="A4802" t="s">
        <v>6570</v>
      </c>
    </row>
    <row r="4803" spans="1:1" x14ac:dyDescent="0.35">
      <c r="A4803" t="s">
        <v>6571</v>
      </c>
    </row>
    <row r="4804" spans="1:1" x14ac:dyDescent="0.35">
      <c r="A4804" t="s">
        <v>6572</v>
      </c>
    </row>
    <row r="4805" spans="1:1" x14ac:dyDescent="0.35">
      <c r="A4805" t="s">
        <v>6573</v>
      </c>
    </row>
    <row r="4806" spans="1:1" x14ac:dyDescent="0.35">
      <c r="A4806" t="s">
        <v>6574</v>
      </c>
    </row>
    <row r="4807" spans="1:1" x14ac:dyDescent="0.35">
      <c r="A4807" t="s">
        <v>6575</v>
      </c>
    </row>
    <row r="4808" spans="1:1" x14ac:dyDescent="0.35">
      <c r="A4808" t="s">
        <v>6576</v>
      </c>
    </row>
    <row r="4809" spans="1:1" x14ac:dyDescent="0.35">
      <c r="A4809" t="s">
        <v>6577</v>
      </c>
    </row>
    <row r="4810" spans="1:1" x14ac:dyDescent="0.35">
      <c r="A4810" t="s">
        <v>6578</v>
      </c>
    </row>
    <row r="4811" spans="1:1" x14ac:dyDescent="0.35">
      <c r="A4811" t="s">
        <v>6579</v>
      </c>
    </row>
    <row r="4812" spans="1:1" x14ac:dyDescent="0.35">
      <c r="A4812" t="s">
        <v>6580</v>
      </c>
    </row>
    <row r="4813" spans="1:1" x14ac:dyDescent="0.35">
      <c r="A4813" t="s">
        <v>6581</v>
      </c>
    </row>
    <row r="4814" spans="1:1" x14ac:dyDescent="0.35">
      <c r="A4814" t="s">
        <v>6582</v>
      </c>
    </row>
    <row r="4815" spans="1:1" x14ac:dyDescent="0.35">
      <c r="A4815" t="s">
        <v>6583</v>
      </c>
    </row>
    <row r="4816" spans="1:1" x14ac:dyDescent="0.35">
      <c r="A4816" t="s">
        <v>6584</v>
      </c>
    </row>
    <row r="4817" spans="1:1" x14ac:dyDescent="0.35">
      <c r="A4817" t="s">
        <v>6585</v>
      </c>
    </row>
    <row r="4818" spans="1:1" x14ac:dyDescent="0.35">
      <c r="A4818" t="s">
        <v>6586</v>
      </c>
    </row>
    <row r="4819" spans="1:1" x14ac:dyDescent="0.35">
      <c r="A4819" t="s">
        <v>6587</v>
      </c>
    </row>
    <row r="4820" spans="1:1" x14ac:dyDescent="0.35">
      <c r="A4820" t="s">
        <v>6588</v>
      </c>
    </row>
    <row r="4821" spans="1:1" x14ac:dyDescent="0.35">
      <c r="A4821" t="s">
        <v>6589</v>
      </c>
    </row>
    <row r="4822" spans="1:1" x14ac:dyDescent="0.35">
      <c r="A4822" t="s">
        <v>6590</v>
      </c>
    </row>
    <row r="4823" spans="1:1" x14ac:dyDescent="0.35">
      <c r="A4823" t="s">
        <v>6591</v>
      </c>
    </row>
    <row r="4824" spans="1:1" x14ac:dyDescent="0.35">
      <c r="A4824" t="s">
        <v>6592</v>
      </c>
    </row>
    <row r="4825" spans="1:1" x14ac:dyDescent="0.35">
      <c r="A4825" t="s">
        <v>6593</v>
      </c>
    </row>
    <row r="4826" spans="1:1" x14ac:dyDescent="0.35">
      <c r="A4826" t="s">
        <v>6594</v>
      </c>
    </row>
    <row r="4827" spans="1:1" x14ac:dyDescent="0.35">
      <c r="A4827" t="s">
        <v>6595</v>
      </c>
    </row>
    <row r="4828" spans="1:1" x14ac:dyDescent="0.35">
      <c r="A4828" t="s">
        <v>6596</v>
      </c>
    </row>
    <row r="4829" spans="1:1" x14ac:dyDescent="0.35">
      <c r="A4829" t="s">
        <v>6597</v>
      </c>
    </row>
    <row r="4830" spans="1:1" x14ac:dyDescent="0.35">
      <c r="A4830" t="s">
        <v>6598</v>
      </c>
    </row>
    <row r="4831" spans="1:1" x14ac:dyDescent="0.35">
      <c r="A4831" t="s">
        <v>6599</v>
      </c>
    </row>
    <row r="4832" spans="1:1" x14ac:dyDescent="0.35">
      <c r="A4832" t="s">
        <v>6600</v>
      </c>
    </row>
    <row r="4833" spans="1:1" x14ac:dyDescent="0.35">
      <c r="A4833" t="s">
        <v>6601</v>
      </c>
    </row>
    <row r="4834" spans="1:1" x14ac:dyDescent="0.35">
      <c r="A4834" t="s">
        <v>6602</v>
      </c>
    </row>
    <row r="4835" spans="1:1" x14ac:dyDescent="0.35">
      <c r="A4835" t="s">
        <v>6603</v>
      </c>
    </row>
    <row r="4836" spans="1:1" x14ac:dyDescent="0.35">
      <c r="A4836" t="s">
        <v>6604</v>
      </c>
    </row>
    <row r="4837" spans="1:1" x14ac:dyDescent="0.35">
      <c r="A4837" t="s">
        <v>6605</v>
      </c>
    </row>
    <row r="4838" spans="1:1" x14ac:dyDescent="0.35">
      <c r="A4838" t="s">
        <v>6606</v>
      </c>
    </row>
    <row r="4839" spans="1:1" x14ac:dyDescent="0.35">
      <c r="A4839" t="s">
        <v>6607</v>
      </c>
    </row>
    <row r="4840" spans="1:1" x14ac:dyDescent="0.35">
      <c r="A4840" t="s">
        <v>6608</v>
      </c>
    </row>
    <row r="4841" spans="1:1" x14ac:dyDescent="0.35">
      <c r="A4841" t="s">
        <v>6609</v>
      </c>
    </row>
    <row r="4842" spans="1:1" x14ac:dyDescent="0.35">
      <c r="A4842" t="s">
        <v>6610</v>
      </c>
    </row>
    <row r="4843" spans="1:1" x14ac:dyDescent="0.35">
      <c r="A4843" t="s">
        <v>6611</v>
      </c>
    </row>
    <row r="4844" spans="1:1" x14ac:dyDescent="0.35">
      <c r="A4844" t="s">
        <v>6612</v>
      </c>
    </row>
    <row r="4845" spans="1:1" x14ac:dyDescent="0.35">
      <c r="A4845" t="s">
        <v>6613</v>
      </c>
    </row>
    <row r="4846" spans="1:1" x14ac:dyDescent="0.35">
      <c r="A4846" t="s">
        <v>6614</v>
      </c>
    </row>
    <row r="4847" spans="1:1" x14ac:dyDescent="0.35">
      <c r="A4847" t="s">
        <v>6615</v>
      </c>
    </row>
    <row r="4848" spans="1:1" x14ac:dyDescent="0.35">
      <c r="A4848" t="s">
        <v>6616</v>
      </c>
    </row>
    <row r="4849" spans="1:1" x14ac:dyDescent="0.35">
      <c r="A4849" t="s">
        <v>6617</v>
      </c>
    </row>
    <row r="4850" spans="1:1" x14ac:dyDescent="0.35">
      <c r="A4850" t="s">
        <v>6618</v>
      </c>
    </row>
    <row r="4851" spans="1:1" x14ac:dyDescent="0.35">
      <c r="A4851" t="s">
        <v>6619</v>
      </c>
    </row>
    <row r="4852" spans="1:1" x14ac:dyDescent="0.35">
      <c r="A4852" t="s">
        <v>6620</v>
      </c>
    </row>
    <row r="4853" spans="1:1" x14ac:dyDescent="0.35">
      <c r="A4853" t="s">
        <v>6621</v>
      </c>
    </row>
    <row r="4854" spans="1:1" x14ac:dyDescent="0.35">
      <c r="A4854" t="s">
        <v>6622</v>
      </c>
    </row>
    <row r="4855" spans="1:1" x14ac:dyDescent="0.35">
      <c r="A4855" t="s">
        <v>6623</v>
      </c>
    </row>
    <row r="4856" spans="1:1" x14ac:dyDescent="0.35">
      <c r="A4856" t="s">
        <v>6624</v>
      </c>
    </row>
    <row r="4857" spans="1:1" x14ac:dyDescent="0.35">
      <c r="A4857" t="s">
        <v>6625</v>
      </c>
    </row>
    <row r="4858" spans="1:1" x14ac:dyDescent="0.35">
      <c r="A4858" t="s">
        <v>6626</v>
      </c>
    </row>
    <row r="4859" spans="1:1" x14ac:dyDescent="0.35">
      <c r="A4859" t="s">
        <v>6627</v>
      </c>
    </row>
    <row r="4860" spans="1:1" x14ac:dyDescent="0.35">
      <c r="A4860" t="s">
        <v>6628</v>
      </c>
    </row>
    <row r="4861" spans="1:1" x14ac:dyDescent="0.35">
      <c r="A4861" t="s">
        <v>6629</v>
      </c>
    </row>
    <row r="4862" spans="1:1" x14ac:dyDescent="0.35">
      <c r="A4862" t="s">
        <v>6630</v>
      </c>
    </row>
    <row r="4863" spans="1:1" x14ac:dyDescent="0.35">
      <c r="A4863" t="s">
        <v>6631</v>
      </c>
    </row>
    <row r="4864" spans="1:1" x14ac:dyDescent="0.35">
      <c r="A4864" t="s">
        <v>6632</v>
      </c>
    </row>
    <row r="4865" spans="1:1" x14ac:dyDescent="0.35">
      <c r="A4865" t="s">
        <v>6633</v>
      </c>
    </row>
    <row r="4866" spans="1:1" x14ac:dyDescent="0.35">
      <c r="A4866" t="s">
        <v>6634</v>
      </c>
    </row>
    <row r="4867" spans="1:1" x14ac:dyDescent="0.35">
      <c r="A4867" t="s">
        <v>6635</v>
      </c>
    </row>
    <row r="4868" spans="1:1" x14ac:dyDescent="0.35">
      <c r="A4868" t="s">
        <v>6636</v>
      </c>
    </row>
    <row r="4869" spans="1:1" x14ac:dyDescent="0.35">
      <c r="A4869" t="s">
        <v>6637</v>
      </c>
    </row>
    <row r="4870" spans="1:1" x14ac:dyDescent="0.35">
      <c r="A4870" t="s">
        <v>6638</v>
      </c>
    </row>
    <row r="4871" spans="1:1" x14ac:dyDescent="0.35">
      <c r="A4871" t="s">
        <v>6639</v>
      </c>
    </row>
    <row r="4872" spans="1:1" x14ac:dyDescent="0.35">
      <c r="A4872" t="s">
        <v>6640</v>
      </c>
    </row>
    <row r="4873" spans="1:1" x14ac:dyDescent="0.35">
      <c r="A4873" t="s">
        <v>6641</v>
      </c>
    </row>
    <row r="4874" spans="1:1" x14ac:dyDescent="0.35">
      <c r="A4874" t="s">
        <v>6642</v>
      </c>
    </row>
    <row r="4875" spans="1:1" x14ac:dyDescent="0.35">
      <c r="A4875" t="s">
        <v>6643</v>
      </c>
    </row>
    <row r="4876" spans="1:1" x14ac:dyDescent="0.35">
      <c r="A4876" t="s">
        <v>6644</v>
      </c>
    </row>
    <row r="4877" spans="1:1" x14ac:dyDescent="0.35">
      <c r="A4877" t="s">
        <v>6645</v>
      </c>
    </row>
    <row r="4878" spans="1:1" x14ac:dyDescent="0.35">
      <c r="A4878" t="s">
        <v>6646</v>
      </c>
    </row>
    <row r="4879" spans="1:1" x14ac:dyDescent="0.35">
      <c r="A4879" t="s">
        <v>6647</v>
      </c>
    </row>
    <row r="4880" spans="1:1" x14ac:dyDescent="0.35">
      <c r="A4880" t="s">
        <v>6648</v>
      </c>
    </row>
    <row r="4881" spans="1:1" x14ac:dyDescent="0.35">
      <c r="A4881" t="s">
        <v>6649</v>
      </c>
    </row>
    <row r="4882" spans="1:1" x14ac:dyDescent="0.35">
      <c r="A4882" t="s">
        <v>6650</v>
      </c>
    </row>
    <row r="4883" spans="1:1" x14ac:dyDescent="0.35">
      <c r="A4883" t="s">
        <v>6651</v>
      </c>
    </row>
    <row r="4884" spans="1:1" x14ac:dyDescent="0.35">
      <c r="A4884" t="s">
        <v>6652</v>
      </c>
    </row>
    <row r="4885" spans="1:1" x14ac:dyDescent="0.35">
      <c r="A4885" t="s">
        <v>6653</v>
      </c>
    </row>
    <row r="4886" spans="1:1" x14ac:dyDescent="0.35">
      <c r="A4886" t="s">
        <v>6654</v>
      </c>
    </row>
    <row r="4887" spans="1:1" x14ac:dyDescent="0.35">
      <c r="A4887" t="s">
        <v>6655</v>
      </c>
    </row>
    <row r="4888" spans="1:1" x14ac:dyDescent="0.35">
      <c r="A4888" t="s">
        <v>6656</v>
      </c>
    </row>
    <row r="4889" spans="1:1" x14ac:dyDescent="0.35">
      <c r="A4889" t="s">
        <v>6657</v>
      </c>
    </row>
    <row r="4890" spans="1:1" x14ac:dyDescent="0.35">
      <c r="A4890" t="s">
        <v>6658</v>
      </c>
    </row>
    <row r="4891" spans="1:1" x14ac:dyDescent="0.35">
      <c r="A4891" t="s">
        <v>6659</v>
      </c>
    </row>
    <row r="4892" spans="1:1" x14ac:dyDescent="0.35">
      <c r="A4892" t="s">
        <v>6660</v>
      </c>
    </row>
    <row r="4893" spans="1:1" x14ac:dyDescent="0.35">
      <c r="A4893" t="s">
        <v>6661</v>
      </c>
    </row>
    <row r="4894" spans="1:1" x14ac:dyDescent="0.35">
      <c r="A4894" t="s">
        <v>6662</v>
      </c>
    </row>
    <row r="4895" spans="1:1" x14ac:dyDescent="0.35">
      <c r="A4895" t="s">
        <v>6663</v>
      </c>
    </row>
    <row r="4896" spans="1:1" x14ac:dyDescent="0.35">
      <c r="A4896" t="s">
        <v>6664</v>
      </c>
    </row>
    <row r="4897" spans="1:1" x14ac:dyDescent="0.35">
      <c r="A4897" t="s">
        <v>6665</v>
      </c>
    </row>
    <row r="4898" spans="1:1" x14ac:dyDescent="0.35">
      <c r="A4898" t="s">
        <v>6666</v>
      </c>
    </row>
    <row r="4899" spans="1:1" x14ac:dyDescent="0.35">
      <c r="A4899" t="s">
        <v>6667</v>
      </c>
    </row>
    <row r="4900" spans="1:1" x14ac:dyDescent="0.35">
      <c r="A4900" t="s">
        <v>6668</v>
      </c>
    </row>
    <row r="4901" spans="1:1" x14ac:dyDescent="0.35">
      <c r="A4901" t="s">
        <v>6669</v>
      </c>
    </row>
    <row r="4902" spans="1:1" x14ac:dyDescent="0.35">
      <c r="A4902" t="s">
        <v>6670</v>
      </c>
    </row>
    <row r="4903" spans="1:1" x14ac:dyDescent="0.35">
      <c r="A4903" t="s">
        <v>6671</v>
      </c>
    </row>
    <row r="4904" spans="1:1" x14ac:dyDescent="0.35">
      <c r="A4904" t="s">
        <v>6672</v>
      </c>
    </row>
    <row r="4905" spans="1:1" x14ac:dyDescent="0.35">
      <c r="A4905" t="s">
        <v>6673</v>
      </c>
    </row>
    <row r="4906" spans="1:1" x14ac:dyDescent="0.35">
      <c r="A4906" t="s">
        <v>6674</v>
      </c>
    </row>
    <row r="4907" spans="1:1" x14ac:dyDescent="0.35">
      <c r="A4907" t="s">
        <v>6675</v>
      </c>
    </row>
    <row r="4908" spans="1:1" x14ac:dyDescent="0.35">
      <c r="A4908" t="s">
        <v>6676</v>
      </c>
    </row>
    <row r="4909" spans="1:1" x14ac:dyDescent="0.35">
      <c r="A4909" t="s">
        <v>6677</v>
      </c>
    </row>
    <row r="4910" spans="1:1" x14ac:dyDescent="0.35">
      <c r="A4910" t="s">
        <v>6678</v>
      </c>
    </row>
    <row r="4911" spans="1:1" x14ac:dyDescent="0.35">
      <c r="A4911" t="s">
        <v>6679</v>
      </c>
    </row>
    <row r="4912" spans="1:1" x14ac:dyDescent="0.35">
      <c r="A4912" t="s">
        <v>6680</v>
      </c>
    </row>
    <row r="4913" spans="1:1" x14ac:dyDescent="0.35">
      <c r="A4913" t="s">
        <v>6681</v>
      </c>
    </row>
    <row r="4914" spans="1:1" x14ac:dyDescent="0.35">
      <c r="A4914" t="s">
        <v>6682</v>
      </c>
    </row>
    <row r="4915" spans="1:1" x14ac:dyDescent="0.35">
      <c r="A4915" t="s">
        <v>6683</v>
      </c>
    </row>
    <row r="4916" spans="1:1" x14ac:dyDescent="0.35">
      <c r="A4916" t="s">
        <v>6684</v>
      </c>
    </row>
    <row r="4917" spans="1:1" x14ac:dyDescent="0.35">
      <c r="A4917" t="s">
        <v>6685</v>
      </c>
    </row>
    <row r="4918" spans="1:1" x14ac:dyDescent="0.35">
      <c r="A4918" t="s">
        <v>6686</v>
      </c>
    </row>
    <row r="4919" spans="1:1" x14ac:dyDescent="0.35">
      <c r="A4919" t="s">
        <v>6687</v>
      </c>
    </row>
    <row r="4920" spans="1:1" x14ac:dyDescent="0.35">
      <c r="A4920" t="s">
        <v>6688</v>
      </c>
    </row>
    <row r="4921" spans="1:1" x14ac:dyDescent="0.35">
      <c r="A4921" t="s">
        <v>6689</v>
      </c>
    </row>
    <row r="4922" spans="1:1" x14ac:dyDescent="0.35">
      <c r="A4922" t="s">
        <v>6690</v>
      </c>
    </row>
    <row r="4923" spans="1:1" x14ac:dyDescent="0.35">
      <c r="A4923" t="s">
        <v>6691</v>
      </c>
    </row>
    <row r="4924" spans="1:1" x14ac:dyDescent="0.35">
      <c r="A4924" t="s">
        <v>6692</v>
      </c>
    </row>
    <row r="4925" spans="1:1" x14ac:dyDescent="0.35">
      <c r="A4925" t="s">
        <v>6693</v>
      </c>
    </row>
    <row r="4926" spans="1:1" x14ac:dyDescent="0.35">
      <c r="A4926" t="s">
        <v>6694</v>
      </c>
    </row>
    <row r="4927" spans="1:1" x14ac:dyDescent="0.35">
      <c r="A4927" t="s">
        <v>6695</v>
      </c>
    </row>
    <row r="4928" spans="1:1" x14ac:dyDescent="0.35">
      <c r="A4928" t="s">
        <v>6696</v>
      </c>
    </row>
    <row r="4929" spans="1:1" x14ac:dyDescent="0.35">
      <c r="A4929" t="s">
        <v>6697</v>
      </c>
    </row>
    <row r="4930" spans="1:1" x14ac:dyDescent="0.35">
      <c r="A4930" t="s">
        <v>6698</v>
      </c>
    </row>
    <row r="4931" spans="1:1" x14ac:dyDescent="0.35">
      <c r="A4931" t="s">
        <v>6699</v>
      </c>
    </row>
    <row r="4932" spans="1:1" x14ac:dyDescent="0.35">
      <c r="A4932" t="s">
        <v>6700</v>
      </c>
    </row>
    <row r="4933" spans="1:1" x14ac:dyDescent="0.35">
      <c r="A4933" t="s">
        <v>6701</v>
      </c>
    </row>
    <row r="4934" spans="1:1" x14ac:dyDescent="0.35">
      <c r="A4934" t="s">
        <v>6702</v>
      </c>
    </row>
    <row r="4935" spans="1:1" x14ac:dyDescent="0.35">
      <c r="A4935" t="s">
        <v>6703</v>
      </c>
    </row>
    <row r="4936" spans="1:1" x14ac:dyDescent="0.35">
      <c r="A4936" t="s">
        <v>6704</v>
      </c>
    </row>
    <row r="4937" spans="1:1" x14ac:dyDescent="0.35">
      <c r="A4937" t="s">
        <v>6705</v>
      </c>
    </row>
    <row r="4938" spans="1:1" x14ac:dyDescent="0.35">
      <c r="A4938" t="s">
        <v>6706</v>
      </c>
    </row>
    <row r="4939" spans="1:1" x14ac:dyDescent="0.35">
      <c r="A4939" t="s">
        <v>6707</v>
      </c>
    </row>
    <row r="4940" spans="1:1" x14ac:dyDescent="0.35">
      <c r="A4940" t="s">
        <v>6708</v>
      </c>
    </row>
    <row r="4941" spans="1:1" x14ac:dyDescent="0.35">
      <c r="A4941" t="s">
        <v>6709</v>
      </c>
    </row>
    <row r="4942" spans="1:1" x14ac:dyDescent="0.35">
      <c r="A4942" t="s">
        <v>6710</v>
      </c>
    </row>
    <row r="4943" spans="1:1" x14ac:dyDescent="0.35">
      <c r="A4943" t="s">
        <v>6711</v>
      </c>
    </row>
    <row r="4944" spans="1:1" x14ac:dyDescent="0.35">
      <c r="A4944" t="s">
        <v>6712</v>
      </c>
    </row>
    <row r="4945" spans="1:1" x14ac:dyDescent="0.35">
      <c r="A4945" t="s">
        <v>6713</v>
      </c>
    </row>
    <row r="4946" spans="1:1" x14ac:dyDescent="0.35">
      <c r="A4946" t="s">
        <v>6714</v>
      </c>
    </row>
    <row r="4947" spans="1:1" x14ac:dyDescent="0.35">
      <c r="A4947" t="s">
        <v>6715</v>
      </c>
    </row>
    <row r="4948" spans="1:1" x14ac:dyDescent="0.35">
      <c r="A4948" t="s">
        <v>6716</v>
      </c>
    </row>
    <row r="4949" spans="1:1" x14ac:dyDescent="0.35">
      <c r="A4949" t="s">
        <v>6717</v>
      </c>
    </row>
    <row r="4950" spans="1:1" x14ac:dyDescent="0.35">
      <c r="A4950" t="s">
        <v>6718</v>
      </c>
    </row>
    <row r="4951" spans="1:1" x14ac:dyDescent="0.35">
      <c r="A4951" t="s">
        <v>6719</v>
      </c>
    </row>
    <row r="4952" spans="1:1" x14ac:dyDescent="0.35">
      <c r="A4952" t="s">
        <v>6720</v>
      </c>
    </row>
    <row r="4953" spans="1:1" x14ac:dyDescent="0.35">
      <c r="A4953" t="s">
        <v>6721</v>
      </c>
    </row>
    <row r="4954" spans="1:1" x14ac:dyDescent="0.35">
      <c r="A4954" t="s">
        <v>6722</v>
      </c>
    </row>
    <row r="4955" spans="1:1" x14ac:dyDescent="0.35">
      <c r="A4955" t="s">
        <v>6723</v>
      </c>
    </row>
    <row r="4956" spans="1:1" x14ac:dyDescent="0.35">
      <c r="A4956" t="s">
        <v>6724</v>
      </c>
    </row>
    <row r="4957" spans="1:1" x14ac:dyDescent="0.35">
      <c r="A4957" t="s">
        <v>6725</v>
      </c>
    </row>
    <row r="4958" spans="1:1" x14ac:dyDescent="0.35">
      <c r="A4958" t="s">
        <v>6726</v>
      </c>
    </row>
    <row r="4959" spans="1:1" x14ac:dyDescent="0.35">
      <c r="A4959" t="s">
        <v>6727</v>
      </c>
    </row>
    <row r="4960" spans="1:1" x14ac:dyDescent="0.35">
      <c r="A4960" t="s">
        <v>6728</v>
      </c>
    </row>
    <row r="4961" spans="1:1" x14ac:dyDescent="0.35">
      <c r="A4961" t="s">
        <v>6729</v>
      </c>
    </row>
    <row r="4962" spans="1:1" x14ac:dyDescent="0.35">
      <c r="A4962" t="s">
        <v>6730</v>
      </c>
    </row>
    <row r="4963" spans="1:1" x14ac:dyDescent="0.35">
      <c r="A4963" t="s">
        <v>6731</v>
      </c>
    </row>
    <row r="4964" spans="1:1" x14ac:dyDescent="0.35">
      <c r="A4964" t="s">
        <v>6732</v>
      </c>
    </row>
    <row r="4965" spans="1:1" x14ac:dyDescent="0.35">
      <c r="A4965" t="s">
        <v>6733</v>
      </c>
    </row>
    <row r="4966" spans="1:1" x14ac:dyDescent="0.35">
      <c r="A4966" t="s">
        <v>6734</v>
      </c>
    </row>
    <row r="4967" spans="1:1" x14ac:dyDescent="0.35">
      <c r="A4967" t="s">
        <v>6735</v>
      </c>
    </row>
    <row r="4968" spans="1:1" x14ac:dyDescent="0.35">
      <c r="A4968" t="s">
        <v>6736</v>
      </c>
    </row>
    <row r="4969" spans="1:1" x14ac:dyDescent="0.35">
      <c r="A4969" t="s">
        <v>6737</v>
      </c>
    </row>
    <row r="4970" spans="1:1" x14ac:dyDescent="0.35">
      <c r="A4970" t="s">
        <v>6738</v>
      </c>
    </row>
    <row r="4971" spans="1:1" x14ac:dyDescent="0.35">
      <c r="A4971" t="s">
        <v>6739</v>
      </c>
    </row>
    <row r="4972" spans="1:1" x14ac:dyDescent="0.35">
      <c r="A4972" t="s">
        <v>6740</v>
      </c>
    </row>
    <row r="4973" spans="1:1" x14ac:dyDescent="0.35">
      <c r="A4973" t="s">
        <v>6741</v>
      </c>
    </row>
    <row r="4974" spans="1:1" x14ac:dyDescent="0.35">
      <c r="A4974" t="s">
        <v>6742</v>
      </c>
    </row>
    <row r="4975" spans="1:1" x14ac:dyDescent="0.35">
      <c r="A4975" t="s">
        <v>6743</v>
      </c>
    </row>
    <row r="4976" spans="1:1" x14ac:dyDescent="0.35">
      <c r="A4976" t="s">
        <v>6744</v>
      </c>
    </row>
    <row r="4977" spans="1:1" x14ac:dyDescent="0.35">
      <c r="A4977" t="s">
        <v>6745</v>
      </c>
    </row>
    <row r="4978" spans="1:1" x14ac:dyDescent="0.35">
      <c r="A4978" t="s">
        <v>6746</v>
      </c>
    </row>
    <row r="4979" spans="1:1" x14ac:dyDescent="0.35">
      <c r="A4979" t="s">
        <v>6747</v>
      </c>
    </row>
    <row r="4980" spans="1:1" x14ac:dyDescent="0.35">
      <c r="A4980" t="s">
        <v>6748</v>
      </c>
    </row>
    <row r="4981" spans="1:1" x14ac:dyDescent="0.35">
      <c r="A4981" t="s">
        <v>6749</v>
      </c>
    </row>
    <row r="4982" spans="1:1" x14ac:dyDescent="0.35">
      <c r="A4982" t="s">
        <v>6750</v>
      </c>
    </row>
    <row r="4983" spans="1:1" x14ac:dyDescent="0.35">
      <c r="A4983" t="s">
        <v>6751</v>
      </c>
    </row>
    <row r="4984" spans="1:1" x14ac:dyDescent="0.35">
      <c r="A4984" t="s">
        <v>6752</v>
      </c>
    </row>
    <row r="4985" spans="1:1" x14ac:dyDescent="0.35">
      <c r="A4985" t="s">
        <v>6753</v>
      </c>
    </row>
    <row r="4986" spans="1:1" x14ac:dyDescent="0.35">
      <c r="A4986" t="s">
        <v>6754</v>
      </c>
    </row>
    <row r="4987" spans="1:1" x14ac:dyDescent="0.35">
      <c r="A4987" t="s">
        <v>6755</v>
      </c>
    </row>
    <row r="4988" spans="1:1" x14ac:dyDescent="0.35">
      <c r="A4988" t="s">
        <v>6756</v>
      </c>
    </row>
    <row r="4989" spans="1:1" x14ac:dyDescent="0.35">
      <c r="A4989" t="s">
        <v>6757</v>
      </c>
    </row>
    <row r="4990" spans="1:1" x14ac:dyDescent="0.35">
      <c r="A4990" t="s">
        <v>6758</v>
      </c>
    </row>
    <row r="4991" spans="1:1" x14ac:dyDescent="0.35">
      <c r="A4991" t="s">
        <v>6759</v>
      </c>
    </row>
    <row r="4992" spans="1:1" x14ac:dyDescent="0.35">
      <c r="A4992" t="s">
        <v>6760</v>
      </c>
    </row>
    <row r="4993" spans="1:1" x14ac:dyDescent="0.35">
      <c r="A4993" t="s">
        <v>6761</v>
      </c>
    </row>
    <row r="4994" spans="1:1" x14ac:dyDescent="0.35">
      <c r="A4994" t="s">
        <v>6762</v>
      </c>
    </row>
    <row r="4995" spans="1:1" x14ac:dyDescent="0.35">
      <c r="A4995" t="s">
        <v>6763</v>
      </c>
    </row>
    <row r="4996" spans="1:1" x14ac:dyDescent="0.35">
      <c r="A4996" t="s">
        <v>6764</v>
      </c>
    </row>
    <row r="4997" spans="1:1" x14ac:dyDescent="0.35">
      <c r="A4997" t="s">
        <v>6765</v>
      </c>
    </row>
    <row r="4998" spans="1:1" x14ac:dyDescent="0.35">
      <c r="A4998" t="s">
        <v>6766</v>
      </c>
    </row>
    <row r="4999" spans="1:1" x14ac:dyDescent="0.35">
      <c r="A4999" t="s">
        <v>6767</v>
      </c>
    </row>
    <row r="5000" spans="1:1" x14ac:dyDescent="0.35">
      <c r="A5000" t="s">
        <v>6768</v>
      </c>
    </row>
    <row r="5001" spans="1:1" x14ac:dyDescent="0.35">
      <c r="A5001" t="s">
        <v>6769</v>
      </c>
    </row>
    <row r="5002" spans="1:1" x14ac:dyDescent="0.35">
      <c r="A5002" t="s">
        <v>6770</v>
      </c>
    </row>
    <row r="5003" spans="1:1" x14ac:dyDescent="0.35">
      <c r="A5003" t="s">
        <v>6771</v>
      </c>
    </row>
    <row r="5004" spans="1:1" x14ac:dyDescent="0.35">
      <c r="A5004" t="s">
        <v>6772</v>
      </c>
    </row>
    <row r="5005" spans="1:1" x14ac:dyDescent="0.35">
      <c r="A5005" t="s">
        <v>6773</v>
      </c>
    </row>
    <row r="5006" spans="1:1" x14ac:dyDescent="0.35">
      <c r="A5006" t="s">
        <v>6774</v>
      </c>
    </row>
    <row r="5007" spans="1:1" x14ac:dyDescent="0.35">
      <c r="A5007" t="s">
        <v>6775</v>
      </c>
    </row>
    <row r="5008" spans="1:1" x14ac:dyDescent="0.35">
      <c r="A5008" t="s">
        <v>6776</v>
      </c>
    </row>
    <row r="5009" spans="1:1" x14ac:dyDescent="0.35">
      <c r="A5009" t="s">
        <v>6777</v>
      </c>
    </row>
    <row r="5010" spans="1:1" x14ac:dyDescent="0.35">
      <c r="A5010" t="s">
        <v>6778</v>
      </c>
    </row>
    <row r="5011" spans="1:1" x14ac:dyDescent="0.35">
      <c r="A5011" t="s">
        <v>6779</v>
      </c>
    </row>
    <row r="5012" spans="1:1" x14ac:dyDescent="0.35">
      <c r="A5012" t="s">
        <v>6780</v>
      </c>
    </row>
    <row r="5013" spans="1:1" x14ac:dyDescent="0.35">
      <c r="A5013" t="s">
        <v>6781</v>
      </c>
    </row>
    <row r="5014" spans="1:1" x14ac:dyDescent="0.35">
      <c r="A5014" t="s">
        <v>6782</v>
      </c>
    </row>
    <row r="5015" spans="1:1" x14ac:dyDescent="0.35">
      <c r="A5015" t="s">
        <v>6783</v>
      </c>
    </row>
    <row r="5016" spans="1:1" x14ac:dyDescent="0.35">
      <c r="A5016" t="s">
        <v>6784</v>
      </c>
    </row>
    <row r="5017" spans="1:1" x14ac:dyDescent="0.35">
      <c r="A5017" t="s">
        <v>6785</v>
      </c>
    </row>
    <row r="5018" spans="1:1" x14ac:dyDescent="0.35">
      <c r="A5018" t="s">
        <v>6786</v>
      </c>
    </row>
    <row r="5019" spans="1:1" x14ac:dyDescent="0.35">
      <c r="A5019" t="s">
        <v>6787</v>
      </c>
    </row>
    <row r="5020" spans="1:1" x14ac:dyDescent="0.35">
      <c r="A5020" t="s">
        <v>6788</v>
      </c>
    </row>
    <row r="5021" spans="1:1" x14ac:dyDescent="0.35">
      <c r="A5021" t="s">
        <v>6789</v>
      </c>
    </row>
    <row r="5022" spans="1:1" x14ac:dyDescent="0.35">
      <c r="A5022" t="s">
        <v>6790</v>
      </c>
    </row>
    <row r="5023" spans="1:1" x14ac:dyDescent="0.35">
      <c r="A5023" t="s">
        <v>6791</v>
      </c>
    </row>
    <row r="5024" spans="1:1" x14ac:dyDescent="0.35">
      <c r="A5024" t="s">
        <v>6792</v>
      </c>
    </row>
    <row r="5025" spans="1:1" x14ac:dyDescent="0.35">
      <c r="A5025" t="s">
        <v>6793</v>
      </c>
    </row>
    <row r="5026" spans="1:1" x14ac:dyDescent="0.35">
      <c r="A5026" t="s">
        <v>6794</v>
      </c>
    </row>
    <row r="5027" spans="1:1" x14ac:dyDescent="0.35">
      <c r="A5027" t="s">
        <v>6795</v>
      </c>
    </row>
    <row r="5028" spans="1:1" x14ac:dyDescent="0.35">
      <c r="A5028" t="s">
        <v>6796</v>
      </c>
    </row>
    <row r="5029" spans="1:1" x14ac:dyDescent="0.35">
      <c r="A5029" t="s">
        <v>6797</v>
      </c>
    </row>
    <row r="5030" spans="1:1" x14ac:dyDescent="0.35">
      <c r="A5030" t="s">
        <v>6798</v>
      </c>
    </row>
    <row r="5031" spans="1:1" x14ac:dyDescent="0.35">
      <c r="A5031" t="s">
        <v>6799</v>
      </c>
    </row>
    <row r="5032" spans="1:1" x14ac:dyDescent="0.35">
      <c r="A5032" t="s">
        <v>6800</v>
      </c>
    </row>
    <row r="5033" spans="1:1" x14ac:dyDescent="0.35">
      <c r="A5033" t="s">
        <v>6801</v>
      </c>
    </row>
    <row r="5034" spans="1:1" x14ac:dyDescent="0.35">
      <c r="A5034" t="s">
        <v>6802</v>
      </c>
    </row>
    <row r="5035" spans="1:1" x14ac:dyDescent="0.35">
      <c r="A5035" t="s">
        <v>6803</v>
      </c>
    </row>
    <row r="5036" spans="1:1" x14ac:dyDescent="0.35">
      <c r="A5036" t="s">
        <v>6804</v>
      </c>
    </row>
    <row r="5037" spans="1:1" x14ac:dyDescent="0.35">
      <c r="A5037" t="s">
        <v>6805</v>
      </c>
    </row>
    <row r="5038" spans="1:1" x14ac:dyDescent="0.35">
      <c r="A5038" t="s">
        <v>6806</v>
      </c>
    </row>
    <row r="5039" spans="1:1" x14ac:dyDescent="0.35">
      <c r="A5039" t="s">
        <v>6807</v>
      </c>
    </row>
    <row r="5040" spans="1:1" x14ac:dyDescent="0.35">
      <c r="A5040" t="s">
        <v>6808</v>
      </c>
    </row>
    <row r="5041" spans="1:1" x14ac:dyDescent="0.35">
      <c r="A5041" t="s">
        <v>6809</v>
      </c>
    </row>
    <row r="5042" spans="1:1" x14ac:dyDescent="0.35">
      <c r="A5042" t="s">
        <v>6810</v>
      </c>
    </row>
    <row r="5043" spans="1:1" x14ac:dyDescent="0.35">
      <c r="A5043" t="s">
        <v>6811</v>
      </c>
    </row>
    <row r="5044" spans="1:1" x14ac:dyDescent="0.35">
      <c r="A5044" t="s">
        <v>6812</v>
      </c>
    </row>
    <row r="5045" spans="1:1" x14ac:dyDescent="0.35">
      <c r="A5045" t="s">
        <v>6813</v>
      </c>
    </row>
    <row r="5046" spans="1:1" x14ac:dyDescent="0.35">
      <c r="A5046" t="s">
        <v>6814</v>
      </c>
    </row>
    <row r="5047" spans="1:1" x14ac:dyDescent="0.35">
      <c r="A5047" t="s">
        <v>6815</v>
      </c>
    </row>
    <row r="5048" spans="1:1" x14ac:dyDescent="0.35">
      <c r="A5048" t="s">
        <v>6816</v>
      </c>
    </row>
    <row r="5049" spans="1:1" x14ac:dyDescent="0.35">
      <c r="A5049" t="s">
        <v>6817</v>
      </c>
    </row>
    <row r="5050" spans="1:1" x14ac:dyDescent="0.35">
      <c r="A5050" t="s">
        <v>6818</v>
      </c>
    </row>
    <row r="5051" spans="1:1" x14ac:dyDescent="0.35">
      <c r="A5051" t="s">
        <v>6819</v>
      </c>
    </row>
    <row r="5052" spans="1:1" x14ac:dyDescent="0.35">
      <c r="A5052" t="s">
        <v>6820</v>
      </c>
    </row>
    <row r="5053" spans="1:1" x14ac:dyDescent="0.35">
      <c r="A5053" t="s">
        <v>6821</v>
      </c>
    </row>
    <row r="5054" spans="1:1" x14ac:dyDescent="0.35">
      <c r="A5054" t="s">
        <v>6822</v>
      </c>
    </row>
    <row r="5055" spans="1:1" x14ac:dyDescent="0.35">
      <c r="A5055" t="s">
        <v>6823</v>
      </c>
    </row>
    <row r="5056" spans="1:1" x14ac:dyDescent="0.35">
      <c r="A5056" t="s">
        <v>6824</v>
      </c>
    </row>
    <row r="5057" spans="1:1" x14ac:dyDescent="0.35">
      <c r="A5057" t="s">
        <v>6825</v>
      </c>
    </row>
    <row r="5058" spans="1:1" x14ac:dyDescent="0.35">
      <c r="A5058" t="s">
        <v>6826</v>
      </c>
    </row>
    <row r="5059" spans="1:1" x14ac:dyDescent="0.35">
      <c r="A5059" t="s">
        <v>6827</v>
      </c>
    </row>
    <row r="5060" spans="1:1" x14ac:dyDescent="0.35">
      <c r="A5060" t="s">
        <v>6828</v>
      </c>
    </row>
    <row r="5061" spans="1:1" x14ac:dyDescent="0.35">
      <c r="A5061" t="s">
        <v>6829</v>
      </c>
    </row>
    <row r="5062" spans="1:1" x14ac:dyDescent="0.35">
      <c r="A5062" t="s">
        <v>6830</v>
      </c>
    </row>
    <row r="5063" spans="1:1" x14ac:dyDescent="0.35">
      <c r="A5063" t="s">
        <v>6831</v>
      </c>
    </row>
    <row r="5064" spans="1:1" x14ac:dyDescent="0.35">
      <c r="A5064" t="s">
        <v>6832</v>
      </c>
    </row>
    <row r="5065" spans="1:1" x14ac:dyDescent="0.35">
      <c r="A5065" t="s">
        <v>6833</v>
      </c>
    </row>
    <row r="5066" spans="1:1" x14ac:dyDescent="0.35">
      <c r="A5066" t="s">
        <v>6834</v>
      </c>
    </row>
    <row r="5067" spans="1:1" x14ac:dyDescent="0.35">
      <c r="A5067" t="s">
        <v>6835</v>
      </c>
    </row>
    <row r="5068" spans="1:1" x14ac:dyDescent="0.35">
      <c r="A5068" t="s">
        <v>6836</v>
      </c>
    </row>
    <row r="5069" spans="1:1" x14ac:dyDescent="0.35">
      <c r="A5069" t="s">
        <v>6837</v>
      </c>
    </row>
    <row r="5070" spans="1:1" x14ac:dyDescent="0.35">
      <c r="A5070" t="s">
        <v>6838</v>
      </c>
    </row>
    <row r="5071" spans="1:1" x14ac:dyDescent="0.35">
      <c r="A5071" t="s">
        <v>6839</v>
      </c>
    </row>
    <row r="5072" spans="1:1" x14ac:dyDescent="0.35">
      <c r="A5072" t="s">
        <v>6840</v>
      </c>
    </row>
    <row r="5073" spans="1:1" x14ac:dyDescent="0.35">
      <c r="A5073" t="s">
        <v>6841</v>
      </c>
    </row>
    <row r="5074" spans="1:1" x14ac:dyDescent="0.35">
      <c r="A5074" t="s">
        <v>6842</v>
      </c>
    </row>
    <row r="5075" spans="1:1" x14ac:dyDescent="0.35">
      <c r="A5075" t="s">
        <v>6843</v>
      </c>
    </row>
    <row r="5076" spans="1:1" x14ac:dyDescent="0.35">
      <c r="A5076" t="s">
        <v>6844</v>
      </c>
    </row>
    <row r="5077" spans="1:1" x14ac:dyDescent="0.35">
      <c r="A5077" t="s">
        <v>6845</v>
      </c>
    </row>
    <row r="5078" spans="1:1" x14ac:dyDescent="0.35">
      <c r="A5078" t="s">
        <v>6846</v>
      </c>
    </row>
    <row r="5079" spans="1:1" x14ac:dyDescent="0.35">
      <c r="A5079" t="s">
        <v>6847</v>
      </c>
    </row>
    <row r="5080" spans="1:1" x14ac:dyDescent="0.35">
      <c r="A5080" t="s">
        <v>6848</v>
      </c>
    </row>
    <row r="5081" spans="1:1" x14ac:dyDescent="0.35">
      <c r="A5081" t="s">
        <v>6849</v>
      </c>
    </row>
    <row r="5082" spans="1:1" x14ac:dyDescent="0.35">
      <c r="A5082" t="s">
        <v>6850</v>
      </c>
    </row>
    <row r="5083" spans="1:1" x14ac:dyDescent="0.35">
      <c r="A5083" t="s">
        <v>6851</v>
      </c>
    </row>
    <row r="5084" spans="1:1" x14ac:dyDescent="0.35">
      <c r="A5084" t="s">
        <v>6852</v>
      </c>
    </row>
    <row r="5085" spans="1:1" x14ac:dyDescent="0.35">
      <c r="A5085" t="s">
        <v>6853</v>
      </c>
    </row>
    <row r="5086" spans="1:1" x14ac:dyDescent="0.35">
      <c r="A5086" t="s">
        <v>6854</v>
      </c>
    </row>
    <row r="5087" spans="1:1" x14ac:dyDescent="0.35">
      <c r="A5087" t="s">
        <v>6855</v>
      </c>
    </row>
    <row r="5088" spans="1:1" x14ac:dyDescent="0.35">
      <c r="A5088" t="s">
        <v>6856</v>
      </c>
    </row>
    <row r="5089" spans="1:1" x14ac:dyDescent="0.35">
      <c r="A5089" t="s">
        <v>6857</v>
      </c>
    </row>
    <row r="5090" spans="1:1" x14ac:dyDescent="0.35">
      <c r="A5090" t="s">
        <v>6858</v>
      </c>
    </row>
    <row r="5091" spans="1:1" x14ac:dyDescent="0.35">
      <c r="A5091" t="s">
        <v>6859</v>
      </c>
    </row>
    <row r="5092" spans="1:1" x14ac:dyDescent="0.35">
      <c r="A5092" t="s">
        <v>6860</v>
      </c>
    </row>
    <row r="5093" spans="1:1" x14ac:dyDescent="0.35">
      <c r="A5093" t="s">
        <v>6861</v>
      </c>
    </row>
    <row r="5094" spans="1:1" x14ac:dyDescent="0.35">
      <c r="A5094" t="s">
        <v>6862</v>
      </c>
    </row>
    <row r="5095" spans="1:1" x14ac:dyDescent="0.35">
      <c r="A5095" t="s">
        <v>6863</v>
      </c>
    </row>
    <row r="5096" spans="1:1" x14ac:dyDescent="0.35">
      <c r="A5096" t="s">
        <v>6864</v>
      </c>
    </row>
    <row r="5097" spans="1:1" x14ac:dyDescent="0.35">
      <c r="A5097" t="s">
        <v>6865</v>
      </c>
    </row>
    <row r="5098" spans="1:1" x14ac:dyDescent="0.35">
      <c r="A5098" t="s">
        <v>6866</v>
      </c>
    </row>
    <row r="5099" spans="1:1" x14ac:dyDescent="0.35">
      <c r="A5099" t="s">
        <v>6867</v>
      </c>
    </row>
    <row r="5100" spans="1:1" x14ac:dyDescent="0.35">
      <c r="A5100" t="s">
        <v>6868</v>
      </c>
    </row>
    <row r="5101" spans="1:1" x14ac:dyDescent="0.35">
      <c r="A5101" t="s">
        <v>6869</v>
      </c>
    </row>
    <row r="5102" spans="1:1" x14ac:dyDescent="0.35">
      <c r="A5102" t="s">
        <v>6870</v>
      </c>
    </row>
    <row r="5103" spans="1:1" x14ac:dyDescent="0.35">
      <c r="A5103" t="s">
        <v>6871</v>
      </c>
    </row>
    <row r="5104" spans="1:1" x14ac:dyDescent="0.35">
      <c r="A5104" t="s">
        <v>6872</v>
      </c>
    </row>
    <row r="5105" spans="1:1" x14ac:dyDescent="0.35">
      <c r="A5105" t="s">
        <v>6873</v>
      </c>
    </row>
    <row r="5106" spans="1:1" x14ac:dyDescent="0.35">
      <c r="A5106" t="s">
        <v>6874</v>
      </c>
    </row>
    <row r="5107" spans="1:1" x14ac:dyDescent="0.35">
      <c r="A5107" t="s">
        <v>6875</v>
      </c>
    </row>
    <row r="5108" spans="1:1" x14ac:dyDescent="0.35">
      <c r="A5108" t="s">
        <v>6876</v>
      </c>
    </row>
    <row r="5109" spans="1:1" x14ac:dyDescent="0.35">
      <c r="A5109" t="s">
        <v>6877</v>
      </c>
    </row>
    <row r="5110" spans="1:1" x14ac:dyDescent="0.35">
      <c r="A5110" t="s">
        <v>6878</v>
      </c>
    </row>
    <row r="5111" spans="1:1" x14ac:dyDescent="0.35">
      <c r="A5111" t="s">
        <v>6879</v>
      </c>
    </row>
    <row r="5112" spans="1:1" x14ac:dyDescent="0.35">
      <c r="A5112" t="s">
        <v>6880</v>
      </c>
    </row>
    <row r="5113" spans="1:1" x14ac:dyDescent="0.35">
      <c r="A5113" t="s">
        <v>6881</v>
      </c>
    </row>
    <row r="5114" spans="1:1" x14ac:dyDescent="0.35">
      <c r="A5114" t="s">
        <v>6882</v>
      </c>
    </row>
    <row r="5115" spans="1:1" x14ac:dyDescent="0.35">
      <c r="A5115" t="s">
        <v>6883</v>
      </c>
    </row>
    <row r="5116" spans="1:1" x14ac:dyDescent="0.35">
      <c r="A5116" t="s">
        <v>6884</v>
      </c>
    </row>
    <row r="5117" spans="1:1" x14ac:dyDescent="0.35">
      <c r="A5117" t="s">
        <v>6885</v>
      </c>
    </row>
    <row r="5118" spans="1:1" x14ac:dyDescent="0.35">
      <c r="A5118" t="s">
        <v>6886</v>
      </c>
    </row>
    <row r="5119" spans="1:1" x14ac:dyDescent="0.35">
      <c r="A5119" t="s">
        <v>6887</v>
      </c>
    </row>
    <row r="5120" spans="1:1" x14ac:dyDescent="0.35">
      <c r="A5120" t="s">
        <v>6888</v>
      </c>
    </row>
    <row r="5121" spans="1:1" x14ac:dyDescent="0.35">
      <c r="A5121" t="s">
        <v>6889</v>
      </c>
    </row>
    <row r="5122" spans="1:1" x14ac:dyDescent="0.35">
      <c r="A5122" t="s">
        <v>6890</v>
      </c>
    </row>
    <row r="5123" spans="1:1" x14ac:dyDescent="0.35">
      <c r="A5123" t="s">
        <v>6891</v>
      </c>
    </row>
    <row r="5124" spans="1:1" x14ac:dyDescent="0.35">
      <c r="A5124" t="s">
        <v>6892</v>
      </c>
    </row>
    <row r="5125" spans="1:1" x14ac:dyDescent="0.35">
      <c r="A5125" t="s">
        <v>6893</v>
      </c>
    </row>
    <row r="5126" spans="1:1" x14ac:dyDescent="0.35">
      <c r="A5126" t="s">
        <v>6894</v>
      </c>
    </row>
    <row r="5127" spans="1:1" x14ac:dyDescent="0.35">
      <c r="A5127" t="s">
        <v>6895</v>
      </c>
    </row>
    <row r="5128" spans="1:1" x14ac:dyDescent="0.35">
      <c r="A5128" t="s">
        <v>6896</v>
      </c>
    </row>
    <row r="5129" spans="1:1" x14ac:dyDescent="0.35">
      <c r="A5129" t="s">
        <v>6897</v>
      </c>
    </row>
    <row r="5130" spans="1:1" x14ac:dyDescent="0.35">
      <c r="A5130" t="s">
        <v>6898</v>
      </c>
    </row>
    <row r="5131" spans="1:1" x14ac:dyDescent="0.35">
      <c r="A5131" t="s">
        <v>6899</v>
      </c>
    </row>
    <row r="5132" spans="1:1" x14ac:dyDescent="0.35">
      <c r="A5132" t="s">
        <v>6900</v>
      </c>
    </row>
    <row r="5133" spans="1:1" x14ac:dyDescent="0.35">
      <c r="A5133" t="s">
        <v>6901</v>
      </c>
    </row>
    <row r="5134" spans="1:1" x14ac:dyDescent="0.35">
      <c r="A5134" t="s">
        <v>6902</v>
      </c>
    </row>
    <row r="5135" spans="1:1" x14ac:dyDescent="0.35">
      <c r="A5135" t="s">
        <v>6903</v>
      </c>
    </row>
    <row r="5136" spans="1:1" x14ac:dyDescent="0.35">
      <c r="A5136" t="s">
        <v>6904</v>
      </c>
    </row>
    <row r="5137" spans="1:1" x14ac:dyDescent="0.35">
      <c r="A5137" t="s">
        <v>6905</v>
      </c>
    </row>
    <row r="5138" spans="1:1" x14ac:dyDescent="0.35">
      <c r="A5138" t="s">
        <v>6906</v>
      </c>
    </row>
    <row r="5139" spans="1:1" x14ac:dyDescent="0.35">
      <c r="A5139" t="s">
        <v>6907</v>
      </c>
    </row>
    <row r="5140" spans="1:1" x14ac:dyDescent="0.35">
      <c r="A5140" t="s">
        <v>6908</v>
      </c>
    </row>
    <row r="5141" spans="1:1" x14ac:dyDescent="0.35">
      <c r="A5141" t="s">
        <v>6909</v>
      </c>
    </row>
    <row r="5142" spans="1:1" x14ac:dyDescent="0.35">
      <c r="A5142" t="s">
        <v>6910</v>
      </c>
    </row>
    <row r="5143" spans="1:1" x14ac:dyDescent="0.35">
      <c r="A5143" t="s">
        <v>6911</v>
      </c>
    </row>
    <row r="5144" spans="1:1" x14ac:dyDescent="0.35">
      <c r="A5144" t="s">
        <v>6912</v>
      </c>
    </row>
    <row r="5145" spans="1:1" x14ac:dyDescent="0.35">
      <c r="A5145" t="s">
        <v>6913</v>
      </c>
    </row>
    <row r="5146" spans="1:1" x14ac:dyDescent="0.35">
      <c r="A5146" t="s">
        <v>6914</v>
      </c>
    </row>
    <row r="5147" spans="1:1" x14ac:dyDescent="0.35">
      <c r="A5147" t="s">
        <v>6915</v>
      </c>
    </row>
    <row r="5148" spans="1:1" x14ac:dyDescent="0.35">
      <c r="A5148" t="s">
        <v>6916</v>
      </c>
    </row>
    <row r="5149" spans="1:1" x14ac:dyDescent="0.35">
      <c r="A5149" t="s">
        <v>6917</v>
      </c>
    </row>
    <row r="5150" spans="1:1" x14ac:dyDescent="0.35">
      <c r="A5150" t="s">
        <v>6918</v>
      </c>
    </row>
    <row r="5151" spans="1:1" x14ac:dyDescent="0.35">
      <c r="A5151" t="s">
        <v>6919</v>
      </c>
    </row>
    <row r="5152" spans="1:1" x14ac:dyDescent="0.35">
      <c r="A5152" t="s">
        <v>6920</v>
      </c>
    </row>
    <row r="5153" spans="1:1" x14ac:dyDescent="0.35">
      <c r="A5153" t="s">
        <v>6921</v>
      </c>
    </row>
    <row r="5154" spans="1:1" x14ac:dyDescent="0.35">
      <c r="A5154" t="s">
        <v>6922</v>
      </c>
    </row>
    <row r="5155" spans="1:1" x14ac:dyDescent="0.35">
      <c r="A5155" t="s">
        <v>6923</v>
      </c>
    </row>
    <row r="5156" spans="1:1" x14ac:dyDescent="0.35">
      <c r="A5156" t="s">
        <v>6924</v>
      </c>
    </row>
    <row r="5157" spans="1:1" x14ac:dyDescent="0.35">
      <c r="A5157" t="s">
        <v>6925</v>
      </c>
    </row>
    <row r="5158" spans="1:1" x14ac:dyDescent="0.35">
      <c r="A5158" t="s">
        <v>6926</v>
      </c>
    </row>
    <row r="5159" spans="1:1" x14ac:dyDescent="0.35">
      <c r="A5159" t="s">
        <v>6927</v>
      </c>
    </row>
    <row r="5160" spans="1:1" x14ac:dyDescent="0.35">
      <c r="A5160" t="s">
        <v>6928</v>
      </c>
    </row>
    <row r="5161" spans="1:1" x14ac:dyDescent="0.35">
      <c r="A5161" t="s">
        <v>6929</v>
      </c>
    </row>
    <row r="5162" spans="1:1" x14ac:dyDescent="0.35">
      <c r="A5162" t="s">
        <v>6930</v>
      </c>
    </row>
    <row r="5163" spans="1:1" x14ac:dyDescent="0.35">
      <c r="A5163" t="s">
        <v>6931</v>
      </c>
    </row>
    <row r="5164" spans="1:1" x14ac:dyDescent="0.35">
      <c r="A5164" t="s">
        <v>6932</v>
      </c>
    </row>
    <row r="5165" spans="1:1" x14ac:dyDescent="0.35">
      <c r="A5165" t="s">
        <v>6933</v>
      </c>
    </row>
    <row r="5166" spans="1:1" x14ac:dyDescent="0.35">
      <c r="A5166" t="s">
        <v>6934</v>
      </c>
    </row>
    <row r="5167" spans="1:1" x14ac:dyDescent="0.35">
      <c r="A5167" t="s">
        <v>6935</v>
      </c>
    </row>
    <row r="5168" spans="1:1" x14ac:dyDescent="0.35">
      <c r="A5168" t="s">
        <v>6936</v>
      </c>
    </row>
    <row r="5169" spans="1:1" x14ac:dyDescent="0.35">
      <c r="A5169" t="s">
        <v>6937</v>
      </c>
    </row>
    <row r="5170" spans="1:1" x14ac:dyDescent="0.35">
      <c r="A5170" t="s">
        <v>6938</v>
      </c>
    </row>
    <row r="5171" spans="1:1" x14ac:dyDescent="0.35">
      <c r="A5171" t="s">
        <v>6939</v>
      </c>
    </row>
    <row r="5172" spans="1:1" x14ac:dyDescent="0.35">
      <c r="A5172" t="s">
        <v>6940</v>
      </c>
    </row>
    <row r="5173" spans="1:1" x14ac:dyDescent="0.35">
      <c r="A5173" t="s">
        <v>6941</v>
      </c>
    </row>
    <row r="5174" spans="1:1" x14ac:dyDescent="0.35">
      <c r="A5174" t="s">
        <v>6942</v>
      </c>
    </row>
    <row r="5175" spans="1:1" x14ac:dyDescent="0.35">
      <c r="A5175" t="s">
        <v>6943</v>
      </c>
    </row>
    <row r="5176" spans="1:1" x14ac:dyDescent="0.35">
      <c r="A5176" t="s">
        <v>6944</v>
      </c>
    </row>
    <row r="5177" spans="1:1" x14ac:dyDescent="0.35">
      <c r="A5177" t="s">
        <v>6945</v>
      </c>
    </row>
    <row r="5178" spans="1:1" x14ac:dyDescent="0.35">
      <c r="A5178" t="s">
        <v>6946</v>
      </c>
    </row>
    <row r="5179" spans="1:1" x14ac:dyDescent="0.35">
      <c r="A5179" t="s">
        <v>6947</v>
      </c>
    </row>
    <row r="5180" spans="1:1" x14ac:dyDescent="0.35">
      <c r="A5180" t="s">
        <v>6948</v>
      </c>
    </row>
    <row r="5181" spans="1:1" x14ac:dyDescent="0.35">
      <c r="A5181" t="s">
        <v>6949</v>
      </c>
    </row>
    <row r="5182" spans="1:1" x14ac:dyDescent="0.35">
      <c r="A5182" t="s">
        <v>6950</v>
      </c>
    </row>
    <row r="5183" spans="1:1" x14ac:dyDescent="0.35">
      <c r="A5183" t="s">
        <v>6951</v>
      </c>
    </row>
    <row r="5184" spans="1:1" x14ac:dyDescent="0.35">
      <c r="A5184" t="s">
        <v>6952</v>
      </c>
    </row>
    <row r="5185" spans="1:1" x14ac:dyDescent="0.35">
      <c r="A5185" t="s">
        <v>6953</v>
      </c>
    </row>
    <row r="5186" spans="1:1" x14ac:dyDescent="0.35">
      <c r="A5186" t="s">
        <v>6954</v>
      </c>
    </row>
    <row r="5187" spans="1:1" x14ac:dyDescent="0.35">
      <c r="A5187" t="s">
        <v>6955</v>
      </c>
    </row>
    <row r="5188" spans="1:1" x14ac:dyDescent="0.35">
      <c r="A5188" t="s">
        <v>6956</v>
      </c>
    </row>
    <row r="5189" spans="1:1" x14ac:dyDescent="0.35">
      <c r="A5189" t="s">
        <v>6957</v>
      </c>
    </row>
    <row r="5190" spans="1:1" x14ac:dyDescent="0.35">
      <c r="A5190" t="s">
        <v>6958</v>
      </c>
    </row>
    <row r="5191" spans="1:1" x14ac:dyDescent="0.35">
      <c r="A5191" t="s">
        <v>6959</v>
      </c>
    </row>
    <row r="5192" spans="1:1" x14ac:dyDescent="0.35">
      <c r="A5192" t="s">
        <v>6960</v>
      </c>
    </row>
    <row r="5193" spans="1:1" x14ac:dyDescent="0.35">
      <c r="A5193" t="s">
        <v>6961</v>
      </c>
    </row>
    <row r="5194" spans="1:1" x14ac:dyDescent="0.35">
      <c r="A5194" t="s">
        <v>6962</v>
      </c>
    </row>
    <row r="5195" spans="1:1" x14ac:dyDescent="0.35">
      <c r="A5195" t="s">
        <v>6963</v>
      </c>
    </row>
    <row r="5196" spans="1:1" x14ac:dyDescent="0.35">
      <c r="A5196" t="s">
        <v>6964</v>
      </c>
    </row>
    <row r="5197" spans="1:1" x14ac:dyDescent="0.35">
      <c r="A5197" t="s">
        <v>6965</v>
      </c>
    </row>
    <row r="5198" spans="1:1" x14ac:dyDescent="0.35">
      <c r="A5198" t="s">
        <v>6966</v>
      </c>
    </row>
    <row r="5199" spans="1:1" x14ac:dyDescent="0.35">
      <c r="A5199" t="s">
        <v>6967</v>
      </c>
    </row>
    <row r="5200" spans="1:1" x14ac:dyDescent="0.35">
      <c r="A5200" t="s">
        <v>6968</v>
      </c>
    </row>
    <row r="5201" spans="1:1" x14ac:dyDescent="0.35">
      <c r="A5201" t="s">
        <v>6969</v>
      </c>
    </row>
    <row r="5202" spans="1:1" x14ac:dyDescent="0.35">
      <c r="A5202" t="s">
        <v>6970</v>
      </c>
    </row>
    <row r="5203" spans="1:1" x14ac:dyDescent="0.35">
      <c r="A5203" t="s">
        <v>6971</v>
      </c>
    </row>
    <row r="5204" spans="1:1" x14ac:dyDescent="0.35">
      <c r="A5204" t="s">
        <v>6972</v>
      </c>
    </row>
    <row r="5205" spans="1:1" x14ac:dyDescent="0.35">
      <c r="A5205" t="s">
        <v>6973</v>
      </c>
    </row>
    <row r="5206" spans="1:1" x14ac:dyDescent="0.35">
      <c r="A5206" t="s">
        <v>6974</v>
      </c>
    </row>
    <row r="5207" spans="1:1" x14ac:dyDescent="0.35">
      <c r="A5207" t="s">
        <v>6975</v>
      </c>
    </row>
    <row r="5208" spans="1:1" x14ac:dyDescent="0.35">
      <c r="A5208" t="s">
        <v>6976</v>
      </c>
    </row>
    <row r="5209" spans="1:1" x14ac:dyDescent="0.35">
      <c r="A5209" t="s">
        <v>6977</v>
      </c>
    </row>
    <row r="5210" spans="1:1" x14ac:dyDescent="0.35">
      <c r="A5210" t="s">
        <v>6978</v>
      </c>
    </row>
    <row r="5211" spans="1:1" x14ac:dyDescent="0.35">
      <c r="A5211" t="s">
        <v>6979</v>
      </c>
    </row>
    <row r="5212" spans="1:1" x14ac:dyDescent="0.35">
      <c r="A5212" t="s">
        <v>6980</v>
      </c>
    </row>
    <row r="5213" spans="1:1" x14ac:dyDescent="0.35">
      <c r="A5213" t="s">
        <v>6981</v>
      </c>
    </row>
    <row r="5214" spans="1:1" x14ac:dyDescent="0.35">
      <c r="A5214" t="s">
        <v>6982</v>
      </c>
    </row>
    <row r="5215" spans="1:1" x14ac:dyDescent="0.35">
      <c r="A5215" t="s">
        <v>6983</v>
      </c>
    </row>
    <row r="5216" spans="1:1" x14ac:dyDescent="0.35">
      <c r="A5216" t="s">
        <v>6984</v>
      </c>
    </row>
    <row r="5217" spans="1:1" x14ac:dyDescent="0.35">
      <c r="A5217" t="s">
        <v>6985</v>
      </c>
    </row>
    <row r="5218" spans="1:1" x14ac:dyDescent="0.35">
      <c r="A5218" t="s">
        <v>6986</v>
      </c>
    </row>
    <row r="5219" spans="1:1" x14ac:dyDescent="0.35">
      <c r="A5219" t="s">
        <v>6987</v>
      </c>
    </row>
    <row r="5220" spans="1:1" x14ac:dyDescent="0.35">
      <c r="A5220" t="s">
        <v>6988</v>
      </c>
    </row>
    <row r="5221" spans="1:1" x14ac:dyDescent="0.35">
      <c r="A5221" t="s">
        <v>6989</v>
      </c>
    </row>
    <row r="5222" spans="1:1" x14ac:dyDescent="0.35">
      <c r="A5222" t="s">
        <v>6990</v>
      </c>
    </row>
    <row r="5223" spans="1:1" x14ac:dyDescent="0.35">
      <c r="A5223" t="s">
        <v>6991</v>
      </c>
    </row>
    <row r="5224" spans="1:1" x14ac:dyDescent="0.35">
      <c r="A5224" t="s">
        <v>6992</v>
      </c>
    </row>
    <row r="5225" spans="1:1" x14ac:dyDescent="0.35">
      <c r="A5225" t="s">
        <v>6993</v>
      </c>
    </row>
    <row r="5226" spans="1:1" x14ac:dyDescent="0.35">
      <c r="A5226" t="s">
        <v>6994</v>
      </c>
    </row>
    <row r="5227" spans="1:1" x14ac:dyDescent="0.35">
      <c r="A5227" t="s">
        <v>6995</v>
      </c>
    </row>
    <row r="5228" spans="1:1" x14ac:dyDescent="0.35">
      <c r="A5228" t="s">
        <v>6996</v>
      </c>
    </row>
    <row r="5229" spans="1:1" x14ac:dyDescent="0.35">
      <c r="A5229" t="s">
        <v>6997</v>
      </c>
    </row>
    <row r="5230" spans="1:1" x14ac:dyDescent="0.35">
      <c r="A5230" t="s">
        <v>6998</v>
      </c>
    </row>
    <row r="5231" spans="1:1" x14ac:dyDescent="0.35">
      <c r="A5231" t="s">
        <v>6999</v>
      </c>
    </row>
    <row r="5232" spans="1:1" x14ac:dyDescent="0.35">
      <c r="A5232" t="s">
        <v>7000</v>
      </c>
    </row>
    <row r="5233" spans="1:1" x14ac:dyDescent="0.35">
      <c r="A5233" t="s">
        <v>7001</v>
      </c>
    </row>
    <row r="5234" spans="1:1" x14ac:dyDescent="0.35">
      <c r="A5234" t="s">
        <v>7002</v>
      </c>
    </row>
    <row r="5235" spans="1:1" x14ac:dyDescent="0.35">
      <c r="A5235" t="s">
        <v>7003</v>
      </c>
    </row>
    <row r="5236" spans="1:1" x14ac:dyDescent="0.35">
      <c r="A5236" t="s">
        <v>7004</v>
      </c>
    </row>
    <row r="5237" spans="1:1" x14ac:dyDescent="0.35">
      <c r="A5237" t="s">
        <v>7005</v>
      </c>
    </row>
    <row r="5238" spans="1:1" x14ac:dyDescent="0.35">
      <c r="A5238" t="s">
        <v>7006</v>
      </c>
    </row>
    <row r="5239" spans="1:1" x14ac:dyDescent="0.35">
      <c r="A5239" t="s">
        <v>7007</v>
      </c>
    </row>
    <row r="5240" spans="1:1" x14ac:dyDescent="0.35">
      <c r="A5240" t="s">
        <v>7008</v>
      </c>
    </row>
    <row r="5241" spans="1:1" x14ac:dyDescent="0.35">
      <c r="A5241" t="s">
        <v>7009</v>
      </c>
    </row>
    <row r="5242" spans="1:1" x14ac:dyDescent="0.35">
      <c r="A5242" t="s">
        <v>7010</v>
      </c>
    </row>
    <row r="5243" spans="1:1" x14ac:dyDescent="0.35">
      <c r="A5243" t="s">
        <v>7011</v>
      </c>
    </row>
    <row r="5244" spans="1:1" x14ac:dyDescent="0.35">
      <c r="A5244" t="s">
        <v>7012</v>
      </c>
    </row>
    <row r="5245" spans="1:1" x14ac:dyDescent="0.35">
      <c r="A5245" t="s">
        <v>7013</v>
      </c>
    </row>
    <row r="5246" spans="1:1" x14ac:dyDescent="0.35">
      <c r="A5246" t="s">
        <v>7014</v>
      </c>
    </row>
    <row r="5247" spans="1:1" x14ac:dyDescent="0.35">
      <c r="A5247" t="s">
        <v>7015</v>
      </c>
    </row>
    <row r="5248" spans="1:1" x14ac:dyDescent="0.35">
      <c r="A5248" t="s">
        <v>7016</v>
      </c>
    </row>
    <row r="5249" spans="1:1" x14ac:dyDescent="0.35">
      <c r="A5249" t="s">
        <v>7017</v>
      </c>
    </row>
    <row r="5250" spans="1:1" x14ac:dyDescent="0.35">
      <c r="A5250" t="s">
        <v>7018</v>
      </c>
    </row>
    <row r="5251" spans="1:1" x14ac:dyDescent="0.35">
      <c r="A5251" t="s">
        <v>7019</v>
      </c>
    </row>
    <row r="5252" spans="1:1" x14ac:dyDescent="0.35">
      <c r="A5252" t="s">
        <v>7020</v>
      </c>
    </row>
    <row r="5253" spans="1:1" x14ac:dyDescent="0.35">
      <c r="A5253" t="s">
        <v>7021</v>
      </c>
    </row>
    <row r="5254" spans="1:1" x14ac:dyDescent="0.35">
      <c r="A5254" t="s">
        <v>7022</v>
      </c>
    </row>
    <row r="5255" spans="1:1" x14ac:dyDescent="0.35">
      <c r="A5255" t="s">
        <v>7023</v>
      </c>
    </row>
    <row r="5256" spans="1:1" x14ac:dyDescent="0.35">
      <c r="A5256" t="s">
        <v>7024</v>
      </c>
    </row>
    <row r="5257" spans="1:1" x14ac:dyDescent="0.35">
      <c r="A5257" t="s">
        <v>7025</v>
      </c>
    </row>
    <row r="5258" spans="1:1" x14ac:dyDescent="0.35">
      <c r="A5258" t="s">
        <v>7026</v>
      </c>
    </row>
    <row r="5259" spans="1:1" x14ac:dyDescent="0.35">
      <c r="A5259" t="s">
        <v>7027</v>
      </c>
    </row>
    <row r="5260" spans="1:1" x14ac:dyDescent="0.35">
      <c r="A5260" t="s">
        <v>7028</v>
      </c>
    </row>
    <row r="5261" spans="1:1" x14ac:dyDescent="0.35">
      <c r="A5261" t="s">
        <v>7029</v>
      </c>
    </row>
    <row r="5262" spans="1:1" x14ac:dyDescent="0.35">
      <c r="A5262" t="s">
        <v>7030</v>
      </c>
    </row>
    <row r="5263" spans="1:1" x14ac:dyDescent="0.35">
      <c r="A5263" t="s">
        <v>7031</v>
      </c>
    </row>
    <row r="5264" spans="1:1" x14ac:dyDescent="0.35">
      <c r="A5264" t="s">
        <v>7032</v>
      </c>
    </row>
    <row r="5265" spans="1:1" x14ac:dyDescent="0.35">
      <c r="A5265" t="s">
        <v>7033</v>
      </c>
    </row>
    <row r="5266" spans="1:1" x14ac:dyDescent="0.35">
      <c r="A5266" t="s">
        <v>7034</v>
      </c>
    </row>
    <row r="5267" spans="1:1" x14ac:dyDescent="0.35">
      <c r="A5267" t="s">
        <v>7035</v>
      </c>
    </row>
    <row r="5268" spans="1:1" x14ac:dyDescent="0.35">
      <c r="A5268" t="s">
        <v>7036</v>
      </c>
    </row>
    <row r="5269" spans="1:1" x14ac:dyDescent="0.35">
      <c r="A5269" t="s">
        <v>7037</v>
      </c>
    </row>
    <row r="5270" spans="1:1" x14ac:dyDescent="0.35">
      <c r="A5270" t="s">
        <v>7038</v>
      </c>
    </row>
    <row r="5271" spans="1:1" x14ac:dyDescent="0.35">
      <c r="A5271" t="s">
        <v>7039</v>
      </c>
    </row>
    <row r="5272" spans="1:1" x14ac:dyDescent="0.35">
      <c r="A5272" t="s">
        <v>7040</v>
      </c>
    </row>
    <row r="5273" spans="1:1" x14ac:dyDescent="0.35">
      <c r="A5273" t="s">
        <v>7041</v>
      </c>
    </row>
    <row r="5274" spans="1:1" x14ac:dyDescent="0.35">
      <c r="A5274" t="s">
        <v>7042</v>
      </c>
    </row>
    <row r="5275" spans="1:1" x14ac:dyDescent="0.35">
      <c r="A5275" t="s">
        <v>7043</v>
      </c>
    </row>
    <row r="5276" spans="1:1" x14ac:dyDescent="0.35">
      <c r="A5276" t="s">
        <v>7044</v>
      </c>
    </row>
    <row r="5277" spans="1:1" x14ac:dyDescent="0.35">
      <c r="A5277" t="s">
        <v>7045</v>
      </c>
    </row>
    <row r="5278" spans="1:1" x14ac:dyDescent="0.35">
      <c r="A5278" t="s">
        <v>7046</v>
      </c>
    </row>
    <row r="5279" spans="1:1" x14ac:dyDescent="0.35">
      <c r="A5279" t="s">
        <v>7047</v>
      </c>
    </row>
    <row r="5280" spans="1:1" x14ac:dyDescent="0.35">
      <c r="A5280" t="s">
        <v>7048</v>
      </c>
    </row>
    <row r="5281" spans="1:1" x14ac:dyDescent="0.35">
      <c r="A5281" t="s">
        <v>7049</v>
      </c>
    </row>
    <row r="5282" spans="1:1" x14ac:dyDescent="0.35">
      <c r="A5282" t="s">
        <v>7050</v>
      </c>
    </row>
    <row r="5283" spans="1:1" x14ac:dyDescent="0.35">
      <c r="A5283" t="s">
        <v>7051</v>
      </c>
    </row>
    <row r="5284" spans="1:1" x14ac:dyDescent="0.35">
      <c r="A5284" t="s">
        <v>7052</v>
      </c>
    </row>
    <row r="5285" spans="1:1" x14ac:dyDescent="0.35">
      <c r="A5285" t="s">
        <v>7053</v>
      </c>
    </row>
    <row r="5286" spans="1:1" x14ac:dyDescent="0.35">
      <c r="A5286" t="s">
        <v>7054</v>
      </c>
    </row>
    <row r="5287" spans="1:1" x14ac:dyDescent="0.35">
      <c r="A5287" t="s">
        <v>7055</v>
      </c>
    </row>
    <row r="5288" spans="1:1" x14ac:dyDescent="0.35">
      <c r="A5288" t="s">
        <v>7056</v>
      </c>
    </row>
    <row r="5289" spans="1:1" x14ac:dyDescent="0.35">
      <c r="A5289" t="s">
        <v>7057</v>
      </c>
    </row>
    <row r="5290" spans="1:1" x14ac:dyDescent="0.35">
      <c r="A5290" t="s">
        <v>7058</v>
      </c>
    </row>
    <row r="5291" spans="1:1" x14ac:dyDescent="0.35">
      <c r="A5291" t="s">
        <v>7059</v>
      </c>
    </row>
    <row r="5292" spans="1:1" x14ac:dyDescent="0.35">
      <c r="A5292" t="s">
        <v>7060</v>
      </c>
    </row>
    <row r="5293" spans="1:1" x14ac:dyDescent="0.35">
      <c r="A5293" t="s">
        <v>7061</v>
      </c>
    </row>
    <row r="5294" spans="1:1" x14ac:dyDescent="0.35">
      <c r="A5294" t="s">
        <v>7062</v>
      </c>
    </row>
    <row r="5295" spans="1:1" x14ac:dyDescent="0.35">
      <c r="A5295" t="s">
        <v>7063</v>
      </c>
    </row>
    <row r="5296" spans="1:1" x14ac:dyDescent="0.35">
      <c r="A5296" t="s">
        <v>7064</v>
      </c>
    </row>
    <row r="5297" spans="1:1" x14ac:dyDescent="0.35">
      <c r="A5297" t="s">
        <v>7065</v>
      </c>
    </row>
    <row r="5298" spans="1:1" x14ac:dyDescent="0.35">
      <c r="A5298" t="s">
        <v>7066</v>
      </c>
    </row>
    <row r="5299" spans="1:1" x14ac:dyDescent="0.35">
      <c r="A5299" t="s">
        <v>7067</v>
      </c>
    </row>
    <row r="5300" spans="1:1" x14ac:dyDescent="0.35">
      <c r="A5300" t="s">
        <v>7068</v>
      </c>
    </row>
    <row r="5301" spans="1:1" x14ac:dyDescent="0.35">
      <c r="A5301" t="s">
        <v>7069</v>
      </c>
    </row>
    <row r="5302" spans="1:1" x14ac:dyDescent="0.35">
      <c r="A5302" t="s">
        <v>7070</v>
      </c>
    </row>
    <row r="5303" spans="1:1" x14ac:dyDescent="0.35">
      <c r="A5303" t="s">
        <v>7071</v>
      </c>
    </row>
    <row r="5304" spans="1:1" x14ac:dyDescent="0.35">
      <c r="A5304" t="s">
        <v>7072</v>
      </c>
    </row>
    <row r="5305" spans="1:1" x14ac:dyDescent="0.35">
      <c r="A5305" t="s">
        <v>7073</v>
      </c>
    </row>
    <row r="5306" spans="1:1" x14ac:dyDescent="0.35">
      <c r="A5306" t="s">
        <v>7074</v>
      </c>
    </row>
    <row r="5307" spans="1:1" x14ac:dyDescent="0.35">
      <c r="A5307" t="s">
        <v>7075</v>
      </c>
    </row>
    <row r="5308" spans="1:1" x14ac:dyDescent="0.35">
      <c r="A5308" t="s">
        <v>7076</v>
      </c>
    </row>
    <row r="5309" spans="1:1" x14ac:dyDescent="0.35">
      <c r="A5309" t="s">
        <v>7077</v>
      </c>
    </row>
    <row r="5310" spans="1:1" x14ac:dyDescent="0.35">
      <c r="A5310" t="s">
        <v>7078</v>
      </c>
    </row>
    <row r="5311" spans="1:1" x14ac:dyDescent="0.35">
      <c r="A5311" t="s">
        <v>7079</v>
      </c>
    </row>
    <row r="5312" spans="1:1" x14ac:dyDescent="0.35">
      <c r="A5312" t="s">
        <v>7080</v>
      </c>
    </row>
    <row r="5313" spans="1:1" x14ac:dyDescent="0.35">
      <c r="A5313" t="s">
        <v>7081</v>
      </c>
    </row>
    <row r="5314" spans="1:1" x14ac:dyDescent="0.35">
      <c r="A5314" t="s">
        <v>7082</v>
      </c>
    </row>
    <row r="5315" spans="1:1" x14ac:dyDescent="0.35">
      <c r="A5315" t="s">
        <v>7083</v>
      </c>
    </row>
    <row r="5316" spans="1:1" x14ac:dyDescent="0.35">
      <c r="A5316" t="s">
        <v>7084</v>
      </c>
    </row>
    <row r="5317" spans="1:1" x14ac:dyDescent="0.35">
      <c r="A5317" t="s">
        <v>7085</v>
      </c>
    </row>
    <row r="5318" spans="1:1" x14ac:dyDescent="0.35">
      <c r="A5318" t="s">
        <v>7086</v>
      </c>
    </row>
    <row r="5319" spans="1:1" x14ac:dyDescent="0.35">
      <c r="A5319" t="s">
        <v>7087</v>
      </c>
    </row>
    <row r="5320" spans="1:1" x14ac:dyDescent="0.35">
      <c r="A5320" t="s">
        <v>7088</v>
      </c>
    </row>
    <row r="5321" spans="1:1" x14ac:dyDescent="0.35">
      <c r="A5321" t="s">
        <v>7089</v>
      </c>
    </row>
    <row r="5322" spans="1:1" x14ac:dyDescent="0.35">
      <c r="A5322" t="s">
        <v>7090</v>
      </c>
    </row>
    <row r="5323" spans="1:1" x14ac:dyDescent="0.35">
      <c r="A5323" t="s">
        <v>7091</v>
      </c>
    </row>
    <row r="5324" spans="1:1" x14ac:dyDescent="0.35">
      <c r="A5324" t="s">
        <v>7092</v>
      </c>
    </row>
    <row r="5325" spans="1:1" x14ac:dyDescent="0.35">
      <c r="A5325" t="s">
        <v>7093</v>
      </c>
    </row>
    <row r="5326" spans="1:1" x14ac:dyDescent="0.35">
      <c r="A5326" t="s">
        <v>7094</v>
      </c>
    </row>
    <row r="5327" spans="1:1" x14ac:dyDescent="0.35">
      <c r="A5327" t="s">
        <v>7095</v>
      </c>
    </row>
    <row r="5328" spans="1:1" x14ac:dyDescent="0.35">
      <c r="A5328" t="s">
        <v>7096</v>
      </c>
    </row>
    <row r="5329" spans="1:1" x14ac:dyDescent="0.35">
      <c r="A5329" t="s">
        <v>7097</v>
      </c>
    </row>
    <row r="5330" spans="1:1" x14ac:dyDescent="0.35">
      <c r="A5330" t="s">
        <v>7098</v>
      </c>
    </row>
    <row r="5331" spans="1:1" x14ac:dyDescent="0.35">
      <c r="A5331" t="s">
        <v>7099</v>
      </c>
    </row>
    <row r="5332" spans="1:1" x14ac:dyDescent="0.35">
      <c r="A5332" t="s">
        <v>7100</v>
      </c>
    </row>
    <row r="5333" spans="1:1" x14ac:dyDescent="0.35">
      <c r="A5333" t="s">
        <v>7101</v>
      </c>
    </row>
    <row r="5334" spans="1:1" x14ac:dyDescent="0.35">
      <c r="A5334" t="s">
        <v>7102</v>
      </c>
    </row>
    <row r="5335" spans="1:1" x14ac:dyDescent="0.35">
      <c r="A5335" t="s">
        <v>7103</v>
      </c>
    </row>
    <row r="5336" spans="1:1" x14ac:dyDescent="0.35">
      <c r="A5336" t="s">
        <v>7104</v>
      </c>
    </row>
    <row r="5337" spans="1:1" x14ac:dyDescent="0.35">
      <c r="A5337" t="s">
        <v>7105</v>
      </c>
    </row>
    <row r="5338" spans="1:1" x14ac:dyDescent="0.35">
      <c r="A5338" t="s">
        <v>7106</v>
      </c>
    </row>
    <row r="5339" spans="1:1" x14ac:dyDescent="0.35">
      <c r="A5339" t="s">
        <v>7107</v>
      </c>
    </row>
    <row r="5340" spans="1:1" x14ac:dyDescent="0.35">
      <c r="A5340" t="s">
        <v>7108</v>
      </c>
    </row>
    <row r="5341" spans="1:1" x14ac:dyDescent="0.35">
      <c r="A5341" t="s">
        <v>7109</v>
      </c>
    </row>
    <row r="5342" spans="1:1" x14ac:dyDescent="0.35">
      <c r="A5342" t="s">
        <v>7110</v>
      </c>
    </row>
    <row r="5343" spans="1:1" x14ac:dyDescent="0.35">
      <c r="A5343" t="s">
        <v>7111</v>
      </c>
    </row>
    <row r="5344" spans="1:1" x14ac:dyDescent="0.35">
      <c r="A5344" t="s">
        <v>7112</v>
      </c>
    </row>
    <row r="5345" spans="1:1" x14ac:dyDescent="0.35">
      <c r="A5345" t="s">
        <v>7113</v>
      </c>
    </row>
    <row r="5346" spans="1:1" x14ac:dyDescent="0.35">
      <c r="A5346" t="s">
        <v>7114</v>
      </c>
    </row>
    <row r="5347" spans="1:1" x14ac:dyDescent="0.35">
      <c r="A5347" t="s">
        <v>7115</v>
      </c>
    </row>
    <row r="5348" spans="1:1" x14ac:dyDescent="0.35">
      <c r="A5348" t="s">
        <v>7116</v>
      </c>
    </row>
    <row r="5349" spans="1:1" x14ac:dyDescent="0.35">
      <c r="A5349" t="s">
        <v>7117</v>
      </c>
    </row>
    <row r="5350" spans="1:1" x14ac:dyDescent="0.35">
      <c r="A5350" t="s">
        <v>7118</v>
      </c>
    </row>
    <row r="5351" spans="1:1" x14ac:dyDescent="0.35">
      <c r="A5351" t="s">
        <v>7119</v>
      </c>
    </row>
    <row r="5352" spans="1:1" x14ac:dyDescent="0.35">
      <c r="A5352" t="s">
        <v>7120</v>
      </c>
    </row>
    <row r="5353" spans="1:1" x14ac:dyDescent="0.35">
      <c r="A5353" t="s">
        <v>7121</v>
      </c>
    </row>
    <row r="5354" spans="1:1" x14ac:dyDescent="0.35">
      <c r="A5354" t="s">
        <v>7122</v>
      </c>
    </row>
    <row r="5355" spans="1:1" x14ac:dyDescent="0.35">
      <c r="A5355" t="s">
        <v>7123</v>
      </c>
    </row>
    <row r="5356" spans="1:1" x14ac:dyDescent="0.35">
      <c r="A5356" t="s">
        <v>7124</v>
      </c>
    </row>
    <row r="5357" spans="1:1" x14ac:dyDescent="0.35">
      <c r="A5357" t="s">
        <v>7125</v>
      </c>
    </row>
    <row r="5358" spans="1:1" x14ac:dyDescent="0.35">
      <c r="A5358" t="s">
        <v>7126</v>
      </c>
    </row>
    <row r="5359" spans="1:1" x14ac:dyDescent="0.35">
      <c r="A5359" t="s">
        <v>7127</v>
      </c>
    </row>
    <row r="5360" spans="1:1" x14ac:dyDescent="0.35">
      <c r="A5360" t="s">
        <v>7128</v>
      </c>
    </row>
    <row r="5361" spans="1:1" x14ac:dyDescent="0.35">
      <c r="A5361" t="s">
        <v>7129</v>
      </c>
    </row>
    <row r="5362" spans="1:1" x14ac:dyDescent="0.35">
      <c r="A5362" t="s">
        <v>7130</v>
      </c>
    </row>
    <row r="5363" spans="1:1" x14ac:dyDescent="0.35">
      <c r="A5363" t="s">
        <v>7131</v>
      </c>
    </row>
    <row r="5364" spans="1:1" x14ac:dyDescent="0.35">
      <c r="A5364" t="s">
        <v>7132</v>
      </c>
    </row>
    <row r="5365" spans="1:1" x14ac:dyDescent="0.35">
      <c r="A5365" t="s">
        <v>7133</v>
      </c>
    </row>
    <row r="5366" spans="1:1" x14ac:dyDescent="0.35">
      <c r="A5366" t="s">
        <v>7134</v>
      </c>
    </row>
    <row r="5367" spans="1:1" x14ac:dyDescent="0.35">
      <c r="A5367" t="s">
        <v>7135</v>
      </c>
    </row>
    <row r="5368" spans="1:1" x14ac:dyDescent="0.35">
      <c r="A5368" t="s">
        <v>7136</v>
      </c>
    </row>
    <row r="5369" spans="1:1" x14ac:dyDescent="0.35">
      <c r="A5369" t="s">
        <v>7137</v>
      </c>
    </row>
    <row r="5370" spans="1:1" x14ac:dyDescent="0.35">
      <c r="A5370" t="s">
        <v>7138</v>
      </c>
    </row>
    <row r="5371" spans="1:1" x14ac:dyDescent="0.35">
      <c r="A5371" t="s">
        <v>7139</v>
      </c>
    </row>
    <row r="5372" spans="1:1" x14ac:dyDescent="0.35">
      <c r="A5372" t="s">
        <v>7140</v>
      </c>
    </row>
    <row r="5373" spans="1:1" x14ac:dyDescent="0.35">
      <c r="A5373" t="s">
        <v>7141</v>
      </c>
    </row>
    <row r="5374" spans="1:1" x14ac:dyDescent="0.35">
      <c r="A5374" t="s">
        <v>7142</v>
      </c>
    </row>
    <row r="5375" spans="1:1" x14ac:dyDescent="0.35">
      <c r="A5375" t="s">
        <v>7143</v>
      </c>
    </row>
    <row r="5376" spans="1:1" x14ac:dyDescent="0.35">
      <c r="A5376" t="s">
        <v>7144</v>
      </c>
    </row>
    <row r="5377" spans="1:1" x14ac:dyDescent="0.35">
      <c r="A5377" t="s">
        <v>7145</v>
      </c>
    </row>
    <row r="5378" spans="1:1" x14ac:dyDescent="0.35">
      <c r="A5378" t="s">
        <v>7146</v>
      </c>
    </row>
    <row r="5379" spans="1:1" x14ac:dyDescent="0.35">
      <c r="A5379" t="s">
        <v>7147</v>
      </c>
    </row>
    <row r="5380" spans="1:1" x14ac:dyDescent="0.35">
      <c r="A5380" t="s">
        <v>7148</v>
      </c>
    </row>
    <row r="5381" spans="1:1" x14ac:dyDescent="0.35">
      <c r="A5381" t="s">
        <v>7149</v>
      </c>
    </row>
    <row r="5382" spans="1:1" x14ac:dyDescent="0.35">
      <c r="A5382" t="s">
        <v>7150</v>
      </c>
    </row>
    <row r="5383" spans="1:1" x14ac:dyDescent="0.35">
      <c r="A5383" t="s">
        <v>7151</v>
      </c>
    </row>
    <row r="5384" spans="1:1" x14ac:dyDescent="0.35">
      <c r="A5384" t="s">
        <v>7152</v>
      </c>
    </row>
    <row r="5385" spans="1:1" x14ac:dyDescent="0.35">
      <c r="A5385" t="s">
        <v>7153</v>
      </c>
    </row>
    <row r="5386" spans="1:1" x14ac:dyDescent="0.35">
      <c r="A5386" t="s">
        <v>7154</v>
      </c>
    </row>
    <row r="5387" spans="1:1" x14ac:dyDescent="0.35">
      <c r="A5387" t="s">
        <v>7155</v>
      </c>
    </row>
    <row r="5388" spans="1:1" x14ac:dyDescent="0.35">
      <c r="A5388" t="s">
        <v>7156</v>
      </c>
    </row>
    <row r="5389" spans="1:1" x14ac:dyDescent="0.35">
      <c r="A5389" t="s">
        <v>7157</v>
      </c>
    </row>
    <row r="5390" spans="1:1" x14ac:dyDescent="0.35">
      <c r="A5390" t="s">
        <v>7158</v>
      </c>
    </row>
    <row r="5391" spans="1:1" x14ac:dyDescent="0.35">
      <c r="A5391" t="s">
        <v>7159</v>
      </c>
    </row>
    <row r="5392" spans="1:1" x14ac:dyDescent="0.35">
      <c r="A5392" t="s">
        <v>7160</v>
      </c>
    </row>
    <row r="5393" spans="1:1" x14ac:dyDescent="0.35">
      <c r="A5393" t="s">
        <v>7161</v>
      </c>
    </row>
    <row r="5394" spans="1:1" x14ac:dyDescent="0.35">
      <c r="A5394" t="s">
        <v>7162</v>
      </c>
    </row>
    <row r="5395" spans="1:1" x14ac:dyDescent="0.35">
      <c r="A5395" t="s">
        <v>7163</v>
      </c>
    </row>
    <row r="5396" spans="1:1" x14ac:dyDescent="0.35">
      <c r="A5396" t="s">
        <v>7164</v>
      </c>
    </row>
    <row r="5397" spans="1:1" x14ac:dyDescent="0.35">
      <c r="A5397" t="s">
        <v>7165</v>
      </c>
    </row>
    <row r="5398" spans="1:1" x14ac:dyDescent="0.35">
      <c r="A5398" t="s">
        <v>7166</v>
      </c>
    </row>
    <row r="5399" spans="1:1" x14ac:dyDescent="0.35">
      <c r="A5399" t="s">
        <v>7167</v>
      </c>
    </row>
    <row r="5400" spans="1:1" x14ac:dyDescent="0.35">
      <c r="A5400" t="s">
        <v>7168</v>
      </c>
    </row>
    <row r="5401" spans="1:1" x14ac:dyDescent="0.35">
      <c r="A5401" t="s">
        <v>7169</v>
      </c>
    </row>
    <row r="5402" spans="1:1" x14ac:dyDescent="0.35">
      <c r="A5402" t="s">
        <v>7170</v>
      </c>
    </row>
    <row r="5403" spans="1:1" x14ac:dyDescent="0.35">
      <c r="A5403" t="s">
        <v>7171</v>
      </c>
    </row>
    <row r="5404" spans="1:1" x14ac:dyDescent="0.35">
      <c r="A5404" t="s">
        <v>7172</v>
      </c>
    </row>
    <row r="5405" spans="1:1" x14ac:dyDescent="0.35">
      <c r="A5405" t="s">
        <v>7173</v>
      </c>
    </row>
    <row r="5406" spans="1:1" x14ac:dyDescent="0.35">
      <c r="A5406" t="s">
        <v>7174</v>
      </c>
    </row>
    <row r="5407" spans="1:1" x14ac:dyDescent="0.35">
      <c r="A5407" t="s">
        <v>7175</v>
      </c>
    </row>
    <row r="5408" spans="1:1" x14ac:dyDescent="0.35">
      <c r="A5408" t="s">
        <v>7176</v>
      </c>
    </row>
    <row r="5409" spans="1:1" x14ac:dyDescent="0.35">
      <c r="A5409" t="s">
        <v>7177</v>
      </c>
    </row>
    <row r="5410" spans="1:1" x14ac:dyDescent="0.35">
      <c r="A5410" t="s">
        <v>7178</v>
      </c>
    </row>
    <row r="5411" spans="1:1" x14ac:dyDescent="0.35">
      <c r="A5411" t="s">
        <v>7179</v>
      </c>
    </row>
    <row r="5412" spans="1:1" x14ac:dyDescent="0.35">
      <c r="A5412" t="s">
        <v>7180</v>
      </c>
    </row>
    <row r="5413" spans="1:1" x14ac:dyDescent="0.35">
      <c r="A5413" t="s">
        <v>7181</v>
      </c>
    </row>
    <row r="5414" spans="1:1" x14ac:dyDescent="0.35">
      <c r="A5414" t="s">
        <v>7182</v>
      </c>
    </row>
    <row r="5415" spans="1:1" x14ac:dyDescent="0.35">
      <c r="A5415" t="s">
        <v>7183</v>
      </c>
    </row>
    <row r="5416" spans="1:1" x14ac:dyDescent="0.35">
      <c r="A5416" t="s">
        <v>7184</v>
      </c>
    </row>
    <row r="5417" spans="1:1" x14ac:dyDescent="0.35">
      <c r="A5417" t="s">
        <v>7185</v>
      </c>
    </row>
    <row r="5418" spans="1:1" x14ac:dyDescent="0.35">
      <c r="A5418" t="s">
        <v>7186</v>
      </c>
    </row>
    <row r="5419" spans="1:1" x14ac:dyDescent="0.35">
      <c r="A5419" t="s">
        <v>7187</v>
      </c>
    </row>
    <row r="5420" spans="1:1" x14ac:dyDescent="0.35">
      <c r="A5420" t="s">
        <v>7188</v>
      </c>
    </row>
    <row r="5421" spans="1:1" x14ac:dyDescent="0.35">
      <c r="A5421" t="s">
        <v>7189</v>
      </c>
    </row>
    <row r="5422" spans="1:1" x14ac:dyDescent="0.35">
      <c r="A5422" t="s">
        <v>7190</v>
      </c>
    </row>
    <row r="5423" spans="1:1" x14ac:dyDescent="0.35">
      <c r="A5423" t="s">
        <v>7191</v>
      </c>
    </row>
    <row r="5424" spans="1:1" x14ac:dyDescent="0.35">
      <c r="A5424" t="s">
        <v>7192</v>
      </c>
    </row>
    <row r="5425" spans="1:1" x14ac:dyDescent="0.35">
      <c r="A5425" t="s">
        <v>7193</v>
      </c>
    </row>
    <row r="5426" spans="1:1" x14ac:dyDescent="0.35">
      <c r="A5426" t="s">
        <v>7194</v>
      </c>
    </row>
    <row r="5427" spans="1:1" x14ac:dyDescent="0.35">
      <c r="A5427" t="s">
        <v>7195</v>
      </c>
    </row>
    <row r="5428" spans="1:1" x14ac:dyDescent="0.35">
      <c r="A5428" t="s">
        <v>7196</v>
      </c>
    </row>
    <row r="5429" spans="1:1" x14ac:dyDescent="0.35">
      <c r="A5429" t="s">
        <v>7197</v>
      </c>
    </row>
    <row r="5430" spans="1:1" x14ac:dyDescent="0.35">
      <c r="A5430" t="s">
        <v>7198</v>
      </c>
    </row>
    <row r="5431" spans="1:1" x14ac:dyDescent="0.35">
      <c r="A5431" t="s">
        <v>7199</v>
      </c>
    </row>
    <row r="5432" spans="1:1" x14ac:dyDescent="0.35">
      <c r="A5432" t="s">
        <v>7200</v>
      </c>
    </row>
    <row r="5433" spans="1:1" x14ac:dyDescent="0.35">
      <c r="A5433" t="s">
        <v>7201</v>
      </c>
    </row>
    <row r="5434" spans="1:1" x14ac:dyDescent="0.35">
      <c r="A5434" t="s">
        <v>7202</v>
      </c>
    </row>
    <row r="5435" spans="1:1" x14ac:dyDescent="0.35">
      <c r="A5435" t="s">
        <v>7203</v>
      </c>
    </row>
    <row r="5436" spans="1:1" x14ac:dyDescent="0.35">
      <c r="A5436" t="s">
        <v>7204</v>
      </c>
    </row>
    <row r="5437" spans="1:1" x14ac:dyDescent="0.35">
      <c r="A5437" t="s">
        <v>7205</v>
      </c>
    </row>
    <row r="5438" spans="1:1" x14ac:dyDescent="0.35">
      <c r="A5438" t="s">
        <v>7206</v>
      </c>
    </row>
    <row r="5439" spans="1:1" x14ac:dyDescent="0.35">
      <c r="A5439" t="s">
        <v>7207</v>
      </c>
    </row>
    <row r="5440" spans="1:1" x14ac:dyDescent="0.35">
      <c r="A5440" t="s">
        <v>7208</v>
      </c>
    </row>
    <row r="5441" spans="1:1" x14ac:dyDescent="0.35">
      <c r="A5441" t="s">
        <v>7209</v>
      </c>
    </row>
    <row r="5442" spans="1:1" x14ac:dyDescent="0.35">
      <c r="A5442" t="s">
        <v>7210</v>
      </c>
    </row>
    <row r="5443" spans="1:1" x14ac:dyDescent="0.35">
      <c r="A5443" t="s">
        <v>7211</v>
      </c>
    </row>
    <row r="5444" spans="1:1" x14ac:dyDescent="0.35">
      <c r="A5444" t="s">
        <v>7212</v>
      </c>
    </row>
    <row r="5445" spans="1:1" x14ac:dyDescent="0.35">
      <c r="A5445" t="s">
        <v>7213</v>
      </c>
    </row>
    <row r="5446" spans="1:1" x14ac:dyDescent="0.35">
      <c r="A5446" t="s">
        <v>7214</v>
      </c>
    </row>
    <row r="5447" spans="1:1" x14ac:dyDescent="0.35">
      <c r="A5447" t="s">
        <v>7215</v>
      </c>
    </row>
    <row r="5448" spans="1:1" x14ac:dyDescent="0.35">
      <c r="A5448" t="s">
        <v>7216</v>
      </c>
    </row>
    <row r="5449" spans="1:1" x14ac:dyDescent="0.35">
      <c r="A5449" t="s">
        <v>7217</v>
      </c>
    </row>
    <row r="5450" spans="1:1" x14ac:dyDescent="0.35">
      <c r="A5450" t="s">
        <v>7218</v>
      </c>
    </row>
    <row r="5451" spans="1:1" x14ac:dyDescent="0.35">
      <c r="A5451" t="s">
        <v>7219</v>
      </c>
    </row>
    <row r="5452" spans="1:1" x14ac:dyDescent="0.35">
      <c r="A5452" t="s">
        <v>7220</v>
      </c>
    </row>
    <row r="5453" spans="1:1" x14ac:dyDescent="0.35">
      <c r="A5453" t="s">
        <v>7221</v>
      </c>
    </row>
    <row r="5454" spans="1:1" x14ac:dyDescent="0.35">
      <c r="A5454" t="s">
        <v>7222</v>
      </c>
    </row>
    <row r="5455" spans="1:1" x14ac:dyDescent="0.35">
      <c r="A5455" t="s">
        <v>7223</v>
      </c>
    </row>
    <row r="5456" spans="1:1" x14ac:dyDescent="0.35">
      <c r="A5456" t="s">
        <v>7224</v>
      </c>
    </row>
    <row r="5457" spans="1:1" x14ac:dyDescent="0.35">
      <c r="A5457" t="s">
        <v>7225</v>
      </c>
    </row>
    <row r="5458" spans="1:1" x14ac:dyDescent="0.35">
      <c r="A5458" t="s">
        <v>7226</v>
      </c>
    </row>
    <row r="5459" spans="1:1" x14ac:dyDescent="0.35">
      <c r="A5459" t="s">
        <v>7227</v>
      </c>
    </row>
    <row r="5460" spans="1:1" x14ac:dyDescent="0.35">
      <c r="A5460" t="s">
        <v>7228</v>
      </c>
    </row>
    <row r="5461" spans="1:1" x14ac:dyDescent="0.35">
      <c r="A5461" t="s">
        <v>7229</v>
      </c>
    </row>
    <row r="5462" spans="1:1" x14ac:dyDescent="0.35">
      <c r="A5462" t="s">
        <v>7230</v>
      </c>
    </row>
    <row r="5463" spans="1:1" x14ac:dyDescent="0.35">
      <c r="A5463" t="s">
        <v>7231</v>
      </c>
    </row>
    <row r="5464" spans="1:1" x14ac:dyDescent="0.35">
      <c r="A5464" t="s">
        <v>7232</v>
      </c>
    </row>
    <row r="5465" spans="1:1" x14ac:dyDescent="0.35">
      <c r="A5465" t="s">
        <v>7233</v>
      </c>
    </row>
    <row r="5466" spans="1:1" x14ac:dyDescent="0.35">
      <c r="A5466" t="s">
        <v>7234</v>
      </c>
    </row>
    <row r="5467" spans="1:1" x14ac:dyDescent="0.35">
      <c r="A5467" t="s">
        <v>7235</v>
      </c>
    </row>
    <row r="5468" spans="1:1" x14ac:dyDescent="0.35">
      <c r="A5468" t="s">
        <v>7236</v>
      </c>
    </row>
    <row r="5469" spans="1:1" x14ac:dyDescent="0.35">
      <c r="A5469" t="s">
        <v>7237</v>
      </c>
    </row>
    <row r="5470" spans="1:1" x14ac:dyDescent="0.35">
      <c r="A5470" t="s">
        <v>7238</v>
      </c>
    </row>
    <row r="5471" spans="1:1" x14ac:dyDescent="0.35">
      <c r="A5471" t="s">
        <v>7239</v>
      </c>
    </row>
    <row r="5472" spans="1:1" x14ac:dyDescent="0.35">
      <c r="A5472" t="s">
        <v>7240</v>
      </c>
    </row>
    <row r="5473" spans="1:1" x14ac:dyDescent="0.35">
      <c r="A5473" t="s">
        <v>7241</v>
      </c>
    </row>
    <row r="5474" spans="1:1" x14ac:dyDescent="0.35">
      <c r="A5474" t="s">
        <v>7242</v>
      </c>
    </row>
    <row r="5475" spans="1:1" x14ac:dyDescent="0.35">
      <c r="A5475" t="s">
        <v>7243</v>
      </c>
    </row>
    <row r="5476" spans="1:1" x14ac:dyDescent="0.35">
      <c r="A5476" t="s">
        <v>7244</v>
      </c>
    </row>
    <row r="5477" spans="1:1" x14ac:dyDescent="0.35">
      <c r="A5477" t="s">
        <v>7245</v>
      </c>
    </row>
    <row r="5478" spans="1:1" x14ac:dyDescent="0.35">
      <c r="A5478" t="s">
        <v>7246</v>
      </c>
    </row>
    <row r="5479" spans="1:1" x14ac:dyDescent="0.35">
      <c r="A5479" t="s">
        <v>7247</v>
      </c>
    </row>
    <row r="5480" spans="1:1" x14ac:dyDescent="0.35">
      <c r="A5480" t="s">
        <v>7248</v>
      </c>
    </row>
    <row r="5481" spans="1:1" x14ac:dyDescent="0.35">
      <c r="A5481" t="s">
        <v>7249</v>
      </c>
    </row>
    <row r="5482" spans="1:1" x14ac:dyDescent="0.35">
      <c r="A5482" t="s">
        <v>7250</v>
      </c>
    </row>
    <row r="5483" spans="1:1" x14ac:dyDescent="0.35">
      <c r="A5483" t="s">
        <v>7251</v>
      </c>
    </row>
    <row r="5484" spans="1:1" x14ac:dyDescent="0.35">
      <c r="A5484" t="s">
        <v>7252</v>
      </c>
    </row>
    <row r="5485" spans="1:1" x14ac:dyDescent="0.35">
      <c r="A5485" t="s">
        <v>7253</v>
      </c>
    </row>
    <row r="5486" spans="1:1" x14ac:dyDescent="0.35">
      <c r="A5486" t="s">
        <v>7254</v>
      </c>
    </row>
    <row r="5487" spans="1:1" x14ac:dyDescent="0.35">
      <c r="A5487" t="s">
        <v>7255</v>
      </c>
    </row>
    <row r="5488" spans="1:1" x14ac:dyDescent="0.35">
      <c r="A5488" t="s">
        <v>7256</v>
      </c>
    </row>
    <row r="5489" spans="1:1" x14ac:dyDescent="0.35">
      <c r="A5489" t="s">
        <v>7257</v>
      </c>
    </row>
    <row r="5490" spans="1:1" x14ac:dyDescent="0.35">
      <c r="A5490" t="s">
        <v>7258</v>
      </c>
    </row>
    <row r="5491" spans="1:1" x14ac:dyDescent="0.35">
      <c r="A5491" t="s">
        <v>7259</v>
      </c>
    </row>
    <row r="5492" spans="1:1" x14ac:dyDescent="0.35">
      <c r="A5492" t="s">
        <v>7260</v>
      </c>
    </row>
    <row r="5493" spans="1:1" x14ac:dyDescent="0.35">
      <c r="A5493" t="s">
        <v>7261</v>
      </c>
    </row>
    <row r="5494" spans="1:1" x14ac:dyDescent="0.35">
      <c r="A5494" t="s">
        <v>7262</v>
      </c>
    </row>
    <row r="5495" spans="1:1" x14ac:dyDescent="0.35">
      <c r="A5495" t="s">
        <v>7263</v>
      </c>
    </row>
    <row r="5496" spans="1:1" x14ac:dyDescent="0.35">
      <c r="A5496" t="s">
        <v>7264</v>
      </c>
    </row>
    <row r="5497" spans="1:1" x14ac:dyDescent="0.35">
      <c r="A5497" t="s">
        <v>7265</v>
      </c>
    </row>
    <row r="5498" spans="1:1" x14ac:dyDescent="0.35">
      <c r="A5498" t="s">
        <v>7266</v>
      </c>
    </row>
    <row r="5499" spans="1:1" x14ac:dyDescent="0.35">
      <c r="A5499" t="s">
        <v>7267</v>
      </c>
    </row>
    <row r="5500" spans="1:1" x14ac:dyDescent="0.35">
      <c r="A5500" t="s">
        <v>7268</v>
      </c>
    </row>
    <row r="5501" spans="1:1" x14ac:dyDescent="0.35">
      <c r="A5501" t="s">
        <v>7269</v>
      </c>
    </row>
    <row r="5502" spans="1:1" x14ac:dyDescent="0.35">
      <c r="A5502" t="s">
        <v>7270</v>
      </c>
    </row>
    <row r="5503" spans="1:1" x14ac:dyDescent="0.35">
      <c r="A5503" t="s">
        <v>7271</v>
      </c>
    </row>
    <row r="5504" spans="1:1" x14ac:dyDescent="0.35">
      <c r="A5504" t="s">
        <v>7272</v>
      </c>
    </row>
    <row r="5505" spans="1:1" x14ac:dyDescent="0.35">
      <c r="A5505" t="s">
        <v>7273</v>
      </c>
    </row>
    <row r="5506" spans="1:1" x14ac:dyDescent="0.35">
      <c r="A5506" t="s">
        <v>7274</v>
      </c>
    </row>
    <row r="5507" spans="1:1" x14ac:dyDescent="0.35">
      <c r="A5507" t="s">
        <v>7275</v>
      </c>
    </row>
    <row r="5508" spans="1:1" x14ac:dyDescent="0.35">
      <c r="A5508" t="s">
        <v>7276</v>
      </c>
    </row>
    <row r="5509" spans="1:1" x14ac:dyDescent="0.35">
      <c r="A5509" t="s">
        <v>7277</v>
      </c>
    </row>
    <row r="5510" spans="1:1" x14ac:dyDescent="0.35">
      <c r="A5510" t="s">
        <v>7278</v>
      </c>
    </row>
    <row r="5511" spans="1:1" x14ac:dyDescent="0.35">
      <c r="A5511" t="s">
        <v>7279</v>
      </c>
    </row>
    <row r="5512" spans="1:1" x14ac:dyDescent="0.35">
      <c r="A5512" t="s">
        <v>7280</v>
      </c>
    </row>
    <row r="5513" spans="1:1" x14ac:dyDescent="0.35">
      <c r="A5513" t="s">
        <v>7281</v>
      </c>
    </row>
    <row r="5514" spans="1:1" x14ac:dyDescent="0.35">
      <c r="A5514" t="s">
        <v>7282</v>
      </c>
    </row>
    <row r="5515" spans="1:1" x14ac:dyDescent="0.35">
      <c r="A5515" t="s">
        <v>7283</v>
      </c>
    </row>
    <row r="5516" spans="1:1" x14ac:dyDescent="0.35">
      <c r="A5516" t="s">
        <v>7284</v>
      </c>
    </row>
    <row r="5517" spans="1:1" x14ac:dyDescent="0.35">
      <c r="A5517" t="s">
        <v>7285</v>
      </c>
    </row>
    <row r="5518" spans="1:1" x14ac:dyDescent="0.35">
      <c r="A5518" t="s">
        <v>7286</v>
      </c>
    </row>
    <row r="5519" spans="1:1" x14ac:dyDescent="0.35">
      <c r="A5519" t="s">
        <v>7287</v>
      </c>
    </row>
    <row r="5520" spans="1:1" x14ac:dyDescent="0.35">
      <c r="A5520" t="s">
        <v>7288</v>
      </c>
    </row>
    <row r="5521" spans="1:1" x14ac:dyDescent="0.35">
      <c r="A5521" t="s">
        <v>7289</v>
      </c>
    </row>
    <row r="5522" spans="1:1" x14ac:dyDescent="0.35">
      <c r="A5522" t="s">
        <v>7290</v>
      </c>
    </row>
    <row r="5523" spans="1:1" x14ac:dyDescent="0.35">
      <c r="A5523" t="s">
        <v>7291</v>
      </c>
    </row>
    <row r="5524" spans="1:1" x14ac:dyDescent="0.35">
      <c r="A5524" t="s">
        <v>7292</v>
      </c>
    </row>
    <row r="5525" spans="1:1" x14ac:dyDescent="0.35">
      <c r="A5525" t="s">
        <v>7293</v>
      </c>
    </row>
    <row r="5526" spans="1:1" x14ac:dyDescent="0.35">
      <c r="A5526" t="s">
        <v>7294</v>
      </c>
    </row>
    <row r="5527" spans="1:1" x14ac:dyDescent="0.35">
      <c r="A5527" t="s">
        <v>7295</v>
      </c>
    </row>
    <row r="5528" spans="1:1" x14ac:dyDescent="0.35">
      <c r="A5528" t="s">
        <v>7296</v>
      </c>
    </row>
    <row r="5529" spans="1:1" x14ac:dyDescent="0.35">
      <c r="A5529" t="s">
        <v>7297</v>
      </c>
    </row>
    <row r="5530" spans="1:1" x14ac:dyDescent="0.35">
      <c r="A5530" t="s">
        <v>7298</v>
      </c>
    </row>
    <row r="5531" spans="1:1" x14ac:dyDescent="0.35">
      <c r="A5531" t="s">
        <v>7299</v>
      </c>
    </row>
    <row r="5532" spans="1:1" x14ac:dyDescent="0.35">
      <c r="A5532" t="s">
        <v>7300</v>
      </c>
    </row>
    <row r="5533" spans="1:1" x14ac:dyDescent="0.35">
      <c r="A5533" t="s">
        <v>7301</v>
      </c>
    </row>
    <row r="5534" spans="1:1" x14ac:dyDescent="0.35">
      <c r="A5534" t="s">
        <v>7302</v>
      </c>
    </row>
    <row r="5535" spans="1:1" x14ac:dyDescent="0.35">
      <c r="A5535" t="s">
        <v>7303</v>
      </c>
    </row>
    <row r="5536" spans="1:1" x14ac:dyDescent="0.35">
      <c r="A5536" t="s">
        <v>7304</v>
      </c>
    </row>
    <row r="5537" spans="1:1" x14ac:dyDescent="0.35">
      <c r="A5537" t="s">
        <v>7305</v>
      </c>
    </row>
    <row r="5538" spans="1:1" x14ac:dyDescent="0.35">
      <c r="A5538" t="s">
        <v>7306</v>
      </c>
    </row>
    <row r="5539" spans="1:1" x14ac:dyDescent="0.35">
      <c r="A5539" t="s">
        <v>7307</v>
      </c>
    </row>
    <row r="5540" spans="1:1" x14ac:dyDescent="0.35">
      <c r="A5540" t="s">
        <v>7308</v>
      </c>
    </row>
    <row r="5541" spans="1:1" x14ac:dyDescent="0.35">
      <c r="A5541" t="s">
        <v>7309</v>
      </c>
    </row>
    <row r="5542" spans="1:1" x14ac:dyDescent="0.35">
      <c r="A5542" t="s">
        <v>7310</v>
      </c>
    </row>
    <row r="5543" spans="1:1" x14ac:dyDescent="0.35">
      <c r="A5543" t="s">
        <v>7311</v>
      </c>
    </row>
    <row r="5544" spans="1:1" x14ac:dyDescent="0.35">
      <c r="A5544" t="s">
        <v>7312</v>
      </c>
    </row>
    <row r="5545" spans="1:1" x14ac:dyDescent="0.35">
      <c r="A5545" t="s">
        <v>7313</v>
      </c>
    </row>
    <row r="5546" spans="1:1" x14ac:dyDescent="0.35">
      <c r="A5546" t="s">
        <v>7314</v>
      </c>
    </row>
    <row r="5547" spans="1:1" x14ac:dyDescent="0.35">
      <c r="A5547" t="s">
        <v>7315</v>
      </c>
    </row>
    <row r="5548" spans="1:1" x14ac:dyDescent="0.35">
      <c r="A5548" t="s">
        <v>7316</v>
      </c>
    </row>
    <row r="5549" spans="1:1" x14ac:dyDescent="0.35">
      <c r="A5549" t="s">
        <v>7317</v>
      </c>
    </row>
    <row r="5550" spans="1:1" x14ac:dyDescent="0.35">
      <c r="A5550" t="s">
        <v>7318</v>
      </c>
    </row>
    <row r="5551" spans="1:1" x14ac:dyDescent="0.35">
      <c r="A5551" t="s">
        <v>7319</v>
      </c>
    </row>
    <row r="5552" spans="1:1" x14ac:dyDescent="0.35">
      <c r="A5552" t="s">
        <v>7320</v>
      </c>
    </row>
    <row r="5553" spans="1:1" x14ac:dyDescent="0.35">
      <c r="A5553" t="s">
        <v>7321</v>
      </c>
    </row>
    <row r="5554" spans="1:1" x14ac:dyDescent="0.35">
      <c r="A5554" t="s">
        <v>7322</v>
      </c>
    </row>
    <row r="5555" spans="1:1" x14ac:dyDescent="0.35">
      <c r="A5555" t="s">
        <v>7323</v>
      </c>
    </row>
    <row r="5556" spans="1:1" x14ac:dyDescent="0.35">
      <c r="A5556" t="s">
        <v>7324</v>
      </c>
    </row>
    <row r="5557" spans="1:1" x14ac:dyDescent="0.35">
      <c r="A5557" t="s">
        <v>7325</v>
      </c>
    </row>
    <row r="5558" spans="1:1" x14ac:dyDescent="0.35">
      <c r="A5558" t="s">
        <v>7326</v>
      </c>
    </row>
    <row r="5559" spans="1:1" x14ac:dyDescent="0.35">
      <c r="A5559" t="s">
        <v>7327</v>
      </c>
    </row>
    <row r="5560" spans="1:1" x14ac:dyDescent="0.35">
      <c r="A5560" t="s">
        <v>7328</v>
      </c>
    </row>
    <row r="5561" spans="1:1" x14ac:dyDescent="0.35">
      <c r="A5561" t="s">
        <v>7329</v>
      </c>
    </row>
    <row r="5562" spans="1:1" x14ac:dyDescent="0.35">
      <c r="A5562" t="s">
        <v>7330</v>
      </c>
    </row>
    <row r="5563" spans="1:1" x14ac:dyDescent="0.35">
      <c r="A5563" t="s">
        <v>7331</v>
      </c>
    </row>
    <row r="5564" spans="1:1" x14ac:dyDescent="0.35">
      <c r="A5564" t="s">
        <v>7332</v>
      </c>
    </row>
    <row r="5565" spans="1:1" x14ac:dyDescent="0.35">
      <c r="A5565" t="s">
        <v>7333</v>
      </c>
    </row>
    <row r="5566" spans="1:1" x14ac:dyDescent="0.35">
      <c r="A5566" t="s">
        <v>7334</v>
      </c>
    </row>
    <row r="5567" spans="1:1" x14ac:dyDescent="0.35">
      <c r="A5567" t="s">
        <v>7335</v>
      </c>
    </row>
    <row r="5568" spans="1:1" x14ac:dyDescent="0.35">
      <c r="A5568" t="s">
        <v>7336</v>
      </c>
    </row>
    <row r="5569" spans="1:1" x14ac:dyDescent="0.35">
      <c r="A5569" t="s">
        <v>7337</v>
      </c>
    </row>
    <row r="5570" spans="1:1" x14ac:dyDescent="0.35">
      <c r="A5570" t="s">
        <v>7338</v>
      </c>
    </row>
    <row r="5571" spans="1:1" x14ac:dyDescent="0.35">
      <c r="A5571" t="s">
        <v>7339</v>
      </c>
    </row>
    <row r="5572" spans="1:1" x14ac:dyDescent="0.35">
      <c r="A5572" t="s">
        <v>7340</v>
      </c>
    </row>
    <row r="5573" spans="1:1" x14ac:dyDescent="0.35">
      <c r="A5573" t="s">
        <v>7341</v>
      </c>
    </row>
    <row r="5574" spans="1:1" x14ac:dyDescent="0.35">
      <c r="A5574" t="s">
        <v>7342</v>
      </c>
    </row>
    <row r="5575" spans="1:1" x14ac:dyDescent="0.35">
      <c r="A5575" t="s">
        <v>7343</v>
      </c>
    </row>
    <row r="5576" spans="1:1" x14ac:dyDescent="0.35">
      <c r="A5576" t="s">
        <v>7344</v>
      </c>
    </row>
    <row r="5577" spans="1:1" x14ac:dyDescent="0.35">
      <c r="A5577" t="s">
        <v>7345</v>
      </c>
    </row>
    <row r="5578" spans="1:1" x14ac:dyDescent="0.35">
      <c r="A5578" t="s">
        <v>7346</v>
      </c>
    </row>
    <row r="5579" spans="1:1" x14ac:dyDescent="0.35">
      <c r="A5579" t="s">
        <v>7347</v>
      </c>
    </row>
    <row r="5580" spans="1:1" x14ac:dyDescent="0.35">
      <c r="A5580" t="s">
        <v>7348</v>
      </c>
    </row>
    <row r="5581" spans="1:1" x14ac:dyDescent="0.35">
      <c r="A5581" t="s">
        <v>7349</v>
      </c>
    </row>
    <row r="5582" spans="1:1" x14ac:dyDescent="0.35">
      <c r="A5582" t="s">
        <v>7350</v>
      </c>
    </row>
    <row r="5583" spans="1:1" x14ac:dyDescent="0.35">
      <c r="A5583" t="s">
        <v>7351</v>
      </c>
    </row>
    <row r="5584" spans="1:1" x14ac:dyDescent="0.35">
      <c r="A5584" t="s">
        <v>7352</v>
      </c>
    </row>
    <row r="5585" spans="1:1" x14ac:dyDescent="0.35">
      <c r="A5585" t="s">
        <v>7353</v>
      </c>
    </row>
    <row r="5586" spans="1:1" x14ac:dyDescent="0.35">
      <c r="A5586" t="s">
        <v>7354</v>
      </c>
    </row>
    <row r="5587" spans="1:1" x14ac:dyDescent="0.35">
      <c r="A5587" t="s">
        <v>7355</v>
      </c>
    </row>
    <row r="5588" spans="1:1" x14ac:dyDescent="0.35">
      <c r="A5588" t="s">
        <v>7356</v>
      </c>
    </row>
    <row r="5589" spans="1:1" x14ac:dyDescent="0.35">
      <c r="A5589" t="s">
        <v>7357</v>
      </c>
    </row>
    <row r="5590" spans="1:1" x14ac:dyDescent="0.35">
      <c r="A5590" t="s">
        <v>7358</v>
      </c>
    </row>
    <row r="5591" spans="1:1" x14ac:dyDescent="0.35">
      <c r="A5591" t="s">
        <v>7359</v>
      </c>
    </row>
    <row r="5592" spans="1:1" x14ac:dyDescent="0.35">
      <c r="A5592" t="s">
        <v>7360</v>
      </c>
    </row>
    <row r="5593" spans="1:1" x14ac:dyDescent="0.35">
      <c r="A5593" t="s">
        <v>7361</v>
      </c>
    </row>
    <row r="5594" spans="1:1" x14ac:dyDescent="0.35">
      <c r="A5594" t="s">
        <v>7362</v>
      </c>
    </row>
    <row r="5595" spans="1:1" x14ac:dyDescent="0.35">
      <c r="A5595" t="s">
        <v>7363</v>
      </c>
    </row>
    <row r="5596" spans="1:1" x14ac:dyDescent="0.35">
      <c r="A5596" t="s">
        <v>7364</v>
      </c>
    </row>
    <row r="5597" spans="1:1" x14ac:dyDescent="0.35">
      <c r="A5597" t="s">
        <v>7365</v>
      </c>
    </row>
    <row r="5598" spans="1:1" x14ac:dyDescent="0.35">
      <c r="A5598" t="s">
        <v>7366</v>
      </c>
    </row>
    <row r="5599" spans="1:1" x14ac:dyDescent="0.35">
      <c r="A5599" t="s">
        <v>7367</v>
      </c>
    </row>
    <row r="5600" spans="1:1" x14ac:dyDescent="0.35">
      <c r="A5600" t="s">
        <v>7368</v>
      </c>
    </row>
    <row r="5601" spans="1:1" x14ac:dyDescent="0.35">
      <c r="A5601" t="s">
        <v>7369</v>
      </c>
    </row>
    <row r="5602" spans="1:1" x14ac:dyDescent="0.35">
      <c r="A5602" t="s">
        <v>7370</v>
      </c>
    </row>
    <row r="5603" spans="1:1" x14ac:dyDescent="0.35">
      <c r="A5603" t="s">
        <v>7371</v>
      </c>
    </row>
    <row r="5604" spans="1:1" x14ac:dyDescent="0.35">
      <c r="A5604" t="s">
        <v>7372</v>
      </c>
    </row>
    <row r="5605" spans="1:1" x14ac:dyDescent="0.35">
      <c r="A5605" t="s">
        <v>7373</v>
      </c>
    </row>
    <row r="5606" spans="1:1" x14ac:dyDescent="0.35">
      <c r="A5606" t="s">
        <v>7374</v>
      </c>
    </row>
    <row r="5607" spans="1:1" x14ac:dyDescent="0.35">
      <c r="A5607" t="s">
        <v>7375</v>
      </c>
    </row>
    <row r="5608" spans="1:1" x14ac:dyDescent="0.35">
      <c r="A5608" t="s">
        <v>7376</v>
      </c>
    </row>
    <row r="5609" spans="1:1" x14ac:dyDescent="0.35">
      <c r="A5609" t="s">
        <v>7377</v>
      </c>
    </row>
    <row r="5610" spans="1:1" x14ac:dyDescent="0.35">
      <c r="A5610" t="s">
        <v>7378</v>
      </c>
    </row>
    <row r="5611" spans="1:1" x14ac:dyDescent="0.35">
      <c r="A5611" t="s">
        <v>7379</v>
      </c>
    </row>
    <row r="5612" spans="1:1" x14ac:dyDescent="0.35">
      <c r="A5612" t="s">
        <v>7380</v>
      </c>
    </row>
    <row r="5613" spans="1:1" x14ac:dyDescent="0.35">
      <c r="A5613" t="s">
        <v>7381</v>
      </c>
    </row>
    <row r="5614" spans="1:1" x14ac:dyDescent="0.35">
      <c r="A5614" t="s">
        <v>7382</v>
      </c>
    </row>
    <row r="5615" spans="1:1" x14ac:dyDescent="0.35">
      <c r="A5615" t="s">
        <v>7383</v>
      </c>
    </row>
    <row r="5616" spans="1:1" x14ac:dyDescent="0.35">
      <c r="A5616" t="s">
        <v>7384</v>
      </c>
    </row>
    <row r="5617" spans="1:1" x14ac:dyDescent="0.35">
      <c r="A5617" t="s">
        <v>7385</v>
      </c>
    </row>
    <row r="5618" spans="1:1" x14ac:dyDescent="0.35">
      <c r="A5618" t="s">
        <v>7386</v>
      </c>
    </row>
    <row r="5619" spans="1:1" x14ac:dyDescent="0.35">
      <c r="A5619" t="s">
        <v>7387</v>
      </c>
    </row>
    <row r="5620" spans="1:1" x14ac:dyDescent="0.35">
      <c r="A5620" t="s">
        <v>7388</v>
      </c>
    </row>
    <row r="5621" spans="1:1" x14ac:dyDescent="0.35">
      <c r="A5621" t="s">
        <v>7389</v>
      </c>
    </row>
    <row r="5622" spans="1:1" x14ac:dyDescent="0.35">
      <c r="A5622" t="s">
        <v>7390</v>
      </c>
    </row>
    <row r="5623" spans="1:1" x14ac:dyDescent="0.35">
      <c r="A5623" t="s">
        <v>7391</v>
      </c>
    </row>
    <row r="5624" spans="1:1" x14ac:dyDescent="0.35">
      <c r="A5624" t="s">
        <v>7392</v>
      </c>
    </row>
    <row r="5625" spans="1:1" x14ac:dyDescent="0.35">
      <c r="A5625" t="s">
        <v>7393</v>
      </c>
    </row>
    <row r="5626" spans="1:1" x14ac:dyDescent="0.35">
      <c r="A5626" t="s">
        <v>7394</v>
      </c>
    </row>
    <row r="5627" spans="1:1" x14ac:dyDescent="0.35">
      <c r="A5627" t="s">
        <v>7395</v>
      </c>
    </row>
    <row r="5628" spans="1:1" x14ac:dyDescent="0.35">
      <c r="A5628" t="s">
        <v>7396</v>
      </c>
    </row>
    <row r="5629" spans="1:1" x14ac:dyDescent="0.35">
      <c r="A5629" t="s">
        <v>7397</v>
      </c>
    </row>
    <row r="5630" spans="1:1" x14ac:dyDescent="0.35">
      <c r="A5630" t="s">
        <v>7398</v>
      </c>
    </row>
    <row r="5631" spans="1:1" x14ac:dyDescent="0.35">
      <c r="A5631" t="s">
        <v>7399</v>
      </c>
    </row>
    <row r="5632" spans="1:1" x14ac:dyDescent="0.35">
      <c r="A5632" t="s">
        <v>7400</v>
      </c>
    </row>
    <row r="5633" spans="1:1" x14ac:dyDescent="0.35">
      <c r="A5633" t="s">
        <v>7401</v>
      </c>
    </row>
    <row r="5634" spans="1:1" x14ac:dyDescent="0.35">
      <c r="A5634" t="s">
        <v>7402</v>
      </c>
    </row>
    <row r="5635" spans="1:1" x14ac:dyDescent="0.35">
      <c r="A5635" t="s">
        <v>7403</v>
      </c>
    </row>
    <row r="5636" spans="1:1" x14ac:dyDescent="0.35">
      <c r="A5636" t="s">
        <v>7404</v>
      </c>
    </row>
    <row r="5637" spans="1:1" x14ac:dyDescent="0.35">
      <c r="A5637" t="s">
        <v>7405</v>
      </c>
    </row>
    <row r="5638" spans="1:1" x14ac:dyDescent="0.35">
      <c r="A5638" t="s">
        <v>7406</v>
      </c>
    </row>
    <row r="5639" spans="1:1" x14ac:dyDescent="0.35">
      <c r="A5639" t="s">
        <v>7407</v>
      </c>
    </row>
    <row r="5640" spans="1:1" x14ac:dyDescent="0.35">
      <c r="A5640" t="s">
        <v>7408</v>
      </c>
    </row>
    <row r="5641" spans="1:1" x14ac:dyDescent="0.35">
      <c r="A5641" t="s">
        <v>7409</v>
      </c>
    </row>
    <row r="5642" spans="1:1" x14ac:dyDescent="0.35">
      <c r="A5642" t="s">
        <v>7410</v>
      </c>
    </row>
    <row r="5643" spans="1:1" x14ac:dyDescent="0.35">
      <c r="A5643" t="s">
        <v>7411</v>
      </c>
    </row>
    <row r="5644" spans="1:1" x14ac:dyDescent="0.35">
      <c r="A5644" t="s">
        <v>7412</v>
      </c>
    </row>
    <row r="5645" spans="1:1" x14ac:dyDescent="0.35">
      <c r="A5645" t="s">
        <v>7413</v>
      </c>
    </row>
    <row r="5646" spans="1:1" x14ac:dyDescent="0.35">
      <c r="A5646" t="s">
        <v>7414</v>
      </c>
    </row>
    <row r="5647" spans="1:1" x14ac:dyDescent="0.35">
      <c r="A5647" t="s">
        <v>7415</v>
      </c>
    </row>
    <row r="5648" spans="1:1" x14ac:dyDescent="0.35">
      <c r="A5648" t="s">
        <v>7416</v>
      </c>
    </row>
    <row r="5649" spans="1:1" x14ac:dyDescent="0.35">
      <c r="A5649" t="s">
        <v>7417</v>
      </c>
    </row>
    <row r="5650" spans="1:1" x14ac:dyDescent="0.35">
      <c r="A5650" t="s">
        <v>7418</v>
      </c>
    </row>
    <row r="5651" spans="1:1" x14ac:dyDescent="0.35">
      <c r="A5651" t="s">
        <v>7419</v>
      </c>
    </row>
    <row r="5652" spans="1:1" x14ac:dyDescent="0.35">
      <c r="A5652" t="s">
        <v>7420</v>
      </c>
    </row>
    <row r="5653" spans="1:1" x14ac:dyDescent="0.35">
      <c r="A5653" t="s">
        <v>7421</v>
      </c>
    </row>
    <row r="5654" spans="1:1" x14ac:dyDescent="0.35">
      <c r="A5654" t="s">
        <v>7422</v>
      </c>
    </row>
    <row r="5655" spans="1:1" x14ac:dyDescent="0.35">
      <c r="A5655" t="s">
        <v>7423</v>
      </c>
    </row>
    <row r="5656" spans="1:1" x14ac:dyDescent="0.35">
      <c r="A5656" t="s">
        <v>7424</v>
      </c>
    </row>
    <row r="5657" spans="1:1" x14ac:dyDescent="0.35">
      <c r="A5657" t="s">
        <v>7425</v>
      </c>
    </row>
    <row r="5658" spans="1:1" x14ac:dyDescent="0.35">
      <c r="A5658" t="s">
        <v>7426</v>
      </c>
    </row>
    <row r="5659" spans="1:1" x14ac:dyDescent="0.35">
      <c r="A5659" t="s">
        <v>7427</v>
      </c>
    </row>
    <row r="5660" spans="1:1" x14ac:dyDescent="0.35">
      <c r="A5660" t="s">
        <v>7428</v>
      </c>
    </row>
    <row r="5661" spans="1:1" x14ac:dyDescent="0.35">
      <c r="A5661" t="s">
        <v>7429</v>
      </c>
    </row>
    <row r="5662" spans="1:1" x14ac:dyDescent="0.35">
      <c r="A5662" t="s">
        <v>7430</v>
      </c>
    </row>
    <row r="5663" spans="1:1" x14ac:dyDescent="0.35">
      <c r="A5663" t="s">
        <v>7431</v>
      </c>
    </row>
    <row r="5664" spans="1:1" x14ac:dyDescent="0.35">
      <c r="A5664" t="s">
        <v>7432</v>
      </c>
    </row>
    <row r="5665" spans="1:1" x14ac:dyDescent="0.35">
      <c r="A5665" t="s">
        <v>7433</v>
      </c>
    </row>
    <row r="5666" spans="1:1" x14ac:dyDescent="0.35">
      <c r="A5666" t="s">
        <v>7434</v>
      </c>
    </row>
    <row r="5667" spans="1:1" x14ac:dyDescent="0.35">
      <c r="A5667" t="s">
        <v>7435</v>
      </c>
    </row>
    <row r="5668" spans="1:1" x14ac:dyDescent="0.35">
      <c r="A5668" t="s">
        <v>7436</v>
      </c>
    </row>
    <row r="5669" spans="1:1" x14ac:dyDescent="0.35">
      <c r="A5669" t="s">
        <v>7437</v>
      </c>
    </row>
    <row r="5670" spans="1:1" x14ac:dyDescent="0.35">
      <c r="A5670" t="s">
        <v>7438</v>
      </c>
    </row>
    <row r="5671" spans="1:1" x14ac:dyDescent="0.35">
      <c r="A5671" t="s">
        <v>7439</v>
      </c>
    </row>
    <row r="5672" spans="1:1" x14ac:dyDescent="0.35">
      <c r="A5672" t="s">
        <v>7440</v>
      </c>
    </row>
    <row r="5673" spans="1:1" x14ac:dyDescent="0.35">
      <c r="A5673" t="s">
        <v>7441</v>
      </c>
    </row>
    <row r="5674" spans="1:1" x14ac:dyDescent="0.35">
      <c r="A5674" t="s">
        <v>7442</v>
      </c>
    </row>
    <row r="5675" spans="1:1" x14ac:dyDescent="0.35">
      <c r="A5675" t="s">
        <v>7443</v>
      </c>
    </row>
    <row r="5676" spans="1:1" x14ac:dyDescent="0.35">
      <c r="A5676" t="s">
        <v>7444</v>
      </c>
    </row>
    <row r="5677" spans="1:1" x14ac:dyDescent="0.35">
      <c r="A5677" t="s">
        <v>7445</v>
      </c>
    </row>
    <row r="5678" spans="1:1" x14ac:dyDescent="0.35">
      <c r="A5678" t="s">
        <v>7446</v>
      </c>
    </row>
    <row r="5679" spans="1:1" x14ac:dyDescent="0.35">
      <c r="A5679" t="s">
        <v>7447</v>
      </c>
    </row>
    <row r="5680" spans="1:1" x14ac:dyDescent="0.35">
      <c r="A5680" t="s">
        <v>7448</v>
      </c>
    </row>
    <row r="5681" spans="1:1" x14ac:dyDescent="0.35">
      <c r="A5681" t="s">
        <v>7449</v>
      </c>
    </row>
    <row r="5682" spans="1:1" x14ac:dyDescent="0.35">
      <c r="A5682" t="s">
        <v>7450</v>
      </c>
    </row>
    <row r="5683" spans="1:1" x14ac:dyDescent="0.35">
      <c r="A5683" t="s">
        <v>7451</v>
      </c>
    </row>
    <row r="5684" spans="1:1" x14ac:dyDescent="0.35">
      <c r="A5684" t="s">
        <v>7452</v>
      </c>
    </row>
    <row r="5685" spans="1:1" x14ac:dyDescent="0.35">
      <c r="A5685" t="s">
        <v>7453</v>
      </c>
    </row>
    <row r="5686" spans="1:1" x14ac:dyDescent="0.35">
      <c r="A5686" t="s">
        <v>7454</v>
      </c>
    </row>
    <row r="5687" spans="1:1" x14ac:dyDescent="0.35">
      <c r="A5687" t="s">
        <v>7455</v>
      </c>
    </row>
    <row r="5688" spans="1:1" x14ac:dyDescent="0.35">
      <c r="A5688" t="s">
        <v>7456</v>
      </c>
    </row>
    <row r="5689" spans="1:1" x14ac:dyDescent="0.35">
      <c r="A5689" t="s">
        <v>7457</v>
      </c>
    </row>
    <row r="5690" spans="1:1" x14ac:dyDescent="0.35">
      <c r="A5690" t="s">
        <v>7458</v>
      </c>
    </row>
    <row r="5691" spans="1:1" x14ac:dyDescent="0.35">
      <c r="A5691" t="s">
        <v>7459</v>
      </c>
    </row>
    <row r="5692" spans="1:1" x14ac:dyDescent="0.35">
      <c r="A5692" t="s">
        <v>7460</v>
      </c>
    </row>
    <row r="5693" spans="1:1" x14ac:dyDescent="0.35">
      <c r="A5693" t="s">
        <v>7461</v>
      </c>
    </row>
    <row r="5694" spans="1:1" x14ac:dyDescent="0.35">
      <c r="A5694" t="s">
        <v>7462</v>
      </c>
    </row>
    <row r="5695" spans="1:1" x14ac:dyDescent="0.35">
      <c r="A5695" t="s">
        <v>7463</v>
      </c>
    </row>
    <row r="5696" spans="1:1" x14ac:dyDescent="0.35">
      <c r="A5696" t="s">
        <v>7464</v>
      </c>
    </row>
    <row r="5697" spans="1:1" x14ac:dyDescent="0.35">
      <c r="A5697" t="s">
        <v>7465</v>
      </c>
    </row>
    <row r="5698" spans="1:1" x14ac:dyDescent="0.35">
      <c r="A5698" t="s">
        <v>7466</v>
      </c>
    </row>
    <row r="5699" spans="1:1" x14ac:dyDescent="0.35">
      <c r="A5699" t="s">
        <v>7467</v>
      </c>
    </row>
    <row r="5700" spans="1:1" x14ac:dyDescent="0.35">
      <c r="A5700" t="s">
        <v>7468</v>
      </c>
    </row>
    <row r="5701" spans="1:1" x14ac:dyDescent="0.35">
      <c r="A5701" t="s">
        <v>7469</v>
      </c>
    </row>
    <row r="5702" spans="1:1" x14ac:dyDescent="0.35">
      <c r="A5702" t="s">
        <v>7470</v>
      </c>
    </row>
    <row r="5703" spans="1:1" x14ac:dyDescent="0.35">
      <c r="A5703" t="s">
        <v>7471</v>
      </c>
    </row>
    <row r="5704" spans="1:1" x14ac:dyDescent="0.35">
      <c r="A5704" t="s">
        <v>7472</v>
      </c>
    </row>
    <row r="5705" spans="1:1" x14ac:dyDescent="0.35">
      <c r="A5705" t="s">
        <v>7473</v>
      </c>
    </row>
    <row r="5706" spans="1:1" x14ac:dyDescent="0.35">
      <c r="A5706" t="s">
        <v>7474</v>
      </c>
    </row>
    <row r="5707" spans="1:1" x14ac:dyDescent="0.35">
      <c r="A5707" t="s">
        <v>7475</v>
      </c>
    </row>
    <row r="5708" spans="1:1" x14ac:dyDescent="0.35">
      <c r="A5708" t="s">
        <v>7476</v>
      </c>
    </row>
    <row r="5709" spans="1:1" x14ac:dyDescent="0.35">
      <c r="A5709" t="s">
        <v>7477</v>
      </c>
    </row>
    <row r="5710" spans="1:1" x14ac:dyDescent="0.35">
      <c r="A5710" t="s">
        <v>7478</v>
      </c>
    </row>
    <row r="5711" spans="1:1" x14ac:dyDescent="0.35">
      <c r="A5711" t="s">
        <v>7479</v>
      </c>
    </row>
    <row r="5712" spans="1:1" x14ac:dyDescent="0.35">
      <c r="A5712" t="s">
        <v>7480</v>
      </c>
    </row>
    <row r="5713" spans="1:1" x14ac:dyDescent="0.35">
      <c r="A5713" t="s">
        <v>7481</v>
      </c>
    </row>
    <row r="5714" spans="1:1" x14ac:dyDescent="0.35">
      <c r="A5714" t="s">
        <v>7482</v>
      </c>
    </row>
    <row r="5715" spans="1:1" x14ac:dyDescent="0.35">
      <c r="A5715" t="s">
        <v>7483</v>
      </c>
    </row>
    <row r="5716" spans="1:1" x14ac:dyDescent="0.35">
      <c r="A5716" t="s">
        <v>7484</v>
      </c>
    </row>
    <row r="5717" spans="1:1" x14ac:dyDescent="0.35">
      <c r="A5717" t="s">
        <v>7485</v>
      </c>
    </row>
    <row r="5718" spans="1:1" x14ac:dyDescent="0.35">
      <c r="A5718" t="s">
        <v>7486</v>
      </c>
    </row>
    <row r="5719" spans="1:1" x14ac:dyDescent="0.35">
      <c r="A5719" t="s">
        <v>7487</v>
      </c>
    </row>
    <row r="5720" spans="1:1" x14ac:dyDescent="0.35">
      <c r="A5720" t="s">
        <v>7488</v>
      </c>
    </row>
    <row r="5721" spans="1:1" x14ac:dyDescent="0.35">
      <c r="A5721" t="s">
        <v>7489</v>
      </c>
    </row>
    <row r="5722" spans="1:1" x14ac:dyDescent="0.35">
      <c r="A5722" t="s">
        <v>7490</v>
      </c>
    </row>
    <row r="5723" spans="1:1" x14ac:dyDescent="0.35">
      <c r="A5723" t="s">
        <v>7491</v>
      </c>
    </row>
    <row r="5724" spans="1:1" x14ac:dyDescent="0.35">
      <c r="A5724" t="s">
        <v>7492</v>
      </c>
    </row>
    <row r="5725" spans="1:1" x14ac:dyDescent="0.35">
      <c r="A5725" t="s">
        <v>7493</v>
      </c>
    </row>
    <row r="5726" spans="1:1" x14ac:dyDescent="0.35">
      <c r="A5726" t="s">
        <v>7494</v>
      </c>
    </row>
    <row r="5727" spans="1:1" x14ac:dyDescent="0.35">
      <c r="A5727" t="s">
        <v>7495</v>
      </c>
    </row>
    <row r="5728" spans="1:1" x14ac:dyDescent="0.35">
      <c r="A5728" t="s">
        <v>7496</v>
      </c>
    </row>
    <row r="5729" spans="1:1" x14ac:dyDescent="0.35">
      <c r="A5729" t="s">
        <v>7497</v>
      </c>
    </row>
    <row r="5730" spans="1:1" x14ac:dyDescent="0.35">
      <c r="A5730" t="s">
        <v>7498</v>
      </c>
    </row>
    <row r="5731" spans="1:1" x14ac:dyDescent="0.35">
      <c r="A5731" t="s">
        <v>7499</v>
      </c>
    </row>
    <row r="5732" spans="1:1" x14ac:dyDescent="0.35">
      <c r="A5732" t="s">
        <v>7500</v>
      </c>
    </row>
    <row r="5733" spans="1:1" x14ac:dyDescent="0.35">
      <c r="A5733" t="s">
        <v>7501</v>
      </c>
    </row>
    <row r="5734" spans="1:1" x14ac:dyDescent="0.35">
      <c r="A5734" t="s">
        <v>7502</v>
      </c>
    </row>
    <row r="5735" spans="1:1" x14ac:dyDescent="0.35">
      <c r="A5735" t="s">
        <v>7503</v>
      </c>
    </row>
    <row r="5736" spans="1:1" x14ac:dyDescent="0.35">
      <c r="A5736" t="s">
        <v>7504</v>
      </c>
    </row>
    <row r="5737" spans="1:1" x14ac:dyDescent="0.35">
      <c r="A5737" t="s">
        <v>7505</v>
      </c>
    </row>
    <row r="5738" spans="1:1" x14ac:dyDescent="0.35">
      <c r="A5738" t="s">
        <v>7506</v>
      </c>
    </row>
    <row r="5739" spans="1:1" x14ac:dyDescent="0.35">
      <c r="A5739" t="s">
        <v>7507</v>
      </c>
    </row>
    <row r="5740" spans="1:1" x14ac:dyDescent="0.35">
      <c r="A5740" t="s">
        <v>7508</v>
      </c>
    </row>
    <row r="5741" spans="1:1" x14ac:dyDescent="0.35">
      <c r="A5741" t="s">
        <v>7509</v>
      </c>
    </row>
    <row r="5742" spans="1:1" x14ac:dyDescent="0.35">
      <c r="A5742" t="s">
        <v>7510</v>
      </c>
    </row>
    <row r="5743" spans="1:1" x14ac:dyDescent="0.35">
      <c r="A5743" t="s">
        <v>7511</v>
      </c>
    </row>
    <row r="5744" spans="1:1" x14ac:dyDescent="0.35">
      <c r="A5744" t="s">
        <v>7512</v>
      </c>
    </row>
    <row r="5745" spans="1:1" x14ac:dyDescent="0.35">
      <c r="A5745" t="s">
        <v>7513</v>
      </c>
    </row>
    <row r="5746" spans="1:1" x14ac:dyDescent="0.35">
      <c r="A5746" t="s">
        <v>7514</v>
      </c>
    </row>
    <row r="5747" spans="1:1" x14ac:dyDescent="0.35">
      <c r="A5747" t="s">
        <v>7515</v>
      </c>
    </row>
    <row r="5748" spans="1:1" x14ac:dyDescent="0.35">
      <c r="A5748" t="s">
        <v>7516</v>
      </c>
    </row>
    <row r="5749" spans="1:1" x14ac:dyDescent="0.35">
      <c r="A5749" t="s">
        <v>7517</v>
      </c>
    </row>
    <row r="5750" spans="1:1" x14ac:dyDescent="0.35">
      <c r="A5750" t="s">
        <v>7518</v>
      </c>
    </row>
    <row r="5751" spans="1:1" x14ac:dyDescent="0.35">
      <c r="A5751" t="s">
        <v>7519</v>
      </c>
    </row>
    <row r="5752" spans="1:1" x14ac:dyDescent="0.35">
      <c r="A5752" t="s">
        <v>7520</v>
      </c>
    </row>
    <row r="5753" spans="1:1" x14ac:dyDescent="0.35">
      <c r="A5753" t="s">
        <v>7521</v>
      </c>
    </row>
    <row r="5754" spans="1:1" x14ac:dyDescent="0.35">
      <c r="A5754" t="s">
        <v>7522</v>
      </c>
    </row>
    <row r="5755" spans="1:1" x14ac:dyDescent="0.35">
      <c r="A5755" t="s">
        <v>7523</v>
      </c>
    </row>
    <row r="5756" spans="1:1" x14ac:dyDescent="0.35">
      <c r="A5756" t="s">
        <v>7524</v>
      </c>
    </row>
    <row r="5757" spans="1:1" x14ac:dyDescent="0.35">
      <c r="A5757" t="s">
        <v>7525</v>
      </c>
    </row>
    <row r="5758" spans="1:1" x14ac:dyDescent="0.35">
      <c r="A5758" t="s">
        <v>7526</v>
      </c>
    </row>
    <row r="5759" spans="1:1" x14ac:dyDescent="0.35">
      <c r="A5759" t="s">
        <v>7527</v>
      </c>
    </row>
    <row r="5760" spans="1:1" x14ac:dyDescent="0.35">
      <c r="A5760" t="s">
        <v>7528</v>
      </c>
    </row>
    <row r="5761" spans="1:1" x14ac:dyDescent="0.35">
      <c r="A5761" t="s">
        <v>7529</v>
      </c>
    </row>
    <row r="5762" spans="1:1" x14ac:dyDescent="0.35">
      <c r="A5762" t="s">
        <v>7530</v>
      </c>
    </row>
    <row r="5763" spans="1:1" x14ac:dyDescent="0.35">
      <c r="A5763" t="s">
        <v>7531</v>
      </c>
    </row>
    <row r="5764" spans="1:1" x14ac:dyDescent="0.35">
      <c r="A5764" t="s">
        <v>7532</v>
      </c>
    </row>
    <row r="5765" spans="1:1" x14ac:dyDescent="0.35">
      <c r="A5765" t="s">
        <v>7533</v>
      </c>
    </row>
    <row r="5766" spans="1:1" x14ac:dyDescent="0.35">
      <c r="A5766" t="s">
        <v>7534</v>
      </c>
    </row>
    <row r="5767" spans="1:1" x14ac:dyDescent="0.35">
      <c r="A5767" t="s">
        <v>7535</v>
      </c>
    </row>
    <row r="5768" spans="1:1" x14ac:dyDescent="0.35">
      <c r="A5768" t="s">
        <v>7536</v>
      </c>
    </row>
    <row r="5769" spans="1:1" x14ac:dyDescent="0.35">
      <c r="A5769" t="s">
        <v>7537</v>
      </c>
    </row>
    <row r="5770" spans="1:1" x14ac:dyDescent="0.35">
      <c r="A5770" t="s">
        <v>7538</v>
      </c>
    </row>
    <row r="5771" spans="1:1" x14ac:dyDescent="0.35">
      <c r="A5771" t="s">
        <v>7539</v>
      </c>
    </row>
    <row r="5772" spans="1:1" x14ac:dyDescent="0.35">
      <c r="A5772" t="s">
        <v>7540</v>
      </c>
    </row>
    <row r="5773" spans="1:1" x14ac:dyDescent="0.35">
      <c r="A5773" t="s">
        <v>7541</v>
      </c>
    </row>
    <row r="5774" spans="1:1" x14ac:dyDescent="0.35">
      <c r="A5774" t="s">
        <v>7542</v>
      </c>
    </row>
    <row r="5775" spans="1:1" x14ac:dyDescent="0.35">
      <c r="A5775" t="s">
        <v>7543</v>
      </c>
    </row>
    <row r="5776" spans="1:1" x14ac:dyDescent="0.35">
      <c r="A5776" t="s">
        <v>7544</v>
      </c>
    </row>
    <row r="5777" spans="1:1" x14ac:dyDescent="0.35">
      <c r="A5777" t="s">
        <v>7545</v>
      </c>
    </row>
    <row r="5778" spans="1:1" x14ac:dyDescent="0.35">
      <c r="A5778" t="s">
        <v>7546</v>
      </c>
    </row>
    <row r="5779" spans="1:1" x14ac:dyDescent="0.35">
      <c r="A5779" t="s">
        <v>7547</v>
      </c>
    </row>
    <row r="5780" spans="1:1" x14ac:dyDescent="0.35">
      <c r="A5780" t="s">
        <v>7548</v>
      </c>
    </row>
    <row r="5781" spans="1:1" x14ac:dyDescent="0.35">
      <c r="A5781" t="s">
        <v>7549</v>
      </c>
    </row>
    <row r="5782" spans="1:1" x14ac:dyDescent="0.35">
      <c r="A5782" t="s">
        <v>7550</v>
      </c>
    </row>
    <row r="5783" spans="1:1" x14ac:dyDescent="0.35">
      <c r="A5783" t="s">
        <v>7551</v>
      </c>
    </row>
    <row r="5784" spans="1:1" x14ac:dyDescent="0.35">
      <c r="A5784" t="s">
        <v>7552</v>
      </c>
    </row>
    <row r="5785" spans="1:1" x14ac:dyDescent="0.35">
      <c r="A5785" t="s">
        <v>7553</v>
      </c>
    </row>
    <row r="5786" spans="1:1" x14ac:dyDescent="0.35">
      <c r="A5786" t="s">
        <v>7554</v>
      </c>
    </row>
    <row r="5787" spans="1:1" x14ac:dyDescent="0.35">
      <c r="A5787" t="s">
        <v>7555</v>
      </c>
    </row>
    <row r="5788" spans="1:1" x14ac:dyDescent="0.35">
      <c r="A5788" t="s">
        <v>7556</v>
      </c>
    </row>
    <row r="5789" spans="1:1" x14ac:dyDescent="0.35">
      <c r="A5789" t="s">
        <v>7557</v>
      </c>
    </row>
    <row r="5790" spans="1:1" x14ac:dyDescent="0.35">
      <c r="A5790" t="s">
        <v>7558</v>
      </c>
    </row>
    <row r="5791" spans="1:1" x14ac:dyDescent="0.35">
      <c r="A5791" t="s">
        <v>7559</v>
      </c>
    </row>
    <row r="5792" spans="1:1" x14ac:dyDescent="0.35">
      <c r="A5792" t="s">
        <v>7560</v>
      </c>
    </row>
    <row r="5793" spans="1:1" x14ac:dyDescent="0.35">
      <c r="A5793" t="s">
        <v>7561</v>
      </c>
    </row>
    <row r="5794" spans="1:1" x14ac:dyDescent="0.35">
      <c r="A5794" t="s">
        <v>7562</v>
      </c>
    </row>
    <row r="5795" spans="1:1" x14ac:dyDescent="0.35">
      <c r="A5795" t="s">
        <v>7563</v>
      </c>
    </row>
    <row r="5796" spans="1:1" x14ac:dyDescent="0.35">
      <c r="A5796" t="s">
        <v>7564</v>
      </c>
    </row>
    <row r="5797" spans="1:1" x14ac:dyDescent="0.35">
      <c r="A5797" t="s">
        <v>7565</v>
      </c>
    </row>
    <row r="5798" spans="1:1" x14ac:dyDescent="0.35">
      <c r="A5798" t="s">
        <v>7566</v>
      </c>
    </row>
    <row r="5799" spans="1:1" x14ac:dyDescent="0.35">
      <c r="A5799" t="s">
        <v>7567</v>
      </c>
    </row>
    <row r="5800" spans="1:1" x14ac:dyDescent="0.35">
      <c r="A5800" t="s">
        <v>7568</v>
      </c>
    </row>
    <row r="5801" spans="1:1" x14ac:dyDescent="0.35">
      <c r="A5801" t="s">
        <v>7569</v>
      </c>
    </row>
    <row r="5802" spans="1:1" x14ac:dyDescent="0.35">
      <c r="A5802" t="s">
        <v>7570</v>
      </c>
    </row>
    <row r="5803" spans="1:1" x14ac:dyDescent="0.35">
      <c r="A5803" t="s">
        <v>7571</v>
      </c>
    </row>
    <row r="5804" spans="1:1" x14ac:dyDescent="0.35">
      <c r="A5804" t="s">
        <v>7572</v>
      </c>
    </row>
    <row r="5805" spans="1:1" x14ac:dyDescent="0.35">
      <c r="A5805" t="s">
        <v>7573</v>
      </c>
    </row>
    <row r="5806" spans="1:1" x14ac:dyDescent="0.35">
      <c r="A5806" t="s">
        <v>7574</v>
      </c>
    </row>
    <row r="5807" spans="1:1" x14ac:dyDescent="0.35">
      <c r="A5807" t="s">
        <v>7575</v>
      </c>
    </row>
    <row r="5808" spans="1:1" x14ac:dyDescent="0.35">
      <c r="A5808" t="s">
        <v>7576</v>
      </c>
    </row>
    <row r="5809" spans="1:1" x14ac:dyDescent="0.35">
      <c r="A5809" t="s">
        <v>7577</v>
      </c>
    </row>
    <row r="5810" spans="1:1" x14ac:dyDescent="0.35">
      <c r="A5810" t="s">
        <v>7578</v>
      </c>
    </row>
    <row r="5811" spans="1:1" x14ac:dyDescent="0.35">
      <c r="A5811" t="s">
        <v>7579</v>
      </c>
    </row>
    <row r="5812" spans="1:1" x14ac:dyDescent="0.35">
      <c r="A5812" t="s">
        <v>7580</v>
      </c>
    </row>
    <row r="5813" spans="1:1" x14ac:dyDescent="0.35">
      <c r="A5813" t="s">
        <v>7581</v>
      </c>
    </row>
    <row r="5814" spans="1:1" x14ac:dyDescent="0.35">
      <c r="A5814" t="s">
        <v>7582</v>
      </c>
    </row>
    <row r="5815" spans="1:1" x14ac:dyDescent="0.35">
      <c r="A5815" t="s">
        <v>7583</v>
      </c>
    </row>
    <row r="5816" spans="1:1" x14ac:dyDescent="0.35">
      <c r="A5816" t="s">
        <v>7584</v>
      </c>
    </row>
    <row r="5817" spans="1:1" x14ac:dyDescent="0.35">
      <c r="A5817" t="s">
        <v>7585</v>
      </c>
    </row>
    <row r="5818" spans="1:1" x14ac:dyDescent="0.35">
      <c r="A5818" t="s">
        <v>7586</v>
      </c>
    </row>
    <row r="5819" spans="1:1" x14ac:dyDescent="0.35">
      <c r="A5819" t="s">
        <v>7587</v>
      </c>
    </row>
    <row r="5820" spans="1:1" x14ac:dyDescent="0.35">
      <c r="A5820" t="s">
        <v>7588</v>
      </c>
    </row>
    <row r="5821" spans="1:1" x14ac:dyDescent="0.35">
      <c r="A5821" t="s">
        <v>7589</v>
      </c>
    </row>
    <row r="5822" spans="1:1" x14ac:dyDescent="0.35">
      <c r="A5822" t="s">
        <v>7590</v>
      </c>
    </row>
    <row r="5823" spans="1:1" x14ac:dyDescent="0.35">
      <c r="A5823" t="s">
        <v>7591</v>
      </c>
    </row>
    <row r="5824" spans="1:1" x14ac:dyDescent="0.35">
      <c r="A5824" t="s">
        <v>7592</v>
      </c>
    </row>
    <row r="5825" spans="1:1" x14ac:dyDescent="0.35">
      <c r="A5825" t="s">
        <v>7593</v>
      </c>
    </row>
    <row r="5826" spans="1:1" x14ac:dyDescent="0.35">
      <c r="A5826" t="s">
        <v>7594</v>
      </c>
    </row>
    <row r="5827" spans="1:1" x14ac:dyDescent="0.35">
      <c r="A5827" t="s">
        <v>7595</v>
      </c>
    </row>
    <row r="5828" spans="1:1" x14ac:dyDescent="0.35">
      <c r="A5828" t="s">
        <v>7596</v>
      </c>
    </row>
    <row r="5829" spans="1:1" x14ac:dyDescent="0.35">
      <c r="A5829" t="s">
        <v>7597</v>
      </c>
    </row>
    <row r="5830" spans="1:1" x14ac:dyDescent="0.35">
      <c r="A5830" t="s">
        <v>7598</v>
      </c>
    </row>
    <row r="5831" spans="1:1" x14ac:dyDescent="0.35">
      <c r="A5831" t="s">
        <v>7599</v>
      </c>
    </row>
    <row r="5832" spans="1:1" x14ac:dyDescent="0.35">
      <c r="A5832" t="s">
        <v>7600</v>
      </c>
    </row>
    <row r="5833" spans="1:1" x14ac:dyDescent="0.35">
      <c r="A5833" t="s">
        <v>7601</v>
      </c>
    </row>
    <row r="5834" spans="1:1" x14ac:dyDescent="0.35">
      <c r="A5834" t="s">
        <v>7602</v>
      </c>
    </row>
    <row r="5835" spans="1:1" x14ac:dyDescent="0.35">
      <c r="A5835" t="s">
        <v>7603</v>
      </c>
    </row>
    <row r="5836" spans="1:1" x14ac:dyDescent="0.35">
      <c r="A5836" t="s">
        <v>7604</v>
      </c>
    </row>
    <row r="5837" spans="1:1" x14ac:dyDescent="0.35">
      <c r="A5837" t="s">
        <v>7605</v>
      </c>
    </row>
    <row r="5838" spans="1:1" x14ac:dyDescent="0.35">
      <c r="A5838" t="s">
        <v>7606</v>
      </c>
    </row>
    <row r="5839" spans="1:1" x14ac:dyDescent="0.35">
      <c r="A5839" t="s">
        <v>7607</v>
      </c>
    </row>
    <row r="5840" spans="1:1" x14ac:dyDescent="0.35">
      <c r="A5840" t="s">
        <v>7608</v>
      </c>
    </row>
    <row r="5841" spans="1:1" x14ac:dyDescent="0.35">
      <c r="A5841" t="s">
        <v>7609</v>
      </c>
    </row>
    <row r="5842" spans="1:1" x14ac:dyDescent="0.35">
      <c r="A5842" t="s">
        <v>7610</v>
      </c>
    </row>
    <row r="5843" spans="1:1" x14ac:dyDescent="0.35">
      <c r="A5843" t="s">
        <v>7611</v>
      </c>
    </row>
    <row r="5844" spans="1:1" x14ac:dyDescent="0.35">
      <c r="A5844" t="s">
        <v>7612</v>
      </c>
    </row>
    <row r="5845" spans="1:1" x14ac:dyDescent="0.35">
      <c r="A5845" t="s">
        <v>7613</v>
      </c>
    </row>
    <row r="5846" spans="1:1" x14ac:dyDescent="0.35">
      <c r="A5846" t="s">
        <v>7614</v>
      </c>
    </row>
    <row r="5847" spans="1:1" x14ac:dyDescent="0.35">
      <c r="A5847" t="s">
        <v>7615</v>
      </c>
    </row>
    <row r="5848" spans="1:1" x14ac:dyDescent="0.35">
      <c r="A5848" t="s">
        <v>7616</v>
      </c>
    </row>
    <row r="5849" spans="1:1" x14ac:dyDescent="0.35">
      <c r="A5849" t="s">
        <v>7617</v>
      </c>
    </row>
    <row r="5850" spans="1:1" x14ac:dyDescent="0.35">
      <c r="A5850" t="s">
        <v>7618</v>
      </c>
    </row>
    <row r="5851" spans="1:1" x14ac:dyDescent="0.35">
      <c r="A5851" t="s">
        <v>7619</v>
      </c>
    </row>
    <row r="5852" spans="1:1" x14ac:dyDescent="0.35">
      <c r="A5852" t="s">
        <v>7620</v>
      </c>
    </row>
    <row r="5853" spans="1:1" x14ac:dyDescent="0.35">
      <c r="A5853" t="s">
        <v>7621</v>
      </c>
    </row>
    <row r="5854" spans="1:1" x14ac:dyDescent="0.35">
      <c r="A5854" t="s">
        <v>7622</v>
      </c>
    </row>
    <row r="5855" spans="1:1" x14ac:dyDescent="0.35">
      <c r="A5855" t="s">
        <v>7623</v>
      </c>
    </row>
    <row r="5856" spans="1:1" x14ac:dyDescent="0.35">
      <c r="A5856" t="s">
        <v>7624</v>
      </c>
    </row>
    <row r="5857" spans="1:1" x14ac:dyDescent="0.35">
      <c r="A5857" t="s">
        <v>7625</v>
      </c>
    </row>
    <row r="5858" spans="1:1" x14ac:dyDescent="0.35">
      <c r="A5858" t="s">
        <v>7626</v>
      </c>
    </row>
    <row r="5859" spans="1:1" x14ac:dyDescent="0.35">
      <c r="A5859" t="s">
        <v>7627</v>
      </c>
    </row>
    <row r="5860" spans="1:1" x14ac:dyDescent="0.35">
      <c r="A5860" t="s">
        <v>7628</v>
      </c>
    </row>
    <row r="5861" spans="1:1" x14ac:dyDescent="0.35">
      <c r="A5861" t="s">
        <v>7629</v>
      </c>
    </row>
    <row r="5862" spans="1:1" x14ac:dyDescent="0.35">
      <c r="A5862" t="s">
        <v>7630</v>
      </c>
    </row>
    <row r="5863" spans="1:1" x14ac:dyDescent="0.35">
      <c r="A5863" t="s">
        <v>7631</v>
      </c>
    </row>
    <row r="5864" spans="1:1" x14ac:dyDescent="0.35">
      <c r="A5864" t="s">
        <v>7632</v>
      </c>
    </row>
    <row r="5865" spans="1:1" x14ac:dyDescent="0.35">
      <c r="A5865" t="s">
        <v>7633</v>
      </c>
    </row>
    <row r="5866" spans="1:1" x14ac:dyDescent="0.35">
      <c r="A5866" t="s">
        <v>7634</v>
      </c>
    </row>
    <row r="5867" spans="1:1" x14ac:dyDescent="0.35">
      <c r="A5867" t="s">
        <v>7635</v>
      </c>
    </row>
    <row r="5868" spans="1:1" x14ac:dyDescent="0.35">
      <c r="A5868" t="s">
        <v>7636</v>
      </c>
    </row>
    <row r="5869" spans="1:1" x14ac:dyDescent="0.35">
      <c r="A5869" t="s">
        <v>7637</v>
      </c>
    </row>
    <row r="5870" spans="1:1" x14ac:dyDescent="0.35">
      <c r="A5870" t="s">
        <v>7638</v>
      </c>
    </row>
    <row r="5871" spans="1:1" x14ac:dyDescent="0.35">
      <c r="A5871" t="s">
        <v>7639</v>
      </c>
    </row>
    <row r="5872" spans="1:1" x14ac:dyDescent="0.35">
      <c r="A5872" t="s">
        <v>7640</v>
      </c>
    </row>
    <row r="5873" spans="1:1" x14ac:dyDescent="0.35">
      <c r="A5873" t="s">
        <v>7641</v>
      </c>
    </row>
    <row r="5874" spans="1:1" x14ac:dyDescent="0.35">
      <c r="A5874" t="s">
        <v>7642</v>
      </c>
    </row>
    <row r="5875" spans="1:1" x14ac:dyDescent="0.35">
      <c r="A5875" t="s">
        <v>7643</v>
      </c>
    </row>
    <row r="5876" spans="1:1" x14ac:dyDescent="0.35">
      <c r="A5876" t="s">
        <v>7644</v>
      </c>
    </row>
    <row r="5877" spans="1:1" x14ac:dyDescent="0.35">
      <c r="A5877" t="s">
        <v>7645</v>
      </c>
    </row>
    <row r="5878" spans="1:1" x14ac:dyDescent="0.35">
      <c r="A5878" t="s">
        <v>7646</v>
      </c>
    </row>
    <row r="5879" spans="1:1" x14ac:dyDescent="0.35">
      <c r="A5879" t="s">
        <v>7647</v>
      </c>
    </row>
    <row r="5880" spans="1:1" x14ac:dyDescent="0.35">
      <c r="A5880" t="s">
        <v>7648</v>
      </c>
    </row>
    <row r="5881" spans="1:1" x14ac:dyDescent="0.35">
      <c r="A5881" t="s">
        <v>7649</v>
      </c>
    </row>
    <row r="5882" spans="1:1" x14ac:dyDescent="0.35">
      <c r="A5882" t="s">
        <v>7650</v>
      </c>
    </row>
    <row r="5883" spans="1:1" x14ac:dyDescent="0.35">
      <c r="A5883" t="s">
        <v>7651</v>
      </c>
    </row>
    <row r="5884" spans="1:1" x14ac:dyDescent="0.35">
      <c r="A5884" t="s">
        <v>7652</v>
      </c>
    </row>
    <row r="5885" spans="1:1" x14ac:dyDescent="0.35">
      <c r="A5885" t="s">
        <v>7653</v>
      </c>
    </row>
    <row r="5886" spans="1:1" x14ac:dyDescent="0.35">
      <c r="A5886" t="s">
        <v>7654</v>
      </c>
    </row>
    <row r="5887" spans="1:1" x14ac:dyDescent="0.35">
      <c r="A5887" t="s">
        <v>7655</v>
      </c>
    </row>
    <row r="5888" spans="1:1" x14ac:dyDescent="0.35">
      <c r="A5888" t="s">
        <v>7656</v>
      </c>
    </row>
    <row r="5889" spans="1:1" x14ac:dyDescent="0.35">
      <c r="A5889" t="s">
        <v>7657</v>
      </c>
    </row>
    <row r="5890" spans="1:1" x14ac:dyDescent="0.35">
      <c r="A5890" t="s">
        <v>7658</v>
      </c>
    </row>
    <row r="5891" spans="1:1" x14ac:dyDescent="0.35">
      <c r="A5891" t="s">
        <v>7659</v>
      </c>
    </row>
    <row r="5892" spans="1:1" x14ac:dyDescent="0.35">
      <c r="A5892" t="s">
        <v>7660</v>
      </c>
    </row>
    <row r="5893" spans="1:1" x14ac:dyDescent="0.35">
      <c r="A5893" t="s">
        <v>7661</v>
      </c>
    </row>
    <row r="5894" spans="1:1" x14ac:dyDescent="0.35">
      <c r="A5894" t="s">
        <v>7662</v>
      </c>
    </row>
    <row r="5895" spans="1:1" x14ac:dyDescent="0.35">
      <c r="A5895" t="s">
        <v>7663</v>
      </c>
    </row>
    <row r="5896" spans="1:1" x14ac:dyDescent="0.35">
      <c r="A5896" t="s">
        <v>7664</v>
      </c>
    </row>
    <row r="5897" spans="1:1" x14ac:dyDescent="0.35">
      <c r="A5897" t="s">
        <v>7665</v>
      </c>
    </row>
    <row r="5898" spans="1:1" x14ac:dyDescent="0.35">
      <c r="A5898" t="s">
        <v>7666</v>
      </c>
    </row>
    <row r="5899" spans="1:1" x14ac:dyDescent="0.35">
      <c r="A5899" t="s">
        <v>7667</v>
      </c>
    </row>
    <row r="5900" spans="1:1" x14ac:dyDescent="0.35">
      <c r="A5900" t="s">
        <v>7668</v>
      </c>
    </row>
    <row r="5901" spans="1:1" x14ac:dyDescent="0.35">
      <c r="A5901" t="s">
        <v>7669</v>
      </c>
    </row>
    <row r="5902" spans="1:1" x14ac:dyDescent="0.35">
      <c r="A5902" t="s">
        <v>7670</v>
      </c>
    </row>
    <row r="5903" spans="1:1" x14ac:dyDescent="0.35">
      <c r="A5903" t="s">
        <v>7671</v>
      </c>
    </row>
    <row r="5904" spans="1:1" x14ac:dyDescent="0.35">
      <c r="A5904" t="s">
        <v>7672</v>
      </c>
    </row>
    <row r="5905" spans="1:1" x14ac:dyDescent="0.35">
      <c r="A5905" t="s">
        <v>7673</v>
      </c>
    </row>
    <row r="5906" spans="1:1" x14ac:dyDescent="0.35">
      <c r="A5906" t="s">
        <v>7674</v>
      </c>
    </row>
    <row r="5907" spans="1:1" x14ac:dyDescent="0.35">
      <c r="A5907" t="s">
        <v>7675</v>
      </c>
    </row>
    <row r="5908" spans="1:1" x14ac:dyDescent="0.35">
      <c r="A5908" t="s">
        <v>7676</v>
      </c>
    </row>
    <row r="5909" spans="1:1" x14ac:dyDescent="0.35">
      <c r="A5909" t="s">
        <v>7677</v>
      </c>
    </row>
    <row r="5910" spans="1:1" x14ac:dyDescent="0.35">
      <c r="A5910" t="s">
        <v>7678</v>
      </c>
    </row>
    <row r="5911" spans="1:1" x14ac:dyDescent="0.35">
      <c r="A5911" t="s">
        <v>7679</v>
      </c>
    </row>
    <row r="5912" spans="1:1" x14ac:dyDescent="0.35">
      <c r="A5912" t="s">
        <v>7680</v>
      </c>
    </row>
    <row r="5913" spans="1:1" x14ac:dyDescent="0.35">
      <c r="A5913" t="s">
        <v>7681</v>
      </c>
    </row>
    <row r="5914" spans="1:1" x14ac:dyDescent="0.35">
      <c r="A5914" t="s">
        <v>7682</v>
      </c>
    </row>
    <row r="5915" spans="1:1" x14ac:dyDescent="0.35">
      <c r="A5915" t="s">
        <v>7683</v>
      </c>
    </row>
    <row r="5916" spans="1:1" x14ac:dyDescent="0.35">
      <c r="A5916" t="s">
        <v>7684</v>
      </c>
    </row>
    <row r="5917" spans="1:1" x14ac:dyDescent="0.35">
      <c r="A5917" t="s">
        <v>7685</v>
      </c>
    </row>
    <row r="5918" spans="1:1" x14ac:dyDescent="0.35">
      <c r="A5918" t="s">
        <v>7686</v>
      </c>
    </row>
    <row r="5919" spans="1:1" x14ac:dyDescent="0.35">
      <c r="A5919" t="s">
        <v>7687</v>
      </c>
    </row>
    <row r="5920" spans="1:1" x14ac:dyDescent="0.35">
      <c r="A5920" t="s">
        <v>7688</v>
      </c>
    </row>
    <row r="5921" spans="1:1" x14ac:dyDescent="0.35">
      <c r="A5921" t="s">
        <v>7689</v>
      </c>
    </row>
    <row r="5922" spans="1:1" x14ac:dyDescent="0.35">
      <c r="A5922" t="s">
        <v>7690</v>
      </c>
    </row>
    <row r="5923" spans="1:1" x14ac:dyDescent="0.35">
      <c r="A5923" t="s">
        <v>7691</v>
      </c>
    </row>
    <row r="5924" spans="1:1" x14ac:dyDescent="0.35">
      <c r="A5924" t="s">
        <v>7692</v>
      </c>
    </row>
    <row r="5925" spans="1:1" x14ac:dyDescent="0.35">
      <c r="A5925" t="s">
        <v>7693</v>
      </c>
    </row>
    <row r="5926" spans="1:1" x14ac:dyDescent="0.35">
      <c r="A5926" t="s">
        <v>7694</v>
      </c>
    </row>
    <row r="5927" spans="1:1" x14ac:dyDescent="0.35">
      <c r="A5927" t="s">
        <v>7695</v>
      </c>
    </row>
    <row r="5928" spans="1:1" x14ac:dyDescent="0.35">
      <c r="A5928" t="s">
        <v>7696</v>
      </c>
    </row>
    <row r="5929" spans="1:1" x14ac:dyDescent="0.35">
      <c r="A5929" t="s">
        <v>7697</v>
      </c>
    </row>
    <row r="5930" spans="1:1" x14ac:dyDescent="0.35">
      <c r="A5930" t="s">
        <v>7698</v>
      </c>
    </row>
    <row r="5931" spans="1:1" x14ac:dyDescent="0.35">
      <c r="A5931" t="s">
        <v>7699</v>
      </c>
    </row>
    <row r="5932" spans="1:1" x14ac:dyDescent="0.35">
      <c r="A5932" t="s">
        <v>7700</v>
      </c>
    </row>
    <row r="5933" spans="1:1" x14ac:dyDescent="0.35">
      <c r="A5933" t="s">
        <v>7701</v>
      </c>
    </row>
    <row r="5934" spans="1:1" x14ac:dyDescent="0.35">
      <c r="A5934" t="s">
        <v>7702</v>
      </c>
    </row>
    <row r="5935" spans="1:1" x14ac:dyDescent="0.35">
      <c r="A5935" t="s">
        <v>7703</v>
      </c>
    </row>
    <row r="5936" spans="1:1" x14ac:dyDescent="0.35">
      <c r="A5936" t="s">
        <v>7704</v>
      </c>
    </row>
    <row r="5937" spans="1:1" x14ac:dyDescent="0.35">
      <c r="A5937" t="s">
        <v>7705</v>
      </c>
    </row>
    <row r="5938" spans="1:1" x14ac:dyDescent="0.35">
      <c r="A5938" t="s">
        <v>7706</v>
      </c>
    </row>
    <row r="5939" spans="1:1" x14ac:dyDescent="0.35">
      <c r="A5939" t="s">
        <v>7707</v>
      </c>
    </row>
    <row r="5940" spans="1:1" x14ac:dyDescent="0.35">
      <c r="A5940" t="s">
        <v>7708</v>
      </c>
    </row>
    <row r="5941" spans="1:1" x14ac:dyDescent="0.35">
      <c r="A5941" t="s">
        <v>7709</v>
      </c>
    </row>
    <row r="5942" spans="1:1" x14ac:dyDescent="0.35">
      <c r="A5942" t="s">
        <v>7710</v>
      </c>
    </row>
    <row r="5943" spans="1:1" x14ac:dyDescent="0.35">
      <c r="A5943" t="s">
        <v>7711</v>
      </c>
    </row>
    <row r="5944" spans="1:1" x14ac:dyDescent="0.35">
      <c r="A5944" t="s">
        <v>7712</v>
      </c>
    </row>
    <row r="5945" spans="1:1" x14ac:dyDescent="0.35">
      <c r="A5945" t="s">
        <v>7713</v>
      </c>
    </row>
    <row r="5946" spans="1:1" x14ac:dyDescent="0.35">
      <c r="A5946" t="s">
        <v>7714</v>
      </c>
    </row>
    <row r="5947" spans="1:1" x14ac:dyDescent="0.35">
      <c r="A5947" t="s">
        <v>7715</v>
      </c>
    </row>
    <row r="5948" spans="1:1" x14ac:dyDescent="0.35">
      <c r="A5948" t="s">
        <v>7716</v>
      </c>
    </row>
    <row r="5949" spans="1:1" x14ac:dyDescent="0.35">
      <c r="A5949" t="s">
        <v>7717</v>
      </c>
    </row>
    <row r="5950" spans="1:1" x14ac:dyDescent="0.35">
      <c r="A5950" t="s">
        <v>7718</v>
      </c>
    </row>
    <row r="5951" spans="1:1" x14ac:dyDescent="0.35">
      <c r="A5951" t="s">
        <v>7719</v>
      </c>
    </row>
    <row r="5952" spans="1:1" x14ac:dyDescent="0.35">
      <c r="A5952" t="s">
        <v>7720</v>
      </c>
    </row>
    <row r="5953" spans="1:1" x14ac:dyDescent="0.35">
      <c r="A5953" t="s">
        <v>7721</v>
      </c>
    </row>
    <row r="5954" spans="1:1" x14ac:dyDescent="0.35">
      <c r="A5954" t="s">
        <v>7722</v>
      </c>
    </row>
    <row r="5955" spans="1:1" x14ac:dyDescent="0.35">
      <c r="A5955" t="s">
        <v>7723</v>
      </c>
    </row>
    <row r="5956" spans="1:1" x14ac:dyDescent="0.35">
      <c r="A5956" t="s">
        <v>7724</v>
      </c>
    </row>
    <row r="5957" spans="1:1" x14ac:dyDescent="0.35">
      <c r="A5957" t="s">
        <v>7725</v>
      </c>
    </row>
    <row r="5958" spans="1:1" x14ac:dyDescent="0.35">
      <c r="A5958" t="s">
        <v>7726</v>
      </c>
    </row>
    <row r="5959" spans="1:1" x14ac:dyDescent="0.35">
      <c r="A5959" t="s">
        <v>7727</v>
      </c>
    </row>
    <row r="5960" spans="1:1" x14ac:dyDescent="0.35">
      <c r="A5960" t="s">
        <v>7728</v>
      </c>
    </row>
    <row r="5961" spans="1:1" x14ac:dyDescent="0.35">
      <c r="A5961" t="s">
        <v>7729</v>
      </c>
    </row>
    <row r="5962" spans="1:1" x14ac:dyDescent="0.35">
      <c r="A5962" t="s">
        <v>7730</v>
      </c>
    </row>
    <row r="5963" spans="1:1" x14ac:dyDescent="0.35">
      <c r="A5963" t="s">
        <v>7731</v>
      </c>
    </row>
    <row r="5964" spans="1:1" x14ac:dyDescent="0.35">
      <c r="A5964" t="s">
        <v>7732</v>
      </c>
    </row>
    <row r="5965" spans="1:1" x14ac:dyDescent="0.35">
      <c r="A5965" t="s">
        <v>7733</v>
      </c>
    </row>
    <row r="5966" spans="1:1" x14ac:dyDescent="0.35">
      <c r="A5966" t="s">
        <v>7734</v>
      </c>
    </row>
    <row r="5967" spans="1:1" x14ac:dyDescent="0.35">
      <c r="A5967" t="s">
        <v>7735</v>
      </c>
    </row>
    <row r="5968" spans="1:1" x14ac:dyDescent="0.35">
      <c r="A5968" t="s">
        <v>7736</v>
      </c>
    </row>
    <row r="5969" spans="1:1" x14ac:dyDescent="0.35">
      <c r="A5969" t="s">
        <v>7737</v>
      </c>
    </row>
    <row r="5970" spans="1:1" x14ac:dyDescent="0.35">
      <c r="A5970" t="s">
        <v>7738</v>
      </c>
    </row>
    <row r="5971" spans="1:1" x14ac:dyDescent="0.35">
      <c r="A5971" t="s">
        <v>7739</v>
      </c>
    </row>
    <row r="5972" spans="1:1" x14ac:dyDescent="0.35">
      <c r="A5972" t="s">
        <v>7740</v>
      </c>
    </row>
    <row r="5973" spans="1:1" x14ac:dyDescent="0.35">
      <c r="A5973" t="s">
        <v>7741</v>
      </c>
    </row>
    <row r="5974" spans="1:1" x14ac:dyDescent="0.35">
      <c r="A5974" t="s">
        <v>7742</v>
      </c>
    </row>
    <row r="5975" spans="1:1" x14ac:dyDescent="0.35">
      <c r="A5975" t="s">
        <v>7743</v>
      </c>
    </row>
    <row r="5976" spans="1:1" x14ac:dyDescent="0.35">
      <c r="A5976" t="s">
        <v>7744</v>
      </c>
    </row>
    <row r="5977" spans="1:1" x14ac:dyDescent="0.35">
      <c r="A5977" t="s">
        <v>7745</v>
      </c>
    </row>
    <row r="5978" spans="1:1" x14ac:dyDescent="0.35">
      <c r="A5978" t="s">
        <v>7746</v>
      </c>
    </row>
    <row r="5979" spans="1:1" x14ac:dyDescent="0.35">
      <c r="A5979" t="s">
        <v>7747</v>
      </c>
    </row>
    <row r="5980" spans="1:1" x14ac:dyDescent="0.35">
      <c r="A5980" t="s">
        <v>7748</v>
      </c>
    </row>
    <row r="5981" spans="1:1" x14ac:dyDescent="0.35">
      <c r="A5981" t="s">
        <v>7749</v>
      </c>
    </row>
    <row r="5982" spans="1:1" x14ac:dyDescent="0.35">
      <c r="A5982" t="s">
        <v>7750</v>
      </c>
    </row>
    <row r="5983" spans="1:1" x14ac:dyDescent="0.35">
      <c r="A5983" t="s">
        <v>7751</v>
      </c>
    </row>
    <row r="5984" spans="1:1" x14ac:dyDescent="0.35">
      <c r="A5984" t="s">
        <v>7752</v>
      </c>
    </row>
    <row r="5985" spans="1:1" x14ac:dyDescent="0.35">
      <c r="A5985" t="s">
        <v>7753</v>
      </c>
    </row>
    <row r="5986" spans="1:1" x14ac:dyDescent="0.35">
      <c r="A5986" t="s">
        <v>7754</v>
      </c>
    </row>
    <row r="5987" spans="1:1" x14ac:dyDescent="0.35">
      <c r="A5987" t="s">
        <v>7755</v>
      </c>
    </row>
    <row r="5988" spans="1:1" x14ac:dyDescent="0.35">
      <c r="A5988" t="s">
        <v>7756</v>
      </c>
    </row>
    <row r="5989" spans="1:1" x14ac:dyDescent="0.35">
      <c r="A5989" t="s">
        <v>7757</v>
      </c>
    </row>
    <row r="5990" spans="1:1" x14ac:dyDescent="0.35">
      <c r="A5990" t="s">
        <v>7758</v>
      </c>
    </row>
    <row r="5991" spans="1:1" x14ac:dyDescent="0.35">
      <c r="A5991" t="s">
        <v>7759</v>
      </c>
    </row>
    <row r="5992" spans="1:1" x14ac:dyDescent="0.35">
      <c r="A5992" t="s">
        <v>7760</v>
      </c>
    </row>
    <row r="5993" spans="1:1" x14ac:dyDescent="0.35">
      <c r="A5993" t="s">
        <v>7761</v>
      </c>
    </row>
    <row r="5994" spans="1:1" x14ac:dyDescent="0.35">
      <c r="A5994" t="s">
        <v>7762</v>
      </c>
    </row>
    <row r="5995" spans="1:1" x14ac:dyDescent="0.35">
      <c r="A5995" t="s">
        <v>7763</v>
      </c>
    </row>
    <row r="5996" spans="1:1" x14ac:dyDescent="0.35">
      <c r="A5996" t="s">
        <v>7764</v>
      </c>
    </row>
    <row r="5997" spans="1:1" x14ac:dyDescent="0.35">
      <c r="A5997" t="s">
        <v>7765</v>
      </c>
    </row>
    <row r="5998" spans="1:1" x14ac:dyDescent="0.35">
      <c r="A5998" t="s">
        <v>7766</v>
      </c>
    </row>
    <row r="5999" spans="1:1" x14ac:dyDescent="0.35">
      <c r="A5999" t="s">
        <v>7767</v>
      </c>
    </row>
    <row r="6000" spans="1:1" x14ac:dyDescent="0.35">
      <c r="A6000" t="s">
        <v>7768</v>
      </c>
    </row>
    <row r="6001" spans="1:1" x14ac:dyDescent="0.35">
      <c r="A6001" t="s">
        <v>7769</v>
      </c>
    </row>
    <row r="6002" spans="1:1" x14ac:dyDescent="0.35">
      <c r="A6002" t="s">
        <v>7770</v>
      </c>
    </row>
    <row r="6003" spans="1:1" x14ac:dyDescent="0.35">
      <c r="A6003" t="s">
        <v>7771</v>
      </c>
    </row>
    <row r="6004" spans="1:1" x14ac:dyDescent="0.35">
      <c r="A6004" t="s">
        <v>7772</v>
      </c>
    </row>
    <row r="6005" spans="1:1" x14ac:dyDescent="0.35">
      <c r="A6005" t="s">
        <v>7773</v>
      </c>
    </row>
    <row r="6006" spans="1:1" x14ac:dyDescent="0.35">
      <c r="A6006" t="s">
        <v>7774</v>
      </c>
    </row>
    <row r="6007" spans="1:1" x14ac:dyDescent="0.35">
      <c r="A6007" t="s">
        <v>7775</v>
      </c>
    </row>
    <row r="6008" spans="1:1" x14ac:dyDescent="0.35">
      <c r="A6008" t="s">
        <v>7776</v>
      </c>
    </row>
    <row r="6009" spans="1:1" x14ac:dyDescent="0.35">
      <c r="A6009" t="s">
        <v>7777</v>
      </c>
    </row>
    <row r="6010" spans="1:1" x14ac:dyDescent="0.35">
      <c r="A6010" t="s">
        <v>7778</v>
      </c>
    </row>
    <row r="6011" spans="1:1" x14ac:dyDescent="0.35">
      <c r="A6011" t="s">
        <v>7779</v>
      </c>
    </row>
    <row r="6012" spans="1:1" x14ac:dyDescent="0.35">
      <c r="A6012" t="s">
        <v>7780</v>
      </c>
    </row>
    <row r="6013" spans="1:1" x14ac:dyDescent="0.35">
      <c r="A6013" t="s">
        <v>7781</v>
      </c>
    </row>
    <row r="6014" spans="1:1" x14ac:dyDescent="0.35">
      <c r="A6014" t="s">
        <v>7782</v>
      </c>
    </row>
    <row r="6015" spans="1:1" x14ac:dyDescent="0.35">
      <c r="A6015" t="s">
        <v>7783</v>
      </c>
    </row>
    <row r="6016" spans="1:1" x14ac:dyDescent="0.35">
      <c r="A6016" t="s">
        <v>7784</v>
      </c>
    </row>
    <row r="6017" spans="1:1" x14ac:dyDescent="0.35">
      <c r="A6017" t="s">
        <v>7785</v>
      </c>
    </row>
    <row r="6018" spans="1:1" x14ac:dyDescent="0.35">
      <c r="A6018" t="s">
        <v>7786</v>
      </c>
    </row>
    <row r="6019" spans="1:1" x14ac:dyDescent="0.35">
      <c r="A6019" t="s">
        <v>7787</v>
      </c>
    </row>
    <row r="6020" spans="1:1" x14ac:dyDescent="0.35">
      <c r="A6020" t="s">
        <v>7788</v>
      </c>
    </row>
    <row r="6021" spans="1:1" x14ac:dyDescent="0.35">
      <c r="A6021" t="s">
        <v>7789</v>
      </c>
    </row>
    <row r="6022" spans="1:1" x14ac:dyDescent="0.35">
      <c r="A6022" t="s">
        <v>7790</v>
      </c>
    </row>
    <row r="6023" spans="1:1" x14ac:dyDescent="0.35">
      <c r="A6023" t="s">
        <v>7791</v>
      </c>
    </row>
    <row r="6024" spans="1:1" x14ac:dyDescent="0.35">
      <c r="A6024" t="s">
        <v>7792</v>
      </c>
    </row>
    <row r="6025" spans="1:1" x14ac:dyDescent="0.35">
      <c r="A6025" t="s">
        <v>7793</v>
      </c>
    </row>
    <row r="6026" spans="1:1" x14ac:dyDescent="0.35">
      <c r="A6026" t="s">
        <v>7794</v>
      </c>
    </row>
    <row r="6027" spans="1:1" x14ac:dyDescent="0.35">
      <c r="A6027" t="s">
        <v>7795</v>
      </c>
    </row>
    <row r="6028" spans="1:1" x14ac:dyDescent="0.35">
      <c r="A6028" t="s">
        <v>7796</v>
      </c>
    </row>
    <row r="6029" spans="1:1" x14ac:dyDescent="0.35">
      <c r="A6029" t="s">
        <v>7797</v>
      </c>
    </row>
    <row r="6030" spans="1:1" x14ac:dyDescent="0.35">
      <c r="A6030" t="s">
        <v>7798</v>
      </c>
    </row>
    <row r="6031" spans="1:1" x14ac:dyDescent="0.35">
      <c r="A6031" t="s">
        <v>7799</v>
      </c>
    </row>
    <row r="6032" spans="1:1" x14ac:dyDescent="0.35">
      <c r="A6032" t="s">
        <v>7800</v>
      </c>
    </row>
    <row r="6033" spans="1:1" x14ac:dyDescent="0.35">
      <c r="A6033" t="s">
        <v>7801</v>
      </c>
    </row>
    <row r="6034" spans="1:1" x14ac:dyDescent="0.35">
      <c r="A6034" t="s">
        <v>7802</v>
      </c>
    </row>
    <row r="6035" spans="1:1" x14ac:dyDescent="0.35">
      <c r="A6035" t="s">
        <v>7803</v>
      </c>
    </row>
    <row r="6036" spans="1:1" x14ac:dyDescent="0.35">
      <c r="A6036" t="s">
        <v>7804</v>
      </c>
    </row>
    <row r="6037" spans="1:1" x14ac:dyDescent="0.35">
      <c r="A6037" t="s">
        <v>7805</v>
      </c>
    </row>
    <row r="6038" spans="1:1" x14ac:dyDescent="0.35">
      <c r="A6038" t="s">
        <v>7806</v>
      </c>
    </row>
    <row r="6039" spans="1:1" x14ac:dyDescent="0.35">
      <c r="A6039" t="s">
        <v>7807</v>
      </c>
    </row>
    <row r="6040" spans="1:1" x14ac:dyDescent="0.35">
      <c r="A6040" t="s">
        <v>7808</v>
      </c>
    </row>
    <row r="6041" spans="1:1" x14ac:dyDescent="0.35">
      <c r="A6041" t="s">
        <v>7809</v>
      </c>
    </row>
    <row r="6042" spans="1:1" x14ac:dyDescent="0.35">
      <c r="A6042" t="s">
        <v>7810</v>
      </c>
    </row>
    <row r="6043" spans="1:1" x14ac:dyDescent="0.35">
      <c r="A6043" t="s">
        <v>7811</v>
      </c>
    </row>
    <row r="6044" spans="1:1" x14ac:dyDescent="0.35">
      <c r="A6044" t="s">
        <v>7812</v>
      </c>
    </row>
    <row r="6045" spans="1:1" x14ac:dyDescent="0.35">
      <c r="A6045" t="s">
        <v>7813</v>
      </c>
    </row>
    <row r="6046" spans="1:1" x14ac:dyDescent="0.35">
      <c r="A6046" t="s">
        <v>7814</v>
      </c>
    </row>
    <row r="6047" spans="1:1" x14ac:dyDescent="0.35">
      <c r="A6047" t="s">
        <v>7815</v>
      </c>
    </row>
    <row r="6048" spans="1:1" x14ac:dyDescent="0.35">
      <c r="A6048" t="s">
        <v>7816</v>
      </c>
    </row>
    <row r="6049" spans="1:1" x14ac:dyDescent="0.35">
      <c r="A6049" t="s">
        <v>7817</v>
      </c>
    </row>
    <row r="6050" spans="1:1" x14ac:dyDescent="0.35">
      <c r="A6050" t="s">
        <v>7818</v>
      </c>
    </row>
    <row r="6051" spans="1:1" x14ac:dyDescent="0.35">
      <c r="A6051" t="s">
        <v>7819</v>
      </c>
    </row>
    <row r="6052" spans="1:1" x14ac:dyDescent="0.35">
      <c r="A6052" t="s">
        <v>7820</v>
      </c>
    </row>
    <row r="6053" spans="1:1" x14ac:dyDescent="0.35">
      <c r="A6053" t="s">
        <v>7821</v>
      </c>
    </row>
    <row r="6054" spans="1:1" x14ac:dyDescent="0.35">
      <c r="A6054" t="s">
        <v>7822</v>
      </c>
    </row>
    <row r="6055" spans="1:1" x14ac:dyDescent="0.35">
      <c r="A6055" t="s">
        <v>7823</v>
      </c>
    </row>
    <row r="6056" spans="1:1" x14ac:dyDescent="0.35">
      <c r="A6056" t="s">
        <v>7824</v>
      </c>
    </row>
    <row r="6057" spans="1:1" x14ac:dyDescent="0.35">
      <c r="A6057" t="s">
        <v>7825</v>
      </c>
    </row>
    <row r="6058" spans="1:1" x14ac:dyDescent="0.35">
      <c r="A6058" t="s">
        <v>7826</v>
      </c>
    </row>
    <row r="6059" spans="1:1" x14ac:dyDescent="0.35">
      <c r="A6059" t="s">
        <v>7827</v>
      </c>
    </row>
    <row r="6060" spans="1:1" x14ac:dyDescent="0.35">
      <c r="A6060" t="s">
        <v>7828</v>
      </c>
    </row>
    <row r="6061" spans="1:1" x14ac:dyDescent="0.35">
      <c r="A6061" t="s">
        <v>7829</v>
      </c>
    </row>
    <row r="6062" spans="1:1" x14ac:dyDescent="0.35">
      <c r="A6062" t="s">
        <v>7830</v>
      </c>
    </row>
    <row r="6063" spans="1:1" x14ac:dyDescent="0.35">
      <c r="A6063" t="s">
        <v>7831</v>
      </c>
    </row>
    <row r="6064" spans="1:1" x14ac:dyDescent="0.35">
      <c r="A6064" t="s">
        <v>7832</v>
      </c>
    </row>
    <row r="6065" spans="1:1" x14ac:dyDescent="0.35">
      <c r="A6065" t="s">
        <v>7833</v>
      </c>
    </row>
    <row r="6066" spans="1:1" x14ac:dyDescent="0.35">
      <c r="A6066" t="s">
        <v>7834</v>
      </c>
    </row>
    <row r="6067" spans="1:1" x14ac:dyDescent="0.35">
      <c r="A6067" t="s">
        <v>7835</v>
      </c>
    </row>
    <row r="6068" spans="1:1" x14ac:dyDescent="0.35">
      <c r="A6068" t="s">
        <v>7836</v>
      </c>
    </row>
    <row r="6069" spans="1:1" x14ac:dyDescent="0.35">
      <c r="A6069" t="s">
        <v>7837</v>
      </c>
    </row>
    <row r="6070" spans="1:1" x14ac:dyDescent="0.35">
      <c r="A6070" t="s">
        <v>7838</v>
      </c>
    </row>
    <row r="6071" spans="1:1" x14ac:dyDescent="0.35">
      <c r="A6071" t="s">
        <v>7839</v>
      </c>
    </row>
    <row r="6072" spans="1:1" x14ac:dyDescent="0.35">
      <c r="A6072" t="s">
        <v>7840</v>
      </c>
    </row>
    <row r="6073" spans="1:1" x14ac:dyDescent="0.35">
      <c r="A6073" t="s">
        <v>7841</v>
      </c>
    </row>
    <row r="6074" spans="1:1" x14ac:dyDescent="0.35">
      <c r="A6074" t="s">
        <v>7842</v>
      </c>
    </row>
    <row r="6075" spans="1:1" x14ac:dyDescent="0.35">
      <c r="A6075" t="s">
        <v>7843</v>
      </c>
    </row>
    <row r="6076" spans="1:1" x14ac:dyDescent="0.35">
      <c r="A6076" t="s">
        <v>7844</v>
      </c>
    </row>
    <row r="6077" spans="1:1" x14ac:dyDescent="0.35">
      <c r="A6077" t="s">
        <v>7845</v>
      </c>
    </row>
    <row r="6078" spans="1:1" x14ac:dyDescent="0.35">
      <c r="A6078" t="s">
        <v>7846</v>
      </c>
    </row>
    <row r="6079" spans="1:1" x14ac:dyDescent="0.35">
      <c r="A6079" t="s">
        <v>7847</v>
      </c>
    </row>
    <row r="6080" spans="1:1" x14ac:dyDescent="0.35">
      <c r="A6080" t="s">
        <v>7848</v>
      </c>
    </row>
    <row r="6081" spans="1:1" x14ac:dyDescent="0.35">
      <c r="A6081" t="s">
        <v>7849</v>
      </c>
    </row>
    <row r="6082" spans="1:1" x14ac:dyDescent="0.35">
      <c r="A6082" t="s">
        <v>7850</v>
      </c>
    </row>
    <row r="6083" spans="1:1" x14ac:dyDescent="0.35">
      <c r="A6083" t="s">
        <v>7851</v>
      </c>
    </row>
    <row r="6084" spans="1:1" x14ac:dyDescent="0.35">
      <c r="A6084" t="s">
        <v>7852</v>
      </c>
    </row>
    <row r="6085" spans="1:1" x14ac:dyDescent="0.35">
      <c r="A6085" t="s">
        <v>7853</v>
      </c>
    </row>
    <row r="6086" spans="1:1" x14ac:dyDescent="0.35">
      <c r="A6086" t="s">
        <v>7854</v>
      </c>
    </row>
    <row r="6087" spans="1:1" x14ac:dyDescent="0.35">
      <c r="A6087" t="s">
        <v>7855</v>
      </c>
    </row>
    <row r="6088" spans="1:1" x14ac:dyDescent="0.35">
      <c r="A6088" t="s">
        <v>7856</v>
      </c>
    </row>
    <row r="6089" spans="1:1" x14ac:dyDescent="0.35">
      <c r="A6089" t="s">
        <v>7857</v>
      </c>
    </row>
    <row r="6090" spans="1:1" x14ac:dyDescent="0.35">
      <c r="A6090" t="s">
        <v>7858</v>
      </c>
    </row>
    <row r="6091" spans="1:1" x14ac:dyDescent="0.35">
      <c r="A6091" t="s">
        <v>7859</v>
      </c>
    </row>
    <row r="6092" spans="1:1" x14ac:dyDescent="0.35">
      <c r="A6092" t="s">
        <v>7860</v>
      </c>
    </row>
    <row r="6093" spans="1:1" x14ac:dyDescent="0.35">
      <c r="A6093" t="s">
        <v>7861</v>
      </c>
    </row>
    <row r="6094" spans="1:1" x14ac:dyDescent="0.35">
      <c r="A6094" t="s">
        <v>7862</v>
      </c>
    </row>
    <row r="6095" spans="1:1" x14ac:dyDescent="0.35">
      <c r="A6095" t="s">
        <v>7863</v>
      </c>
    </row>
    <row r="6096" spans="1:1" x14ac:dyDescent="0.35">
      <c r="A6096" t="s">
        <v>7864</v>
      </c>
    </row>
    <row r="6097" spans="1:1" x14ac:dyDescent="0.35">
      <c r="A6097" t="s">
        <v>7865</v>
      </c>
    </row>
    <row r="6098" spans="1:1" x14ac:dyDescent="0.35">
      <c r="A6098" t="s">
        <v>7866</v>
      </c>
    </row>
    <row r="6099" spans="1:1" x14ac:dyDescent="0.35">
      <c r="A6099" t="s">
        <v>7867</v>
      </c>
    </row>
    <row r="6100" spans="1:1" x14ac:dyDescent="0.35">
      <c r="A6100" t="s">
        <v>7868</v>
      </c>
    </row>
    <row r="6101" spans="1:1" x14ac:dyDescent="0.35">
      <c r="A6101" t="s">
        <v>7869</v>
      </c>
    </row>
    <row r="6102" spans="1:1" x14ac:dyDescent="0.35">
      <c r="A6102" t="s">
        <v>7870</v>
      </c>
    </row>
    <row r="6103" spans="1:1" x14ac:dyDescent="0.35">
      <c r="A6103" t="s">
        <v>7871</v>
      </c>
    </row>
    <row r="6104" spans="1:1" x14ac:dyDescent="0.35">
      <c r="A6104" t="s">
        <v>7872</v>
      </c>
    </row>
    <row r="6105" spans="1:1" x14ac:dyDescent="0.35">
      <c r="A6105" t="s">
        <v>7873</v>
      </c>
    </row>
    <row r="6106" spans="1:1" x14ac:dyDescent="0.35">
      <c r="A6106" t="s">
        <v>7874</v>
      </c>
    </row>
    <row r="6107" spans="1:1" x14ac:dyDescent="0.35">
      <c r="A6107" t="s">
        <v>7875</v>
      </c>
    </row>
    <row r="6108" spans="1:1" x14ac:dyDescent="0.35">
      <c r="A6108" t="s">
        <v>7876</v>
      </c>
    </row>
    <row r="6109" spans="1:1" x14ac:dyDescent="0.35">
      <c r="A6109" t="s">
        <v>7877</v>
      </c>
    </row>
    <row r="6110" spans="1:1" x14ac:dyDescent="0.35">
      <c r="A6110" t="s">
        <v>7878</v>
      </c>
    </row>
    <row r="6111" spans="1:1" x14ac:dyDescent="0.35">
      <c r="A6111" t="s">
        <v>7879</v>
      </c>
    </row>
    <row r="6112" spans="1:1" x14ac:dyDescent="0.35">
      <c r="A6112" t="s">
        <v>7880</v>
      </c>
    </row>
    <row r="6113" spans="1:1" x14ac:dyDescent="0.35">
      <c r="A6113" t="s">
        <v>7881</v>
      </c>
    </row>
    <row r="6114" spans="1:1" x14ac:dyDescent="0.35">
      <c r="A6114" t="s">
        <v>7882</v>
      </c>
    </row>
    <row r="6115" spans="1:1" x14ac:dyDescent="0.35">
      <c r="A6115" t="s">
        <v>7883</v>
      </c>
    </row>
    <row r="6116" spans="1:1" x14ac:dyDescent="0.35">
      <c r="A6116" t="s">
        <v>7884</v>
      </c>
    </row>
    <row r="6117" spans="1:1" x14ac:dyDescent="0.35">
      <c r="A6117" t="s">
        <v>7885</v>
      </c>
    </row>
    <row r="6118" spans="1:1" x14ac:dyDescent="0.35">
      <c r="A6118" t="s">
        <v>7886</v>
      </c>
    </row>
    <row r="6119" spans="1:1" x14ac:dyDescent="0.35">
      <c r="A6119" t="s">
        <v>7887</v>
      </c>
    </row>
    <row r="6120" spans="1:1" x14ac:dyDescent="0.35">
      <c r="A6120" t="s">
        <v>7888</v>
      </c>
    </row>
    <row r="6121" spans="1:1" x14ac:dyDescent="0.35">
      <c r="A6121" t="s">
        <v>7889</v>
      </c>
    </row>
    <row r="6122" spans="1:1" x14ac:dyDescent="0.35">
      <c r="A6122" t="s">
        <v>7890</v>
      </c>
    </row>
    <row r="6123" spans="1:1" x14ac:dyDescent="0.35">
      <c r="A6123" t="s">
        <v>7891</v>
      </c>
    </row>
    <row r="6124" spans="1:1" x14ac:dyDescent="0.35">
      <c r="A6124" t="s">
        <v>7892</v>
      </c>
    </row>
    <row r="6125" spans="1:1" x14ac:dyDescent="0.35">
      <c r="A6125" t="s">
        <v>7893</v>
      </c>
    </row>
    <row r="6126" spans="1:1" x14ac:dyDescent="0.35">
      <c r="A6126" t="s">
        <v>7894</v>
      </c>
    </row>
    <row r="6127" spans="1:1" x14ac:dyDescent="0.35">
      <c r="A6127" t="s">
        <v>7895</v>
      </c>
    </row>
    <row r="6128" spans="1:1" x14ac:dyDescent="0.35">
      <c r="A6128" t="s">
        <v>7896</v>
      </c>
    </row>
    <row r="6129" spans="1:1" x14ac:dyDescent="0.35">
      <c r="A6129" t="s">
        <v>7897</v>
      </c>
    </row>
    <row r="6130" spans="1:1" x14ac:dyDescent="0.35">
      <c r="A6130" t="s">
        <v>7898</v>
      </c>
    </row>
    <row r="6131" spans="1:1" x14ac:dyDescent="0.35">
      <c r="A6131" t="s">
        <v>7899</v>
      </c>
    </row>
    <row r="6132" spans="1:1" x14ac:dyDescent="0.35">
      <c r="A6132" t="s">
        <v>7900</v>
      </c>
    </row>
    <row r="6133" spans="1:1" x14ac:dyDescent="0.35">
      <c r="A6133" t="s">
        <v>7901</v>
      </c>
    </row>
    <row r="6134" spans="1:1" x14ac:dyDescent="0.35">
      <c r="A6134" t="s">
        <v>7902</v>
      </c>
    </row>
    <row r="6135" spans="1:1" x14ac:dyDescent="0.35">
      <c r="A6135" t="s">
        <v>7903</v>
      </c>
    </row>
    <row r="6136" spans="1:1" x14ac:dyDescent="0.35">
      <c r="A6136" t="s">
        <v>7904</v>
      </c>
    </row>
    <row r="6137" spans="1:1" x14ac:dyDescent="0.35">
      <c r="A6137" t="s">
        <v>7905</v>
      </c>
    </row>
    <row r="6138" spans="1:1" x14ac:dyDescent="0.35">
      <c r="A6138" t="s">
        <v>7906</v>
      </c>
    </row>
    <row r="6139" spans="1:1" x14ac:dyDescent="0.35">
      <c r="A6139" t="s">
        <v>7907</v>
      </c>
    </row>
    <row r="6140" spans="1:1" x14ac:dyDescent="0.35">
      <c r="A6140" t="s">
        <v>7908</v>
      </c>
    </row>
    <row r="6141" spans="1:1" x14ac:dyDescent="0.35">
      <c r="A6141" t="s">
        <v>7909</v>
      </c>
    </row>
    <row r="6142" spans="1:1" x14ac:dyDescent="0.35">
      <c r="A6142" t="s">
        <v>7910</v>
      </c>
    </row>
    <row r="6143" spans="1:1" x14ac:dyDescent="0.35">
      <c r="A6143" t="s">
        <v>7911</v>
      </c>
    </row>
    <row r="6144" spans="1:1" x14ac:dyDescent="0.35">
      <c r="A6144" t="s">
        <v>7912</v>
      </c>
    </row>
    <row r="6145" spans="1:1" x14ac:dyDescent="0.35">
      <c r="A6145" t="s">
        <v>7913</v>
      </c>
    </row>
    <row r="6146" spans="1:1" x14ac:dyDescent="0.35">
      <c r="A6146" t="s">
        <v>7914</v>
      </c>
    </row>
    <row r="6147" spans="1:1" x14ac:dyDescent="0.35">
      <c r="A6147" t="s">
        <v>7915</v>
      </c>
    </row>
    <row r="6148" spans="1:1" x14ac:dyDescent="0.35">
      <c r="A6148" t="s">
        <v>7916</v>
      </c>
    </row>
    <row r="6149" spans="1:1" x14ac:dyDescent="0.35">
      <c r="A6149" t="s">
        <v>7917</v>
      </c>
    </row>
    <row r="6150" spans="1:1" x14ac:dyDescent="0.35">
      <c r="A6150" t="s">
        <v>7918</v>
      </c>
    </row>
    <row r="6151" spans="1:1" x14ac:dyDescent="0.35">
      <c r="A6151" t="s">
        <v>7919</v>
      </c>
    </row>
    <row r="6152" spans="1:1" x14ac:dyDescent="0.35">
      <c r="A6152" t="s">
        <v>7920</v>
      </c>
    </row>
    <row r="6153" spans="1:1" x14ac:dyDescent="0.35">
      <c r="A6153" t="s">
        <v>7921</v>
      </c>
    </row>
    <row r="6155" spans="1:1" x14ac:dyDescent="0.35">
      <c r="A6155" t="s">
        <v>7922</v>
      </c>
    </row>
    <row r="6156" spans="1:1" x14ac:dyDescent="0.35">
      <c r="A6156" t="s">
        <v>7923</v>
      </c>
    </row>
    <row r="6157" spans="1:1" x14ac:dyDescent="0.35">
      <c r="A6157" t="s">
        <v>7924</v>
      </c>
    </row>
    <row r="6158" spans="1:1" x14ac:dyDescent="0.35">
      <c r="A6158" t="s">
        <v>7925</v>
      </c>
    </row>
    <row r="6159" spans="1:1" x14ac:dyDescent="0.35">
      <c r="A6159" t="s">
        <v>7926</v>
      </c>
    </row>
    <row r="6160" spans="1:1" x14ac:dyDescent="0.35">
      <c r="A6160" t="s">
        <v>7927</v>
      </c>
    </row>
    <row r="6161" spans="1:1" x14ac:dyDescent="0.35">
      <c r="A6161" t="s">
        <v>7928</v>
      </c>
    </row>
    <row r="6162" spans="1:1" x14ac:dyDescent="0.35">
      <c r="A6162" t="s">
        <v>7929</v>
      </c>
    </row>
    <row r="6163" spans="1:1" x14ac:dyDescent="0.35">
      <c r="A6163" t="s">
        <v>7930</v>
      </c>
    </row>
    <row r="6164" spans="1:1" x14ac:dyDescent="0.35">
      <c r="A6164" t="s">
        <v>7931</v>
      </c>
    </row>
    <row r="6165" spans="1:1" x14ac:dyDescent="0.35">
      <c r="A6165" t="s">
        <v>7932</v>
      </c>
    </row>
    <row r="6166" spans="1:1" x14ac:dyDescent="0.35">
      <c r="A6166" t="s">
        <v>7933</v>
      </c>
    </row>
    <row r="6167" spans="1:1" x14ac:dyDescent="0.35">
      <c r="A6167" t="s">
        <v>7934</v>
      </c>
    </row>
    <row r="6168" spans="1:1" x14ac:dyDescent="0.35">
      <c r="A6168" t="s">
        <v>7935</v>
      </c>
    </row>
    <row r="6169" spans="1:1" x14ac:dyDescent="0.35">
      <c r="A6169" t="s">
        <v>7936</v>
      </c>
    </row>
    <row r="6170" spans="1:1" x14ac:dyDescent="0.35">
      <c r="A6170" t="s">
        <v>7937</v>
      </c>
    </row>
    <row r="6171" spans="1:1" x14ac:dyDescent="0.35">
      <c r="A6171" t="s">
        <v>7938</v>
      </c>
    </row>
    <row r="6172" spans="1:1" x14ac:dyDescent="0.35">
      <c r="A6172" t="s">
        <v>7939</v>
      </c>
    </row>
    <row r="6173" spans="1:1" x14ac:dyDescent="0.35">
      <c r="A6173" t="s">
        <v>7940</v>
      </c>
    </row>
    <row r="6174" spans="1:1" x14ac:dyDescent="0.35">
      <c r="A6174" t="s">
        <v>7941</v>
      </c>
    </row>
    <row r="6175" spans="1:1" x14ac:dyDescent="0.35">
      <c r="A6175" t="s">
        <v>7942</v>
      </c>
    </row>
    <row r="6176" spans="1:1" x14ac:dyDescent="0.35">
      <c r="A6176" t="s">
        <v>7943</v>
      </c>
    </row>
    <row r="6177" spans="1:1" x14ac:dyDescent="0.35">
      <c r="A6177" t="s">
        <v>7944</v>
      </c>
    </row>
    <row r="6178" spans="1:1" x14ac:dyDescent="0.35">
      <c r="A6178" t="s">
        <v>7945</v>
      </c>
    </row>
    <row r="6179" spans="1:1" x14ac:dyDescent="0.35">
      <c r="A6179" t="s">
        <v>7946</v>
      </c>
    </row>
    <row r="6180" spans="1:1" x14ac:dyDescent="0.35">
      <c r="A6180" t="s">
        <v>7947</v>
      </c>
    </row>
    <row r="6181" spans="1:1" x14ac:dyDescent="0.35">
      <c r="A6181" t="s">
        <v>7948</v>
      </c>
    </row>
    <row r="6182" spans="1:1" x14ac:dyDescent="0.35">
      <c r="A6182" t="s">
        <v>7949</v>
      </c>
    </row>
    <row r="6183" spans="1:1" x14ac:dyDescent="0.35">
      <c r="A6183" t="s">
        <v>7950</v>
      </c>
    </row>
    <row r="6184" spans="1:1" x14ac:dyDescent="0.35">
      <c r="A6184" t="s">
        <v>7951</v>
      </c>
    </row>
    <row r="6185" spans="1:1" x14ac:dyDescent="0.35">
      <c r="A6185" t="s">
        <v>7952</v>
      </c>
    </row>
    <row r="6186" spans="1:1" x14ac:dyDescent="0.35">
      <c r="A6186" t="s">
        <v>7953</v>
      </c>
    </row>
    <row r="6187" spans="1:1" x14ac:dyDescent="0.35">
      <c r="A6187" t="s">
        <v>7954</v>
      </c>
    </row>
    <row r="6188" spans="1:1" x14ac:dyDescent="0.35">
      <c r="A6188" t="s">
        <v>7955</v>
      </c>
    </row>
    <row r="6189" spans="1:1" x14ac:dyDescent="0.35">
      <c r="A6189" t="s">
        <v>7956</v>
      </c>
    </row>
    <row r="6190" spans="1:1" x14ac:dyDescent="0.35">
      <c r="A6190" t="s">
        <v>7957</v>
      </c>
    </row>
    <row r="6191" spans="1:1" x14ac:dyDescent="0.35">
      <c r="A6191" t="s">
        <v>7958</v>
      </c>
    </row>
    <row r="6192" spans="1:1" x14ac:dyDescent="0.35">
      <c r="A6192" t="s">
        <v>7959</v>
      </c>
    </row>
    <row r="6193" spans="1:1" x14ac:dyDescent="0.35">
      <c r="A6193" t="s">
        <v>7960</v>
      </c>
    </row>
    <row r="6194" spans="1:1" x14ac:dyDescent="0.35">
      <c r="A6194" t="s">
        <v>7961</v>
      </c>
    </row>
    <row r="6195" spans="1:1" x14ac:dyDescent="0.35">
      <c r="A6195" t="s">
        <v>7962</v>
      </c>
    </row>
    <row r="6196" spans="1:1" x14ac:dyDescent="0.35">
      <c r="A6196" t="s">
        <v>7963</v>
      </c>
    </row>
    <row r="6197" spans="1:1" x14ac:dyDescent="0.35">
      <c r="A6197" t="s">
        <v>7924</v>
      </c>
    </row>
    <row r="6198" spans="1:1" x14ac:dyDescent="0.35">
      <c r="A6198" t="s">
        <v>7964</v>
      </c>
    </row>
    <row r="6199" spans="1:1" x14ac:dyDescent="0.35">
      <c r="A6199" t="s">
        <v>7965</v>
      </c>
    </row>
    <row r="6200" spans="1:1" x14ac:dyDescent="0.35">
      <c r="A6200" t="s">
        <v>7966</v>
      </c>
    </row>
    <row r="6201" spans="1:1" x14ac:dyDescent="0.35">
      <c r="A6201" t="s">
        <v>7967</v>
      </c>
    </row>
    <row r="6202" spans="1:1" x14ac:dyDescent="0.35">
      <c r="A6202" t="s">
        <v>7968</v>
      </c>
    </row>
    <row r="6203" spans="1:1" x14ac:dyDescent="0.35">
      <c r="A6203" t="s">
        <v>7969</v>
      </c>
    </row>
    <row r="6204" spans="1:1" x14ac:dyDescent="0.35">
      <c r="A6204" t="s">
        <v>7970</v>
      </c>
    </row>
    <row r="6205" spans="1:1" x14ac:dyDescent="0.35">
      <c r="A6205" t="s">
        <v>7971</v>
      </c>
    </row>
    <row r="6206" spans="1:1" x14ac:dyDescent="0.35">
      <c r="A6206" t="s">
        <v>7972</v>
      </c>
    </row>
    <row r="6207" spans="1:1" x14ac:dyDescent="0.35">
      <c r="A6207" t="s">
        <v>7973</v>
      </c>
    </row>
    <row r="6208" spans="1:1" x14ac:dyDescent="0.35">
      <c r="A6208" t="s">
        <v>7974</v>
      </c>
    </row>
    <row r="6209" spans="1:1" x14ac:dyDescent="0.35">
      <c r="A6209" t="s">
        <v>7975</v>
      </c>
    </row>
    <row r="6210" spans="1:1" x14ac:dyDescent="0.35">
      <c r="A6210" t="s">
        <v>7976</v>
      </c>
    </row>
    <row r="6211" spans="1:1" x14ac:dyDescent="0.35">
      <c r="A6211" t="s">
        <v>7977</v>
      </c>
    </row>
    <row r="6212" spans="1:1" x14ac:dyDescent="0.35">
      <c r="A6212" t="s">
        <v>7978</v>
      </c>
    </row>
    <row r="6213" spans="1:1" x14ac:dyDescent="0.35">
      <c r="A6213" t="s">
        <v>7979</v>
      </c>
    </row>
    <row r="6214" spans="1:1" x14ac:dyDescent="0.35">
      <c r="A6214" t="s">
        <v>7980</v>
      </c>
    </row>
    <row r="6215" spans="1:1" x14ac:dyDescent="0.35">
      <c r="A6215" t="s">
        <v>7981</v>
      </c>
    </row>
    <row r="6216" spans="1:1" x14ac:dyDescent="0.35">
      <c r="A6216" t="s">
        <v>7982</v>
      </c>
    </row>
    <row r="6217" spans="1:1" x14ac:dyDescent="0.35">
      <c r="A6217" t="s">
        <v>7983</v>
      </c>
    </row>
    <row r="6218" spans="1:1" x14ac:dyDescent="0.35">
      <c r="A6218" t="s">
        <v>7984</v>
      </c>
    </row>
    <row r="6219" spans="1:1" x14ac:dyDescent="0.35">
      <c r="A6219" t="s">
        <v>7985</v>
      </c>
    </row>
    <row r="6220" spans="1:1" x14ac:dyDescent="0.35">
      <c r="A6220" t="s">
        <v>7986</v>
      </c>
    </row>
    <row r="6221" spans="1:1" x14ac:dyDescent="0.35">
      <c r="A6221" t="s">
        <v>7987</v>
      </c>
    </row>
    <row r="6222" spans="1:1" x14ac:dyDescent="0.35">
      <c r="A6222" t="s">
        <v>7988</v>
      </c>
    </row>
    <row r="6223" spans="1:1" x14ac:dyDescent="0.35">
      <c r="A6223" t="s">
        <v>7989</v>
      </c>
    </row>
    <row r="6224" spans="1:1" x14ac:dyDescent="0.35">
      <c r="A6224" t="s">
        <v>7990</v>
      </c>
    </row>
    <row r="6225" spans="1:1" x14ac:dyDescent="0.35">
      <c r="A6225" t="s">
        <v>7991</v>
      </c>
    </row>
    <row r="6226" spans="1:1" x14ac:dyDescent="0.35">
      <c r="A6226" t="s">
        <v>7992</v>
      </c>
    </row>
    <row r="6227" spans="1:1" x14ac:dyDescent="0.35">
      <c r="A6227" t="s">
        <v>7993</v>
      </c>
    </row>
    <row r="6228" spans="1:1" x14ac:dyDescent="0.35">
      <c r="A6228" t="s">
        <v>7994</v>
      </c>
    </row>
    <row r="6229" spans="1:1" x14ac:dyDescent="0.35">
      <c r="A6229" t="s">
        <v>7995</v>
      </c>
    </row>
    <row r="6230" spans="1:1" x14ac:dyDescent="0.35">
      <c r="A6230" t="s">
        <v>7996</v>
      </c>
    </row>
    <row r="6231" spans="1:1" x14ac:dyDescent="0.35">
      <c r="A6231" t="s">
        <v>7997</v>
      </c>
    </row>
    <row r="6232" spans="1:1" x14ac:dyDescent="0.35">
      <c r="A6232" t="s">
        <v>7998</v>
      </c>
    </row>
    <row r="6233" spans="1:1" x14ac:dyDescent="0.35">
      <c r="A6233" t="s">
        <v>7999</v>
      </c>
    </row>
    <row r="6234" spans="1:1" x14ac:dyDescent="0.35">
      <c r="A6234" t="s">
        <v>8000</v>
      </c>
    </row>
    <row r="6235" spans="1:1" x14ac:dyDescent="0.35">
      <c r="A6235" t="s">
        <v>8001</v>
      </c>
    </row>
    <row r="6236" spans="1:1" x14ac:dyDescent="0.35">
      <c r="A6236" t="s">
        <v>8002</v>
      </c>
    </row>
    <row r="6237" spans="1:1" x14ac:dyDescent="0.35">
      <c r="A6237" t="s">
        <v>8003</v>
      </c>
    </row>
    <row r="6238" spans="1:1" x14ac:dyDescent="0.35">
      <c r="A6238" t="s">
        <v>8004</v>
      </c>
    </row>
    <row r="6239" spans="1:1" x14ac:dyDescent="0.35">
      <c r="A6239" t="s">
        <v>8005</v>
      </c>
    </row>
    <row r="6240" spans="1:1" x14ac:dyDescent="0.35">
      <c r="A6240" t="s">
        <v>8006</v>
      </c>
    </row>
    <row r="6241" spans="1:1" x14ac:dyDescent="0.35">
      <c r="A6241" t="s">
        <v>8007</v>
      </c>
    </row>
    <row r="6242" spans="1:1" x14ac:dyDescent="0.35">
      <c r="A6242" t="s">
        <v>8008</v>
      </c>
    </row>
    <row r="6243" spans="1:1" x14ac:dyDescent="0.35">
      <c r="A6243" t="s">
        <v>8009</v>
      </c>
    </row>
    <row r="6244" spans="1:1" x14ac:dyDescent="0.35">
      <c r="A6244" t="s">
        <v>8010</v>
      </c>
    </row>
    <row r="6245" spans="1:1" x14ac:dyDescent="0.35">
      <c r="A6245" t="s">
        <v>8011</v>
      </c>
    </row>
    <row r="6246" spans="1:1" x14ac:dyDescent="0.35">
      <c r="A6246" t="s">
        <v>8012</v>
      </c>
    </row>
    <row r="6247" spans="1:1" x14ac:dyDescent="0.35">
      <c r="A6247" t="s">
        <v>8013</v>
      </c>
    </row>
    <row r="6248" spans="1:1" x14ac:dyDescent="0.35">
      <c r="A6248" t="s">
        <v>8014</v>
      </c>
    </row>
    <row r="6249" spans="1:1" x14ac:dyDescent="0.35">
      <c r="A6249" t="s">
        <v>8015</v>
      </c>
    </row>
    <row r="6250" spans="1:1" x14ac:dyDescent="0.35">
      <c r="A6250" t="s">
        <v>8016</v>
      </c>
    </row>
    <row r="6251" spans="1:1" x14ac:dyDescent="0.35">
      <c r="A6251" t="s">
        <v>8017</v>
      </c>
    </row>
    <row r="6252" spans="1:1" x14ac:dyDescent="0.35">
      <c r="A6252" t="s">
        <v>8018</v>
      </c>
    </row>
    <row r="6253" spans="1:1" x14ac:dyDescent="0.35">
      <c r="A6253" t="s">
        <v>8019</v>
      </c>
    </row>
    <row r="6254" spans="1:1" x14ac:dyDescent="0.35">
      <c r="A6254" t="s">
        <v>8020</v>
      </c>
    </row>
    <row r="6255" spans="1:1" x14ac:dyDescent="0.35">
      <c r="A6255" t="s">
        <v>8021</v>
      </c>
    </row>
    <row r="6256" spans="1:1" x14ac:dyDescent="0.35">
      <c r="A6256" t="s">
        <v>8022</v>
      </c>
    </row>
    <row r="6257" spans="1:1" x14ac:dyDescent="0.35">
      <c r="A6257" t="s">
        <v>8023</v>
      </c>
    </row>
    <row r="6258" spans="1:1" x14ac:dyDescent="0.35">
      <c r="A6258" t="s">
        <v>8024</v>
      </c>
    </row>
    <row r="6259" spans="1:1" x14ac:dyDescent="0.35">
      <c r="A6259" t="s">
        <v>8025</v>
      </c>
    </row>
    <row r="6260" spans="1:1" x14ac:dyDescent="0.35">
      <c r="A6260" t="s">
        <v>8026</v>
      </c>
    </row>
    <row r="6261" spans="1:1" x14ac:dyDescent="0.35">
      <c r="A6261" t="s">
        <v>8027</v>
      </c>
    </row>
    <row r="6262" spans="1:1" x14ac:dyDescent="0.35">
      <c r="A6262" t="s">
        <v>8028</v>
      </c>
    </row>
    <row r="6263" spans="1:1" x14ac:dyDescent="0.35">
      <c r="A6263" t="s">
        <v>8029</v>
      </c>
    </row>
    <row r="6264" spans="1:1" x14ac:dyDescent="0.35">
      <c r="A6264" t="s">
        <v>8030</v>
      </c>
    </row>
    <row r="6265" spans="1:1" x14ac:dyDescent="0.35">
      <c r="A6265" t="s">
        <v>8031</v>
      </c>
    </row>
    <row r="6266" spans="1:1" x14ac:dyDescent="0.35">
      <c r="A6266" t="s">
        <v>8032</v>
      </c>
    </row>
    <row r="6267" spans="1:1" x14ac:dyDescent="0.35">
      <c r="A6267" t="s">
        <v>8033</v>
      </c>
    </row>
    <row r="6268" spans="1:1" x14ac:dyDescent="0.35">
      <c r="A6268" t="s">
        <v>8034</v>
      </c>
    </row>
    <row r="6269" spans="1:1" x14ac:dyDescent="0.35">
      <c r="A6269" t="s">
        <v>8035</v>
      </c>
    </row>
    <row r="6270" spans="1:1" x14ac:dyDescent="0.35">
      <c r="A6270" t="s">
        <v>8036</v>
      </c>
    </row>
    <row r="6271" spans="1:1" x14ac:dyDescent="0.35">
      <c r="A6271" t="s">
        <v>8037</v>
      </c>
    </row>
    <row r="6272" spans="1:1" x14ac:dyDescent="0.35">
      <c r="A6272" t="s">
        <v>8038</v>
      </c>
    </row>
    <row r="6273" spans="1:1" x14ac:dyDescent="0.35">
      <c r="A6273" t="s">
        <v>8039</v>
      </c>
    </row>
    <row r="6274" spans="1:1" x14ac:dyDescent="0.35">
      <c r="A6274" t="s">
        <v>8040</v>
      </c>
    </row>
    <row r="6275" spans="1:1" x14ac:dyDescent="0.35">
      <c r="A6275" t="s">
        <v>8041</v>
      </c>
    </row>
    <row r="6276" spans="1:1" x14ac:dyDescent="0.35">
      <c r="A6276" t="s">
        <v>8042</v>
      </c>
    </row>
    <row r="6277" spans="1:1" x14ac:dyDescent="0.35">
      <c r="A6277" t="s">
        <v>8043</v>
      </c>
    </row>
    <row r="6279" spans="1:1" x14ac:dyDescent="0.35">
      <c r="A6279" t="s">
        <v>70</v>
      </c>
    </row>
    <row r="6280" spans="1:1" x14ac:dyDescent="0.35">
      <c r="A6280" t="s">
        <v>8044</v>
      </c>
    </row>
    <row r="6281" spans="1:1" x14ac:dyDescent="0.35">
      <c r="A6281" t="s">
        <v>8045</v>
      </c>
    </row>
    <row r="6282" spans="1:1" x14ac:dyDescent="0.35">
      <c r="A6282" t="s">
        <v>8046</v>
      </c>
    </row>
    <row r="6283" spans="1:1" x14ac:dyDescent="0.35">
      <c r="A6283" t="s">
        <v>8047</v>
      </c>
    </row>
    <row r="6284" spans="1:1" x14ac:dyDescent="0.35">
      <c r="A6284" t="s">
        <v>8048</v>
      </c>
    </row>
    <row r="6285" spans="1:1" x14ac:dyDescent="0.35">
      <c r="A6285" t="s">
        <v>8049</v>
      </c>
    </row>
    <row r="6286" spans="1:1" x14ac:dyDescent="0.35">
      <c r="A6286" t="s">
        <v>8050</v>
      </c>
    </row>
    <row r="6287" spans="1:1" x14ac:dyDescent="0.35">
      <c r="A6287" t="s">
        <v>8051</v>
      </c>
    </row>
    <row r="6288" spans="1:1" x14ac:dyDescent="0.35">
      <c r="A6288" t="s">
        <v>8052</v>
      </c>
    </row>
    <row r="6289" spans="1:1" x14ac:dyDescent="0.35">
      <c r="A6289" t="s">
        <v>8053</v>
      </c>
    </row>
    <row r="6290" spans="1:1" x14ac:dyDescent="0.35">
      <c r="A6290" t="s">
        <v>8054</v>
      </c>
    </row>
    <row r="6291" spans="1:1" x14ac:dyDescent="0.35">
      <c r="A6291" t="s">
        <v>8055</v>
      </c>
    </row>
    <row r="6292" spans="1:1" x14ac:dyDescent="0.35">
      <c r="A6292" t="s">
        <v>8056</v>
      </c>
    </row>
    <row r="6293" spans="1:1" x14ac:dyDescent="0.35">
      <c r="A6293" t="s">
        <v>8057</v>
      </c>
    </row>
    <row r="6294" spans="1:1" x14ac:dyDescent="0.35">
      <c r="A6294" t="s">
        <v>8058</v>
      </c>
    </row>
    <row r="6295" spans="1:1" x14ac:dyDescent="0.35">
      <c r="A6295" t="s">
        <v>8059</v>
      </c>
    </row>
    <row r="6296" spans="1:1" x14ac:dyDescent="0.35">
      <c r="A6296" t="s">
        <v>8060</v>
      </c>
    </row>
    <row r="6297" spans="1:1" x14ac:dyDescent="0.35">
      <c r="A6297" t="s">
        <v>8061</v>
      </c>
    </row>
    <row r="6298" spans="1:1" x14ac:dyDescent="0.35">
      <c r="A6298" t="s">
        <v>8062</v>
      </c>
    </row>
    <row r="6299" spans="1:1" x14ac:dyDescent="0.35">
      <c r="A6299" t="s">
        <v>8063</v>
      </c>
    </row>
    <row r="6300" spans="1:1" x14ac:dyDescent="0.35">
      <c r="A6300" t="s">
        <v>8064</v>
      </c>
    </row>
    <row r="6301" spans="1:1" x14ac:dyDescent="0.35">
      <c r="A6301" t="s">
        <v>8065</v>
      </c>
    </row>
    <row r="6302" spans="1:1" x14ac:dyDescent="0.35">
      <c r="A6302" t="s">
        <v>8066</v>
      </c>
    </row>
    <row r="6303" spans="1:1" x14ac:dyDescent="0.35">
      <c r="A6303" t="s">
        <v>8067</v>
      </c>
    </row>
    <row r="6304" spans="1:1" x14ac:dyDescent="0.35">
      <c r="A6304" t="s">
        <v>8068</v>
      </c>
    </row>
    <row r="6305" spans="1:1" x14ac:dyDescent="0.35">
      <c r="A6305" t="s">
        <v>8069</v>
      </c>
    </row>
    <row r="6306" spans="1:1" x14ac:dyDescent="0.35">
      <c r="A6306" t="s">
        <v>8070</v>
      </c>
    </row>
    <row r="6307" spans="1:1" x14ac:dyDescent="0.35">
      <c r="A6307" t="s">
        <v>8071</v>
      </c>
    </row>
    <row r="6308" spans="1:1" x14ac:dyDescent="0.35">
      <c r="A6308" t="s">
        <v>8072</v>
      </c>
    </row>
    <row r="6309" spans="1:1" x14ac:dyDescent="0.35">
      <c r="A6309" t="s">
        <v>8073</v>
      </c>
    </row>
    <row r="6310" spans="1:1" x14ac:dyDescent="0.35">
      <c r="A6310" t="s">
        <v>8074</v>
      </c>
    </row>
    <row r="6311" spans="1:1" x14ac:dyDescent="0.35">
      <c r="A6311" t="s">
        <v>8075</v>
      </c>
    </row>
    <row r="6312" spans="1:1" x14ac:dyDescent="0.35">
      <c r="A6312" t="s">
        <v>8076</v>
      </c>
    </row>
    <row r="6313" spans="1:1" x14ac:dyDescent="0.35">
      <c r="A6313" t="s">
        <v>8077</v>
      </c>
    </row>
    <row r="6314" spans="1:1" x14ac:dyDescent="0.35">
      <c r="A6314" t="s">
        <v>8078</v>
      </c>
    </row>
    <row r="6315" spans="1:1" x14ac:dyDescent="0.35">
      <c r="A6315" t="s">
        <v>8079</v>
      </c>
    </row>
    <row r="6316" spans="1:1" x14ac:dyDescent="0.35">
      <c r="A6316" t="s">
        <v>8080</v>
      </c>
    </row>
    <row r="6317" spans="1:1" x14ac:dyDescent="0.35">
      <c r="A6317" t="s">
        <v>8081</v>
      </c>
    </row>
    <row r="6318" spans="1:1" x14ac:dyDescent="0.35">
      <c r="A6318" t="s">
        <v>8082</v>
      </c>
    </row>
    <row r="6319" spans="1:1" x14ac:dyDescent="0.35">
      <c r="A6319" t="s">
        <v>8083</v>
      </c>
    </row>
    <row r="6320" spans="1:1" x14ac:dyDescent="0.35">
      <c r="A6320" t="s">
        <v>8084</v>
      </c>
    </row>
    <row r="6322" spans="1:1" x14ac:dyDescent="0.35">
      <c r="A6322" t="s">
        <v>8085</v>
      </c>
    </row>
    <row r="6323" spans="1:1" x14ac:dyDescent="0.35">
      <c r="A6323" t="s">
        <v>8086</v>
      </c>
    </row>
    <row r="6324" spans="1:1" x14ac:dyDescent="0.35">
      <c r="A6324" t="s">
        <v>8087</v>
      </c>
    </row>
    <row r="6325" spans="1:1" x14ac:dyDescent="0.35">
      <c r="A6325" t="s">
        <v>8088</v>
      </c>
    </row>
    <row r="6326" spans="1:1" x14ac:dyDescent="0.35">
      <c r="A6326" t="s">
        <v>8089</v>
      </c>
    </row>
    <row r="6327" spans="1:1" x14ac:dyDescent="0.35">
      <c r="A6327" t="s">
        <v>8090</v>
      </c>
    </row>
    <row r="6328" spans="1:1" x14ac:dyDescent="0.35">
      <c r="A6328" t="s">
        <v>8091</v>
      </c>
    </row>
    <row r="6329" spans="1:1" x14ac:dyDescent="0.35">
      <c r="A6329" t="s">
        <v>8092</v>
      </c>
    </row>
    <row r="6330" spans="1:1" x14ac:dyDescent="0.35">
      <c r="A6330" t="s">
        <v>8093</v>
      </c>
    </row>
    <row r="6331" spans="1:1" x14ac:dyDescent="0.35">
      <c r="A6331" t="s">
        <v>8094</v>
      </c>
    </row>
    <row r="6332" spans="1:1" x14ac:dyDescent="0.35">
      <c r="A6332" t="s">
        <v>8095</v>
      </c>
    </row>
    <row r="6333" spans="1:1" x14ac:dyDescent="0.35">
      <c r="A6333" t="s">
        <v>8096</v>
      </c>
    </row>
    <row r="6334" spans="1:1" x14ac:dyDescent="0.35">
      <c r="A6334" t="s">
        <v>8097</v>
      </c>
    </row>
    <row r="6335" spans="1:1" x14ac:dyDescent="0.35">
      <c r="A6335" t="s">
        <v>8098</v>
      </c>
    </row>
    <row r="6336" spans="1:1" x14ac:dyDescent="0.35">
      <c r="A6336" t="s">
        <v>8099</v>
      </c>
    </row>
    <row r="6337" spans="1:1" x14ac:dyDescent="0.35">
      <c r="A6337" t="s">
        <v>8100</v>
      </c>
    </row>
    <row r="6338" spans="1:1" x14ac:dyDescent="0.35">
      <c r="A6338" t="s">
        <v>8101</v>
      </c>
    </row>
    <row r="6339" spans="1:1" x14ac:dyDescent="0.35">
      <c r="A6339" t="s">
        <v>8102</v>
      </c>
    </row>
    <row r="6340" spans="1:1" x14ac:dyDescent="0.35">
      <c r="A6340" t="s">
        <v>8103</v>
      </c>
    </row>
    <row r="6341" spans="1:1" x14ac:dyDescent="0.35">
      <c r="A6341" t="s">
        <v>8104</v>
      </c>
    </row>
    <row r="6342" spans="1:1" x14ac:dyDescent="0.35">
      <c r="A6342" t="s">
        <v>8105</v>
      </c>
    </row>
    <row r="6343" spans="1:1" x14ac:dyDescent="0.35">
      <c r="A6343" t="s">
        <v>8106</v>
      </c>
    </row>
    <row r="6344" spans="1:1" x14ac:dyDescent="0.35">
      <c r="A6344" t="s">
        <v>8107</v>
      </c>
    </row>
    <row r="6345" spans="1:1" x14ac:dyDescent="0.35">
      <c r="A6345" t="s">
        <v>8108</v>
      </c>
    </row>
    <row r="6346" spans="1:1" x14ac:dyDescent="0.35">
      <c r="A6346" t="s">
        <v>8109</v>
      </c>
    </row>
    <row r="6347" spans="1:1" x14ac:dyDescent="0.35">
      <c r="A6347" t="s">
        <v>8110</v>
      </c>
    </row>
    <row r="6348" spans="1:1" x14ac:dyDescent="0.35">
      <c r="A6348" t="s">
        <v>8111</v>
      </c>
    </row>
    <row r="6349" spans="1:1" x14ac:dyDescent="0.35">
      <c r="A6349" t="s">
        <v>8112</v>
      </c>
    </row>
    <row r="6350" spans="1:1" x14ac:dyDescent="0.35">
      <c r="A6350" t="s">
        <v>8113</v>
      </c>
    </row>
    <row r="6351" spans="1:1" x14ac:dyDescent="0.35">
      <c r="A6351" t="s">
        <v>8114</v>
      </c>
    </row>
    <row r="6352" spans="1:1" x14ac:dyDescent="0.35">
      <c r="A6352" t="s">
        <v>8115</v>
      </c>
    </row>
    <row r="6353" spans="1:1" x14ac:dyDescent="0.35">
      <c r="A6353" t="s">
        <v>8116</v>
      </c>
    </row>
    <row r="6354" spans="1:1" x14ac:dyDescent="0.35">
      <c r="A6354" t="s">
        <v>8117</v>
      </c>
    </row>
    <row r="6355" spans="1:1" x14ac:dyDescent="0.35">
      <c r="A6355" t="s">
        <v>8118</v>
      </c>
    </row>
    <row r="6356" spans="1:1" x14ac:dyDescent="0.35">
      <c r="A6356" t="s">
        <v>8119</v>
      </c>
    </row>
    <row r="6357" spans="1:1" x14ac:dyDescent="0.35">
      <c r="A6357" t="s">
        <v>8120</v>
      </c>
    </row>
    <row r="6358" spans="1:1" x14ac:dyDescent="0.35">
      <c r="A6358" t="s">
        <v>8121</v>
      </c>
    </row>
    <row r="6359" spans="1:1" x14ac:dyDescent="0.35">
      <c r="A6359" t="s">
        <v>8122</v>
      </c>
    </row>
    <row r="6361" spans="1:1" x14ac:dyDescent="0.35">
      <c r="A6361" t="s">
        <v>8123</v>
      </c>
    </row>
    <row r="6362" spans="1:1" x14ac:dyDescent="0.35">
      <c r="A6362" t="s">
        <v>8086</v>
      </c>
    </row>
    <row r="6363" spans="1:1" x14ac:dyDescent="0.35">
      <c r="A6363" t="s">
        <v>8124</v>
      </c>
    </row>
    <row r="6364" spans="1:1" x14ac:dyDescent="0.35">
      <c r="A6364" t="s">
        <v>8125</v>
      </c>
    </row>
    <row r="6365" spans="1:1" x14ac:dyDescent="0.35">
      <c r="A6365" t="s">
        <v>8126</v>
      </c>
    </row>
    <row r="6366" spans="1:1" x14ac:dyDescent="0.35">
      <c r="A6366" t="s">
        <v>8127</v>
      </c>
    </row>
    <row r="6367" spans="1:1" x14ac:dyDescent="0.35">
      <c r="A6367" t="s">
        <v>8128</v>
      </c>
    </row>
    <row r="6368" spans="1:1" x14ac:dyDescent="0.35">
      <c r="A6368" t="s">
        <v>8129</v>
      </c>
    </row>
    <row r="6369" spans="1:1" x14ac:dyDescent="0.35">
      <c r="A6369" t="s">
        <v>8130</v>
      </c>
    </row>
    <row r="6370" spans="1:1" x14ac:dyDescent="0.35">
      <c r="A6370" t="s">
        <v>8131</v>
      </c>
    </row>
    <row r="6371" spans="1:1" x14ac:dyDescent="0.35">
      <c r="A6371" t="s">
        <v>8132</v>
      </c>
    </row>
    <row r="6372" spans="1:1" x14ac:dyDescent="0.35">
      <c r="A6372" t="s">
        <v>8133</v>
      </c>
    </row>
    <row r="6373" spans="1:1" x14ac:dyDescent="0.35">
      <c r="A6373" t="s">
        <v>8134</v>
      </c>
    </row>
    <row r="6374" spans="1:1" x14ac:dyDescent="0.35">
      <c r="A6374" t="s">
        <v>8135</v>
      </c>
    </row>
    <row r="6375" spans="1:1" x14ac:dyDescent="0.35">
      <c r="A6375" t="s">
        <v>8136</v>
      </c>
    </row>
    <row r="6376" spans="1:1" x14ac:dyDescent="0.35">
      <c r="A6376" t="s">
        <v>8137</v>
      </c>
    </row>
    <row r="6377" spans="1:1" x14ac:dyDescent="0.35">
      <c r="A6377" t="s">
        <v>8138</v>
      </c>
    </row>
    <row r="6378" spans="1:1" x14ac:dyDescent="0.35">
      <c r="A6378" t="s">
        <v>8139</v>
      </c>
    </row>
    <row r="6379" spans="1:1" x14ac:dyDescent="0.35">
      <c r="A6379" t="s">
        <v>8140</v>
      </c>
    </row>
    <row r="6380" spans="1:1" x14ac:dyDescent="0.35">
      <c r="A6380" t="s">
        <v>8141</v>
      </c>
    </row>
    <row r="6381" spans="1:1" x14ac:dyDescent="0.35">
      <c r="A6381" t="s">
        <v>8142</v>
      </c>
    </row>
    <row r="6382" spans="1:1" x14ac:dyDescent="0.35">
      <c r="A6382" t="s">
        <v>8143</v>
      </c>
    </row>
    <row r="6383" spans="1:1" x14ac:dyDescent="0.35">
      <c r="A6383" t="s">
        <v>8144</v>
      </c>
    </row>
    <row r="6384" spans="1:1" x14ac:dyDescent="0.35">
      <c r="A6384" t="s">
        <v>8145</v>
      </c>
    </row>
    <row r="6385" spans="1:1" x14ac:dyDescent="0.35">
      <c r="A6385" t="s">
        <v>8146</v>
      </c>
    </row>
    <row r="6386" spans="1:1" x14ac:dyDescent="0.35">
      <c r="A6386" t="s">
        <v>8147</v>
      </c>
    </row>
    <row r="6387" spans="1:1" x14ac:dyDescent="0.35">
      <c r="A6387" t="s">
        <v>8148</v>
      </c>
    </row>
    <row r="6388" spans="1:1" x14ac:dyDescent="0.35">
      <c r="A6388" t="s">
        <v>8149</v>
      </c>
    </row>
    <row r="6389" spans="1:1" x14ac:dyDescent="0.35">
      <c r="A6389" t="s">
        <v>8150</v>
      </c>
    </row>
    <row r="6390" spans="1:1" x14ac:dyDescent="0.35">
      <c r="A6390" t="s">
        <v>8151</v>
      </c>
    </row>
    <row r="6391" spans="1:1" x14ac:dyDescent="0.35">
      <c r="A6391" t="s">
        <v>8152</v>
      </c>
    </row>
    <row r="6392" spans="1:1" x14ac:dyDescent="0.35">
      <c r="A6392" t="s">
        <v>8153</v>
      </c>
    </row>
    <row r="6393" spans="1:1" x14ac:dyDescent="0.35">
      <c r="A6393" t="s">
        <v>8154</v>
      </c>
    </row>
    <row r="6394" spans="1:1" x14ac:dyDescent="0.35">
      <c r="A6394" t="s">
        <v>8155</v>
      </c>
    </row>
    <row r="6395" spans="1:1" x14ac:dyDescent="0.35">
      <c r="A6395" t="s">
        <v>8156</v>
      </c>
    </row>
    <row r="6396" spans="1:1" x14ac:dyDescent="0.35">
      <c r="A6396" t="s">
        <v>8157</v>
      </c>
    </row>
    <row r="6397" spans="1:1" x14ac:dyDescent="0.35">
      <c r="A6397" t="s">
        <v>8158</v>
      </c>
    </row>
    <row r="6399" spans="1:1" x14ac:dyDescent="0.35">
      <c r="A6399" t="s">
        <v>70</v>
      </c>
    </row>
    <row r="6400" spans="1:1" x14ac:dyDescent="0.35">
      <c r="A6400" t="s">
        <v>8159</v>
      </c>
    </row>
    <row r="6401" spans="1:1" x14ac:dyDescent="0.35">
      <c r="A6401" t="s">
        <v>8045</v>
      </c>
    </row>
    <row r="6402" spans="1:1" x14ac:dyDescent="0.35">
      <c r="A6402" t="s">
        <v>8046</v>
      </c>
    </row>
    <row r="6403" spans="1:1" x14ac:dyDescent="0.35">
      <c r="A6403" t="s">
        <v>8047</v>
      </c>
    </row>
    <row r="6404" spans="1:1" x14ac:dyDescent="0.35">
      <c r="A6404" t="s">
        <v>8160</v>
      </c>
    </row>
    <row r="6405" spans="1:1" x14ac:dyDescent="0.35">
      <c r="A6405" t="s">
        <v>8161</v>
      </c>
    </row>
    <row r="6406" spans="1:1" x14ac:dyDescent="0.35">
      <c r="A6406" t="s">
        <v>8162</v>
      </c>
    </row>
    <row r="6407" spans="1:1" x14ac:dyDescent="0.35">
      <c r="A6407" t="s">
        <v>8163</v>
      </c>
    </row>
    <row r="6408" spans="1:1" x14ac:dyDescent="0.35">
      <c r="A6408" t="s">
        <v>8164</v>
      </c>
    </row>
    <row r="6409" spans="1:1" x14ac:dyDescent="0.35">
      <c r="A6409" t="s">
        <v>8165</v>
      </c>
    </row>
    <row r="6410" spans="1:1" x14ac:dyDescent="0.35">
      <c r="A6410" t="s">
        <v>8166</v>
      </c>
    </row>
    <row r="6411" spans="1:1" x14ac:dyDescent="0.35">
      <c r="A6411" t="s">
        <v>8167</v>
      </c>
    </row>
    <row r="6412" spans="1:1" x14ac:dyDescent="0.35">
      <c r="A6412" t="s">
        <v>8168</v>
      </c>
    </row>
    <row r="6413" spans="1:1" x14ac:dyDescent="0.35">
      <c r="A6413" t="s">
        <v>8169</v>
      </c>
    </row>
    <row r="6414" spans="1:1" x14ac:dyDescent="0.35">
      <c r="A6414" t="s">
        <v>8170</v>
      </c>
    </row>
    <row r="6415" spans="1:1" x14ac:dyDescent="0.35">
      <c r="A6415" t="s">
        <v>8171</v>
      </c>
    </row>
    <row r="6416" spans="1:1" x14ac:dyDescent="0.35">
      <c r="A6416" t="s">
        <v>8172</v>
      </c>
    </row>
    <row r="6417" spans="1:1" x14ac:dyDescent="0.35">
      <c r="A6417" t="s">
        <v>8173</v>
      </c>
    </row>
    <row r="6418" spans="1:1" x14ac:dyDescent="0.35">
      <c r="A6418" t="s">
        <v>8174</v>
      </c>
    </row>
    <row r="6419" spans="1:1" x14ac:dyDescent="0.35">
      <c r="A6419" t="s">
        <v>8175</v>
      </c>
    </row>
    <row r="6420" spans="1:1" x14ac:dyDescent="0.35">
      <c r="A6420" t="s">
        <v>8176</v>
      </c>
    </row>
    <row r="6421" spans="1:1" x14ac:dyDescent="0.35">
      <c r="A6421" t="s">
        <v>8177</v>
      </c>
    </row>
    <row r="6422" spans="1:1" x14ac:dyDescent="0.35">
      <c r="A6422" t="s">
        <v>8178</v>
      </c>
    </row>
    <row r="6423" spans="1:1" x14ac:dyDescent="0.35">
      <c r="A6423" t="s">
        <v>8179</v>
      </c>
    </row>
    <row r="6424" spans="1:1" x14ac:dyDescent="0.35">
      <c r="A6424" t="s">
        <v>8180</v>
      </c>
    </row>
    <row r="6425" spans="1:1" x14ac:dyDescent="0.35">
      <c r="A6425" t="s">
        <v>8181</v>
      </c>
    </row>
    <row r="6426" spans="1:1" x14ac:dyDescent="0.35">
      <c r="A6426" t="s">
        <v>8182</v>
      </c>
    </row>
    <row r="6427" spans="1:1" x14ac:dyDescent="0.35">
      <c r="A6427" t="s">
        <v>8183</v>
      </c>
    </row>
    <row r="6428" spans="1:1" x14ac:dyDescent="0.35">
      <c r="A6428" t="s">
        <v>8184</v>
      </c>
    </row>
    <row r="6429" spans="1:1" x14ac:dyDescent="0.35">
      <c r="A6429" t="s">
        <v>8185</v>
      </c>
    </row>
    <row r="6430" spans="1:1" x14ac:dyDescent="0.35">
      <c r="A6430" t="s">
        <v>8186</v>
      </c>
    </row>
    <row r="6431" spans="1:1" x14ac:dyDescent="0.35">
      <c r="A6431" t="s">
        <v>8187</v>
      </c>
    </row>
    <row r="6432" spans="1:1" x14ac:dyDescent="0.35">
      <c r="A6432" t="s">
        <v>8188</v>
      </c>
    </row>
    <row r="6433" spans="1:1" x14ac:dyDescent="0.35">
      <c r="A6433" t="s">
        <v>8189</v>
      </c>
    </row>
    <row r="6434" spans="1:1" x14ac:dyDescent="0.35">
      <c r="A6434" t="s">
        <v>8190</v>
      </c>
    </row>
    <row r="6435" spans="1:1" x14ac:dyDescent="0.35">
      <c r="A6435" t="s">
        <v>8191</v>
      </c>
    </row>
    <row r="6436" spans="1:1" x14ac:dyDescent="0.35">
      <c r="A6436" t="s">
        <v>8192</v>
      </c>
    </row>
    <row r="6437" spans="1:1" x14ac:dyDescent="0.35">
      <c r="A6437" t="s">
        <v>8193</v>
      </c>
    </row>
    <row r="6438" spans="1:1" x14ac:dyDescent="0.35">
      <c r="A6438" t="s">
        <v>8194</v>
      </c>
    </row>
    <row r="6439" spans="1:1" x14ac:dyDescent="0.35">
      <c r="A6439" t="s">
        <v>8195</v>
      </c>
    </row>
    <row r="6440" spans="1:1" x14ac:dyDescent="0.35">
      <c r="A6440" t="s">
        <v>8196</v>
      </c>
    </row>
    <row r="6442" spans="1:1" x14ac:dyDescent="0.35">
      <c r="A6442" t="s">
        <v>8197</v>
      </c>
    </row>
    <row r="6443" spans="1:1" x14ac:dyDescent="0.35">
      <c r="A6443" t="s">
        <v>8086</v>
      </c>
    </row>
    <row r="6444" spans="1:1" x14ac:dyDescent="0.35">
      <c r="A6444" t="s">
        <v>8198</v>
      </c>
    </row>
    <row r="6445" spans="1:1" x14ac:dyDescent="0.35">
      <c r="A6445" t="s">
        <v>8199</v>
      </c>
    </row>
    <row r="6446" spans="1:1" x14ac:dyDescent="0.35">
      <c r="A6446" t="s">
        <v>8200</v>
      </c>
    </row>
    <row r="6447" spans="1:1" x14ac:dyDescent="0.35">
      <c r="A6447" t="s">
        <v>8201</v>
      </c>
    </row>
    <row r="6448" spans="1:1" x14ac:dyDescent="0.35">
      <c r="A6448" t="s">
        <v>8202</v>
      </c>
    </row>
    <row r="6449" spans="1:1" x14ac:dyDescent="0.35">
      <c r="A6449" t="s">
        <v>8203</v>
      </c>
    </row>
    <row r="6450" spans="1:1" x14ac:dyDescent="0.35">
      <c r="A6450" t="s">
        <v>8204</v>
      </c>
    </row>
    <row r="6451" spans="1:1" x14ac:dyDescent="0.35">
      <c r="A6451" t="s">
        <v>8205</v>
      </c>
    </row>
    <row r="6452" spans="1:1" x14ac:dyDescent="0.35">
      <c r="A6452" t="s">
        <v>8206</v>
      </c>
    </row>
    <row r="6453" spans="1:1" x14ac:dyDescent="0.35">
      <c r="A6453" t="s">
        <v>8207</v>
      </c>
    </row>
    <row r="6454" spans="1:1" x14ac:dyDescent="0.35">
      <c r="A6454" t="s">
        <v>8208</v>
      </c>
    </row>
    <row r="6455" spans="1:1" x14ac:dyDescent="0.35">
      <c r="A6455" t="s">
        <v>8209</v>
      </c>
    </row>
    <row r="6456" spans="1:1" x14ac:dyDescent="0.35">
      <c r="A6456" t="s">
        <v>8210</v>
      </c>
    </row>
    <row r="6457" spans="1:1" x14ac:dyDescent="0.35">
      <c r="A6457" t="s">
        <v>8211</v>
      </c>
    </row>
    <row r="6458" spans="1:1" x14ac:dyDescent="0.35">
      <c r="A6458" t="s">
        <v>8212</v>
      </c>
    </row>
    <row r="6459" spans="1:1" x14ac:dyDescent="0.35">
      <c r="A6459" t="s">
        <v>8213</v>
      </c>
    </row>
    <row r="6460" spans="1:1" x14ac:dyDescent="0.35">
      <c r="A6460" t="s">
        <v>8214</v>
      </c>
    </row>
    <row r="6461" spans="1:1" x14ac:dyDescent="0.35">
      <c r="A6461" t="s">
        <v>8215</v>
      </c>
    </row>
    <row r="6462" spans="1:1" x14ac:dyDescent="0.35">
      <c r="A6462" t="s">
        <v>8216</v>
      </c>
    </row>
    <row r="6463" spans="1:1" x14ac:dyDescent="0.35">
      <c r="A6463" t="s">
        <v>8217</v>
      </c>
    </row>
    <row r="6464" spans="1:1" x14ac:dyDescent="0.35">
      <c r="A6464" t="s">
        <v>8218</v>
      </c>
    </row>
    <row r="6465" spans="1:1" x14ac:dyDescent="0.35">
      <c r="A6465" t="s">
        <v>8219</v>
      </c>
    </row>
    <row r="6466" spans="1:1" x14ac:dyDescent="0.35">
      <c r="A6466" t="s">
        <v>8220</v>
      </c>
    </row>
    <row r="6467" spans="1:1" x14ac:dyDescent="0.35">
      <c r="A6467" t="s">
        <v>8221</v>
      </c>
    </row>
    <row r="6468" spans="1:1" x14ac:dyDescent="0.35">
      <c r="A6468" t="s">
        <v>8222</v>
      </c>
    </row>
    <row r="6469" spans="1:1" x14ac:dyDescent="0.35">
      <c r="A6469" t="s">
        <v>8223</v>
      </c>
    </row>
    <row r="6470" spans="1:1" x14ac:dyDescent="0.35">
      <c r="A6470" t="s">
        <v>8224</v>
      </c>
    </row>
    <row r="6471" spans="1:1" x14ac:dyDescent="0.35">
      <c r="A6471" t="s">
        <v>8225</v>
      </c>
    </row>
    <row r="6472" spans="1:1" x14ac:dyDescent="0.35">
      <c r="A6472" t="s">
        <v>8226</v>
      </c>
    </row>
    <row r="6473" spans="1:1" x14ac:dyDescent="0.35">
      <c r="A6473" t="s">
        <v>8227</v>
      </c>
    </row>
    <row r="6474" spans="1:1" x14ac:dyDescent="0.35">
      <c r="A6474" t="s">
        <v>8228</v>
      </c>
    </row>
    <row r="6475" spans="1:1" x14ac:dyDescent="0.35">
      <c r="A6475" t="s">
        <v>8229</v>
      </c>
    </row>
    <row r="6476" spans="1:1" x14ac:dyDescent="0.35">
      <c r="A6476" t="s">
        <v>8230</v>
      </c>
    </row>
    <row r="6477" spans="1:1" x14ac:dyDescent="0.35">
      <c r="A6477" t="s">
        <v>8231</v>
      </c>
    </row>
    <row r="6478" spans="1:1" x14ac:dyDescent="0.35">
      <c r="A6478" t="s">
        <v>8232</v>
      </c>
    </row>
    <row r="6479" spans="1:1" x14ac:dyDescent="0.35">
      <c r="A6479" t="s">
        <v>8233</v>
      </c>
    </row>
    <row r="6481" spans="1:1" x14ac:dyDescent="0.35">
      <c r="A6481" t="s">
        <v>8234</v>
      </c>
    </row>
    <row r="6482" spans="1:1" x14ac:dyDescent="0.35">
      <c r="A6482" t="s">
        <v>8086</v>
      </c>
    </row>
    <row r="6483" spans="1:1" x14ac:dyDescent="0.35">
      <c r="A6483" t="s">
        <v>8235</v>
      </c>
    </row>
    <row r="6484" spans="1:1" x14ac:dyDescent="0.35">
      <c r="A6484" t="s">
        <v>8236</v>
      </c>
    </row>
    <row r="6485" spans="1:1" x14ac:dyDescent="0.35">
      <c r="A6485" t="s">
        <v>8237</v>
      </c>
    </row>
    <row r="6486" spans="1:1" x14ac:dyDescent="0.35">
      <c r="A6486" t="s">
        <v>8238</v>
      </c>
    </row>
    <row r="6487" spans="1:1" x14ac:dyDescent="0.35">
      <c r="A6487" t="s">
        <v>8239</v>
      </c>
    </row>
    <row r="6488" spans="1:1" x14ac:dyDescent="0.35">
      <c r="A6488" t="s">
        <v>8240</v>
      </c>
    </row>
    <row r="6489" spans="1:1" x14ac:dyDescent="0.35">
      <c r="A6489" t="s">
        <v>8241</v>
      </c>
    </row>
    <row r="6490" spans="1:1" x14ac:dyDescent="0.35">
      <c r="A6490" t="s">
        <v>8242</v>
      </c>
    </row>
    <row r="6491" spans="1:1" x14ac:dyDescent="0.35">
      <c r="A6491" t="s">
        <v>8243</v>
      </c>
    </row>
    <row r="6492" spans="1:1" x14ac:dyDescent="0.35">
      <c r="A6492" t="s">
        <v>8244</v>
      </c>
    </row>
    <row r="6493" spans="1:1" x14ac:dyDescent="0.35">
      <c r="A6493" t="s">
        <v>8245</v>
      </c>
    </row>
    <row r="6494" spans="1:1" x14ac:dyDescent="0.35">
      <c r="A6494" t="s">
        <v>8246</v>
      </c>
    </row>
    <row r="6495" spans="1:1" x14ac:dyDescent="0.35">
      <c r="A6495" t="s">
        <v>8247</v>
      </c>
    </row>
    <row r="6496" spans="1:1" x14ac:dyDescent="0.35">
      <c r="A6496" t="s">
        <v>8248</v>
      </c>
    </row>
    <row r="6497" spans="1:1" x14ac:dyDescent="0.35">
      <c r="A6497" t="s">
        <v>8249</v>
      </c>
    </row>
    <row r="6498" spans="1:1" x14ac:dyDescent="0.35">
      <c r="A6498" t="s">
        <v>8250</v>
      </c>
    </row>
    <row r="6499" spans="1:1" x14ac:dyDescent="0.35">
      <c r="A6499" t="s">
        <v>8251</v>
      </c>
    </row>
    <row r="6500" spans="1:1" x14ac:dyDescent="0.35">
      <c r="A6500" t="s">
        <v>8252</v>
      </c>
    </row>
    <row r="6501" spans="1:1" x14ac:dyDescent="0.35">
      <c r="A6501" t="s">
        <v>8253</v>
      </c>
    </row>
    <row r="6502" spans="1:1" x14ac:dyDescent="0.35">
      <c r="A6502" t="s">
        <v>8254</v>
      </c>
    </row>
    <row r="6503" spans="1:1" x14ac:dyDescent="0.35">
      <c r="A6503" t="s">
        <v>8255</v>
      </c>
    </row>
    <row r="6504" spans="1:1" x14ac:dyDescent="0.35">
      <c r="A6504" t="s">
        <v>8256</v>
      </c>
    </row>
    <row r="6505" spans="1:1" x14ac:dyDescent="0.35">
      <c r="A6505" t="s">
        <v>8257</v>
      </c>
    </row>
    <row r="6506" spans="1:1" x14ac:dyDescent="0.35">
      <c r="A6506" t="s">
        <v>8258</v>
      </c>
    </row>
    <row r="6507" spans="1:1" x14ac:dyDescent="0.35">
      <c r="A6507" t="s">
        <v>8259</v>
      </c>
    </row>
    <row r="6508" spans="1:1" x14ac:dyDescent="0.35">
      <c r="A6508" t="s">
        <v>8260</v>
      </c>
    </row>
    <row r="6509" spans="1:1" x14ac:dyDescent="0.35">
      <c r="A6509" t="s">
        <v>8261</v>
      </c>
    </row>
    <row r="6510" spans="1:1" x14ac:dyDescent="0.35">
      <c r="A6510" t="s">
        <v>8262</v>
      </c>
    </row>
    <row r="6511" spans="1:1" x14ac:dyDescent="0.35">
      <c r="A6511" t="s">
        <v>8263</v>
      </c>
    </row>
    <row r="6512" spans="1:1" x14ac:dyDescent="0.35">
      <c r="A6512" t="s">
        <v>8264</v>
      </c>
    </row>
    <row r="6513" spans="1:1" x14ac:dyDescent="0.35">
      <c r="A6513" t="s">
        <v>8265</v>
      </c>
    </row>
    <row r="6514" spans="1:1" x14ac:dyDescent="0.35">
      <c r="A6514" t="s">
        <v>8266</v>
      </c>
    </row>
    <row r="6515" spans="1:1" x14ac:dyDescent="0.35">
      <c r="A6515" t="s">
        <v>8267</v>
      </c>
    </row>
    <row r="6516" spans="1:1" x14ac:dyDescent="0.35">
      <c r="A6516" t="s">
        <v>8268</v>
      </c>
    </row>
    <row r="6517" spans="1:1" x14ac:dyDescent="0.35">
      <c r="A6517" t="s">
        <v>8269</v>
      </c>
    </row>
    <row r="6518" spans="1:1" x14ac:dyDescent="0.35">
      <c r="A6518" t="s">
        <v>8270</v>
      </c>
    </row>
    <row r="6519" spans="1:1" x14ac:dyDescent="0.35">
      <c r="A6519" t="s">
        <v>8271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631"/>
  <sheetViews>
    <sheetView topLeftCell="A6554" zoomScale="70" zoomScaleNormal="70" workbookViewId="0">
      <selection activeCell="AJ6572" sqref="AJ6572"/>
    </sheetView>
  </sheetViews>
  <sheetFormatPr defaultRowHeight="14.5" x14ac:dyDescent="0.35"/>
  <cols>
    <col min="1" max="1" width="17.81640625" customWidth="1"/>
    <col min="2" max="2" width="29" customWidth="1"/>
    <col min="3" max="3" width="19.26953125" customWidth="1"/>
    <col min="4" max="4" width="38.54296875" bestFit="1" customWidth="1"/>
    <col min="5" max="34" width="12.26953125" customWidth="1"/>
    <col min="36" max="36" width="13.54296875" bestFit="1" customWidth="1"/>
    <col min="37" max="37" width="10" bestFit="1" customWidth="1"/>
    <col min="39" max="39" width="12" bestFit="1" customWidth="1"/>
  </cols>
  <sheetData>
    <row r="1" spans="1:9" x14ac:dyDescent="0.35">
      <c r="A1" t="s">
        <v>1464</v>
      </c>
    </row>
    <row r="2" spans="1:9" x14ac:dyDescent="0.35">
      <c r="A2" t="s">
        <v>1465</v>
      </c>
    </row>
    <row r="4" spans="1:9" x14ac:dyDescent="0.35">
      <c r="A4" t="s">
        <v>0</v>
      </c>
      <c r="B4" t="s">
        <v>8272</v>
      </c>
      <c r="C4" t="s">
        <v>1664</v>
      </c>
      <c r="D4">
        <v>12</v>
      </c>
      <c r="E4" s="1">
        <v>0.60430555555555554</v>
      </c>
      <c r="F4">
        <v>2020</v>
      </c>
    </row>
    <row r="5" spans="1:9" x14ac:dyDescent="0.35">
      <c r="A5" t="s">
        <v>1</v>
      </c>
      <c r="B5" t="s">
        <v>8272</v>
      </c>
      <c r="C5" t="s">
        <v>1664</v>
      </c>
      <c r="D5">
        <v>12</v>
      </c>
      <c r="E5" s="1">
        <v>0.60791666666666666</v>
      </c>
      <c r="F5">
        <v>2020</v>
      </c>
    </row>
    <row r="6" spans="1:9" x14ac:dyDescent="0.35">
      <c r="A6" t="s">
        <v>2</v>
      </c>
      <c r="B6" t="s">
        <v>3</v>
      </c>
      <c r="C6" t="s">
        <v>4</v>
      </c>
      <c r="D6">
        <v>0</v>
      </c>
      <c r="E6" t="s">
        <v>5</v>
      </c>
      <c r="F6">
        <v>5</v>
      </c>
      <c r="G6" t="s">
        <v>6</v>
      </c>
      <c r="H6">
        <v>12</v>
      </c>
      <c r="I6" t="s">
        <v>7</v>
      </c>
    </row>
    <row r="7" spans="1:9" x14ac:dyDescent="0.35">
      <c r="A7" t="s">
        <v>8</v>
      </c>
      <c r="B7" t="s">
        <v>9</v>
      </c>
    </row>
    <row r="8" spans="1:9" x14ac:dyDescent="0.35">
      <c r="A8" t="s">
        <v>10</v>
      </c>
      <c r="B8" t="s">
        <v>11</v>
      </c>
    </row>
    <row r="10" spans="1:9" x14ac:dyDescent="0.35">
      <c r="A10" t="s">
        <v>12</v>
      </c>
      <c r="B10">
        <v>1.42316E-4</v>
      </c>
      <c r="C10" t="s">
        <v>13</v>
      </c>
    </row>
    <row r="11" spans="1:9" x14ac:dyDescent="0.35">
      <c r="A11" t="s">
        <v>14</v>
      </c>
    </row>
    <row r="12" spans="1:9" x14ac:dyDescent="0.35">
      <c r="A12" t="s">
        <v>15</v>
      </c>
    </row>
    <row r="13" spans="1:9" x14ac:dyDescent="0.35">
      <c r="A13" t="s">
        <v>16</v>
      </c>
    </row>
    <row r="14" spans="1:9" x14ac:dyDescent="0.35">
      <c r="A14" t="s">
        <v>17</v>
      </c>
      <c r="B14" t="s">
        <v>18</v>
      </c>
      <c r="C14" t="s">
        <v>19</v>
      </c>
      <c r="D14" t="s">
        <v>20</v>
      </c>
    </row>
    <row r="15" spans="1:9" x14ac:dyDescent="0.35">
      <c r="A15" t="s">
        <v>15</v>
      </c>
    </row>
    <row r="16" spans="1:9" x14ac:dyDescent="0.35">
      <c r="A16" t="s">
        <v>21</v>
      </c>
    </row>
    <row r="17" spans="1:2" x14ac:dyDescent="0.35">
      <c r="A17" t="s">
        <v>22</v>
      </c>
      <c r="B17" t="s">
        <v>23</v>
      </c>
    </row>
    <row r="18" spans="1:2" x14ac:dyDescent="0.35">
      <c r="A18" t="s">
        <v>22</v>
      </c>
      <c r="B18" t="s">
        <v>24</v>
      </c>
    </row>
    <row r="19" spans="1:2" x14ac:dyDescent="0.35">
      <c r="A19" t="s">
        <v>22</v>
      </c>
      <c r="B19" t="s">
        <v>25</v>
      </c>
    </row>
    <row r="20" spans="1:2" x14ac:dyDescent="0.35">
      <c r="A20" t="s">
        <v>22</v>
      </c>
      <c r="B20" t="s">
        <v>26</v>
      </c>
    </row>
    <row r="21" spans="1:2" x14ac:dyDescent="0.35">
      <c r="A21" t="s">
        <v>22</v>
      </c>
      <c r="B21" t="s">
        <v>27</v>
      </c>
    </row>
    <row r="22" spans="1:2" x14ac:dyDescent="0.35">
      <c r="A22" t="s">
        <v>22</v>
      </c>
      <c r="B22" t="s">
        <v>28</v>
      </c>
    </row>
    <row r="23" spans="1:2" x14ac:dyDescent="0.35">
      <c r="A23" t="s">
        <v>22</v>
      </c>
      <c r="B23" t="s">
        <v>29</v>
      </c>
    </row>
    <row r="24" spans="1:2" x14ac:dyDescent="0.35">
      <c r="A24" t="s">
        <v>22</v>
      </c>
      <c r="B24" t="s">
        <v>30</v>
      </c>
    </row>
    <row r="25" spans="1:2" x14ac:dyDescent="0.35">
      <c r="A25" t="s">
        <v>22</v>
      </c>
      <c r="B25" t="s">
        <v>31</v>
      </c>
    </row>
    <row r="26" spans="1:2" x14ac:dyDescent="0.35">
      <c r="A26" t="s">
        <v>22</v>
      </c>
      <c r="B26" t="s">
        <v>32</v>
      </c>
    </row>
    <row r="27" spans="1:2" x14ac:dyDescent="0.35">
      <c r="A27" t="s">
        <v>22</v>
      </c>
      <c r="B27" t="s">
        <v>33</v>
      </c>
    </row>
    <row r="28" spans="1:2" x14ac:dyDescent="0.35">
      <c r="A28" t="s">
        <v>22</v>
      </c>
      <c r="B28" t="s">
        <v>34</v>
      </c>
    </row>
    <row r="29" spans="1:2" x14ac:dyDescent="0.35">
      <c r="A29" t="s">
        <v>22</v>
      </c>
      <c r="B29" t="s">
        <v>35</v>
      </c>
    </row>
    <row r="30" spans="1:2" x14ac:dyDescent="0.35">
      <c r="A30" t="s">
        <v>22</v>
      </c>
      <c r="B30" t="s">
        <v>36</v>
      </c>
    </row>
    <row r="31" spans="1:2" x14ac:dyDescent="0.35">
      <c r="A31" t="s">
        <v>22</v>
      </c>
      <c r="B31" t="s">
        <v>37</v>
      </c>
    </row>
    <row r="32" spans="1:2" x14ac:dyDescent="0.35">
      <c r="A32" t="s">
        <v>22</v>
      </c>
      <c r="B32" t="s">
        <v>38</v>
      </c>
    </row>
    <row r="33" spans="1:2" x14ac:dyDescent="0.35">
      <c r="A33" t="s">
        <v>22</v>
      </c>
      <c r="B33" t="s">
        <v>39</v>
      </c>
    </row>
    <row r="34" spans="1:2" x14ac:dyDescent="0.35">
      <c r="A34" t="s">
        <v>22</v>
      </c>
      <c r="B34" t="s">
        <v>40</v>
      </c>
    </row>
    <row r="35" spans="1:2" x14ac:dyDescent="0.35">
      <c r="A35" t="s">
        <v>22</v>
      </c>
      <c r="B35" t="s">
        <v>41</v>
      </c>
    </row>
    <row r="36" spans="1:2" x14ac:dyDescent="0.35">
      <c r="A36" t="s">
        <v>22</v>
      </c>
      <c r="B36" t="s">
        <v>42</v>
      </c>
    </row>
    <row r="37" spans="1:2" x14ac:dyDescent="0.35">
      <c r="A37" t="s">
        <v>22</v>
      </c>
      <c r="B37" t="s">
        <v>43</v>
      </c>
    </row>
    <row r="38" spans="1:2" x14ac:dyDescent="0.35">
      <c r="A38" t="s">
        <v>22</v>
      </c>
      <c r="B38" t="s">
        <v>44</v>
      </c>
    </row>
    <row r="39" spans="1:2" x14ac:dyDescent="0.35">
      <c r="A39" t="s">
        <v>22</v>
      </c>
      <c r="B39" t="s">
        <v>45</v>
      </c>
    </row>
    <row r="40" spans="1:2" x14ac:dyDescent="0.35">
      <c r="A40" t="s">
        <v>22</v>
      </c>
      <c r="B40" t="s">
        <v>46</v>
      </c>
    </row>
    <row r="41" spans="1:2" x14ac:dyDescent="0.35">
      <c r="A41" t="s">
        <v>22</v>
      </c>
      <c r="B41" t="s">
        <v>47</v>
      </c>
    </row>
    <row r="42" spans="1:2" x14ac:dyDescent="0.35">
      <c r="A42" t="s">
        <v>22</v>
      </c>
      <c r="B42" t="s">
        <v>48</v>
      </c>
    </row>
    <row r="43" spans="1:2" x14ac:dyDescent="0.35">
      <c r="A43" t="s">
        <v>22</v>
      </c>
      <c r="B43" t="s">
        <v>49</v>
      </c>
    </row>
    <row r="44" spans="1:2" x14ac:dyDescent="0.35">
      <c r="A44" t="s">
        <v>22</v>
      </c>
      <c r="B44" t="s">
        <v>50</v>
      </c>
    </row>
    <row r="45" spans="1:2" x14ac:dyDescent="0.35">
      <c r="A45" t="s">
        <v>22</v>
      </c>
      <c r="B45" t="s">
        <v>51</v>
      </c>
    </row>
    <row r="46" spans="1:2" x14ac:dyDescent="0.35">
      <c r="A46" t="s">
        <v>22</v>
      </c>
      <c r="B46" t="s">
        <v>52</v>
      </c>
    </row>
    <row r="47" spans="1:2" x14ac:dyDescent="0.35">
      <c r="A47" t="s">
        <v>22</v>
      </c>
      <c r="B47" t="s">
        <v>53</v>
      </c>
    </row>
    <row r="48" spans="1:2" x14ac:dyDescent="0.35">
      <c r="A48" t="s">
        <v>22</v>
      </c>
      <c r="B48" t="s">
        <v>54</v>
      </c>
    </row>
    <row r="49" spans="1:2" x14ac:dyDescent="0.35">
      <c r="A49" t="s">
        <v>22</v>
      </c>
      <c r="B49" t="s">
        <v>55</v>
      </c>
    </row>
    <row r="50" spans="1:2" x14ac:dyDescent="0.35">
      <c r="A50" t="s">
        <v>22</v>
      </c>
      <c r="B50" t="s">
        <v>56</v>
      </c>
    </row>
    <row r="51" spans="1:2" x14ac:dyDescent="0.35">
      <c r="A51" t="s">
        <v>22</v>
      </c>
      <c r="B51" t="s">
        <v>57</v>
      </c>
    </row>
    <row r="52" spans="1:2" x14ac:dyDescent="0.35">
      <c r="A52" t="s">
        <v>22</v>
      </c>
      <c r="B52" t="s">
        <v>58</v>
      </c>
    </row>
    <row r="53" spans="1:2" x14ac:dyDescent="0.35">
      <c r="A53" t="s">
        <v>22</v>
      </c>
      <c r="B53" t="s">
        <v>59</v>
      </c>
    </row>
    <row r="54" spans="1:2" x14ac:dyDescent="0.35">
      <c r="A54" t="s">
        <v>22</v>
      </c>
      <c r="B54" t="s">
        <v>60</v>
      </c>
    </row>
    <row r="55" spans="1:2" x14ac:dyDescent="0.35">
      <c r="A55" t="s">
        <v>22</v>
      </c>
      <c r="B55" t="s">
        <v>61</v>
      </c>
    </row>
    <row r="56" spans="1:2" x14ac:dyDescent="0.35">
      <c r="A56" t="s">
        <v>22</v>
      </c>
      <c r="B56" t="s">
        <v>62</v>
      </c>
    </row>
    <row r="57" spans="1:2" x14ac:dyDescent="0.35">
      <c r="A57" t="s">
        <v>22</v>
      </c>
      <c r="B57" t="s">
        <v>63</v>
      </c>
    </row>
    <row r="58" spans="1:2" x14ac:dyDescent="0.35">
      <c r="A58" t="s">
        <v>22</v>
      </c>
      <c r="B58" t="s">
        <v>64</v>
      </c>
    </row>
    <row r="59" spans="1:2" x14ac:dyDescent="0.35">
      <c r="A59" t="s">
        <v>22</v>
      </c>
      <c r="B59" t="s">
        <v>65</v>
      </c>
    </row>
    <row r="60" spans="1:2" x14ac:dyDescent="0.35">
      <c r="A60" t="s">
        <v>22</v>
      </c>
      <c r="B60" t="s">
        <v>66</v>
      </c>
    </row>
    <row r="61" spans="1:2" x14ac:dyDescent="0.35">
      <c r="A61" t="s">
        <v>22</v>
      </c>
      <c r="B61" t="s">
        <v>67</v>
      </c>
    </row>
    <row r="62" spans="1:2" x14ac:dyDescent="0.35">
      <c r="A62" t="s">
        <v>22</v>
      </c>
      <c r="B62" t="s">
        <v>68</v>
      </c>
    </row>
    <row r="63" spans="1:2" x14ac:dyDescent="0.35">
      <c r="A63" t="s">
        <v>22</v>
      </c>
      <c r="B63" t="s">
        <v>69</v>
      </c>
    </row>
    <row r="64" spans="1:2" x14ac:dyDescent="0.35">
      <c r="A64" t="s">
        <v>22</v>
      </c>
      <c r="B64" t="s">
        <v>70</v>
      </c>
    </row>
    <row r="66" spans="1:10" x14ac:dyDescent="0.35">
      <c r="A66" t="s">
        <v>23</v>
      </c>
    </row>
    <row r="67" spans="1:10" x14ac:dyDescent="0.35">
      <c r="A67" t="s">
        <v>71</v>
      </c>
      <c r="B67">
        <v>1</v>
      </c>
    </row>
    <row r="68" spans="1:10" x14ac:dyDescent="0.35">
      <c r="A68" t="s">
        <v>72</v>
      </c>
      <c r="B68">
        <v>12</v>
      </c>
      <c r="C68" t="s">
        <v>73</v>
      </c>
      <c r="D68">
        <v>1</v>
      </c>
    </row>
    <row r="69" spans="1:10" x14ac:dyDescent="0.35">
      <c r="A69" t="s">
        <v>74</v>
      </c>
      <c r="B69">
        <v>1</v>
      </c>
    </row>
    <row r="70" spans="1:10" x14ac:dyDescent="0.35">
      <c r="A70" t="s">
        <v>75</v>
      </c>
      <c r="B70">
        <v>1</v>
      </c>
      <c r="C70">
        <v>2</v>
      </c>
      <c r="D70">
        <v>3</v>
      </c>
      <c r="E70">
        <v>4</v>
      </c>
      <c r="F70">
        <v>5</v>
      </c>
      <c r="G70">
        <v>6</v>
      </c>
      <c r="H70">
        <v>7</v>
      </c>
      <c r="I70">
        <v>8</v>
      </c>
      <c r="J70">
        <v>9</v>
      </c>
    </row>
    <row r="71" spans="1:10" x14ac:dyDescent="0.35">
      <c r="A71" t="s">
        <v>76</v>
      </c>
      <c r="B71" t="s">
        <v>77</v>
      </c>
      <c r="C71" t="s">
        <v>78</v>
      </c>
      <c r="D71" t="s">
        <v>79</v>
      </c>
      <c r="E71" t="s">
        <v>80</v>
      </c>
      <c r="F71" t="s">
        <v>81</v>
      </c>
      <c r="G71" t="s">
        <v>82</v>
      </c>
      <c r="H71" t="s">
        <v>83</v>
      </c>
      <c r="I71" t="s">
        <v>84</v>
      </c>
      <c r="J71" t="s">
        <v>1519</v>
      </c>
    </row>
    <row r="72" spans="1:10" x14ac:dyDescent="0.35">
      <c r="A72" t="s">
        <v>85</v>
      </c>
      <c r="B72">
        <v>1</v>
      </c>
      <c r="C72">
        <v>1</v>
      </c>
      <c r="D72">
        <v>1</v>
      </c>
      <c r="E72">
        <v>1</v>
      </c>
      <c r="F72">
        <v>1</v>
      </c>
      <c r="G72">
        <v>1</v>
      </c>
      <c r="H72">
        <v>1</v>
      </c>
      <c r="I72">
        <v>1</v>
      </c>
      <c r="J72">
        <v>1</v>
      </c>
    </row>
    <row r="73" spans="1:10" x14ac:dyDescent="0.35">
      <c r="A73" t="s">
        <v>86</v>
      </c>
      <c r="B73">
        <v>1</v>
      </c>
      <c r="C73">
        <v>1</v>
      </c>
      <c r="D73">
        <v>1</v>
      </c>
      <c r="E73">
        <v>1</v>
      </c>
      <c r="F73">
        <v>1</v>
      </c>
      <c r="G73">
        <v>1</v>
      </c>
    </row>
    <row r="74" spans="1:10" x14ac:dyDescent="0.35">
      <c r="A74" t="s">
        <v>87</v>
      </c>
      <c r="B74">
        <v>0.1</v>
      </c>
      <c r="C74">
        <v>0.1</v>
      </c>
      <c r="D74">
        <v>0.1</v>
      </c>
      <c r="E74">
        <v>0.1</v>
      </c>
      <c r="F74">
        <v>0.1</v>
      </c>
      <c r="G74">
        <v>0.1</v>
      </c>
    </row>
    <row r="75" spans="1:10" x14ac:dyDescent="0.35">
      <c r="A75" t="s">
        <v>88</v>
      </c>
      <c r="B75">
        <v>1</v>
      </c>
      <c r="C75">
        <v>1</v>
      </c>
      <c r="D75">
        <v>1</v>
      </c>
      <c r="E75">
        <v>1</v>
      </c>
      <c r="F75">
        <v>1</v>
      </c>
      <c r="G75">
        <v>1</v>
      </c>
      <c r="H75">
        <v>0</v>
      </c>
      <c r="I75">
        <v>0</v>
      </c>
      <c r="J75">
        <v>1</v>
      </c>
    </row>
    <row r="76" spans="1:10" x14ac:dyDescent="0.35">
      <c r="A76" t="s">
        <v>89</v>
      </c>
      <c r="B76">
        <v>0</v>
      </c>
      <c r="C76">
        <v>0</v>
      </c>
      <c r="D76">
        <v>0</v>
      </c>
      <c r="E76">
        <v>0</v>
      </c>
      <c r="F76">
        <v>0</v>
      </c>
      <c r="G76">
        <v>0</v>
      </c>
      <c r="H76">
        <v>0</v>
      </c>
      <c r="I76">
        <v>0</v>
      </c>
      <c r="J76">
        <v>0</v>
      </c>
    </row>
    <row r="78" spans="1:10" x14ac:dyDescent="0.35">
      <c r="A78" t="s">
        <v>24</v>
      </c>
      <c r="B78">
        <v>688.78200000000004</v>
      </c>
    </row>
    <row r="79" spans="1:10" x14ac:dyDescent="0.35">
      <c r="A79" t="s">
        <v>90</v>
      </c>
      <c r="B79" t="s">
        <v>91</v>
      </c>
      <c r="C79" t="s">
        <v>92</v>
      </c>
    </row>
    <row r="80" spans="1:10" x14ac:dyDescent="0.35">
      <c r="A80" t="s">
        <v>93</v>
      </c>
      <c r="B80">
        <v>688.78200000000004</v>
      </c>
    </row>
    <row r="81" spans="1:11" x14ac:dyDescent="0.35">
      <c r="A81" t="s">
        <v>94</v>
      </c>
      <c r="B81" s="2">
        <v>6.4487800000000003E-13</v>
      </c>
    </row>
    <row r="82" spans="1:11" x14ac:dyDescent="0.35">
      <c r="A82" t="s">
        <v>95</v>
      </c>
      <c r="B82">
        <v>2.67441E-2</v>
      </c>
      <c r="C82">
        <v>1</v>
      </c>
    </row>
    <row r="83" spans="1:11" x14ac:dyDescent="0.35">
      <c r="A83" t="s">
        <v>96</v>
      </c>
      <c r="B83">
        <v>-41.889800000000001</v>
      </c>
    </row>
    <row r="84" spans="1:11" x14ac:dyDescent="0.35">
      <c r="A84" t="s">
        <v>1520</v>
      </c>
      <c r="B84">
        <v>27.391200000000001</v>
      </c>
    </row>
    <row r="85" spans="1:11" x14ac:dyDescent="0.35">
      <c r="A85" t="s">
        <v>97</v>
      </c>
      <c r="B85">
        <v>387.69299999999998</v>
      </c>
    </row>
    <row r="86" spans="1:11" x14ac:dyDescent="0.35">
      <c r="A86" t="s">
        <v>98</v>
      </c>
      <c r="B86">
        <v>290.82100000000003</v>
      </c>
    </row>
    <row r="87" spans="1:11" x14ac:dyDescent="0.35">
      <c r="A87" t="s">
        <v>99</v>
      </c>
      <c r="B87">
        <v>23.736599999999999</v>
      </c>
      <c r="C87">
        <v>1</v>
      </c>
    </row>
    <row r="88" spans="1:11" x14ac:dyDescent="0.35">
      <c r="A88" t="s">
        <v>100</v>
      </c>
      <c r="B88" s="2">
        <v>0.98615399999999998</v>
      </c>
      <c r="C88">
        <v>1</v>
      </c>
    </row>
    <row r="89" spans="1:11" x14ac:dyDescent="0.35">
      <c r="A89" t="s">
        <v>101</v>
      </c>
      <c r="B89">
        <v>0</v>
      </c>
      <c r="C89">
        <v>1</v>
      </c>
    </row>
    <row r="90" spans="1:11" x14ac:dyDescent="0.35">
      <c r="A90" t="s">
        <v>102</v>
      </c>
      <c r="B90">
        <v>1.8054899999999999E-2</v>
      </c>
      <c r="C90" t="s">
        <v>103</v>
      </c>
    </row>
    <row r="91" spans="1:11" x14ac:dyDescent="0.35">
      <c r="A91" t="s">
        <v>104</v>
      </c>
      <c r="B91">
        <v>0</v>
      </c>
      <c r="C91">
        <v>1</v>
      </c>
    </row>
    <row r="92" spans="1:11" x14ac:dyDescent="0.35">
      <c r="A92" t="s">
        <v>105</v>
      </c>
      <c r="B92">
        <v>0</v>
      </c>
      <c r="C92">
        <v>1</v>
      </c>
    </row>
    <row r="93" spans="1:11" x14ac:dyDescent="0.35">
      <c r="A93" t="s">
        <v>106</v>
      </c>
    </row>
    <row r="94" spans="1:11" x14ac:dyDescent="0.35">
      <c r="A94" t="s">
        <v>107</v>
      </c>
      <c r="B94" t="s">
        <v>108</v>
      </c>
      <c r="C94">
        <v>1</v>
      </c>
      <c r="D94">
        <v>2</v>
      </c>
      <c r="E94">
        <v>3</v>
      </c>
      <c r="F94">
        <v>4</v>
      </c>
      <c r="G94">
        <v>5</v>
      </c>
      <c r="H94">
        <v>6</v>
      </c>
      <c r="I94">
        <v>7</v>
      </c>
      <c r="J94">
        <v>8</v>
      </c>
      <c r="K94">
        <v>9</v>
      </c>
    </row>
    <row r="95" spans="1:11" x14ac:dyDescent="0.35">
      <c r="A95" t="s">
        <v>109</v>
      </c>
      <c r="B95" t="s">
        <v>106</v>
      </c>
      <c r="C95">
        <v>1</v>
      </c>
      <c r="D95">
        <v>1</v>
      </c>
      <c r="E95">
        <v>1</v>
      </c>
      <c r="F95">
        <v>1</v>
      </c>
      <c r="G95">
        <v>1</v>
      </c>
      <c r="H95">
        <v>1</v>
      </c>
      <c r="I95">
        <v>1</v>
      </c>
      <c r="J95">
        <v>1</v>
      </c>
      <c r="K95">
        <v>1</v>
      </c>
    </row>
    <row r="96" spans="1:11" x14ac:dyDescent="0.35">
      <c r="A96" t="s">
        <v>110</v>
      </c>
      <c r="B96" s="2">
        <v>6.4487800000000003E-13</v>
      </c>
      <c r="C96" s="2">
        <v>1.2255799999999999E-13</v>
      </c>
      <c r="D96" s="2">
        <v>1.02611E-13</v>
      </c>
      <c r="E96" s="2">
        <v>9.6548899999999999E-14</v>
      </c>
      <c r="F96" s="2">
        <v>1.2668999999999999E-13</v>
      </c>
      <c r="G96" s="2">
        <v>1.0363799999999999E-13</v>
      </c>
      <c r="H96" s="2">
        <v>9.28327E-14</v>
      </c>
      <c r="I96">
        <v>0</v>
      </c>
      <c r="J96">
        <v>0</v>
      </c>
      <c r="K96">
        <v>0</v>
      </c>
    </row>
    <row r="97" spans="1:11" x14ac:dyDescent="0.35">
      <c r="A97" t="s">
        <v>111</v>
      </c>
      <c r="B97" t="s">
        <v>106</v>
      </c>
      <c r="C97">
        <v>0</v>
      </c>
      <c r="D97">
        <v>0</v>
      </c>
      <c r="E97">
        <v>0</v>
      </c>
      <c r="F97">
        <v>0</v>
      </c>
      <c r="G97">
        <v>0</v>
      </c>
      <c r="H97">
        <v>0</v>
      </c>
      <c r="I97">
        <v>1</v>
      </c>
      <c r="J97">
        <v>1</v>
      </c>
      <c r="K97">
        <v>1</v>
      </c>
    </row>
    <row r="98" spans="1:11" x14ac:dyDescent="0.35">
      <c r="A98" t="s">
        <v>112</v>
      </c>
      <c r="B98">
        <v>-41.889800000000001</v>
      </c>
      <c r="C98">
        <v>0</v>
      </c>
      <c r="D98">
        <v>0</v>
      </c>
      <c r="E98">
        <v>0</v>
      </c>
      <c r="F98">
        <v>0</v>
      </c>
      <c r="G98">
        <v>0</v>
      </c>
      <c r="H98">
        <v>0</v>
      </c>
      <c r="I98">
        <v>2.4869300000000001</v>
      </c>
      <c r="J98">
        <v>-0.71757199999999999</v>
      </c>
      <c r="K98">
        <v>-43.659100000000002</v>
      </c>
    </row>
    <row r="99" spans="1:11" x14ac:dyDescent="0.35">
      <c r="A99" t="s">
        <v>1521</v>
      </c>
      <c r="B99" t="s">
        <v>106</v>
      </c>
      <c r="C99">
        <v>1</v>
      </c>
      <c r="D99">
        <v>0</v>
      </c>
      <c r="E99">
        <v>0</v>
      </c>
      <c r="F99">
        <v>1</v>
      </c>
      <c r="G99">
        <v>0</v>
      </c>
      <c r="H99">
        <v>0</v>
      </c>
      <c r="I99">
        <v>0</v>
      </c>
      <c r="J99">
        <v>0</v>
      </c>
      <c r="K99">
        <v>0</v>
      </c>
    </row>
    <row r="100" spans="1:11" x14ac:dyDescent="0.35">
      <c r="A100" t="s">
        <v>1522</v>
      </c>
      <c r="B100">
        <v>27.391200000000001</v>
      </c>
      <c r="C100">
        <v>22.462</v>
      </c>
      <c r="D100">
        <v>0</v>
      </c>
      <c r="E100">
        <v>0</v>
      </c>
      <c r="F100">
        <v>4.9291999999999998</v>
      </c>
      <c r="G100">
        <v>0</v>
      </c>
      <c r="H100">
        <v>0</v>
      </c>
      <c r="I100">
        <v>0</v>
      </c>
      <c r="J100">
        <v>0</v>
      </c>
      <c r="K100">
        <v>0</v>
      </c>
    </row>
    <row r="101" spans="1:11" x14ac:dyDescent="0.35">
      <c r="A101" t="s">
        <v>113</v>
      </c>
      <c r="B101" t="s">
        <v>106</v>
      </c>
      <c r="C101">
        <v>0.5</v>
      </c>
      <c r="D101">
        <v>0.5</v>
      </c>
      <c r="E101">
        <v>0.5</v>
      </c>
      <c r="F101">
        <v>0.5</v>
      </c>
      <c r="G101">
        <v>0</v>
      </c>
      <c r="H101">
        <v>1</v>
      </c>
      <c r="I101">
        <v>0</v>
      </c>
      <c r="J101">
        <v>1</v>
      </c>
      <c r="K101">
        <v>0</v>
      </c>
    </row>
    <row r="102" spans="1:11" x14ac:dyDescent="0.35">
      <c r="A102" t="s">
        <v>114</v>
      </c>
      <c r="B102">
        <v>387.69299999999998</v>
      </c>
      <c r="C102">
        <v>441.2</v>
      </c>
      <c r="D102">
        <v>71.316199999999995</v>
      </c>
      <c r="E102">
        <v>25.075700000000001</v>
      </c>
      <c r="F102">
        <v>106.771</v>
      </c>
      <c r="G102">
        <v>0</v>
      </c>
      <c r="H102">
        <v>4.6307200000000002</v>
      </c>
      <c r="I102">
        <v>0</v>
      </c>
      <c r="J102">
        <v>60.880800000000001</v>
      </c>
      <c r="K102">
        <v>0</v>
      </c>
    </row>
    <row r="103" spans="1:11" x14ac:dyDescent="0.35">
      <c r="A103" t="s">
        <v>115</v>
      </c>
      <c r="B103" t="s">
        <v>106</v>
      </c>
      <c r="C103">
        <v>0.5</v>
      </c>
      <c r="D103">
        <v>0.5</v>
      </c>
      <c r="E103">
        <v>0.5</v>
      </c>
      <c r="F103">
        <v>0.5</v>
      </c>
      <c r="G103">
        <v>0</v>
      </c>
      <c r="H103">
        <v>0</v>
      </c>
      <c r="I103">
        <v>1</v>
      </c>
      <c r="J103">
        <v>0</v>
      </c>
      <c r="K103">
        <v>0</v>
      </c>
    </row>
    <row r="104" spans="1:11" x14ac:dyDescent="0.35">
      <c r="A104" t="s">
        <v>116</v>
      </c>
      <c r="B104">
        <v>290.82100000000003</v>
      </c>
      <c r="C104">
        <v>231.28800000000001</v>
      </c>
      <c r="D104">
        <v>117.77</v>
      </c>
      <c r="E104">
        <v>72.554699999999997</v>
      </c>
      <c r="F104">
        <v>47.1404</v>
      </c>
      <c r="G104">
        <v>0</v>
      </c>
      <c r="H104">
        <v>0</v>
      </c>
      <c r="I104">
        <v>56.444400000000002</v>
      </c>
      <c r="J104">
        <v>0</v>
      </c>
      <c r="K104">
        <v>0</v>
      </c>
    </row>
    <row r="106" spans="1:11" x14ac:dyDescent="0.35">
      <c r="A106" t="s">
        <v>25</v>
      </c>
    </row>
    <row r="107" spans="1:11" x14ac:dyDescent="0.35">
      <c r="A107" t="s">
        <v>117</v>
      </c>
      <c r="B107">
        <v>1</v>
      </c>
      <c r="C107">
        <v>2</v>
      </c>
      <c r="D107">
        <v>3</v>
      </c>
      <c r="E107">
        <v>4</v>
      </c>
      <c r="F107">
        <v>5</v>
      </c>
      <c r="G107">
        <v>6</v>
      </c>
      <c r="H107">
        <v>7</v>
      </c>
      <c r="I107">
        <v>8</v>
      </c>
      <c r="J107">
        <v>9</v>
      </c>
    </row>
    <row r="108" spans="1:11" x14ac:dyDescent="0.35">
      <c r="A108" t="s">
        <v>118</v>
      </c>
      <c r="B108">
        <v>0</v>
      </c>
      <c r="C108">
        <v>0</v>
      </c>
      <c r="D108">
        <v>0</v>
      </c>
      <c r="E108">
        <v>0</v>
      </c>
      <c r="F108">
        <v>0</v>
      </c>
      <c r="G108">
        <v>0</v>
      </c>
      <c r="H108">
        <v>0</v>
      </c>
      <c r="I108">
        <v>0</v>
      </c>
      <c r="J108">
        <v>0</v>
      </c>
    </row>
    <row r="109" spans="1:11" x14ac:dyDescent="0.35">
      <c r="A109" t="s">
        <v>119</v>
      </c>
      <c r="B109">
        <v>0</v>
      </c>
      <c r="C109">
        <v>0</v>
      </c>
      <c r="D109">
        <v>0</v>
      </c>
      <c r="E109">
        <v>0</v>
      </c>
      <c r="F109">
        <v>0</v>
      </c>
      <c r="G109">
        <v>0</v>
      </c>
      <c r="H109">
        <v>0</v>
      </c>
      <c r="I109">
        <v>0</v>
      </c>
      <c r="J109">
        <v>0</v>
      </c>
    </row>
    <row r="110" spans="1:11" x14ac:dyDescent="0.35">
      <c r="A110" t="s">
        <v>120</v>
      </c>
      <c r="B110">
        <v>0</v>
      </c>
      <c r="C110">
        <v>0</v>
      </c>
      <c r="D110">
        <v>0</v>
      </c>
      <c r="E110">
        <v>0</v>
      </c>
      <c r="F110">
        <v>0</v>
      </c>
      <c r="G110">
        <v>0</v>
      </c>
      <c r="H110">
        <v>0</v>
      </c>
      <c r="I110">
        <v>0</v>
      </c>
      <c r="J110">
        <v>0</v>
      </c>
    </row>
    <row r="111" spans="1:11" x14ac:dyDescent="0.35">
      <c r="A111" t="s">
        <v>121</v>
      </c>
      <c r="B111">
        <v>0.12759699999999999</v>
      </c>
      <c r="C111">
        <v>0.146977</v>
      </c>
      <c r="D111">
        <v>0.153673</v>
      </c>
      <c r="E111">
        <v>0.11715100000000001</v>
      </c>
      <c r="F111">
        <v>1</v>
      </c>
      <c r="G111">
        <v>1</v>
      </c>
      <c r="H111">
        <v>1</v>
      </c>
      <c r="I111">
        <v>0.34286</v>
      </c>
      <c r="J111">
        <v>1</v>
      </c>
    </row>
    <row r="112" spans="1:11" x14ac:dyDescent="0.35">
      <c r="A112" t="s">
        <v>122</v>
      </c>
      <c r="B112">
        <v>0.229988</v>
      </c>
      <c r="C112">
        <v>0.120293</v>
      </c>
      <c r="D112">
        <v>0.34782800000000003</v>
      </c>
      <c r="E112">
        <v>0.117815</v>
      </c>
      <c r="F112">
        <v>1</v>
      </c>
      <c r="G112">
        <v>1</v>
      </c>
      <c r="H112">
        <v>1</v>
      </c>
      <c r="I112">
        <v>1</v>
      </c>
      <c r="J112">
        <v>1</v>
      </c>
    </row>
    <row r="113" spans="1:42" x14ac:dyDescent="0.35">
      <c r="A113" t="s">
        <v>123</v>
      </c>
      <c r="B113">
        <v>1</v>
      </c>
      <c r="C113">
        <v>1</v>
      </c>
      <c r="D113">
        <v>1</v>
      </c>
      <c r="E113">
        <v>1</v>
      </c>
      <c r="F113">
        <v>1</v>
      </c>
      <c r="G113">
        <v>1</v>
      </c>
      <c r="H113">
        <v>1</v>
      </c>
      <c r="I113">
        <v>1</v>
      </c>
      <c r="J113">
        <v>1</v>
      </c>
    </row>
    <row r="114" spans="1:42" x14ac:dyDescent="0.35">
      <c r="A114" t="s">
        <v>124</v>
      </c>
      <c r="B114" t="s">
        <v>125</v>
      </c>
      <c r="C114" t="s">
        <v>126</v>
      </c>
      <c r="D114" t="s">
        <v>127</v>
      </c>
      <c r="E114" t="s">
        <v>128</v>
      </c>
      <c r="F114" t="s">
        <v>129</v>
      </c>
      <c r="G114" t="s">
        <v>130</v>
      </c>
      <c r="H114" t="s">
        <v>131</v>
      </c>
      <c r="I114" t="s">
        <v>132</v>
      </c>
      <c r="J114" t="s">
        <v>133</v>
      </c>
      <c r="K114" t="s">
        <v>134</v>
      </c>
      <c r="L114" t="s">
        <v>135</v>
      </c>
      <c r="M114" t="s">
        <v>136</v>
      </c>
    </row>
    <row r="116" spans="1:42" x14ac:dyDescent="0.35">
      <c r="A116" t="s">
        <v>26</v>
      </c>
    </row>
    <row r="117" spans="1:42" x14ac:dyDescent="0.35">
      <c r="A117" t="s">
        <v>137</v>
      </c>
      <c r="B117" t="s">
        <v>138</v>
      </c>
      <c r="C117" t="s">
        <v>139</v>
      </c>
      <c r="D117" t="s">
        <v>140</v>
      </c>
      <c r="E117" t="s">
        <v>141</v>
      </c>
      <c r="F117" t="s">
        <v>142</v>
      </c>
      <c r="G117" t="s">
        <v>143</v>
      </c>
      <c r="H117" t="s">
        <v>144</v>
      </c>
      <c r="I117" t="s">
        <v>145</v>
      </c>
      <c r="J117" t="s">
        <v>146</v>
      </c>
      <c r="K117" t="s">
        <v>147</v>
      </c>
      <c r="L117" t="s">
        <v>148</v>
      </c>
      <c r="M117" t="s">
        <v>149</v>
      </c>
      <c r="N117" t="s">
        <v>150</v>
      </c>
      <c r="O117" t="s">
        <v>151</v>
      </c>
      <c r="P117" t="s">
        <v>152</v>
      </c>
      <c r="Q117" t="s">
        <v>153</v>
      </c>
      <c r="R117" t="s">
        <v>154</v>
      </c>
      <c r="S117" t="s">
        <v>155</v>
      </c>
      <c r="T117" t="s">
        <v>156</v>
      </c>
      <c r="U117" t="s">
        <v>157</v>
      </c>
      <c r="V117" t="s">
        <v>158</v>
      </c>
      <c r="W117" t="s">
        <v>159</v>
      </c>
      <c r="X117" t="s">
        <v>160</v>
      </c>
      <c r="Y117" t="s">
        <v>161</v>
      </c>
      <c r="Z117" t="s">
        <v>162</v>
      </c>
      <c r="AA117" t="s">
        <v>163</v>
      </c>
      <c r="AB117" t="s">
        <v>164</v>
      </c>
      <c r="AC117" t="s">
        <v>165</v>
      </c>
      <c r="AD117" t="s">
        <v>166</v>
      </c>
      <c r="AE117" t="s">
        <v>167</v>
      </c>
      <c r="AF117" t="s">
        <v>168</v>
      </c>
      <c r="AG117" t="s">
        <v>169</v>
      </c>
      <c r="AH117" t="s">
        <v>170</v>
      </c>
      <c r="AI117" t="s">
        <v>171</v>
      </c>
      <c r="AJ117" t="s">
        <v>172</v>
      </c>
      <c r="AK117" t="s">
        <v>173</v>
      </c>
      <c r="AL117" t="s">
        <v>174</v>
      </c>
      <c r="AM117" t="s">
        <v>175</v>
      </c>
      <c r="AN117" t="s">
        <v>176</v>
      </c>
      <c r="AO117" t="s">
        <v>177</v>
      </c>
      <c r="AP117" t="s">
        <v>178</v>
      </c>
    </row>
    <row r="118" spans="1:42" x14ac:dyDescent="0.35">
      <c r="A118">
        <v>1</v>
      </c>
      <c r="B118" t="s">
        <v>179</v>
      </c>
      <c r="C118">
        <v>0.24</v>
      </c>
      <c r="D118" t="s">
        <v>106</v>
      </c>
      <c r="E118">
        <v>-3</v>
      </c>
      <c r="F118">
        <v>0.01</v>
      </c>
      <c r="G118">
        <v>0.5</v>
      </c>
      <c r="H118">
        <v>0.24</v>
      </c>
      <c r="I118" t="s">
        <v>103</v>
      </c>
      <c r="J118" t="s">
        <v>106</v>
      </c>
      <c r="K118" t="s">
        <v>180</v>
      </c>
    </row>
    <row r="119" spans="1:42" x14ac:dyDescent="0.35">
      <c r="A119">
        <v>2</v>
      </c>
      <c r="B119" t="s">
        <v>181</v>
      </c>
      <c r="C119">
        <v>19.670000000000002</v>
      </c>
      <c r="D119" t="s">
        <v>106</v>
      </c>
      <c r="E119">
        <v>-5</v>
      </c>
      <c r="F119">
        <v>-1</v>
      </c>
      <c r="G119">
        <v>30</v>
      </c>
      <c r="H119">
        <v>19.670000000000002</v>
      </c>
      <c r="I119" t="s">
        <v>103</v>
      </c>
      <c r="J119" t="s">
        <v>106</v>
      </c>
      <c r="K119" t="s">
        <v>180</v>
      </c>
    </row>
    <row r="120" spans="1:42" x14ac:dyDescent="0.35">
      <c r="A120">
        <v>3</v>
      </c>
      <c r="B120" t="s">
        <v>182</v>
      </c>
      <c r="C120">
        <v>80.260000000000005</v>
      </c>
      <c r="D120" t="s">
        <v>106</v>
      </c>
      <c r="E120">
        <v>-4</v>
      </c>
      <c r="F120">
        <v>60</v>
      </c>
      <c r="G120">
        <v>100</v>
      </c>
      <c r="H120">
        <v>80.260000000000005</v>
      </c>
      <c r="I120" t="s">
        <v>103</v>
      </c>
      <c r="J120" t="s">
        <v>106</v>
      </c>
      <c r="K120" t="s">
        <v>180</v>
      </c>
    </row>
    <row r="121" spans="1:42" x14ac:dyDescent="0.35">
      <c r="A121">
        <v>4</v>
      </c>
      <c r="B121" t="s">
        <v>183</v>
      </c>
      <c r="C121">
        <v>9.6990000000000007E-2</v>
      </c>
      <c r="D121" t="s">
        <v>106</v>
      </c>
      <c r="E121">
        <v>-3</v>
      </c>
      <c r="F121">
        <v>0.01</v>
      </c>
      <c r="G121">
        <v>0.2</v>
      </c>
      <c r="H121">
        <v>9.6990000000000007E-2</v>
      </c>
      <c r="I121" t="s">
        <v>103</v>
      </c>
      <c r="J121" t="s">
        <v>106</v>
      </c>
      <c r="K121" t="s">
        <v>180</v>
      </c>
    </row>
    <row r="122" spans="1:42" x14ac:dyDescent="0.35">
      <c r="A122">
        <v>5</v>
      </c>
      <c r="B122" t="s">
        <v>184</v>
      </c>
      <c r="C122">
        <v>3.10907</v>
      </c>
      <c r="D122">
        <v>1</v>
      </c>
      <c r="E122">
        <v>6</v>
      </c>
      <c r="F122">
        <v>2</v>
      </c>
      <c r="G122">
        <v>6</v>
      </c>
      <c r="H122">
        <v>3.9</v>
      </c>
      <c r="I122" t="s">
        <v>185</v>
      </c>
      <c r="J122">
        <v>0.30704599999999999</v>
      </c>
      <c r="K122" t="s">
        <v>180</v>
      </c>
    </row>
    <row r="123" spans="1:42" x14ac:dyDescent="0.35">
      <c r="A123">
        <v>6</v>
      </c>
      <c r="B123" t="s">
        <v>186</v>
      </c>
      <c r="C123">
        <v>7.7303800000000003</v>
      </c>
      <c r="D123">
        <v>2</v>
      </c>
      <c r="E123">
        <v>6</v>
      </c>
      <c r="F123">
        <v>4</v>
      </c>
      <c r="G123">
        <v>10</v>
      </c>
      <c r="H123">
        <v>6.9</v>
      </c>
      <c r="I123" t="s">
        <v>185</v>
      </c>
      <c r="J123">
        <v>2.24126</v>
      </c>
      <c r="K123" t="s">
        <v>180</v>
      </c>
    </row>
    <row r="124" spans="1:42" x14ac:dyDescent="0.35">
      <c r="A124">
        <v>7</v>
      </c>
      <c r="B124" t="s">
        <v>187</v>
      </c>
      <c r="C124" s="2">
        <v>1.296E-5</v>
      </c>
      <c r="D124" t="s">
        <v>106</v>
      </c>
      <c r="E124">
        <v>-3</v>
      </c>
      <c r="F124">
        <v>-1</v>
      </c>
      <c r="G124">
        <v>1</v>
      </c>
      <c r="H124" s="2">
        <v>1.296E-5</v>
      </c>
      <c r="I124" t="s">
        <v>103</v>
      </c>
      <c r="J124" t="s">
        <v>106</v>
      </c>
      <c r="K124" t="s">
        <v>180</v>
      </c>
    </row>
    <row r="125" spans="1:42" x14ac:dyDescent="0.35">
      <c r="A125">
        <v>8</v>
      </c>
      <c r="B125" t="s">
        <v>188</v>
      </c>
      <c r="C125">
        <v>2.9689999999999999</v>
      </c>
      <c r="D125" t="s">
        <v>106</v>
      </c>
      <c r="E125">
        <v>-3</v>
      </c>
      <c r="F125">
        <v>2</v>
      </c>
      <c r="G125">
        <v>4</v>
      </c>
      <c r="H125">
        <v>2.9689999999999999</v>
      </c>
      <c r="I125" t="s">
        <v>103</v>
      </c>
      <c r="J125" t="s">
        <v>106</v>
      </c>
      <c r="K125" t="s">
        <v>180</v>
      </c>
    </row>
    <row r="126" spans="1:42" x14ac:dyDescent="0.35">
      <c r="A126">
        <v>9</v>
      </c>
      <c r="B126" t="s">
        <v>189</v>
      </c>
      <c r="C126">
        <v>40.649000000000001</v>
      </c>
      <c r="D126" t="s">
        <v>106</v>
      </c>
      <c r="E126">
        <v>-3</v>
      </c>
      <c r="F126">
        <v>30</v>
      </c>
      <c r="G126">
        <v>50</v>
      </c>
      <c r="H126">
        <v>40.649000000000001</v>
      </c>
      <c r="I126" t="s">
        <v>103</v>
      </c>
      <c r="J126" t="s">
        <v>106</v>
      </c>
      <c r="K126" t="s">
        <v>180</v>
      </c>
    </row>
    <row r="127" spans="1:42" x14ac:dyDescent="0.35">
      <c r="A127">
        <v>10</v>
      </c>
      <c r="B127" t="s">
        <v>190</v>
      </c>
      <c r="C127">
        <v>-0.33349000000000001</v>
      </c>
      <c r="D127" t="s">
        <v>106</v>
      </c>
      <c r="E127">
        <v>-3</v>
      </c>
      <c r="F127">
        <v>-5</v>
      </c>
      <c r="G127">
        <v>1</v>
      </c>
      <c r="H127">
        <v>-0.33349000000000001</v>
      </c>
      <c r="I127" t="s">
        <v>103</v>
      </c>
      <c r="J127" t="s">
        <v>106</v>
      </c>
      <c r="K127" t="s">
        <v>180</v>
      </c>
    </row>
    <row r="128" spans="1:42" x14ac:dyDescent="0.35">
      <c r="A128">
        <v>11</v>
      </c>
      <c r="B128" t="s">
        <v>191</v>
      </c>
      <c r="C128">
        <v>1</v>
      </c>
      <c r="D128" t="s">
        <v>106</v>
      </c>
      <c r="E128">
        <v>-3</v>
      </c>
      <c r="F128">
        <v>-3</v>
      </c>
      <c r="G128">
        <v>3</v>
      </c>
      <c r="H128">
        <v>1</v>
      </c>
      <c r="I128" t="s">
        <v>103</v>
      </c>
      <c r="J128" t="s">
        <v>106</v>
      </c>
      <c r="K128" t="s">
        <v>180</v>
      </c>
    </row>
    <row r="129" spans="1:11" x14ac:dyDescent="0.35">
      <c r="A129">
        <v>12</v>
      </c>
      <c r="B129" t="s">
        <v>192</v>
      </c>
      <c r="C129">
        <v>0</v>
      </c>
      <c r="D129" t="s">
        <v>106</v>
      </c>
      <c r="E129">
        <v>-3</v>
      </c>
      <c r="F129">
        <v>-3</v>
      </c>
      <c r="G129">
        <v>3</v>
      </c>
      <c r="H129">
        <v>0</v>
      </c>
      <c r="I129" t="s">
        <v>103</v>
      </c>
      <c r="J129" t="s">
        <v>106</v>
      </c>
      <c r="K129" t="s">
        <v>180</v>
      </c>
    </row>
    <row r="130" spans="1:11" x14ac:dyDescent="0.35">
      <c r="A130">
        <v>13</v>
      </c>
      <c r="B130" t="s">
        <v>193</v>
      </c>
      <c r="C130">
        <v>0</v>
      </c>
      <c r="D130" t="s">
        <v>106</v>
      </c>
      <c r="E130">
        <v>-3</v>
      </c>
      <c r="F130">
        <v>0</v>
      </c>
      <c r="G130">
        <v>0</v>
      </c>
      <c r="H130">
        <v>0</v>
      </c>
      <c r="I130" t="s">
        <v>103</v>
      </c>
      <c r="J130" t="s">
        <v>106</v>
      </c>
      <c r="K130" t="s">
        <v>180</v>
      </c>
    </row>
    <row r="131" spans="1:11" x14ac:dyDescent="0.35">
      <c r="A131">
        <v>14</v>
      </c>
      <c r="B131" t="s">
        <v>194</v>
      </c>
      <c r="C131">
        <v>0</v>
      </c>
      <c r="D131" t="s">
        <v>106</v>
      </c>
      <c r="E131">
        <v>-3</v>
      </c>
      <c r="F131">
        <v>0</v>
      </c>
      <c r="G131">
        <v>0</v>
      </c>
      <c r="H131">
        <v>0</v>
      </c>
      <c r="I131" t="s">
        <v>103</v>
      </c>
      <c r="J131" t="s">
        <v>106</v>
      </c>
      <c r="K131" t="s">
        <v>180</v>
      </c>
    </row>
    <row r="132" spans="1:11" x14ac:dyDescent="0.35">
      <c r="A132">
        <v>15</v>
      </c>
      <c r="B132" t="s">
        <v>195</v>
      </c>
      <c r="C132">
        <v>0</v>
      </c>
      <c r="D132" t="s">
        <v>106</v>
      </c>
      <c r="E132">
        <v>-4</v>
      </c>
      <c r="F132">
        <v>0</v>
      </c>
      <c r="G132">
        <v>0</v>
      </c>
      <c r="H132">
        <v>0</v>
      </c>
      <c r="I132" t="s">
        <v>103</v>
      </c>
      <c r="J132" t="s">
        <v>106</v>
      </c>
      <c r="K132" t="s">
        <v>180</v>
      </c>
    </row>
    <row r="133" spans="1:11" x14ac:dyDescent="0.35">
      <c r="A133">
        <v>16</v>
      </c>
      <c r="B133" t="s">
        <v>196</v>
      </c>
      <c r="C133">
        <v>0</v>
      </c>
      <c r="D133" t="s">
        <v>106</v>
      </c>
      <c r="E133">
        <v>-4</v>
      </c>
      <c r="F133">
        <v>0</v>
      </c>
      <c r="G133">
        <v>0</v>
      </c>
      <c r="H133">
        <v>0</v>
      </c>
      <c r="I133" t="s">
        <v>103</v>
      </c>
      <c r="J133" t="s">
        <v>106</v>
      </c>
      <c r="K133" t="s">
        <v>180</v>
      </c>
    </row>
    <row r="134" spans="1:11" x14ac:dyDescent="0.35">
      <c r="A134">
        <v>17</v>
      </c>
      <c r="B134" t="s">
        <v>197</v>
      </c>
      <c r="C134">
        <v>9.9865399999999998</v>
      </c>
      <c r="D134">
        <v>3</v>
      </c>
      <c r="E134">
        <v>1</v>
      </c>
      <c r="F134">
        <v>1</v>
      </c>
      <c r="G134">
        <v>16</v>
      </c>
      <c r="H134">
        <v>10</v>
      </c>
      <c r="I134" t="s">
        <v>185</v>
      </c>
      <c r="J134">
        <v>7.3421E-2</v>
      </c>
      <c r="K134" t="s">
        <v>180</v>
      </c>
    </row>
    <row r="135" spans="1:11" x14ac:dyDescent="0.35">
      <c r="A135">
        <v>18</v>
      </c>
      <c r="B135" t="s">
        <v>198</v>
      </c>
      <c r="C135">
        <v>0.999</v>
      </c>
      <c r="D135" t="s">
        <v>106</v>
      </c>
      <c r="E135">
        <v>-1</v>
      </c>
      <c r="F135">
        <v>0.2</v>
      </c>
      <c r="G135">
        <v>0.999</v>
      </c>
      <c r="H135">
        <v>0.999</v>
      </c>
      <c r="I135" t="s">
        <v>103</v>
      </c>
      <c r="J135" t="s">
        <v>106</v>
      </c>
      <c r="K135" t="s">
        <v>180</v>
      </c>
    </row>
    <row r="136" spans="1:11" x14ac:dyDescent="0.35">
      <c r="A136">
        <v>19</v>
      </c>
      <c r="B136" t="s">
        <v>199</v>
      </c>
      <c r="C136">
        <v>0.9</v>
      </c>
      <c r="D136" t="s">
        <v>106</v>
      </c>
      <c r="E136">
        <v>-5</v>
      </c>
      <c r="F136">
        <v>0.1</v>
      </c>
      <c r="G136">
        <v>2</v>
      </c>
      <c r="H136">
        <v>0.9</v>
      </c>
      <c r="I136" t="s">
        <v>103</v>
      </c>
      <c r="J136" t="s">
        <v>106</v>
      </c>
      <c r="K136" t="s">
        <v>180</v>
      </c>
    </row>
    <row r="137" spans="1:11" x14ac:dyDescent="0.35">
      <c r="A137">
        <v>20</v>
      </c>
      <c r="B137" t="s">
        <v>200</v>
      </c>
      <c r="C137">
        <v>0</v>
      </c>
      <c r="D137" t="s">
        <v>106</v>
      </c>
      <c r="E137">
        <v>-3</v>
      </c>
      <c r="F137">
        <v>-5</v>
      </c>
      <c r="G137">
        <v>5</v>
      </c>
      <c r="H137">
        <v>0</v>
      </c>
      <c r="I137" t="s">
        <v>103</v>
      </c>
      <c r="J137" t="s">
        <v>106</v>
      </c>
      <c r="K137" t="s">
        <v>180</v>
      </c>
    </row>
    <row r="138" spans="1:11" x14ac:dyDescent="0.35">
      <c r="A138">
        <v>21</v>
      </c>
      <c r="B138" t="s">
        <v>201</v>
      </c>
      <c r="C138">
        <v>0</v>
      </c>
      <c r="D138" t="s">
        <v>106</v>
      </c>
      <c r="E138">
        <v>-2</v>
      </c>
      <c r="F138">
        <v>-5</v>
      </c>
      <c r="G138">
        <v>5</v>
      </c>
      <c r="H138">
        <v>0</v>
      </c>
      <c r="I138" t="s">
        <v>103</v>
      </c>
      <c r="J138" t="s">
        <v>106</v>
      </c>
      <c r="K138" t="s">
        <v>180</v>
      </c>
    </row>
    <row r="139" spans="1:11" x14ac:dyDescent="0.35">
      <c r="A139">
        <v>22</v>
      </c>
      <c r="B139" t="s">
        <v>202</v>
      </c>
      <c r="C139">
        <v>0</v>
      </c>
      <c r="D139" t="s">
        <v>106</v>
      </c>
      <c r="E139">
        <v>-99</v>
      </c>
      <c r="F139">
        <v>0</v>
      </c>
      <c r="G139">
        <v>0</v>
      </c>
      <c r="H139">
        <v>0</v>
      </c>
      <c r="I139" t="s">
        <v>103</v>
      </c>
      <c r="J139" t="s">
        <v>106</v>
      </c>
      <c r="K139" t="s">
        <v>180</v>
      </c>
    </row>
    <row r="140" spans="1:11" x14ac:dyDescent="0.35">
      <c r="A140">
        <v>23</v>
      </c>
      <c r="B140" t="s">
        <v>1602</v>
      </c>
      <c r="C140">
        <v>1.9530800000000001E-2</v>
      </c>
      <c r="D140">
        <v>4</v>
      </c>
      <c r="E140" t="s">
        <v>106</v>
      </c>
      <c r="F140" t="s">
        <v>106</v>
      </c>
      <c r="G140" t="s">
        <v>106</v>
      </c>
      <c r="H140" t="s">
        <v>106</v>
      </c>
      <c r="I140" t="s">
        <v>204</v>
      </c>
      <c r="J140">
        <v>0.89308900000000002</v>
      </c>
      <c r="K140" t="s">
        <v>205</v>
      </c>
    </row>
    <row r="141" spans="1:11" x14ac:dyDescent="0.35">
      <c r="A141">
        <v>24</v>
      </c>
      <c r="B141" t="s">
        <v>1603</v>
      </c>
      <c r="C141">
        <v>1.76644E-2</v>
      </c>
      <c r="D141">
        <v>5</v>
      </c>
      <c r="E141" t="s">
        <v>106</v>
      </c>
      <c r="F141" t="s">
        <v>106</v>
      </c>
      <c r="G141" t="s">
        <v>106</v>
      </c>
      <c r="H141" t="s">
        <v>106</v>
      </c>
      <c r="I141" t="s">
        <v>204</v>
      </c>
      <c r="J141">
        <v>0.89220999999999995</v>
      </c>
      <c r="K141" t="s">
        <v>205</v>
      </c>
    </row>
    <row r="142" spans="1:11" x14ac:dyDescent="0.35">
      <c r="A142">
        <v>25</v>
      </c>
      <c r="B142" t="s">
        <v>1604</v>
      </c>
      <c r="C142">
        <v>1.8215100000000001E-2</v>
      </c>
      <c r="D142">
        <v>6</v>
      </c>
      <c r="E142" t="s">
        <v>106</v>
      </c>
      <c r="F142" t="s">
        <v>106</v>
      </c>
      <c r="G142" t="s">
        <v>106</v>
      </c>
      <c r="H142" t="s">
        <v>106</v>
      </c>
      <c r="I142" t="s">
        <v>204</v>
      </c>
      <c r="J142">
        <v>0.89246000000000003</v>
      </c>
      <c r="K142" t="s">
        <v>205</v>
      </c>
    </row>
    <row r="143" spans="1:11" x14ac:dyDescent="0.35">
      <c r="A143">
        <v>26</v>
      </c>
      <c r="B143" t="s">
        <v>1605</v>
      </c>
      <c r="C143">
        <v>1.8986300000000001E-2</v>
      </c>
      <c r="D143">
        <v>7</v>
      </c>
      <c r="E143" t="s">
        <v>106</v>
      </c>
      <c r="F143" t="s">
        <v>106</v>
      </c>
      <c r="G143" t="s">
        <v>106</v>
      </c>
      <c r="H143" t="s">
        <v>106</v>
      </c>
      <c r="I143" t="s">
        <v>204</v>
      </c>
      <c r="J143">
        <v>0.89280800000000005</v>
      </c>
      <c r="K143" t="s">
        <v>205</v>
      </c>
    </row>
    <row r="144" spans="1:11" x14ac:dyDescent="0.35">
      <c r="A144">
        <v>27</v>
      </c>
      <c r="B144" t="s">
        <v>1606</v>
      </c>
      <c r="C144">
        <v>2.0092200000000001E-2</v>
      </c>
      <c r="D144">
        <v>8</v>
      </c>
      <c r="E144" t="s">
        <v>106</v>
      </c>
      <c r="F144" t="s">
        <v>106</v>
      </c>
      <c r="G144" t="s">
        <v>106</v>
      </c>
      <c r="H144" t="s">
        <v>106</v>
      </c>
      <c r="I144" t="s">
        <v>204</v>
      </c>
      <c r="J144">
        <v>0.89330299999999996</v>
      </c>
      <c r="K144" t="s">
        <v>205</v>
      </c>
    </row>
    <row r="145" spans="1:11" x14ac:dyDescent="0.35">
      <c r="A145">
        <v>28</v>
      </c>
      <c r="B145" t="s">
        <v>1607</v>
      </c>
      <c r="C145">
        <v>2.1672899999999998E-2</v>
      </c>
      <c r="D145">
        <v>9</v>
      </c>
      <c r="E145" t="s">
        <v>106</v>
      </c>
      <c r="F145" t="s">
        <v>106</v>
      </c>
      <c r="G145" t="s">
        <v>106</v>
      </c>
      <c r="H145" t="s">
        <v>106</v>
      </c>
      <c r="I145" t="s">
        <v>204</v>
      </c>
      <c r="J145">
        <v>0.89400599999999997</v>
      </c>
      <c r="K145" t="s">
        <v>205</v>
      </c>
    </row>
    <row r="146" spans="1:11" x14ac:dyDescent="0.35">
      <c r="A146">
        <v>29</v>
      </c>
      <c r="B146" t="s">
        <v>1608</v>
      </c>
      <c r="C146">
        <v>2.3906799999999999E-2</v>
      </c>
      <c r="D146">
        <v>10</v>
      </c>
      <c r="E146" t="s">
        <v>106</v>
      </c>
      <c r="F146" t="s">
        <v>106</v>
      </c>
      <c r="G146" t="s">
        <v>106</v>
      </c>
      <c r="H146" t="s">
        <v>106</v>
      </c>
      <c r="I146" t="s">
        <v>204</v>
      </c>
      <c r="J146">
        <v>0.89498900000000003</v>
      </c>
      <c r="K146" t="s">
        <v>205</v>
      </c>
    </row>
    <row r="147" spans="1:11" x14ac:dyDescent="0.35">
      <c r="A147">
        <v>30</v>
      </c>
      <c r="B147" t="s">
        <v>1609</v>
      </c>
      <c r="C147">
        <v>2.7240299999999999E-2</v>
      </c>
      <c r="D147">
        <v>11</v>
      </c>
      <c r="E147" t="s">
        <v>106</v>
      </c>
      <c r="F147" t="s">
        <v>106</v>
      </c>
      <c r="G147" t="s">
        <v>106</v>
      </c>
      <c r="H147" t="s">
        <v>106</v>
      </c>
      <c r="I147" t="s">
        <v>204</v>
      </c>
      <c r="J147">
        <v>0.89644599999999997</v>
      </c>
      <c r="K147" t="s">
        <v>205</v>
      </c>
    </row>
    <row r="148" spans="1:11" x14ac:dyDescent="0.35">
      <c r="A148">
        <v>31</v>
      </c>
      <c r="B148" t="s">
        <v>1610</v>
      </c>
      <c r="C148">
        <v>3.2019300000000001E-2</v>
      </c>
      <c r="D148">
        <v>12</v>
      </c>
      <c r="E148" t="s">
        <v>106</v>
      </c>
      <c r="F148" t="s">
        <v>106</v>
      </c>
      <c r="G148" t="s">
        <v>106</v>
      </c>
      <c r="H148" t="s">
        <v>106</v>
      </c>
      <c r="I148" t="s">
        <v>204</v>
      </c>
      <c r="J148">
        <v>0.89850600000000003</v>
      </c>
      <c r="K148" t="s">
        <v>205</v>
      </c>
    </row>
    <row r="149" spans="1:11" x14ac:dyDescent="0.35">
      <c r="A149">
        <v>32</v>
      </c>
      <c r="B149" t="s">
        <v>1611</v>
      </c>
      <c r="C149">
        <v>3.8950800000000001E-2</v>
      </c>
      <c r="D149">
        <v>13</v>
      </c>
      <c r="E149" t="s">
        <v>106</v>
      </c>
      <c r="F149" t="s">
        <v>106</v>
      </c>
      <c r="G149" t="s">
        <v>106</v>
      </c>
      <c r="H149" t="s">
        <v>106</v>
      </c>
      <c r="I149" t="s">
        <v>204</v>
      </c>
      <c r="J149">
        <v>0.90144800000000003</v>
      </c>
      <c r="K149" t="s">
        <v>205</v>
      </c>
    </row>
    <row r="150" spans="1:11" x14ac:dyDescent="0.35">
      <c r="A150">
        <v>33</v>
      </c>
      <c r="B150" t="s">
        <v>1612</v>
      </c>
      <c r="C150">
        <v>4.8867899999999999E-2</v>
      </c>
      <c r="D150">
        <v>14</v>
      </c>
      <c r="E150" t="s">
        <v>106</v>
      </c>
      <c r="F150" t="s">
        <v>106</v>
      </c>
      <c r="G150" t="s">
        <v>106</v>
      </c>
      <c r="H150" t="s">
        <v>106</v>
      </c>
      <c r="I150" t="s">
        <v>204</v>
      </c>
      <c r="J150">
        <v>0.90555799999999997</v>
      </c>
      <c r="K150" t="s">
        <v>205</v>
      </c>
    </row>
    <row r="151" spans="1:11" x14ac:dyDescent="0.35">
      <c r="A151">
        <v>34</v>
      </c>
      <c r="B151" t="s">
        <v>1613</v>
      </c>
      <c r="C151">
        <v>6.3092999999999996E-2</v>
      </c>
      <c r="D151">
        <v>15</v>
      </c>
      <c r="E151" t="s">
        <v>106</v>
      </c>
      <c r="F151" t="s">
        <v>106</v>
      </c>
      <c r="G151" t="s">
        <v>106</v>
      </c>
      <c r="H151" t="s">
        <v>106</v>
      </c>
      <c r="I151" t="s">
        <v>204</v>
      </c>
      <c r="J151">
        <v>0.91126700000000005</v>
      </c>
      <c r="K151" t="s">
        <v>205</v>
      </c>
    </row>
    <row r="152" spans="1:11" x14ac:dyDescent="0.35">
      <c r="A152">
        <v>35</v>
      </c>
      <c r="B152" t="s">
        <v>1614</v>
      </c>
      <c r="C152">
        <v>8.3240900000000007E-2</v>
      </c>
      <c r="D152">
        <v>16</v>
      </c>
      <c r="E152" t="s">
        <v>106</v>
      </c>
      <c r="F152" t="s">
        <v>106</v>
      </c>
      <c r="G152" t="s">
        <v>106</v>
      </c>
      <c r="H152" t="s">
        <v>106</v>
      </c>
      <c r="I152" t="s">
        <v>204</v>
      </c>
      <c r="J152">
        <v>0.91897700000000004</v>
      </c>
      <c r="K152" t="s">
        <v>205</v>
      </c>
    </row>
    <row r="153" spans="1:11" x14ac:dyDescent="0.35">
      <c r="A153">
        <v>36</v>
      </c>
      <c r="B153" t="s">
        <v>1615</v>
      </c>
      <c r="C153">
        <v>0.110862</v>
      </c>
      <c r="D153">
        <v>17</v>
      </c>
      <c r="E153" t="s">
        <v>106</v>
      </c>
      <c r="F153" t="s">
        <v>106</v>
      </c>
      <c r="G153" t="s">
        <v>106</v>
      </c>
      <c r="H153" t="s">
        <v>106</v>
      </c>
      <c r="I153" t="s">
        <v>204</v>
      </c>
      <c r="J153">
        <v>0.92882699999999996</v>
      </c>
      <c r="K153" t="s">
        <v>205</v>
      </c>
    </row>
    <row r="154" spans="1:11" x14ac:dyDescent="0.35">
      <c r="A154">
        <v>37</v>
      </c>
      <c r="B154" t="s">
        <v>203</v>
      </c>
      <c r="C154">
        <v>0.14610600000000001</v>
      </c>
      <c r="D154">
        <v>18</v>
      </c>
      <c r="E154" t="s">
        <v>106</v>
      </c>
      <c r="F154" t="s">
        <v>106</v>
      </c>
      <c r="G154" t="s">
        <v>106</v>
      </c>
      <c r="H154" t="s">
        <v>106</v>
      </c>
      <c r="I154" t="s">
        <v>204</v>
      </c>
      <c r="J154">
        <v>0.94017799999999996</v>
      </c>
      <c r="K154" t="s">
        <v>205</v>
      </c>
    </row>
    <row r="155" spans="1:11" x14ac:dyDescent="0.35">
      <c r="A155">
        <v>38</v>
      </c>
      <c r="B155" t="s">
        <v>206</v>
      </c>
      <c r="C155">
        <v>0.183111</v>
      </c>
      <c r="D155">
        <v>19</v>
      </c>
      <c r="E155" t="s">
        <v>106</v>
      </c>
      <c r="F155" t="s">
        <v>106</v>
      </c>
      <c r="G155" t="s">
        <v>106</v>
      </c>
      <c r="H155" t="s">
        <v>106</v>
      </c>
      <c r="I155" t="s">
        <v>204</v>
      </c>
      <c r="J155">
        <v>0.94941900000000001</v>
      </c>
      <c r="K155" t="s">
        <v>205</v>
      </c>
    </row>
    <row r="156" spans="1:11" x14ac:dyDescent="0.35">
      <c r="A156">
        <v>39</v>
      </c>
      <c r="B156" t="s">
        <v>207</v>
      </c>
      <c r="C156">
        <v>0.201325</v>
      </c>
      <c r="D156">
        <v>20</v>
      </c>
      <c r="E156" t="s">
        <v>106</v>
      </c>
      <c r="F156" t="s">
        <v>106</v>
      </c>
      <c r="G156" t="s">
        <v>106</v>
      </c>
      <c r="H156" t="s">
        <v>106</v>
      </c>
      <c r="I156" t="s">
        <v>204</v>
      </c>
      <c r="J156">
        <v>0.94520599999999999</v>
      </c>
      <c r="K156" t="s">
        <v>205</v>
      </c>
    </row>
    <row r="157" spans="1:11" x14ac:dyDescent="0.35">
      <c r="A157">
        <v>40</v>
      </c>
      <c r="B157" t="s">
        <v>208</v>
      </c>
      <c r="C157">
        <v>0.16874400000000001</v>
      </c>
      <c r="D157">
        <v>21</v>
      </c>
      <c r="E157" t="s">
        <v>106</v>
      </c>
      <c r="F157" t="s">
        <v>106</v>
      </c>
      <c r="G157" t="s">
        <v>106</v>
      </c>
      <c r="H157" t="s">
        <v>106</v>
      </c>
      <c r="I157" t="s">
        <v>204</v>
      </c>
      <c r="J157">
        <v>0.91705800000000004</v>
      </c>
      <c r="K157" t="s">
        <v>205</v>
      </c>
    </row>
    <row r="158" spans="1:11" x14ac:dyDescent="0.35">
      <c r="A158">
        <v>41</v>
      </c>
      <c r="B158" t="s">
        <v>209</v>
      </c>
      <c r="C158">
        <v>9.4430600000000003E-2</v>
      </c>
      <c r="D158">
        <v>22</v>
      </c>
      <c r="E158" t="s">
        <v>106</v>
      </c>
      <c r="F158" t="s">
        <v>106</v>
      </c>
      <c r="G158" t="s">
        <v>106</v>
      </c>
      <c r="H158" t="s">
        <v>106</v>
      </c>
      <c r="I158" t="s">
        <v>204</v>
      </c>
      <c r="J158">
        <v>0.87661299999999998</v>
      </c>
      <c r="K158" t="s">
        <v>205</v>
      </c>
    </row>
    <row r="159" spans="1:11" x14ac:dyDescent="0.35">
      <c r="A159">
        <v>42</v>
      </c>
      <c r="B159" t="s">
        <v>210</v>
      </c>
      <c r="C159">
        <v>6.1162599999999998E-2</v>
      </c>
      <c r="D159">
        <v>23</v>
      </c>
      <c r="E159" t="s">
        <v>106</v>
      </c>
      <c r="F159" t="s">
        <v>106</v>
      </c>
      <c r="G159" t="s">
        <v>106</v>
      </c>
      <c r="H159" t="s">
        <v>106</v>
      </c>
      <c r="I159" t="s">
        <v>204</v>
      </c>
      <c r="J159">
        <v>0.85692299999999999</v>
      </c>
      <c r="K159" t="s">
        <v>205</v>
      </c>
    </row>
    <row r="160" spans="1:11" x14ac:dyDescent="0.35">
      <c r="A160">
        <v>43</v>
      </c>
      <c r="B160" t="s">
        <v>211</v>
      </c>
      <c r="C160">
        <v>0.21870000000000001</v>
      </c>
      <c r="D160">
        <v>24</v>
      </c>
      <c r="E160" t="s">
        <v>106</v>
      </c>
      <c r="F160" t="s">
        <v>106</v>
      </c>
      <c r="G160" t="s">
        <v>106</v>
      </c>
      <c r="H160" t="s">
        <v>106</v>
      </c>
      <c r="I160" t="s">
        <v>204</v>
      </c>
      <c r="J160">
        <v>0.93405199999999999</v>
      </c>
      <c r="K160" t="s">
        <v>205</v>
      </c>
    </row>
    <row r="161" spans="1:11" x14ac:dyDescent="0.35">
      <c r="A161">
        <v>44</v>
      </c>
      <c r="B161" t="s">
        <v>212</v>
      </c>
      <c r="C161">
        <v>0.962557</v>
      </c>
      <c r="D161">
        <v>25</v>
      </c>
      <c r="E161" t="s">
        <v>106</v>
      </c>
      <c r="F161" t="s">
        <v>106</v>
      </c>
      <c r="G161" t="s">
        <v>106</v>
      </c>
      <c r="H161" t="s">
        <v>106</v>
      </c>
      <c r="I161" t="s">
        <v>204</v>
      </c>
      <c r="J161">
        <v>0.57983099999999999</v>
      </c>
      <c r="K161" t="s">
        <v>205</v>
      </c>
    </row>
    <row r="162" spans="1:11" x14ac:dyDescent="0.35">
      <c r="A162">
        <v>45</v>
      </c>
      <c r="B162" t="s">
        <v>213</v>
      </c>
      <c r="C162">
        <v>-0.22866600000000001</v>
      </c>
      <c r="D162">
        <v>26</v>
      </c>
      <c r="E162" t="s">
        <v>106</v>
      </c>
      <c r="F162" t="s">
        <v>106</v>
      </c>
      <c r="G162" t="s">
        <v>106</v>
      </c>
      <c r="H162" t="s">
        <v>106</v>
      </c>
      <c r="I162" t="s">
        <v>204</v>
      </c>
      <c r="J162">
        <v>0.75552600000000003</v>
      </c>
      <c r="K162" t="s">
        <v>205</v>
      </c>
    </row>
    <row r="163" spans="1:11" x14ac:dyDescent="0.35">
      <c r="A163">
        <v>46</v>
      </c>
      <c r="B163" t="s">
        <v>214</v>
      </c>
      <c r="C163">
        <v>-0.83289400000000002</v>
      </c>
      <c r="D163">
        <v>27</v>
      </c>
      <c r="E163" t="s">
        <v>106</v>
      </c>
      <c r="F163" t="s">
        <v>106</v>
      </c>
      <c r="G163" t="s">
        <v>106</v>
      </c>
      <c r="H163" t="s">
        <v>106</v>
      </c>
      <c r="I163" t="s">
        <v>204</v>
      </c>
      <c r="J163">
        <v>0.61976900000000001</v>
      </c>
      <c r="K163" t="s">
        <v>205</v>
      </c>
    </row>
    <row r="164" spans="1:11" x14ac:dyDescent="0.35">
      <c r="A164">
        <v>47</v>
      </c>
      <c r="B164" t="s">
        <v>215</v>
      </c>
      <c r="C164">
        <v>-0.92744499999999996</v>
      </c>
      <c r="D164">
        <v>28</v>
      </c>
      <c r="E164" t="s">
        <v>106</v>
      </c>
      <c r="F164" t="s">
        <v>106</v>
      </c>
      <c r="G164" t="s">
        <v>106</v>
      </c>
      <c r="H164" t="s">
        <v>106</v>
      </c>
      <c r="I164" t="s">
        <v>204</v>
      </c>
      <c r="J164">
        <v>0.53616699999999995</v>
      </c>
      <c r="K164" t="s">
        <v>205</v>
      </c>
    </row>
    <row r="165" spans="1:11" x14ac:dyDescent="0.35">
      <c r="A165">
        <v>48</v>
      </c>
      <c r="B165" t="s">
        <v>216</v>
      </c>
      <c r="C165">
        <v>-1.0809800000000001</v>
      </c>
      <c r="D165">
        <v>29</v>
      </c>
      <c r="E165" t="s">
        <v>106</v>
      </c>
      <c r="F165" t="s">
        <v>106</v>
      </c>
      <c r="G165" t="s">
        <v>106</v>
      </c>
      <c r="H165" t="s">
        <v>106</v>
      </c>
      <c r="I165" t="s">
        <v>204</v>
      </c>
      <c r="J165">
        <v>0.55191000000000001</v>
      </c>
      <c r="K165" t="s">
        <v>205</v>
      </c>
    </row>
    <row r="166" spans="1:11" x14ac:dyDescent="0.35">
      <c r="A166">
        <v>49</v>
      </c>
      <c r="B166" t="s">
        <v>217</v>
      </c>
      <c r="C166">
        <v>-0.196579</v>
      </c>
      <c r="D166">
        <v>30</v>
      </c>
      <c r="E166" t="s">
        <v>106</v>
      </c>
      <c r="F166" t="s">
        <v>106</v>
      </c>
      <c r="G166" t="s">
        <v>106</v>
      </c>
      <c r="H166" t="s">
        <v>106</v>
      </c>
      <c r="I166" t="s">
        <v>204</v>
      </c>
      <c r="J166">
        <v>0.36038700000000001</v>
      </c>
      <c r="K166" t="s">
        <v>205</v>
      </c>
    </row>
    <row r="167" spans="1:11" x14ac:dyDescent="0.35">
      <c r="A167">
        <v>50</v>
      </c>
      <c r="B167" t="s">
        <v>218</v>
      </c>
      <c r="C167">
        <v>8.9704099999999995E-2</v>
      </c>
      <c r="D167">
        <v>31</v>
      </c>
      <c r="E167" t="s">
        <v>106</v>
      </c>
      <c r="F167" t="s">
        <v>106</v>
      </c>
      <c r="G167" t="s">
        <v>106</v>
      </c>
      <c r="H167" t="s">
        <v>106</v>
      </c>
      <c r="I167" t="s">
        <v>204</v>
      </c>
      <c r="J167">
        <v>0.338953</v>
      </c>
      <c r="K167" t="s">
        <v>205</v>
      </c>
    </row>
    <row r="168" spans="1:11" x14ac:dyDescent="0.35">
      <c r="A168">
        <v>51</v>
      </c>
      <c r="B168" t="s">
        <v>219</v>
      </c>
      <c r="C168">
        <v>0.85191899999999998</v>
      </c>
      <c r="D168">
        <v>32</v>
      </c>
      <c r="E168" t="s">
        <v>106</v>
      </c>
      <c r="F168" t="s">
        <v>106</v>
      </c>
      <c r="G168" t="s">
        <v>106</v>
      </c>
      <c r="H168" t="s">
        <v>106</v>
      </c>
      <c r="I168" t="s">
        <v>204</v>
      </c>
      <c r="J168">
        <v>0.15853800000000001</v>
      </c>
      <c r="K168" t="s">
        <v>205</v>
      </c>
    </row>
    <row r="169" spans="1:11" x14ac:dyDescent="0.35">
      <c r="A169">
        <v>52</v>
      </c>
      <c r="B169" t="s">
        <v>220</v>
      </c>
      <c r="C169">
        <v>-2.28911</v>
      </c>
      <c r="D169">
        <v>33</v>
      </c>
      <c r="E169" t="s">
        <v>106</v>
      </c>
      <c r="F169" t="s">
        <v>106</v>
      </c>
      <c r="G169" t="s">
        <v>106</v>
      </c>
      <c r="H169" t="s">
        <v>106</v>
      </c>
      <c r="I169" t="s">
        <v>204</v>
      </c>
      <c r="J169">
        <v>0.457756</v>
      </c>
      <c r="K169" t="s">
        <v>205</v>
      </c>
    </row>
    <row r="170" spans="1:11" x14ac:dyDescent="0.35">
      <c r="A170">
        <v>53</v>
      </c>
      <c r="B170" t="s">
        <v>221</v>
      </c>
      <c r="C170">
        <v>-2.8706299999999998</v>
      </c>
      <c r="D170">
        <v>34</v>
      </c>
      <c r="E170" t="s">
        <v>106</v>
      </c>
      <c r="F170" t="s">
        <v>106</v>
      </c>
      <c r="G170" t="s">
        <v>106</v>
      </c>
      <c r="H170" t="s">
        <v>106</v>
      </c>
      <c r="I170" t="s">
        <v>204</v>
      </c>
      <c r="J170">
        <v>0.46095900000000001</v>
      </c>
      <c r="K170" t="s">
        <v>205</v>
      </c>
    </row>
    <row r="171" spans="1:11" x14ac:dyDescent="0.35">
      <c r="A171">
        <v>54</v>
      </c>
      <c r="B171" t="s">
        <v>222</v>
      </c>
      <c r="C171">
        <v>-1.8012999999999999</v>
      </c>
      <c r="D171">
        <v>35</v>
      </c>
      <c r="E171" t="s">
        <v>106</v>
      </c>
      <c r="F171" t="s">
        <v>106</v>
      </c>
      <c r="G171" t="s">
        <v>106</v>
      </c>
      <c r="H171" t="s">
        <v>106</v>
      </c>
      <c r="I171" t="s">
        <v>204</v>
      </c>
      <c r="J171">
        <v>0.41914200000000001</v>
      </c>
      <c r="K171" t="s">
        <v>205</v>
      </c>
    </row>
    <row r="172" spans="1:11" x14ac:dyDescent="0.35">
      <c r="A172">
        <v>55</v>
      </c>
      <c r="B172" t="s">
        <v>223</v>
      </c>
      <c r="C172">
        <v>0.34170200000000001</v>
      </c>
      <c r="D172">
        <v>36</v>
      </c>
      <c r="E172" t="s">
        <v>106</v>
      </c>
      <c r="F172" t="s">
        <v>106</v>
      </c>
      <c r="G172" t="s">
        <v>106</v>
      </c>
      <c r="H172" t="s">
        <v>106</v>
      </c>
      <c r="I172" t="s">
        <v>204</v>
      </c>
      <c r="J172">
        <v>0.159996</v>
      </c>
      <c r="K172" t="s">
        <v>205</v>
      </c>
    </row>
    <row r="173" spans="1:11" x14ac:dyDescent="0.35">
      <c r="A173">
        <v>56</v>
      </c>
      <c r="B173" t="s">
        <v>224</v>
      </c>
      <c r="C173">
        <v>0.13248199999999999</v>
      </c>
      <c r="D173">
        <v>37</v>
      </c>
      <c r="E173" t="s">
        <v>106</v>
      </c>
      <c r="F173" t="s">
        <v>106</v>
      </c>
      <c r="G173" t="s">
        <v>106</v>
      </c>
      <c r="H173" t="s">
        <v>106</v>
      </c>
      <c r="I173" t="s">
        <v>204</v>
      </c>
      <c r="J173">
        <v>0.22520899999999999</v>
      </c>
      <c r="K173" t="s">
        <v>205</v>
      </c>
    </row>
    <row r="174" spans="1:11" x14ac:dyDescent="0.35">
      <c r="A174">
        <v>57</v>
      </c>
      <c r="B174" t="s">
        <v>225</v>
      </c>
      <c r="C174">
        <v>1.80118</v>
      </c>
      <c r="D174">
        <v>38</v>
      </c>
      <c r="E174" t="s">
        <v>106</v>
      </c>
      <c r="F174" t="s">
        <v>106</v>
      </c>
      <c r="G174" t="s">
        <v>106</v>
      </c>
      <c r="H174" t="s">
        <v>106</v>
      </c>
      <c r="I174" t="s">
        <v>204</v>
      </c>
      <c r="J174">
        <v>0.107089</v>
      </c>
      <c r="K174" t="s">
        <v>205</v>
      </c>
    </row>
    <row r="175" spans="1:11" x14ac:dyDescent="0.35">
      <c r="A175">
        <v>58</v>
      </c>
      <c r="B175" t="s">
        <v>226</v>
      </c>
      <c r="C175">
        <v>-0.71082199999999995</v>
      </c>
      <c r="D175">
        <v>39</v>
      </c>
      <c r="E175" t="s">
        <v>106</v>
      </c>
      <c r="F175" t="s">
        <v>106</v>
      </c>
      <c r="G175" t="s">
        <v>106</v>
      </c>
      <c r="H175" t="s">
        <v>106</v>
      </c>
      <c r="I175" t="s">
        <v>204</v>
      </c>
      <c r="J175">
        <v>0.354821</v>
      </c>
      <c r="K175" t="s">
        <v>205</v>
      </c>
    </row>
    <row r="176" spans="1:11" x14ac:dyDescent="0.35">
      <c r="A176">
        <v>59</v>
      </c>
      <c r="B176" t="s">
        <v>227</v>
      </c>
      <c r="C176">
        <v>2.4363300000000001E-2</v>
      </c>
      <c r="D176">
        <v>40</v>
      </c>
      <c r="E176" t="s">
        <v>106</v>
      </c>
      <c r="F176" t="s">
        <v>106</v>
      </c>
      <c r="G176" t="s">
        <v>106</v>
      </c>
      <c r="H176" t="s">
        <v>106</v>
      </c>
      <c r="I176" t="s">
        <v>204</v>
      </c>
      <c r="J176">
        <v>0.209147</v>
      </c>
      <c r="K176" t="s">
        <v>205</v>
      </c>
    </row>
    <row r="177" spans="1:11" x14ac:dyDescent="0.35">
      <c r="A177">
        <v>60</v>
      </c>
      <c r="B177" t="s">
        <v>228</v>
      </c>
      <c r="C177">
        <v>0.41495500000000002</v>
      </c>
      <c r="D177">
        <v>41</v>
      </c>
      <c r="E177" t="s">
        <v>106</v>
      </c>
      <c r="F177" t="s">
        <v>106</v>
      </c>
      <c r="G177" t="s">
        <v>106</v>
      </c>
      <c r="H177" t="s">
        <v>106</v>
      </c>
      <c r="I177" t="s">
        <v>204</v>
      </c>
      <c r="J177">
        <v>0.169353</v>
      </c>
      <c r="K177" t="s">
        <v>205</v>
      </c>
    </row>
    <row r="178" spans="1:11" x14ac:dyDescent="0.35">
      <c r="A178">
        <v>61</v>
      </c>
      <c r="B178" t="s">
        <v>229</v>
      </c>
      <c r="C178">
        <v>-0.55052999999999996</v>
      </c>
      <c r="D178">
        <v>42</v>
      </c>
      <c r="E178" t="s">
        <v>106</v>
      </c>
      <c r="F178" t="s">
        <v>106</v>
      </c>
      <c r="G178" t="s">
        <v>106</v>
      </c>
      <c r="H178" t="s">
        <v>106</v>
      </c>
      <c r="I178" t="s">
        <v>204</v>
      </c>
      <c r="J178">
        <v>0.27281899999999998</v>
      </c>
      <c r="K178" t="s">
        <v>205</v>
      </c>
    </row>
    <row r="179" spans="1:11" x14ac:dyDescent="0.35">
      <c r="A179">
        <v>62</v>
      </c>
      <c r="B179" t="s">
        <v>230</v>
      </c>
      <c r="C179">
        <v>0.80784100000000003</v>
      </c>
      <c r="D179">
        <v>43</v>
      </c>
      <c r="E179" t="s">
        <v>106</v>
      </c>
      <c r="F179" t="s">
        <v>106</v>
      </c>
      <c r="G179" t="s">
        <v>106</v>
      </c>
      <c r="H179" t="s">
        <v>106</v>
      </c>
      <c r="I179" t="s">
        <v>204</v>
      </c>
      <c r="J179">
        <v>0.15762399999999999</v>
      </c>
      <c r="K179" t="s">
        <v>205</v>
      </c>
    </row>
    <row r="180" spans="1:11" x14ac:dyDescent="0.35">
      <c r="A180">
        <v>63</v>
      </c>
      <c r="B180" t="s">
        <v>231</v>
      </c>
      <c r="C180">
        <v>1.2049799999999999</v>
      </c>
      <c r="D180">
        <v>44</v>
      </c>
      <c r="E180" t="s">
        <v>106</v>
      </c>
      <c r="F180" t="s">
        <v>106</v>
      </c>
      <c r="G180" t="s">
        <v>106</v>
      </c>
      <c r="H180" t="s">
        <v>106</v>
      </c>
      <c r="I180" t="s">
        <v>204</v>
      </c>
      <c r="J180">
        <v>0.12717400000000001</v>
      </c>
      <c r="K180" t="s">
        <v>205</v>
      </c>
    </row>
    <row r="181" spans="1:11" x14ac:dyDescent="0.35">
      <c r="A181">
        <v>64</v>
      </c>
      <c r="B181" t="s">
        <v>232</v>
      </c>
      <c r="C181">
        <v>-1.5707800000000001</v>
      </c>
      <c r="D181">
        <v>45</v>
      </c>
      <c r="E181" t="s">
        <v>106</v>
      </c>
      <c r="F181" t="s">
        <v>106</v>
      </c>
      <c r="G181" t="s">
        <v>106</v>
      </c>
      <c r="H181" t="s">
        <v>106</v>
      </c>
      <c r="I181" t="s">
        <v>204</v>
      </c>
      <c r="J181">
        <v>0.43313600000000002</v>
      </c>
      <c r="K181" t="s">
        <v>205</v>
      </c>
    </row>
    <row r="182" spans="1:11" x14ac:dyDescent="0.35">
      <c r="A182">
        <v>65</v>
      </c>
      <c r="B182" t="s">
        <v>233</v>
      </c>
      <c r="C182">
        <v>1.3492900000000001</v>
      </c>
      <c r="D182">
        <v>46</v>
      </c>
      <c r="E182" t="s">
        <v>106</v>
      </c>
      <c r="F182" t="s">
        <v>106</v>
      </c>
      <c r="G182" t="s">
        <v>106</v>
      </c>
      <c r="H182" t="s">
        <v>106</v>
      </c>
      <c r="I182" t="s">
        <v>204</v>
      </c>
      <c r="J182">
        <v>0.12479</v>
      </c>
      <c r="K182" t="s">
        <v>205</v>
      </c>
    </row>
    <row r="183" spans="1:11" x14ac:dyDescent="0.35">
      <c r="A183">
        <v>66</v>
      </c>
      <c r="B183" t="s">
        <v>234</v>
      </c>
      <c r="C183">
        <v>0.134349</v>
      </c>
      <c r="D183">
        <v>47</v>
      </c>
      <c r="E183" t="s">
        <v>106</v>
      </c>
      <c r="F183" t="s">
        <v>106</v>
      </c>
      <c r="G183" t="s">
        <v>106</v>
      </c>
      <c r="H183" t="s">
        <v>106</v>
      </c>
      <c r="I183" t="s">
        <v>204</v>
      </c>
      <c r="J183">
        <v>0.278723</v>
      </c>
      <c r="K183" t="s">
        <v>205</v>
      </c>
    </row>
    <row r="184" spans="1:11" x14ac:dyDescent="0.35">
      <c r="A184">
        <v>67</v>
      </c>
      <c r="B184" t="s">
        <v>235</v>
      </c>
      <c r="C184">
        <v>1.3533599999999999</v>
      </c>
      <c r="D184">
        <v>48</v>
      </c>
      <c r="E184" t="s">
        <v>106</v>
      </c>
      <c r="F184" t="s">
        <v>106</v>
      </c>
      <c r="G184" t="s">
        <v>106</v>
      </c>
      <c r="H184" t="s">
        <v>106</v>
      </c>
      <c r="I184" t="s">
        <v>204</v>
      </c>
      <c r="J184">
        <v>0.13581799999999999</v>
      </c>
      <c r="K184" t="s">
        <v>205</v>
      </c>
    </row>
    <row r="185" spans="1:11" x14ac:dyDescent="0.35">
      <c r="A185">
        <v>68</v>
      </c>
      <c r="B185" t="s">
        <v>236</v>
      </c>
      <c r="C185">
        <v>0.51322000000000001</v>
      </c>
      <c r="D185">
        <v>49</v>
      </c>
      <c r="E185" t="s">
        <v>106</v>
      </c>
      <c r="F185" t="s">
        <v>106</v>
      </c>
      <c r="G185" t="s">
        <v>106</v>
      </c>
      <c r="H185" t="s">
        <v>106</v>
      </c>
      <c r="I185" t="s">
        <v>204</v>
      </c>
      <c r="J185">
        <v>0.19933000000000001</v>
      </c>
      <c r="K185" t="s">
        <v>205</v>
      </c>
    </row>
    <row r="186" spans="1:11" x14ac:dyDescent="0.35">
      <c r="A186">
        <v>69</v>
      </c>
      <c r="B186" t="s">
        <v>237</v>
      </c>
      <c r="C186">
        <v>0.62820500000000001</v>
      </c>
      <c r="D186">
        <v>50</v>
      </c>
      <c r="E186" t="s">
        <v>106</v>
      </c>
      <c r="F186" t="s">
        <v>106</v>
      </c>
      <c r="G186" t="s">
        <v>106</v>
      </c>
      <c r="H186" t="s">
        <v>106</v>
      </c>
      <c r="I186" t="s">
        <v>204</v>
      </c>
      <c r="J186">
        <v>0.22830800000000001</v>
      </c>
      <c r="K186" t="s">
        <v>205</v>
      </c>
    </row>
    <row r="187" spans="1:11" x14ac:dyDescent="0.35">
      <c r="A187">
        <v>70</v>
      </c>
      <c r="B187" t="s">
        <v>238</v>
      </c>
      <c r="C187">
        <v>1.07298</v>
      </c>
      <c r="D187">
        <v>51</v>
      </c>
      <c r="E187" t="s">
        <v>106</v>
      </c>
      <c r="F187" t="s">
        <v>106</v>
      </c>
      <c r="G187" t="s">
        <v>106</v>
      </c>
      <c r="H187" t="s">
        <v>106</v>
      </c>
      <c r="I187" t="s">
        <v>204</v>
      </c>
      <c r="J187">
        <v>0.18593999999999999</v>
      </c>
      <c r="K187" t="s">
        <v>205</v>
      </c>
    </row>
    <row r="188" spans="1:11" x14ac:dyDescent="0.35">
      <c r="A188">
        <v>71</v>
      </c>
      <c r="B188" t="s">
        <v>239</v>
      </c>
      <c r="C188">
        <v>1.0809800000000001</v>
      </c>
      <c r="D188">
        <v>52</v>
      </c>
      <c r="E188" t="s">
        <v>106</v>
      </c>
      <c r="F188" t="s">
        <v>106</v>
      </c>
      <c r="G188" t="s">
        <v>106</v>
      </c>
      <c r="H188" t="s">
        <v>106</v>
      </c>
      <c r="I188" t="s">
        <v>204</v>
      </c>
      <c r="J188">
        <v>0.16062000000000001</v>
      </c>
      <c r="K188" t="s">
        <v>205</v>
      </c>
    </row>
    <row r="189" spans="1:11" x14ac:dyDescent="0.35">
      <c r="A189">
        <v>72</v>
      </c>
      <c r="B189" t="s">
        <v>240</v>
      </c>
      <c r="C189">
        <v>0.80447599999999997</v>
      </c>
      <c r="D189">
        <v>53</v>
      </c>
      <c r="E189" t="s">
        <v>106</v>
      </c>
      <c r="F189" t="s">
        <v>106</v>
      </c>
      <c r="G189" t="s">
        <v>106</v>
      </c>
      <c r="H189" t="s">
        <v>106</v>
      </c>
      <c r="I189" t="s">
        <v>204</v>
      </c>
      <c r="J189">
        <v>0.174453</v>
      </c>
      <c r="K189" t="s">
        <v>205</v>
      </c>
    </row>
    <row r="190" spans="1:11" x14ac:dyDescent="0.35">
      <c r="A190">
        <v>73</v>
      </c>
      <c r="B190" t="s">
        <v>241</v>
      </c>
      <c r="C190">
        <v>0.41866900000000001</v>
      </c>
      <c r="D190">
        <v>54</v>
      </c>
      <c r="E190" t="s">
        <v>106</v>
      </c>
      <c r="F190" t="s">
        <v>106</v>
      </c>
      <c r="G190" t="s">
        <v>106</v>
      </c>
      <c r="H190" t="s">
        <v>106</v>
      </c>
      <c r="I190" t="s">
        <v>204</v>
      </c>
      <c r="J190">
        <v>0.18746699999999999</v>
      </c>
      <c r="K190" t="s">
        <v>205</v>
      </c>
    </row>
    <row r="191" spans="1:11" x14ac:dyDescent="0.35">
      <c r="A191">
        <v>74</v>
      </c>
      <c r="B191" t="s">
        <v>242</v>
      </c>
      <c r="C191">
        <v>0.50032699999999997</v>
      </c>
      <c r="D191">
        <v>55</v>
      </c>
      <c r="E191" t="s">
        <v>106</v>
      </c>
      <c r="F191" t="s">
        <v>106</v>
      </c>
      <c r="G191" t="s">
        <v>106</v>
      </c>
      <c r="H191" t="s">
        <v>106</v>
      </c>
      <c r="I191" t="s">
        <v>204</v>
      </c>
      <c r="J191">
        <v>0.17142099999999999</v>
      </c>
      <c r="K191" t="s">
        <v>205</v>
      </c>
    </row>
    <row r="192" spans="1:11" x14ac:dyDescent="0.35">
      <c r="A192">
        <v>75</v>
      </c>
      <c r="B192" t="s">
        <v>243</v>
      </c>
      <c r="C192">
        <v>0.64661900000000005</v>
      </c>
      <c r="D192">
        <v>56</v>
      </c>
      <c r="E192" t="s">
        <v>106</v>
      </c>
      <c r="F192" t="s">
        <v>106</v>
      </c>
      <c r="G192" t="s">
        <v>106</v>
      </c>
      <c r="H192" t="s">
        <v>106</v>
      </c>
      <c r="I192" t="s">
        <v>204</v>
      </c>
      <c r="J192">
        <v>0.17660500000000001</v>
      </c>
      <c r="K192" t="s">
        <v>205</v>
      </c>
    </row>
    <row r="193" spans="1:11" x14ac:dyDescent="0.35">
      <c r="A193">
        <v>76</v>
      </c>
      <c r="B193" t="s">
        <v>244</v>
      </c>
      <c r="C193">
        <v>2.25045E-2</v>
      </c>
      <c r="D193">
        <v>57</v>
      </c>
      <c r="E193" t="s">
        <v>106</v>
      </c>
      <c r="F193" t="s">
        <v>106</v>
      </c>
      <c r="G193" t="s">
        <v>106</v>
      </c>
      <c r="H193" t="s">
        <v>106</v>
      </c>
      <c r="I193" t="s">
        <v>204</v>
      </c>
      <c r="J193">
        <v>0.23862</v>
      </c>
      <c r="K193" t="s">
        <v>205</v>
      </c>
    </row>
    <row r="194" spans="1:11" x14ac:dyDescent="0.35">
      <c r="A194">
        <v>77</v>
      </c>
      <c r="B194" t="s">
        <v>245</v>
      </c>
      <c r="C194">
        <v>-0.113218</v>
      </c>
      <c r="D194">
        <v>58</v>
      </c>
      <c r="E194" t="s">
        <v>106</v>
      </c>
      <c r="F194" t="s">
        <v>106</v>
      </c>
      <c r="G194" t="s">
        <v>106</v>
      </c>
      <c r="H194" t="s">
        <v>106</v>
      </c>
      <c r="I194" t="s">
        <v>204</v>
      </c>
      <c r="J194">
        <v>0.19750599999999999</v>
      </c>
      <c r="K194" t="s">
        <v>205</v>
      </c>
    </row>
    <row r="195" spans="1:11" x14ac:dyDescent="0.35">
      <c r="A195">
        <v>78</v>
      </c>
      <c r="B195" t="s">
        <v>246</v>
      </c>
      <c r="C195">
        <v>-1.75143</v>
      </c>
      <c r="D195">
        <v>59</v>
      </c>
      <c r="E195" t="s">
        <v>106</v>
      </c>
      <c r="F195" t="s">
        <v>106</v>
      </c>
      <c r="G195" t="s">
        <v>106</v>
      </c>
      <c r="H195" t="s">
        <v>106</v>
      </c>
      <c r="I195" t="s">
        <v>204</v>
      </c>
      <c r="J195">
        <v>0.44143300000000002</v>
      </c>
      <c r="K195" t="s">
        <v>205</v>
      </c>
    </row>
    <row r="196" spans="1:11" x14ac:dyDescent="0.35">
      <c r="A196">
        <v>79</v>
      </c>
      <c r="B196" t="s">
        <v>247</v>
      </c>
      <c r="C196">
        <v>-0.31720100000000001</v>
      </c>
      <c r="D196">
        <v>60</v>
      </c>
      <c r="E196" t="s">
        <v>106</v>
      </c>
      <c r="F196" t="s">
        <v>106</v>
      </c>
      <c r="G196" t="s">
        <v>106</v>
      </c>
      <c r="H196" t="s">
        <v>106</v>
      </c>
      <c r="I196" t="s">
        <v>204</v>
      </c>
      <c r="J196">
        <v>0.177569</v>
      </c>
      <c r="K196" t="s">
        <v>205</v>
      </c>
    </row>
    <row r="197" spans="1:11" x14ac:dyDescent="0.35">
      <c r="A197">
        <v>80</v>
      </c>
      <c r="B197" t="s">
        <v>248</v>
      </c>
      <c r="C197">
        <v>-1.13862</v>
      </c>
      <c r="D197">
        <v>61</v>
      </c>
      <c r="E197" t="s">
        <v>106</v>
      </c>
      <c r="F197" t="s">
        <v>106</v>
      </c>
      <c r="G197" t="s">
        <v>106</v>
      </c>
      <c r="H197" t="s">
        <v>106</v>
      </c>
      <c r="I197" t="s">
        <v>204</v>
      </c>
      <c r="J197">
        <v>0.263567</v>
      </c>
      <c r="K197" t="s">
        <v>205</v>
      </c>
    </row>
    <row r="198" spans="1:11" x14ac:dyDescent="0.35">
      <c r="A198">
        <v>81</v>
      </c>
      <c r="B198" t="s">
        <v>249</v>
      </c>
      <c r="C198">
        <v>0.13408900000000001</v>
      </c>
      <c r="D198">
        <v>62</v>
      </c>
      <c r="E198" t="s">
        <v>106</v>
      </c>
      <c r="F198" t="s">
        <v>106</v>
      </c>
      <c r="G198" t="s">
        <v>106</v>
      </c>
      <c r="H198" t="s">
        <v>106</v>
      </c>
      <c r="I198" t="s">
        <v>204</v>
      </c>
      <c r="J198">
        <v>0.19980500000000001</v>
      </c>
      <c r="K198" t="s">
        <v>205</v>
      </c>
    </row>
    <row r="199" spans="1:11" x14ac:dyDescent="0.35">
      <c r="A199">
        <v>82</v>
      </c>
      <c r="B199" t="s">
        <v>250</v>
      </c>
      <c r="C199">
        <v>0.478188</v>
      </c>
      <c r="D199">
        <v>63</v>
      </c>
      <c r="E199" t="s">
        <v>106</v>
      </c>
      <c r="F199" t="s">
        <v>106</v>
      </c>
      <c r="G199" t="s">
        <v>106</v>
      </c>
      <c r="H199" t="s">
        <v>106</v>
      </c>
      <c r="I199" t="s">
        <v>204</v>
      </c>
      <c r="J199">
        <v>0.208846</v>
      </c>
      <c r="K199" t="s">
        <v>205</v>
      </c>
    </row>
    <row r="200" spans="1:11" x14ac:dyDescent="0.35">
      <c r="A200">
        <v>83</v>
      </c>
      <c r="B200" t="s">
        <v>1665</v>
      </c>
      <c r="C200">
        <v>-1.18563</v>
      </c>
      <c r="D200">
        <v>64</v>
      </c>
      <c r="E200" t="s">
        <v>106</v>
      </c>
      <c r="F200" t="s">
        <v>106</v>
      </c>
      <c r="G200" t="s">
        <v>106</v>
      </c>
      <c r="H200" t="s">
        <v>106</v>
      </c>
      <c r="I200" t="s">
        <v>204</v>
      </c>
      <c r="J200">
        <v>0.367649</v>
      </c>
      <c r="K200" t="s">
        <v>205</v>
      </c>
    </row>
    <row r="201" spans="1:11" x14ac:dyDescent="0.35">
      <c r="A201">
        <v>84</v>
      </c>
      <c r="B201" t="s">
        <v>1710</v>
      </c>
      <c r="C201">
        <v>0.178977</v>
      </c>
      <c r="D201">
        <v>65</v>
      </c>
      <c r="E201" t="s">
        <v>106</v>
      </c>
      <c r="F201" t="s">
        <v>106</v>
      </c>
      <c r="G201" t="s">
        <v>106</v>
      </c>
      <c r="H201" t="s">
        <v>106</v>
      </c>
      <c r="I201" t="s">
        <v>204</v>
      </c>
      <c r="J201">
        <v>0.34696300000000002</v>
      </c>
      <c r="K201" t="s">
        <v>205</v>
      </c>
    </row>
    <row r="202" spans="1:11" x14ac:dyDescent="0.35">
      <c r="A202">
        <v>85</v>
      </c>
      <c r="B202" t="s">
        <v>1666</v>
      </c>
      <c r="C202">
        <v>-1.2639499999999999</v>
      </c>
      <c r="D202">
        <v>66</v>
      </c>
      <c r="E202" t="s">
        <v>106</v>
      </c>
      <c r="F202" t="s">
        <v>106</v>
      </c>
      <c r="G202" t="s">
        <v>106</v>
      </c>
      <c r="H202" t="s">
        <v>106</v>
      </c>
      <c r="I202" t="s">
        <v>204</v>
      </c>
      <c r="J202">
        <v>0.46400400000000003</v>
      </c>
      <c r="K202" t="s">
        <v>205</v>
      </c>
    </row>
    <row r="203" spans="1:11" x14ac:dyDescent="0.35">
      <c r="A203">
        <v>86</v>
      </c>
      <c r="B203" t="s">
        <v>1711</v>
      </c>
      <c r="C203">
        <v>1.25618E-3</v>
      </c>
      <c r="D203">
        <v>67</v>
      </c>
      <c r="E203" t="s">
        <v>106</v>
      </c>
      <c r="F203" t="s">
        <v>106</v>
      </c>
      <c r="G203" t="s">
        <v>106</v>
      </c>
      <c r="H203" t="s">
        <v>106</v>
      </c>
      <c r="I203" t="s">
        <v>204</v>
      </c>
      <c r="J203">
        <v>0.90056599999999998</v>
      </c>
      <c r="K203" t="s">
        <v>205</v>
      </c>
    </row>
    <row r="204" spans="1:11" x14ac:dyDescent="0.35">
      <c r="A204">
        <v>87</v>
      </c>
      <c r="B204" t="s">
        <v>1772</v>
      </c>
      <c r="C204">
        <v>0</v>
      </c>
      <c r="D204">
        <v>68</v>
      </c>
      <c r="E204" t="s">
        <v>106</v>
      </c>
      <c r="F204" t="s">
        <v>106</v>
      </c>
      <c r="G204" t="s">
        <v>106</v>
      </c>
      <c r="H204" t="s">
        <v>106</v>
      </c>
      <c r="I204" t="s">
        <v>204</v>
      </c>
      <c r="J204">
        <v>0.9</v>
      </c>
      <c r="K204" t="s">
        <v>205</v>
      </c>
    </row>
    <row r="205" spans="1:11" x14ac:dyDescent="0.35">
      <c r="A205">
        <v>88</v>
      </c>
      <c r="B205" t="s">
        <v>1773</v>
      </c>
      <c r="C205">
        <v>0</v>
      </c>
      <c r="D205">
        <v>69</v>
      </c>
      <c r="E205" t="s">
        <v>106</v>
      </c>
      <c r="F205" t="s">
        <v>106</v>
      </c>
      <c r="G205" t="s">
        <v>106</v>
      </c>
      <c r="H205" t="s">
        <v>106</v>
      </c>
      <c r="I205" t="s">
        <v>204</v>
      </c>
      <c r="J205">
        <v>0.9</v>
      </c>
      <c r="K205" t="s">
        <v>205</v>
      </c>
    </row>
    <row r="206" spans="1:11" x14ac:dyDescent="0.35">
      <c r="A206">
        <v>89</v>
      </c>
      <c r="B206" t="s">
        <v>1774</v>
      </c>
      <c r="C206">
        <v>0</v>
      </c>
      <c r="D206" t="s">
        <v>106</v>
      </c>
      <c r="E206" t="s">
        <v>106</v>
      </c>
      <c r="F206" t="s">
        <v>106</v>
      </c>
      <c r="G206" t="s">
        <v>106</v>
      </c>
      <c r="H206" t="s">
        <v>106</v>
      </c>
      <c r="I206" t="s">
        <v>103</v>
      </c>
      <c r="J206" t="s">
        <v>106</v>
      </c>
      <c r="K206" t="s">
        <v>205</v>
      </c>
    </row>
    <row r="207" spans="1:11" x14ac:dyDescent="0.35">
      <c r="A207">
        <v>90</v>
      </c>
      <c r="B207" t="s">
        <v>251</v>
      </c>
      <c r="C207">
        <v>2.4179700000000002E-3</v>
      </c>
      <c r="D207">
        <v>70</v>
      </c>
      <c r="E207">
        <v>1</v>
      </c>
      <c r="F207">
        <v>0</v>
      </c>
      <c r="G207">
        <v>2</v>
      </c>
      <c r="H207">
        <v>0.03</v>
      </c>
      <c r="I207" t="s">
        <v>252</v>
      </c>
      <c r="J207">
        <v>3.8487100000000001E-4</v>
      </c>
      <c r="K207" t="s">
        <v>180</v>
      </c>
    </row>
    <row r="208" spans="1:11" x14ac:dyDescent="0.35">
      <c r="A208">
        <v>91</v>
      </c>
      <c r="B208" t="s">
        <v>253</v>
      </c>
      <c r="C208">
        <v>9.3644900000000001E-4</v>
      </c>
      <c r="D208">
        <v>71</v>
      </c>
      <c r="E208">
        <v>1</v>
      </c>
      <c r="F208">
        <v>0</v>
      </c>
      <c r="G208">
        <v>2</v>
      </c>
      <c r="H208">
        <v>0.03</v>
      </c>
      <c r="I208" t="s">
        <v>252</v>
      </c>
      <c r="J208">
        <v>1.66236E-4</v>
      </c>
      <c r="K208" t="s">
        <v>180</v>
      </c>
    </row>
    <row r="209" spans="1:11" x14ac:dyDescent="0.35">
      <c r="A209">
        <v>92</v>
      </c>
      <c r="B209" t="s">
        <v>254</v>
      </c>
      <c r="C209" s="2">
        <v>2.28765E-5</v>
      </c>
      <c r="D209">
        <v>72</v>
      </c>
      <c r="E209">
        <v>1</v>
      </c>
      <c r="F209">
        <v>0</v>
      </c>
      <c r="G209">
        <v>2</v>
      </c>
      <c r="H209">
        <v>0.03</v>
      </c>
      <c r="I209" t="s">
        <v>252</v>
      </c>
      <c r="J209" s="2">
        <v>4.2501500000000003E-6</v>
      </c>
      <c r="K209" t="s">
        <v>180</v>
      </c>
    </row>
    <row r="210" spans="1:11" x14ac:dyDescent="0.35">
      <c r="A210">
        <v>93</v>
      </c>
      <c r="B210" t="s">
        <v>255</v>
      </c>
      <c r="C210">
        <v>3.1126000000000001E-2</v>
      </c>
      <c r="D210">
        <v>73</v>
      </c>
      <c r="E210">
        <v>1</v>
      </c>
      <c r="F210">
        <v>0</v>
      </c>
      <c r="G210">
        <v>2</v>
      </c>
      <c r="H210">
        <v>0.03</v>
      </c>
      <c r="I210" t="s">
        <v>185</v>
      </c>
      <c r="J210">
        <v>6.3245899999999997E-3</v>
      </c>
      <c r="K210" t="s">
        <v>180</v>
      </c>
    </row>
    <row r="211" spans="1:11" x14ac:dyDescent="0.35">
      <c r="A211">
        <v>94</v>
      </c>
      <c r="B211" t="s">
        <v>256</v>
      </c>
      <c r="C211">
        <v>8.2276199999999999E-4</v>
      </c>
      <c r="D211">
        <v>74</v>
      </c>
      <c r="E211">
        <v>1</v>
      </c>
      <c r="F211">
        <v>0</v>
      </c>
      <c r="G211">
        <v>2</v>
      </c>
      <c r="H211">
        <v>0.03</v>
      </c>
      <c r="I211" t="s">
        <v>252</v>
      </c>
      <c r="J211">
        <v>1.61917E-4</v>
      </c>
      <c r="K211" t="s">
        <v>180</v>
      </c>
    </row>
    <row r="212" spans="1:11" x14ac:dyDescent="0.35">
      <c r="A212">
        <v>95</v>
      </c>
      <c r="B212" t="s">
        <v>257</v>
      </c>
      <c r="C212">
        <v>7.2555800000000004E-2</v>
      </c>
      <c r="D212">
        <v>75</v>
      </c>
      <c r="E212">
        <v>1</v>
      </c>
      <c r="F212">
        <v>0</v>
      </c>
      <c r="G212">
        <v>2</v>
      </c>
      <c r="H212">
        <v>0.03</v>
      </c>
      <c r="I212" t="s">
        <v>185</v>
      </c>
      <c r="J212">
        <v>1.43678E-2</v>
      </c>
      <c r="K212" t="s">
        <v>180</v>
      </c>
    </row>
    <row r="213" spans="1:11" x14ac:dyDescent="0.35">
      <c r="A213">
        <v>96</v>
      </c>
      <c r="B213" t="s">
        <v>258</v>
      </c>
      <c r="C213">
        <v>0.225659</v>
      </c>
      <c r="D213">
        <v>76</v>
      </c>
      <c r="E213">
        <v>3</v>
      </c>
      <c r="F213">
        <v>0</v>
      </c>
      <c r="G213">
        <v>1</v>
      </c>
      <c r="H213">
        <v>0.1</v>
      </c>
      <c r="I213" t="s">
        <v>185</v>
      </c>
      <c r="J213">
        <v>9.1079999999999994E-2</v>
      </c>
      <c r="K213" t="s">
        <v>180</v>
      </c>
    </row>
    <row r="214" spans="1:11" x14ac:dyDescent="0.35">
      <c r="A214">
        <v>97</v>
      </c>
      <c r="B214" t="s">
        <v>259</v>
      </c>
      <c r="C214">
        <v>0.23385900000000001</v>
      </c>
      <c r="D214">
        <v>77</v>
      </c>
      <c r="E214">
        <v>3</v>
      </c>
      <c r="F214">
        <v>0</v>
      </c>
      <c r="G214">
        <v>1</v>
      </c>
      <c r="H214">
        <v>0.1</v>
      </c>
      <c r="I214" t="s">
        <v>185</v>
      </c>
      <c r="J214">
        <v>8.0955799999999994E-2</v>
      </c>
      <c r="K214" t="s">
        <v>180</v>
      </c>
    </row>
    <row r="215" spans="1:11" x14ac:dyDescent="0.35">
      <c r="A215">
        <v>98</v>
      </c>
      <c r="B215" t="s">
        <v>1523</v>
      </c>
      <c r="C215" s="2">
        <v>4.9673200000000002E-8</v>
      </c>
      <c r="D215">
        <v>78</v>
      </c>
      <c r="E215">
        <v>3</v>
      </c>
      <c r="F215">
        <v>0</v>
      </c>
      <c r="G215">
        <v>1</v>
      </c>
      <c r="H215">
        <v>0.1</v>
      </c>
      <c r="I215" t="s">
        <v>252</v>
      </c>
      <c r="J215" s="2">
        <v>4.9672800000000003E-5</v>
      </c>
      <c r="K215" t="s">
        <v>180</v>
      </c>
    </row>
    <row r="216" spans="1:11" x14ac:dyDescent="0.35">
      <c r="A216">
        <v>99</v>
      </c>
      <c r="B216" t="s">
        <v>260</v>
      </c>
      <c r="C216">
        <v>41.598700000000001</v>
      </c>
      <c r="D216">
        <v>79</v>
      </c>
      <c r="E216">
        <v>2</v>
      </c>
      <c r="F216">
        <v>20</v>
      </c>
      <c r="G216">
        <v>93</v>
      </c>
      <c r="H216">
        <v>45</v>
      </c>
      <c r="I216" t="s">
        <v>185</v>
      </c>
      <c r="J216">
        <v>0.85150499999999996</v>
      </c>
      <c r="K216" t="s">
        <v>180</v>
      </c>
    </row>
    <row r="217" spans="1:11" x14ac:dyDescent="0.35">
      <c r="A217">
        <v>100</v>
      </c>
      <c r="B217" t="s">
        <v>261</v>
      </c>
      <c r="C217">
        <v>-15</v>
      </c>
      <c r="D217" t="s">
        <v>106</v>
      </c>
      <c r="E217">
        <v>-3</v>
      </c>
      <c r="F217">
        <v>-15</v>
      </c>
      <c r="G217">
        <v>4</v>
      </c>
      <c r="H217">
        <v>-15</v>
      </c>
      <c r="I217" t="s">
        <v>103</v>
      </c>
      <c r="J217" t="s">
        <v>106</v>
      </c>
      <c r="K217" t="s">
        <v>180</v>
      </c>
    </row>
    <row r="218" spans="1:11" x14ac:dyDescent="0.35">
      <c r="A218">
        <v>101</v>
      </c>
      <c r="B218" t="s">
        <v>262</v>
      </c>
      <c r="C218">
        <v>4.6209600000000002</v>
      </c>
      <c r="D218">
        <v>80</v>
      </c>
      <c r="E218">
        <v>3</v>
      </c>
      <c r="F218">
        <v>-1</v>
      </c>
      <c r="G218">
        <v>9</v>
      </c>
      <c r="H218">
        <v>3.3</v>
      </c>
      <c r="I218" t="s">
        <v>185</v>
      </c>
      <c r="J218">
        <v>0.133016</v>
      </c>
      <c r="K218" t="s">
        <v>180</v>
      </c>
    </row>
    <row r="219" spans="1:11" x14ac:dyDescent="0.35">
      <c r="A219">
        <v>102</v>
      </c>
      <c r="B219" t="s">
        <v>263</v>
      </c>
      <c r="C219">
        <v>6.5765500000000001</v>
      </c>
      <c r="D219">
        <v>81</v>
      </c>
      <c r="E219">
        <v>3</v>
      </c>
      <c r="F219">
        <v>-1</v>
      </c>
      <c r="G219">
        <v>9</v>
      </c>
      <c r="H219">
        <v>4.4000000000000004</v>
      </c>
      <c r="I219" t="s">
        <v>185</v>
      </c>
      <c r="J219">
        <v>0.34498800000000002</v>
      </c>
      <c r="K219" t="s">
        <v>180</v>
      </c>
    </row>
    <row r="220" spans="1:11" x14ac:dyDescent="0.35">
      <c r="A220">
        <v>103</v>
      </c>
      <c r="B220" t="s">
        <v>264</v>
      </c>
      <c r="C220">
        <v>-999</v>
      </c>
      <c r="D220" t="s">
        <v>106</v>
      </c>
      <c r="E220">
        <v>-2</v>
      </c>
      <c r="F220">
        <v>-999</v>
      </c>
      <c r="G220">
        <v>9</v>
      </c>
      <c r="H220">
        <v>-999</v>
      </c>
      <c r="I220" t="s">
        <v>103</v>
      </c>
      <c r="J220" t="s">
        <v>106</v>
      </c>
      <c r="K220" t="s">
        <v>180</v>
      </c>
    </row>
    <row r="221" spans="1:11" x14ac:dyDescent="0.35">
      <c r="A221">
        <v>104</v>
      </c>
      <c r="B221" t="s">
        <v>265</v>
      </c>
      <c r="C221">
        <v>-999</v>
      </c>
      <c r="D221" t="s">
        <v>106</v>
      </c>
      <c r="E221">
        <v>-2</v>
      </c>
      <c r="F221">
        <v>-999</v>
      </c>
      <c r="G221">
        <v>9</v>
      </c>
      <c r="H221">
        <v>-999</v>
      </c>
      <c r="I221" t="s">
        <v>103</v>
      </c>
      <c r="J221" t="s">
        <v>106</v>
      </c>
      <c r="K221" t="s">
        <v>180</v>
      </c>
    </row>
    <row r="222" spans="1:11" x14ac:dyDescent="0.35">
      <c r="A222">
        <v>105</v>
      </c>
      <c r="B222" t="s">
        <v>1524</v>
      </c>
      <c r="C222">
        <v>32.654699999999998</v>
      </c>
      <c r="D222">
        <v>82</v>
      </c>
      <c r="E222">
        <v>4</v>
      </c>
      <c r="F222">
        <v>20</v>
      </c>
      <c r="G222">
        <v>50</v>
      </c>
      <c r="H222">
        <v>36</v>
      </c>
      <c r="I222" t="s">
        <v>185</v>
      </c>
      <c r="J222">
        <v>0.71985399999999999</v>
      </c>
      <c r="K222" t="s">
        <v>180</v>
      </c>
    </row>
    <row r="223" spans="1:11" x14ac:dyDescent="0.35">
      <c r="A223">
        <v>106</v>
      </c>
      <c r="B223" t="s">
        <v>1525</v>
      </c>
      <c r="C223">
        <v>2.5876999999999999</v>
      </c>
      <c r="D223">
        <v>83</v>
      </c>
      <c r="E223">
        <v>4</v>
      </c>
      <c r="F223">
        <v>0.61</v>
      </c>
      <c r="G223">
        <v>10.01</v>
      </c>
      <c r="H223">
        <v>0.81</v>
      </c>
      <c r="I223" t="s">
        <v>185</v>
      </c>
      <c r="J223">
        <v>0.26761600000000002</v>
      </c>
      <c r="K223" t="s">
        <v>180</v>
      </c>
    </row>
    <row r="224" spans="1:11" x14ac:dyDescent="0.35">
      <c r="A224">
        <v>107</v>
      </c>
      <c r="B224" t="s">
        <v>1526</v>
      </c>
      <c r="C224">
        <v>1</v>
      </c>
      <c r="D224" t="s">
        <v>106</v>
      </c>
      <c r="E224">
        <v>-3</v>
      </c>
      <c r="F224">
        <v>0</v>
      </c>
      <c r="G224">
        <v>1</v>
      </c>
      <c r="H224">
        <v>1</v>
      </c>
      <c r="I224" t="s">
        <v>103</v>
      </c>
      <c r="J224" t="s">
        <v>106</v>
      </c>
      <c r="K224" t="s">
        <v>180</v>
      </c>
    </row>
    <row r="225" spans="1:11" x14ac:dyDescent="0.35">
      <c r="A225">
        <v>108</v>
      </c>
      <c r="B225" t="s">
        <v>1527</v>
      </c>
      <c r="C225">
        <v>0</v>
      </c>
      <c r="D225" t="s">
        <v>106</v>
      </c>
      <c r="E225">
        <v>-3</v>
      </c>
      <c r="F225">
        <v>0</v>
      </c>
      <c r="G225">
        <v>0</v>
      </c>
      <c r="H225">
        <v>0</v>
      </c>
      <c r="I225" t="s">
        <v>103</v>
      </c>
      <c r="J225" t="s">
        <v>106</v>
      </c>
      <c r="K225" t="s">
        <v>180</v>
      </c>
    </row>
    <row r="226" spans="1:11" x14ac:dyDescent="0.35">
      <c r="A226">
        <v>109</v>
      </c>
      <c r="B226" t="s">
        <v>266</v>
      </c>
      <c r="C226">
        <v>37.754800000000003</v>
      </c>
      <c r="D226">
        <v>84</v>
      </c>
      <c r="E226">
        <v>2</v>
      </c>
      <c r="F226">
        <v>20</v>
      </c>
      <c r="G226">
        <v>91</v>
      </c>
      <c r="H226">
        <v>39</v>
      </c>
      <c r="I226" t="s">
        <v>185</v>
      </c>
      <c r="J226">
        <v>0.59954600000000002</v>
      </c>
      <c r="K226" t="s">
        <v>180</v>
      </c>
    </row>
    <row r="227" spans="1:11" x14ac:dyDescent="0.35">
      <c r="A227">
        <v>110</v>
      </c>
      <c r="B227" t="s">
        <v>267</v>
      </c>
      <c r="C227">
        <v>4.7145400000000004</v>
      </c>
      <c r="D227">
        <v>85</v>
      </c>
      <c r="E227">
        <v>3</v>
      </c>
      <c r="F227">
        <v>0.01</v>
      </c>
      <c r="G227">
        <v>30</v>
      </c>
      <c r="H227">
        <v>2</v>
      </c>
      <c r="I227" t="s">
        <v>185</v>
      </c>
      <c r="J227">
        <v>0.73414400000000002</v>
      </c>
      <c r="K227" t="s">
        <v>180</v>
      </c>
    </row>
    <row r="228" spans="1:11" x14ac:dyDescent="0.35">
      <c r="A228">
        <v>111</v>
      </c>
      <c r="B228" t="s">
        <v>268</v>
      </c>
      <c r="C228">
        <v>42.418199999999999</v>
      </c>
      <c r="D228">
        <v>86</v>
      </c>
      <c r="E228">
        <v>2</v>
      </c>
      <c r="F228">
        <v>20</v>
      </c>
      <c r="G228">
        <v>91</v>
      </c>
      <c r="H228">
        <v>39</v>
      </c>
      <c r="I228" t="s">
        <v>185</v>
      </c>
      <c r="J228">
        <v>0.71177299999999999</v>
      </c>
      <c r="K228" t="s">
        <v>180</v>
      </c>
    </row>
    <row r="229" spans="1:11" x14ac:dyDescent="0.35">
      <c r="A229">
        <v>112</v>
      </c>
      <c r="B229" t="s">
        <v>269</v>
      </c>
      <c r="C229">
        <v>4.5031100000000004</v>
      </c>
      <c r="D229">
        <v>87</v>
      </c>
      <c r="E229">
        <v>3</v>
      </c>
      <c r="F229">
        <v>0.01</v>
      </c>
      <c r="G229">
        <v>30</v>
      </c>
      <c r="H229">
        <v>2</v>
      </c>
      <c r="I229" t="s">
        <v>185</v>
      </c>
      <c r="J229">
        <v>0.81424200000000002</v>
      </c>
      <c r="K229" t="s">
        <v>180</v>
      </c>
    </row>
    <row r="230" spans="1:11" x14ac:dyDescent="0.35">
      <c r="A230">
        <v>113</v>
      </c>
      <c r="B230" t="s">
        <v>270</v>
      </c>
      <c r="C230">
        <v>59.817900000000002</v>
      </c>
      <c r="D230">
        <v>88</v>
      </c>
      <c r="E230">
        <v>2</v>
      </c>
      <c r="F230">
        <v>20</v>
      </c>
      <c r="G230">
        <v>91</v>
      </c>
      <c r="H230">
        <v>57</v>
      </c>
      <c r="I230" t="s">
        <v>185</v>
      </c>
      <c r="J230">
        <v>3.6210399999999998</v>
      </c>
      <c r="K230" t="s">
        <v>180</v>
      </c>
    </row>
    <row r="231" spans="1:11" x14ac:dyDescent="0.35">
      <c r="A231">
        <v>114</v>
      </c>
      <c r="B231" t="s">
        <v>271</v>
      </c>
      <c r="C231">
        <v>-15</v>
      </c>
      <c r="D231" t="s">
        <v>106</v>
      </c>
      <c r="E231">
        <v>-3</v>
      </c>
      <c r="F231">
        <v>-15</v>
      </c>
      <c r="G231">
        <v>4</v>
      </c>
      <c r="H231">
        <v>-15</v>
      </c>
      <c r="I231" t="s">
        <v>103</v>
      </c>
      <c r="J231" t="s">
        <v>106</v>
      </c>
      <c r="K231" t="s">
        <v>180</v>
      </c>
    </row>
    <row r="232" spans="1:11" x14ac:dyDescent="0.35">
      <c r="A232">
        <v>115</v>
      </c>
      <c r="B232" t="s">
        <v>1528</v>
      </c>
      <c r="C232">
        <v>6.1369899999999999</v>
      </c>
      <c r="D232">
        <v>89</v>
      </c>
      <c r="E232">
        <v>3</v>
      </c>
      <c r="F232">
        <v>-1</v>
      </c>
      <c r="G232">
        <v>9</v>
      </c>
      <c r="H232">
        <v>6</v>
      </c>
      <c r="I232" t="s">
        <v>185</v>
      </c>
      <c r="J232">
        <v>0.26861000000000002</v>
      </c>
      <c r="K232" t="s">
        <v>180</v>
      </c>
    </row>
    <row r="233" spans="1:11" x14ac:dyDescent="0.35">
      <c r="A233">
        <v>116</v>
      </c>
      <c r="B233" t="s">
        <v>1529</v>
      </c>
      <c r="C233">
        <v>9</v>
      </c>
      <c r="D233" t="s">
        <v>106</v>
      </c>
      <c r="E233">
        <v>-3</v>
      </c>
      <c r="F233">
        <v>-1</v>
      </c>
      <c r="G233">
        <v>9</v>
      </c>
      <c r="H233">
        <v>9</v>
      </c>
      <c r="I233" t="s">
        <v>103</v>
      </c>
      <c r="J233" t="s">
        <v>106</v>
      </c>
      <c r="K233" t="s">
        <v>180</v>
      </c>
    </row>
    <row r="234" spans="1:11" x14ac:dyDescent="0.35">
      <c r="A234">
        <v>117</v>
      </c>
      <c r="B234" t="s">
        <v>1530</v>
      </c>
      <c r="C234">
        <v>-999</v>
      </c>
      <c r="D234" t="s">
        <v>106</v>
      </c>
      <c r="E234">
        <v>-2</v>
      </c>
      <c r="F234">
        <v>-999</v>
      </c>
      <c r="G234">
        <v>9</v>
      </c>
      <c r="H234">
        <v>-999</v>
      </c>
      <c r="I234" t="s">
        <v>103</v>
      </c>
      <c r="J234" t="s">
        <v>106</v>
      </c>
      <c r="K234" t="s">
        <v>180</v>
      </c>
    </row>
    <row r="235" spans="1:11" x14ac:dyDescent="0.35">
      <c r="A235">
        <v>118</v>
      </c>
      <c r="B235" t="s">
        <v>1531</v>
      </c>
      <c r="C235">
        <v>9</v>
      </c>
      <c r="D235" t="s">
        <v>106</v>
      </c>
      <c r="E235">
        <v>-2</v>
      </c>
      <c r="F235">
        <v>-999</v>
      </c>
      <c r="G235">
        <v>9</v>
      </c>
      <c r="H235">
        <v>9</v>
      </c>
      <c r="I235" t="s">
        <v>103</v>
      </c>
      <c r="J235" t="s">
        <v>106</v>
      </c>
      <c r="K235" t="s">
        <v>180</v>
      </c>
    </row>
    <row r="236" spans="1:11" x14ac:dyDescent="0.35">
      <c r="A236">
        <v>119</v>
      </c>
      <c r="B236" t="s">
        <v>1532</v>
      </c>
      <c r="C236">
        <v>35.8733</v>
      </c>
      <c r="D236">
        <v>90</v>
      </c>
      <c r="E236">
        <v>4</v>
      </c>
      <c r="F236">
        <v>30</v>
      </c>
      <c r="G236">
        <v>50</v>
      </c>
      <c r="H236">
        <v>36</v>
      </c>
      <c r="I236" t="s">
        <v>185</v>
      </c>
      <c r="J236">
        <v>0.39739799999999997</v>
      </c>
      <c r="K236" t="s">
        <v>180</v>
      </c>
    </row>
    <row r="237" spans="1:11" x14ac:dyDescent="0.35">
      <c r="A237">
        <v>120</v>
      </c>
      <c r="B237" t="s">
        <v>1533</v>
      </c>
      <c r="C237">
        <v>0.93488499999999997</v>
      </c>
      <c r="D237">
        <v>91</v>
      </c>
      <c r="E237">
        <v>4</v>
      </c>
      <c r="F237">
        <v>0.61</v>
      </c>
      <c r="G237">
        <v>10.01</v>
      </c>
      <c r="H237">
        <v>0.81</v>
      </c>
      <c r="I237" t="s">
        <v>185</v>
      </c>
      <c r="J237">
        <v>0.239978</v>
      </c>
      <c r="K237" t="s">
        <v>180</v>
      </c>
    </row>
    <row r="238" spans="1:11" x14ac:dyDescent="0.35">
      <c r="A238">
        <v>121</v>
      </c>
      <c r="B238" t="s">
        <v>1534</v>
      </c>
      <c r="C238">
        <v>1</v>
      </c>
      <c r="D238" t="s">
        <v>106</v>
      </c>
      <c r="E238">
        <v>-3</v>
      </c>
      <c r="F238">
        <v>0</v>
      </c>
      <c r="G238">
        <v>1</v>
      </c>
      <c r="H238">
        <v>1</v>
      </c>
      <c r="I238" t="s">
        <v>103</v>
      </c>
      <c r="J238" t="s">
        <v>106</v>
      </c>
      <c r="K238" t="s">
        <v>180</v>
      </c>
    </row>
    <row r="239" spans="1:11" x14ac:dyDescent="0.35">
      <c r="A239">
        <v>122</v>
      </c>
      <c r="B239" t="s">
        <v>1535</v>
      </c>
      <c r="C239">
        <v>0</v>
      </c>
      <c r="D239" t="s">
        <v>106</v>
      </c>
      <c r="E239">
        <v>-3</v>
      </c>
      <c r="F239">
        <v>0</v>
      </c>
      <c r="G239">
        <v>0</v>
      </c>
      <c r="H239">
        <v>0</v>
      </c>
      <c r="I239" t="s">
        <v>103</v>
      </c>
      <c r="J239" t="s">
        <v>106</v>
      </c>
      <c r="K239" t="s">
        <v>180</v>
      </c>
    </row>
    <row r="240" spans="1:11" x14ac:dyDescent="0.35">
      <c r="A240">
        <v>123</v>
      </c>
      <c r="B240" t="s">
        <v>1536</v>
      </c>
      <c r="C240">
        <v>51.363300000000002</v>
      </c>
      <c r="D240">
        <v>92</v>
      </c>
      <c r="E240">
        <v>2</v>
      </c>
      <c r="F240">
        <v>20</v>
      </c>
      <c r="G240">
        <v>93</v>
      </c>
      <c r="H240">
        <v>45</v>
      </c>
      <c r="I240" t="s">
        <v>185</v>
      </c>
      <c r="J240">
        <v>3.9295800000000001</v>
      </c>
      <c r="K240" t="s">
        <v>180</v>
      </c>
    </row>
    <row r="241" spans="1:11" x14ac:dyDescent="0.35">
      <c r="A241">
        <v>124</v>
      </c>
      <c r="B241" t="s">
        <v>1537</v>
      </c>
      <c r="C241">
        <v>-15</v>
      </c>
      <c r="D241" t="s">
        <v>106</v>
      </c>
      <c r="E241">
        <v>-3</v>
      </c>
      <c r="F241">
        <v>-15</v>
      </c>
      <c r="G241">
        <v>4</v>
      </c>
      <c r="H241">
        <v>-15</v>
      </c>
      <c r="I241" t="s">
        <v>103</v>
      </c>
      <c r="J241" t="s">
        <v>106</v>
      </c>
      <c r="K241" t="s">
        <v>180</v>
      </c>
    </row>
    <row r="242" spans="1:11" x14ac:dyDescent="0.35">
      <c r="A242">
        <v>125</v>
      </c>
      <c r="B242" t="s">
        <v>1538</v>
      </c>
      <c r="C242">
        <v>5.5040100000000001</v>
      </c>
      <c r="D242">
        <v>93</v>
      </c>
      <c r="E242">
        <v>3</v>
      </c>
      <c r="F242">
        <v>-1</v>
      </c>
      <c r="G242">
        <v>9</v>
      </c>
      <c r="H242">
        <v>5</v>
      </c>
      <c r="I242" t="s">
        <v>185</v>
      </c>
      <c r="J242">
        <v>0.40698400000000001</v>
      </c>
      <c r="K242" t="s">
        <v>180</v>
      </c>
    </row>
    <row r="243" spans="1:11" x14ac:dyDescent="0.35">
      <c r="A243">
        <v>126</v>
      </c>
      <c r="B243" t="s">
        <v>1539</v>
      </c>
      <c r="C243">
        <v>3.0451600000000001</v>
      </c>
      <c r="D243">
        <v>94</v>
      </c>
      <c r="E243">
        <v>3</v>
      </c>
      <c r="F243">
        <v>-1</v>
      </c>
      <c r="G243">
        <v>9</v>
      </c>
      <c r="H243">
        <v>4.4000000000000004</v>
      </c>
      <c r="I243" t="s">
        <v>185</v>
      </c>
      <c r="J243">
        <v>92.414100000000005</v>
      </c>
      <c r="K243" t="s">
        <v>180</v>
      </c>
    </row>
    <row r="244" spans="1:11" x14ac:dyDescent="0.35">
      <c r="A244">
        <v>127</v>
      </c>
      <c r="B244" t="s">
        <v>1540</v>
      </c>
      <c r="C244">
        <v>-999</v>
      </c>
      <c r="D244" t="s">
        <v>106</v>
      </c>
      <c r="E244">
        <v>-2</v>
      </c>
      <c r="F244">
        <v>-999</v>
      </c>
      <c r="G244">
        <v>9</v>
      </c>
      <c r="H244">
        <v>-999</v>
      </c>
      <c r="I244" t="s">
        <v>103</v>
      </c>
      <c r="J244" t="s">
        <v>106</v>
      </c>
      <c r="K244" t="s">
        <v>180</v>
      </c>
    </row>
    <row r="245" spans="1:11" x14ac:dyDescent="0.35">
      <c r="A245">
        <v>128</v>
      </c>
      <c r="B245" t="s">
        <v>1541</v>
      </c>
      <c r="C245">
        <v>9</v>
      </c>
      <c r="D245" t="s">
        <v>106</v>
      </c>
      <c r="E245">
        <v>-2</v>
      </c>
      <c r="F245">
        <v>-999</v>
      </c>
      <c r="G245">
        <v>9</v>
      </c>
      <c r="H245">
        <v>9</v>
      </c>
      <c r="I245" t="s">
        <v>103</v>
      </c>
      <c r="J245" t="s">
        <v>106</v>
      </c>
      <c r="K245" t="s">
        <v>180</v>
      </c>
    </row>
    <row r="246" spans="1:11" x14ac:dyDescent="0.35">
      <c r="A246">
        <v>129</v>
      </c>
      <c r="B246" t="s">
        <v>272</v>
      </c>
      <c r="C246">
        <v>24.575299999999999</v>
      </c>
      <c r="D246">
        <v>95</v>
      </c>
      <c r="E246">
        <v>2</v>
      </c>
      <c r="F246">
        <v>19</v>
      </c>
      <c r="G246">
        <v>93</v>
      </c>
      <c r="H246">
        <v>32</v>
      </c>
      <c r="I246" t="s">
        <v>185</v>
      </c>
      <c r="J246">
        <v>36.067399999999999</v>
      </c>
      <c r="K246" t="s">
        <v>180</v>
      </c>
    </row>
    <row r="247" spans="1:11" x14ac:dyDescent="0.35">
      <c r="A247">
        <v>130</v>
      </c>
      <c r="B247" t="s">
        <v>273</v>
      </c>
      <c r="C247">
        <v>-15</v>
      </c>
      <c r="D247" t="s">
        <v>106</v>
      </c>
      <c r="E247">
        <v>-3</v>
      </c>
      <c r="F247">
        <v>-15</v>
      </c>
      <c r="G247">
        <v>4</v>
      </c>
      <c r="H247">
        <v>-15</v>
      </c>
      <c r="I247" t="s">
        <v>103</v>
      </c>
      <c r="J247" t="s">
        <v>106</v>
      </c>
      <c r="K247" t="s">
        <v>180</v>
      </c>
    </row>
    <row r="248" spans="1:11" x14ac:dyDescent="0.35">
      <c r="A248">
        <v>131</v>
      </c>
      <c r="B248" t="s">
        <v>274</v>
      </c>
      <c r="C248">
        <v>2.02454</v>
      </c>
      <c r="D248">
        <v>96</v>
      </c>
      <c r="E248">
        <v>3</v>
      </c>
      <c r="F248">
        <v>-1</v>
      </c>
      <c r="G248">
        <v>9</v>
      </c>
      <c r="H248">
        <v>3.3</v>
      </c>
      <c r="I248" t="s">
        <v>185</v>
      </c>
      <c r="J248">
        <v>41.2455</v>
      </c>
      <c r="K248" t="s">
        <v>180</v>
      </c>
    </row>
    <row r="249" spans="1:11" x14ac:dyDescent="0.35">
      <c r="A249">
        <v>132</v>
      </c>
      <c r="B249" t="s">
        <v>275</v>
      </c>
      <c r="C249">
        <v>0.90264599999999995</v>
      </c>
      <c r="D249">
        <v>97</v>
      </c>
      <c r="E249">
        <v>3</v>
      </c>
      <c r="F249">
        <v>-1</v>
      </c>
      <c r="G249">
        <v>9</v>
      </c>
      <c r="H249">
        <v>4.4000000000000004</v>
      </c>
      <c r="I249" t="s">
        <v>185</v>
      </c>
      <c r="J249">
        <v>33.986600000000003</v>
      </c>
      <c r="K249" t="s">
        <v>180</v>
      </c>
    </row>
    <row r="250" spans="1:11" x14ac:dyDescent="0.35">
      <c r="A250">
        <v>133</v>
      </c>
      <c r="B250" t="s">
        <v>276</v>
      </c>
      <c r="C250">
        <v>-999</v>
      </c>
      <c r="D250" t="s">
        <v>106</v>
      </c>
      <c r="E250">
        <v>-2</v>
      </c>
      <c r="F250">
        <v>-999</v>
      </c>
      <c r="G250">
        <v>9</v>
      </c>
      <c r="H250">
        <v>-999</v>
      </c>
      <c r="I250" t="s">
        <v>103</v>
      </c>
      <c r="J250" t="s">
        <v>106</v>
      </c>
      <c r="K250" t="s">
        <v>180</v>
      </c>
    </row>
    <row r="251" spans="1:11" x14ac:dyDescent="0.35">
      <c r="A251">
        <v>134</v>
      </c>
      <c r="B251" t="s">
        <v>277</v>
      </c>
      <c r="C251">
        <v>-999</v>
      </c>
      <c r="D251" t="s">
        <v>106</v>
      </c>
      <c r="E251">
        <v>-2</v>
      </c>
      <c r="F251">
        <v>-999</v>
      </c>
      <c r="G251">
        <v>9</v>
      </c>
      <c r="H251">
        <v>-999</v>
      </c>
      <c r="I251" t="s">
        <v>103</v>
      </c>
      <c r="J251" t="s">
        <v>106</v>
      </c>
      <c r="K251" t="s">
        <v>180</v>
      </c>
    </row>
    <row r="252" spans="1:11" x14ac:dyDescent="0.35">
      <c r="A252">
        <v>135</v>
      </c>
      <c r="B252" t="s">
        <v>278</v>
      </c>
      <c r="C252">
        <v>31.571100000000001</v>
      </c>
      <c r="D252">
        <v>98</v>
      </c>
      <c r="E252">
        <v>2</v>
      </c>
      <c r="F252">
        <v>20</v>
      </c>
      <c r="G252">
        <v>93</v>
      </c>
      <c r="H252">
        <v>32</v>
      </c>
      <c r="I252" t="s">
        <v>185</v>
      </c>
      <c r="J252">
        <v>1.2178599999999999</v>
      </c>
      <c r="K252" t="s">
        <v>180</v>
      </c>
    </row>
    <row r="253" spans="1:11" x14ac:dyDescent="0.35">
      <c r="A253">
        <v>136</v>
      </c>
      <c r="B253" t="s">
        <v>279</v>
      </c>
      <c r="C253">
        <v>-15</v>
      </c>
      <c r="D253" t="s">
        <v>106</v>
      </c>
      <c r="E253">
        <v>-3</v>
      </c>
      <c r="F253">
        <v>-15</v>
      </c>
      <c r="G253">
        <v>4</v>
      </c>
      <c r="H253">
        <v>-15</v>
      </c>
      <c r="I253" t="s">
        <v>103</v>
      </c>
      <c r="J253" t="s">
        <v>106</v>
      </c>
      <c r="K253" t="s">
        <v>180</v>
      </c>
    </row>
    <row r="254" spans="1:11" x14ac:dyDescent="0.35">
      <c r="A254">
        <v>137</v>
      </c>
      <c r="B254" t="s">
        <v>280</v>
      </c>
      <c r="C254">
        <v>2.8961399999999999</v>
      </c>
      <c r="D254">
        <v>99</v>
      </c>
      <c r="E254">
        <v>3</v>
      </c>
      <c r="F254">
        <v>-1</v>
      </c>
      <c r="G254">
        <v>9</v>
      </c>
      <c r="H254">
        <v>3.3</v>
      </c>
      <c r="I254" t="s">
        <v>185</v>
      </c>
      <c r="J254">
        <v>0.42469400000000002</v>
      </c>
      <c r="K254" t="s">
        <v>180</v>
      </c>
    </row>
    <row r="255" spans="1:11" x14ac:dyDescent="0.35">
      <c r="A255">
        <v>138</v>
      </c>
      <c r="B255" t="s">
        <v>281</v>
      </c>
      <c r="C255">
        <v>6.4767999999999999</v>
      </c>
      <c r="D255">
        <v>100</v>
      </c>
      <c r="E255">
        <v>3</v>
      </c>
      <c r="F255">
        <v>-1</v>
      </c>
      <c r="G255">
        <v>9</v>
      </c>
      <c r="H255">
        <v>4.4000000000000004</v>
      </c>
      <c r="I255" t="s">
        <v>185</v>
      </c>
      <c r="J255">
        <v>0.347908</v>
      </c>
      <c r="K255" t="s">
        <v>180</v>
      </c>
    </row>
    <row r="256" spans="1:11" x14ac:dyDescent="0.35">
      <c r="A256">
        <v>139</v>
      </c>
      <c r="B256" t="s">
        <v>282</v>
      </c>
      <c r="C256">
        <v>-999</v>
      </c>
      <c r="D256" t="s">
        <v>106</v>
      </c>
      <c r="E256">
        <v>-2</v>
      </c>
      <c r="F256">
        <v>-999</v>
      </c>
      <c r="G256">
        <v>9</v>
      </c>
      <c r="H256">
        <v>-999</v>
      </c>
      <c r="I256" t="s">
        <v>103</v>
      </c>
      <c r="J256" t="s">
        <v>106</v>
      </c>
      <c r="K256" t="s">
        <v>180</v>
      </c>
    </row>
    <row r="257" spans="1:11" x14ac:dyDescent="0.35">
      <c r="A257">
        <v>140</v>
      </c>
      <c r="B257" t="s">
        <v>283</v>
      </c>
      <c r="C257">
        <v>-999</v>
      </c>
      <c r="D257" t="s">
        <v>106</v>
      </c>
      <c r="E257">
        <v>-2</v>
      </c>
      <c r="F257">
        <v>-999</v>
      </c>
      <c r="G257">
        <v>9</v>
      </c>
      <c r="H257">
        <v>-999</v>
      </c>
      <c r="I257" t="s">
        <v>103</v>
      </c>
      <c r="J257" t="s">
        <v>106</v>
      </c>
      <c r="K257" t="s">
        <v>180</v>
      </c>
    </row>
    <row r="258" spans="1:11" x14ac:dyDescent="0.35">
      <c r="A258">
        <v>141</v>
      </c>
      <c r="B258" t="s">
        <v>284</v>
      </c>
      <c r="C258">
        <v>2</v>
      </c>
      <c r="D258" t="s">
        <v>106</v>
      </c>
      <c r="E258">
        <v>-3</v>
      </c>
      <c r="F258">
        <v>2</v>
      </c>
      <c r="G258">
        <v>2</v>
      </c>
      <c r="H258">
        <v>2</v>
      </c>
      <c r="I258" t="s">
        <v>103</v>
      </c>
      <c r="J258" t="s">
        <v>106</v>
      </c>
      <c r="K258" t="s">
        <v>180</v>
      </c>
    </row>
    <row r="259" spans="1:11" x14ac:dyDescent="0.35">
      <c r="A259">
        <v>142</v>
      </c>
      <c r="B259" t="s">
        <v>285</v>
      </c>
      <c r="C259">
        <v>4</v>
      </c>
      <c r="D259" t="s">
        <v>106</v>
      </c>
      <c r="E259">
        <v>-3</v>
      </c>
      <c r="F259">
        <v>4</v>
      </c>
      <c r="G259">
        <v>4</v>
      </c>
      <c r="H259">
        <v>4</v>
      </c>
      <c r="I259" t="s">
        <v>103</v>
      </c>
      <c r="J259" t="s">
        <v>106</v>
      </c>
      <c r="K259" t="s">
        <v>180</v>
      </c>
    </row>
    <row r="260" spans="1:11" x14ac:dyDescent="0.35">
      <c r="A260">
        <v>143</v>
      </c>
      <c r="B260" t="s">
        <v>1616</v>
      </c>
      <c r="C260">
        <v>45.433300000000003</v>
      </c>
      <c r="D260">
        <v>101</v>
      </c>
      <c r="E260">
        <v>2</v>
      </c>
      <c r="F260">
        <v>20</v>
      </c>
      <c r="G260">
        <v>93</v>
      </c>
      <c r="H260">
        <v>45</v>
      </c>
      <c r="I260" t="s">
        <v>185</v>
      </c>
      <c r="J260">
        <v>1.53935</v>
      </c>
      <c r="K260" t="s">
        <v>180</v>
      </c>
    </row>
    <row r="261" spans="1:11" x14ac:dyDescent="0.35">
      <c r="A261">
        <v>144</v>
      </c>
      <c r="B261" t="s">
        <v>1617</v>
      </c>
      <c r="C261">
        <v>-8.14846</v>
      </c>
      <c r="D261">
        <v>102</v>
      </c>
      <c r="E261">
        <v>3</v>
      </c>
      <c r="F261">
        <v>-15</v>
      </c>
      <c r="G261">
        <v>4</v>
      </c>
      <c r="H261">
        <v>-15</v>
      </c>
      <c r="I261" t="s">
        <v>185</v>
      </c>
      <c r="J261">
        <v>103.538</v>
      </c>
      <c r="K261" t="s">
        <v>180</v>
      </c>
    </row>
    <row r="262" spans="1:11" x14ac:dyDescent="0.35">
      <c r="A262">
        <v>145</v>
      </c>
      <c r="B262" t="s">
        <v>1618</v>
      </c>
      <c r="C262">
        <v>3.4407999999999999</v>
      </c>
      <c r="D262">
        <v>103</v>
      </c>
      <c r="E262">
        <v>3</v>
      </c>
      <c r="F262">
        <v>-1</v>
      </c>
      <c r="G262">
        <v>9</v>
      </c>
      <c r="H262">
        <v>3.3</v>
      </c>
      <c r="I262" t="s">
        <v>185</v>
      </c>
      <c r="J262">
        <v>0.36929400000000001</v>
      </c>
      <c r="K262" t="s">
        <v>180</v>
      </c>
    </row>
    <row r="263" spans="1:11" x14ac:dyDescent="0.35">
      <c r="A263">
        <v>146</v>
      </c>
      <c r="B263" t="s">
        <v>1619</v>
      </c>
      <c r="C263">
        <v>40.176900000000003</v>
      </c>
      <c r="D263">
        <v>104</v>
      </c>
      <c r="E263">
        <v>4</v>
      </c>
      <c r="F263">
        <v>20</v>
      </c>
      <c r="G263">
        <v>50</v>
      </c>
      <c r="H263">
        <v>36</v>
      </c>
      <c r="I263" t="s">
        <v>185</v>
      </c>
      <c r="J263">
        <v>0.39149299999999998</v>
      </c>
      <c r="K263" t="s">
        <v>180</v>
      </c>
    </row>
    <row r="264" spans="1:11" x14ac:dyDescent="0.35">
      <c r="A264">
        <v>147</v>
      </c>
      <c r="B264" t="s">
        <v>1620</v>
      </c>
      <c r="C264">
        <v>0.61226100000000006</v>
      </c>
      <c r="D264">
        <v>105</v>
      </c>
      <c r="E264">
        <v>4</v>
      </c>
      <c r="F264">
        <v>0.61</v>
      </c>
      <c r="G264">
        <v>10.01</v>
      </c>
      <c r="H264">
        <v>0.81</v>
      </c>
      <c r="I264" t="s">
        <v>252</v>
      </c>
      <c r="J264">
        <v>6.97184E-2</v>
      </c>
      <c r="K264" t="s">
        <v>180</v>
      </c>
    </row>
    <row r="265" spans="1:11" x14ac:dyDescent="0.35">
      <c r="A265">
        <v>148</v>
      </c>
      <c r="B265" t="s">
        <v>1621</v>
      </c>
      <c r="C265">
        <v>41.684699999999999</v>
      </c>
      <c r="D265">
        <v>106</v>
      </c>
      <c r="E265">
        <v>2</v>
      </c>
      <c r="F265">
        <v>20</v>
      </c>
      <c r="G265">
        <v>91</v>
      </c>
      <c r="H265">
        <v>39</v>
      </c>
      <c r="I265" t="s">
        <v>185</v>
      </c>
      <c r="J265">
        <v>0.68174500000000005</v>
      </c>
      <c r="K265" t="s">
        <v>180</v>
      </c>
    </row>
    <row r="266" spans="1:11" x14ac:dyDescent="0.35">
      <c r="A266">
        <v>149</v>
      </c>
      <c r="B266" t="s">
        <v>1622</v>
      </c>
      <c r="C266">
        <v>1.7638100000000001</v>
      </c>
      <c r="D266">
        <v>107</v>
      </c>
      <c r="E266">
        <v>3</v>
      </c>
      <c r="F266">
        <v>0.01</v>
      </c>
      <c r="G266">
        <v>30</v>
      </c>
      <c r="H266">
        <v>2</v>
      </c>
      <c r="I266" t="s">
        <v>185</v>
      </c>
      <c r="J266">
        <v>1.0461</v>
      </c>
      <c r="K266" t="s">
        <v>180</v>
      </c>
    </row>
    <row r="267" spans="1:11" x14ac:dyDescent="0.35">
      <c r="A267">
        <v>150</v>
      </c>
      <c r="B267" t="s">
        <v>1623</v>
      </c>
      <c r="C267">
        <v>42.386299999999999</v>
      </c>
      <c r="D267">
        <v>108</v>
      </c>
      <c r="E267">
        <v>2</v>
      </c>
      <c r="F267">
        <v>20</v>
      </c>
      <c r="G267">
        <v>91</v>
      </c>
      <c r="H267">
        <v>57</v>
      </c>
      <c r="I267" t="s">
        <v>185</v>
      </c>
      <c r="J267">
        <v>2.1132300000000002</v>
      </c>
      <c r="K267" t="s">
        <v>180</v>
      </c>
    </row>
    <row r="268" spans="1:11" x14ac:dyDescent="0.35">
      <c r="A268">
        <v>151</v>
      </c>
      <c r="B268" t="s">
        <v>1624</v>
      </c>
      <c r="C268">
        <v>-9.7409700000000008</v>
      </c>
      <c r="D268">
        <v>109</v>
      </c>
      <c r="E268">
        <v>3</v>
      </c>
      <c r="F268">
        <v>-15</v>
      </c>
      <c r="G268">
        <v>4</v>
      </c>
      <c r="H268">
        <v>-15</v>
      </c>
      <c r="I268" t="s">
        <v>185</v>
      </c>
      <c r="J268">
        <v>79.350300000000004</v>
      </c>
      <c r="K268" t="s">
        <v>180</v>
      </c>
    </row>
    <row r="269" spans="1:11" x14ac:dyDescent="0.35">
      <c r="A269">
        <v>152</v>
      </c>
      <c r="B269" t="s">
        <v>1625</v>
      </c>
      <c r="C269">
        <v>4.3444000000000003</v>
      </c>
      <c r="D269">
        <v>110</v>
      </c>
      <c r="E269">
        <v>3</v>
      </c>
      <c r="F269">
        <v>-1</v>
      </c>
      <c r="G269">
        <v>9</v>
      </c>
      <c r="H269">
        <v>6</v>
      </c>
      <c r="I269" t="s">
        <v>185</v>
      </c>
      <c r="J269">
        <v>0.30326199999999998</v>
      </c>
      <c r="K269" t="s">
        <v>180</v>
      </c>
    </row>
    <row r="270" spans="1:11" x14ac:dyDescent="0.35">
      <c r="A270">
        <v>153</v>
      </c>
      <c r="B270" t="s">
        <v>1626</v>
      </c>
      <c r="C270">
        <v>-999</v>
      </c>
      <c r="D270" t="s">
        <v>106</v>
      </c>
      <c r="E270">
        <v>-2</v>
      </c>
      <c r="F270">
        <v>-999</v>
      </c>
      <c r="G270">
        <v>9</v>
      </c>
      <c r="H270">
        <v>-999</v>
      </c>
      <c r="I270" t="s">
        <v>103</v>
      </c>
      <c r="J270" t="s">
        <v>106</v>
      </c>
      <c r="K270" t="s">
        <v>180</v>
      </c>
    </row>
    <row r="271" spans="1:11" x14ac:dyDescent="0.35">
      <c r="A271">
        <v>154</v>
      </c>
      <c r="B271" t="s">
        <v>1627</v>
      </c>
      <c r="C271">
        <v>40.491199999999999</v>
      </c>
      <c r="D271">
        <v>111</v>
      </c>
      <c r="E271">
        <v>4</v>
      </c>
      <c r="F271">
        <v>30</v>
      </c>
      <c r="G271">
        <v>50</v>
      </c>
      <c r="H271">
        <v>36</v>
      </c>
      <c r="I271" t="s">
        <v>185</v>
      </c>
      <c r="J271">
        <v>0.79632000000000003</v>
      </c>
      <c r="K271" t="s">
        <v>180</v>
      </c>
    </row>
    <row r="272" spans="1:11" x14ac:dyDescent="0.35">
      <c r="A272">
        <v>155</v>
      </c>
      <c r="B272" t="s">
        <v>1628</v>
      </c>
      <c r="C272">
        <v>2.0829200000000001</v>
      </c>
      <c r="D272">
        <v>112</v>
      </c>
      <c r="E272">
        <v>4</v>
      </c>
      <c r="F272">
        <v>0.61</v>
      </c>
      <c r="G272">
        <v>10.01</v>
      </c>
      <c r="H272">
        <v>0.81</v>
      </c>
      <c r="I272" t="s">
        <v>185</v>
      </c>
      <c r="J272">
        <v>0.511853</v>
      </c>
      <c r="K272" t="s">
        <v>180</v>
      </c>
    </row>
    <row r="274" spans="1:6" x14ac:dyDescent="0.35">
      <c r="A274" t="s">
        <v>286</v>
      </c>
      <c r="B274">
        <v>6</v>
      </c>
    </row>
    <row r="275" spans="1:6" x14ac:dyDescent="0.35">
      <c r="A275" t="s">
        <v>287</v>
      </c>
      <c r="B275">
        <v>112</v>
      </c>
    </row>
    <row r="278" spans="1:6" x14ac:dyDescent="0.35">
      <c r="A278" t="s">
        <v>27</v>
      </c>
    </row>
    <row r="279" spans="1:6" x14ac:dyDescent="0.35">
      <c r="A279" t="s">
        <v>288</v>
      </c>
      <c r="B279" t="s">
        <v>289</v>
      </c>
    </row>
    <row r="280" spans="1:6" x14ac:dyDescent="0.35">
      <c r="A280" t="s">
        <v>290</v>
      </c>
      <c r="B280" t="s">
        <v>1542</v>
      </c>
    </row>
    <row r="281" spans="1:6" x14ac:dyDescent="0.35">
      <c r="A281" t="s">
        <v>291</v>
      </c>
      <c r="B281" t="s">
        <v>1466</v>
      </c>
    </row>
    <row r="282" spans="1:6" x14ac:dyDescent="0.35">
      <c r="B282" t="s">
        <v>292</v>
      </c>
      <c r="C282" t="s">
        <v>139</v>
      </c>
      <c r="D282" t="s">
        <v>293</v>
      </c>
      <c r="E282" t="s">
        <v>294</v>
      </c>
      <c r="F282" t="s">
        <v>295</v>
      </c>
    </row>
    <row r="283" spans="1:6" x14ac:dyDescent="0.35">
      <c r="B283" t="s">
        <v>296</v>
      </c>
      <c r="C283">
        <v>42854.9</v>
      </c>
      <c r="D283">
        <v>3077.07</v>
      </c>
    </row>
    <row r="284" spans="1:6" x14ac:dyDescent="0.35">
      <c r="B284" t="s">
        <v>297</v>
      </c>
      <c r="C284">
        <v>23435.1</v>
      </c>
      <c r="D284">
        <v>3276.55</v>
      </c>
    </row>
    <row r="285" spans="1:6" x14ac:dyDescent="0.35">
      <c r="B285" t="s">
        <v>298</v>
      </c>
      <c r="C285">
        <v>23330.5</v>
      </c>
      <c r="D285">
        <v>3136.48</v>
      </c>
    </row>
    <row r="286" spans="1:6" x14ac:dyDescent="0.35">
      <c r="B286" t="s">
        <v>299</v>
      </c>
      <c r="C286">
        <v>20549.099999999999</v>
      </c>
      <c r="D286">
        <v>2812.21</v>
      </c>
    </row>
    <row r="287" spans="1:6" x14ac:dyDescent="0.35">
      <c r="B287" t="s">
        <v>300</v>
      </c>
      <c r="C287">
        <v>18398.099999999999</v>
      </c>
      <c r="D287">
        <v>2515.9</v>
      </c>
    </row>
    <row r="288" spans="1:6" x14ac:dyDescent="0.35">
      <c r="B288" t="s">
        <v>301</v>
      </c>
      <c r="C288">
        <v>16758.7</v>
      </c>
      <c r="D288">
        <v>2277.3000000000002</v>
      </c>
    </row>
    <row r="289" spans="2:4" x14ac:dyDescent="0.35">
      <c r="B289" t="s">
        <v>302</v>
      </c>
      <c r="C289">
        <v>16136</v>
      </c>
      <c r="D289">
        <v>2131.91</v>
      </c>
    </row>
    <row r="290" spans="2:4" x14ac:dyDescent="0.35">
      <c r="B290" t="s">
        <v>303</v>
      </c>
      <c r="C290">
        <v>14813.4</v>
      </c>
      <c r="D290">
        <v>2021.91</v>
      </c>
    </row>
    <row r="291" spans="2:4" x14ac:dyDescent="0.35">
      <c r="B291" t="s">
        <v>304</v>
      </c>
      <c r="C291">
        <v>13011</v>
      </c>
      <c r="D291">
        <v>1888.62</v>
      </c>
    </row>
    <row r="292" spans="2:4" x14ac:dyDescent="0.35">
      <c r="B292" t="s">
        <v>305</v>
      </c>
      <c r="C292">
        <v>11447.6</v>
      </c>
      <c r="D292">
        <v>1734.26</v>
      </c>
    </row>
    <row r="293" spans="2:4" x14ac:dyDescent="0.35">
      <c r="B293" t="s">
        <v>306</v>
      </c>
      <c r="C293">
        <v>11865</v>
      </c>
      <c r="D293">
        <v>1607.11</v>
      </c>
    </row>
    <row r="294" spans="2:4" x14ac:dyDescent="0.35">
      <c r="B294" t="s">
        <v>307</v>
      </c>
      <c r="C294">
        <v>14530.9</v>
      </c>
      <c r="D294">
        <v>1544.86</v>
      </c>
    </row>
    <row r="295" spans="2:4" x14ac:dyDescent="0.35">
      <c r="B295" t="s">
        <v>308</v>
      </c>
      <c r="C295">
        <v>18258.7</v>
      </c>
      <c r="D295">
        <v>1612.82</v>
      </c>
    </row>
    <row r="296" spans="2:4" x14ac:dyDescent="0.35">
      <c r="B296" t="s">
        <v>309</v>
      </c>
      <c r="C296">
        <v>20241.8</v>
      </c>
      <c r="D296">
        <v>1721.03</v>
      </c>
    </row>
    <row r="297" spans="2:4" x14ac:dyDescent="0.35">
      <c r="B297" t="s">
        <v>310</v>
      </c>
      <c r="C297">
        <v>19429.599999999999</v>
      </c>
      <c r="D297">
        <v>1746.86</v>
      </c>
    </row>
    <row r="298" spans="2:4" x14ac:dyDescent="0.35">
      <c r="B298" t="s">
        <v>311</v>
      </c>
      <c r="C298">
        <v>18204</v>
      </c>
      <c r="D298">
        <v>1719.67</v>
      </c>
    </row>
    <row r="299" spans="2:4" x14ac:dyDescent="0.35">
      <c r="B299" t="s">
        <v>312</v>
      </c>
      <c r="C299">
        <v>17600.2</v>
      </c>
      <c r="D299">
        <v>1671.37</v>
      </c>
    </row>
    <row r="300" spans="2:4" x14ac:dyDescent="0.35">
      <c r="B300" t="s">
        <v>313</v>
      </c>
      <c r="C300">
        <v>17700.2</v>
      </c>
      <c r="D300">
        <v>1644.45</v>
      </c>
    </row>
    <row r="301" spans="2:4" x14ac:dyDescent="0.35">
      <c r="B301" t="s">
        <v>314</v>
      </c>
      <c r="C301">
        <v>18698.7</v>
      </c>
      <c r="D301">
        <v>1686.66</v>
      </c>
    </row>
    <row r="302" spans="2:4" x14ac:dyDescent="0.35">
      <c r="B302" t="s">
        <v>315</v>
      </c>
      <c r="C302">
        <v>19575.7</v>
      </c>
      <c r="D302">
        <v>1737.88</v>
      </c>
    </row>
    <row r="303" spans="2:4" x14ac:dyDescent="0.35">
      <c r="B303" t="s">
        <v>316</v>
      </c>
      <c r="C303">
        <v>20828.5</v>
      </c>
      <c r="D303">
        <v>1799.61</v>
      </c>
    </row>
    <row r="304" spans="2:4" x14ac:dyDescent="0.35">
      <c r="B304" t="s">
        <v>317</v>
      </c>
      <c r="C304">
        <v>21654.2</v>
      </c>
      <c r="D304">
        <v>1850.12</v>
      </c>
    </row>
    <row r="305" spans="2:4" x14ac:dyDescent="0.35">
      <c r="B305" t="s">
        <v>318</v>
      </c>
      <c r="C305">
        <v>22279.200000000001</v>
      </c>
      <c r="D305">
        <v>1891.72</v>
      </c>
    </row>
    <row r="306" spans="2:4" x14ac:dyDescent="0.35">
      <c r="B306" t="s">
        <v>319</v>
      </c>
      <c r="C306">
        <v>21910.3</v>
      </c>
      <c r="D306">
        <v>1919.94</v>
      </c>
    </row>
    <row r="307" spans="2:4" x14ac:dyDescent="0.35">
      <c r="B307" t="s">
        <v>320</v>
      </c>
      <c r="C307">
        <v>21518.7</v>
      </c>
      <c r="D307">
        <v>1911.39</v>
      </c>
    </row>
    <row r="308" spans="2:4" x14ac:dyDescent="0.35">
      <c r="B308" t="s">
        <v>321</v>
      </c>
      <c r="C308">
        <v>21821.1</v>
      </c>
      <c r="D308">
        <v>1882.19</v>
      </c>
    </row>
    <row r="309" spans="2:4" x14ac:dyDescent="0.35">
      <c r="B309" t="s">
        <v>322</v>
      </c>
      <c r="C309">
        <v>22076.1</v>
      </c>
      <c r="D309">
        <v>1849.55</v>
      </c>
    </row>
    <row r="310" spans="2:4" x14ac:dyDescent="0.35">
      <c r="B310" t="s">
        <v>323</v>
      </c>
      <c r="C310">
        <v>21779.9</v>
      </c>
      <c r="D310">
        <v>1800.14</v>
      </c>
    </row>
    <row r="311" spans="2:4" x14ac:dyDescent="0.35">
      <c r="B311" t="s">
        <v>324</v>
      </c>
      <c r="C311">
        <v>20161.099999999999</v>
      </c>
      <c r="D311">
        <v>1707.26</v>
      </c>
    </row>
    <row r="312" spans="2:4" x14ac:dyDescent="0.35">
      <c r="B312" t="s">
        <v>325</v>
      </c>
      <c r="C312">
        <v>18706.5</v>
      </c>
      <c r="D312">
        <v>1594.37</v>
      </c>
    </row>
    <row r="313" spans="2:4" x14ac:dyDescent="0.35">
      <c r="B313" t="s">
        <v>326</v>
      </c>
      <c r="C313">
        <v>16811.400000000001</v>
      </c>
      <c r="D313">
        <v>1497.02</v>
      </c>
    </row>
    <row r="314" spans="2:4" x14ac:dyDescent="0.35">
      <c r="B314" t="s">
        <v>327</v>
      </c>
      <c r="C314">
        <v>14146.5</v>
      </c>
      <c r="D314">
        <v>1435.55</v>
      </c>
    </row>
    <row r="315" spans="2:4" x14ac:dyDescent="0.35">
      <c r="B315" t="s">
        <v>328</v>
      </c>
      <c r="C315">
        <v>12084.8</v>
      </c>
      <c r="D315">
        <v>1408.71</v>
      </c>
    </row>
    <row r="316" spans="2:4" x14ac:dyDescent="0.35">
      <c r="B316" t="s">
        <v>329</v>
      </c>
      <c r="C316">
        <v>10173.200000000001</v>
      </c>
      <c r="D316">
        <v>1389.53</v>
      </c>
    </row>
    <row r="317" spans="2:4" x14ac:dyDescent="0.35">
      <c r="B317" t="s">
        <v>1467</v>
      </c>
      <c r="C317">
        <v>9394.7999999999993</v>
      </c>
      <c r="D317">
        <v>1388.32</v>
      </c>
    </row>
    <row r="318" spans="2:4" x14ac:dyDescent="0.35">
      <c r="B318" t="s">
        <v>1667</v>
      </c>
      <c r="C318">
        <v>9372.24</v>
      </c>
      <c r="D318">
        <v>1433.73</v>
      </c>
    </row>
    <row r="319" spans="2:4" x14ac:dyDescent="0.35">
      <c r="B319" t="s">
        <v>1712</v>
      </c>
      <c r="C319">
        <v>10061.299999999999</v>
      </c>
      <c r="D319">
        <v>1562.34</v>
      </c>
    </row>
    <row r="320" spans="2:4" x14ac:dyDescent="0.35">
      <c r="B320" t="s">
        <v>1775</v>
      </c>
      <c r="C320">
        <v>11006.7</v>
      </c>
      <c r="D320">
        <v>1773.94</v>
      </c>
    </row>
    <row r="321" spans="2:4" x14ac:dyDescent="0.35">
      <c r="B321" t="s">
        <v>330</v>
      </c>
      <c r="C321">
        <v>21731.9</v>
      </c>
      <c r="D321">
        <v>1595.58</v>
      </c>
    </row>
    <row r="322" spans="2:4" x14ac:dyDescent="0.35">
      <c r="B322" t="s">
        <v>331</v>
      </c>
      <c r="C322">
        <v>21731.9</v>
      </c>
      <c r="D322">
        <v>1595.58</v>
      </c>
    </row>
    <row r="323" spans="2:4" x14ac:dyDescent="0.35">
      <c r="B323" t="s">
        <v>332</v>
      </c>
      <c r="C323">
        <v>849.90300000000002</v>
      </c>
      <c r="D323">
        <v>396.53399999999999</v>
      </c>
    </row>
    <row r="324" spans="2:4" x14ac:dyDescent="0.35">
      <c r="B324" t="s">
        <v>333</v>
      </c>
      <c r="C324">
        <v>2475.98</v>
      </c>
      <c r="D324">
        <v>1045.1400000000001</v>
      </c>
    </row>
    <row r="325" spans="2:4" x14ac:dyDescent="0.35">
      <c r="B325" t="s">
        <v>334</v>
      </c>
      <c r="C325">
        <v>21106.400000000001</v>
      </c>
      <c r="D325">
        <v>3197.62</v>
      </c>
    </row>
    <row r="326" spans="2:4" x14ac:dyDescent="0.35">
      <c r="B326" t="s">
        <v>335</v>
      </c>
      <c r="C326">
        <v>17120.900000000001</v>
      </c>
      <c r="D326">
        <v>3768.8</v>
      </c>
    </row>
    <row r="327" spans="2:4" x14ac:dyDescent="0.35">
      <c r="B327" t="s">
        <v>336</v>
      </c>
      <c r="C327">
        <v>90828</v>
      </c>
      <c r="D327">
        <v>7538.51</v>
      </c>
    </row>
    <row r="328" spans="2:4" x14ac:dyDescent="0.35">
      <c r="B328" t="s">
        <v>337</v>
      </c>
      <c r="C328">
        <v>7366.26</v>
      </c>
      <c r="D328">
        <v>2618.7399999999998</v>
      </c>
    </row>
    <row r="329" spans="2:4" x14ac:dyDescent="0.35">
      <c r="B329" t="s">
        <v>338</v>
      </c>
      <c r="C329">
        <v>15363.5</v>
      </c>
      <c r="D329">
        <v>3131.94</v>
      </c>
    </row>
    <row r="330" spans="2:4" x14ac:dyDescent="0.35">
      <c r="B330" t="s">
        <v>339</v>
      </c>
      <c r="C330">
        <v>22702.5</v>
      </c>
      <c r="D330">
        <v>3652.32</v>
      </c>
    </row>
    <row r="331" spans="2:4" x14ac:dyDescent="0.35">
      <c r="B331" t="s">
        <v>340</v>
      </c>
      <c r="C331">
        <v>8645.36</v>
      </c>
      <c r="D331">
        <v>2347.02</v>
      </c>
    </row>
    <row r="332" spans="2:4" x14ac:dyDescent="0.35">
      <c r="B332" t="s">
        <v>341</v>
      </c>
      <c r="C332">
        <v>33634.699999999997</v>
      </c>
      <c r="D332">
        <v>4965.7700000000004</v>
      </c>
    </row>
    <row r="333" spans="2:4" x14ac:dyDescent="0.35">
      <c r="B333" t="s">
        <v>342</v>
      </c>
      <c r="C333">
        <v>50041.3</v>
      </c>
      <c r="D333">
        <v>5665.99</v>
      </c>
    </row>
    <row r="334" spans="2:4" x14ac:dyDescent="0.35">
      <c r="B334" t="s">
        <v>343</v>
      </c>
      <c r="C334">
        <v>3117.85</v>
      </c>
      <c r="D334">
        <v>1362.72</v>
      </c>
    </row>
    <row r="335" spans="2:4" x14ac:dyDescent="0.35">
      <c r="B335" t="s">
        <v>344</v>
      </c>
      <c r="C335">
        <v>57812.1</v>
      </c>
      <c r="D335">
        <v>6345.06</v>
      </c>
    </row>
    <row r="336" spans="2:4" x14ac:dyDescent="0.35">
      <c r="B336" t="s">
        <v>345</v>
      </c>
      <c r="C336">
        <v>17153.7</v>
      </c>
      <c r="D336">
        <v>4731.42</v>
      </c>
    </row>
    <row r="337" spans="2:4" x14ac:dyDescent="0.35">
      <c r="B337" t="s">
        <v>346</v>
      </c>
      <c r="C337">
        <v>58044.4</v>
      </c>
      <c r="D337">
        <v>6897.66</v>
      </c>
    </row>
    <row r="338" spans="2:4" x14ac:dyDescent="0.35">
      <c r="B338" t="s">
        <v>347</v>
      </c>
      <c r="C338">
        <v>25054.9</v>
      </c>
      <c r="D338">
        <v>4811.37</v>
      </c>
    </row>
    <row r="339" spans="2:4" x14ac:dyDescent="0.35">
      <c r="B339" t="s">
        <v>348</v>
      </c>
      <c r="C339">
        <v>28108.9</v>
      </c>
      <c r="D339">
        <v>6272.23</v>
      </c>
    </row>
    <row r="340" spans="2:4" x14ac:dyDescent="0.35">
      <c r="B340" t="s">
        <v>349</v>
      </c>
      <c r="C340">
        <v>43855.199999999997</v>
      </c>
      <c r="D340">
        <v>7644.86</v>
      </c>
    </row>
    <row r="341" spans="2:4" x14ac:dyDescent="0.35">
      <c r="B341" t="s">
        <v>350</v>
      </c>
      <c r="C341">
        <v>44208.800000000003</v>
      </c>
      <c r="D341">
        <v>6529.34</v>
      </c>
    </row>
    <row r="342" spans="2:4" x14ac:dyDescent="0.35">
      <c r="B342" t="s">
        <v>351</v>
      </c>
      <c r="C342">
        <v>33529.9</v>
      </c>
      <c r="D342">
        <v>5494</v>
      </c>
    </row>
    <row r="343" spans="2:4" x14ac:dyDescent="0.35">
      <c r="B343" t="s">
        <v>352</v>
      </c>
      <c r="C343">
        <v>22797.3</v>
      </c>
      <c r="D343">
        <v>4035.01</v>
      </c>
    </row>
    <row r="344" spans="2:4" x14ac:dyDescent="0.35">
      <c r="B344" t="s">
        <v>353</v>
      </c>
      <c r="C344">
        <v>24736.9</v>
      </c>
      <c r="D344">
        <v>3909.22</v>
      </c>
    </row>
    <row r="345" spans="2:4" x14ac:dyDescent="0.35">
      <c r="B345" t="s">
        <v>354</v>
      </c>
      <c r="C345">
        <v>28633.5</v>
      </c>
      <c r="D345">
        <v>4612.63</v>
      </c>
    </row>
    <row r="346" spans="2:4" x14ac:dyDescent="0.35">
      <c r="B346" t="s">
        <v>355</v>
      </c>
      <c r="C346">
        <v>15340.1</v>
      </c>
      <c r="D346">
        <v>3591.7</v>
      </c>
    </row>
    <row r="347" spans="2:4" x14ac:dyDescent="0.35">
      <c r="B347" t="s">
        <v>356</v>
      </c>
      <c r="C347">
        <v>13393.3</v>
      </c>
      <c r="D347">
        <v>2569.34</v>
      </c>
    </row>
    <row r="348" spans="2:4" x14ac:dyDescent="0.35">
      <c r="B348" t="s">
        <v>357</v>
      </c>
      <c r="C348">
        <v>2602.66</v>
      </c>
      <c r="D348">
        <v>1165.27</v>
      </c>
    </row>
    <row r="349" spans="2:4" x14ac:dyDescent="0.35">
      <c r="B349" t="s">
        <v>358</v>
      </c>
      <c r="C349">
        <v>10921.4</v>
      </c>
      <c r="D349">
        <v>1947.34</v>
      </c>
    </row>
    <row r="350" spans="2:4" x14ac:dyDescent="0.35">
      <c r="B350" t="s">
        <v>359</v>
      </c>
      <c r="C350">
        <v>4803.09</v>
      </c>
      <c r="D350">
        <v>1278.0899999999999</v>
      </c>
    </row>
    <row r="351" spans="2:4" x14ac:dyDescent="0.35">
      <c r="B351" t="s">
        <v>360</v>
      </c>
      <c r="C351">
        <v>17148.400000000001</v>
      </c>
      <c r="D351">
        <v>3462.47</v>
      </c>
    </row>
    <row r="352" spans="2:4" x14ac:dyDescent="0.35">
      <c r="B352" t="s">
        <v>361</v>
      </c>
      <c r="C352">
        <v>24188.7</v>
      </c>
      <c r="D352">
        <v>5155.41</v>
      </c>
    </row>
    <row r="353" spans="2:6" x14ac:dyDescent="0.35">
      <c r="B353" t="s">
        <v>362</v>
      </c>
      <c r="C353">
        <v>4581.1099999999997</v>
      </c>
      <c r="D353">
        <v>1719.23</v>
      </c>
    </row>
    <row r="354" spans="2:6" x14ac:dyDescent="0.35">
      <c r="B354" t="s">
        <v>363</v>
      </c>
      <c r="C354">
        <v>17928.3</v>
      </c>
      <c r="D354">
        <v>6354.51</v>
      </c>
    </row>
    <row r="355" spans="2:6" x14ac:dyDescent="0.35">
      <c r="B355" t="s">
        <v>1468</v>
      </c>
      <c r="C355">
        <v>4465.16</v>
      </c>
      <c r="D355">
        <v>2096.0300000000002</v>
      </c>
    </row>
    <row r="356" spans="2:6" x14ac:dyDescent="0.35">
      <c r="B356" t="s">
        <v>1668</v>
      </c>
      <c r="C356">
        <v>21739.8</v>
      </c>
      <c r="D356">
        <v>19643.099999999999</v>
      </c>
    </row>
    <row r="357" spans="2:6" x14ac:dyDescent="0.35">
      <c r="B357" t="s">
        <v>1713</v>
      </c>
      <c r="C357">
        <v>21714.2</v>
      </c>
      <c r="D357">
        <v>19607.7</v>
      </c>
    </row>
    <row r="358" spans="2:6" x14ac:dyDescent="0.35">
      <c r="B358" t="s">
        <v>1776</v>
      </c>
      <c r="C358">
        <v>21716.2</v>
      </c>
      <c r="D358">
        <v>19609.5</v>
      </c>
    </row>
    <row r="359" spans="2:6" x14ac:dyDescent="0.35">
      <c r="B359" t="s">
        <v>364</v>
      </c>
      <c r="C359">
        <v>0.53031399999999995</v>
      </c>
      <c r="D359">
        <v>4.3517300000000002E-2</v>
      </c>
      <c r="E359">
        <v>-10.793100000000001</v>
      </c>
      <c r="F359" s="2">
        <v>1.9002099999999998E-27</v>
      </c>
    </row>
    <row r="360" spans="2:6" x14ac:dyDescent="0.35">
      <c r="B360" t="s">
        <v>365</v>
      </c>
      <c r="C360">
        <v>0.58098399999999994</v>
      </c>
      <c r="D360">
        <v>4.3111099999999999E-2</v>
      </c>
      <c r="E360">
        <v>-9.7194500000000001</v>
      </c>
      <c r="F360" s="2">
        <v>1.2684200000000001E-22</v>
      </c>
    </row>
    <row r="361" spans="2:6" x14ac:dyDescent="0.35">
      <c r="B361" t="s">
        <v>366</v>
      </c>
      <c r="C361">
        <v>0.66134199999999999</v>
      </c>
      <c r="D361">
        <v>4.1828200000000003E-2</v>
      </c>
      <c r="E361">
        <v>-8.0964100000000006</v>
      </c>
      <c r="F361" s="2">
        <v>2.8604000000000001E-16</v>
      </c>
    </row>
    <row r="362" spans="2:6" x14ac:dyDescent="0.35">
      <c r="B362" t="s">
        <v>367</v>
      </c>
      <c r="C362">
        <v>0.59771099999999999</v>
      </c>
      <c r="D362">
        <v>4.16085E-2</v>
      </c>
      <c r="E362">
        <v>-9.6684400000000004</v>
      </c>
      <c r="F362" s="2">
        <v>2.0899300000000001E-22</v>
      </c>
    </row>
    <row r="363" spans="2:6" x14ac:dyDescent="0.35">
      <c r="B363" t="s">
        <v>368</v>
      </c>
      <c r="C363">
        <v>0.60053999999999996</v>
      </c>
      <c r="D363">
        <v>4.2564900000000003E-2</v>
      </c>
      <c r="E363">
        <v>-9.3847199999999997</v>
      </c>
      <c r="F363" s="2">
        <v>3.2065099999999999E-21</v>
      </c>
    </row>
    <row r="364" spans="2:6" x14ac:dyDescent="0.35">
      <c r="B364" t="s">
        <v>369</v>
      </c>
      <c r="C364">
        <v>0.60499800000000004</v>
      </c>
      <c r="D364">
        <v>4.4564600000000003E-2</v>
      </c>
      <c r="E364">
        <v>-8.8635900000000003</v>
      </c>
      <c r="F364" s="2">
        <v>3.9284800000000001E-19</v>
      </c>
    </row>
    <row r="365" spans="2:6" x14ac:dyDescent="0.35">
      <c r="B365" t="s">
        <v>370</v>
      </c>
      <c r="C365">
        <v>0.64849599999999996</v>
      </c>
      <c r="D365">
        <v>4.4494199999999998E-2</v>
      </c>
      <c r="E365">
        <v>-7.9</v>
      </c>
      <c r="F365" s="2">
        <v>1.4082800000000001E-15</v>
      </c>
    </row>
    <row r="366" spans="2:6" x14ac:dyDescent="0.35">
      <c r="B366" t="s">
        <v>371</v>
      </c>
      <c r="C366">
        <v>0.648451</v>
      </c>
      <c r="D366">
        <v>4.1596800000000003E-2</v>
      </c>
      <c r="E366">
        <v>-8.4513400000000001</v>
      </c>
      <c r="F366" s="2">
        <v>1.4573899999999999E-17</v>
      </c>
    </row>
    <row r="367" spans="2:6" x14ac:dyDescent="0.35">
      <c r="B367" t="s">
        <v>372</v>
      </c>
      <c r="C367">
        <v>0.63483000000000001</v>
      </c>
      <c r="D367">
        <v>3.4371899999999997E-2</v>
      </c>
      <c r="E367">
        <v>-10.6241</v>
      </c>
      <c r="F367" s="2">
        <v>1.1779699999999999E-26</v>
      </c>
    </row>
    <row r="368" spans="2:6" x14ac:dyDescent="0.35">
      <c r="B368" t="s">
        <v>373</v>
      </c>
      <c r="C368">
        <v>0.60732900000000001</v>
      </c>
      <c r="D368">
        <v>2.8894800000000002E-2</v>
      </c>
      <c r="E368">
        <v>-13.589700000000001</v>
      </c>
      <c r="F368" s="2">
        <v>2.39909E-42</v>
      </c>
    </row>
    <row r="369" spans="2:6" x14ac:dyDescent="0.35">
      <c r="B369" t="s">
        <v>374</v>
      </c>
      <c r="C369">
        <v>0.63625699999999996</v>
      </c>
      <c r="D369">
        <v>2.7488599999999998E-2</v>
      </c>
      <c r="E369">
        <v>-13.2325</v>
      </c>
      <c r="F369" s="2">
        <v>2.9568400000000001E-40</v>
      </c>
    </row>
    <row r="370" spans="2:6" x14ac:dyDescent="0.35">
      <c r="B370" t="s">
        <v>375</v>
      </c>
      <c r="C370">
        <v>0.72427799999999998</v>
      </c>
      <c r="D370">
        <v>2.6751E-2</v>
      </c>
      <c r="E370">
        <v>-10.307</v>
      </c>
      <c r="F370" s="2">
        <v>3.3463500000000002E-25</v>
      </c>
    </row>
    <row r="371" spans="2:6" x14ac:dyDescent="0.35">
      <c r="B371" t="s">
        <v>376</v>
      </c>
      <c r="C371">
        <v>0.70621199999999995</v>
      </c>
      <c r="D371">
        <v>2.7754999999999998E-2</v>
      </c>
      <c r="E371">
        <v>-10.585000000000001</v>
      </c>
      <c r="F371" s="2">
        <v>1.7880899999999999E-26</v>
      </c>
    </row>
    <row r="372" spans="2:6" x14ac:dyDescent="0.35">
      <c r="B372" t="s">
        <v>377</v>
      </c>
      <c r="C372">
        <v>0.69626999999999994</v>
      </c>
      <c r="D372">
        <v>2.7812799999999999E-2</v>
      </c>
      <c r="E372">
        <v>-10.920500000000001</v>
      </c>
      <c r="F372" s="2">
        <v>4.7131300000000002E-28</v>
      </c>
    </row>
    <row r="373" spans="2:6" x14ac:dyDescent="0.35">
      <c r="B373" t="s">
        <v>378</v>
      </c>
      <c r="C373">
        <v>0.71606499999999995</v>
      </c>
      <c r="D373">
        <v>2.6568899999999999E-2</v>
      </c>
      <c r="E373">
        <v>-10.6867</v>
      </c>
      <c r="F373" s="2">
        <v>6.00922E-27</v>
      </c>
    </row>
    <row r="374" spans="2:6" x14ac:dyDescent="0.35">
      <c r="B374" t="s">
        <v>379</v>
      </c>
      <c r="C374">
        <v>0.69273200000000001</v>
      </c>
      <c r="D374">
        <v>2.6535599999999999E-2</v>
      </c>
      <c r="E374">
        <v>-11.579499999999999</v>
      </c>
      <c r="F374" s="2">
        <v>2.6928600000000001E-31</v>
      </c>
    </row>
    <row r="375" spans="2:6" x14ac:dyDescent="0.35">
      <c r="B375" t="s">
        <v>380</v>
      </c>
      <c r="C375">
        <v>0.69273700000000005</v>
      </c>
      <c r="D375">
        <v>2.60945E-2</v>
      </c>
      <c r="E375">
        <v>-11.775</v>
      </c>
      <c r="F375" s="2">
        <v>2.7026999999999999E-32</v>
      </c>
    </row>
    <row r="376" spans="2:6" x14ac:dyDescent="0.35">
      <c r="B376" t="s">
        <v>381</v>
      </c>
      <c r="C376">
        <v>0.690666</v>
      </c>
      <c r="D376">
        <v>2.5519400000000001E-2</v>
      </c>
      <c r="E376">
        <v>-12.121499999999999</v>
      </c>
      <c r="F376" s="2">
        <v>4.1896600000000004E-34</v>
      </c>
    </row>
    <row r="377" spans="2:6" x14ac:dyDescent="0.35">
      <c r="B377" t="s">
        <v>382</v>
      </c>
      <c r="C377">
        <v>0.73332900000000001</v>
      </c>
      <c r="D377">
        <v>2.42601E-2</v>
      </c>
      <c r="E377">
        <v>-10.9922</v>
      </c>
      <c r="F377" s="2">
        <v>2.1363399999999999E-28</v>
      </c>
    </row>
    <row r="378" spans="2:6" x14ac:dyDescent="0.35">
      <c r="B378" t="s">
        <v>383</v>
      </c>
      <c r="C378">
        <v>0.74034199999999994</v>
      </c>
      <c r="D378">
        <v>2.3946200000000001E-2</v>
      </c>
      <c r="E378">
        <v>-10.843400000000001</v>
      </c>
      <c r="F378" s="2">
        <v>1.09799E-27</v>
      </c>
    </row>
    <row r="379" spans="2:6" x14ac:dyDescent="0.35">
      <c r="B379" t="s">
        <v>384</v>
      </c>
      <c r="C379">
        <v>0.77343200000000001</v>
      </c>
      <c r="D379">
        <v>2.3341600000000001E-2</v>
      </c>
      <c r="E379">
        <v>-9.7066400000000002</v>
      </c>
      <c r="F379" s="2">
        <v>1.4381500000000001E-22</v>
      </c>
    </row>
    <row r="380" spans="2:6" x14ac:dyDescent="0.35">
      <c r="B380" t="s">
        <v>385</v>
      </c>
      <c r="C380">
        <v>0.77542800000000001</v>
      </c>
      <c r="D380">
        <v>2.36028E-2</v>
      </c>
      <c r="E380">
        <v>-9.51464</v>
      </c>
      <c r="F380" s="2">
        <v>9.2739200000000004E-22</v>
      </c>
    </row>
    <row r="381" spans="2:6" x14ac:dyDescent="0.35">
      <c r="B381" t="s">
        <v>386</v>
      </c>
      <c r="C381">
        <v>0.75963000000000003</v>
      </c>
      <c r="D381">
        <v>2.37009E-2</v>
      </c>
      <c r="E381">
        <v>-10.1418</v>
      </c>
      <c r="F381" s="2">
        <v>1.83905E-24</v>
      </c>
    </row>
    <row r="382" spans="2:6" x14ac:dyDescent="0.35">
      <c r="B382" t="s">
        <v>387</v>
      </c>
      <c r="C382">
        <v>0.75968000000000002</v>
      </c>
      <c r="D382">
        <v>2.30934E-2</v>
      </c>
      <c r="E382">
        <v>-10.4064</v>
      </c>
      <c r="F382" s="2">
        <v>1.18404E-25</v>
      </c>
    </row>
    <row r="383" spans="2:6" x14ac:dyDescent="0.35">
      <c r="B383" t="s">
        <v>388</v>
      </c>
      <c r="C383">
        <v>0.75071500000000002</v>
      </c>
      <c r="D383">
        <v>2.27873E-2</v>
      </c>
      <c r="E383">
        <v>-10.9396</v>
      </c>
      <c r="F383" s="2">
        <v>3.8170999999999999E-28</v>
      </c>
    </row>
    <row r="384" spans="2:6" x14ac:dyDescent="0.35">
      <c r="B384" t="s">
        <v>389</v>
      </c>
      <c r="C384">
        <v>0.790628</v>
      </c>
      <c r="D384">
        <v>2.13466E-2</v>
      </c>
      <c r="E384">
        <v>-9.8081999999999994</v>
      </c>
      <c r="F384" s="2">
        <v>5.2872299999999998E-23</v>
      </c>
    </row>
    <row r="385" spans="2:6" x14ac:dyDescent="0.35">
      <c r="B385" t="s">
        <v>390</v>
      </c>
      <c r="C385">
        <v>0.77218399999999998</v>
      </c>
      <c r="D385">
        <v>2.1857100000000001E-2</v>
      </c>
      <c r="E385">
        <v>-10.423</v>
      </c>
      <c r="F385" s="2">
        <v>9.9520100000000001E-26</v>
      </c>
    </row>
    <row r="386" spans="2:6" x14ac:dyDescent="0.35">
      <c r="B386" t="s">
        <v>391</v>
      </c>
      <c r="C386">
        <v>0.79728299999999996</v>
      </c>
      <c r="D386">
        <v>2.1481500000000001E-2</v>
      </c>
      <c r="E386">
        <v>-9.4368099999999995</v>
      </c>
      <c r="F386" s="2">
        <v>1.95394E-21</v>
      </c>
    </row>
    <row r="387" spans="2:6" x14ac:dyDescent="0.35">
      <c r="B387" t="s">
        <v>392</v>
      </c>
      <c r="C387">
        <v>0.83153500000000002</v>
      </c>
      <c r="D387">
        <v>2.2060300000000001E-2</v>
      </c>
      <c r="E387">
        <v>-7.6365600000000002</v>
      </c>
      <c r="F387" s="2">
        <v>1.12531E-14</v>
      </c>
    </row>
    <row r="388" spans="2:6" x14ac:dyDescent="0.35">
      <c r="B388" t="s">
        <v>393</v>
      </c>
      <c r="C388">
        <v>0.78986299999999998</v>
      </c>
      <c r="D388">
        <v>2.7840299999999998E-2</v>
      </c>
      <c r="E388">
        <v>-7.5479500000000002</v>
      </c>
      <c r="F388" s="2">
        <v>2.2294700000000002E-14</v>
      </c>
    </row>
    <row r="389" spans="2:6" x14ac:dyDescent="0.35">
      <c r="B389" t="s">
        <v>394</v>
      </c>
      <c r="C389">
        <v>0.765204</v>
      </c>
      <c r="D389">
        <v>3.7566799999999997E-2</v>
      </c>
      <c r="E389">
        <v>-6.2500900000000001</v>
      </c>
      <c r="F389" s="2">
        <v>2.05977E-10</v>
      </c>
    </row>
    <row r="390" spans="2:6" x14ac:dyDescent="0.35">
      <c r="B390" t="s">
        <v>395</v>
      </c>
      <c r="C390">
        <v>0.61851400000000001</v>
      </c>
      <c r="D390">
        <v>4.4899799999999997E-2</v>
      </c>
      <c r="E390">
        <v>-8.4963899999999999</v>
      </c>
      <c r="F390" s="2">
        <v>9.8998500000000005E-18</v>
      </c>
    </row>
    <row r="391" spans="2:6" x14ac:dyDescent="0.35">
      <c r="B391" t="s">
        <v>1469</v>
      </c>
      <c r="C391">
        <v>0.56173099999999998</v>
      </c>
      <c r="D391">
        <v>4.8085099999999999E-2</v>
      </c>
      <c r="E391">
        <v>-9.1144599999999993</v>
      </c>
      <c r="F391" s="2">
        <v>4.0136699999999999E-20</v>
      </c>
    </row>
    <row r="392" spans="2:6" x14ac:dyDescent="0.35">
      <c r="B392" t="s">
        <v>1669</v>
      </c>
      <c r="C392">
        <v>0.51769799999999999</v>
      </c>
      <c r="D392">
        <v>4.8292700000000001E-2</v>
      </c>
      <c r="E392">
        <v>-9.9870699999999992</v>
      </c>
      <c r="F392" s="2">
        <v>8.8527299999999998E-24</v>
      </c>
    </row>
    <row r="393" spans="2:6" x14ac:dyDescent="0.35">
      <c r="B393" t="s">
        <v>1714</v>
      </c>
      <c r="C393">
        <v>0.51944500000000005</v>
      </c>
      <c r="D393">
        <v>5.0299400000000001E-2</v>
      </c>
      <c r="E393">
        <v>-9.5538900000000009</v>
      </c>
      <c r="F393" s="2">
        <v>6.3545200000000001E-22</v>
      </c>
    </row>
    <row r="394" spans="2:6" x14ac:dyDescent="0.35">
      <c r="B394" t="s">
        <v>1777</v>
      </c>
      <c r="C394">
        <v>0.56217300000000003</v>
      </c>
      <c r="D394">
        <v>2.9453900000000002E-2</v>
      </c>
      <c r="E394">
        <v>-14.864800000000001</v>
      </c>
      <c r="F394" s="2">
        <v>2.9239200000000002E-50</v>
      </c>
    </row>
    <row r="395" spans="2:6" x14ac:dyDescent="0.35">
      <c r="B395" t="s">
        <v>396</v>
      </c>
      <c r="C395">
        <v>8.6532499999999998E-2</v>
      </c>
      <c r="D395">
        <v>1.09009E-2</v>
      </c>
      <c r="E395">
        <v>-83.797399999999996</v>
      </c>
      <c r="F395">
        <v>0</v>
      </c>
    </row>
    <row r="396" spans="2:6" x14ac:dyDescent="0.35">
      <c r="B396" t="s">
        <v>397</v>
      </c>
      <c r="C396">
        <v>9.0902399999999994E-2</v>
      </c>
      <c r="D396">
        <v>1.1357000000000001E-2</v>
      </c>
      <c r="E396">
        <v>-80.047600000000003</v>
      </c>
      <c r="F396">
        <v>0</v>
      </c>
    </row>
    <row r="397" spans="2:6" x14ac:dyDescent="0.35">
      <c r="B397" t="s">
        <v>398</v>
      </c>
      <c r="C397">
        <v>9.5977199999999999E-2</v>
      </c>
      <c r="D397">
        <v>1.12824E-2</v>
      </c>
      <c r="E397">
        <v>-80.126900000000006</v>
      </c>
      <c r="F397">
        <v>0</v>
      </c>
    </row>
    <row r="398" spans="2:6" x14ac:dyDescent="0.35">
      <c r="B398" t="s">
        <v>399</v>
      </c>
      <c r="C398">
        <v>9.7240599999999996E-2</v>
      </c>
      <c r="D398">
        <v>1.1913E-2</v>
      </c>
      <c r="E398">
        <v>-75.779600000000002</v>
      </c>
      <c r="F398">
        <v>0</v>
      </c>
    </row>
    <row r="399" spans="2:6" x14ac:dyDescent="0.35">
      <c r="B399" t="s">
        <v>400</v>
      </c>
      <c r="C399">
        <v>0.11576400000000001</v>
      </c>
      <c r="D399">
        <v>1.4661199999999999E-2</v>
      </c>
      <c r="E399">
        <v>-60.311399999999999</v>
      </c>
      <c r="F399">
        <v>0</v>
      </c>
    </row>
    <row r="400" spans="2:6" x14ac:dyDescent="0.35">
      <c r="B400" t="s">
        <v>401</v>
      </c>
      <c r="C400">
        <v>0.124721</v>
      </c>
      <c r="D400">
        <v>1.65037E-2</v>
      </c>
      <c r="E400">
        <v>-53.035299999999999</v>
      </c>
      <c r="F400">
        <v>0</v>
      </c>
    </row>
    <row r="401" spans="2:6" x14ac:dyDescent="0.35">
      <c r="B401" t="s">
        <v>402</v>
      </c>
      <c r="C401">
        <v>0.101683</v>
      </c>
      <c r="D401">
        <v>1.25886E-2</v>
      </c>
      <c r="E401">
        <v>-71.359800000000007</v>
      </c>
      <c r="F401">
        <v>0</v>
      </c>
    </row>
    <row r="402" spans="2:6" x14ac:dyDescent="0.35">
      <c r="B402" t="s">
        <v>403</v>
      </c>
      <c r="C402">
        <v>9.4407699999999997E-2</v>
      </c>
      <c r="D402">
        <v>1.13723E-2</v>
      </c>
      <c r="E402">
        <v>-79.631100000000004</v>
      </c>
      <c r="F402">
        <v>0</v>
      </c>
    </row>
    <row r="403" spans="2:6" x14ac:dyDescent="0.35">
      <c r="B403" t="s">
        <v>404</v>
      </c>
      <c r="C403">
        <v>6.6409300000000004E-2</v>
      </c>
      <c r="D403">
        <v>6.7134500000000001E-3</v>
      </c>
      <c r="E403">
        <v>-139.06299999999999</v>
      </c>
      <c r="F403">
        <v>0</v>
      </c>
    </row>
    <row r="404" spans="2:6" x14ac:dyDescent="0.35">
      <c r="B404" t="s">
        <v>405</v>
      </c>
      <c r="C404">
        <v>8.7287100000000006E-2</v>
      </c>
      <c r="D404">
        <v>7.1282799999999999E-3</v>
      </c>
      <c r="E404">
        <v>-128.041</v>
      </c>
      <c r="F404">
        <v>0</v>
      </c>
    </row>
    <row r="405" spans="2:6" x14ac:dyDescent="0.35">
      <c r="B405" t="s">
        <v>406</v>
      </c>
      <c r="C405">
        <v>0.109308</v>
      </c>
      <c r="D405">
        <v>8.2396599999999993E-3</v>
      </c>
      <c r="E405">
        <v>-108.098</v>
      </c>
      <c r="F405">
        <v>0</v>
      </c>
    </row>
    <row r="406" spans="2:6" x14ac:dyDescent="0.35">
      <c r="B406" t="s">
        <v>407</v>
      </c>
      <c r="C406">
        <v>0.14341000000000001</v>
      </c>
      <c r="D406">
        <v>1.05979E-2</v>
      </c>
      <c r="E406">
        <v>-80.826700000000002</v>
      </c>
      <c r="F406">
        <v>0</v>
      </c>
    </row>
    <row r="407" spans="2:6" x14ac:dyDescent="0.35">
      <c r="B407" t="s">
        <v>408</v>
      </c>
      <c r="C407">
        <v>0.147478</v>
      </c>
      <c r="D407">
        <v>1.1655199999999999E-2</v>
      </c>
      <c r="E407">
        <v>-73.145399999999995</v>
      </c>
      <c r="F407">
        <v>0</v>
      </c>
    </row>
    <row r="408" spans="2:6" x14ac:dyDescent="0.35">
      <c r="B408" t="s">
        <v>409</v>
      </c>
      <c r="C408">
        <v>0.118759</v>
      </c>
      <c r="D408">
        <v>9.2505499999999997E-3</v>
      </c>
      <c r="E408">
        <v>-95.263599999999997</v>
      </c>
      <c r="F408">
        <v>0</v>
      </c>
    </row>
    <row r="409" spans="2:6" x14ac:dyDescent="0.35">
      <c r="B409" t="s">
        <v>410</v>
      </c>
      <c r="C409">
        <v>0.109476</v>
      </c>
      <c r="D409">
        <v>8.0254599999999999E-3</v>
      </c>
      <c r="E409">
        <v>-110.962</v>
      </c>
      <c r="F409">
        <v>0</v>
      </c>
    </row>
    <row r="410" spans="2:6" x14ac:dyDescent="0.35">
      <c r="B410" t="s">
        <v>411</v>
      </c>
      <c r="C410">
        <v>0.12829699999999999</v>
      </c>
      <c r="D410">
        <v>9.7465799999999995E-3</v>
      </c>
      <c r="E410">
        <v>-89.436800000000005</v>
      </c>
      <c r="F410">
        <v>0</v>
      </c>
    </row>
    <row r="411" spans="2:6" x14ac:dyDescent="0.35">
      <c r="B411" t="s">
        <v>412</v>
      </c>
      <c r="C411">
        <v>0.104777</v>
      </c>
      <c r="D411">
        <v>7.4631999999999997E-3</v>
      </c>
      <c r="E411">
        <v>-119.952</v>
      </c>
      <c r="F411">
        <v>0</v>
      </c>
    </row>
    <row r="412" spans="2:6" x14ac:dyDescent="0.35">
      <c r="B412" t="s">
        <v>413</v>
      </c>
      <c r="C412">
        <v>0.119946</v>
      </c>
      <c r="D412">
        <v>8.6522300000000003E-3</v>
      </c>
      <c r="E412">
        <v>-101.714</v>
      </c>
      <c r="F412">
        <v>0</v>
      </c>
    </row>
    <row r="413" spans="2:6" x14ac:dyDescent="0.35">
      <c r="B413" t="s">
        <v>414</v>
      </c>
      <c r="C413">
        <v>0.12146700000000001</v>
      </c>
      <c r="D413">
        <v>7.9934900000000007E-3</v>
      </c>
      <c r="E413">
        <v>-109.90600000000001</v>
      </c>
      <c r="F413">
        <v>0</v>
      </c>
    </row>
    <row r="414" spans="2:6" x14ac:dyDescent="0.35">
      <c r="B414" t="s">
        <v>415</v>
      </c>
      <c r="C414">
        <v>0.13809099999999999</v>
      </c>
      <c r="D414">
        <v>9.2032899999999994E-3</v>
      </c>
      <c r="E414">
        <v>-93.652299999999997</v>
      </c>
      <c r="F414">
        <v>0</v>
      </c>
    </row>
    <row r="415" spans="2:6" x14ac:dyDescent="0.35">
      <c r="B415" t="s">
        <v>416</v>
      </c>
      <c r="C415">
        <v>0.160108</v>
      </c>
      <c r="D415">
        <v>1.14588E-2</v>
      </c>
      <c r="E415">
        <v>-73.296599999999998</v>
      </c>
      <c r="F415">
        <v>0</v>
      </c>
    </row>
    <row r="416" spans="2:6" x14ac:dyDescent="0.35">
      <c r="B416" t="s">
        <v>417</v>
      </c>
      <c r="C416">
        <v>0.15049799999999999</v>
      </c>
      <c r="D416">
        <v>1.0203E-2</v>
      </c>
      <c r="E416">
        <v>-83.259699999999995</v>
      </c>
      <c r="F416">
        <v>0</v>
      </c>
    </row>
    <row r="417" spans="2:6" x14ac:dyDescent="0.35">
      <c r="B417" t="s">
        <v>418</v>
      </c>
      <c r="C417">
        <v>0.13889199999999999</v>
      </c>
      <c r="D417">
        <v>8.9356599999999998E-3</v>
      </c>
      <c r="E417">
        <v>-96.367500000000007</v>
      </c>
      <c r="F417">
        <v>0</v>
      </c>
    </row>
    <row r="418" spans="2:6" x14ac:dyDescent="0.35">
      <c r="B418" t="s">
        <v>419</v>
      </c>
      <c r="C418">
        <v>0.145645</v>
      </c>
      <c r="D418">
        <v>8.9436299999999993E-3</v>
      </c>
      <c r="E418">
        <v>-95.526700000000005</v>
      </c>
      <c r="F418">
        <v>0</v>
      </c>
    </row>
    <row r="419" spans="2:6" x14ac:dyDescent="0.35">
      <c r="B419" t="s">
        <v>420</v>
      </c>
      <c r="C419">
        <v>0.15166399999999999</v>
      </c>
      <c r="D419">
        <v>9.1939399999999994E-3</v>
      </c>
      <c r="E419">
        <v>-92.271100000000004</v>
      </c>
      <c r="F419">
        <v>0</v>
      </c>
    </row>
    <row r="420" spans="2:6" x14ac:dyDescent="0.35">
      <c r="B420" t="s">
        <v>421</v>
      </c>
      <c r="C420">
        <v>0.17682</v>
      </c>
      <c r="D420">
        <v>1.05653E-2</v>
      </c>
      <c r="E420">
        <v>-77.913499999999999</v>
      </c>
      <c r="F420">
        <v>0</v>
      </c>
    </row>
    <row r="421" spans="2:6" x14ac:dyDescent="0.35">
      <c r="B421" t="s">
        <v>422</v>
      </c>
      <c r="C421">
        <v>0.159083</v>
      </c>
      <c r="D421">
        <v>9.5056700000000008E-3</v>
      </c>
      <c r="E421">
        <v>-88.464799999999997</v>
      </c>
      <c r="F421">
        <v>0</v>
      </c>
    </row>
    <row r="422" spans="2:6" x14ac:dyDescent="0.35">
      <c r="B422" t="s">
        <v>423</v>
      </c>
      <c r="C422">
        <v>0.18540699999999999</v>
      </c>
      <c r="D422">
        <v>1.21548E-2</v>
      </c>
      <c r="E422">
        <v>-67.0184</v>
      </c>
      <c r="F422">
        <v>0</v>
      </c>
    </row>
    <row r="423" spans="2:6" x14ac:dyDescent="0.35">
      <c r="B423" t="s">
        <v>424</v>
      </c>
      <c r="C423">
        <v>0.21760499999999999</v>
      </c>
      <c r="D423">
        <v>1.6461300000000002E-2</v>
      </c>
      <c r="E423">
        <v>-47.529299999999999</v>
      </c>
      <c r="F423">
        <v>0</v>
      </c>
    </row>
    <row r="424" spans="2:6" x14ac:dyDescent="0.35">
      <c r="B424" t="s">
        <v>425</v>
      </c>
      <c r="C424">
        <v>0.20835600000000001</v>
      </c>
      <c r="D424">
        <v>1.93744E-2</v>
      </c>
      <c r="E424">
        <v>-40.860300000000002</v>
      </c>
      <c r="F424">
        <v>0</v>
      </c>
    </row>
    <row r="425" spans="2:6" x14ac:dyDescent="0.35">
      <c r="B425" t="s">
        <v>426</v>
      </c>
      <c r="C425">
        <v>0.17843600000000001</v>
      </c>
      <c r="D425">
        <v>2.1770600000000001E-2</v>
      </c>
      <c r="E425">
        <v>-37.737299999999998</v>
      </c>
      <c r="F425" s="2" t="s">
        <v>8273</v>
      </c>
    </row>
    <row r="426" spans="2:6" x14ac:dyDescent="0.35">
      <c r="B426" t="s">
        <v>427</v>
      </c>
      <c r="C426">
        <v>0.113732</v>
      </c>
      <c r="D426">
        <v>1.55348E-2</v>
      </c>
      <c r="E426">
        <v>-57.050600000000003</v>
      </c>
      <c r="F426">
        <v>0</v>
      </c>
    </row>
    <row r="427" spans="2:6" x14ac:dyDescent="0.35">
      <c r="B427" t="s">
        <v>1470</v>
      </c>
      <c r="C427">
        <v>7.6313300000000001E-2</v>
      </c>
      <c r="D427">
        <v>1.19951E-2</v>
      </c>
      <c r="E427">
        <v>-77.005200000000002</v>
      </c>
      <c r="F427">
        <v>0</v>
      </c>
    </row>
    <row r="428" spans="2:6" x14ac:dyDescent="0.35">
      <c r="B428" t="s">
        <v>1670</v>
      </c>
      <c r="C428">
        <v>5.6802900000000003E-2</v>
      </c>
      <c r="D428">
        <v>9.4335400000000007E-3</v>
      </c>
      <c r="E428">
        <v>-99.983400000000003</v>
      </c>
      <c r="F428">
        <v>0</v>
      </c>
    </row>
    <row r="429" spans="2:6" x14ac:dyDescent="0.35">
      <c r="B429" t="s">
        <v>1715</v>
      </c>
      <c r="C429">
        <v>7.5255500000000003E-2</v>
      </c>
      <c r="D429">
        <v>1.22717E-2</v>
      </c>
      <c r="E429">
        <v>-75.355699999999999</v>
      </c>
      <c r="F429">
        <v>0</v>
      </c>
    </row>
    <row r="430" spans="2:6" x14ac:dyDescent="0.35">
      <c r="B430" t="s">
        <v>1778</v>
      </c>
      <c r="C430">
        <v>8.1988500000000006E-2</v>
      </c>
      <c r="D430">
        <v>1.0883200000000001E-2</v>
      </c>
      <c r="E430">
        <v>-84.351500000000001</v>
      </c>
      <c r="F430">
        <v>0</v>
      </c>
    </row>
    <row r="431" spans="2:6" x14ac:dyDescent="0.35">
      <c r="B431" t="s">
        <v>428</v>
      </c>
      <c r="C431">
        <v>0.544408</v>
      </c>
      <c r="D431">
        <v>6.2959699999999993E-2</v>
      </c>
      <c r="E431">
        <v>-7.2362500000000001</v>
      </c>
      <c r="F431" s="2">
        <v>2.3231599999999998E-13</v>
      </c>
    </row>
    <row r="432" spans="2:6" x14ac:dyDescent="0.35">
      <c r="B432" t="s">
        <v>429</v>
      </c>
      <c r="C432">
        <v>0.47950500000000001</v>
      </c>
      <c r="D432">
        <v>5.7080400000000003E-2</v>
      </c>
      <c r="E432">
        <v>-9.1186299999999996</v>
      </c>
      <c r="F432" s="2">
        <v>3.8622000000000002E-20</v>
      </c>
    </row>
    <row r="433" spans="2:6" x14ac:dyDescent="0.35">
      <c r="B433" t="s">
        <v>430</v>
      </c>
      <c r="C433">
        <v>0.42931200000000003</v>
      </c>
      <c r="D433">
        <v>5.1529199999999997E-2</v>
      </c>
      <c r="E433">
        <v>-11.074999999999999</v>
      </c>
      <c r="F433" s="2">
        <v>8.5031700000000005E-29</v>
      </c>
    </row>
    <row r="434" spans="2:6" x14ac:dyDescent="0.35">
      <c r="B434" t="s">
        <v>431</v>
      </c>
      <c r="C434">
        <v>0.39105600000000001</v>
      </c>
      <c r="D434">
        <v>4.7134799999999998E-2</v>
      </c>
      <c r="E434">
        <v>-12.9192</v>
      </c>
      <c r="F434" s="2">
        <v>1.8178E-38</v>
      </c>
    </row>
    <row r="435" spans="2:6" x14ac:dyDescent="0.35">
      <c r="B435" t="s">
        <v>432</v>
      </c>
      <c r="C435">
        <v>0.37652600000000003</v>
      </c>
      <c r="D435">
        <v>4.4747099999999998E-2</v>
      </c>
      <c r="E435">
        <v>-13.933299999999999</v>
      </c>
      <c r="F435" s="2">
        <v>2.07289E-44</v>
      </c>
    </row>
    <row r="436" spans="2:6" x14ac:dyDescent="0.35">
      <c r="B436" t="s">
        <v>433</v>
      </c>
      <c r="C436">
        <v>0.345665</v>
      </c>
      <c r="D436">
        <v>4.2859800000000003E-2</v>
      </c>
      <c r="E436">
        <v>-15.2669</v>
      </c>
      <c r="F436" s="2">
        <v>6.6825300000000004E-53</v>
      </c>
    </row>
    <row r="437" spans="2:6" x14ac:dyDescent="0.35">
      <c r="B437" t="s">
        <v>434</v>
      </c>
      <c r="C437">
        <v>0.30360500000000001</v>
      </c>
      <c r="D437">
        <v>4.02215E-2</v>
      </c>
      <c r="E437">
        <v>-17.314</v>
      </c>
      <c r="F437" s="2">
        <v>1.9620100000000001E-67</v>
      </c>
    </row>
    <row r="438" spans="2:6" x14ac:dyDescent="0.35">
      <c r="B438" t="s">
        <v>435</v>
      </c>
      <c r="C438">
        <v>0.26712399999999997</v>
      </c>
      <c r="D438">
        <v>3.6997700000000001E-2</v>
      </c>
      <c r="E438">
        <v>-19.808700000000002</v>
      </c>
      <c r="F438" s="2">
        <v>1.35046E-87</v>
      </c>
    </row>
    <row r="439" spans="2:6" x14ac:dyDescent="0.35">
      <c r="B439" t="s">
        <v>436</v>
      </c>
      <c r="C439">
        <v>0.276864</v>
      </c>
      <c r="D439">
        <v>3.4571499999999998E-2</v>
      </c>
      <c r="E439">
        <v>-20.917100000000001</v>
      </c>
      <c r="F439" s="2">
        <v>2.03072E-97</v>
      </c>
    </row>
    <row r="440" spans="2:6" x14ac:dyDescent="0.35">
      <c r="B440" t="s">
        <v>437</v>
      </c>
      <c r="C440">
        <v>0.33907100000000001</v>
      </c>
      <c r="D440">
        <v>3.4600800000000001E-2</v>
      </c>
      <c r="E440">
        <v>-19.101600000000001</v>
      </c>
      <c r="F440" s="2">
        <v>1.3163E-81</v>
      </c>
    </row>
    <row r="441" spans="2:6" x14ac:dyDescent="0.35">
      <c r="B441" t="s">
        <v>438</v>
      </c>
      <c r="C441">
        <v>0.42605999999999999</v>
      </c>
      <c r="D441">
        <v>3.8439500000000001E-2</v>
      </c>
      <c r="E441">
        <v>-14.930999999999999</v>
      </c>
      <c r="F441" s="2">
        <v>1.0865499999999999E-50</v>
      </c>
    </row>
    <row r="442" spans="2:6" x14ac:dyDescent="0.35">
      <c r="B442" t="s">
        <v>439</v>
      </c>
      <c r="C442">
        <v>0.472335</v>
      </c>
      <c r="D442">
        <v>4.1954999999999999E-2</v>
      </c>
      <c r="E442">
        <v>-12.5769</v>
      </c>
      <c r="F442" s="2">
        <v>1.46253E-36</v>
      </c>
    </row>
    <row r="443" spans="2:6" x14ac:dyDescent="0.35">
      <c r="B443" t="s">
        <v>440</v>
      </c>
      <c r="C443">
        <v>0.45338200000000001</v>
      </c>
      <c r="D443">
        <v>4.1878600000000002E-2</v>
      </c>
      <c r="E443">
        <v>-13.0524</v>
      </c>
      <c r="F443" s="2">
        <v>3.1919099999999998E-39</v>
      </c>
    </row>
    <row r="444" spans="2:6" x14ac:dyDescent="0.35">
      <c r="B444" t="s">
        <v>441</v>
      </c>
      <c r="C444">
        <v>0.42478199999999999</v>
      </c>
      <c r="D444">
        <v>4.0446799999999998E-2</v>
      </c>
      <c r="E444">
        <v>-14.2216</v>
      </c>
      <c r="F444" s="2">
        <v>3.5157200000000001E-46</v>
      </c>
    </row>
    <row r="445" spans="2:6" x14ac:dyDescent="0.35">
      <c r="B445" t="s">
        <v>442</v>
      </c>
      <c r="C445">
        <v>0.41069299999999997</v>
      </c>
      <c r="D445">
        <v>3.89942E-2</v>
      </c>
      <c r="E445">
        <v>-15.1127</v>
      </c>
      <c r="F445" s="2">
        <v>7.0153899999999997E-52</v>
      </c>
    </row>
    <row r="446" spans="2:6" x14ac:dyDescent="0.35">
      <c r="B446" t="s">
        <v>443</v>
      </c>
      <c r="C446">
        <v>0.41302699999999998</v>
      </c>
      <c r="D446">
        <v>3.84059E-2</v>
      </c>
      <c r="E446">
        <v>-15.2834</v>
      </c>
      <c r="F446" s="2">
        <v>5.1845399999999999E-53</v>
      </c>
    </row>
    <row r="447" spans="2:6" x14ac:dyDescent="0.35">
      <c r="B447" t="s">
        <v>444</v>
      </c>
      <c r="C447">
        <v>0.43632599999999999</v>
      </c>
      <c r="D447">
        <v>3.9690000000000003E-2</v>
      </c>
      <c r="E447">
        <v>-14.2019</v>
      </c>
      <c r="F447" s="2">
        <v>4.6556700000000003E-46</v>
      </c>
    </row>
    <row r="448" spans="2:6" x14ac:dyDescent="0.35">
      <c r="B448" t="s">
        <v>445</v>
      </c>
      <c r="C448">
        <v>0.456791</v>
      </c>
      <c r="D448">
        <v>4.1196700000000003E-2</v>
      </c>
      <c r="E448">
        <v>-13.185700000000001</v>
      </c>
      <c r="F448" s="2">
        <v>5.5033400000000003E-40</v>
      </c>
    </row>
    <row r="449" spans="2:6" x14ac:dyDescent="0.35">
      <c r="B449" t="s">
        <v>446</v>
      </c>
      <c r="C449">
        <v>0.48602499999999998</v>
      </c>
      <c r="D449">
        <v>4.3230600000000001E-2</v>
      </c>
      <c r="E449">
        <v>-11.889200000000001</v>
      </c>
      <c r="F449" s="2">
        <v>6.9423600000000006E-33</v>
      </c>
    </row>
    <row r="450" spans="2:6" x14ac:dyDescent="0.35">
      <c r="B450" t="s">
        <v>447</v>
      </c>
      <c r="C450">
        <v>0.50529199999999996</v>
      </c>
      <c r="D450">
        <v>4.4834400000000003E-2</v>
      </c>
      <c r="E450">
        <v>-11.0341</v>
      </c>
      <c r="F450" s="2">
        <v>1.3410800000000001E-28</v>
      </c>
    </row>
    <row r="451" spans="2:6" x14ac:dyDescent="0.35">
      <c r="B451" t="s">
        <v>448</v>
      </c>
      <c r="C451">
        <v>0.519876</v>
      </c>
      <c r="D451">
        <v>4.6085899999999999E-2</v>
      </c>
      <c r="E451">
        <v>-10.417999999999999</v>
      </c>
      <c r="F451" s="2">
        <v>1.0484500000000001E-25</v>
      </c>
    </row>
    <row r="452" spans="2:6" x14ac:dyDescent="0.35">
      <c r="B452" t="s">
        <v>449</v>
      </c>
      <c r="C452">
        <v>0.51126700000000003</v>
      </c>
      <c r="D452">
        <v>4.6279899999999999E-2</v>
      </c>
      <c r="E452">
        <v>-10.5604</v>
      </c>
      <c r="F452" s="2">
        <v>2.3260200000000001E-26</v>
      </c>
    </row>
    <row r="453" spans="2:6" x14ac:dyDescent="0.35">
      <c r="B453" t="s">
        <v>450</v>
      </c>
      <c r="C453">
        <v>0.50212900000000005</v>
      </c>
      <c r="D453">
        <v>4.5803499999999997E-2</v>
      </c>
      <c r="E453">
        <v>-10.8697</v>
      </c>
      <c r="F453" s="2">
        <v>8.2328399999999993E-28</v>
      </c>
    </row>
    <row r="454" spans="2:6" x14ac:dyDescent="0.35">
      <c r="B454" t="s">
        <v>451</v>
      </c>
      <c r="C454">
        <v>0.50918699999999995</v>
      </c>
      <c r="D454">
        <v>4.5474399999999998E-2</v>
      </c>
      <c r="E454">
        <v>-10.793200000000001</v>
      </c>
      <c r="F454" s="2">
        <v>1.8985200000000001E-27</v>
      </c>
    </row>
    <row r="455" spans="2:6" x14ac:dyDescent="0.35">
      <c r="B455" t="s">
        <v>452</v>
      </c>
      <c r="C455">
        <v>0.51513699999999996</v>
      </c>
      <c r="D455">
        <v>4.5030899999999999E-2</v>
      </c>
      <c r="E455">
        <v>-10.767300000000001</v>
      </c>
      <c r="F455" s="2">
        <v>2.5139000000000001E-27</v>
      </c>
    </row>
    <row r="456" spans="2:6" x14ac:dyDescent="0.35">
      <c r="B456" t="s">
        <v>453</v>
      </c>
      <c r="C456">
        <v>0.50822599999999996</v>
      </c>
      <c r="D456">
        <v>4.3853200000000002E-2</v>
      </c>
      <c r="E456">
        <v>-11.2141</v>
      </c>
      <c r="F456" s="2">
        <v>1.7842400000000001E-29</v>
      </c>
    </row>
    <row r="457" spans="2:6" x14ac:dyDescent="0.35">
      <c r="B457" t="s">
        <v>454</v>
      </c>
      <c r="C457">
        <v>0.47044999999999998</v>
      </c>
      <c r="D457">
        <v>4.1048500000000002E-2</v>
      </c>
      <c r="E457">
        <v>-12.900600000000001</v>
      </c>
      <c r="F457" s="2">
        <v>2.3144900000000001E-38</v>
      </c>
    </row>
    <row r="458" spans="2:6" x14ac:dyDescent="0.35">
      <c r="B458" t="s">
        <v>455</v>
      </c>
      <c r="C458">
        <v>0.43650800000000001</v>
      </c>
      <c r="D458">
        <v>3.81465E-2</v>
      </c>
      <c r="E458">
        <v>-14.771800000000001</v>
      </c>
      <c r="F458" s="2">
        <v>1.1668500000000001E-49</v>
      </c>
    </row>
    <row r="459" spans="2:6" x14ac:dyDescent="0.35">
      <c r="B459" t="s">
        <v>456</v>
      </c>
      <c r="C459">
        <v>0.392287</v>
      </c>
      <c r="D459">
        <v>3.5266699999999998E-2</v>
      </c>
      <c r="E459">
        <v>-17.2319</v>
      </c>
      <c r="F459" s="2">
        <v>8.13646E-67</v>
      </c>
    </row>
    <row r="460" spans="2:6" x14ac:dyDescent="0.35">
      <c r="B460" t="s">
        <v>457</v>
      </c>
      <c r="C460">
        <v>0.33010400000000001</v>
      </c>
      <c r="D460">
        <v>3.2647799999999998E-2</v>
      </c>
      <c r="E460">
        <v>-20.518899999999999</v>
      </c>
      <c r="F460" s="2">
        <v>7.9088399999999997E-94</v>
      </c>
    </row>
    <row r="461" spans="2:6" x14ac:dyDescent="0.35">
      <c r="B461" t="s">
        <v>458</v>
      </c>
      <c r="C461">
        <v>0.28199400000000002</v>
      </c>
      <c r="D461">
        <v>3.1210000000000002E-2</v>
      </c>
      <c r="E461">
        <v>-23.005700000000001</v>
      </c>
      <c r="F461" s="2">
        <v>2.2429599999999999E-117</v>
      </c>
    </row>
    <row r="462" spans="2:6" x14ac:dyDescent="0.35">
      <c r="B462" t="s">
        <v>459</v>
      </c>
      <c r="C462">
        <v>0.23738699999999999</v>
      </c>
      <c r="D462">
        <v>3.0198099999999999E-2</v>
      </c>
      <c r="E462">
        <v>-25.253599999999999</v>
      </c>
      <c r="F462" s="2">
        <v>5.7259200000000005E-141</v>
      </c>
    </row>
    <row r="463" spans="2:6" x14ac:dyDescent="0.35">
      <c r="B463" t="s">
        <v>1471</v>
      </c>
      <c r="C463">
        <v>0.219224</v>
      </c>
      <c r="D463">
        <v>2.9963E-2</v>
      </c>
      <c r="E463">
        <v>-26.058</v>
      </c>
      <c r="F463" s="2">
        <v>6.0691800000000005E-150</v>
      </c>
    </row>
    <row r="464" spans="2:6" x14ac:dyDescent="0.35">
      <c r="B464" t="s">
        <v>1671</v>
      </c>
      <c r="C464">
        <v>0.218697</v>
      </c>
      <c r="D464">
        <v>3.0825200000000001E-2</v>
      </c>
      <c r="E464">
        <v>-25.346299999999999</v>
      </c>
      <c r="F464" s="2">
        <v>5.4791599999999998E-142</v>
      </c>
    </row>
    <row r="465" spans="2:6" x14ac:dyDescent="0.35">
      <c r="B465" t="s">
        <v>1716</v>
      </c>
      <c r="C465">
        <v>0.23477600000000001</v>
      </c>
      <c r="D465">
        <v>3.3530299999999999E-2</v>
      </c>
      <c r="E465">
        <v>-22.821899999999999</v>
      </c>
      <c r="F465" s="2">
        <v>1.52282E-115</v>
      </c>
    </row>
    <row r="466" spans="2:6" x14ac:dyDescent="0.35">
      <c r="B466" t="s">
        <v>1779</v>
      </c>
      <c r="C466">
        <v>0.25683699999999998</v>
      </c>
      <c r="D466">
        <v>3.7956400000000001E-2</v>
      </c>
      <c r="E466">
        <v>-19.5794</v>
      </c>
      <c r="F466" s="2">
        <v>1.24878E-85</v>
      </c>
    </row>
    <row r="467" spans="2:6" x14ac:dyDescent="0.35">
      <c r="B467" t="s">
        <v>460</v>
      </c>
      <c r="C467">
        <v>42854.9</v>
      </c>
      <c r="D467">
        <v>3077.07</v>
      </c>
    </row>
    <row r="468" spans="2:6" x14ac:dyDescent="0.35">
      <c r="B468" t="s">
        <v>461</v>
      </c>
      <c r="C468">
        <v>55509.8</v>
      </c>
      <c r="D468">
        <v>4005.84</v>
      </c>
    </row>
    <row r="469" spans="2:6" x14ac:dyDescent="0.35">
      <c r="B469" t="s">
        <v>462</v>
      </c>
      <c r="C469">
        <v>55509.8</v>
      </c>
      <c r="D469">
        <v>4005.84</v>
      </c>
    </row>
    <row r="470" spans="2:6" x14ac:dyDescent="0.35">
      <c r="B470" t="s">
        <v>463</v>
      </c>
      <c r="C470">
        <v>21731.9</v>
      </c>
      <c r="D470">
        <v>1595.58</v>
      </c>
    </row>
    <row r="471" spans="2:6" x14ac:dyDescent="0.35">
      <c r="B471" t="s">
        <v>464</v>
      </c>
      <c r="C471">
        <v>17141.900000000001</v>
      </c>
      <c r="D471">
        <v>1230.83</v>
      </c>
    </row>
    <row r="472" spans="2:6" x14ac:dyDescent="0.35">
      <c r="B472" t="s">
        <v>465</v>
      </c>
      <c r="C472">
        <v>0.40015000000000001</v>
      </c>
      <c r="D472" s="2">
        <v>1.6003899999999998E-17</v>
      </c>
    </row>
    <row r="473" spans="2:6" x14ac:dyDescent="0.35">
      <c r="B473" t="s">
        <v>466</v>
      </c>
      <c r="C473">
        <v>0.110663</v>
      </c>
      <c r="D473">
        <v>1.6837899999999999E-3</v>
      </c>
    </row>
    <row r="474" spans="2:6" x14ac:dyDescent="0.35">
      <c r="B474" t="s">
        <v>467</v>
      </c>
      <c r="C474">
        <v>3386.97</v>
      </c>
      <c r="D474">
        <v>244.16399999999999</v>
      </c>
    </row>
    <row r="475" spans="2:6" x14ac:dyDescent="0.35">
      <c r="B475" t="s">
        <v>468</v>
      </c>
      <c r="C475">
        <v>14992.2</v>
      </c>
      <c r="D475">
        <v>1076.47</v>
      </c>
    </row>
    <row r="476" spans="2:6" x14ac:dyDescent="0.35">
      <c r="B476" t="s">
        <v>469</v>
      </c>
      <c r="C476">
        <v>0.12977</v>
      </c>
      <c r="D476">
        <v>2.00016E-3</v>
      </c>
    </row>
    <row r="477" spans="2:6" x14ac:dyDescent="0.35">
      <c r="B477" t="s">
        <v>470</v>
      </c>
      <c r="C477">
        <v>3605.85</v>
      </c>
      <c r="D477">
        <v>260.11200000000002</v>
      </c>
    </row>
    <row r="478" spans="2:6" x14ac:dyDescent="0.35">
      <c r="B478" t="s">
        <v>471</v>
      </c>
      <c r="C478">
        <v>3664.11</v>
      </c>
      <c r="D478">
        <v>460.72899999999998</v>
      </c>
    </row>
    <row r="479" spans="2:6" x14ac:dyDescent="0.35">
      <c r="B479" t="s">
        <v>472</v>
      </c>
      <c r="C479">
        <v>8.5729200000000005E-2</v>
      </c>
      <c r="D479">
        <v>8.7081199999999997E-3</v>
      </c>
    </row>
    <row r="480" spans="2:6" x14ac:dyDescent="0.35">
      <c r="B480" t="s">
        <v>473</v>
      </c>
      <c r="C480">
        <v>0.39707199999999998</v>
      </c>
      <c r="D480">
        <v>2.7704800000000002E-2</v>
      </c>
    </row>
    <row r="481" spans="1:17" x14ac:dyDescent="0.35">
      <c r="B481" t="s">
        <v>474</v>
      </c>
      <c r="C481">
        <v>4333.33</v>
      </c>
      <c r="D481">
        <v>318.52699999999999</v>
      </c>
    </row>
    <row r="482" spans="1:17" x14ac:dyDescent="0.35">
      <c r="B482" t="s">
        <v>475</v>
      </c>
      <c r="C482">
        <v>3569.43</v>
      </c>
      <c r="D482">
        <v>301.10899999999998</v>
      </c>
    </row>
    <row r="483" spans="1:17" x14ac:dyDescent="0.35">
      <c r="B483" t="s">
        <v>1780</v>
      </c>
      <c r="C483">
        <v>1639.02</v>
      </c>
      <c r="D483">
        <v>393.43900000000002</v>
      </c>
    </row>
    <row r="484" spans="1:17" x14ac:dyDescent="0.35">
      <c r="B484" t="s">
        <v>1781</v>
      </c>
      <c r="C484">
        <v>2598.8200000000002</v>
      </c>
      <c r="D484">
        <v>410.41199999999998</v>
      </c>
    </row>
    <row r="485" spans="1:17" x14ac:dyDescent="0.35">
      <c r="B485" t="s">
        <v>1782</v>
      </c>
      <c r="C485">
        <v>1502.56</v>
      </c>
      <c r="D485">
        <v>370.858</v>
      </c>
    </row>
    <row r="486" spans="1:17" x14ac:dyDescent="0.35">
      <c r="B486" t="s">
        <v>476</v>
      </c>
      <c r="C486">
        <v>42854.9</v>
      </c>
      <c r="D486">
        <v>3077.07</v>
      </c>
    </row>
    <row r="488" spans="1:17" x14ac:dyDescent="0.35">
      <c r="A488" t="s">
        <v>28</v>
      </c>
    </row>
    <row r="489" spans="1:17" x14ac:dyDescent="0.35">
      <c r="A489" t="s">
        <v>477</v>
      </c>
      <c r="B489" t="s">
        <v>179</v>
      </c>
      <c r="C489" t="s">
        <v>181</v>
      </c>
      <c r="D489" t="s">
        <v>182</v>
      </c>
      <c r="E489" t="s">
        <v>183</v>
      </c>
      <c r="F489" t="s">
        <v>184</v>
      </c>
      <c r="G489" t="s">
        <v>186</v>
      </c>
      <c r="H489" t="s">
        <v>187</v>
      </c>
      <c r="I489" t="s">
        <v>188</v>
      </c>
      <c r="J489" t="s">
        <v>189</v>
      </c>
      <c r="K489" t="s">
        <v>190</v>
      </c>
      <c r="L489" t="s">
        <v>191</v>
      </c>
      <c r="M489" t="s">
        <v>192</v>
      </c>
      <c r="N489" t="s">
        <v>193</v>
      </c>
      <c r="O489" t="s">
        <v>194</v>
      </c>
      <c r="P489" t="s">
        <v>195</v>
      </c>
      <c r="Q489" t="s">
        <v>196</v>
      </c>
    </row>
    <row r="490" spans="1:17" x14ac:dyDescent="0.35">
      <c r="A490">
        <v>1985</v>
      </c>
      <c r="B490">
        <v>0.24</v>
      </c>
      <c r="C490">
        <v>19.670000000000002</v>
      </c>
      <c r="D490">
        <v>80.260000000000005</v>
      </c>
      <c r="E490">
        <v>9.6990000000000007E-2</v>
      </c>
      <c r="F490">
        <v>3.10907</v>
      </c>
      <c r="G490">
        <v>7.7303800000000003</v>
      </c>
      <c r="H490" s="2">
        <v>1.296E-5</v>
      </c>
      <c r="I490">
        <v>2.9689999999999999</v>
      </c>
      <c r="J490">
        <v>40.649000000000001</v>
      </c>
      <c r="K490">
        <v>-0.33349000000000001</v>
      </c>
      <c r="L490">
        <v>1</v>
      </c>
      <c r="M490">
        <v>0</v>
      </c>
      <c r="N490">
        <v>0</v>
      </c>
      <c r="O490">
        <v>0</v>
      </c>
      <c r="P490">
        <v>0</v>
      </c>
      <c r="Q490">
        <v>0</v>
      </c>
    </row>
    <row r="491" spans="1:17" x14ac:dyDescent="0.35">
      <c r="A491">
        <v>1986</v>
      </c>
      <c r="B491">
        <v>0.24</v>
      </c>
      <c r="C491">
        <v>19.670000000000002</v>
      </c>
      <c r="D491">
        <v>80.260000000000005</v>
      </c>
      <c r="E491">
        <v>9.6990000000000007E-2</v>
      </c>
      <c r="F491">
        <v>3.10907</v>
      </c>
      <c r="G491">
        <v>7.7303800000000003</v>
      </c>
      <c r="H491" s="2">
        <v>1.296E-5</v>
      </c>
      <c r="I491">
        <v>2.9689999999999999</v>
      </c>
      <c r="J491">
        <v>40.649000000000001</v>
      </c>
      <c r="K491">
        <v>-0.33349000000000001</v>
      </c>
      <c r="L491">
        <v>1</v>
      </c>
      <c r="M491">
        <v>0</v>
      </c>
      <c r="N491">
        <v>0</v>
      </c>
      <c r="O491">
        <v>0</v>
      </c>
      <c r="P491">
        <v>0</v>
      </c>
      <c r="Q491">
        <v>0</v>
      </c>
    </row>
    <row r="492" spans="1:17" x14ac:dyDescent="0.35">
      <c r="A492">
        <v>1987</v>
      </c>
      <c r="B492">
        <v>0.24</v>
      </c>
      <c r="C492">
        <v>19.670000000000002</v>
      </c>
      <c r="D492">
        <v>80.260000000000005</v>
      </c>
      <c r="E492">
        <v>9.6990000000000007E-2</v>
      </c>
      <c r="F492">
        <v>3.10907</v>
      </c>
      <c r="G492">
        <v>7.7303800000000003</v>
      </c>
      <c r="H492" s="2">
        <v>1.296E-5</v>
      </c>
      <c r="I492">
        <v>2.9689999999999999</v>
      </c>
      <c r="J492">
        <v>40.649000000000001</v>
      </c>
      <c r="K492">
        <v>-0.33349000000000001</v>
      </c>
      <c r="L492">
        <v>1</v>
      </c>
      <c r="M492">
        <v>0</v>
      </c>
      <c r="N492">
        <v>0</v>
      </c>
      <c r="O492">
        <v>0</v>
      </c>
      <c r="P492">
        <v>0</v>
      </c>
      <c r="Q492">
        <v>0</v>
      </c>
    </row>
    <row r="493" spans="1:17" x14ac:dyDescent="0.35">
      <c r="A493">
        <v>1988</v>
      </c>
      <c r="B493">
        <v>0.24</v>
      </c>
      <c r="C493">
        <v>19.670000000000002</v>
      </c>
      <c r="D493">
        <v>80.260000000000005</v>
      </c>
      <c r="E493">
        <v>9.6990000000000007E-2</v>
      </c>
      <c r="F493">
        <v>3.10907</v>
      </c>
      <c r="G493">
        <v>7.7303800000000003</v>
      </c>
      <c r="H493" s="2">
        <v>1.296E-5</v>
      </c>
      <c r="I493">
        <v>2.9689999999999999</v>
      </c>
      <c r="J493">
        <v>40.649000000000001</v>
      </c>
      <c r="K493">
        <v>-0.33349000000000001</v>
      </c>
      <c r="L493">
        <v>1</v>
      </c>
      <c r="M493">
        <v>0</v>
      </c>
      <c r="N493">
        <v>0</v>
      </c>
      <c r="O493">
        <v>0</v>
      </c>
      <c r="P493">
        <v>0</v>
      </c>
      <c r="Q493">
        <v>0</v>
      </c>
    </row>
    <row r="494" spans="1:17" x14ac:dyDescent="0.35">
      <c r="A494">
        <v>1989</v>
      </c>
      <c r="B494">
        <v>0.24</v>
      </c>
      <c r="C494">
        <v>19.670000000000002</v>
      </c>
      <c r="D494">
        <v>80.260000000000005</v>
      </c>
      <c r="E494">
        <v>9.6990000000000007E-2</v>
      </c>
      <c r="F494">
        <v>3.10907</v>
      </c>
      <c r="G494">
        <v>7.7303800000000003</v>
      </c>
      <c r="H494" s="2">
        <v>1.296E-5</v>
      </c>
      <c r="I494">
        <v>2.9689999999999999</v>
      </c>
      <c r="J494">
        <v>40.649000000000001</v>
      </c>
      <c r="K494">
        <v>-0.33349000000000001</v>
      </c>
      <c r="L494">
        <v>1</v>
      </c>
      <c r="M494">
        <v>0</v>
      </c>
      <c r="N494">
        <v>0</v>
      </c>
      <c r="O494">
        <v>0</v>
      </c>
      <c r="P494">
        <v>0</v>
      </c>
      <c r="Q494">
        <v>0</v>
      </c>
    </row>
    <row r="495" spans="1:17" x14ac:dyDescent="0.35">
      <c r="A495">
        <v>1990</v>
      </c>
      <c r="B495">
        <v>0.24</v>
      </c>
      <c r="C495">
        <v>19.670000000000002</v>
      </c>
      <c r="D495">
        <v>80.260000000000005</v>
      </c>
      <c r="E495">
        <v>9.6990000000000007E-2</v>
      </c>
      <c r="F495">
        <v>3.10907</v>
      </c>
      <c r="G495">
        <v>7.7303800000000003</v>
      </c>
      <c r="H495" s="2">
        <v>1.296E-5</v>
      </c>
      <c r="I495">
        <v>2.9689999999999999</v>
      </c>
      <c r="J495">
        <v>40.649000000000001</v>
      </c>
      <c r="K495">
        <v>-0.33349000000000001</v>
      </c>
      <c r="L495">
        <v>1</v>
      </c>
      <c r="M495">
        <v>0</v>
      </c>
      <c r="N495">
        <v>0</v>
      </c>
      <c r="O495">
        <v>0</v>
      </c>
      <c r="P495">
        <v>0</v>
      </c>
      <c r="Q495">
        <v>0</v>
      </c>
    </row>
    <row r="496" spans="1:17" x14ac:dyDescent="0.35">
      <c r="A496">
        <v>1991</v>
      </c>
      <c r="B496">
        <v>0.24</v>
      </c>
      <c r="C496">
        <v>19.670000000000002</v>
      </c>
      <c r="D496">
        <v>80.260000000000005</v>
      </c>
      <c r="E496">
        <v>9.6990000000000007E-2</v>
      </c>
      <c r="F496">
        <v>3.10907</v>
      </c>
      <c r="G496">
        <v>7.7303800000000003</v>
      </c>
      <c r="H496" s="2">
        <v>1.296E-5</v>
      </c>
      <c r="I496">
        <v>2.9689999999999999</v>
      </c>
      <c r="J496">
        <v>40.649000000000001</v>
      </c>
      <c r="K496">
        <v>-0.33349000000000001</v>
      </c>
      <c r="L496">
        <v>1</v>
      </c>
      <c r="M496">
        <v>0</v>
      </c>
      <c r="N496">
        <v>0</v>
      </c>
      <c r="O496">
        <v>0</v>
      </c>
      <c r="P496">
        <v>0</v>
      </c>
      <c r="Q496">
        <v>0</v>
      </c>
    </row>
    <row r="497" spans="1:17" x14ac:dyDescent="0.35">
      <c r="A497">
        <v>1992</v>
      </c>
      <c r="B497">
        <v>0.24</v>
      </c>
      <c r="C497">
        <v>19.670000000000002</v>
      </c>
      <c r="D497">
        <v>80.260000000000005</v>
      </c>
      <c r="E497">
        <v>9.6990000000000007E-2</v>
      </c>
      <c r="F497">
        <v>3.10907</v>
      </c>
      <c r="G497">
        <v>7.7303800000000003</v>
      </c>
      <c r="H497" s="2">
        <v>1.296E-5</v>
      </c>
      <c r="I497">
        <v>2.9689999999999999</v>
      </c>
      <c r="J497">
        <v>40.649000000000001</v>
      </c>
      <c r="K497">
        <v>-0.33349000000000001</v>
      </c>
      <c r="L497">
        <v>1</v>
      </c>
      <c r="M497">
        <v>0</v>
      </c>
      <c r="N497">
        <v>0</v>
      </c>
      <c r="O497">
        <v>0</v>
      </c>
      <c r="P497">
        <v>0</v>
      </c>
      <c r="Q497">
        <v>0</v>
      </c>
    </row>
    <row r="498" spans="1:17" x14ac:dyDescent="0.35">
      <c r="A498">
        <v>1993</v>
      </c>
      <c r="B498">
        <v>0.24</v>
      </c>
      <c r="C498">
        <v>19.670000000000002</v>
      </c>
      <c r="D498">
        <v>80.260000000000005</v>
      </c>
      <c r="E498">
        <v>9.6990000000000007E-2</v>
      </c>
      <c r="F498">
        <v>3.10907</v>
      </c>
      <c r="G498">
        <v>7.7303800000000003</v>
      </c>
      <c r="H498" s="2">
        <v>1.296E-5</v>
      </c>
      <c r="I498">
        <v>2.9689999999999999</v>
      </c>
      <c r="J498">
        <v>40.649000000000001</v>
      </c>
      <c r="K498">
        <v>-0.33349000000000001</v>
      </c>
      <c r="L498">
        <v>1</v>
      </c>
      <c r="M498">
        <v>0</v>
      </c>
      <c r="N498">
        <v>0</v>
      </c>
      <c r="O498">
        <v>0</v>
      </c>
      <c r="P498">
        <v>0</v>
      </c>
      <c r="Q498">
        <v>0</v>
      </c>
    </row>
    <row r="499" spans="1:17" x14ac:dyDescent="0.35">
      <c r="A499">
        <v>1994</v>
      </c>
      <c r="B499">
        <v>0.24</v>
      </c>
      <c r="C499">
        <v>19.670000000000002</v>
      </c>
      <c r="D499">
        <v>80.260000000000005</v>
      </c>
      <c r="E499">
        <v>9.6990000000000007E-2</v>
      </c>
      <c r="F499">
        <v>3.10907</v>
      </c>
      <c r="G499">
        <v>7.7303800000000003</v>
      </c>
      <c r="H499" s="2">
        <v>1.296E-5</v>
      </c>
      <c r="I499">
        <v>2.9689999999999999</v>
      </c>
      <c r="J499">
        <v>40.649000000000001</v>
      </c>
      <c r="K499">
        <v>-0.33349000000000001</v>
      </c>
      <c r="L499">
        <v>1</v>
      </c>
      <c r="M499">
        <v>0</v>
      </c>
      <c r="N499">
        <v>0</v>
      </c>
      <c r="O499">
        <v>0</v>
      </c>
      <c r="P499">
        <v>0</v>
      </c>
      <c r="Q499">
        <v>0</v>
      </c>
    </row>
    <row r="500" spans="1:17" x14ac:dyDescent="0.35">
      <c r="A500">
        <v>1995</v>
      </c>
      <c r="B500">
        <v>0.24</v>
      </c>
      <c r="C500">
        <v>19.670000000000002</v>
      </c>
      <c r="D500">
        <v>80.260000000000005</v>
      </c>
      <c r="E500">
        <v>9.6990000000000007E-2</v>
      </c>
      <c r="F500">
        <v>3.10907</v>
      </c>
      <c r="G500">
        <v>7.7303800000000003</v>
      </c>
      <c r="H500" s="2">
        <v>1.296E-5</v>
      </c>
      <c r="I500">
        <v>2.9689999999999999</v>
      </c>
      <c r="J500">
        <v>40.649000000000001</v>
      </c>
      <c r="K500">
        <v>-0.33349000000000001</v>
      </c>
      <c r="L500">
        <v>1</v>
      </c>
      <c r="M500">
        <v>0</v>
      </c>
      <c r="N500">
        <v>0</v>
      </c>
      <c r="O500">
        <v>0</v>
      </c>
      <c r="P500">
        <v>0</v>
      </c>
      <c r="Q500">
        <v>0</v>
      </c>
    </row>
    <row r="501" spans="1:17" x14ac:dyDescent="0.35">
      <c r="A501">
        <v>1996</v>
      </c>
      <c r="B501">
        <v>0.24</v>
      </c>
      <c r="C501">
        <v>19.670000000000002</v>
      </c>
      <c r="D501">
        <v>80.260000000000005</v>
      </c>
      <c r="E501">
        <v>9.6990000000000007E-2</v>
      </c>
      <c r="F501">
        <v>3.10907</v>
      </c>
      <c r="G501">
        <v>7.7303800000000003</v>
      </c>
      <c r="H501" s="2">
        <v>1.296E-5</v>
      </c>
      <c r="I501">
        <v>2.9689999999999999</v>
      </c>
      <c r="J501">
        <v>40.649000000000001</v>
      </c>
      <c r="K501">
        <v>-0.33349000000000001</v>
      </c>
      <c r="L501">
        <v>1</v>
      </c>
      <c r="M501">
        <v>0</v>
      </c>
      <c r="N501">
        <v>0</v>
      </c>
      <c r="O501">
        <v>0</v>
      </c>
      <c r="P501">
        <v>0</v>
      </c>
      <c r="Q501">
        <v>0</v>
      </c>
    </row>
    <row r="502" spans="1:17" x14ac:dyDescent="0.35">
      <c r="A502">
        <v>1997</v>
      </c>
      <c r="B502">
        <v>0.24</v>
      </c>
      <c r="C502">
        <v>19.670000000000002</v>
      </c>
      <c r="D502">
        <v>80.260000000000005</v>
      </c>
      <c r="E502">
        <v>9.6990000000000007E-2</v>
      </c>
      <c r="F502">
        <v>3.10907</v>
      </c>
      <c r="G502">
        <v>7.7303800000000003</v>
      </c>
      <c r="H502" s="2">
        <v>1.296E-5</v>
      </c>
      <c r="I502">
        <v>2.9689999999999999</v>
      </c>
      <c r="J502">
        <v>40.649000000000001</v>
      </c>
      <c r="K502">
        <v>-0.33349000000000001</v>
      </c>
      <c r="L502">
        <v>1</v>
      </c>
      <c r="M502">
        <v>0</v>
      </c>
      <c r="N502">
        <v>0</v>
      </c>
      <c r="O502">
        <v>0</v>
      </c>
      <c r="P502">
        <v>0</v>
      </c>
      <c r="Q502">
        <v>0</v>
      </c>
    </row>
    <row r="503" spans="1:17" x14ac:dyDescent="0.35">
      <c r="A503">
        <v>1998</v>
      </c>
      <c r="B503">
        <v>0.24</v>
      </c>
      <c r="C503">
        <v>19.670000000000002</v>
      </c>
      <c r="D503">
        <v>80.260000000000005</v>
      </c>
      <c r="E503">
        <v>9.6990000000000007E-2</v>
      </c>
      <c r="F503">
        <v>3.10907</v>
      </c>
      <c r="G503">
        <v>7.7303800000000003</v>
      </c>
      <c r="H503" s="2">
        <v>1.296E-5</v>
      </c>
      <c r="I503">
        <v>2.9689999999999999</v>
      </c>
      <c r="J503">
        <v>40.649000000000001</v>
      </c>
      <c r="K503">
        <v>-0.33349000000000001</v>
      </c>
      <c r="L503">
        <v>1</v>
      </c>
      <c r="M503">
        <v>0</v>
      </c>
      <c r="N503">
        <v>0</v>
      </c>
      <c r="O503">
        <v>0</v>
      </c>
      <c r="P503">
        <v>0</v>
      </c>
      <c r="Q503">
        <v>0</v>
      </c>
    </row>
    <row r="504" spans="1:17" x14ac:dyDescent="0.35">
      <c r="A504">
        <v>1999</v>
      </c>
      <c r="B504">
        <v>0.24</v>
      </c>
      <c r="C504">
        <v>19.670000000000002</v>
      </c>
      <c r="D504">
        <v>80.260000000000005</v>
      </c>
      <c r="E504">
        <v>9.6990000000000007E-2</v>
      </c>
      <c r="F504">
        <v>3.10907</v>
      </c>
      <c r="G504">
        <v>7.7303800000000003</v>
      </c>
      <c r="H504" s="2">
        <v>1.296E-5</v>
      </c>
      <c r="I504">
        <v>2.9689999999999999</v>
      </c>
      <c r="J504">
        <v>40.649000000000001</v>
      </c>
      <c r="K504">
        <v>-0.33349000000000001</v>
      </c>
      <c r="L504">
        <v>1</v>
      </c>
      <c r="M504">
        <v>0</v>
      </c>
      <c r="N504">
        <v>0</v>
      </c>
      <c r="O504">
        <v>0</v>
      </c>
      <c r="P504">
        <v>0</v>
      </c>
      <c r="Q504">
        <v>0</v>
      </c>
    </row>
    <row r="505" spans="1:17" x14ac:dyDescent="0.35">
      <c r="A505">
        <v>2000</v>
      </c>
      <c r="B505">
        <v>0.24</v>
      </c>
      <c r="C505">
        <v>19.670000000000002</v>
      </c>
      <c r="D505">
        <v>80.260000000000005</v>
      </c>
      <c r="E505">
        <v>9.6990000000000007E-2</v>
      </c>
      <c r="F505">
        <v>3.10907</v>
      </c>
      <c r="G505">
        <v>7.7303800000000003</v>
      </c>
      <c r="H505" s="2">
        <v>1.296E-5</v>
      </c>
      <c r="I505">
        <v>2.9689999999999999</v>
      </c>
      <c r="J505">
        <v>40.649000000000001</v>
      </c>
      <c r="K505">
        <v>-0.33349000000000001</v>
      </c>
      <c r="L505">
        <v>1</v>
      </c>
      <c r="M505">
        <v>0</v>
      </c>
      <c r="N505">
        <v>0</v>
      </c>
      <c r="O505">
        <v>0</v>
      </c>
      <c r="P505">
        <v>0</v>
      </c>
      <c r="Q505">
        <v>0</v>
      </c>
    </row>
    <row r="506" spans="1:17" x14ac:dyDescent="0.35">
      <c r="A506">
        <v>2001</v>
      </c>
      <c r="B506">
        <v>0.24</v>
      </c>
      <c r="C506">
        <v>19.670000000000002</v>
      </c>
      <c r="D506">
        <v>80.260000000000005</v>
      </c>
      <c r="E506">
        <v>9.6990000000000007E-2</v>
      </c>
      <c r="F506">
        <v>3.10907</v>
      </c>
      <c r="G506">
        <v>7.7303800000000003</v>
      </c>
      <c r="H506" s="2">
        <v>1.296E-5</v>
      </c>
      <c r="I506">
        <v>2.9689999999999999</v>
      </c>
      <c r="J506">
        <v>40.649000000000001</v>
      </c>
      <c r="K506">
        <v>-0.33349000000000001</v>
      </c>
      <c r="L506">
        <v>1</v>
      </c>
      <c r="M506">
        <v>0</v>
      </c>
      <c r="N506">
        <v>0</v>
      </c>
      <c r="O506">
        <v>0</v>
      </c>
      <c r="P506">
        <v>0</v>
      </c>
      <c r="Q506">
        <v>0</v>
      </c>
    </row>
    <row r="507" spans="1:17" x14ac:dyDescent="0.35">
      <c r="A507">
        <v>2002</v>
      </c>
      <c r="B507">
        <v>0.24</v>
      </c>
      <c r="C507">
        <v>19.670000000000002</v>
      </c>
      <c r="D507">
        <v>80.260000000000005</v>
      </c>
      <c r="E507">
        <v>9.6990000000000007E-2</v>
      </c>
      <c r="F507">
        <v>3.10907</v>
      </c>
      <c r="G507">
        <v>7.7303800000000003</v>
      </c>
      <c r="H507" s="2">
        <v>1.296E-5</v>
      </c>
      <c r="I507">
        <v>2.9689999999999999</v>
      </c>
      <c r="J507">
        <v>40.649000000000001</v>
      </c>
      <c r="K507">
        <v>-0.33349000000000001</v>
      </c>
      <c r="L507">
        <v>1</v>
      </c>
      <c r="M507">
        <v>0</v>
      </c>
      <c r="N507">
        <v>0</v>
      </c>
      <c r="O507">
        <v>0</v>
      </c>
      <c r="P507">
        <v>0</v>
      </c>
      <c r="Q507">
        <v>0</v>
      </c>
    </row>
    <row r="508" spans="1:17" x14ac:dyDescent="0.35">
      <c r="A508">
        <v>2003</v>
      </c>
      <c r="B508">
        <v>0.24</v>
      </c>
      <c r="C508">
        <v>19.670000000000002</v>
      </c>
      <c r="D508">
        <v>80.260000000000005</v>
      </c>
      <c r="E508">
        <v>9.6990000000000007E-2</v>
      </c>
      <c r="F508">
        <v>3.10907</v>
      </c>
      <c r="G508">
        <v>7.7303800000000003</v>
      </c>
      <c r="H508" s="2">
        <v>1.296E-5</v>
      </c>
      <c r="I508">
        <v>2.9689999999999999</v>
      </c>
      <c r="J508">
        <v>40.649000000000001</v>
      </c>
      <c r="K508">
        <v>-0.33349000000000001</v>
      </c>
      <c r="L508">
        <v>1</v>
      </c>
      <c r="M508">
        <v>0</v>
      </c>
      <c r="N508">
        <v>0</v>
      </c>
      <c r="O508">
        <v>0</v>
      </c>
      <c r="P508">
        <v>0</v>
      </c>
      <c r="Q508">
        <v>0</v>
      </c>
    </row>
    <row r="509" spans="1:17" x14ac:dyDescent="0.35">
      <c r="A509">
        <v>2004</v>
      </c>
      <c r="B509">
        <v>0.24</v>
      </c>
      <c r="C509">
        <v>19.670000000000002</v>
      </c>
      <c r="D509">
        <v>80.260000000000005</v>
      </c>
      <c r="E509">
        <v>9.6990000000000007E-2</v>
      </c>
      <c r="F509">
        <v>3.10907</v>
      </c>
      <c r="G509">
        <v>7.7303800000000003</v>
      </c>
      <c r="H509" s="2">
        <v>1.296E-5</v>
      </c>
      <c r="I509">
        <v>2.9689999999999999</v>
      </c>
      <c r="J509">
        <v>40.649000000000001</v>
      </c>
      <c r="K509">
        <v>-0.33349000000000001</v>
      </c>
      <c r="L509">
        <v>1</v>
      </c>
      <c r="M509">
        <v>0</v>
      </c>
      <c r="N509">
        <v>0</v>
      </c>
      <c r="O509">
        <v>0</v>
      </c>
      <c r="P509">
        <v>0</v>
      </c>
      <c r="Q509">
        <v>0</v>
      </c>
    </row>
    <row r="510" spans="1:17" x14ac:dyDescent="0.35">
      <c r="A510">
        <v>2005</v>
      </c>
      <c r="B510">
        <v>0.24</v>
      </c>
      <c r="C510">
        <v>19.670000000000002</v>
      </c>
      <c r="D510">
        <v>80.260000000000005</v>
      </c>
      <c r="E510">
        <v>9.6990000000000007E-2</v>
      </c>
      <c r="F510">
        <v>3.10907</v>
      </c>
      <c r="G510">
        <v>7.7303800000000003</v>
      </c>
      <c r="H510" s="2">
        <v>1.296E-5</v>
      </c>
      <c r="I510">
        <v>2.9689999999999999</v>
      </c>
      <c r="J510">
        <v>40.649000000000001</v>
      </c>
      <c r="K510">
        <v>-0.33349000000000001</v>
      </c>
      <c r="L510">
        <v>1</v>
      </c>
      <c r="M510">
        <v>0</v>
      </c>
      <c r="N510">
        <v>0</v>
      </c>
      <c r="O510">
        <v>0</v>
      </c>
      <c r="P510">
        <v>0</v>
      </c>
      <c r="Q510">
        <v>0</v>
      </c>
    </row>
    <row r="511" spans="1:17" x14ac:dyDescent="0.35">
      <c r="A511">
        <v>2006</v>
      </c>
      <c r="B511">
        <v>0.24</v>
      </c>
      <c r="C511">
        <v>19.670000000000002</v>
      </c>
      <c r="D511">
        <v>80.260000000000005</v>
      </c>
      <c r="E511">
        <v>9.6990000000000007E-2</v>
      </c>
      <c r="F511">
        <v>3.10907</v>
      </c>
      <c r="G511">
        <v>7.7303800000000003</v>
      </c>
      <c r="H511" s="2">
        <v>1.296E-5</v>
      </c>
      <c r="I511">
        <v>2.9689999999999999</v>
      </c>
      <c r="J511">
        <v>40.649000000000001</v>
      </c>
      <c r="K511">
        <v>-0.33349000000000001</v>
      </c>
      <c r="L511">
        <v>1</v>
      </c>
      <c r="M511">
        <v>0</v>
      </c>
      <c r="N511">
        <v>0</v>
      </c>
      <c r="O511">
        <v>0</v>
      </c>
      <c r="P511">
        <v>0</v>
      </c>
      <c r="Q511">
        <v>0</v>
      </c>
    </row>
    <row r="512" spans="1:17" x14ac:dyDescent="0.35">
      <c r="A512">
        <v>2007</v>
      </c>
      <c r="B512">
        <v>0.24</v>
      </c>
      <c r="C512">
        <v>19.670000000000002</v>
      </c>
      <c r="D512">
        <v>80.260000000000005</v>
      </c>
      <c r="E512">
        <v>9.6990000000000007E-2</v>
      </c>
      <c r="F512">
        <v>3.10907</v>
      </c>
      <c r="G512">
        <v>7.7303800000000003</v>
      </c>
      <c r="H512" s="2">
        <v>1.296E-5</v>
      </c>
      <c r="I512">
        <v>2.9689999999999999</v>
      </c>
      <c r="J512">
        <v>40.649000000000001</v>
      </c>
      <c r="K512">
        <v>-0.33349000000000001</v>
      </c>
      <c r="L512">
        <v>1</v>
      </c>
      <c r="M512">
        <v>0</v>
      </c>
      <c r="N512">
        <v>0</v>
      </c>
      <c r="O512">
        <v>0</v>
      </c>
      <c r="P512">
        <v>0</v>
      </c>
      <c r="Q512">
        <v>0</v>
      </c>
    </row>
    <row r="513" spans="1:17" x14ac:dyDescent="0.35">
      <c r="A513">
        <v>2008</v>
      </c>
      <c r="B513">
        <v>0.24</v>
      </c>
      <c r="C513">
        <v>19.670000000000002</v>
      </c>
      <c r="D513">
        <v>80.260000000000005</v>
      </c>
      <c r="E513">
        <v>9.6990000000000007E-2</v>
      </c>
      <c r="F513">
        <v>3.10907</v>
      </c>
      <c r="G513">
        <v>7.7303800000000003</v>
      </c>
      <c r="H513" s="2">
        <v>1.296E-5</v>
      </c>
      <c r="I513">
        <v>2.9689999999999999</v>
      </c>
      <c r="J513">
        <v>40.649000000000001</v>
      </c>
      <c r="K513">
        <v>-0.33349000000000001</v>
      </c>
      <c r="L513">
        <v>1</v>
      </c>
      <c r="M513">
        <v>0</v>
      </c>
      <c r="N513">
        <v>0</v>
      </c>
      <c r="O513">
        <v>0</v>
      </c>
      <c r="P513">
        <v>0</v>
      </c>
      <c r="Q513">
        <v>0</v>
      </c>
    </row>
    <row r="514" spans="1:17" x14ac:dyDescent="0.35">
      <c r="A514">
        <v>2009</v>
      </c>
      <c r="B514">
        <v>0.24</v>
      </c>
      <c r="C514">
        <v>19.670000000000002</v>
      </c>
      <c r="D514">
        <v>80.260000000000005</v>
      </c>
      <c r="E514">
        <v>9.6990000000000007E-2</v>
      </c>
      <c r="F514">
        <v>3.10907</v>
      </c>
      <c r="G514">
        <v>7.7303800000000003</v>
      </c>
      <c r="H514" s="2">
        <v>1.296E-5</v>
      </c>
      <c r="I514">
        <v>2.9689999999999999</v>
      </c>
      <c r="J514">
        <v>40.649000000000001</v>
      </c>
      <c r="K514">
        <v>-0.33349000000000001</v>
      </c>
      <c r="L514">
        <v>1</v>
      </c>
      <c r="M514">
        <v>0</v>
      </c>
      <c r="N514">
        <v>0</v>
      </c>
      <c r="O514">
        <v>0</v>
      </c>
      <c r="P514">
        <v>0</v>
      </c>
      <c r="Q514">
        <v>0</v>
      </c>
    </row>
    <row r="515" spans="1:17" x14ac:dyDescent="0.35">
      <c r="A515">
        <v>2010</v>
      </c>
      <c r="B515">
        <v>0.24</v>
      </c>
      <c r="C515">
        <v>19.670000000000002</v>
      </c>
      <c r="D515">
        <v>80.260000000000005</v>
      </c>
      <c r="E515">
        <v>9.6990000000000007E-2</v>
      </c>
      <c r="F515">
        <v>3.10907</v>
      </c>
      <c r="G515">
        <v>7.7303800000000003</v>
      </c>
      <c r="H515" s="2">
        <v>1.296E-5</v>
      </c>
      <c r="I515">
        <v>2.9689999999999999</v>
      </c>
      <c r="J515">
        <v>40.649000000000001</v>
      </c>
      <c r="K515">
        <v>-0.33349000000000001</v>
      </c>
      <c r="L515">
        <v>1</v>
      </c>
      <c r="M515">
        <v>0</v>
      </c>
      <c r="N515">
        <v>0</v>
      </c>
      <c r="O515">
        <v>0</v>
      </c>
      <c r="P515">
        <v>0</v>
      </c>
      <c r="Q515">
        <v>0</v>
      </c>
    </row>
    <row r="516" spans="1:17" x14ac:dyDescent="0.35">
      <c r="A516">
        <v>2011</v>
      </c>
      <c r="B516">
        <v>0.24</v>
      </c>
      <c r="C516">
        <v>19.670000000000002</v>
      </c>
      <c r="D516">
        <v>80.260000000000005</v>
      </c>
      <c r="E516">
        <v>9.6990000000000007E-2</v>
      </c>
      <c r="F516">
        <v>3.10907</v>
      </c>
      <c r="G516">
        <v>7.7303800000000003</v>
      </c>
      <c r="H516" s="2">
        <v>1.296E-5</v>
      </c>
      <c r="I516">
        <v>2.9689999999999999</v>
      </c>
      <c r="J516">
        <v>40.649000000000001</v>
      </c>
      <c r="K516">
        <v>-0.33349000000000001</v>
      </c>
      <c r="L516">
        <v>1</v>
      </c>
      <c r="M516">
        <v>0</v>
      </c>
      <c r="N516">
        <v>0</v>
      </c>
      <c r="O516">
        <v>0</v>
      </c>
      <c r="P516">
        <v>0</v>
      </c>
      <c r="Q516">
        <v>0</v>
      </c>
    </row>
    <row r="517" spans="1:17" x14ac:dyDescent="0.35">
      <c r="A517">
        <v>2012</v>
      </c>
      <c r="B517">
        <v>0.24</v>
      </c>
      <c r="C517">
        <v>19.670000000000002</v>
      </c>
      <c r="D517">
        <v>80.260000000000005</v>
      </c>
      <c r="E517">
        <v>9.6990000000000007E-2</v>
      </c>
      <c r="F517">
        <v>3.10907</v>
      </c>
      <c r="G517">
        <v>7.7303800000000003</v>
      </c>
      <c r="H517" s="2">
        <v>1.296E-5</v>
      </c>
      <c r="I517">
        <v>2.9689999999999999</v>
      </c>
      <c r="J517">
        <v>40.649000000000001</v>
      </c>
      <c r="K517">
        <v>-0.33349000000000001</v>
      </c>
      <c r="L517">
        <v>1</v>
      </c>
      <c r="M517">
        <v>0</v>
      </c>
      <c r="N517">
        <v>0</v>
      </c>
      <c r="O517">
        <v>0</v>
      </c>
      <c r="P517">
        <v>0</v>
      </c>
      <c r="Q517">
        <v>0</v>
      </c>
    </row>
    <row r="518" spans="1:17" x14ac:dyDescent="0.35">
      <c r="A518">
        <v>2013</v>
      </c>
      <c r="B518">
        <v>0.24</v>
      </c>
      <c r="C518">
        <v>19.670000000000002</v>
      </c>
      <c r="D518">
        <v>80.260000000000005</v>
      </c>
      <c r="E518">
        <v>9.6990000000000007E-2</v>
      </c>
      <c r="F518">
        <v>3.10907</v>
      </c>
      <c r="G518">
        <v>7.7303800000000003</v>
      </c>
      <c r="H518" s="2">
        <v>1.296E-5</v>
      </c>
      <c r="I518">
        <v>2.9689999999999999</v>
      </c>
      <c r="J518">
        <v>40.649000000000001</v>
      </c>
      <c r="K518">
        <v>-0.33349000000000001</v>
      </c>
      <c r="L518">
        <v>1</v>
      </c>
      <c r="M518">
        <v>0</v>
      </c>
      <c r="N518">
        <v>0</v>
      </c>
      <c r="O518">
        <v>0</v>
      </c>
      <c r="P518">
        <v>0</v>
      </c>
      <c r="Q518">
        <v>0</v>
      </c>
    </row>
    <row r="519" spans="1:17" x14ac:dyDescent="0.35">
      <c r="A519">
        <v>2014</v>
      </c>
      <c r="B519">
        <v>0.24</v>
      </c>
      <c r="C519">
        <v>19.670000000000002</v>
      </c>
      <c r="D519">
        <v>80.260000000000005</v>
      </c>
      <c r="E519">
        <v>9.6990000000000007E-2</v>
      </c>
      <c r="F519">
        <v>3.10907</v>
      </c>
      <c r="G519">
        <v>7.7303800000000003</v>
      </c>
      <c r="H519" s="2">
        <v>1.296E-5</v>
      </c>
      <c r="I519">
        <v>2.9689999999999999</v>
      </c>
      <c r="J519">
        <v>40.649000000000001</v>
      </c>
      <c r="K519">
        <v>-0.33349000000000001</v>
      </c>
      <c r="L519">
        <v>1</v>
      </c>
      <c r="M519">
        <v>0</v>
      </c>
      <c r="N519">
        <v>0</v>
      </c>
      <c r="O519">
        <v>0</v>
      </c>
      <c r="P519">
        <v>0</v>
      </c>
      <c r="Q519">
        <v>0</v>
      </c>
    </row>
    <row r="520" spans="1:17" x14ac:dyDescent="0.35">
      <c r="A520">
        <v>2015</v>
      </c>
      <c r="B520">
        <v>0.24</v>
      </c>
      <c r="C520">
        <v>19.670000000000002</v>
      </c>
      <c r="D520">
        <v>80.260000000000005</v>
      </c>
      <c r="E520">
        <v>9.6990000000000007E-2</v>
      </c>
      <c r="F520">
        <v>3.10907</v>
      </c>
      <c r="G520">
        <v>7.7303800000000003</v>
      </c>
      <c r="H520" s="2">
        <v>1.296E-5</v>
      </c>
      <c r="I520">
        <v>2.9689999999999999</v>
      </c>
      <c r="J520">
        <v>40.649000000000001</v>
      </c>
      <c r="K520">
        <v>-0.33349000000000001</v>
      </c>
      <c r="L520">
        <v>1</v>
      </c>
      <c r="M520">
        <v>0</v>
      </c>
      <c r="N520">
        <v>0</v>
      </c>
      <c r="O520">
        <v>0</v>
      </c>
      <c r="P520">
        <v>0</v>
      </c>
      <c r="Q520">
        <v>0</v>
      </c>
    </row>
    <row r="521" spans="1:17" x14ac:dyDescent="0.35">
      <c r="A521">
        <v>2016</v>
      </c>
      <c r="B521">
        <v>0.24</v>
      </c>
      <c r="C521">
        <v>19.670000000000002</v>
      </c>
      <c r="D521">
        <v>80.260000000000005</v>
      </c>
      <c r="E521">
        <v>9.6990000000000007E-2</v>
      </c>
      <c r="F521">
        <v>3.10907</v>
      </c>
      <c r="G521">
        <v>7.7303800000000003</v>
      </c>
      <c r="H521" s="2">
        <v>1.296E-5</v>
      </c>
      <c r="I521">
        <v>2.9689999999999999</v>
      </c>
      <c r="J521">
        <v>40.649000000000001</v>
      </c>
      <c r="K521">
        <v>-0.33349000000000001</v>
      </c>
      <c r="L521">
        <v>1</v>
      </c>
      <c r="M521">
        <v>0</v>
      </c>
      <c r="N521">
        <v>0</v>
      </c>
      <c r="O521">
        <v>0</v>
      </c>
      <c r="P521">
        <v>0</v>
      </c>
      <c r="Q521">
        <v>0</v>
      </c>
    </row>
    <row r="522" spans="1:17" x14ac:dyDescent="0.35">
      <c r="A522">
        <v>2017</v>
      </c>
      <c r="B522">
        <v>0.24</v>
      </c>
      <c r="C522">
        <v>19.670000000000002</v>
      </c>
      <c r="D522">
        <v>80.260000000000005</v>
      </c>
      <c r="E522">
        <v>9.6990000000000007E-2</v>
      </c>
      <c r="F522">
        <v>3.10907</v>
      </c>
      <c r="G522">
        <v>7.7303800000000003</v>
      </c>
      <c r="H522" s="2">
        <v>1.296E-5</v>
      </c>
      <c r="I522">
        <v>2.9689999999999999</v>
      </c>
      <c r="J522">
        <v>40.649000000000001</v>
      </c>
      <c r="K522">
        <v>-0.33349000000000001</v>
      </c>
      <c r="L522">
        <v>1</v>
      </c>
      <c r="M522">
        <v>0</v>
      </c>
      <c r="N522">
        <v>0</v>
      </c>
      <c r="O522">
        <v>0</v>
      </c>
      <c r="P522">
        <v>0</v>
      </c>
      <c r="Q522">
        <v>0</v>
      </c>
    </row>
    <row r="523" spans="1:17" x14ac:dyDescent="0.35">
      <c r="A523">
        <v>2018</v>
      </c>
      <c r="B523">
        <v>0.24</v>
      </c>
      <c r="C523">
        <v>19.670000000000002</v>
      </c>
      <c r="D523">
        <v>80.260000000000005</v>
      </c>
      <c r="E523">
        <v>9.6990000000000007E-2</v>
      </c>
      <c r="F523">
        <v>3.10907</v>
      </c>
      <c r="G523">
        <v>7.7303800000000003</v>
      </c>
      <c r="H523" s="2">
        <v>1.296E-5</v>
      </c>
      <c r="I523">
        <v>2.9689999999999999</v>
      </c>
      <c r="J523">
        <v>40.649000000000001</v>
      </c>
      <c r="K523">
        <v>-0.33349000000000001</v>
      </c>
      <c r="L523">
        <v>1</v>
      </c>
      <c r="M523">
        <v>0</v>
      </c>
      <c r="N523">
        <v>0</v>
      </c>
      <c r="O523">
        <v>0</v>
      </c>
      <c r="P523">
        <v>0</v>
      </c>
      <c r="Q523">
        <v>0</v>
      </c>
    </row>
    <row r="524" spans="1:17" x14ac:dyDescent="0.35">
      <c r="A524">
        <v>2019</v>
      </c>
      <c r="B524">
        <v>0.24</v>
      </c>
      <c r="C524">
        <v>19.670000000000002</v>
      </c>
      <c r="D524">
        <v>80.260000000000005</v>
      </c>
      <c r="E524">
        <v>9.6990000000000007E-2</v>
      </c>
      <c r="F524">
        <v>3.10907</v>
      </c>
      <c r="G524">
        <v>7.7303800000000003</v>
      </c>
      <c r="H524" s="2">
        <v>1.296E-5</v>
      </c>
      <c r="I524">
        <v>2.9689999999999999</v>
      </c>
      <c r="J524">
        <v>40.649000000000001</v>
      </c>
      <c r="K524">
        <v>-0.33349000000000001</v>
      </c>
      <c r="L524">
        <v>1</v>
      </c>
      <c r="M524">
        <v>0</v>
      </c>
      <c r="N524">
        <v>0</v>
      </c>
      <c r="O524">
        <v>0</v>
      </c>
      <c r="P524">
        <v>0</v>
      </c>
      <c r="Q524">
        <v>0</v>
      </c>
    </row>
    <row r="526" spans="1:17" x14ac:dyDescent="0.35">
      <c r="A526" t="s">
        <v>29</v>
      </c>
    </row>
    <row r="527" spans="1:17" x14ac:dyDescent="0.35">
      <c r="A527" t="s">
        <v>478</v>
      </c>
      <c r="B527" t="s">
        <v>477</v>
      </c>
    </row>
    <row r="528" spans="1:17" x14ac:dyDescent="0.35">
      <c r="A528">
        <v>1</v>
      </c>
      <c r="B528">
        <v>1985</v>
      </c>
      <c r="C528">
        <v>41.598700000000001</v>
      </c>
      <c r="D528">
        <v>-15</v>
      </c>
      <c r="E528">
        <v>4.6209600000000002</v>
      </c>
      <c r="F528">
        <v>6.5765500000000001</v>
      </c>
      <c r="G528">
        <v>-999</v>
      </c>
      <c r="H528">
        <v>-999</v>
      </c>
      <c r="I528">
        <v>32.654699999999998</v>
      </c>
      <c r="J528">
        <v>2.5876999999999999</v>
      </c>
      <c r="K528">
        <v>1</v>
      </c>
      <c r="L528">
        <v>0</v>
      </c>
    </row>
    <row r="529" spans="1:12" x14ac:dyDescent="0.35">
      <c r="A529">
        <v>1</v>
      </c>
      <c r="B529">
        <v>1986</v>
      </c>
      <c r="C529">
        <v>41.598700000000001</v>
      </c>
      <c r="D529">
        <v>-15</v>
      </c>
      <c r="E529">
        <v>4.6209600000000002</v>
      </c>
      <c r="F529">
        <v>6.5765500000000001</v>
      </c>
      <c r="G529">
        <v>-999</v>
      </c>
      <c r="H529">
        <v>-999</v>
      </c>
      <c r="I529">
        <v>32.654699999999998</v>
      </c>
      <c r="J529">
        <v>2.5876999999999999</v>
      </c>
      <c r="K529">
        <v>1</v>
      </c>
      <c r="L529">
        <v>0</v>
      </c>
    </row>
    <row r="530" spans="1:12" x14ac:dyDescent="0.35">
      <c r="A530">
        <v>1</v>
      </c>
      <c r="B530">
        <v>1987</v>
      </c>
      <c r="C530">
        <v>41.598700000000001</v>
      </c>
      <c r="D530">
        <v>-15</v>
      </c>
      <c r="E530">
        <v>4.6209600000000002</v>
      </c>
      <c r="F530">
        <v>6.5765500000000001</v>
      </c>
      <c r="G530">
        <v>-999</v>
      </c>
      <c r="H530">
        <v>-999</v>
      </c>
      <c r="I530">
        <v>32.654699999999998</v>
      </c>
      <c r="J530">
        <v>2.5876999999999999</v>
      </c>
      <c r="K530">
        <v>1</v>
      </c>
      <c r="L530">
        <v>0</v>
      </c>
    </row>
    <row r="531" spans="1:12" x14ac:dyDescent="0.35">
      <c r="A531">
        <v>1</v>
      </c>
      <c r="B531">
        <v>1988</v>
      </c>
      <c r="C531">
        <v>41.598700000000001</v>
      </c>
      <c r="D531">
        <v>-15</v>
      </c>
      <c r="E531">
        <v>4.6209600000000002</v>
      </c>
      <c r="F531">
        <v>6.5765500000000001</v>
      </c>
      <c r="G531">
        <v>-999</v>
      </c>
      <c r="H531">
        <v>-999</v>
      </c>
      <c r="I531">
        <v>32.654699999999998</v>
      </c>
      <c r="J531">
        <v>2.5876999999999999</v>
      </c>
      <c r="K531">
        <v>1</v>
      </c>
      <c r="L531">
        <v>0</v>
      </c>
    </row>
    <row r="532" spans="1:12" x14ac:dyDescent="0.35">
      <c r="A532">
        <v>1</v>
      </c>
      <c r="B532">
        <v>1989</v>
      </c>
      <c r="C532">
        <v>41.598700000000001</v>
      </c>
      <c r="D532">
        <v>-15</v>
      </c>
      <c r="E532">
        <v>4.6209600000000002</v>
      </c>
      <c r="F532">
        <v>6.5765500000000001</v>
      </c>
      <c r="G532">
        <v>-999</v>
      </c>
      <c r="H532">
        <v>-999</v>
      </c>
      <c r="I532">
        <v>32.654699999999998</v>
      </c>
      <c r="J532">
        <v>2.5876999999999999</v>
      </c>
      <c r="K532">
        <v>1</v>
      </c>
      <c r="L532">
        <v>0</v>
      </c>
    </row>
    <row r="533" spans="1:12" x14ac:dyDescent="0.35">
      <c r="A533">
        <v>1</v>
      </c>
      <c r="B533">
        <v>1990</v>
      </c>
      <c r="C533">
        <v>41.598700000000001</v>
      </c>
      <c r="D533">
        <v>-15</v>
      </c>
      <c r="E533">
        <v>4.6209600000000002</v>
      </c>
      <c r="F533">
        <v>6.5765500000000001</v>
      </c>
      <c r="G533">
        <v>-999</v>
      </c>
      <c r="H533">
        <v>-999</v>
      </c>
      <c r="I533">
        <v>32.654699999999998</v>
      </c>
      <c r="J533">
        <v>2.5876999999999999</v>
      </c>
      <c r="K533">
        <v>1</v>
      </c>
      <c r="L533">
        <v>0</v>
      </c>
    </row>
    <row r="534" spans="1:12" x14ac:dyDescent="0.35">
      <c r="A534">
        <v>1</v>
      </c>
      <c r="B534">
        <v>1991</v>
      </c>
      <c r="C534">
        <v>41.598700000000001</v>
      </c>
      <c r="D534">
        <v>-15</v>
      </c>
      <c r="E534">
        <v>4.6209600000000002</v>
      </c>
      <c r="F534">
        <v>6.5765500000000001</v>
      </c>
      <c r="G534">
        <v>-999</v>
      </c>
      <c r="H534">
        <v>-999</v>
      </c>
      <c r="I534">
        <v>32.654699999999998</v>
      </c>
      <c r="J534">
        <v>2.5876999999999999</v>
      </c>
      <c r="K534">
        <v>1</v>
      </c>
      <c r="L534">
        <v>0</v>
      </c>
    </row>
    <row r="535" spans="1:12" x14ac:dyDescent="0.35">
      <c r="A535">
        <v>1</v>
      </c>
      <c r="B535">
        <v>1992</v>
      </c>
      <c r="C535">
        <v>41.598700000000001</v>
      </c>
      <c r="D535">
        <v>-15</v>
      </c>
      <c r="E535">
        <v>4.6209600000000002</v>
      </c>
      <c r="F535">
        <v>6.5765500000000001</v>
      </c>
      <c r="G535">
        <v>-999</v>
      </c>
      <c r="H535">
        <v>-999</v>
      </c>
      <c r="I535">
        <v>32.654699999999998</v>
      </c>
      <c r="J535">
        <v>2.5876999999999999</v>
      </c>
      <c r="K535">
        <v>1</v>
      </c>
      <c r="L535">
        <v>0</v>
      </c>
    </row>
    <row r="536" spans="1:12" x14ac:dyDescent="0.35">
      <c r="A536">
        <v>1</v>
      </c>
      <c r="B536">
        <v>1993</v>
      </c>
      <c r="C536">
        <v>41.598700000000001</v>
      </c>
      <c r="D536">
        <v>-15</v>
      </c>
      <c r="E536">
        <v>4.6209600000000002</v>
      </c>
      <c r="F536">
        <v>6.5765500000000001</v>
      </c>
      <c r="G536">
        <v>-999</v>
      </c>
      <c r="H536">
        <v>-999</v>
      </c>
      <c r="I536">
        <v>32.654699999999998</v>
      </c>
      <c r="J536">
        <v>2.5876999999999999</v>
      </c>
      <c r="K536">
        <v>1</v>
      </c>
      <c r="L536">
        <v>0</v>
      </c>
    </row>
    <row r="537" spans="1:12" x14ac:dyDescent="0.35">
      <c r="A537">
        <v>1</v>
      </c>
      <c r="B537">
        <v>1994</v>
      </c>
      <c r="C537">
        <v>41.598700000000001</v>
      </c>
      <c r="D537">
        <v>-15</v>
      </c>
      <c r="E537">
        <v>4.6209600000000002</v>
      </c>
      <c r="F537">
        <v>6.5765500000000001</v>
      </c>
      <c r="G537">
        <v>-999</v>
      </c>
      <c r="H537">
        <v>-999</v>
      </c>
      <c r="I537">
        <v>32.654699999999998</v>
      </c>
      <c r="J537">
        <v>2.5876999999999999</v>
      </c>
      <c r="K537">
        <v>1</v>
      </c>
      <c r="L537">
        <v>0</v>
      </c>
    </row>
    <row r="538" spans="1:12" x14ac:dyDescent="0.35">
      <c r="A538">
        <v>1</v>
      </c>
      <c r="B538">
        <v>1995</v>
      </c>
      <c r="C538">
        <v>41.598700000000001</v>
      </c>
      <c r="D538">
        <v>-15</v>
      </c>
      <c r="E538">
        <v>4.6209600000000002</v>
      </c>
      <c r="F538">
        <v>6.5765500000000001</v>
      </c>
      <c r="G538">
        <v>-999</v>
      </c>
      <c r="H538">
        <v>-999</v>
      </c>
      <c r="I538">
        <v>32.654699999999998</v>
      </c>
      <c r="J538">
        <v>2.5876999999999999</v>
      </c>
      <c r="K538">
        <v>1</v>
      </c>
      <c r="L538">
        <v>0</v>
      </c>
    </row>
    <row r="539" spans="1:12" x14ac:dyDescent="0.35">
      <c r="A539">
        <v>1</v>
      </c>
      <c r="B539">
        <v>1996</v>
      </c>
      <c r="C539">
        <v>41.598700000000001</v>
      </c>
      <c r="D539">
        <v>-15</v>
      </c>
      <c r="E539">
        <v>4.6209600000000002</v>
      </c>
      <c r="F539">
        <v>6.5765500000000001</v>
      </c>
      <c r="G539">
        <v>-999</v>
      </c>
      <c r="H539">
        <v>-999</v>
      </c>
      <c r="I539">
        <v>32.654699999999998</v>
      </c>
      <c r="J539">
        <v>2.5876999999999999</v>
      </c>
      <c r="K539">
        <v>1</v>
      </c>
      <c r="L539">
        <v>0</v>
      </c>
    </row>
    <row r="540" spans="1:12" x14ac:dyDescent="0.35">
      <c r="A540">
        <v>1</v>
      </c>
      <c r="B540">
        <v>1997</v>
      </c>
      <c r="C540">
        <v>41.598700000000001</v>
      </c>
      <c r="D540">
        <v>-15</v>
      </c>
      <c r="E540">
        <v>4.6209600000000002</v>
      </c>
      <c r="F540">
        <v>6.5765500000000001</v>
      </c>
      <c r="G540">
        <v>-999</v>
      </c>
      <c r="H540">
        <v>-999</v>
      </c>
      <c r="I540">
        <v>32.654699999999998</v>
      </c>
      <c r="J540">
        <v>2.5876999999999999</v>
      </c>
      <c r="K540">
        <v>1</v>
      </c>
      <c r="L540">
        <v>0</v>
      </c>
    </row>
    <row r="541" spans="1:12" x14ac:dyDescent="0.35">
      <c r="A541">
        <v>1</v>
      </c>
      <c r="B541">
        <v>1998</v>
      </c>
      <c r="C541">
        <v>41.598700000000001</v>
      </c>
      <c r="D541">
        <v>-15</v>
      </c>
      <c r="E541">
        <v>4.6209600000000002</v>
      </c>
      <c r="F541">
        <v>6.5765500000000001</v>
      </c>
      <c r="G541">
        <v>-999</v>
      </c>
      <c r="H541">
        <v>-999</v>
      </c>
      <c r="I541">
        <v>32.654699999999998</v>
      </c>
      <c r="J541">
        <v>2.5876999999999999</v>
      </c>
      <c r="K541">
        <v>1</v>
      </c>
      <c r="L541">
        <v>0</v>
      </c>
    </row>
    <row r="542" spans="1:12" x14ac:dyDescent="0.35">
      <c r="A542">
        <v>1</v>
      </c>
      <c r="B542">
        <v>1999</v>
      </c>
      <c r="C542">
        <v>41.598700000000001</v>
      </c>
      <c r="D542">
        <v>-15</v>
      </c>
      <c r="E542">
        <v>4.6209600000000002</v>
      </c>
      <c r="F542">
        <v>6.5765500000000001</v>
      </c>
      <c r="G542">
        <v>-999</v>
      </c>
      <c r="H542">
        <v>-999</v>
      </c>
      <c r="I542">
        <v>32.654699999999998</v>
      </c>
      <c r="J542">
        <v>2.5876999999999999</v>
      </c>
      <c r="K542">
        <v>1</v>
      </c>
      <c r="L542">
        <v>0</v>
      </c>
    </row>
    <row r="543" spans="1:12" x14ac:dyDescent="0.35">
      <c r="A543">
        <v>1</v>
      </c>
      <c r="B543">
        <v>2000</v>
      </c>
      <c r="C543">
        <v>41.598700000000001</v>
      </c>
      <c r="D543">
        <v>-15</v>
      </c>
      <c r="E543">
        <v>4.6209600000000002</v>
      </c>
      <c r="F543">
        <v>6.5765500000000001</v>
      </c>
      <c r="G543">
        <v>-999</v>
      </c>
      <c r="H543">
        <v>-999</v>
      </c>
      <c r="I543">
        <v>32.654699999999998</v>
      </c>
      <c r="J543">
        <v>2.5876999999999999</v>
      </c>
      <c r="K543">
        <v>1</v>
      </c>
      <c r="L543">
        <v>0</v>
      </c>
    </row>
    <row r="544" spans="1:12" x14ac:dyDescent="0.35">
      <c r="A544">
        <v>1</v>
      </c>
      <c r="B544">
        <v>2001</v>
      </c>
      <c r="C544">
        <v>41.598700000000001</v>
      </c>
      <c r="D544">
        <v>-15</v>
      </c>
      <c r="E544">
        <v>4.6209600000000002</v>
      </c>
      <c r="F544">
        <v>6.5765500000000001</v>
      </c>
      <c r="G544">
        <v>-999</v>
      </c>
      <c r="H544">
        <v>-999</v>
      </c>
      <c r="I544">
        <v>32.654699999999998</v>
      </c>
      <c r="J544">
        <v>2.5876999999999999</v>
      </c>
      <c r="K544">
        <v>1</v>
      </c>
      <c r="L544">
        <v>0</v>
      </c>
    </row>
    <row r="545" spans="1:12" x14ac:dyDescent="0.35">
      <c r="A545">
        <v>1</v>
      </c>
      <c r="B545">
        <v>2002</v>
      </c>
      <c r="C545">
        <v>41.598700000000001</v>
      </c>
      <c r="D545">
        <v>-15</v>
      </c>
      <c r="E545">
        <v>4.6209600000000002</v>
      </c>
      <c r="F545">
        <v>6.5765500000000001</v>
      </c>
      <c r="G545">
        <v>-999</v>
      </c>
      <c r="H545">
        <v>-999</v>
      </c>
      <c r="I545">
        <v>32.654699999999998</v>
      </c>
      <c r="J545">
        <v>2.5876999999999999</v>
      </c>
      <c r="K545">
        <v>1</v>
      </c>
      <c r="L545">
        <v>0</v>
      </c>
    </row>
    <row r="546" spans="1:12" x14ac:dyDescent="0.35">
      <c r="A546">
        <v>1</v>
      </c>
      <c r="B546">
        <v>2003</v>
      </c>
      <c r="C546">
        <v>41.598700000000001</v>
      </c>
      <c r="D546">
        <v>-15</v>
      </c>
      <c r="E546">
        <v>4.6209600000000002</v>
      </c>
      <c r="F546">
        <v>6.5765500000000001</v>
      </c>
      <c r="G546">
        <v>-999</v>
      </c>
      <c r="H546">
        <v>-999</v>
      </c>
      <c r="I546">
        <v>32.654699999999998</v>
      </c>
      <c r="J546">
        <v>2.5876999999999999</v>
      </c>
      <c r="K546">
        <v>1</v>
      </c>
      <c r="L546">
        <v>0</v>
      </c>
    </row>
    <row r="547" spans="1:12" x14ac:dyDescent="0.35">
      <c r="A547">
        <v>1</v>
      </c>
      <c r="B547">
        <v>2004</v>
      </c>
      <c r="C547">
        <v>41.598700000000001</v>
      </c>
      <c r="D547">
        <v>-15</v>
      </c>
      <c r="E547">
        <v>4.6209600000000002</v>
      </c>
      <c r="F547">
        <v>6.5765500000000001</v>
      </c>
      <c r="G547">
        <v>-999</v>
      </c>
      <c r="H547">
        <v>-999</v>
      </c>
      <c r="I547">
        <v>32.654699999999998</v>
      </c>
      <c r="J547">
        <v>2.5876999999999999</v>
      </c>
      <c r="K547">
        <v>1</v>
      </c>
      <c r="L547">
        <v>0</v>
      </c>
    </row>
    <row r="548" spans="1:12" x14ac:dyDescent="0.35">
      <c r="A548">
        <v>1</v>
      </c>
      <c r="B548">
        <v>2005</v>
      </c>
      <c r="C548">
        <v>41.598700000000001</v>
      </c>
      <c r="D548">
        <v>-15</v>
      </c>
      <c r="E548">
        <v>4.6209600000000002</v>
      </c>
      <c r="F548">
        <v>6.5765500000000001</v>
      </c>
      <c r="G548">
        <v>-999</v>
      </c>
      <c r="H548">
        <v>-999</v>
      </c>
      <c r="I548">
        <v>32.654699999999998</v>
      </c>
      <c r="J548">
        <v>2.5876999999999999</v>
      </c>
      <c r="K548">
        <v>1</v>
      </c>
      <c r="L548">
        <v>0</v>
      </c>
    </row>
    <row r="549" spans="1:12" x14ac:dyDescent="0.35">
      <c r="A549">
        <v>1</v>
      </c>
      <c r="B549">
        <v>2006</v>
      </c>
      <c r="C549">
        <v>41.598700000000001</v>
      </c>
      <c r="D549">
        <v>-15</v>
      </c>
      <c r="E549">
        <v>4.6209600000000002</v>
      </c>
      <c r="F549">
        <v>6.5765500000000001</v>
      </c>
      <c r="G549">
        <v>-999</v>
      </c>
      <c r="H549">
        <v>-999</v>
      </c>
      <c r="I549">
        <v>32.654699999999998</v>
      </c>
      <c r="J549">
        <v>2.5876999999999999</v>
      </c>
      <c r="K549">
        <v>1</v>
      </c>
      <c r="L549">
        <v>0</v>
      </c>
    </row>
    <row r="550" spans="1:12" x14ac:dyDescent="0.35">
      <c r="A550">
        <v>1</v>
      </c>
      <c r="B550">
        <v>2007</v>
      </c>
      <c r="C550">
        <v>41.598700000000001</v>
      </c>
      <c r="D550">
        <v>-15</v>
      </c>
      <c r="E550">
        <v>4.6209600000000002</v>
      </c>
      <c r="F550">
        <v>6.5765500000000001</v>
      </c>
      <c r="G550">
        <v>-999</v>
      </c>
      <c r="H550">
        <v>-999</v>
      </c>
      <c r="I550">
        <v>32.654699999999998</v>
      </c>
      <c r="J550">
        <v>2.5876999999999999</v>
      </c>
      <c r="K550">
        <v>1</v>
      </c>
      <c r="L550">
        <v>0</v>
      </c>
    </row>
    <row r="551" spans="1:12" x14ac:dyDescent="0.35">
      <c r="A551">
        <v>1</v>
      </c>
      <c r="B551">
        <v>2008</v>
      </c>
      <c r="C551">
        <v>41.598700000000001</v>
      </c>
      <c r="D551">
        <v>-15</v>
      </c>
      <c r="E551">
        <v>4.6209600000000002</v>
      </c>
      <c r="F551">
        <v>6.5765500000000001</v>
      </c>
      <c r="G551">
        <v>-999</v>
      </c>
      <c r="H551">
        <v>-999</v>
      </c>
      <c r="I551">
        <v>32.654699999999998</v>
      </c>
      <c r="J551">
        <v>2.5876999999999999</v>
      </c>
      <c r="K551">
        <v>1</v>
      </c>
      <c r="L551">
        <v>0</v>
      </c>
    </row>
    <row r="552" spans="1:12" x14ac:dyDescent="0.35">
      <c r="A552">
        <v>1</v>
      </c>
      <c r="B552">
        <v>2009</v>
      </c>
      <c r="C552">
        <v>41.598700000000001</v>
      </c>
      <c r="D552">
        <v>-15</v>
      </c>
      <c r="E552">
        <v>4.6209600000000002</v>
      </c>
      <c r="F552">
        <v>6.5765500000000001</v>
      </c>
      <c r="G552">
        <v>-999</v>
      </c>
      <c r="H552">
        <v>-999</v>
      </c>
      <c r="I552">
        <v>32.654699999999998</v>
      </c>
      <c r="J552">
        <v>2.5876999999999999</v>
      </c>
      <c r="K552">
        <v>1</v>
      </c>
      <c r="L552">
        <v>0</v>
      </c>
    </row>
    <row r="553" spans="1:12" x14ac:dyDescent="0.35">
      <c r="A553">
        <v>1</v>
      </c>
      <c r="B553">
        <v>2010</v>
      </c>
      <c r="C553">
        <v>41.598700000000001</v>
      </c>
      <c r="D553">
        <v>-15</v>
      </c>
      <c r="E553">
        <v>4.6209600000000002</v>
      </c>
      <c r="F553">
        <v>6.5765500000000001</v>
      </c>
      <c r="G553">
        <v>-999</v>
      </c>
      <c r="H553">
        <v>-999</v>
      </c>
      <c r="I553">
        <v>32.654699999999998</v>
      </c>
      <c r="J553">
        <v>2.5876999999999999</v>
      </c>
      <c r="K553">
        <v>1</v>
      </c>
      <c r="L553">
        <v>0</v>
      </c>
    </row>
    <row r="554" spans="1:12" x14ac:dyDescent="0.35">
      <c r="A554">
        <v>1</v>
      </c>
      <c r="B554">
        <v>2011</v>
      </c>
      <c r="C554">
        <v>41.598700000000001</v>
      </c>
      <c r="D554">
        <v>-15</v>
      </c>
      <c r="E554">
        <v>4.6209600000000002</v>
      </c>
      <c r="F554">
        <v>6.5765500000000001</v>
      </c>
      <c r="G554">
        <v>-999</v>
      </c>
      <c r="H554">
        <v>-999</v>
      </c>
      <c r="I554">
        <v>32.654699999999998</v>
      </c>
      <c r="J554">
        <v>2.5876999999999999</v>
      </c>
      <c r="K554">
        <v>1</v>
      </c>
      <c r="L554">
        <v>0</v>
      </c>
    </row>
    <row r="555" spans="1:12" x14ac:dyDescent="0.35">
      <c r="A555">
        <v>1</v>
      </c>
      <c r="B555">
        <v>2012</v>
      </c>
      <c r="C555">
        <v>41.598700000000001</v>
      </c>
      <c r="D555">
        <v>-15</v>
      </c>
      <c r="E555">
        <v>4.6209600000000002</v>
      </c>
      <c r="F555">
        <v>6.5765500000000001</v>
      </c>
      <c r="G555">
        <v>-999</v>
      </c>
      <c r="H555">
        <v>-999</v>
      </c>
      <c r="I555">
        <v>32.654699999999998</v>
      </c>
      <c r="J555">
        <v>2.5876999999999999</v>
      </c>
      <c r="K555">
        <v>1</v>
      </c>
      <c r="L555">
        <v>0</v>
      </c>
    </row>
    <row r="556" spans="1:12" x14ac:dyDescent="0.35">
      <c r="A556">
        <v>1</v>
      </c>
      <c r="B556">
        <v>2013</v>
      </c>
      <c r="C556">
        <v>41.598700000000001</v>
      </c>
      <c r="D556">
        <v>-15</v>
      </c>
      <c r="E556">
        <v>4.6209600000000002</v>
      </c>
      <c r="F556">
        <v>6.5765500000000001</v>
      </c>
      <c r="G556">
        <v>-999</v>
      </c>
      <c r="H556">
        <v>-999</v>
      </c>
      <c r="I556">
        <v>32.654699999999998</v>
      </c>
      <c r="J556">
        <v>2.5876999999999999</v>
      </c>
      <c r="K556">
        <v>1</v>
      </c>
      <c r="L556">
        <v>0</v>
      </c>
    </row>
    <row r="557" spans="1:12" x14ac:dyDescent="0.35">
      <c r="A557">
        <v>1</v>
      </c>
      <c r="B557">
        <v>2014</v>
      </c>
      <c r="C557">
        <v>41.598700000000001</v>
      </c>
      <c r="D557">
        <v>-15</v>
      </c>
      <c r="E557">
        <v>4.6209600000000002</v>
      </c>
      <c r="F557">
        <v>6.5765500000000001</v>
      </c>
      <c r="G557">
        <v>-999</v>
      </c>
      <c r="H557">
        <v>-999</v>
      </c>
      <c r="I557">
        <v>32.654699999999998</v>
      </c>
      <c r="J557">
        <v>2.5876999999999999</v>
      </c>
      <c r="K557">
        <v>1</v>
      </c>
      <c r="L557">
        <v>0</v>
      </c>
    </row>
    <row r="558" spans="1:12" x14ac:dyDescent="0.35">
      <c r="A558">
        <v>1</v>
      </c>
      <c r="B558">
        <v>2015</v>
      </c>
      <c r="C558">
        <v>45.433300000000003</v>
      </c>
      <c r="D558">
        <v>-8.14846</v>
      </c>
      <c r="E558">
        <v>3.4407999999999999</v>
      </c>
      <c r="F558">
        <v>6.5765500000000001</v>
      </c>
      <c r="G558">
        <v>-999</v>
      </c>
      <c r="H558">
        <v>-999</v>
      </c>
      <c r="I558">
        <v>40.176900000000003</v>
      </c>
      <c r="J558">
        <v>0.61226100000000006</v>
      </c>
      <c r="K558">
        <v>1</v>
      </c>
      <c r="L558">
        <v>0</v>
      </c>
    </row>
    <row r="559" spans="1:12" x14ac:dyDescent="0.35">
      <c r="A559">
        <v>1</v>
      </c>
      <c r="B559">
        <v>2016</v>
      </c>
      <c r="C559">
        <v>45.433300000000003</v>
      </c>
      <c r="D559">
        <v>-8.14846</v>
      </c>
      <c r="E559">
        <v>3.4407999999999999</v>
      </c>
      <c r="F559">
        <v>6.5765500000000001</v>
      </c>
      <c r="G559">
        <v>-999</v>
      </c>
      <c r="H559">
        <v>-999</v>
      </c>
      <c r="I559">
        <v>40.176900000000003</v>
      </c>
      <c r="J559">
        <v>0.61226100000000006</v>
      </c>
      <c r="K559">
        <v>1</v>
      </c>
      <c r="L559">
        <v>0</v>
      </c>
    </row>
    <row r="560" spans="1:12" x14ac:dyDescent="0.35">
      <c r="A560">
        <v>1</v>
      </c>
      <c r="B560">
        <v>2017</v>
      </c>
      <c r="C560">
        <v>45.433300000000003</v>
      </c>
      <c r="D560">
        <v>-8.14846</v>
      </c>
      <c r="E560">
        <v>3.4407999999999999</v>
      </c>
      <c r="F560">
        <v>6.5765500000000001</v>
      </c>
      <c r="G560">
        <v>-999</v>
      </c>
      <c r="H560">
        <v>-999</v>
      </c>
      <c r="I560">
        <v>40.176900000000003</v>
      </c>
      <c r="J560">
        <v>0.61226100000000006</v>
      </c>
      <c r="K560">
        <v>1</v>
      </c>
      <c r="L560">
        <v>0</v>
      </c>
    </row>
    <row r="561" spans="1:12" x14ac:dyDescent="0.35">
      <c r="A561">
        <v>1</v>
      </c>
      <c r="B561">
        <v>2018</v>
      </c>
      <c r="C561">
        <v>45.433300000000003</v>
      </c>
      <c r="D561">
        <v>-8.14846</v>
      </c>
      <c r="E561">
        <v>3.4407999999999999</v>
      </c>
      <c r="F561">
        <v>6.5765500000000001</v>
      </c>
      <c r="G561">
        <v>-999</v>
      </c>
      <c r="H561">
        <v>-999</v>
      </c>
      <c r="I561">
        <v>40.176900000000003</v>
      </c>
      <c r="J561">
        <v>0.61226100000000006</v>
      </c>
      <c r="K561">
        <v>1</v>
      </c>
      <c r="L561">
        <v>0</v>
      </c>
    </row>
    <row r="562" spans="1:12" x14ac:dyDescent="0.35">
      <c r="A562">
        <v>1</v>
      </c>
      <c r="B562">
        <v>2019</v>
      </c>
      <c r="C562">
        <v>45.433300000000003</v>
      </c>
      <c r="D562">
        <v>-8.14846</v>
      </c>
      <c r="E562">
        <v>3.4407999999999999</v>
      </c>
      <c r="F562">
        <v>6.5765500000000001</v>
      </c>
      <c r="G562">
        <v>-999</v>
      </c>
      <c r="H562">
        <v>-999</v>
      </c>
      <c r="I562">
        <v>40.176900000000003</v>
      </c>
      <c r="J562">
        <v>0.61226100000000006</v>
      </c>
      <c r="K562">
        <v>1</v>
      </c>
      <c r="L562">
        <v>0</v>
      </c>
    </row>
    <row r="563" spans="1:12" x14ac:dyDescent="0.35">
      <c r="A563">
        <v>2</v>
      </c>
      <c r="B563">
        <v>1985</v>
      </c>
      <c r="C563">
        <v>37.754800000000003</v>
      </c>
      <c r="D563">
        <v>4.7145400000000004</v>
      </c>
    </row>
    <row r="564" spans="1:12" x14ac:dyDescent="0.35">
      <c r="A564">
        <v>2</v>
      </c>
      <c r="B564">
        <v>1986</v>
      </c>
      <c r="C564">
        <v>37.754800000000003</v>
      </c>
      <c r="D564">
        <v>4.7145400000000004</v>
      </c>
    </row>
    <row r="565" spans="1:12" x14ac:dyDescent="0.35">
      <c r="A565">
        <v>2</v>
      </c>
      <c r="B565">
        <v>1987</v>
      </c>
      <c r="C565">
        <v>37.754800000000003</v>
      </c>
      <c r="D565">
        <v>4.7145400000000004</v>
      </c>
    </row>
    <row r="566" spans="1:12" x14ac:dyDescent="0.35">
      <c r="A566">
        <v>2</v>
      </c>
      <c r="B566">
        <v>1988</v>
      </c>
      <c r="C566">
        <v>37.754800000000003</v>
      </c>
      <c r="D566">
        <v>4.7145400000000004</v>
      </c>
    </row>
    <row r="567" spans="1:12" x14ac:dyDescent="0.35">
      <c r="A567">
        <v>2</v>
      </c>
      <c r="B567">
        <v>1989</v>
      </c>
      <c r="C567">
        <v>37.754800000000003</v>
      </c>
      <c r="D567">
        <v>4.7145400000000004</v>
      </c>
    </row>
    <row r="568" spans="1:12" x14ac:dyDescent="0.35">
      <c r="A568">
        <v>2</v>
      </c>
      <c r="B568">
        <v>1990</v>
      </c>
      <c r="C568">
        <v>37.754800000000003</v>
      </c>
      <c r="D568">
        <v>4.7145400000000004</v>
      </c>
    </row>
    <row r="569" spans="1:12" x14ac:dyDescent="0.35">
      <c r="A569">
        <v>2</v>
      </c>
      <c r="B569">
        <v>1991</v>
      </c>
      <c r="C569">
        <v>37.754800000000003</v>
      </c>
      <c r="D569">
        <v>4.7145400000000004</v>
      </c>
    </row>
    <row r="570" spans="1:12" x14ac:dyDescent="0.35">
      <c r="A570">
        <v>2</v>
      </c>
      <c r="B570">
        <v>1992</v>
      </c>
      <c r="C570">
        <v>37.754800000000003</v>
      </c>
      <c r="D570">
        <v>4.7145400000000004</v>
      </c>
    </row>
    <row r="571" spans="1:12" x14ac:dyDescent="0.35">
      <c r="A571">
        <v>2</v>
      </c>
      <c r="B571">
        <v>1993</v>
      </c>
      <c r="C571">
        <v>37.754800000000003</v>
      </c>
      <c r="D571">
        <v>4.7145400000000004</v>
      </c>
    </row>
    <row r="572" spans="1:12" x14ac:dyDescent="0.35">
      <c r="A572">
        <v>2</v>
      </c>
      <c r="B572">
        <v>1994</v>
      </c>
      <c r="C572">
        <v>37.754800000000003</v>
      </c>
      <c r="D572">
        <v>4.7145400000000004</v>
      </c>
    </row>
    <row r="573" spans="1:12" x14ac:dyDescent="0.35">
      <c r="A573">
        <v>2</v>
      </c>
      <c r="B573">
        <v>1995</v>
      </c>
      <c r="C573">
        <v>37.754800000000003</v>
      </c>
      <c r="D573">
        <v>4.7145400000000004</v>
      </c>
    </row>
    <row r="574" spans="1:12" x14ac:dyDescent="0.35">
      <c r="A574">
        <v>2</v>
      </c>
      <c r="B574">
        <v>1996</v>
      </c>
      <c r="C574">
        <v>37.754800000000003</v>
      </c>
      <c r="D574">
        <v>4.7145400000000004</v>
      </c>
    </row>
    <row r="575" spans="1:12" x14ac:dyDescent="0.35">
      <c r="A575">
        <v>2</v>
      </c>
      <c r="B575">
        <v>1997</v>
      </c>
      <c r="C575">
        <v>37.754800000000003</v>
      </c>
      <c r="D575">
        <v>4.7145400000000004</v>
      </c>
    </row>
    <row r="576" spans="1:12" x14ac:dyDescent="0.35">
      <c r="A576">
        <v>2</v>
      </c>
      <c r="B576">
        <v>1998</v>
      </c>
      <c r="C576">
        <v>37.754800000000003</v>
      </c>
      <c r="D576">
        <v>4.7145400000000004</v>
      </c>
    </row>
    <row r="577" spans="1:4" x14ac:dyDescent="0.35">
      <c r="A577">
        <v>2</v>
      </c>
      <c r="B577">
        <v>1999</v>
      </c>
      <c r="C577">
        <v>37.754800000000003</v>
      </c>
      <c r="D577">
        <v>4.7145400000000004</v>
      </c>
    </row>
    <row r="578" spans="1:4" x14ac:dyDescent="0.35">
      <c r="A578">
        <v>2</v>
      </c>
      <c r="B578">
        <v>2000</v>
      </c>
      <c r="C578">
        <v>37.754800000000003</v>
      </c>
      <c r="D578">
        <v>4.7145400000000004</v>
      </c>
    </row>
    <row r="579" spans="1:4" x14ac:dyDescent="0.35">
      <c r="A579">
        <v>2</v>
      </c>
      <c r="B579">
        <v>2001</v>
      </c>
      <c r="C579">
        <v>37.754800000000003</v>
      </c>
      <c r="D579">
        <v>4.7145400000000004</v>
      </c>
    </row>
    <row r="580" spans="1:4" x14ac:dyDescent="0.35">
      <c r="A580">
        <v>2</v>
      </c>
      <c r="B580">
        <v>2002</v>
      </c>
      <c r="C580">
        <v>37.754800000000003</v>
      </c>
      <c r="D580">
        <v>4.7145400000000004</v>
      </c>
    </row>
    <row r="581" spans="1:4" x14ac:dyDescent="0.35">
      <c r="A581">
        <v>2</v>
      </c>
      <c r="B581">
        <v>2003</v>
      </c>
      <c r="C581">
        <v>37.754800000000003</v>
      </c>
      <c r="D581">
        <v>4.7145400000000004</v>
      </c>
    </row>
    <row r="582" spans="1:4" x14ac:dyDescent="0.35">
      <c r="A582">
        <v>2</v>
      </c>
      <c r="B582">
        <v>2004</v>
      </c>
      <c r="C582">
        <v>37.754800000000003</v>
      </c>
      <c r="D582">
        <v>4.7145400000000004</v>
      </c>
    </row>
    <row r="583" spans="1:4" x14ac:dyDescent="0.35">
      <c r="A583">
        <v>2</v>
      </c>
      <c r="B583">
        <v>2005</v>
      </c>
      <c r="C583">
        <v>37.754800000000003</v>
      </c>
      <c r="D583">
        <v>4.7145400000000004</v>
      </c>
    </row>
    <row r="584" spans="1:4" x14ac:dyDescent="0.35">
      <c r="A584">
        <v>2</v>
      </c>
      <c r="B584">
        <v>2006</v>
      </c>
      <c r="C584">
        <v>37.754800000000003</v>
      </c>
      <c r="D584">
        <v>4.7145400000000004</v>
      </c>
    </row>
    <row r="585" spans="1:4" x14ac:dyDescent="0.35">
      <c r="A585">
        <v>2</v>
      </c>
      <c r="B585">
        <v>2007</v>
      </c>
      <c r="C585">
        <v>37.754800000000003</v>
      </c>
      <c r="D585">
        <v>4.7145400000000004</v>
      </c>
    </row>
    <row r="586" spans="1:4" x14ac:dyDescent="0.35">
      <c r="A586">
        <v>2</v>
      </c>
      <c r="B586">
        <v>2008</v>
      </c>
      <c r="C586">
        <v>37.754800000000003</v>
      </c>
      <c r="D586">
        <v>4.7145400000000004</v>
      </c>
    </row>
    <row r="587" spans="1:4" x14ac:dyDescent="0.35">
      <c r="A587">
        <v>2</v>
      </c>
      <c r="B587">
        <v>2009</v>
      </c>
      <c r="C587">
        <v>37.754800000000003</v>
      </c>
      <c r="D587">
        <v>4.7145400000000004</v>
      </c>
    </row>
    <row r="588" spans="1:4" x14ac:dyDescent="0.35">
      <c r="A588">
        <v>2</v>
      </c>
      <c r="B588">
        <v>2010</v>
      </c>
      <c r="C588">
        <v>37.754800000000003</v>
      </c>
      <c r="D588">
        <v>4.7145400000000004</v>
      </c>
    </row>
    <row r="589" spans="1:4" x14ac:dyDescent="0.35">
      <c r="A589">
        <v>2</v>
      </c>
      <c r="B589">
        <v>2011</v>
      </c>
      <c r="C589">
        <v>37.754800000000003</v>
      </c>
      <c r="D589">
        <v>4.7145400000000004</v>
      </c>
    </row>
    <row r="590" spans="1:4" x14ac:dyDescent="0.35">
      <c r="A590">
        <v>2</v>
      </c>
      <c r="B590">
        <v>2012</v>
      </c>
      <c r="C590">
        <v>37.754800000000003</v>
      </c>
      <c r="D590">
        <v>4.7145400000000004</v>
      </c>
    </row>
    <row r="591" spans="1:4" x14ac:dyDescent="0.35">
      <c r="A591">
        <v>2</v>
      </c>
      <c r="B591">
        <v>2013</v>
      </c>
      <c r="C591">
        <v>37.754800000000003</v>
      </c>
      <c r="D591">
        <v>4.7145400000000004</v>
      </c>
    </row>
    <row r="592" spans="1:4" x14ac:dyDescent="0.35">
      <c r="A592">
        <v>2</v>
      </c>
      <c r="B592">
        <v>2014</v>
      </c>
      <c r="C592">
        <v>37.754800000000003</v>
      </c>
      <c r="D592">
        <v>4.7145400000000004</v>
      </c>
    </row>
    <row r="593" spans="1:4" x14ac:dyDescent="0.35">
      <c r="A593">
        <v>2</v>
      </c>
      <c r="B593">
        <v>2015</v>
      </c>
      <c r="C593">
        <v>41.684699999999999</v>
      </c>
      <c r="D593">
        <v>1.7638100000000001</v>
      </c>
    </row>
    <row r="594" spans="1:4" x14ac:dyDescent="0.35">
      <c r="A594">
        <v>2</v>
      </c>
      <c r="B594">
        <v>2016</v>
      </c>
      <c r="C594">
        <v>41.684699999999999</v>
      </c>
      <c r="D594">
        <v>1.7638100000000001</v>
      </c>
    </row>
    <row r="595" spans="1:4" x14ac:dyDescent="0.35">
      <c r="A595">
        <v>2</v>
      </c>
      <c r="B595">
        <v>2017</v>
      </c>
      <c r="C595">
        <v>41.684699999999999</v>
      </c>
      <c r="D595">
        <v>1.7638100000000001</v>
      </c>
    </row>
    <row r="596" spans="1:4" x14ac:dyDescent="0.35">
      <c r="A596">
        <v>2</v>
      </c>
      <c r="B596">
        <v>2018</v>
      </c>
      <c r="C596">
        <v>41.684699999999999</v>
      </c>
      <c r="D596">
        <v>1.7638100000000001</v>
      </c>
    </row>
    <row r="597" spans="1:4" x14ac:dyDescent="0.35">
      <c r="A597">
        <v>2</v>
      </c>
      <c r="B597">
        <v>2019</v>
      </c>
      <c r="C597">
        <v>41.684699999999999</v>
      </c>
      <c r="D597">
        <v>1.7638100000000001</v>
      </c>
    </row>
    <row r="598" spans="1:4" x14ac:dyDescent="0.35">
      <c r="A598">
        <v>3</v>
      </c>
      <c r="B598">
        <v>1985</v>
      </c>
      <c r="C598">
        <v>42.418199999999999</v>
      </c>
      <c r="D598">
        <v>4.5031100000000004</v>
      </c>
    </row>
    <row r="599" spans="1:4" x14ac:dyDescent="0.35">
      <c r="A599">
        <v>3</v>
      </c>
      <c r="B599">
        <v>1986</v>
      </c>
      <c r="C599">
        <v>42.418199999999999</v>
      </c>
      <c r="D599">
        <v>4.5031100000000004</v>
      </c>
    </row>
    <row r="600" spans="1:4" x14ac:dyDescent="0.35">
      <c r="A600">
        <v>3</v>
      </c>
      <c r="B600">
        <v>1987</v>
      </c>
      <c r="C600">
        <v>42.418199999999999</v>
      </c>
      <c r="D600">
        <v>4.5031100000000004</v>
      </c>
    </row>
    <row r="601" spans="1:4" x14ac:dyDescent="0.35">
      <c r="A601">
        <v>3</v>
      </c>
      <c r="B601">
        <v>1988</v>
      </c>
      <c r="C601">
        <v>42.418199999999999</v>
      </c>
      <c r="D601">
        <v>4.5031100000000004</v>
      </c>
    </row>
    <row r="602" spans="1:4" x14ac:dyDescent="0.35">
      <c r="A602">
        <v>3</v>
      </c>
      <c r="B602">
        <v>1989</v>
      </c>
      <c r="C602">
        <v>42.418199999999999</v>
      </c>
      <c r="D602">
        <v>4.5031100000000004</v>
      </c>
    </row>
    <row r="603" spans="1:4" x14ac:dyDescent="0.35">
      <c r="A603">
        <v>3</v>
      </c>
      <c r="B603">
        <v>1990</v>
      </c>
      <c r="C603">
        <v>42.418199999999999</v>
      </c>
      <c r="D603">
        <v>4.5031100000000004</v>
      </c>
    </row>
    <row r="604" spans="1:4" x14ac:dyDescent="0.35">
      <c r="A604">
        <v>3</v>
      </c>
      <c r="B604">
        <v>1991</v>
      </c>
      <c r="C604">
        <v>42.418199999999999</v>
      </c>
      <c r="D604">
        <v>4.5031100000000004</v>
      </c>
    </row>
    <row r="605" spans="1:4" x14ac:dyDescent="0.35">
      <c r="A605">
        <v>3</v>
      </c>
      <c r="B605">
        <v>1992</v>
      </c>
      <c r="C605">
        <v>42.418199999999999</v>
      </c>
      <c r="D605">
        <v>4.5031100000000004</v>
      </c>
    </row>
    <row r="606" spans="1:4" x14ac:dyDescent="0.35">
      <c r="A606">
        <v>3</v>
      </c>
      <c r="B606">
        <v>1993</v>
      </c>
      <c r="C606">
        <v>42.418199999999999</v>
      </c>
      <c r="D606">
        <v>4.5031100000000004</v>
      </c>
    </row>
    <row r="607" spans="1:4" x14ac:dyDescent="0.35">
      <c r="A607">
        <v>3</v>
      </c>
      <c r="B607">
        <v>1994</v>
      </c>
      <c r="C607">
        <v>42.418199999999999</v>
      </c>
      <c r="D607">
        <v>4.5031100000000004</v>
      </c>
    </row>
    <row r="608" spans="1:4" x14ac:dyDescent="0.35">
      <c r="A608">
        <v>3</v>
      </c>
      <c r="B608">
        <v>1995</v>
      </c>
      <c r="C608">
        <v>42.418199999999999</v>
      </c>
      <c r="D608">
        <v>4.5031100000000004</v>
      </c>
    </row>
    <row r="609" spans="1:4" x14ac:dyDescent="0.35">
      <c r="A609">
        <v>3</v>
      </c>
      <c r="B609">
        <v>1996</v>
      </c>
      <c r="C609">
        <v>42.418199999999999</v>
      </c>
      <c r="D609">
        <v>4.5031100000000004</v>
      </c>
    </row>
    <row r="610" spans="1:4" x14ac:dyDescent="0.35">
      <c r="A610">
        <v>3</v>
      </c>
      <c r="B610">
        <v>1997</v>
      </c>
      <c r="C610">
        <v>42.418199999999999</v>
      </c>
      <c r="D610">
        <v>4.5031100000000004</v>
      </c>
    </row>
    <row r="611" spans="1:4" x14ac:dyDescent="0.35">
      <c r="A611">
        <v>3</v>
      </c>
      <c r="B611">
        <v>1998</v>
      </c>
      <c r="C611">
        <v>42.418199999999999</v>
      </c>
      <c r="D611">
        <v>4.5031100000000004</v>
      </c>
    </row>
    <row r="612" spans="1:4" x14ac:dyDescent="0.35">
      <c r="A612">
        <v>3</v>
      </c>
      <c r="B612">
        <v>1999</v>
      </c>
      <c r="C612">
        <v>42.418199999999999</v>
      </c>
      <c r="D612">
        <v>4.5031100000000004</v>
      </c>
    </row>
    <row r="613" spans="1:4" x14ac:dyDescent="0.35">
      <c r="A613">
        <v>3</v>
      </c>
      <c r="B613">
        <v>2000</v>
      </c>
      <c r="C613">
        <v>42.418199999999999</v>
      </c>
      <c r="D613">
        <v>4.5031100000000004</v>
      </c>
    </row>
    <row r="614" spans="1:4" x14ac:dyDescent="0.35">
      <c r="A614">
        <v>3</v>
      </c>
      <c r="B614">
        <v>2001</v>
      </c>
      <c r="C614">
        <v>42.418199999999999</v>
      </c>
      <c r="D614">
        <v>4.5031100000000004</v>
      </c>
    </row>
    <row r="615" spans="1:4" x14ac:dyDescent="0.35">
      <c r="A615">
        <v>3</v>
      </c>
      <c r="B615">
        <v>2002</v>
      </c>
      <c r="C615">
        <v>42.418199999999999</v>
      </c>
      <c r="D615">
        <v>4.5031100000000004</v>
      </c>
    </row>
    <row r="616" spans="1:4" x14ac:dyDescent="0.35">
      <c r="A616">
        <v>3</v>
      </c>
      <c r="B616">
        <v>2003</v>
      </c>
      <c r="C616">
        <v>42.418199999999999</v>
      </c>
      <c r="D616">
        <v>4.5031100000000004</v>
      </c>
    </row>
    <row r="617" spans="1:4" x14ac:dyDescent="0.35">
      <c r="A617">
        <v>3</v>
      </c>
      <c r="B617">
        <v>2004</v>
      </c>
      <c r="C617">
        <v>42.418199999999999</v>
      </c>
      <c r="D617">
        <v>4.5031100000000004</v>
      </c>
    </row>
    <row r="618" spans="1:4" x14ac:dyDescent="0.35">
      <c r="A618">
        <v>3</v>
      </c>
      <c r="B618">
        <v>2005</v>
      </c>
      <c r="C618">
        <v>42.418199999999999</v>
      </c>
      <c r="D618">
        <v>4.5031100000000004</v>
      </c>
    </row>
    <row r="619" spans="1:4" x14ac:dyDescent="0.35">
      <c r="A619">
        <v>3</v>
      </c>
      <c r="B619">
        <v>2006</v>
      </c>
      <c r="C619">
        <v>42.418199999999999</v>
      </c>
      <c r="D619">
        <v>4.5031100000000004</v>
      </c>
    </row>
    <row r="620" spans="1:4" x14ac:dyDescent="0.35">
      <c r="A620">
        <v>3</v>
      </c>
      <c r="B620">
        <v>2007</v>
      </c>
      <c r="C620">
        <v>42.418199999999999</v>
      </c>
      <c r="D620">
        <v>4.5031100000000004</v>
      </c>
    </row>
    <row r="621" spans="1:4" x14ac:dyDescent="0.35">
      <c r="A621">
        <v>3</v>
      </c>
      <c r="B621">
        <v>2008</v>
      </c>
      <c r="C621">
        <v>42.418199999999999</v>
      </c>
      <c r="D621">
        <v>4.5031100000000004</v>
      </c>
    </row>
    <row r="622" spans="1:4" x14ac:dyDescent="0.35">
      <c r="A622">
        <v>3</v>
      </c>
      <c r="B622">
        <v>2009</v>
      </c>
      <c r="C622">
        <v>42.418199999999999</v>
      </c>
      <c r="D622">
        <v>4.5031100000000004</v>
      </c>
    </row>
    <row r="623" spans="1:4" x14ac:dyDescent="0.35">
      <c r="A623">
        <v>3</v>
      </c>
      <c r="B623">
        <v>2010</v>
      </c>
      <c r="C623">
        <v>42.418199999999999</v>
      </c>
      <c r="D623">
        <v>4.5031100000000004</v>
      </c>
    </row>
    <row r="624" spans="1:4" x14ac:dyDescent="0.35">
      <c r="A624">
        <v>3</v>
      </c>
      <c r="B624">
        <v>2011</v>
      </c>
      <c r="C624">
        <v>42.418199999999999</v>
      </c>
      <c r="D624">
        <v>4.5031100000000004</v>
      </c>
    </row>
    <row r="625" spans="1:12" x14ac:dyDescent="0.35">
      <c r="A625">
        <v>3</v>
      </c>
      <c r="B625">
        <v>2012</v>
      </c>
      <c r="C625">
        <v>42.418199999999999</v>
      </c>
      <c r="D625">
        <v>4.5031100000000004</v>
      </c>
    </row>
    <row r="626" spans="1:12" x14ac:dyDescent="0.35">
      <c r="A626">
        <v>3</v>
      </c>
      <c r="B626">
        <v>2013</v>
      </c>
      <c r="C626">
        <v>42.418199999999999</v>
      </c>
      <c r="D626">
        <v>4.5031100000000004</v>
      </c>
    </row>
    <row r="627" spans="1:12" x14ac:dyDescent="0.35">
      <c r="A627">
        <v>3</v>
      </c>
      <c r="B627">
        <v>2014</v>
      </c>
      <c r="C627">
        <v>42.418199999999999</v>
      </c>
      <c r="D627">
        <v>4.5031100000000004</v>
      </c>
    </row>
    <row r="628" spans="1:12" x14ac:dyDescent="0.35">
      <c r="A628">
        <v>3</v>
      </c>
      <c r="B628">
        <v>2015</v>
      </c>
      <c r="C628">
        <v>42.418199999999999</v>
      </c>
      <c r="D628">
        <v>4.5031100000000004</v>
      </c>
    </row>
    <row r="629" spans="1:12" x14ac:dyDescent="0.35">
      <c r="A629">
        <v>3</v>
      </c>
      <c r="B629">
        <v>2016</v>
      </c>
      <c r="C629">
        <v>42.418199999999999</v>
      </c>
      <c r="D629">
        <v>4.5031100000000004</v>
      </c>
    </row>
    <row r="630" spans="1:12" x14ac:dyDescent="0.35">
      <c r="A630">
        <v>3</v>
      </c>
      <c r="B630">
        <v>2017</v>
      </c>
      <c r="C630">
        <v>42.418199999999999</v>
      </c>
      <c r="D630">
        <v>4.5031100000000004</v>
      </c>
    </row>
    <row r="631" spans="1:12" x14ac:dyDescent="0.35">
      <c r="A631">
        <v>3</v>
      </c>
      <c r="B631">
        <v>2018</v>
      </c>
      <c r="C631">
        <v>42.418199999999999</v>
      </c>
      <c r="D631">
        <v>4.5031100000000004</v>
      </c>
    </row>
    <row r="632" spans="1:12" x14ac:dyDescent="0.35">
      <c r="A632">
        <v>3</v>
      </c>
      <c r="B632">
        <v>2019</v>
      </c>
      <c r="C632">
        <v>42.418199999999999</v>
      </c>
      <c r="D632">
        <v>4.5031100000000004</v>
      </c>
    </row>
    <row r="633" spans="1:12" x14ac:dyDescent="0.35">
      <c r="A633">
        <v>4</v>
      </c>
      <c r="B633">
        <v>1985</v>
      </c>
      <c r="C633">
        <v>59.817900000000002</v>
      </c>
      <c r="D633">
        <v>-15</v>
      </c>
      <c r="E633">
        <v>6.1369899999999999</v>
      </c>
      <c r="F633">
        <v>9</v>
      </c>
      <c r="G633">
        <v>-999</v>
      </c>
      <c r="H633">
        <v>9</v>
      </c>
      <c r="I633">
        <v>35.8733</v>
      </c>
      <c r="J633">
        <v>0.93488499999999997</v>
      </c>
      <c r="K633">
        <v>1</v>
      </c>
      <c r="L633">
        <v>0</v>
      </c>
    </row>
    <row r="634" spans="1:12" x14ac:dyDescent="0.35">
      <c r="A634">
        <v>4</v>
      </c>
      <c r="B634">
        <v>1986</v>
      </c>
      <c r="C634">
        <v>59.817900000000002</v>
      </c>
      <c r="D634">
        <v>-15</v>
      </c>
      <c r="E634">
        <v>6.1369899999999999</v>
      </c>
      <c r="F634">
        <v>9</v>
      </c>
      <c r="G634">
        <v>-999</v>
      </c>
      <c r="H634">
        <v>9</v>
      </c>
      <c r="I634">
        <v>35.8733</v>
      </c>
      <c r="J634">
        <v>0.93488499999999997</v>
      </c>
      <c r="K634">
        <v>1</v>
      </c>
      <c r="L634">
        <v>0</v>
      </c>
    </row>
    <row r="635" spans="1:12" x14ac:dyDescent="0.35">
      <c r="A635">
        <v>4</v>
      </c>
      <c r="B635">
        <v>1987</v>
      </c>
      <c r="C635">
        <v>59.817900000000002</v>
      </c>
      <c r="D635">
        <v>-15</v>
      </c>
      <c r="E635">
        <v>6.1369899999999999</v>
      </c>
      <c r="F635">
        <v>9</v>
      </c>
      <c r="G635">
        <v>-999</v>
      </c>
      <c r="H635">
        <v>9</v>
      </c>
      <c r="I635">
        <v>35.8733</v>
      </c>
      <c r="J635">
        <v>0.93488499999999997</v>
      </c>
      <c r="K635">
        <v>1</v>
      </c>
      <c r="L635">
        <v>0</v>
      </c>
    </row>
    <row r="636" spans="1:12" x14ac:dyDescent="0.35">
      <c r="A636">
        <v>4</v>
      </c>
      <c r="B636">
        <v>1988</v>
      </c>
      <c r="C636">
        <v>59.817900000000002</v>
      </c>
      <c r="D636">
        <v>-15</v>
      </c>
      <c r="E636">
        <v>6.1369899999999999</v>
      </c>
      <c r="F636">
        <v>9</v>
      </c>
      <c r="G636">
        <v>-999</v>
      </c>
      <c r="H636">
        <v>9</v>
      </c>
      <c r="I636">
        <v>35.8733</v>
      </c>
      <c r="J636">
        <v>0.93488499999999997</v>
      </c>
      <c r="K636">
        <v>1</v>
      </c>
      <c r="L636">
        <v>0</v>
      </c>
    </row>
    <row r="637" spans="1:12" x14ac:dyDescent="0.35">
      <c r="A637">
        <v>4</v>
      </c>
      <c r="B637">
        <v>1989</v>
      </c>
      <c r="C637">
        <v>59.817900000000002</v>
      </c>
      <c r="D637">
        <v>-15</v>
      </c>
      <c r="E637">
        <v>6.1369899999999999</v>
      </c>
      <c r="F637">
        <v>9</v>
      </c>
      <c r="G637">
        <v>-999</v>
      </c>
      <c r="H637">
        <v>9</v>
      </c>
      <c r="I637">
        <v>35.8733</v>
      </c>
      <c r="J637">
        <v>0.93488499999999997</v>
      </c>
      <c r="K637">
        <v>1</v>
      </c>
      <c r="L637">
        <v>0</v>
      </c>
    </row>
    <row r="638" spans="1:12" x14ac:dyDescent="0.35">
      <c r="A638">
        <v>4</v>
      </c>
      <c r="B638">
        <v>1990</v>
      </c>
      <c r="C638">
        <v>59.817900000000002</v>
      </c>
      <c r="D638">
        <v>-15</v>
      </c>
      <c r="E638">
        <v>6.1369899999999999</v>
      </c>
      <c r="F638">
        <v>9</v>
      </c>
      <c r="G638">
        <v>-999</v>
      </c>
      <c r="H638">
        <v>9</v>
      </c>
      <c r="I638">
        <v>35.8733</v>
      </c>
      <c r="J638">
        <v>0.93488499999999997</v>
      </c>
      <c r="K638">
        <v>1</v>
      </c>
      <c r="L638">
        <v>0</v>
      </c>
    </row>
    <row r="639" spans="1:12" x14ac:dyDescent="0.35">
      <c r="A639">
        <v>4</v>
      </c>
      <c r="B639">
        <v>1991</v>
      </c>
      <c r="C639">
        <v>59.817900000000002</v>
      </c>
      <c r="D639">
        <v>-15</v>
      </c>
      <c r="E639">
        <v>6.1369899999999999</v>
      </c>
      <c r="F639">
        <v>9</v>
      </c>
      <c r="G639">
        <v>-999</v>
      </c>
      <c r="H639">
        <v>9</v>
      </c>
      <c r="I639">
        <v>35.8733</v>
      </c>
      <c r="J639">
        <v>0.93488499999999997</v>
      </c>
      <c r="K639">
        <v>1</v>
      </c>
      <c r="L639">
        <v>0</v>
      </c>
    </row>
    <row r="640" spans="1:12" x14ac:dyDescent="0.35">
      <c r="A640">
        <v>4</v>
      </c>
      <c r="B640">
        <v>1992</v>
      </c>
      <c r="C640">
        <v>59.817900000000002</v>
      </c>
      <c r="D640">
        <v>-15</v>
      </c>
      <c r="E640">
        <v>6.1369899999999999</v>
      </c>
      <c r="F640">
        <v>9</v>
      </c>
      <c r="G640">
        <v>-999</v>
      </c>
      <c r="H640">
        <v>9</v>
      </c>
      <c r="I640">
        <v>35.8733</v>
      </c>
      <c r="J640">
        <v>0.93488499999999997</v>
      </c>
      <c r="K640">
        <v>1</v>
      </c>
      <c r="L640">
        <v>0</v>
      </c>
    </row>
    <row r="641" spans="1:12" x14ac:dyDescent="0.35">
      <c r="A641">
        <v>4</v>
      </c>
      <c r="B641">
        <v>1993</v>
      </c>
      <c r="C641">
        <v>59.817900000000002</v>
      </c>
      <c r="D641">
        <v>-15</v>
      </c>
      <c r="E641">
        <v>6.1369899999999999</v>
      </c>
      <c r="F641">
        <v>9</v>
      </c>
      <c r="G641">
        <v>-999</v>
      </c>
      <c r="H641">
        <v>9</v>
      </c>
      <c r="I641">
        <v>35.8733</v>
      </c>
      <c r="J641">
        <v>0.93488499999999997</v>
      </c>
      <c r="K641">
        <v>1</v>
      </c>
      <c r="L641">
        <v>0</v>
      </c>
    </row>
    <row r="642" spans="1:12" x14ac:dyDescent="0.35">
      <c r="A642">
        <v>4</v>
      </c>
      <c r="B642">
        <v>1994</v>
      </c>
      <c r="C642">
        <v>59.817900000000002</v>
      </c>
      <c r="D642">
        <v>-15</v>
      </c>
      <c r="E642">
        <v>6.1369899999999999</v>
      </c>
      <c r="F642">
        <v>9</v>
      </c>
      <c r="G642">
        <v>-999</v>
      </c>
      <c r="H642">
        <v>9</v>
      </c>
      <c r="I642">
        <v>35.8733</v>
      </c>
      <c r="J642">
        <v>0.93488499999999997</v>
      </c>
      <c r="K642">
        <v>1</v>
      </c>
      <c r="L642">
        <v>0</v>
      </c>
    </row>
    <row r="643" spans="1:12" x14ac:dyDescent="0.35">
      <c r="A643">
        <v>4</v>
      </c>
      <c r="B643">
        <v>1995</v>
      </c>
      <c r="C643">
        <v>59.817900000000002</v>
      </c>
      <c r="D643">
        <v>-15</v>
      </c>
      <c r="E643">
        <v>6.1369899999999999</v>
      </c>
      <c r="F643">
        <v>9</v>
      </c>
      <c r="G643">
        <v>-999</v>
      </c>
      <c r="H643">
        <v>9</v>
      </c>
      <c r="I643">
        <v>35.8733</v>
      </c>
      <c r="J643">
        <v>0.93488499999999997</v>
      </c>
      <c r="K643">
        <v>1</v>
      </c>
      <c r="L643">
        <v>0</v>
      </c>
    </row>
    <row r="644" spans="1:12" x14ac:dyDescent="0.35">
      <c r="A644">
        <v>4</v>
      </c>
      <c r="B644">
        <v>1996</v>
      </c>
      <c r="C644">
        <v>59.817900000000002</v>
      </c>
      <c r="D644">
        <v>-15</v>
      </c>
      <c r="E644">
        <v>6.1369899999999999</v>
      </c>
      <c r="F644">
        <v>9</v>
      </c>
      <c r="G644">
        <v>-999</v>
      </c>
      <c r="H644">
        <v>9</v>
      </c>
      <c r="I644">
        <v>35.8733</v>
      </c>
      <c r="J644">
        <v>0.93488499999999997</v>
      </c>
      <c r="K644">
        <v>1</v>
      </c>
      <c r="L644">
        <v>0</v>
      </c>
    </row>
    <row r="645" spans="1:12" x14ac:dyDescent="0.35">
      <c r="A645">
        <v>4</v>
      </c>
      <c r="B645">
        <v>1997</v>
      </c>
      <c r="C645">
        <v>59.817900000000002</v>
      </c>
      <c r="D645">
        <v>-15</v>
      </c>
      <c r="E645">
        <v>6.1369899999999999</v>
      </c>
      <c r="F645">
        <v>9</v>
      </c>
      <c r="G645">
        <v>-999</v>
      </c>
      <c r="H645">
        <v>9</v>
      </c>
      <c r="I645">
        <v>35.8733</v>
      </c>
      <c r="J645">
        <v>0.93488499999999997</v>
      </c>
      <c r="K645">
        <v>1</v>
      </c>
      <c r="L645">
        <v>0</v>
      </c>
    </row>
    <row r="646" spans="1:12" x14ac:dyDescent="0.35">
      <c r="A646">
        <v>4</v>
      </c>
      <c r="B646">
        <v>1998</v>
      </c>
      <c r="C646">
        <v>59.817900000000002</v>
      </c>
      <c r="D646">
        <v>-15</v>
      </c>
      <c r="E646">
        <v>6.1369899999999999</v>
      </c>
      <c r="F646">
        <v>9</v>
      </c>
      <c r="G646">
        <v>-999</v>
      </c>
      <c r="H646">
        <v>9</v>
      </c>
      <c r="I646">
        <v>35.8733</v>
      </c>
      <c r="J646">
        <v>0.93488499999999997</v>
      </c>
      <c r="K646">
        <v>1</v>
      </c>
      <c r="L646">
        <v>0</v>
      </c>
    </row>
    <row r="647" spans="1:12" x14ac:dyDescent="0.35">
      <c r="A647">
        <v>4</v>
      </c>
      <c r="B647">
        <v>1999</v>
      </c>
      <c r="C647">
        <v>59.817900000000002</v>
      </c>
      <c r="D647">
        <v>-15</v>
      </c>
      <c r="E647">
        <v>6.1369899999999999</v>
      </c>
      <c r="F647">
        <v>9</v>
      </c>
      <c r="G647">
        <v>-999</v>
      </c>
      <c r="H647">
        <v>9</v>
      </c>
      <c r="I647">
        <v>35.8733</v>
      </c>
      <c r="J647">
        <v>0.93488499999999997</v>
      </c>
      <c r="K647">
        <v>1</v>
      </c>
      <c r="L647">
        <v>0</v>
      </c>
    </row>
    <row r="648" spans="1:12" x14ac:dyDescent="0.35">
      <c r="A648">
        <v>4</v>
      </c>
      <c r="B648">
        <v>2000</v>
      </c>
      <c r="C648">
        <v>59.817900000000002</v>
      </c>
      <c r="D648">
        <v>-15</v>
      </c>
      <c r="E648">
        <v>6.1369899999999999</v>
      </c>
      <c r="F648">
        <v>9</v>
      </c>
      <c r="G648">
        <v>-999</v>
      </c>
      <c r="H648">
        <v>9</v>
      </c>
      <c r="I648">
        <v>35.8733</v>
      </c>
      <c r="J648">
        <v>0.93488499999999997</v>
      </c>
      <c r="K648">
        <v>1</v>
      </c>
      <c r="L648">
        <v>0</v>
      </c>
    </row>
    <row r="649" spans="1:12" x14ac:dyDescent="0.35">
      <c r="A649">
        <v>4</v>
      </c>
      <c r="B649">
        <v>2001</v>
      </c>
      <c r="C649">
        <v>59.817900000000002</v>
      </c>
      <c r="D649">
        <v>-15</v>
      </c>
      <c r="E649">
        <v>6.1369899999999999</v>
      </c>
      <c r="F649">
        <v>9</v>
      </c>
      <c r="G649">
        <v>-999</v>
      </c>
      <c r="H649">
        <v>9</v>
      </c>
      <c r="I649">
        <v>35.8733</v>
      </c>
      <c r="J649">
        <v>0.93488499999999997</v>
      </c>
      <c r="K649">
        <v>1</v>
      </c>
      <c r="L649">
        <v>0</v>
      </c>
    </row>
    <row r="650" spans="1:12" x14ac:dyDescent="0.35">
      <c r="A650">
        <v>4</v>
      </c>
      <c r="B650">
        <v>2002</v>
      </c>
      <c r="C650">
        <v>59.817900000000002</v>
      </c>
      <c r="D650">
        <v>-15</v>
      </c>
      <c r="E650">
        <v>6.1369899999999999</v>
      </c>
      <c r="F650">
        <v>9</v>
      </c>
      <c r="G650">
        <v>-999</v>
      </c>
      <c r="H650">
        <v>9</v>
      </c>
      <c r="I650">
        <v>35.8733</v>
      </c>
      <c r="J650">
        <v>0.93488499999999997</v>
      </c>
      <c r="K650">
        <v>1</v>
      </c>
      <c r="L650">
        <v>0</v>
      </c>
    </row>
    <row r="651" spans="1:12" x14ac:dyDescent="0.35">
      <c r="A651">
        <v>4</v>
      </c>
      <c r="B651">
        <v>2003</v>
      </c>
      <c r="C651">
        <v>59.817900000000002</v>
      </c>
      <c r="D651">
        <v>-15</v>
      </c>
      <c r="E651">
        <v>6.1369899999999999</v>
      </c>
      <c r="F651">
        <v>9</v>
      </c>
      <c r="G651">
        <v>-999</v>
      </c>
      <c r="H651">
        <v>9</v>
      </c>
      <c r="I651">
        <v>35.8733</v>
      </c>
      <c r="J651">
        <v>0.93488499999999997</v>
      </c>
      <c r="K651">
        <v>1</v>
      </c>
      <c r="L651">
        <v>0</v>
      </c>
    </row>
    <row r="652" spans="1:12" x14ac:dyDescent="0.35">
      <c r="A652">
        <v>4</v>
      </c>
      <c r="B652">
        <v>2004</v>
      </c>
      <c r="C652">
        <v>59.817900000000002</v>
      </c>
      <c r="D652">
        <v>-15</v>
      </c>
      <c r="E652">
        <v>6.1369899999999999</v>
      </c>
      <c r="F652">
        <v>9</v>
      </c>
      <c r="G652">
        <v>-999</v>
      </c>
      <c r="H652">
        <v>9</v>
      </c>
      <c r="I652">
        <v>35.8733</v>
      </c>
      <c r="J652">
        <v>0.93488499999999997</v>
      </c>
      <c r="K652">
        <v>1</v>
      </c>
      <c r="L652">
        <v>0</v>
      </c>
    </row>
    <row r="653" spans="1:12" x14ac:dyDescent="0.35">
      <c r="A653">
        <v>4</v>
      </c>
      <c r="B653">
        <v>2005</v>
      </c>
      <c r="C653">
        <v>59.817900000000002</v>
      </c>
      <c r="D653">
        <v>-15</v>
      </c>
      <c r="E653">
        <v>6.1369899999999999</v>
      </c>
      <c r="F653">
        <v>9</v>
      </c>
      <c r="G653">
        <v>-999</v>
      </c>
      <c r="H653">
        <v>9</v>
      </c>
      <c r="I653">
        <v>35.8733</v>
      </c>
      <c r="J653">
        <v>0.93488499999999997</v>
      </c>
      <c r="K653">
        <v>1</v>
      </c>
      <c r="L653">
        <v>0</v>
      </c>
    </row>
    <row r="654" spans="1:12" x14ac:dyDescent="0.35">
      <c r="A654">
        <v>4</v>
      </c>
      <c r="B654">
        <v>2006</v>
      </c>
      <c r="C654">
        <v>59.817900000000002</v>
      </c>
      <c r="D654">
        <v>-15</v>
      </c>
      <c r="E654">
        <v>6.1369899999999999</v>
      </c>
      <c r="F654">
        <v>9</v>
      </c>
      <c r="G654">
        <v>-999</v>
      </c>
      <c r="H654">
        <v>9</v>
      </c>
      <c r="I654">
        <v>35.8733</v>
      </c>
      <c r="J654">
        <v>0.93488499999999997</v>
      </c>
      <c r="K654">
        <v>1</v>
      </c>
      <c r="L654">
        <v>0</v>
      </c>
    </row>
    <row r="655" spans="1:12" x14ac:dyDescent="0.35">
      <c r="A655">
        <v>4</v>
      </c>
      <c r="B655">
        <v>2007</v>
      </c>
      <c r="C655">
        <v>59.817900000000002</v>
      </c>
      <c r="D655">
        <v>-15</v>
      </c>
      <c r="E655">
        <v>6.1369899999999999</v>
      </c>
      <c r="F655">
        <v>9</v>
      </c>
      <c r="G655">
        <v>-999</v>
      </c>
      <c r="H655">
        <v>9</v>
      </c>
      <c r="I655">
        <v>35.8733</v>
      </c>
      <c r="J655">
        <v>0.93488499999999997</v>
      </c>
      <c r="K655">
        <v>1</v>
      </c>
      <c r="L655">
        <v>0</v>
      </c>
    </row>
    <row r="656" spans="1:12" x14ac:dyDescent="0.35">
      <c r="A656">
        <v>4</v>
      </c>
      <c r="B656">
        <v>2008</v>
      </c>
      <c r="C656">
        <v>59.817900000000002</v>
      </c>
      <c r="D656">
        <v>-15</v>
      </c>
      <c r="E656">
        <v>6.1369899999999999</v>
      </c>
      <c r="F656">
        <v>9</v>
      </c>
      <c r="G656">
        <v>-999</v>
      </c>
      <c r="H656">
        <v>9</v>
      </c>
      <c r="I656">
        <v>35.8733</v>
      </c>
      <c r="J656">
        <v>0.93488499999999997</v>
      </c>
      <c r="K656">
        <v>1</v>
      </c>
      <c r="L656">
        <v>0</v>
      </c>
    </row>
    <row r="657" spans="1:12" x14ac:dyDescent="0.35">
      <c r="A657">
        <v>4</v>
      </c>
      <c r="B657">
        <v>2009</v>
      </c>
      <c r="C657">
        <v>59.817900000000002</v>
      </c>
      <c r="D657">
        <v>-15</v>
      </c>
      <c r="E657">
        <v>6.1369899999999999</v>
      </c>
      <c r="F657">
        <v>9</v>
      </c>
      <c r="G657">
        <v>-999</v>
      </c>
      <c r="H657">
        <v>9</v>
      </c>
      <c r="I657">
        <v>35.8733</v>
      </c>
      <c r="J657">
        <v>0.93488499999999997</v>
      </c>
      <c r="K657">
        <v>1</v>
      </c>
      <c r="L657">
        <v>0</v>
      </c>
    </row>
    <row r="658" spans="1:12" x14ac:dyDescent="0.35">
      <c r="A658">
        <v>4</v>
      </c>
      <c r="B658">
        <v>2010</v>
      </c>
      <c r="C658">
        <v>59.817900000000002</v>
      </c>
      <c r="D658">
        <v>-15</v>
      </c>
      <c r="E658">
        <v>6.1369899999999999</v>
      </c>
      <c r="F658">
        <v>9</v>
      </c>
      <c r="G658">
        <v>-999</v>
      </c>
      <c r="H658">
        <v>9</v>
      </c>
      <c r="I658">
        <v>35.8733</v>
      </c>
      <c r="J658">
        <v>0.93488499999999997</v>
      </c>
      <c r="K658">
        <v>1</v>
      </c>
      <c r="L658">
        <v>0</v>
      </c>
    </row>
    <row r="659" spans="1:12" x14ac:dyDescent="0.35">
      <c r="A659">
        <v>4</v>
      </c>
      <c r="B659">
        <v>2011</v>
      </c>
      <c r="C659">
        <v>59.817900000000002</v>
      </c>
      <c r="D659">
        <v>-15</v>
      </c>
      <c r="E659">
        <v>6.1369899999999999</v>
      </c>
      <c r="F659">
        <v>9</v>
      </c>
      <c r="G659">
        <v>-999</v>
      </c>
      <c r="H659">
        <v>9</v>
      </c>
      <c r="I659">
        <v>35.8733</v>
      </c>
      <c r="J659">
        <v>0.93488499999999997</v>
      </c>
      <c r="K659">
        <v>1</v>
      </c>
      <c r="L659">
        <v>0</v>
      </c>
    </row>
    <row r="660" spans="1:12" x14ac:dyDescent="0.35">
      <c r="A660">
        <v>4</v>
      </c>
      <c r="B660">
        <v>2012</v>
      </c>
      <c r="C660">
        <v>59.817900000000002</v>
      </c>
      <c r="D660">
        <v>-15</v>
      </c>
      <c r="E660">
        <v>6.1369899999999999</v>
      </c>
      <c r="F660">
        <v>9</v>
      </c>
      <c r="G660">
        <v>-999</v>
      </c>
      <c r="H660">
        <v>9</v>
      </c>
      <c r="I660">
        <v>35.8733</v>
      </c>
      <c r="J660">
        <v>0.93488499999999997</v>
      </c>
      <c r="K660">
        <v>1</v>
      </c>
      <c r="L660">
        <v>0</v>
      </c>
    </row>
    <row r="661" spans="1:12" x14ac:dyDescent="0.35">
      <c r="A661">
        <v>4</v>
      </c>
      <c r="B661">
        <v>2013</v>
      </c>
      <c r="C661">
        <v>59.817900000000002</v>
      </c>
      <c r="D661">
        <v>-15</v>
      </c>
      <c r="E661">
        <v>6.1369899999999999</v>
      </c>
      <c r="F661">
        <v>9</v>
      </c>
      <c r="G661">
        <v>-999</v>
      </c>
      <c r="H661">
        <v>9</v>
      </c>
      <c r="I661">
        <v>35.8733</v>
      </c>
      <c r="J661">
        <v>0.93488499999999997</v>
      </c>
      <c r="K661">
        <v>1</v>
      </c>
      <c r="L661">
        <v>0</v>
      </c>
    </row>
    <row r="662" spans="1:12" x14ac:dyDescent="0.35">
      <c r="A662">
        <v>4</v>
      </c>
      <c r="B662">
        <v>2014</v>
      </c>
      <c r="C662">
        <v>59.817900000000002</v>
      </c>
      <c r="D662">
        <v>-15</v>
      </c>
      <c r="E662">
        <v>6.1369899999999999</v>
      </c>
      <c r="F662">
        <v>9</v>
      </c>
      <c r="G662">
        <v>-999</v>
      </c>
      <c r="H662">
        <v>9</v>
      </c>
      <c r="I662">
        <v>35.8733</v>
      </c>
      <c r="J662">
        <v>0.93488499999999997</v>
      </c>
      <c r="K662">
        <v>1</v>
      </c>
      <c r="L662">
        <v>0</v>
      </c>
    </row>
    <row r="663" spans="1:12" x14ac:dyDescent="0.35">
      <c r="A663">
        <v>4</v>
      </c>
      <c r="B663">
        <v>2015</v>
      </c>
      <c r="C663">
        <v>42.386299999999999</v>
      </c>
      <c r="D663">
        <v>-9.7409700000000008</v>
      </c>
      <c r="E663">
        <v>4.3444000000000003</v>
      </c>
      <c r="F663">
        <v>9</v>
      </c>
      <c r="G663">
        <v>-999</v>
      </c>
      <c r="H663">
        <v>-999</v>
      </c>
      <c r="I663">
        <v>40.491199999999999</v>
      </c>
      <c r="J663">
        <v>2.0829200000000001</v>
      </c>
      <c r="K663">
        <v>1</v>
      </c>
      <c r="L663">
        <v>0</v>
      </c>
    </row>
    <row r="664" spans="1:12" x14ac:dyDescent="0.35">
      <c r="A664">
        <v>4</v>
      </c>
      <c r="B664">
        <v>2016</v>
      </c>
      <c r="C664">
        <v>42.386299999999999</v>
      </c>
      <c r="D664">
        <v>-9.7409700000000008</v>
      </c>
      <c r="E664">
        <v>4.3444000000000003</v>
      </c>
      <c r="F664">
        <v>9</v>
      </c>
      <c r="G664">
        <v>-999</v>
      </c>
      <c r="H664">
        <v>-999</v>
      </c>
      <c r="I664">
        <v>40.491199999999999</v>
      </c>
      <c r="J664">
        <v>2.0829200000000001</v>
      </c>
      <c r="K664">
        <v>1</v>
      </c>
      <c r="L664">
        <v>0</v>
      </c>
    </row>
    <row r="665" spans="1:12" x14ac:dyDescent="0.35">
      <c r="A665">
        <v>4</v>
      </c>
      <c r="B665">
        <v>2017</v>
      </c>
      <c r="C665">
        <v>42.386299999999999</v>
      </c>
      <c r="D665">
        <v>-9.7409700000000008</v>
      </c>
      <c r="E665">
        <v>4.3444000000000003</v>
      </c>
      <c r="F665">
        <v>9</v>
      </c>
      <c r="G665">
        <v>-999</v>
      </c>
      <c r="H665">
        <v>-999</v>
      </c>
      <c r="I665">
        <v>40.491199999999999</v>
      </c>
      <c r="J665">
        <v>2.0829200000000001</v>
      </c>
      <c r="K665">
        <v>1</v>
      </c>
      <c r="L665">
        <v>0</v>
      </c>
    </row>
    <row r="666" spans="1:12" x14ac:dyDescent="0.35">
      <c r="A666">
        <v>4</v>
      </c>
      <c r="B666">
        <v>2018</v>
      </c>
      <c r="C666">
        <v>42.386299999999999</v>
      </c>
      <c r="D666">
        <v>-9.7409700000000008</v>
      </c>
      <c r="E666">
        <v>4.3444000000000003</v>
      </c>
      <c r="F666">
        <v>9</v>
      </c>
      <c r="G666">
        <v>-999</v>
      </c>
      <c r="H666">
        <v>-999</v>
      </c>
      <c r="I666">
        <v>40.491199999999999</v>
      </c>
      <c r="J666">
        <v>2.0829200000000001</v>
      </c>
      <c r="K666">
        <v>1</v>
      </c>
      <c r="L666">
        <v>0</v>
      </c>
    </row>
    <row r="667" spans="1:12" x14ac:dyDescent="0.35">
      <c r="A667">
        <v>4</v>
      </c>
      <c r="B667">
        <v>2019</v>
      </c>
      <c r="C667">
        <v>42.386299999999999</v>
      </c>
      <c r="D667">
        <v>-9.7409700000000008</v>
      </c>
      <c r="E667">
        <v>4.3444000000000003</v>
      </c>
      <c r="F667">
        <v>9</v>
      </c>
      <c r="G667">
        <v>-999</v>
      </c>
      <c r="H667">
        <v>-999</v>
      </c>
      <c r="I667">
        <v>40.491199999999999</v>
      </c>
      <c r="J667">
        <v>2.0829200000000001</v>
      </c>
      <c r="K667">
        <v>1</v>
      </c>
      <c r="L667">
        <v>0</v>
      </c>
    </row>
    <row r="668" spans="1:12" x14ac:dyDescent="0.35">
      <c r="A668">
        <v>6</v>
      </c>
      <c r="B668">
        <v>1985</v>
      </c>
      <c r="C668">
        <v>51.363300000000002</v>
      </c>
      <c r="D668">
        <v>-15</v>
      </c>
      <c r="E668">
        <v>5.5040100000000001</v>
      </c>
      <c r="F668">
        <v>3.0451600000000001</v>
      </c>
      <c r="G668">
        <v>-999</v>
      </c>
      <c r="H668">
        <v>9</v>
      </c>
    </row>
    <row r="669" spans="1:12" x14ac:dyDescent="0.35">
      <c r="A669">
        <v>6</v>
      </c>
      <c r="B669">
        <v>1986</v>
      </c>
      <c r="C669">
        <v>51.363300000000002</v>
      </c>
      <c r="D669">
        <v>-15</v>
      </c>
      <c r="E669">
        <v>5.5040100000000001</v>
      </c>
      <c r="F669">
        <v>3.0451600000000001</v>
      </c>
      <c r="G669">
        <v>-999</v>
      </c>
      <c r="H669">
        <v>9</v>
      </c>
    </row>
    <row r="670" spans="1:12" x14ac:dyDescent="0.35">
      <c r="A670">
        <v>6</v>
      </c>
      <c r="B670">
        <v>1987</v>
      </c>
      <c r="C670">
        <v>51.363300000000002</v>
      </c>
      <c r="D670">
        <v>-15</v>
      </c>
      <c r="E670">
        <v>5.5040100000000001</v>
      </c>
      <c r="F670">
        <v>3.0451600000000001</v>
      </c>
      <c r="G670">
        <v>-999</v>
      </c>
      <c r="H670">
        <v>9</v>
      </c>
    </row>
    <row r="671" spans="1:12" x14ac:dyDescent="0.35">
      <c r="A671">
        <v>6</v>
      </c>
      <c r="B671">
        <v>1988</v>
      </c>
      <c r="C671">
        <v>51.363300000000002</v>
      </c>
      <c r="D671">
        <v>-15</v>
      </c>
      <c r="E671">
        <v>5.5040100000000001</v>
      </c>
      <c r="F671">
        <v>3.0451600000000001</v>
      </c>
      <c r="G671">
        <v>-999</v>
      </c>
      <c r="H671">
        <v>9</v>
      </c>
    </row>
    <row r="672" spans="1:12" x14ac:dyDescent="0.35">
      <c r="A672">
        <v>6</v>
      </c>
      <c r="B672">
        <v>1989</v>
      </c>
      <c r="C672">
        <v>51.363300000000002</v>
      </c>
      <c r="D672">
        <v>-15</v>
      </c>
      <c r="E672">
        <v>5.5040100000000001</v>
      </c>
      <c r="F672">
        <v>3.0451600000000001</v>
      </c>
      <c r="G672">
        <v>-999</v>
      </c>
      <c r="H672">
        <v>9</v>
      </c>
    </row>
    <row r="673" spans="1:8" x14ac:dyDescent="0.35">
      <c r="A673">
        <v>6</v>
      </c>
      <c r="B673">
        <v>1990</v>
      </c>
      <c r="C673">
        <v>51.363300000000002</v>
      </c>
      <c r="D673">
        <v>-15</v>
      </c>
      <c r="E673">
        <v>5.5040100000000001</v>
      </c>
      <c r="F673">
        <v>3.0451600000000001</v>
      </c>
      <c r="G673">
        <v>-999</v>
      </c>
      <c r="H673">
        <v>9</v>
      </c>
    </row>
    <row r="674" spans="1:8" x14ac:dyDescent="0.35">
      <c r="A674">
        <v>6</v>
      </c>
      <c r="B674">
        <v>1991</v>
      </c>
      <c r="C674">
        <v>51.363300000000002</v>
      </c>
      <c r="D674">
        <v>-15</v>
      </c>
      <c r="E674">
        <v>5.5040100000000001</v>
      </c>
      <c r="F674">
        <v>3.0451600000000001</v>
      </c>
      <c r="G674">
        <v>-999</v>
      </c>
      <c r="H674">
        <v>9</v>
      </c>
    </row>
    <row r="675" spans="1:8" x14ac:dyDescent="0.35">
      <c r="A675">
        <v>6</v>
      </c>
      <c r="B675">
        <v>1992</v>
      </c>
      <c r="C675">
        <v>51.363300000000002</v>
      </c>
      <c r="D675">
        <v>-15</v>
      </c>
      <c r="E675">
        <v>5.5040100000000001</v>
      </c>
      <c r="F675">
        <v>3.0451600000000001</v>
      </c>
      <c r="G675">
        <v>-999</v>
      </c>
      <c r="H675">
        <v>9</v>
      </c>
    </row>
    <row r="676" spans="1:8" x14ac:dyDescent="0.35">
      <c r="A676">
        <v>6</v>
      </c>
      <c r="B676">
        <v>1993</v>
      </c>
      <c r="C676">
        <v>51.363300000000002</v>
      </c>
      <c r="D676">
        <v>-15</v>
      </c>
      <c r="E676">
        <v>5.5040100000000001</v>
      </c>
      <c r="F676">
        <v>3.0451600000000001</v>
      </c>
      <c r="G676">
        <v>-999</v>
      </c>
      <c r="H676">
        <v>9</v>
      </c>
    </row>
    <row r="677" spans="1:8" x14ac:dyDescent="0.35">
      <c r="A677">
        <v>6</v>
      </c>
      <c r="B677">
        <v>1994</v>
      </c>
      <c r="C677">
        <v>51.363300000000002</v>
      </c>
      <c r="D677">
        <v>-15</v>
      </c>
      <c r="E677">
        <v>5.5040100000000001</v>
      </c>
      <c r="F677">
        <v>3.0451600000000001</v>
      </c>
      <c r="G677">
        <v>-999</v>
      </c>
      <c r="H677">
        <v>9</v>
      </c>
    </row>
    <row r="678" spans="1:8" x14ac:dyDescent="0.35">
      <c r="A678">
        <v>6</v>
      </c>
      <c r="B678">
        <v>1995</v>
      </c>
      <c r="C678">
        <v>51.363300000000002</v>
      </c>
      <c r="D678">
        <v>-15</v>
      </c>
      <c r="E678">
        <v>5.5040100000000001</v>
      </c>
      <c r="F678">
        <v>3.0451600000000001</v>
      </c>
      <c r="G678">
        <v>-999</v>
      </c>
      <c r="H678">
        <v>9</v>
      </c>
    </row>
    <row r="679" spans="1:8" x14ac:dyDescent="0.35">
      <c r="A679">
        <v>6</v>
      </c>
      <c r="B679">
        <v>1996</v>
      </c>
      <c r="C679">
        <v>51.363300000000002</v>
      </c>
      <c r="D679">
        <v>-15</v>
      </c>
      <c r="E679">
        <v>5.5040100000000001</v>
      </c>
      <c r="F679">
        <v>3.0451600000000001</v>
      </c>
      <c r="G679">
        <v>-999</v>
      </c>
      <c r="H679">
        <v>9</v>
      </c>
    </row>
    <row r="680" spans="1:8" x14ac:dyDescent="0.35">
      <c r="A680">
        <v>6</v>
      </c>
      <c r="B680">
        <v>1997</v>
      </c>
      <c r="C680">
        <v>51.363300000000002</v>
      </c>
      <c r="D680">
        <v>-15</v>
      </c>
      <c r="E680">
        <v>5.5040100000000001</v>
      </c>
      <c r="F680">
        <v>3.0451600000000001</v>
      </c>
      <c r="G680">
        <v>-999</v>
      </c>
      <c r="H680">
        <v>9</v>
      </c>
    </row>
    <row r="681" spans="1:8" x14ac:dyDescent="0.35">
      <c r="A681">
        <v>6</v>
      </c>
      <c r="B681">
        <v>1998</v>
      </c>
      <c r="C681">
        <v>51.363300000000002</v>
      </c>
      <c r="D681">
        <v>-15</v>
      </c>
      <c r="E681">
        <v>5.5040100000000001</v>
      </c>
      <c r="F681">
        <v>3.0451600000000001</v>
      </c>
      <c r="G681">
        <v>-999</v>
      </c>
      <c r="H681">
        <v>9</v>
      </c>
    </row>
    <row r="682" spans="1:8" x14ac:dyDescent="0.35">
      <c r="A682">
        <v>6</v>
      </c>
      <c r="B682">
        <v>1999</v>
      </c>
      <c r="C682">
        <v>51.363300000000002</v>
      </c>
      <c r="D682">
        <v>-15</v>
      </c>
      <c r="E682">
        <v>5.5040100000000001</v>
      </c>
      <c r="F682">
        <v>3.0451600000000001</v>
      </c>
      <c r="G682">
        <v>-999</v>
      </c>
      <c r="H682">
        <v>9</v>
      </c>
    </row>
    <row r="683" spans="1:8" x14ac:dyDescent="0.35">
      <c r="A683">
        <v>6</v>
      </c>
      <c r="B683">
        <v>2000</v>
      </c>
      <c r="C683">
        <v>51.363300000000002</v>
      </c>
      <c r="D683">
        <v>-15</v>
      </c>
      <c r="E683">
        <v>5.5040100000000001</v>
      </c>
      <c r="F683">
        <v>3.0451600000000001</v>
      </c>
      <c r="G683">
        <v>-999</v>
      </c>
      <c r="H683">
        <v>9</v>
      </c>
    </row>
    <row r="684" spans="1:8" x14ac:dyDescent="0.35">
      <c r="A684">
        <v>6</v>
      </c>
      <c r="B684">
        <v>2001</v>
      </c>
      <c r="C684">
        <v>51.363300000000002</v>
      </c>
      <c r="D684">
        <v>-15</v>
      </c>
      <c r="E684">
        <v>5.5040100000000001</v>
      </c>
      <c r="F684">
        <v>3.0451600000000001</v>
      </c>
      <c r="G684">
        <v>-999</v>
      </c>
      <c r="H684">
        <v>9</v>
      </c>
    </row>
    <row r="685" spans="1:8" x14ac:dyDescent="0.35">
      <c r="A685">
        <v>6</v>
      </c>
      <c r="B685">
        <v>2002</v>
      </c>
      <c r="C685">
        <v>51.363300000000002</v>
      </c>
      <c r="D685">
        <v>-15</v>
      </c>
      <c r="E685">
        <v>5.5040100000000001</v>
      </c>
      <c r="F685">
        <v>3.0451600000000001</v>
      </c>
      <c r="G685">
        <v>-999</v>
      </c>
      <c r="H685">
        <v>9</v>
      </c>
    </row>
    <row r="686" spans="1:8" x14ac:dyDescent="0.35">
      <c r="A686">
        <v>6</v>
      </c>
      <c r="B686">
        <v>2003</v>
      </c>
      <c r="C686">
        <v>51.363300000000002</v>
      </c>
      <c r="D686">
        <v>-15</v>
      </c>
      <c r="E686">
        <v>5.5040100000000001</v>
      </c>
      <c r="F686">
        <v>3.0451600000000001</v>
      </c>
      <c r="G686">
        <v>-999</v>
      </c>
      <c r="H686">
        <v>9</v>
      </c>
    </row>
    <row r="687" spans="1:8" x14ac:dyDescent="0.35">
      <c r="A687">
        <v>6</v>
      </c>
      <c r="B687">
        <v>2004</v>
      </c>
      <c r="C687">
        <v>51.363300000000002</v>
      </c>
      <c r="D687">
        <v>-15</v>
      </c>
      <c r="E687">
        <v>5.5040100000000001</v>
      </c>
      <c r="F687">
        <v>3.0451600000000001</v>
      </c>
      <c r="G687">
        <v>-999</v>
      </c>
      <c r="H687">
        <v>9</v>
      </c>
    </row>
    <row r="688" spans="1:8" x14ac:dyDescent="0.35">
      <c r="A688">
        <v>6</v>
      </c>
      <c r="B688">
        <v>2005</v>
      </c>
      <c r="C688">
        <v>51.363300000000002</v>
      </c>
      <c r="D688">
        <v>-15</v>
      </c>
      <c r="E688">
        <v>5.5040100000000001</v>
      </c>
      <c r="F688">
        <v>3.0451600000000001</v>
      </c>
      <c r="G688">
        <v>-999</v>
      </c>
      <c r="H688">
        <v>9</v>
      </c>
    </row>
    <row r="689" spans="1:8" x14ac:dyDescent="0.35">
      <c r="A689">
        <v>6</v>
      </c>
      <c r="B689">
        <v>2006</v>
      </c>
      <c r="C689">
        <v>51.363300000000002</v>
      </c>
      <c r="D689">
        <v>-15</v>
      </c>
      <c r="E689">
        <v>5.5040100000000001</v>
      </c>
      <c r="F689">
        <v>3.0451600000000001</v>
      </c>
      <c r="G689">
        <v>-999</v>
      </c>
      <c r="H689">
        <v>9</v>
      </c>
    </row>
    <row r="690" spans="1:8" x14ac:dyDescent="0.35">
      <c r="A690">
        <v>6</v>
      </c>
      <c r="B690">
        <v>2007</v>
      </c>
      <c r="C690">
        <v>51.363300000000002</v>
      </c>
      <c r="D690">
        <v>-15</v>
      </c>
      <c r="E690">
        <v>5.5040100000000001</v>
      </c>
      <c r="F690">
        <v>3.0451600000000001</v>
      </c>
      <c r="G690">
        <v>-999</v>
      </c>
      <c r="H690">
        <v>9</v>
      </c>
    </row>
    <row r="691" spans="1:8" x14ac:dyDescent="0.35">
      <c r="A691">
        <v>6</v>
      </c>
      <c r="B691">
        <v>2008</v>
      </c>
      <c r="C691">
        <v>51.363300000000002</v>
      </c>
      <c r="D691">
        <v>-15</v>
      </c>
      <c r="E691">
        <v>5.5040100000000001</v>
      </c>
      <c r="F691">
        <v>3.0451600000000001</v>
      </c>
      <c r="G691">
        <v>-999</v>
      </c>
      <c r="H691">
        <v>9</v>
      </c>
    </row>
    <row r="692" spans="1:8" x14ac:dyDescent="0.35">
      <c r="A692">
        <v>6</v>
      </c>
      <c r="B692">
        <v>2009</v>
      </c>
      <c r="C692">
        <v>51.363300000000002</v>
      </c>
      <c r="D692">
        <v>-15</v>
      </c>
      <c r="E692">
        <v>5.5040100000000001</v>
      </c>
      <c r="F692">
        <v>3.0451600000000001</v>
      </c>
      <c r="G692">
        <v>-999</v>
      </c>
      <c r="H692">
        <v>9</v>
      </c>
    </row>
    <row r="693" spans="1:8" x14ac:dyDescent="0.35">
      <c r="A693">
        <v>6</v>
      </c>
      <c r="B693">
        <v>2010</v>
      </c>
      <c r="C693">
        <v>51.363300000000002</v>
      </c>
      <c r="D693">
        <v>-15</v>
      </c>
      <c r="E693">
        <v>5.5040100000000001</v>
      </c>
      <c r="F693">
        <v>3.0451600000000001</v>
      </c>
      <c r="G693">
        <v>-999</v>
      </c>
      <c r="H693">
        <v>9</v>
      </c>
    </row>
    <row r="694" spans="1:8" x14ac:dyDescent="0.35">
      <c r="A694">
        <v>6</v>
      </c>
      <c r="B694">
        <v>2011</v>
      </c>
      <c r="C694">
        <v>51.363300000000002</v>
      </c>
      <c r="D694">
        <v>-15</v>
      </c>
      <c r="E694">
        <v>5.5040100000000001</v>
      </c>
      <c r="F694">
        <v>3.0451600000000001</v>
      </c>
      <c r="G694">
        <v>-999</v>
      </c>
      <c r="H694">
        <v>9</v>
      </c>
    </row>
    <row r="695" spans="1:8" x14ac:dyDescent="0.35">
      <c r="A695">
        <v>6</v>
      </c>
      <c r="B695">
        <v>2012</v>
      </c>
      <c r="C695">
        <v>51.363300000000002</v>
      </c>
      <c r="D695">
        <v>-15</v>
      </c>
      <c r="E695">
        <v>5.5040100000000001</v>
      </c>
      <c r="F695">
        <v>3.0451600000000001</v>
      </c>
      <c r="G695">
        <v>-999</v>
      </c>
      <c r="H695">
        <v>9</v>
      </c>
    </row>
    <row r="696" spans="1:8" x14ac:dyDescent="0.35">
      <c r="A696">
        <v>6</v>
      </c>
      <c r="B696">
        <v>2013</v>
      </c>
      <c r="C696">
        <v>51.363300000000002</v>
      </c>
      <c r="D696">
        <v>-15</v>
      </c>
      <c r="E696">
        <v>5.5040100000000001</v>
      </c>
      <c r="F696">
        <v>3.0451600000000001</v>
      </c>
      <c r="G696">
        <v>-999</v>
      </c>
      <c r="H696">
        <v>9</v>
      </c>
    </row>
    <row r="697" spans="1:8" x14ac:dyDescent="0.35">
      <c r="A697">
        <v>6</v>
      </c>
      <c r="B697">
        <v>2014</v>
      </c>
      <c r="C697">
        <v>51.363300000000002</v>
      </c>
      <c r="D697">
        <v>-15</v>
      </c>
      <c r="E697">
        <v>5.5040100000000001</v>
      </c>
      <c r="F697">
        <v>3.0451600000000001</v>
      </c>
      <c r="G697">
        <v>-999</v>
      </c>
      <c r="H697">
        <v>9</v>
      </c>
    </row>
    <row r="698" spans="1:8" x14ac:dyDescent="0.35">
      <c r="A698">
        <v>6</v>
      </c>
      <c r="B698">
        <v>2015</v>
      </c>
      <c r="C698">
        <v>51.363300000000002</v>
      </c>
      <c r="D698">
        <v>-15</v>
      </c>
      <c r="E698">
        <v>5.5040100000000001</v>
      </c>
      <c r="F698">
        <v>3.0451600000000001</v>
      </c>
      <c r="G698">
        <v>-999</v>
      </c>
      <c r="H698">
        <v>9</v>
      </c>
    </row>
    <row r="699" spans="1:8" x14ac:dyDescent="0.35">
      <c r="A699">
        <v>6</v>
      </c>
      <c r="B699">
        <v>2016</v>
      </c>
      <c r="C699">
        <v>51.363300000000002</v>
      </c>
      <c r="D699">
        <v>-15</v>
      </c>
      <c r="E699">
        <v>5.5040100000000001</v>
      </c>
      <c r="F699">
        <v>3.0451600000000001</v>
      </c>
      <c r="G699">
        <v>-999</v>
      </c>
      <c r="H699">
        <v>9</v>
      </c>
    </row>
    <row r="700" spans="1:8" x14ac:dyDescent="0.35">
      <c r="A700">
        <v>6</v>
      </c>
      <c r="B700">
        <v>2017</v>
      </c>
      <c r="C700">
        <v>51.363300000000002</v>
      </c>
      <c r="D700">
        <v>-15</v>
      </c>
      <c r="E700">
        <v>5.5040100000000001</v>
      </c>
      <c r="F700">
        <v>3.0451600000000001</v>
      </c>
      <c r="G700">
        <v>-999</v>
      </c>
      <c r="H700">
        <v>9</v>
      </c>
    </row>
    <row r="701" spans="1:8" x14ac:dyDescent="0.35">
      <c r="A701">
        <v>6</v>
      </c>
      <c r="B701">
        <v>2018</v>
      </c>
      <c r="C701">
        <v>51.363300000000002</v>
      </c>
      <c r="D701">
        <v>-15</v>
      </c>
      <c r="E701">
        <v>5.5040100000000001</v>
      </c>
      <c r="F701">
        <v>3.0451600000000001</v>
      </c>
      <c r="G701">
        <v>-999</v>
      </c>
      <c r="H701">
        <v>9</v>
      </c>
    </row>
    <row r="702" spans="1:8" x14ac:dyDescent="0.35">
      <c r="A702">
        <v>6</v>
      </c>
      <c r="B702">
        <v>2019</v>
      </c>
      <c r="C702">
        <v>51.363300000000002</v>
      </c>
      <c r="D702">
        <v>-15</v>
      </c>
      <c r="E702">
        <v>5.5040100000000001</v>
      </c>
      <c r="F702">
        <v>3.0451600000000001</v>
      </c>
      <c r="G702">
        <v>-999</v>
      </c>
      <c r="H702">
        <v>9</v>
      </c>
    </row>
    <row r="703" spans="1:8" x14ac:dyDescent="0.35">
      <c r="A703">
        <v>7</v>
      </c>
      <c r="B703">
        <v>1985</v>
      </c>
      <c r="C703">
        <v>24.575299999999999</v>
      </c>
      <c r="D703">
        <v>-15</v>
      </c>
      <c r="E703">
        <v>2.02454</v>
      </c>
      <c r="F703">
        <v>0.90264599999999995</v>
      </c>
      <c r="G703">
        <v>-999</v>
      </c>
      <c r="H703">
        <v>-999</v>
      </c>
    </row>
    <row r="704" spans="1:8" x14ac:dyDescent="0.35">
      <c r="A704">
        <v>7</v>
      </c>
      <c r="B704">
        <v>1986</v>
      </c>
      <c r="C704">
        <v>24.575299999999999</v>
      </c>
      <c r="D704">
        <v>-15</v>
      </c>
      <c r="E704">
        <v>2.02454</v>
      </c>
      <c r="F704">
        <v>0.90264599999999995</v>
      </c>
      <c r="G704">
        <v>-999</v>
      </c>
      <c r="H704">
        <v>-999</v>
      </c>
    </row>
    <row r="705" spans="1:8" x14ac:dyDescent="0.35">
      <c r="A705">
        <v>7</v>
      </c>
      <c r="B705">
        <v>1987</v>
      </c>
      <c r="C705">
        <v>24.575299999999999</v>
      </c>
      <c r="D705">
        <v>-15</v>
      </c>
      <c r="E705">
        <v>2.02454</v>
      </c>
      <c r="F705">
        <v>0.90264599999999995</v>
      </c>
      <c r="G705">
        <v>-999</v>
      </c>
      <c r="H705">
        <v>-999</v>
      </c>
    </row>
    <row r="706" spans="1:8" x14ac:dyDescent="0.35">
      <c r="A706">
        <v>7</v>
      </c>
      <c r="B706">
        <v>1988</v>
      </c>
      <c r="C706">
        <v>24.575299999999999</v>
      </c>
      <c r="D706">
        <v>-15</v>
      </c>
      <c r="E706">
        <v>2.02454</v>
      </c>
      <c r="F706">
        <v>0.90264599999999995</v>
      </c>
      <c r="G706">
        <v>-999</v>
      </c>
      <c r="H706">
        <v>-999</v>
      </c>
    </row>
    <row r="707" spans="1:8" x14ac:dyDescent="0.35">
      <c r="A707">
        <v>7</v>
      </c>
      <c r="B707">
        <v>1989</v>
      </c>
      <c r="C707">
        <v>24.575299999999999</v>
      </c>
      <c r="D707">
        <v>-15</v>
      </c>
      <c r="E707">
        <v>2.02454</v>
      </c>
      <c r="F707">
        <v>0.90264599999999995</v>
      </c>
      <c r="G707">
        <v>-999</v>
      </c>
      <c r="H707">
        <v>-999</v>
      </c>
    </row>
    <row r="708" spans="1:8" x14ac:dyDescent="0.35">
      <c r="A708">
        <v>7</v>
      </c>
      <c r="B708">
        <v>1990</v>
      </c>
      <c r="C708">
        <v>24.575299999999999</v>
      </c>
      <c r="D708">
        <v>-15</v>
      </c>
      <c r="E708">
        <v>2.02454</v>
      </c>
      <c r="F708">
        <v>0.90264599999999995</v>
      </c>
      <c r="G708">
        <v>-999</v>
      </c>
      <c r="H708">
        <v>-999</v>
      </c>
    </row>
    <row r="709" spans="1:8" x14ac:dyDescent="0.35">
      <c r="A709">
        <v>7</v>
      </c>
      <c r="B709">
        <v>1991</v>
      </c>
      <c r="C709">
        <v>24.575299999999999</v>
      </c>
      <c r="D709">
        <v>-15</v>
      </c>
      <c r="E709">
        <v>2.02454</v>
      </c>
      <c r="F709">
        <v>0.90264599999999995</v>
      </c>
      <c r="G709">
        <v>-999</v>
      </c>
      <c r="H709">
        <v>-999</v>
      </c>
    </row>
    <row r="710" spans="1:8" x14ac:dyDescent="0.35">
      <c r="A710">
        <v>7</v>
      </c>
      <c r="B710">
        <v>1992</v>
      </c>
      <c r="C710">
        <v>24.575299999999999</v>
      </c>
      <c r="D710">
        <v>-15</v>
      </c>
      <c r="E710">
        <v>2.02454</v>
      </c>
      <c r="F710">
        <v>0.90264599999999995</v>
      </c>
      <c r="G710">
        <v>-999</v>
      </c>
      <c r="H710">
        <v>-999</v>
      </c>
    </row>
    <row r="711" spans="1:8" x14ac:dyDescent="0.35">
      <c r="A711">
        <v>7</v>
      </c>
      <c r="B711">
        <v>1993</v>
      </c>
      <c r="C711">
        <v>24.575299999999999</v>
      </c>
      <c r="D711">
        <v>-15</v>
      </c>
      <c r="E711">
        <v>2.02454</v>
      </c>
      <c r="F711">
        <v>0.90264599999999995</v>
      </c>
      <c r="G711">
        <v>-999</v>
      </c>
      <c r="H711">
        <v>-999</v>
      </c>
    </row>
    <row r="712" spans="1:8" x14ac:dyDescent="0.35">
      <c r="A712">
        <v>7</v>
      </c>
      <c r="B712">
        <v>1994</v>
      </c>
      <c r="C712">
        <v>24.575299999999999</v>
      </c>
      <c r="D712">
        <v>-15</v>
      </c>
      <c r="E712">
        <v>2.02454</v>
      </c>
      <c r="F712">
        <v>0.90264599999999995</v>
      </c>
      <c r="G712">
        <v>-999</v>
      </c>
      <c r="H712">
        <v>-999</v>
      </c>
    </row>
    <row r="713" spans="1:8" x14ac:dyDescent="0.35">
      <c r="A713">
        <v>7</v>
      </c>
      <c r="B713">
        <v>1995</v>
      </c>
      <c r="C713">
        <v>24.575299999999999</v>
      </c>
      <c r="D713">
        <v>-15</v>
      </c>
      <c r="E713">
        <v>2.02454</v>
      </c>
      <c r="F713">
        <v>0.90264599999999995</v>
      </c>
      <c r="G713">
        <v>-999</v>
      </c>
      <c r="H713">
        <v>-999</v>
      </c>
    </row>
    <row r="714" spans="1:8" x14ac:dyDescent="0.35">
      <c r="A714">
        <v>7</v>
      </c>
      <c r="B714">
        <v>1996</v>
      </c>
      <c r="C714">
        <v>24.575299999999999</v>
      </c>
      <c r="D714">
        <v>-15</v>
      </c>
      <c r="E714">
        <v>2.02454</v>
      </c>
      <c r="F714">
        <v>0.90264599999999995</v>
      </c>
      <c r="G714">
        <v>-999</v>
      </c>
      <c r="H714">
        <v>-999</v>
      </c>
    </row>
    <row r="715" spans="1:8" x14ac:dyDescent="0.35">
      <c r="A715">
        <v>7</v>
      </c>
      <c r="B715">
        <v>1997</v>
      </c>
      <c r="C715">
        <v>24.575299999999999</v>
      </c>
      <c r="D715">
        <v>-15</v>
      </c>
      <c r="E715">
        <v>2.02454</v>
      </c>
      <c r="F715">
        <v>0.90264599999999995</v>
      </c>
      <c r="G715">
        <v>-999</v>
      </c>
      <c r="H715">
        <v>-999</v>
      </c>
    </row>
    <row r="716" spans="1:8" x14ac:dyDescent="0.35">
      <c r="A716">
        <v>7</v>
      </c>
      <c r="B716">
        <v>1998</v>
      </c>
      <c r="C716">
        <v>24.575299999999999</v>
      </c>
      <c r="D716">
        <v>-15</v>
      </c>
      <c r="E716">
        <v>2.02454</v>
      </c>
      <c r="F716">
        <v>0.90264599999999995</v>
      </c>
      <c r="G716">
        <v>-999</v>
      </c>
      <c r="H716">
        <v>-999</v>
      </c>
    </row>
    <row r="717" spans="1:8" x14ac:dyDescent="0.35">
      <c r="A717">
        <v>7</v>
      </c>
      <c r="B717">
        <v>1999</v>
      </c>
      <c r="C717">
        <v>24.575299999999999</v>
      </c>
      <c r="D717">
        <v>-15</v>
      </c>
      <c r="E717">
        <v>2.02454</v>
      </c>
      <c r="F717">
        <v>0.90264599999999995</v>
      </c>
      <c r="G717">
        <v>-999</v>
      </c>
      <c r="H717">
        <v>-999</v>
      </c>
    </row>
    <row r="718" spans="1:8" x14ac:dyDescent="0.35">
      <c r="A718">
        <v>7</v>
      </c>
      <c r="B718">
        <v>2000</v>
      </c>
      <c r="C718">
        <v>24.575299999999999</v>
      </c>
      <c r="D718">
        <v>-15</v>
      </c>
      <c r="E718">
        <v>2.02454</v>
      </c>
      <c r="F718">
        <v>0.90264599999999995</v>
      </c>
      <c r="G718">
        <v>-999</v>
      </c>
      <c r="H718">
        <v>-999</v>
      </c>
    </row>
    <row r="719" spans="1:8" x14ac:dyDescent="0.35">
      <c r="A719">
        <v>7</v>
      </c>
      <c r="B719">
        <v>2001</v>
      </c>
      <c r="C719">
        <v>24.575299999999999</v>
      </c>
      <c r="D719">
        <v>-15</v>
      </c>
      <c r="E719">
        <v>2.02454</v>
      </c>
      <c r="F719">
        <v>0.90264599999999995</v>
      </c>
      <c r="G719">
        <v>-999</v>
      </c>
      <c r="H719">
        <v>-999</v>
      </c>
    </row>
    <row r="720" spans="1:8" x14ac:dyDescent="0.35">
      <c r="A720">
        <v>7</v>
      </c>
      <c r="B720">
        <v>2002</v>
      </c>
      <c r="C720">
        <v>24.575299999999999</v>
      </c>
      <c r="D720">
        <v>-15</v>
      </c>
      <c r="E720">
        <v>2.02454</v>
      </c>
      <c r="F720">
        <v>0.90264599999999995</v>
      </c>
      <c r="G720">
        <v>-999</v>
      </c>
      <c r="H720">
        <v>-999</v>
      </c>
    </row>
    <row r="721" spans="1:8" x14ac:dyDescent="0.35">
      <c r="A721">
        <v>7</v>
      </c>
      <c r="B721">
        <v>2003</v>
      </c>
      <c r="C721">
        <v>24.575299999999999</v>
      </c>
      <c r="D721">
        <v>-15</v>
      </c>
      <c r="E721">
        <v>2.02454</v>
      </c>
      <c r="F721">
        <v>0.90264599999999995</v>
      </c>
      <c r="G721">
        <v>-999</v>
      </c>
      <c r="H721">
        <v>-999</v>
      </c>
    </row>
    <row r="722" spans="1:8" x14ac:dyDescent="0.35">
      <c r="A722">
        <v>7</v>
      </c>
      <c r="B722">
        <v>2004</v>
      </c>
      <c r="C722">
        <v>24.575299999999999</v>
      </c>
      <c r="D722">
        <v>-15</v>
      </c>
      <c r="E722">
        <v>2.02454</v>
      </c>
      <c r="F722">
        <v>0.90264599999999995</v>
      </c>
      <c r="G722">
        <v>-999</v>
      </c>
      <c r="H722">
        <v>-999</v>
      </c>
    </row>
    <row r="723" spans="1:8" x14ac:dyDescent="0.35">
      <c r="A723">
        <v>7</v>
      </c>
      <c r="B723">
        <v>2005</v>
      </c>
      <c r="C723">
        <v>24.575299999999999</v>
      </c>
      <c r="D723">
        <v>-15</v>
      </c>
      <c r="E723">
        <v>2.02454</v>
      </c>
      <c r="F723">
        <v>0.90264599999999995</v>
      </c>
      <c r="G723">
        <v>-999</v>
      </c>
      <c r="H723">
        <v>-999</v>
      </c>
    </row>
    <row r="724" spans="1:8" x14ac:dyDescent="0.35">
      <c r="A724">
        <v>7</v>
      </c>
      <c r="B724">
        <v>2006</v>
      </c>
      <c r="C724">
        <v>24.575299999999999</v>
      </c>
      <c r="D724">
        <v>-15</v>
      </c>
      <c r="E724">
        <v>2.02454</v>
      </c>
      <c r="F724">
        <v>0.90264599999999995</v>
      </c>
      <c r="G724">
        <v>-999</v>
      </c>
      <c r="H724">
        <v>-999</v>
      </c>
    </row>
    <row r="725" spans="1:8" x14ac:dyDescent="0.35">
      <c r="A725">
        <v>7</v>
      </c>
      <c r="B725">
        <v>2007</v>
      </c>
      <c r="C725">
        <v>24.575299999999999</v>
      </c>
      <c r="D725">
        <v>-15</v>
      </c>
      <c r="E725">
        <v>2.02454</v>
      </c>
      <c r="F725">
        <v>0.90264599999999995</v>
      </c>
      <c r="G725">
        <v>-999</v>
      </c>
      <c r="H725">
        <v>-999</v>
      </c>
    </row>
    <row r="726" spans="1:8" x14ac:dyDescent="0.35">
      <c r="A726">
        <v>7</v>
      </c>
      <c r="B726">
        <v>2008</v>
      </c>
      <c r="C726">
        <v>24.575299999999999</v>
      </c>
      <c r="D726">
        <v>-15</v>
      </c>
      <c r="E726">
        <v>2.02454</v>
      </c>
      <c r="F726">
        <v>0.90264599999999995</v>
      </c>
      <c r="G726">
        <v>-999</v>
      </c>
      <c r="H726">
        <v>-999</v>
      </c>
    </row>
    <row r="727" spans="1:8" x14ac:dyDescent="0.35">
      <c r="A727">
        <v>7</v>
      </c>
      <c r="B727">
        <v>2009</v>
      </c>
      <c r="C727">
        <v>24.575299999999999</v>
      </c>
      <c r="D727">
        <v>-15</v>
      </c>
      <c r="E727">
        <v>2.02454</v>
      </c>
      <c r="F727">
        <v>0.90264599999999995</v>
      </c>
      <c r="G727">
        <v>-999</v>
      </c>
      <c r="H727">
        <v>-999</v>
      </c>
    </row>
    <row r="728" spans="1:8" x14ac:dyDescent="0.35">
      <c r="A728">
        <v>7</v>
      </c>
      <c r="B728">
        <v>2010</v>
      </c>
      <c r="C728">
        <v>24.575299999999999</v>
      </c>
      <c r="D728">
        <v>-15</v>
      </c>
      <c r="E728">
        <v>2.02454</v>
      </c>
      <c r="F728">
        <v>0.90264599999999995</v>
      </c>
      <c r="G728">
        <v>-999</v>
      </c>
      <c r="H728">
        <v>-999</v>
      </c>
    </row>
    <row r="729" spans="1:8" x14ac:dyDescent="0.35">
      <c r="A729">
        <v>7</v>
      </c>
      <c r="B729">
        <v>2011</v>
      </c>
      <c r="C729">
        <v>24.575299999999999</v>
      </c>
      <c r="D729">
        <v>-15</v>
      </c>
      <c r="E729">
        <v>2.02454</v>
      </c>
      <c r="F729">
        <v>0.90264599999999995</v>
      </c>
      <c r="G729">
        <v>-999</v>
      </c>
      <c r="H729">
        <v>-999</v>
      </c>
    </row>
    <row r="730" spans="1:8" x14ac:dyDescent="0.35">
      <c r="A730">
        <v>7</v>
      </c>
      <c r="B730">
        <v>2012</v>
      </c>
      <c r="C730">
        <v>24.575299999999999</v>
      </c>
      <c r="D730">
        <v>-15</v>
      </c>
      <c r="E730">
        <v>2.02454</v>
      </c>
      <c r="F730">
        <v>0.90264599999999995</v>
      </c>
      <c r="G730">
        <v>-999</v>
      </c>
      <c r="H730">
        <v>-999</v>
      </c>
    </row>
    <row r="731" spans="1:8" x14ac:dyDescent="0.35">
      <c r="A731">
        <v>7</v>
      </c>
      <c r="B731">
        <v>2013</v>
      </c>
      <c r="C731">
        <v>24.575299999999999</v>
      </c>
      <c r="D731">
        <v>-15</v>
      </c>
      <c r="E731">
        <v>2.02454</v>
      </c>
      <c r="F731">
        <v>0.90264599999999995</v>
      </c>
      <c r="G731">
        <v>-999</v>
      </c>
      <c r="H731">
        <v>-999</v>
      </c>
    </row>
    <row r="732" spans="1:8" x14ac:dyDescent="0.35">
      <c r="A732">
        <v>7</v>
      </c>
      <c r="B732">
        <v>2014</v>
      </c>
      <c r="C732">
        <v>24.575299999999999</v>
      </c>
      <c r="D732">
        <v>-15</v>
      </c>
      <c r="E732">
        <v>2.02454</v>
      </c>
      <c r="F732">
        <v>0.90264599999999995</v>
      </c>
      <c r="G732">
        <v>-999</v>
      </c>
      <c r="H732">
        <v>-999</v>
      </c>
    </row>
    <row r="733" spans="1:8" x14ac:dyDescent="0.35">
      <c r="A733">
        <v>7</v>
      </c>
      <c r="B733">
        <v>2015</v>
      </c>
      <c r="C733">
        <v>24.575299999999999</v>
      </c>
      <c r="D733">
        <v>-15</v>
      </c>
      <c r="E733">
        <v>2.02454</v>
      </c>
      <c r="F733">
        <v>0.90264599999999995</v>
      </c>
      <c r="G733">
        <v>-999</v>
      </c>
      <c r="H733">
        <v>-999</v>
      </c>
    </row>
    <row r="734" spans="1:8" x14ac:dyDescent="0.35">
      <c r="A734">
        <v>7</v>
      </c>
      <c r="B734">
        <v>2016</v>
      </c>
      <c r="C734">
        <v>24.575299999999999</v>
      </c>
      <c r="D734">
        <v>-15</v>
      </c>
      <c r="E734">
        <v>2.02454</v>
      </c>
      <c r="F734">
        <v>0.90264599999999995</v>
      </c>
      <c r="G734">
        <v>-999</v>
      </c>
      <c r="H734">
        <v>-999</v>
      </c>
    </row>
    <row r="735" spans="1:8" x14ac:dyDescent="0.35">
      <c r="A735">
        <v>7</v>
      </c>
      <c r="B735">
        <v>2017</v>
      </c>
      <c r="C735">
        <v>24.575299999999999</v>
      </c>
      <c r="D735">
        <v>-15</v>
      </c>
      <c r="E735">
        <v>2.02454</v>
      </c>
      <c r="F735">
        <v>0.90264599999999995</v>
      </c>
      <c r="G735">
        <v>-999</v>
      </c>
      <c r="H735">
        <v>-999</v>
      </c>
    </row>
    <row r="736" spans="1:8" x14ac:dyDescent="0.35">
      <c r="A736">
        <v>7</v>
      </c>
      <c r="B736">
        <v>2018</v>
      </c>
      <c r="C736">
        <v>24.575299999999999</v>
      </c>
      <c r="D736">
        <v>-15</v>
      </c>
      <c r="E736">
        <v>2.02454</v>
      </c>
      <c r="F736">
        <v>0.90264599999999995</v>
      </c>
      <c r="G736">
        <v>-999</v>
      </c>
      <c r="H736">
        <v>-999</v>
      </c>
    </row>
    <row r="737" spans="1:8" x14ac:dyDescent="0.35">
      <c r="A737">
        <v>7</v>
      </c>
      <c r="B737">
        <v>2019</v>
      </c>
      <c r="C737">
        <v>24.575299999999999</v>
      </c>
      <c r="D737">
        <v>-15</v>
      </c>
      <c r="E737">
        <v>2.02454</v>
      </c>
      <c r="F737">
        <v>0.90264599999999995</v>
      </c>
      <c r="G737">
        <v>-999</v>
      </c>
      <c r="H737">
        <v>-999</v>
      </c>
    </row>
    <row r="738" spans="1:8" x14ac:dyDescent="0.35">
      <c r="A738">
        <v>8</v>
      </c>
      <c r="B738">
        <v>1985</v>
      </c>
      <c r="C738">
        <v>31.571100000000001</v>
      </c>
      <c r="D738">
        <v>-15</v>
      </c>
      <c r="E738">
        <v>2.8961399999999999</v>
      </c>
      <c r="F738">
        <v>6.4767999999999999</v>
      </c>
      <c r="G738">
        <v>-999</v>
      </c>
      <c r="H738">
        <v>-999</v>
      </c>
    </row>
    <row r="739" spans="1:8" x14ac:dyDescent="0.35">
      <c r="A739">
        <v>8</v>
      </c>
      <c r="B739">
        <v>1986</v>
      </c>
      <c r="C739">
        <v>31.571100000000001</v>
      </c>
      <c r="D739">
        <v>-15</v>
      </c>
      <c r="E739">
        <v>2.8961399999999999</v>
      </c>
      <c r="F739">
        <v>6.4767999999999999</v>
      </c>
      <c r="G739">
        <v>-999</v>
      </c>
      <c r="H739">
        <v>-999</v>
      </c>
    </row>
    <row r="740" spans="1:8" x14ac:dyDescent="0.35">
      <c r="A740">
        <v>8</v>
      </c>
      <c r="B740">
        <v>1987</v>
      </c>
      <c r="C740">
        <v>31.571100000000001</v>
      </c>
      <c r="D740">
        <v>-15</v>
      </c>
      <c r="E740">
        <v>2.8961399999999999</v>
      </c>
      <c r="F740">
        <v>6.4767999999999999</v>
      </c>
      <c r="G740">
        <v>-999</v>
      </c>
      <c r="H740">
        <v>-999</v>
      </c>
    </row>
    <row r="741" spans="1:8" x14ac:dyDescent="0.35">
      <c r="A741">
        <v>8</v>
      </c>
      <c r="B741">
        <v>1988</v>
      </c>
      <c r="C741">
        <v>31.571100000000001</v>
      </c>
      <c r="D741">
        <v>-15</v>
      </c>
      <c r="E741">
        <v>2.8961399999999999</v>
      </c>
      <c r="F741">
        <v>6.4767999999999999</v>
      </c>
      <c r="G741">
        <v>-999</v>
      </c>
      <c r="H741">
        <v>-999</v>
      </c>
    </row>
    <row r="742" spans="1:8" x14ac:dyDescent="0.35">
      <c r="A742">
        <v>8</v>
      </c>
      <c r="B742">
        <v>1989</v>
      </c>
      <c r="C742">
        <v>31.571100000000001</v>
      </c>
      <c r="D742">
        <v>-15</v>
      </c>
      <c r="E742">
        <v>2.8961399999999999</v>
      </c>
      <c r="F742">
        <v>6.4767999999999999</v>
      </c>
      <c r="G742">
        <v>-999</v>
      </c>
      <c r="H742">
        <v>-999</v>
      </c>
    </row>
    <row r="743" spans="1:8" x14ac:dyDescent="0.35">
      <c r="A743">
        <v>8</v>
      </c>
      <c r="B743">
        <v>1990</v>
      </c>
      <c r="C743">
        <v>31.571100000000001</v>
      </c>
      <c r="D743">
        <v>-15</v>
      </c>
      <c r="E743">
        <v>2.8961399999999999</v>
      </c>
      <c r="F743">
        <v>6.4767999999999999</v>
      </c>
      <c r="G743">
        <v>-999</v>
      </c>
      <c r="H743">
        <v>-999</v>
      </c>
    </row>
    <row r="744" spans="1:8" x14ac:dyDescent="0.35">
      <c r="A744">
        <v>8</v>
      </c>
      <c r="B744">
        <v>1991</v>
      </c>
      <c r="C744">
        <v>31.571100000000001</v>
      </c>
      <c r="D744">
        <v>-15</v>
      </c>
      <c r="E744">
        <v>2.8961399999999999</v>
      </c>
      <c r="F744">
        <v>6.4767999999999999</v>
      </c>
      <c r="G744">
        <v>-999</v>
      </c>
      <c r="H744">
        <v>-999</v>
      </c>
    </row>
    <row r="745" spans="1:8" x14ac:dyDescent="0.35">
      <c r="A745">
        <v>8</v>
      </c>
      <c r="B745">
        <v>1992</v>
      </c>
      <c r="C745">
        <v>31.571100000000001</v>
      </c>
      <c r="D745">
        <v>-15</v>
      </c>
      <c r="E745">
        <v>2.8961399999999999</v>
      </c>
      <c r="F745">
        <v>6.4767999999999999</v>
      </c>
      <c r="G745">
        <v>-999</v>
      </c>
      <c r="H745">
        <v>-999</v>
      </c>
    </row>
    <row r="746" spans="1:8" x14ac:dyDescent="0.35">
      <c r="A746">
        <v>8</v>
      </c>
      <c r="B746">
        <v>1993</v>
      </c>
      <c r="C746">
        <v>31.571100000000001</v>
      </c>
      <c r="D746">
        <v>-15</v>
      </c>
      <c r="E746">
        <v>2.8961399999999999</v>
      </c>
      <c r="F746">
        <v>6.4767999999999999</v>
      </c>
      <c r="G746">
        <v>-999</v>
      </c>
      <c r="H746">
        <v>-999</v>
      </c>
    </row>
    <row r="747" spans="1:8" x14ac:dyDescent="0.35">
      <c r="A747">
        <v>8</v>
      </c>
      <c r="B747">
        <v>1994</v>
      </c>
      <c r="C747">
        <v>31.571100000000001</v>
      </c>
      <c r="D747">
        <v>-15</v>
      </c>
      <c r="E747">
        <v>2.8961399999999999</v>
      </c>
      <c r="F747">
        <v>6.4767999999999999</v>
      </c>
      <c r="G747">
        <v>-999</v>
      </c>
      <c r="H747">
        <v>-999</v>
      </c>
    </row>
    <row r="748" spans="1:8" x14ac:dyDescent="0.35">
      <c r="A748">
        <v>8</v>
      </c>
      <c r="B748">
        <v>1995</v>
      </c>
      <c r="C748">
        <v>31.571100000000001</v>
      </c>
      <c r="D748">
        <v>-15</v>
      </c>
      <c r="E748">
        <v>2.8961399999999999</v>
      </c>
      <c r="F748">
        <v>6.4767999999999999</v>
      </c>
      <c r="G748">
        <v>-999</v>
      </c>
      <c r="H748">
        <v>-999</v>
      </c>
    </row>
    <row r="749" spans="1:8" x14ac:dyDescent="0.35">
      <c r="A749">
        <v>8</v>
      </c>
      <c r="B749">
        <v>1996</v>
      </c>
      <c r="C749">
        <v>31.571100000000001</v>
      </c>
      <c r="D749">
        <v>-15</v>
      </c>
      <c r="E749">
        <v>2.8961399999999999</v>
      </c>
      <c r="F749">
        <v>6.4767999999999999</v>
      </c>
      <c r="G749">
        <v>-999</v>
      </c>
      <c r="H749">
        <v>-999</v>
      </c>
    </row>
    <row r="750" spans="1:8" x14ac:dyDescent="0.35">
      <c r="A750">
        <v>8</v>
      </c>
      <c r="B750">
        <v>1997</v>
      </c>
      <c r="C750">
        <v>31.571100000000001</v>
      </c>
      <c r="D750">
        <v>-15</v>
      </c>
      <c r="E750">
        <v>2.8961399999999999</v>
      </c>
      <c r="F750">
        <v>6.4767999999999999</v>
      </c>
      <c r="G750">
        <v>-999</v>
      </c>
      <c r="H750">
        <v>-999</v>
      </c>
    </row>
    <row r="751" spans="1:8" x14ac:dyDescent="0.35">
      <c r="A751">
        <v>8</v>
      </c>
      <c r="B751">
        <v>1998</v>
      </c>
      <c r="C751">
        <v>31.571100000000001</v>
      </c>
      <c r="D751">
        <v>-15</v>
      </c>
      <c r="E751">
        <v>2.8961399999999999</v>
      </c>
      <c r="F751">
        <v>6.4767999999999999</v>
      </c>
      <c r="G751">
        <v>-999</v>
      </c>
      <c r="H751">
        <v>-999</v>
      </c>
    </row>
    <row r="752" spans="1:8" x14ac:dyDescent="0.35">
      <c r="A752">
        <v>8</v>
      </c>
      <c r="B752">
        <v>1999</v>
      </c>
      <c r="C752">
        <v>31.571100000000001</v>
      </c>
      <c r="D752">
        <v>-15</v>
      </c>
      <c r="E752">
        <v>2.8961399999999999</v>
      </c>
      <c r="F752">
        <v>6.4767999999999999</v>
      </c>
      <c r="G752">
        <v>-999</v>
      </c>
      <c r="H752">
        <v>-999</v>
      </c>
    </row>
    <row r="753" spans="1:8" x14ac:dyDescent="0.35">
      <c r="A753">
        <v>8</v>
      </c>
      <c r="B753">
        <v>2000</v>
      </c>
      <c r="C753">
        <v>31.571100000000001</v>
      </c>
      <c r="D753">
        <v>-15</v>
      </c>
      <c r="E753">
        <v>2.8961399999999999</v>
      </c>
      <c r="F753">
        <v>6.4767999999999999</v>
      </c>
      <c r="G753">
        <v>-999</v>
      </c>
      <c r="H753">
        <v>-999</v>
      </c>
    </row>
    <row r="754" spans="1:8" x14ac:dyDescent="0.35">
      <c r="A754">
        <v>8</v>
      </c>
      <c r="B754">
        <v>2001</v>
      </c>
      <c r="C754">
        <v>31.571100000000001</v>
      </c>
      <c r="D754">
        <v>-15</v>
      </c>
      <c r="E754">
        <v>2.8961399999999999</v>
      </c>
      <c r="F754">
        <v>6.4767999999999999</v>
      </c>
      <c r="G754">
        <v>-999</v>
      </c>
      <c r="H754">
        <v>-999</v>
      </c>
    </row>
    <row r="755" spans="1:8" x14ac:dyDescent="0.35">
      <c r="A755">
        <v>8</v>
      </c>
      <c r="B755">
        <v>2002</v>
      </c>
      <c r="C755">
        <v>31.571100000000001</v>
      </c>
      <c r="D755">
        <v>-15</v>
      </c>
      <c r="E755">
        <v>2.8961399999999999</v>
      </c>
      <c r="F755">
        <v>6.4767999999999999</v>
      </c>
      <c r="G755">
        <v>-999</v>
      </c>
      <c r="H755">
        <v>-999</v>
      </c>
    </row>
    <row r="756" spans="1:8" x14ac:dyDescent="0.35">
      <c r="A756">
        <v>8</v>
      </c>
      <c r="B756">
        <v>2003</v>
      </c>
      <c r="C756">
        <v>31.571100000000001</v>
      </c>
      <c r="D756">
        <v>-15</v>
      </c>
      <c r="E756">
        <v>2.8961399999999999</v>
      </c>
      <c r="F756">
        <v>6.4767999999999999</v>
      </c>
      <c r="G756">
        <v>-999</v>
      </c>
      <c r="H756">
        <v>-999</v>
      </c>
    </row>
    <row r="757" spans="1:8" x14ac:dyDescent="0.35">
      <c r="A757">
        <v>8</v>
      </c>
      <c r="B757">
        <v>2004</v>
      </c>
      <c r="C757">
        <v>31.571100000000001</v>
      </c>
      <c r="D757">
        <v>-15</v>
      </c>
      <c r="E757">
        <v>2.8961399999999999</v>
      </c>
      <c r="F757">
        <v>6.4767999999999999</v>
      </c>
      <c r="G757">
        <v>-999</v>
      </c>
      <c r="H757">
        <v>-999</v>
      </c>
    </row>
    <row r="758" spans="1:8" x14ac:dyDescent="0.35">
      <c r="A758">
        <v>8</v>
      </c>
      <c r="B758">
        <v>2005</v>
      </c>
      <c r="C758">
        <v>31.571100000000001</v>
      </c>
      <c r="D758">
        <v>-15</v>
      </c>
      <c r="E758">
        <v>2.8961399999999999</v>
      </c>
      <c r="F758">
        <v>6.4767999999999999</v>
      </c>
      <c r="G758">
        <v>-999</v>
      </c>
      <c r="H758">
        <v>-999</v>
      </c>
    </row>
    <row r="759" spans="1:8" x14ac:dyDescent="0.35">
      <c r="A759">
        <v>8</v>
      </c>
      <c r="B759">
        <v>2006</v>
      </c>
      <c r="C759">
        <v>31.571100000000001</v>
      </c>
      <c r="D759">
        <v>-15</v>
      </c>
      <c r="E759">
        <v>2.8961399999999999</v>
      </c>
      <c r="F759">
        <v>6.4767999999999999</v>
      </c>
      <c r="G759">
        <v>-999</v>
      </c>
      <c r="H759">
        <v>-999</v>
      </c>
    </row>
    <row r="760" spans="1:8" x14ac:dyDescent="0.35">
      <c r="A760">
        <v>8</v>
      </c>
      <c r="B760">
        <v>2007</v>
      </c>
      <c r="C760">
        <v>31.571100000000001</v>
      </c>
      <c r="D760">
        <v>-15</v>
      </c>
      <c r="E760">
        <v>2.8961399999999999</v>
      </c>
      <c r="F760">
        <v>6.4767999999999999</v>
      </c>
      <c r="G760">
        <v>-999</v>
      </c>
      <c r="H760">
        <v>-999</v>
      </c>
    </row>
    <row r="761" spans="1:8" x14ac:dyDescent="0.35">
      <c r="A761">
        <v>8</v>
      </c>
      <c r="B761">
        <v>2008</v>
      </c>
      <c r="C761">
        <v>31.571100000000001</v>
      </c>
      <c r="D761">
        <v>-15</v>
      </c>
      <c r="E761">
        <v>2.8961399999999999</v>
      </c>
      <c r="F761">
        <v>6.4767999999999999</v>
      </c>
      <c r="G761">
        <v>-999</v>
      </c>
      <c r="H761">
        <v>-999</v>
      </c>
    </row>
    <row r="762" spans="1:8" x14ac:dyDescent="0.35">
      <c r="A762">
        <v>8</v>
      </c>
      <c r="B762">
        <v>2009</v>
      </c>
      <c r="C762">
        <v>31.571100000000001</v>
      </c>
      <c r="D762">
        <v>-15</v>
      </c>
      <c r="E762">
        <v>2.8961399999999999</v>
      </c>
      <c r="F762">
        <v>6.4767999999999999</v>
      </c>
      <c r="G762">
        <v>-999</v>
      </c>
      <c r="H762">
        <v>-999</v>
      </c>
    </row>
    <row r="763" spans="1:8" x14ac:dyDescent="0.35">
      <c r="A763">
        <v>8</v>
      </c>
      <c r="B763">
        <v>2010</v>
      </c>
      <c r="C763">
        <v>31.571100000000001</v>
      </c>
      <c r="D763">
        <v>-15</v>
      </c>
      <c r="E763">
        <v>2.8961399999999999</v>
      </c>
      <c r="F763">
        <v>6.4767999999999999</v>
      </c>
      <c r="G763">
        <v>-999</v>
      </c>
      <c r="H763">
        <v>-999</v>
      </c>
    </row>
    <row r="764" spans="1:8" x14ac:dyDescent="0.35">
      <c r="A764">
        <v>8</v>
      </c>
      <c r="B764">
        <v>2011</v>
      </c>
      <c r="C764">
        <v>31.571100000000001</v>
      </c>
      <c r="D764">
        <v>-15</v>
      </c>
      <c r="E764">
        <v>2.8961399999999999</v>
      </c>
      <c r="F764">
        <v>6.4767999999999999</v>
      </c>
      <c r="G764">
        <v>-999</v>
      </c>
      <c r="H764">
        <v>-999</v>
      </c>
    </row>
    <row r="765" spans="1:8" x14ac:dyDescent="0.35">
      <c r="A765">
        <v>8</v>
      </c>
      <c r="B765">
        <v>2012</v>
      </c>
      <c r="C765">
        <v>31.571100000000001</v>
      </c>
      <c r="D765">
        <v>-15</v>
      </c>
      <c r="E765">
        <v>2.8961399999999999</v>
      </c>
      <c r="F765">
        <v>6.4767999999999999</v>
      </c>
      <c r="G765">
        <v>-999</v>
      </c>
      <c r="H765">
        <v>-999</v>
      </c>
    </row>
    <row r="766" spans="1:8" x14ac:dyDescent="0.35">
      <c r="A766">
        <v>8</v>
      </c>
      <c r="B766">
        <v>2013</v>
      </c>
      <c r="C766">
        <v>31.571100000000001</v>
      </c>
      <c r="D766">
        <v>-15</v>
      </c>
      <c r="E766">
        <v>2.8961399999999999</v>
      </c>
      <c r="F766">
        <v>6.4767999999999999</v>
      </c>
      <c r="G766">
        <v>-999</v>
      </c>
      <c r="H766">
        <v>-999</v>
      </c>
    </row>
    <row r="767" spans="1:8" x14ac:dyDescent="0.35">
      <c r="A767">
        <v>8</v>
      </c>
      <c r="B767">
        <v>2014</v>
      </c>
      <c r="C767">
        <v>31.571100000000001</v>
      </c>
      <c r="D767">
        <v>-15</v>
      </c>
      <c r="E767">
        <v>2.8961399999999999</v>
      </c>
      <c r="F767">
        <v>6.4767999999999999</v>
      </c>
      <c r="G767">
        <v>-999</v>
      </c>
      <c r="H767">
        <v>-999</v>
      </c>
    </row>
    <row r="768" spans="1:8" x14ac:dyDescent="0.35">
      <c r="A768">
        <v>8</v>
      </c>
      <c r="B768">
        <v>2015</v>
      </c>
      <c r="C768">
        <v>31.571100000000001</v>
      </c>
      <c r="D768">
        <v>-15</v>
      </c>
      <c r="E768">
        <v>2.8961399999999999</v>
      </c>
      <c r="F768">
        <v>6.4767999999999999</v>
      </c>
      <c r="G768">
        <v>-999</v>
      </c>
      <c r="H768">
        <v>-999</v>
      </c>
    </row>
    <row r="769" spans="1:8" x14ac:dyDescent="0.35">
      <c r="A769">
        <v>8</v>
      </c>
      <c r="B769">
        <v>2016</v>
      </c>
      <c r="C769">
        <v>31.571100000000001</v>
      </c>
      <c r="D769">
        <v>-15</v>
      </c>
      <c r="E769">
        <v>2.8961399999999999</v>
      </c>
      <c r="F769">
        <v>6.4767999999999999</v>
      </c>
      <c r="G769">
        <v>-999</v>
      </c>
      <c r="H769">
        <v>-999</v>
      </c>
    </row>
    <row r="770" spans="1:8" x14ac:dyDescent="0.35">
      <c r="A770">
        <v>8</v>
      </c>
      <c r="B770">
        <v>2017</v>
      </c>
      <c r="C770">
        <v>31.571100000000001</v>
      </c>
      <c r="D770">
        <v>-15</v>
      </c>
      <c r="E770">
        <v>2.8961399999999999</v>
      </c>
      <c r="F770">
        <v>6.4767999999999999</v>
      </c>
      <c r="G770">
        <v>-999</v>
      </c>
      <c r="H770">
        <v>-999</v>
      </c>
    </row>
    <row r="771" spans="1:8" x14ac:dyDescent="0.35">
      <c r="A771">
        <v>8</v>
      </c>
      <c r="B771">
        <v>2018</v>
      </c>
      <c r="C771">
        <v>31.571100000000001</v>
      </c>
      <c r="D771">
        <v>-15</v>
      </c>
      <c r="E771">
        <v>2.8961399999999999</v>
      </c>
      <c r="F771">
        <v>6.4767999999999999</v>
      </c>
      <c r="G771">
        <v>-999</v>
      </c>
      <c r="H771">
        <v>-999</v>
      </c>
    </row>
    <row r="772" spans="1:8" x14ac:dyDescent="0.35">
      <c r="A772">
        <v>8</v>
      </c>
      <c r="B772">
        <v>2019</v>
      </c>
      <c r="C772">
        <v>31.571100000000001</v>
      </c>
      <c r="D772">
        <v>-15</v>
      </c>
      <c r="E772">
        <v>2.8961399999999999</v>
      </c>
      <c r="F772">
        <v>6.4767999999999999</v>
      </c>
      <c r="G772">
        <v>-999</v>
      </c>
      <c r="H772">
        <v>-999</v>
      </c>
    </row>
    <row r="774" spans="1:8" x14ac:dyDescent="0.35">
      <c r="A774" t="s">
        <v>30</v>
      </c>
    </row>
    <row r="775" spans="1:8" x14ac:dyDescent="0.35">
      <c r="A775" t="s">
        <v>478</v>
      </c>
      <c r="B775" t="s">
        <v>477</v>
      </c>
    </row>
    <row r="776" spans="1:8" x14ac:dyDescent="0.35">
      <c r="A776">
        <v>7</v>
      </c>
      <c r="B776">
        <v>1985</v>
      </c>
      <c r="C776">
        <v>2</v>
      </c>
      <c r="D776">
        <v>4</v>
      </c>
    </row>
    <row r="777" spans="1:8" x14ac:dyDescent="0.35">
      <c r="A777">
        <v>7</v>
      </c>
      <c r="B777">
        <v>1986</v>
      </c>
      <c r="C777">
        <v>2</v>
      </c>
      <c r="D777">
        <v>4</v>
      </c>
    </row>
    <row r="778" spans="1:8" x14ac:dyDescent="0.35">
      <c r="A778">
        <v>7</v>
      </c>
      <c r="B778">
        <v>1987</v>
      </c>
      <c r="C778">
        <v>2</v>
      </c>
      <c r="D778">
        <v>4</v>
      </c>
    </row>
    <row r="779" spans="1:8" x14ac:dyDescent="0.35">
      <c r="A779">
        <v>7</v>
      </c>
      <c r="B779">
        <v>1988</v>
      </c>
      <c r="C779">
        <v>2</v>
      </c>
      <c r="D779">
        <v>4</v>
      </c>
    </row>
    <row r="780" spans="1:8" x14ac:dyDescent="0.35">
      <c r="A780">
        <v>7</v>
      </c>
      <c r="B780">
        <v>1989</v>
      </c>
      <c r="C780">
        <v>2</v>
      </c>
      <c r="D780">
        <v>4</v>
      </c>
    </row>
    <row r="781" spans="1:8" x14ac:dyDescent="0.35">
      <c r="A781">
        <v>7</v>
      </c>
      <c r="B781">
        <v>1990</v>
      </c>
      <c r="C781">
        <v>2</v>
      </c>
      <c r="D781">
        <v>4</v>
      </c>
    </row>
    <row r="782" spans="1:8" x14ac:dyDescent="0.35">
      <c r="A782">
        <v>7</v>
      </c>
      <c r="B782">
        <v>1991</v>
      </c>
      <c r="C782">
        <v>2</v>
      </c>
      <c r="D782">
        <v>4</v>
      </c>
    </row>
    <row r="783" spans="1:8" x14ac:dyDescent="0.35">
      <c r="A783">
        <v>7</v>
      </c>
      <c r="B783">
        <v>1992</v>
      </c>
      <c r="C783">
        <v>2</v>
      </c>
      <c r="D783">
        <v>4</v>
      </c>
    </row>
    <row r="784" spans="1:8" x14ac:dyDescent="0.35">
      <c r="A784">
        <v>7</v>
      </c>
      <c r="B784">
        <v>1993</v>
      </c>
      <c r="C784">
        <v>2</v>
      </c>
      <c r="D784">
        <v>4</v>
      </c>
    </row>
    <row r="785" spans="1:4" x14ac:dyDescent="0.35">
      <c r="A785">
        <v>7</v>
      </c>
      <c r="B785">
        <v>1994</v>
      </c>
      <c r="C785">
        <v>2</v>
      </c>
      <c r="D785">
        <v>4</v>
      </c>
    </row>
    <row r="786" spans="1:4" x14ac:dyDescent="0.35">
      <c r="A786">
        <v>7</v>
      </c>
      <c r="B786">
        <v>1995</v>
      </c>
      <c r="C786">
        <v>2</v>
      </c>
      <c r="D786">
        <v>4</v>
      </c>
    </row>
    <row r="787" spans="1:4" x14ac:dyDescent="0.35">
      <c r="A787">
        <v>7</v>
      </c>
      <c r="B787">
        <v>1996</v>
      </c>
      <c r="C787">
        <v>2</v>
      </c>
      <c r="D787">
        <v>4</v>
      </c>
    </row>
    <row r="788" spans="1:4" x14ac:dyDescent="0.35">
      <c r="A788">
        <v>7</v>
      </c>
      <c r="B788">
        <v>1997</v>
      </c>
      <c r="C788">
        <v>2</v>
      </c>
      <c r="D788">
        <v>4</v>
      </c>
    </row>
    <row r="789" spans="1:4" x14ac:dyDescent="0.35">
      <c r="A789">
        <v>7</v>
      </c>
      <c r="B789">
        <v>1998</v>
      </c>
      <c r="C789">
        <v>2</v>
      </c>
      <c r="D789">
        <v>4</v>
      </c>
    </row>
    <row r="790" spans="1:4" x14ac:dyDescent="0.35">
      <c r="A790">
        <v>7</v>
      </c>
      <c r="B790">
        <v>1999</v>
      </c>
      <c r="C790">
        <v>2</v>
      </c>
      <c r="D790">
        <v>4</v>
      </c>
    </row>
    <row r="791" spans="1:4" x14ac:dyDescent="0.35">
      <c r="A791">
        <v>7</v>
      </c>
      <c r="B791">
        <v>2000</v>
      </c>
      <c r="C791">
        <v>2</v>
      </c>
      <c r="D791">
        <v>4</v>
      </c>
    </row>
    <row r="792" spans="1:4" x14ac:dyDescent="0.35">
      <c r="A792">
        <v>7</v>
      </c>
      <c r="B792">
        <v>2001</v>
      </c>
      <c r="C792">
        <v>2</v>
      </c>
      <c r="D792">
        <v>4</v>
      </c>
    </row>
    <row r="793" spans="1:4" x14ac:dyDescent="0.35">
      <c r="A793">
        <v>7</v>
      </c>
      <c r="B793">
        <v>2002</v>
      </c>
      <c r="C793">
        <v>2</v>
      </c>
      <c r="D793">
        <v>4</v>
      </c>
    </row>
    <row r="794" spans="1:4" x14ac:dyDescent="0.35">
      <c r="A794">
        <v>7</v>
      </c>
      <c r="B794">
        <v>2003</v>
      </c>
      <c r="C794">
        <v>2</v>
      </c>
      <c r="D794">
        <v>4</v>
      </c>
    </row>
    <row r="795" spans="1:4" x14ac:dyDescent="0.35">
      <c r="A795">
        <v>7</v>
      </c>
      <c r="B795">
        <v>2004</v>
      </c>
      <c r="C795">
        <v>2</v>
      </c>
      <c r="D795">
        <v>4</v>
      </c>
    </row>
    <row r="796" spans="1:4" x14ac:dyDescent="0.35">
      <c r="A796">
        <v>7</v>
      </c>
      <c r="B796">
        <v>2005</v>
      </c>
      <c r="C796">
        <v>2</v>
      </c>
      <c r="D796">
        <v>4</v>
      </c>
    </row>
    <row r="797" spans="1:4" x14ac:dyDescent="0.35">
      <c r="A797">
        <v>7</v>
      </c>
      <c r="B797">
        <v>2006</v>
      </c>
      <c r="C797">
        <v>2</v>
      </c>
      <c r="D797">
        <v>4</v>
      </c>
    </row>
    <row r="798" spans="1:4" x14ac:dyDescent="0.35">
      <c r="A798">
        <v>7</v>
      </c>
      <c r="B798">
        <v>2007</v>
      </c>
      <c r="C798">
        <v>2</v>
      </c>
      <c r="D798">
        <v>4</v>
      </c>
    </row>
    <row r="799" spans="1:4" x14ac:dyDescent="0.35">
      <c r="A799">
        <v>7</v>
      </c>
      <c r="B799">
        <v>2008</v>
      </c>
      <c r="C799">
        <v>2</v>
      </c>
      <c r="D799">
        <v>4</v>
      </c>
    </row>
    <row r="800" spans="1:4" x14ac:dyDescent="0.35">
      <c r="A800">
        <v>7</v>
      </c>
      <c r="B800">
        <v>2009</v>
      </c>
      <c r="C800">
        <v>2</v>
      </c>
      <c r="D800">
        <v>4</v>
      </c>
    </row>
    <row r="801" spans="1:6" x14ac:dyDescent="0.35">
      <c r="A801">
        <v>7</v>
      </c>
      <c r="B801">
        <v>2010</v>
      </c>
      <c r="C801">
        <v>2</v>
      </c>
      <c r="D801">
        <v>4</v>
      </c>
    </row>
    <row r="802" spans="1:6" x14ac:dyDescent="0.35">
      <c r="A802">
        <v>7</v>
      </c>
      <c r="B802">
        <v>2011</v>
      </c>
      <c r="C802">
        <v>2</v>
      </c>
      <c r="D802">
        <v>4</v>
      </c>
    </row>
    <row r="803" spans="1:6" x14ac:dyDescent="0.35">
      <c r="A803">
        <v>7</v>
      </c>
      <c r="B803">
        <v>2012</v>
      </c>
      <c r="C803">
        <v>2</v>
      </c>
      <c r="D803">
        <v>4</v>
      </c>
    </row>
    <row r="804" spans="1:6" x14ac:dyDescent="0.35">
      <c r="A804">
        <v>7</v>
      </c>
      <c r="B804">
        <v>2013</v>
      </c>
      <c r="C804">
        <v>2</v>
      </c>
      <c r="D804">
        <v>4</v>
      </c>
    </row>
    <row r="805" spans="1:6" x14ac:dyDescent="0.35">
      <c r="A805">
        <v>7</v>
      </c>
      <c r="B805">
        <v>2014</v>
      </c>
      <c r="C805">
        <v>2</v>
      </c>
      <c r="D805">
        <v>4</v>
      </c>
    </row>
    <row r="806" spans="1:6" x14ac:dyDescent="0.35">
      <c r="A806">
        <v>7</v>
      </c>
      <c r="B806">
        <v>2015</v>
      </c>
      <c r="C806">
        <v>2</v>
      </c>
      <c r="D806">
        <v>4</v>
      </c>
    </row>
    <row r="807" spans="1:6" x14ac:dyDescent="0.35">
      <c r="A807">
        <v>7</v>
      </c>
      <c r="B807">
        <v>2016</v>
      </c>
      <c r="C807">
        <v>2</v>
      </c>
      <c r="D807">
        <v>4</v>
      </c>
    </row>
    <row r="808" spans="1:6" x14ac:dyDescent="0.35">
      <c r="A808">
        <v>7</v>
      </c>
      <c r="B808">
        <v>2017</v>
      </c>
      <c r="C808">
        <v>2</v>
      </c>
      <c r="D808">
        <v>4</v>
      </c>
    </row>
    <row r="809" spans="1:6" x14ac:dyDescent="0.35">
      <c r="A809">
        <v>7</v>
      </c>
      <c r="B809">
        <v>2018</v>
      </c>
      <c r="C809">
        <v>2</v>
      </c>
      <c r="D809">
        <v>4</v>
      </c>
    </row>
    <row r="810" spans="1:6" x14ac:dyDescent="0.35">
      <c r="A810">
        <v>7</v>
      </c>
      <c r="B810">
        <v>2019</v>
      </c>
      <c r="C810">
        <v>2</v>
      </c>
      <c r="D810">
        <v>4</v>
      </c>
    </row>
    <row r="812" spans="1:6" x14ac:dyDescent="0.35">
      <c r="A812" t="s">
        <v>1472</v>
      </c>
      <c r="B812">
        <v>2019</v>
      </c>
    </row>
    <row r="813" spans="1:6" x14ac:dyDescent="0.35">
      <c r="A813" t="s">
        <v>479</v>
      </c>
      <c r="B813" t="s">
        <v>480</v>
      </c>
      <c r="C813" t="s">
        <v>481</v>
      </c>
      <c r="D813" t="s">
        <v>482</v>
      </c>
      <c r="E813" t="s">
        <v>139</v>
      </c>
      <c r="F813" t="s">
        <v>483</v>
      </c>
    </row>
    <row r="814" spans="1:6" x14ac:dyDescent="0.35">
      <c r="A814">
        <v>1</v>
      </c>
      <c r="B814">
        <v>1</v>
      </c>
      <c r="C814">
        <v>1</v>
      </c>
      <c r="D814">
        <v>1</v>
      </c>
      <c r="E814">
        <v>1</v>
      </c>
      <c r="F814">
        <v>1</v>
      </c>
    </row>
    <row r="816" spans="1:6" x14ac:dyDescent="0.35">
      <c r="A816" t="s">
        <v>1473</v>
      </c>
      <c r="B816">
        <v>2019</v>
      </c>
      <c r="C816">
        <v>2019</v>
      </c>
    </row>
    <row r="817" spans="1:38" x14ac:dyDescent="0.35">
      <c r="A817" t="s">
        <v>479</v>
      </c>
      <c r="B817" t="s">
        <v>480</v>
      </c>
      <c r="C817" t="s">
        <v>481</v>
      </c>
      <c r="D817" t="s">
        <v>482</v>
      </c>
      <c r="E817" t="s">
        <v>139</v>
      </c>
      <c r="F817" t="s">
        <v>483</v>
      </c>
    </row>
    <row r="818" spans="1:38" x14ac:dyDescent="0.35">
      <c r="A818">
        <v>1</v>
      </c>
      <c r="B818">
        <v>1</v>
      </c>
      <c r="C818">
        <v>1</v>
      </c>
      <c r="D818">
        <v>1</v>
      </c>
      <c r="E818">
        <v>1</v>
      </c>
      <c r="F818">
        <v>1</v>
      </c>
    </row>
    <row r="820" spans="1:38" x14ac:dyDescent="0.35">
      <c r="A820" t="s">
        <v>1474</v>
      </c>
      <c r="B820">
        <v>2015</v>
      </c>
      <c r="C820">
        <v>2019</v>
      </c>
    </row>
    <row r="821" spans="1:38" x14ac:dyDescent="0.35">
      <c r="A821" t="s">
        <v>479</v>
      </c>
      <c r="B821" t="s">
        <v>480</v>
      </c>
      <c r="C821" t="s">
        <v>481</v>
      </c>
      <c r="D821" t="s">
        <v>482</v>
      </c>
      <c r="E821" t="s">
        <v>139</v>
      </c>
      <c r="F821" t="s">
        <v>483</v>
      </c>
    </row>
    <row r="822" spans="1:38" x14ac:dyDescent="0.35">
      <c r="A822">
        <v>1</v>
      </c>
      <c r="B822">
        <v>1</v>
      </c>
      <c r="C822">
        <v>1</v>
      </c>
      <c r="D822">
        <v>1</v>
      </c>
      <c r="E822">
        <v>1</v>
      </c>
      <c r="F822">
        <v>1</v>
      </c>
    </row>
    <row r="824" spans="1:38" x14ac:dyDescent="0.35">
      <c r="A824" t="s">
        <v>32</v>
      </c>
    </row>
    <row r="825" spans="1:38" x14ac:dyDescent="0.35">
      <c r="A825" t="s">
        <v>484</v>
      </c>
      <c r="B825" t="s">
        <v>485</v>
      </c>
      <c r="C825" t="s">
        <v>480</v>
      </c>
      <c r="D825" t="s">
        <v>486</v>
      </c>
      <c r="E825" t="s">
        <v>487</v>
      </c>
      <c r="F825" t="s">
        <v>488</v>
      </c>
      <c r="G825" t="s">
        <v>489</v>
      </c>
      <c r="H825" t="s">
        <v>490</v>
      </c>
      <c r="I825" t="s">
        <v>491</v>
      </c>
    </row>
    <row r="826" spans="1:38" x14ac:dyDescent="0.35">
      <c r="A826">
        <v>1</v>
      </c>
      <c r="B826">
        <v>1</v>
      </c>
      <c r="C826">
        <v>1</v>
      </c>
      <c r="D826">
        <v>1</v>
      </c>
      <c r="E826">
        <v>1</v>
      </c>
      <c r="F826">
        <v>1</v>
      </c>
      <c r="G826">
        <v>1</v>
      </c>
      <c r="H826">
        <v>1</v>
      </c>
      <c r="I826">
        <v>0</v>
      </c>
    </row>
    <row r="827" spans="1:38" x14ac:dyDescent="0.35">
      <c r="A827" t="s">
        <v>15</v>
      </c>
    </row>
    <row r="828" spans="1:38" x14ac:dyDescent="0.35">
      <c r="A828" t="s">
        <v>34</v>
      </c>
      <c r="B828" t="s">
        <v>492</v>
      </c>
      <c r="C828" t="s">
        <v>493</v>
      </c>
    </row>
    <row r="829" spans="1:38" x14ac:dyDescent="0.35">
      <c r="B829" t="s">
        <v>481</v>
      </c>
      <c r="C829" t="s">
        <v>485</v>
      </c>
      <c r="D829" t="s">
        <v>494</v>
      </c>
      <c r="E829" t="s">
        <v>495</v>
      </c>
      <c r="F829" t="s">
        <v>496</v>
      </c>
      <c r="G829" t="s">
        <v>497</v>
      </c>
      <c r="H829">
        <v>0</v>
      </c>
      <c r="I829">
        <v>1</v>
      </c>
      <c r="J829">
        <v>2</v>
      </c>
      <c r="K829">
        <v>3</v>
      </c>
      <c r="L829">
        <v>4</v>
      </c>
      <c r="M829">
        <v>5</v>
      </c>
      <c r="N829">
        <v>6</v>
      </c>
      <c r="O829">
        <v>7</v>
      </c>
      <c r="P829">
        <v>8</v>
      </c>
      <c r="Q829">
        <v>9</v>
      </c>
      <c r="R829">
        <v>10</v>
      </c>
      <c r="S829">
        <v>11</v>
      </c>
      <c r="T829">
        <v>12</v>
      </c>
      <c r="U829">
        <v>13</v>
      </c>
      <c r="V829">
        <v>14</v>
      </c>
      <c r="W829">
        <v>15</v>
      </c>
      <c r="X829">
        <v>16</v>
      </c>
      <c r="Y829">
        <v>17</v>
      </c>
      <c r="Z829">
        <v>18</v>
      </c>
      <c r="AA829">
        <v>19</v>
      </c>
      <c r="AB829">
        <v>20</v>
      </c>
      <c r="AC829">
        <v>21</v>
      </c>
      <c r="AD829">
        <v>22</v>
      </c>
      <c r="AE829">
        <v>23</v>
      </c>
      <c r="AF829">
        <v>24</v>
      </c>
      <c r="AG829">
        <v>25</v>
      </c>
      <c r="AH829">
        <v>26</v>
      </c>
      <c r="AI829">
        <v>27</v>
      </c>
      <c r="AJ829">
        <v>28</v>
      </c>
      <c r="AK829">
        <v>29</v>
      </c>
      <c r="AL829">
        <v>30</v>
      </c>
    </row>
    <row r="831" spans="1:38" x14ac:dyDescent="0.35">
      <c r="A831" t="s">
        <v>35</v>
      </c>
    </row>
    <row r="832" spans="1:38" x14ac:dyDescent="0.35">
      <c r="A832" t="s">
        <v>498</v>
      </c>
      <c r="B832">
        <v>3</v>
      </c>
      <c r="C832" t="s">
        <v>499</v>
      </c>
    </row>
    <row r="833" spans="1:9" x14ac:dyDescent="0.35">
      <c r="A833" t="s">
        <v>500</v>
      </c>
      <c r="B833" t="s">
        <v>1543</v>
      </c>
    </row>
    <row r="834" spans="1:9" x14ac:dyDescent="0.35">
      <c r="A834" t="s">
        <v>106</v>
      </c>
      <c r="B834" t="s">
        <v>106</v>
      </c>
      <c r="C834" t="s">
        <v>106</v>
      </c>
      <c r="D834" t="s">
        <v>501</v>
      </c>
      <c r="E834" t="s">
        <v>501</v>
      </c>
      <c r="F834" t="s">
        <v>501</v>
      </c>
      <c r="G834" t="s">
        <v>501</v>
      </c>
      <c r="H834" t="s">
        <v>501</v>
      </c>
      <c r="I834" t="s">
        <v>501</v>
      </c>
    </row>
    <row r="835" spans="1:9" x14ac:dyDescent="0.35">
      <c r="A835" t="s">
        <v>106</v>
      </c>
      <c r="B835" t="s">
        <v>106</v>
      </c>
      <c r="C835" t="s">
        <v>106</v>
      </c>
      <c r="D835">
        <v>1</v>
      </c>
      <c r="E835">
        <v>2</v>
      </c>
      <c r="F835">
        <v>3</v>
      </c>
      <c r="G835">
        <v>4</v>
      </c>
      <c r="H835">
        <v>5</v>
      </c>
      <c r="I835">
        <v>6</v>
      </c>
    </row>
    <row r="836" spans="1:9" x14ac:dyDescent="0.35">
      <c r="A836" t="s">
        <v>502</v>
      </c>
      <c r="B836" t="s">
        <v>481</v>
      </c>
      <c r="C836" t="s">
        <v>503</v>
      </c>
      <c r="D836" t="s">
        <v>77</v>
      </c>
      <c r="E836" t="s">
        <v>78</v>
      </c>
      <c r="F836" t="s">
        <v>79</v>
      </c>
      <c r="G836" t="s">
        <v>80</v>
      </c>
      <c r="H836" t="s">
        <v>81</v>
      </c>
      <c r="I836" t="s">
        <v>82</v>
      </c>
    </row>
    <row r="837" spans="1:9" x14ac:dyDescent="0.35">
      <c r="A837" t="s">
        <v>504</v>
      </c>
      <c r="B837" t="s">
        <v>106</v>
      </c>
      <c r="C837" t="s">
        <v>106</v>
      </c>
      <c r="D837">
        <v>2.4179700000000002E-3</v>
      </c>
      <c r="E837">
        <v>9.3644900000000001E-4</v>
      </c>
      <c r="F837" s="2">
        <v>2.28765E-5</v>
      </c>
      <c r="G837">
        <v>3.1126000000000001E-2</v>
      </c>
      <c r="H837">
        <v>8.2276199999999999E-4</v>
      </c>
      <c r="I837">
        <v>7.2555800000000004E-2</v>
      </c>
    </row>
    <row r="838" spans="1:9" x14ac:dyDescent="0.35">
      <c r="A838">
        <v>1985</v>
      </c>
      <c r="B838">
        <v>1</v>
      </c>
      <c r="C838">
        <v>8.6532499999999998E-2</v>
      </c>
      <c r="D838">
        <v>4.0130499999999998E-3</v>
      </c>
      <c r="E838">
        <v>1.3030100000000001E-3</v>
      </c>
      <c r="F838" s="2">
        <v>4.6328200000000001E-5</v>
      </c>
      <c r="G838">
        <v>4.1862499999999997E-2</v>
      </c>
      <c r="H838">
        <v>1.0669E-3</v>
      </c>
      <c r="I838">
        <v>7.3527099999999998E-2</v>
      </c>
    </row>
    <row r="839" spans="1:9" x14ac:dyDescent="0.35">
      <c r="A839">
        <v>1986</v>
      </c>
      <c r="B839">
        <v>1</v>
      </c>
      <c r="C839">
        <v>9.0902399999999994E-2</v>
      </c>
      <c r="D839">
        <v>5.3129400000000004E-3</v>
      </c>
      <c r="E839">
        <v>1.60319E-3</v>
      </c>
      <c r="F839">
        <v>1.0738099999999999E-4</v>
      </c>
      <c r="G839">
        <v>6.4017900000000003E-2</v>
      </c>
      <c r="H839">
        <v>9.770130000000001E-4</v>
      </c>
      <c r="I839">
        <v>7.3536599999999994E-2</v>
      </c>
    </row>
    <row r="840" spans="1:9" x14ac:dyDescent="0.35">
      <c r="A840">
        <v>1987</v>
      </c>
      <c r="B840">
        <v>1</v>
      </c>
      <c r="C840">
        <v>9.5977199999999999E-2</v>
      </c>
      <c r="D840">
        <v>6.2153800000000004E-3</v>
      </c>
      <c r="E840">
        <v>9.3646199999999999E-4</v>
      </c>
      <c r="F840">
        <v>0</v>
      </c>
      <c r="G840">
        <v>0.111191</v>
      </c>
      <c r="H840">
        <v>1.4375099999999999E-3</v>
      </c>
      <c r="I840">
        <v>7.3509000000000005E-2</v>
      </c>
    </row>
    <row r="841" spans="1:9" x14ac:dyDescent="0.35">
      <c r="A841">
        <v>1988</v>
      </c>
      <c r="B841">
        <v>1</v>
      </c>
      <c r="C841">
        <v>9.7240599999999996E-2</v>
      </c>
      <c r="D841">
        <v>8.5833400000000001E-3</v>
      </c>
      <c r="E841">
        <v>1.6056600000000001E-3</v>
      </c>
      <c r="F841">
        <v>5.1760200000000004E-4</v>
      </c>
      <c r="G841">
        <v>6.6628699999999999E-2</v>
      </c>
      <c r="H841">
        <v>2.78707E-3</v>
      </c>
      <c r="I841">
        <v>7.3502700000000004E-2</v>
      </c>
    </row>
    <row r="842" spans="1:9" x14ac:dyDescent="0.35">
      <c r="A842">
        <v>1989</v>
      </c>
      <c r="B842">
        <v>1</v>
      </c>
      <c r="C842">
        <v>0.11576400000000001</v>
      </c>
      <c r="D842">
        <v>1.04738E-2</v>
      </c>
      <c r="E842">
        <v>1.68088E-3</v>
      </c>
      <c r="F842">
        <v>4.5845800000000002E-4</v>
      </c>
      <c r="G842">
        <v>6.3948400000000002E-2</v>
      </c>
      <c r="H842">
        <v>4.5922300000000001E-3</v>
      </c>
      <c r="I842">
        <v>7.3511699999999999E-2</v>
      </c>
    </row>
    <row r="843" spans="1:9" x14ac:dyDescent="0.35">
      <c r="A843">
        <v>1990</v>
      </c>
      <c r="B843">
        <v>1</v>
      </c>
      <c r="C843">
        <v>0.124721</v>
      </c>
      <c r="D843">
        <v>1.1210700000000001E-2</v>
      </c>
      <c r="E843">
        <v>1.2134400000000001E-3</v>
      </c>
      <c r="F843">
        <v>1.58128E-3</v>
      </c>
      <c r="G843">
        <v>6.6103499999999996E-2</v>
      </c>
      <c r="H843">
        <v>3.50052E-3</v>
      </c>
      <c r="I843">
        <v>7.3504399999999998E-2</v>
      </c>
    </row>
    <row r="844" spans="1:9" x14ac:dyDescent="0.35">
      <c r="A844">
        <v>1991</v>
      </c>
      <c r="B844">
        <v>1</v>
      </c>
      <c r="C844">
        <v>0.101683</v>
      </c>
      <c r="D844">
        <v>1.4652800000000001E-2</v>
      </c>
      <c r="E844">
        <v>4.6561099999999998E-3</v>
      </c>
      <c r="F844">
        <v>1.1923000000000001E-3</v>
      </c>
      <c r="G844">
        <v>8.5438399999999998E-2</v>
      </c>
      <c r="H844">
        <v>2.3046199999999998E-3</v>
      </c>
      <c r="I844">
        <v>7.3477600000000004E-2</v>
      </c>
    </row>
    <row r="845" spans="1:9" x14ac:dyDescent="0.35">
      <c r="A845">
        <v>1992</v>
      </c>
      <c r="B845">
        <v>1</v>
      </c>
      <c r="C845">
        <v>9.4407699999999997E-2</v>
      </c>
      <c r="D845">
        <v>9.0655300000000005E-3</v>
      </c>
      <c r="E845">
        <v>1.8212199999999999E-3</v>
      </c>
      <c r="F845">
        <v>7.8258600000000005E-4</v>
      </c>
      <c r="G845">
        <v>9.4637899999999997E-2</v>
      </c>
      <c r="H845">
        <v>3.8870300000000001E-3</v>
      </c>
      <c r="I845">
        <v>7.3520799999999997E-2</v>
      </c>
    </row>
    <row r="846" spans="1:9" x14ac:dyDescent="0.35">
      <c r="A846">
        <v>1993</v>
      </c>
      <c r="B846">
        <v>1</v>
      </c>
      <c r="C846">
        <v>6.6409300000000004E-2</v>
      </c>
      <c r="D846">
        <v>8.9860200000000008E-3</v>
      </c>
      <c r="E846">
        <v>3.9891800000000002E-3</v>
      </c>
      <c r="F846" s="2">
        <v>9.5058199999999997E-5</v>
      </c>
      <c r="G846">
        <v>8.3155199999999999E-2</v>
      </c>
      <c r="H846">
        <v>4.90246E-3</v>
      </c>
      <c r="I846">
        <v>7.35233E-2</v>
      </c>
    </row>
    <row r="847" spans="1:9" x14ac:dyDescent="0.35">
      <c r="A847">
        <v>1994</v>
      </c>
      <c r="B847">
        <v>1</v>
      </c>
      <c r="C847">
        <v>8.7287100000000006E-2</v>
      </c>
      <c r="D847">
        <v>1.6844100000000001E-2</v>
      </c>
      <c r="E847">
        <v>7.3962699999999999E-3</v>
      </c>
      <c r="F847">
        <v>0</v>
      </c>
      <c r="G847">
        <v>5.33246E-2</v>
      </c>
      <c r="H847">
        <v>4.7624399999999997E-3</v>
      </c>
      <c r="I847">
        <v>7.35402E-2</v>
      </c>
    </row>
    <row r="848" spans="1:9" x14ac:dyDescent="0.35">
      <c r="A848">
        <v>1995</v>
      </c>
      <c r="B848">
        <v>1</v>
      </c>
      <c r="C848">
        <v>0.109308</v>
      </c>
      <c r="D848">
        <v>1.8834199999999999E-2</v>
      </c>
      <c r="E848">
        <v>7.2303999999999997E-3</v>
      </c>
      <c r="F848">
        <v>2.21096E-4</v>
      </c>
      <c r="G848">
        <v>6.2368399999999997E-2</v>
      </c>
      <c r="H848">
        <v>1.01324E-2</v>
      </c>
      <c r="I848">
        <v>7.3509599999999994E-2</v>
      </c>
    </row>
    <row r="849" spans="1:9" x14ac:dyDescent="0.35">
      <c r="A849">
        <v>1996</v>
      </c>
      <c r="B849">
        <v>1</v>
      </c>
      <c r="C849">
        <v>0.14341000000000001</v>
      </c>
      <c r="D849">
        <v>1.4360400000000001E-2</v>
      </c>
      <c r="E849">
        <v>5.6263499999999996E-3</v>
      </c>
      <c r="F849">
        <v>4.5124500000000003E-3</v>
      </c>
      <c r="G849">
        <v>0.136245</v>
      </c>
      <c r="H849">
        <v>5.61781E-3</v>
      </c>
      <c r="I849">
        <v>7.3512300000000003E-2</v>
      </c>
    </row>
    <row r="850" spans="1:9" x14ac:dyDescent="0.35">
      <c r="A850">
        <v>1997</v>
      </c>
      <c r="B850">
        <v>1</v>
      </c>
      <c r="C850">
        <v>0.147478</v>
      </c>
      <c r="D850">
        <v>1.72052E-2</v>
      </c>
      <c r="E850">
        <v>5.6597699999999997E-3</v>
      </c>
      <c r="F850">
        <v>3.91296E-3</v>
      </c>
      <c r="G850">
        <v>0.116859</v>
      </c>
      <c r="H850">
        <v>6.1139999999999996E-3</v>
      </c>
      <c r="I850">
        <v>7.35122E-2</v>
      </c>
    </row>
    <row r="851" spans="1:9" x14ac:dyDescent="0.35">
      <c r="A851">
        <v>1998</v>
      </c>
      <c r="B851">
        <v>1</v>
      </c>
      <c r="C851">
        <v>0.118759</v>
      </c>
      <c r="D851">
        <v>1.2907999999999999E-2</v>
      </c>
      <c r="E851">
        <v>6.1201199999999997E-3</v>
      </c>
      <c r="F851">
        <v>5.0835999999999998E-3</v>
      </c>
      <c r="G851">
        <v>0.10956100000000001</v>
      </c>
      <c r="H851">
        <v>9.5573800000000007E-3</v>
      </c>
      <c r="I851">
        <v>7.3514300000000005E-2</v>
      </c>
    </row>
    <row r="852" spans="1:9" x14ac:dyDescent="0.35">
      <c r="A852">
        <v>1999</v>
      </c>
      <c r="B852">
        <v>1</v>
      </c>
      <c r="C852">
        <v>0.109476</v>
      </c>
      <c r="D852">
        <v>1.39931E-2</v>
      </c>
      <c r="E852">
        <v>7.3167600000000003E-3</v>
      </c>
      <c r="F852">
        <v>1.39141E-2</v>
      </c>
      <c r="G852">
        <v>0.11450100000000001</v>
      </c>
      <c r="H852">
        <v>1.04683E-2</v>
      </c>
      <c r="I852">
        <v>7.3503899999999997E-2</v>
      </c>
    </row>
    <row r="853" spans="1:9" x14ac:dyDescent="0.35">
      <c r="A853">
        <v>2000</v>
      </c>
      <c r="B853">
        <v>1</v>
      </c>
      <c r="C853">
        <v>0.12829699999999999</v>
      </c>
      <c r="D853">
        <v>1.14961E-2</v>
      </c>
      <c r="E853">
        <v>2.4751E-3</v>
      </c>
      <c r="F853">
        <v>3.15892E-3</v>
      </c>
      <c r="G853">
        <v>0.10962</v>
      </c>
      <c r="H853">
        <v>1.44884E-2</v>
      </c>
      <c r="I853">
        <v>7.3537000000000005E-2</v>
      </c>
    </row>
    <row r="854" spans="1:9" x14ac:dyDescent="0.35">
      <c r="A854">
        <v>2001</v>
      </c>
      <c r="B854">
        <v>1</v>
      </c>
      <c r="C854">
        <v>0.104777</v>
      </c>
      <c r="D854">
        <v>1.2127799999999999E-2</v>
      </c>
      <c r="E854">
        <v>2.6108199999999998E-3</v>
      </c>
      <c r="F854">
        <v>5.5366599999999997E-3</v>
      </c>
      <c r="G854">
        <v>0.110453</v>
      </c>
      <c r="H854">
        <v>1.0560099999999999E-2</v>
      </c>
      <c r="I854">
        <v>7.3543700000000004E-2</v>
      </c>
    </row>
    <row r="855" spans="1:9" x14ac:dyDescent="0.35">
      <c r="A855">
        <v>2002</v>
      </c>
      <c r="B855">
        <v>1</v>
      </c>
      <c r="C855">
        <v>0.119946</v>
      </c>
      <c r="D855">
        <v>1.5585399999999999E-2</v>
      </c>
      <c r="E855">
        <v>3.1779099999999999E-3</v>
      </c>
      <c r="F855">
        <v>6.0047900000000003E-3</v>
      </c>
      <c r="G855">
        <v>0.101156</v>
      </c>
      <c r="H855">
        <v>1.2612699999999999E-2</v>
      </c>
      <c r="I855">
        <v>7.3517700000000005E-2</v>
      </c>
    </row>
    <row r="856" spans="1:9" x14ac:dyDescent="0.35">
      <c r="A856">
        <v>2003</v>
      </c>
      <c r="B856">
        <v>1</v>
      </c>
      <c r="C856">
        <v>0.12146700000000001</v>
      </c>
      <c r="D856">
        <v>1.43357E-2</v>
      </c>
      <c r="E856">
        <v>2.61809E-3</v>
      </c>
      <c r="F856">
        <v>6.6030500000000001E-3</v>
      </c>
      <c r="G856">
        <v>0.13056599999999999</v>
      </c>
      <c r="H856">
        <v>2.1293800000000002E-2</v>
      </c>
      <c r="I856">
        <v>7.3531700000000005E-2</v>
      </c>
    </row>
    <row r="857" spans="1:9" x14ac:dyDescent="0.35">
      <c r="A857">
        <v>2004</v>
      </c>
      <c r="B857">
        <v>1</v>
      </c>
      <c r="C857">
        <v>0.13809099999999999</v>
      </c>
      <c r="D857">
        <v>1.49298E-2</v>
      </c>
      <c r="E857">
        <v>2.7741300000000001E-3</v>
      </c>
      <c r="F857">
        <v>6.5438500000000004E-3</v>
      </c>
      <c r="G857">
        <v>0.132129</v>
      </c>
      <c r="H857">
        <v>2.5479999999999999E-2</v>
      </c>
      <c r="I857">
        <v>7.3524800000000001E-2</v>
      </c>
    </row>
    <row r="858" spans="1:9" x14ac:dyDescent="0.35">
      <c r="A858">
        <v>2005</v>
      </c>
      <c r="B858">
        <v>1</v>
      </c>
      <c r="C858">
        <v>0.160108</v>
      </c>
      <c r="D858">
        <v>1.4108300000000001E-2</v>
      </c>
      <c r="E858">
        <v>2.2887099999999998E-3</v>
      </c>
      <c r="F858">
        <v>3.3128099999999998E-3</v>
      </c>
      <c r="G858">
        <v>0.16022600000000001</v>
      </c>
      <c r="H858">
        <v>3.6734599999999999E-2</v>
      </c>
      <c r="I858">
        <v>7.3533299999999996E-2</v>
      </c>
    </row>
    <row r="859" spans="1:9" x14ac:dyDescent="0.35">
      <c r="A859">
        <v>2006</v>
      </c>
      <c r="B859">
        <v>1</v>
      </c>
      <c r="C859">
        <v>0.15049799999999999</v>
      </c>
      <c r="D859">
        <v>1.4595E-2</v>
      </c>
      <c r="E859">
        <v>4.7573700000000003E-3</v>
      </c>
      <c r="F859">
        <v>5.5007899999999998E-4</v>
      </c>
      <c r="G859">
        <v>0.16850799999999999</v>
      </c>
      <c r="H859">
        <v>2.9538999999999999E-2</v>
      </c>
      <c r="I859">
        <v>7.3529399999999995E-2</v>
      </c>
    </row>
    <row r="860" spans="1:9" x14ac:dyDescent="0.35">
      <c r="A860">
        <v>2007</v>
      </c>
      <c r="B860">
        <v>1</v>
      </c>
      <c r="C860">
        <v>0.13889199999999999</v>
      </c>
      <c r="D860">
        <v>1.64861E-2</v>
      </c>
      <c r="E860">
        <v>6.5705399999999997E-3</v>
      </c>
      <c r="F860">
        <v>1.8882E-3</v>
      </c>
      <c r="G860">
        <v>0.142766</v>
      </c>
      <c r="H860">
        <v>3.18675E-2</v>
      </c>
      <c r="I860">
        <v>7.3513400000000007E-2</v>
      </c>
    </row>
    <row r="861" spans="1:9" x14ac:dyDescent="0.35">
      <c r="A861">
        <v>2008</v>
      </c>
      <c r="B861">
        <v>1</v>
      </c>
      <c r="C861">
        <v>0.145645</v>
      </c>
      <c r="D861">
        <v>2.0278299999999999E-2</v>
      </c>
      <c r="E861">
        <v>6.2957000000000004E-3</v>
      </c>
      <c r="F861">
        <v>8.48963E-4</v>
      </c>
      <c r="G861">
        <v>0.13938500000000001</v>
      </c>
      <c r="H861">
        <v>3.12272E-2</v>
      </c>
      <c r="I861">
        <v>7.3515700000000003E-2</v>
      </c>
    </row>
    <row r="862" spans="1:9" x14ac:dyDescent="0.35">
      <c r="A862">
        <v>2009</v>
      </c>
      <c r="B862">
        <v>1</v>
      </c>
      <c r="C862">
        <v>0.15166399999999999</v>
      </c>
      <c r="D862">
        <v>1.9790499999999999E-2</v>
      </c>
      <c r="E862">
        <v>5.73451E-3</v>
      </c>
      <c r="F862">
        <v>4.3894000000000002E-4</v>
      </c>
      <c r="G862">
        <v>0.134493</v>
      </c>
      <c r="H862">
        <v>2.8510199999999999E-2</v>
      </c>
      <c r="I862">
        <v>7.3522599999999994E-2</v>
      </c>
    </row>
    <row r="863" spans="1:9" x14ac:dyDescent="0.35">
      <c r="A863">
        <v>2010</v>
      </c>
      <c r="B863">
        <v>1</v>
      </c>
      <c r="C863">
        <v>0.17682</v>
      </c>
      <c r="D863">
        <v>1.9882199999999999E-2</v>
      </c>
      <c r="E863">
        <v>7.6141300000000002E-3</v>
      </c>
      <c r="F863">
        <v>2.1172399999999998E-3</v>
      </c>
      <c r="G863">
        <v>0.17180500000000001</v>
      </c>
      <c r="H863">
        <v>3.2372999999999999E-2</v>
      </c>
      <c r="I863">
        <v>7.3525400000000005E-2</v>
      </c>
    </row>
    <row r="864" spans="1:9" x14ac:dyDescent="0.35">
      <c r="A864">
        <v>2011</v>
      </c>
      <c r="B864">
        <v>1</v>
      </c>
      <c r="C864">
        <v>0.159083</v>
      </c>
      <c r="D864">
        <v>2.2223699999999999E-2</v>
      </c>
      <c r="E864">
        <v>6.4647999999999997E-3</v>
      </c>
      <c r="F864">
        <v>5.3565599999999998E-3</v>
      </c>
      <c r="G864">
        <v>0.14373900000000001</v>
      </c>
      <c r="H864">
        <v>3.3783300000000002E-2</v>
      </c>
      <c r="I864">
        <v>7.3515800000000006E-2</v>
      </c>
    </row>
    <row r="865" spans="1:16" x14ac:dyDescent="0.35">
      <c r="A865">
        <v>2012</v>
      </c>
      <c r="B865">
        <v>1</v>
      </c>
      <c r="C865">
        <v>0.18540699999999999</v>
      </c>
      <c r="D865">
        <v>3.0171199999999999E-2</v>
      </c>
      <c r="E865">
        <v>9.1274600000000004E-3</v>
      </c>
      <c r="F865">
        <v>2.92305E-3</v>
      </c>
      <c r="G865">
        <v>0.161299</v>
      </c>
      <c r="H865">
        <v>3.4212199999999998E-2</v>
      </c>
      <c r="I865">
        <v>7.3509000000000005E-2</v>
      </c>
    </row>
    <row r="866" spans="1:16" x14ac:dyDescent="0.35">
      <c r="A866">
        <v>2013</v>
      </c>
      <c r="B866">
        <v>1</v>
      </c>
      <c r="C866">
        <v>0.21760499999999999</v>
      </c>
      <c r="D866">
        <v>3.3614999999999999E-2</v>
      </c>
      <c r="E866">
        <v>1.08871E-2</v>
      </c>
      <c r="F866">
        <v>2.6285499999999999E-3</v>
      </c>
      <c r="G866">
        <v>0.20301</v>
      </c>
      <c r="H866">
        <v>3.4596799999999997E-2</v>
      </c>
      <c r="I866">
        <v>7.3526900000000006E-2</v>
      </c>
    </row>
    <row r="867" spans="1:16" x14ac:dyDescent="0.35">
      <c r="A867">
        <v>2014</v>
      </c>
      <c r="B867">
        <v>1</v>
      </c>
      <c r="C867">
        <v>0.20835600000000001</v>
      </c>
      <c r="D867">
        <v>5.9015100000000001E-2</v>
      </c>
      <c r="E867">
        <v>1.6138699999999999E-2</v>
      </c>
      <c r="F867" s="2">
        <v>7.8178599999999997E-5</v>
      </c>
      <c r="G867">
        <v>0.108253</v>
      </c>
      <c r="H867">
        <v>3.1511200000000003E-2</v>
      </c>
      <c r="I867">
        <v>7.3477000000000001E-2</v>
      </c>
    </row>
    <row r="868" spans="1:16" x14ac:dyDescent="0.35">
      <c r="A868">
        <v>2015</v>
      </c>
      <c r="B868">
        <v>1</v>
      </c>
      <c r="C868">
        <v>0.17843600000000001</v>
      </c>
      <c r="D868">
        <v>4.5497099999999999E-2</v>
      </c>
      <c r="E868">
        <v>1.7786400000000001E-2</v>
      </c>
      <c r="F868">
        <v>0</v>
      </c>
      <c r="G868">
        <v>0.10038800000000001</v>
      </c>
      <c r="H868">
        <v>2.52128E-2</v>
      </c>
      <c r="I868">
        <v>6.0329199999999999E-2</v>
      </c>
    </row>
    <row r="869" spans="1:16" x14ac:dyDescent="0.35">
      <c r="A869">
        <v>2016</v>
      </c>
      <c r="B869">
        <v>1</v>
      </c>
      <c r="C869">
        <v>0.113732</v>
      </c>
      <c r="D869">
        <v>3.75389E-2</v>
      </c>
      <c r="E869">
        <v>2.18356E-2</v>
      </c>
      <c r="F869">
        <v>2.1230000000000001E-4</v>
      </c>
      <c r="G869">
        <v>5.71633E-2</v>
      </c>
      <c r="H869">
        <v>2.0634099999999999E-2</v>
      </c>
      <c r="I869">
        <v>2.07233E-2</v>
      </c>
    </row>
    <row r="870" spans="1:16" x14ac:dyDescent="0.35">
      <c r="A870">
        <v>2017</v>
      </c>
      <c r="B870">
        <v>1</v>
      </c>
      <c r="C870">
        <v>7.6313300000000001E-2</v>
      </c>
      <c r="D870">
        <v>1.69196E-2</v>
      </c>
      <c r="E870">
        <v>1.6516699999999999E-2</v>
      </c>
      <c r="F870">
        <v>0</v>
      </c>
      <c r="G870">
        <v>4.93626E-2</v>
      </c>
      <c r="H870">
        <v>2.3990399999999999E-2</v>
      </c>
      <c r="I870">
        <v>2.0714400000000001E-2</v>
      </c>
    </row>
    <row r="871" spans="1:16" x14ac:dyDescent="0.35">
      <c r="A871">
        <v>2018</v>
      </c>
      <c r="B871">
        <v>1</v>
      </c>
      <c r="C871">
        <v>5.6802900000000003E-2</v>
      </c>
      <c r="D871">
        <v>2.15284E-2</v>
      </c>
      <c r="E871">
        <v>3.0023399999999999E-2</v>
      </c>
      <c r="F871">
        <v>0</v>
      </c>
      <c r="G871">
        <v>3.3958599999999999E-2</v>
      </c>
      <c r="H871">
        <v>1.6884799999999998E-2</v>
      </c>
      <c r="I871">
        <v>1.4036E-2</v>
      </c>
    </row>
    <row r="872" spans="1:16" x14ac:dyDescent="0.35">
      <c r="A872">
        <v>2019</v>
      </c>
      <c r="B872">
        <v>1</v>
      </c>
      <c r="C872">
        <v>7.5255500000000003E-2</v>
      </c>
      <c r="D872">
        <v>1.55935E-2</v>
      </c>
      <c r="E872">
        <v>2.5875499999999999E-2</v>
      </c>
      <c r="F872" s="2">
        <v>1.04199E-4</v>
      </c>
      <c r="G872">
        <v>3.1904799999999997E-2</v>
      </c>
      <c r="H872">
        <v>1.8595E-2</v>
      </c>
      <c r="I872">
        <v>2.2960899999999999E-2</v>
      </c>
    </row>
    <row r="873" spans="1:16" x14ac:dyDescent="0.35">
      <c r="A873">
        <v>2020</v>
      </c>
      <c r="B873">
        <v>1</v>
      </c>
      <c r="C873">
        <v>8.1988500000000006E-2</v>
      </c>
      <c r="D873">
        <v>2.3363800000000001E-2</v>
      </c>
      <c r="E873">
        <v>1.9095999999999998E-2</v>
      </c>
      <c r="F873" s="2">
        <v>5.3944999999999999E-5</v>
      </c>
      <c r="G873">
        <v>4.6492899999999997E-2</v>
      </c>
      <c r="H873">
        <v>1.7950500000000001E-2</v>
      </c>
      <c r="I873">
        <v>2.36513E-2</v>
      </c>
    </row>
    <row r="875" spans="1:16" x14ac:dyDescent="0.35">
      <c r="A875" t="s">
        <v>49</v>
      </c>
    </row>
    <row r="876" spans="1:16" x14ac:dyDescent="0.35">
      <c r="A876" t="s">
        <v>117</v>
      </c>
      <c r="B876" t="s">
        <v>505</v>
      </c>
      <c r="C876" t="s">
        <v>502</v>
      </c>
      <c r="D876" t="s">
        <v>481</v>
      </c>
      <c r="E876" t="s">
        <v>506</v>
      </c>
      <c r="F876" t="s">
        <v>507</v>
      </c>
      <c r="G876" t="s">
        <v>508</v>
      </c>
      <c r="H876" t="s">
        <v>509</v>
      </c>
      <c r="I876" t="s">
        <v>510</v>
      </c>
      <c r="J876" t="s">
        <v>511</v>
      </c>
      <c r="K876" t="s">
        <v>1475</v>
      </c>
      <c r="L876" t="s">
        <v>1476</v>
      </c>
      <c r="M876" t="s">
        <v>1477</v>
      </c>
      <c r="N876" t="s">
        <v>1478</v>
      </c>
      <c r="O876" t="s">
        <v>1479</v>
      </c>
      <c r="P876" t="s">
        <v>1480</v>
      </c>
    </row>
    <row r="877" spans="1:16" x14ac:dyDescent="0.35">
      <c r="A877">
        <v>1</v>
      </c>
      <c r="B877" t="s">
        <v>77</v>
      </c>
      <c r="C877">
        <v>1985</v>
      </c>
      <c r="D877">
        <v>1</v>
      </c>
      <c r="E877">
        <v>1985.5</v>
      </c>
      <c r="F877">
        <v>70</v>
      </c>
      <c r="G877">
        <v>70</v>
      </c>
      <c r="H877">
        <v>0.1</v>
      </c>
      <c r="I877">
        <v>4.0130499999999998E-3</v>
      </c>
      <c r="J877" s="2">
        <v>2.1768200000000001E-15</v>
      </c>
      <c r="K877">
        <v>73.795199999999994</v>
      </c>
      <c r="L877">
        <v>73.795199999999994</v>
      </c>
      <c r="M877">
        <v>70</v>
      </c>
      <c r="N877">
        <v>60.092500000000001</v>
      </c>
      <c r="O877">
        <v>60.092500000000001</v>
      </c>
      <c r="P877">
        <v>48.8065</v>
      </c>
    </row>
    <row r="878" spans="1:16" x14ac:dyDescent="0.35">
      <c r="A878">
        <v>1</v>
      </c>
      <c r="B878" t="s">
        <v>77</v>
      </c>
      <c r="C878">
        <v>1986</v>
      </c>
      <c r="D878">
        <v>1</v>
      </c>
      <c r="E878">
        <v>1986.5</v>
      </c>
      <c r="F878">
        <v>84</v>
      </c>
      <c r="G878">
        <v>84</v>
      </c>
      <c r="H878">
        <v>0.1</v>
      </c>
      <c r="I878">
        <v>5.3129400000000004E-3</v>
      </c>
      <c r="J878" s="2">
        <v>2.5599599999999999E-15</v>
      </c>
      <c r="K878">
        <v>90.956999999999994</v>
      </c>
      <c r="L878">
        <v>90.956999999999994</v>
      </c>
      <c r="M878">
        <v>84</v>
      </c>
      <c r="N878">
        <v>84.244</v>
      </c>
      <c r="O878">
        <v>84.244</v>
      </c>
      <c r="P878">
        <v>65.794399999999996</v>
      </c>
    </row>
    <row r="879" spans="1:16" x14ac:dyDescent="0.35">
      <c r="A879">
        <v>1</v>
      </c>
      <c r="B879" t="s">
        <v>77</v>
      </c>
      <c r="C879">
        <v>1987</v>
      </c>
      <c r="D879">
        <v>1</v>
      </c>
      <c r="E879">
        <v>1987.5</v>
      </c>
      <c r="F879">
        <v>96</v>
      </c>
      <c r="G879">
        <v>96</v>
      </c>
      <c r="H879">
        <v>0.1</v>
      </c>
      <c r="I879">
        <v>6.2153800000000004E-3</v>
      </c>
      <c r="J879" s="2">
        <v>2.6137899999999998E-15</v>
      </c>
      <c r="K879">
        <v>103.196</v>
      </c>
      <c r="L879">
        <v>103.196</v>
      </c>
      <c r="M879">
        <v>96</v>
      </c>
      <c r="N879">
        <v>100.629</v>
      </c>
      <c r="O879">
        <v>100.629</v>
      </c>
      <c r="P879">
        <v>84.923199999999994</v>
      </c>
    </row>
    <row r="880" spans="1:16" x14ac:dyDescent="0.35">
      <c r="A880">
        <v>1</v>
      </c>
      <c r="B880" t="s">
        <v>77</v>
      </c>
      <c r="C880">
        <v>1988</v>
      </c>
      <c r="D880">
        <v>1</v>
      </c>
      <c r="E880">
        <v>1988.5</v>
      </c>
      <c r="F880">
        <v>129</v>
      </c>
      <c r="G880">
        <v>129</v>
      </c>
      <c r="H880">
        <v>0.1</v>
      </c>
      <c r="I880">
        <v>8.5833400000000001E-3</v>
      </c>
      <c r="J880" s="2">
        <v>2.86501E-15</v>
      </c>
      <c r="K880">
        <v>134.286</v>
      </c>
      <c r="L880">
        <v>134.286</v>
      </c>
      <c r="M880">
        <v>129</v>
      </c>
      <c r="N880">
        <v>122.74</v>
      </c>
      <c r="O880">
        <v>122.74</v>
      </c>
      <c r="P880">
        <v>112.49299999999999</v>
      </c>
    </row>
    <row r="881" spans="1:16" x14ac:dyDescent="0.35">
      <c r="A881">
        <v>1</v>
      </c>
      <c r="B881" t="s">
        <v>77</v>
      </c>
      <c r="C881">
        <v>1989</v>
      </c>
      <c r="D881">
        <v>1</v>
      </c>
      <c r="E881">
        <v>1989.5</v>
      </c>
      <c r="F881">
        <v>141</v>
      </c>
      <c r="G881">
        <v>141</v>
      </c>
      <c r="H881">
        <v>0.1</v>
      </c>
      <c r="I881">
        <v>1.04738E-2</v>
      </c>
      <c r="J881" s="2">
        <v>3.6306400000000002E-15</v>
      </c>
      <c r="K881">
        <v>144.97399999999999</v>
      </c>
      <c r="L881">
        <v>144.97399999999999</v>
      </c>
      <c r="M881">
        <v>141</v>
      </c>
      <c r="N881">
        <v>121.428</v>
      </c>
      <c r="O881">
        <v>121.428</v>
      </c>
      <c r="P881">
        <v>110.384</v>
      </c>
    </row>
    <row r="882" spans="1:16" x14ac:dyDescent="0.35">
      <c r="A882">
        <v>1</v>
      </c>
      <c r="B882" t="s">
        <v>77</v>
      </c>
      <c r="C882">
        <v>1990</v>
      </c>
      <c r="D882">
        <v>1</v>
      </c>
      <c r="E882">
        <v>1990.5</v>
      </c>
      <c r="F882">
        <v>128</v>
      </c>
      <c r="G882">
        <v>128</v>
      </c>
      <c r="H882">
        <v>0.1</v>
      </c>
      <c r="I882">
        <v>1.1210700000000001E-2</v>
      </c>
      <c r="J882" s="2">
        <v>5.0183999999999997E-15</v>
      </c>
      <c r="K882">
        <v>135.292</v>
      </c>
      <c r="L882">
        <v>135.292</v>
      </c>
      <c r="M882">
        <v>128</v>
      </c>
      <c r="N882">
        <v>118.727</v>
      </c>
      <c r="O882">
        <v>118.727</v>
      </c>
      <c r="P882">
        <v>94.347499999999997</v>
      </c>
    </row>
    <row r="883" spans="1:16" x14ac:dyDescent="0.35">
      <c r="A883">
        <v>1</v>
      </c>
      <c r="B883" t="s">
        <v>77</v>
      </c>
      <c r="C883">
        <v>1991</v>
      </c>
      <c r="D883">
        <v>1</v>
      </c>
      <c r="E883">
        <v>1991.5</v>
      </c>
      <c r="F883">
        <v>152</v>
      </c>
      <c r="G883">
        <v>152</v>
      </c>
      <c r="H883">
        <v>0.1</v>
      </c>
      <c r="I883">
        <v>1.4652800000000001E-2</v>
      </c>
      <c r="J883" s="2">
        <v>5.8812700000000002E-15</v>
      </c>
      <c r="K883">
        <v>171.833</v>
      </c>
      <c r="L883">
        <v>171.833</v>
      </c>
      <c r="M883">
        <v>152</v>
      </c>
      <c r="N883">
        <v>193.971</v>
      </c>
      <c r="O883">
        <v>193.971</v>
      </c>
      <c r="P883">
        <v>127.343</v>
      </c>
    </row>
    <row r="884" spans="1:16" x14ac:dyDescent="0.35">
      <c r="A884">
        <v>1</v>
      </c>
      <c r="B884" t="s">
        <v>77</v>
      </c>
      <c r="C884">
        <v>1992</v>
      </c>
      <c r="D884">
        <v>1</v>
      </c>
      <c r="E884">
        <v>1992.5</v>
      </c>
      <c r="F884">
        <v>105</v>
      </c>
      <c r="G884">
        <v>105</v>
      </c>
      <c r="H884">
        <v>0.1</v>
      </c>
      <c r="I884">
        <v>9.0655300000000005E-3</v>
      </c>
      <c r="J884" s="2">
        <v>4.6284200000000004E-15</v>
      </c>
      <c r="K884">
        <v>127.768</v>
      </c>
      <c r="L884">
        <v>127.768</v>
      </c>
      <c r="M884">
        <v>105</v>
      </c>
      <c r="N884">
        <v>178.995</v>
      </c>
      <c r="O884">
        <v>178.995</v>
      </c>
      <c r="P884">
        <v>113.672</v>
      </c>
    </row>
    <row r="885" spans="1:16" x14ac:dyDescent="0.35">
      <c r="A885">
        <v>1</v>
      </c>
      <c r="B885" t="s">
        <v>77</v>
      </c>
      <c r="C885">
        <v>1993</v>
      </c>
      <c r="D885">
        <v>1</v>
      </c>
      <c r="E885">
        <v>1993.5</v>
      </c>
      <c r="F885">
        <v>146</v>
      </c>
      <c r="G885">
        <v>146</v>
      </c>
      <c r="H885">
        <v>0.1</v>
      </c>
      <c r="I885">
        <v>8.9860200000000008E-3</v>
      </c>
      <c r="J885" s="2">
        <v>2.3976900000000001E-15</v>
      </c>
      <c r="K885">
        <v>170.221</v>
      </c>
      <c r="L885">
        <v>170.221</v>
      </c>
      <c r="M885">
        <v>146</v>
      </c>
      <c r="N885">
        <v>236.20500000000001</v>
      </c>
      <c r="O885">
        <v>236.20500000000001</v>
      </c>
      <c r="P885">
        <v>179.10400000000001</v>
      </c>
    </row>
    <row r="886" spans="1:16" x14ac:dyDescent="0.35">
      <c r="A886">
        <v>1</v>
      </c>
      <c r="B886" t="s">
        <v>77</v>
      </c>
      <c r="C886">
        <v>1994</v>
      </c>
      <c r="D886">
        <v>1</v>
      </c>
      <c r="E886">
        <v>1994.5</v>
      </c>
      <c r="F886">
        <v>354</v>
      </c>
      <c r="G886">
        <v>354</v>
      </c>
      <c r="H886">
        <v>0.1</v>
      </c>
      <c r="I886">
        <v>1.6844100000000001E-2</v>
      </c>
      <c r="J886" s="2">
        <v>1.5272700000000001E-15</v>
      </c>
      <c r="K886">
        <v>385.28800000000001</v>
      </c>
      <c r="L886">
        <v>385.28800000000001</v>
      </c>
      <c r="M886">
        <v>354</v>
      </c>
      <c r="N886">
        <v>470.346</v>
      </c>
      <c r="O886">
        <v>470.346</v>
      </c>
      <c r="P886">
        <v>400.351</v>
      </c>
    </row>
    <row r="887" spans="1:16" x14ac:dyDescent="0.35">
      <c r="A887">
        <v>1</v>
      </c>
      <c r="B887" t="s">
        <v>77</v>
      </c>
      <c r="C887">
        <v>1995</v>
      </c>
      <c r="D887">
        <v>1</v>
      </c>
      <c r="E887">
        <v>1995.5</v>
      </c>
      <c r="F887">
        <v>424</v>
      </c>
      <c r="G887">
        <v>424</v>
      </c>
      <c r="H887">
        <v>0.1</v>
      </c>
      <c r="I887">
        <v>1.8834199999999999E-2</v>
      </c>
      <c r="J887" s="2">
        <v>1.36273E-15</v>
      </c>
      <c r="K887">
        <v>449.892</v>
      </c>
      <c r="L887">
        <v>449.892</v>
      </c>
      <c r="M887">
        <v>424</v>
      </c>
      <c r="N887">
        <v>483.69299999999998</v>
      </c>
      <c r="O887">
        <v>483.69299999999998</v>
      </c>
      <c r="P887">
        <v>421.60700000000003</v>
      </c>
    </row>
    <row r="888" spans="1:16" x14ac:dyDescent="0.35">
      <c r="A888">
        <v>1</v>
      </c>
      <c r="B888" t="s">
        <v>77</v>
      </c>
      <c r="C888">
        <v>1996</v>
      </c>
      <c r="D888">
        <v>1</v>
      </c>
      <c r="E888">
        <v>1996.5</v>
      </c>
      <c r="F888">
        <v>308</v>
      </c>
      <c r="G888">
        <v>308</v>
      </c>
      <c r="H888">
        <v>0.1</v>
      </c>
      <c r="I888">
        <v>1.4360400000000001E-2</v>
      </c>
      <c r="J888" s="2">
        <v>1.48535E-15</v>
      </c>
      <c r="K888">
        <v>325.56400000000002</v>
      </c>
      <c r="L888">
        <v>325.56400000000002</v>
      </c>
      <c r="M888">
        <v>308</v>
      </c>
      <c r="N888">
        <v>326.05900000000003</v>
      </c>
      <c r="O888">
        <v>326.05900000000003</v>
      </c>
      <c r="P888">
        <v>279.52699999999999</v>
      </c>
    </row>
    <row r="889" spans="1:16" x14ac:dyDescent="0.35">
      <c r="A889">
        <v>1</v>
      </c>
      <c r="B889" t="s">
        <v>77</v>
      </c>
      <c r="C889">
        <v>1997</v>
      </c>
      <c r="D889">
        <v>1</v>
      </c>
      <c r="E889">
        <v>1997.5</v>
      </c>
      <c r="F889">
        <v>335</v>
      </c>
      <c r="G889">
        <v>335</v>
      </c>
      <c r="H889">
        <v>0.1</v>
      </c>
      <c r="I889">
        <v>1.72052E-2</v>
      </c>
      <c r="J889" s="2">
        <v>1.78847E-15</v>
      </c>
      <c r="K889">
        <v>360.714</v>
      </c>
      <c r="L889">
        <v>360.714</v>
      </c>
      <c r="M889">
        <v>335</v>
      </c>
      <c r="N889">
        <v>369.55900000000003</v>
      </c>
      <c r="O889">
        <v>369.55900000000003</v>
      </c>
      <c r="P889">
        <v>294.00900000000001</v>
      </c>
    </row>
    <row r="890" spans="1:16" x14ac:dyDescent="0.35">
      <c r="A890">
        <v>1</v>
      </c>
      <c r="B890" t="s">
        <v>77</v>
      </c>
      <c r="C890">
        <v>1998</v>
      </c>
      <c r="D890">
        <v>1</v>
      </c>
      <c r="E890">
        <v>1998.5</v>
      </c>
      <c r="F890">
        <v>241</v>
      </c>
      <c r="G890">
        <v>241</v>
      </c>
      <c r="H890">
        <v>0.1</v>
      </c>
      <c r="I890">
        <v>1.2907999999999999E-2</v>
      </c>
      <c r="J890" s="2">
        <v>1.9033599999999998E-15</v>
      </c>
      <c r="K890">
        <v>267.05</v>
      </c>
      <c r="L890">
        <v>267.05</v>
      </c>
      <c r="M890">
        <v>241</v>
      </c>
      <c r="N890">
        <v>295.839</v>
      </c>
      <c r="O890">
        <v>295.839</v>
      </c>
      <c r="P890">
        <v>225.786</v>
      </c>
    </row>
    <row r="891" spans="1:16" x14ac:dyDescent="0.35">
      <c r="A891">
        <v>1</v>
      </c>
      <c r="B891" t="s">
        <v>77</v>
      </c>
      <c r="C891">
        <v>1999</v>
      </c>
      <c r="D891">
        <v>1</v>
      </c>
      <c r="E891">
        <v>1999.5</v>
      </c>
      <c r="F891">
        <v>274</v>
      </c>
      <c r="G891">
        <v>274</v>
      </c>
      <c r="H891">
        <v>0.1</v>
      </c>
      <c r="I891">
        <v>1.39931E-2</v>
      </c>
      <c r="J891" s="2">
        <v>1.7117400000000001E-15</v>
      </c>
      <c r="K891">
        <v>302.185</v>
      </c>
      <c r="L891">
        <v>302.185</v>
      </c>
      <c r="M891">
        <v>274</v>
      </c>
      <c r="N891">
        <v>348.28399999999999</v>
      </c>
      <c r="O891">
        <v>348.28399999999999</v>
      </c>
      <c r="P891">
        <v>275.72199999999998</v>
      </c>
    </row>
    <row r="892" spans="1:16" x14ac:dyDescent="0.35">
      <c r="A892">
        <v>1</v>
      </c>
      <c r="B892" t="s">
        <v>77</v>
      </c>
      <c r="C892">
        <v>2000</v>
      </c>
      <c r="D892">
        <v>1</v>
      </c>
      <c r="E892">
        <v>2000.5</v>
      </c>
      <c r="F892">
        <v>236</v>
      </c>
      <c r="G892">
        <v>236</v>
      </c>
      <c r="H892">
        <v>0.1</v>
      </c>
      <c r="I892">
        <v>1.14961E-2</v>
      </c>
      <c r="J892" s="2">
        <v>1.55639E-15</v>
      </c>
      <c r="K892">
        <v>259.89600000000002</v>
      </c>
      <c r="L892">
        <v>259.89600000000002</v>
      </c>
      <c r="M892">
        <v>236</v>
      </c>
      <c r="N892">
        <v>302.226</v>
      </c>
      <c r="O892">
        <v>302.226</v>
      </c>
      <c r="P892">
        <v>237.923</v>
      </c>
    </row>
    <row r="893" spans="1:16" x14ac:dyDescent="0.35">
      <c r="A893">
        <v>1</v>
      </c>
      <c r="B893" t="s">
        <v>77</v>
      </c>
      <c r="C893">
        <v>2001</v>
      </c>
      <c r="D893">
        <v>1</v>
      </c>
      <c r="E893">
        <v>2001.5</v>
      </c>
      <c r="F893">
        <v>263</v>
      </c>
      <c r="G893">
        <v>263</v>
      </c>
      <c r="H893">
        <v>0.1</v>
      </c>
      <c r="I893">
        <v>1.2127799999999999E-2</v>
      </c>
      <c r="J893" s="2">
        <v>1.40086E-15</v>
      </c>
      <c r="K893">
        <v>290.60399999999998</v>
      </c>
      <c r="L893">
        <v>290.60399999999998</v>
      </c>
      <c r="M893">
        <v>263</v>
      </c>
      <c r="N893">
        <v>341.30700000000002</v>
      </c>
      <c r="O893">
        <v>341.30700000000002</v>
      </c>
      <c r="P893">
        <v>267.73399999999998</v>
      </c>
    </row>
    <row r="894" spans="1:16" x14ac:dyDescent="0.35">
      <c r="A894">
        <v>1</v>
      </c>
      <c r="B894" t="s">
        <v>77</v>
      </c>
      <c r="C894">
        <v>2002</v>
      </c>
      <c r="D894">
        <v>1</v>
      </c>
      <c r="E894">
        <v>2002.5</v>
      </c>
      <c r="F894">
        <v>361</v>
      </c>
      <c r="G894">
        <v>361</v>
      </c>
      <c r="H894">
        <v>0.1</v>
      </c>
      <c r="I894">
        <v>1.5585399999999999E-2</v>
      </c>
      <c r="J894" s="2">
        <v>1.2336300000000001E-15</v>
      </c>
      <c r="K894">
        <v>399.452</v>
      </c>
      <c r="L894">
        <v>399.452</v>
      </c>
      <c r="M894">
        <v>361</v>
      </c>
      <c r="N894">
        <v>470.94400000000002</v>
      </c>
      <c r="O894">
        <v>470.94400000000002</v>
      </c>
      <c r="P894">
        <v>369.096</v>
      </c>
    </row>
    <row r="895" spans="1:16" x14ac:dyDescent="0.35">
      <c r="A895">
        <v>1</v>
      </c>
      <c r="B895" t="s">
        <v>77</v>
      </c>
      <c r="C895">
        <v>2003</v>
      </c>
      <c r="D895">
        <v>1</v>
      </c>
      <c r="E895">
        <v>2003.5</v>
      </c>
      <c r="F895">
        <v>353</v>
      </c>
      <c r="G895">
        <v>353</v>
      </c>
      <c r="H895">
        <v>0.1</v>
      </c>
      <c r="I895">
        <v>1.43357E-2</v>
      </c>
      <c r="J895" s="2">
        <v>1.0969300000000001E-15</v>
      </c>
      <c r="K895">
        <v>388.33600000000001</v>
      </c>
      <c r="L895">
        <v>388.33600000000001</v>
      </c>
      <c r="M895">
        <v>353</v>
      </c>
      <c r="N895">
        <v>451.803</v>
      </c>
      <c r="O895">
        <v>451.803</v>
      </c>
      <c r="P895">
        <v>363.19099999999997</v>
      </c>
    </row>
    <row r="896" spans="1:16" x14ac:dyDescent="0.35">
      <c r="A896">
        <v>1</v>
      </c>
      <c r="B896" t="s">
        <v>77</v>
      </c>
      <c r="C896">
        <v>2004</v>
      </c>
      <c r="D896">
        <v>1</v>
      </c>
      <c r="E896">
        <v>2004.5</v>
      </c>
      <c r="F896">
        <v>380</v>
      </c>
      <c r="G896">
        <v>380</v>
      </c>
      <c r="H896">
        <v>0.1</v>
      </c>
      <c r="I896">
        <v>1.49298E-2</v>
      </c>
      <c r="J896" s="2">
        <v>1.03982E-15</v>
      </c>
      <c r="K896">
        <v>412.98700000000002</v>
      </c>
      <c r="L896">
        <v>412.98700000000002</v>
      </c>
      <c r="M896">
        <v>380</v>
      </c>
      <c r="N896">
        <v>467.62700000000001</v>
      </c>
      <c r="O896">
        <v>467.62700000000001</v>
      </c>
      <c r="P896">
        <v>382.62799999999999</v>
      </c>
    </row>
    <row r="897" spans="1:16" x14ac:dyDescent="0.35">
      <c r="A897">
        <v>1</v>
      </c>
      <c r="B897" t="s">
        <v>77</v>
      </c>
      <c r="C897">
        <v>2005</v>
      </c>
      <c r="D897">
        <v>1</v>
      </c>
      <c r="E897">
        <v>2005.5</v>
      </c>
      <c r="F897">
        <v>353</v>
      </c>
      <c r="G897">
        <v>353</v>
      </c>
      <c r="H897">
        <v>0.1</v>
      </c>
      <c r="I897">
        <v>1.4108300000000001E-2</v>
      </c>
      <c r="J897" s="2">
        <v>1.1625700000000001E-15</v>
      </c>
      <c r="K897">
        <v>385.38499999999999</v>
      </c>
      <c r="L897">
        <v>385.38499999999999</v>
      </c>
      <c r="M897">
        <v>353</v>
      </c>
      <c r="N897">
        <v>434.96699999999998</v>
      </c>
      <c r="O897">
        <v>434.96699999999998</v>
      </c>
      <c r="P897">
        <v>347.13099999999997</v>
      </c>
    </row>
    <row r="898" spans="1:16" x14ac:dyDescent="0.35">
      <c r="A898">
        <v>1</v>
      </c>
      <c r="B898" t="s">
        <v>77</v>
      </c>
      <c r="C898">
        <v>2006</v>
      </c>
      <c r="D898">
        <v>1</v>
      </c>
      <c r="E898">
        <v>2006.5</v>
      </c>
      <c r="F898">
        <v>359</v>
      </c>
      <c r="G898">
        <v>359</v>
      </c>
      <c r="H898">
        <v>0.1</v>
      </c>
      <c r="I898">
        <v>1.4595E-2</v>
      </c>
      <c r="J898" s="2">
        <v>1.1954800000000001E-15</v>
      </c>
      <c r="K898">
        <v>395.964</v>
      </c>
      <c r="L898">
        <v>395.964</v>
      </c>
      <c r="M898">
        <v>359</v>
      </c>
      <c r="N898">
        <v>456.20400000000001</v>
      </c>
      <c r="O898">
        <v>456.20400000000001</v>
      </c>
      <c r="P898">
        <v>358.81799999999998</v>
      </c>
    </row>
    <row r="899" spans="1:16" x14ac:dyDescent="0.35">
      <c r="A899">
        <v>1</v>
      </c>
      <c r="B899" t="s">
        <v>77</v>
      </c>
      <c r="C899">
        <v>2007</v>
      </c>
      <c r="D899">
        <v>1</v>
      </c>
      <c r="E899">
        <v>2007.5</v>
      </c>
      <c r="F899">
        <v>413</v>
      </c>
      <c r="G899">
        <v>413</v>
      </c>
      <c r="H899">
        <v>0.1</v>
      </c>
      <c r="I899">
        <v>1.64861E-2</v>
      </c>
      <c r="J899" s="2">
        <v>1.10075E-15</v>
      </c>
      <c r="K899">
        <v>453.43</v>
      </c>
      <c r="L899">
        <v>453.43</v>
      </c>
      <c r="M899">
        <v>413</v>
      </c>
      <c r="N899">
        <v>521.31700000000001</v>
      </c>
      <c r="O899">
        <v>521.31700000000001</v>
      </c>
      <c r="P899">
        <v>420.62700000000001</v>
      </c>
    </row>
    <row r="900" spans="1:16" x14ac:dyDescent="0.35">
      <c r="A900">
        <v>1</v>
      </c>
      <c r="B900" t="s">
        <v>77</v>
      </c>
      <c r="C900">
        <v>2008</v>
      </c>
      <c r="D900">
        <v>1</v>
      </c>
      <c r="E900">
        <v>2008.5</v>
      </c>
      <c r="F900">
        <v>514</v>
      </c>
      <c r="G900">
        <v>514</v>
      </c>
      <c r="H900">
        <v>0.1</v>
      </c>
      <c r="I900">
        <v>2.0278299999999999E-2</v>
      </c>
      <c r="J900" s="2">
        <v>1.0807999999999999E-15</v>
      </c>
      <c r="K900">
        <v>556.072</v>
      </c>
      <c r="L900">
        <v>556.072</v>
      </c>
      <c r="M900">
        <v>514</v>
      </c>
      <c r="N900">
        <v>616.74800000000005</v>
      </c>
      <c r="O900">
        <v>616.74800000000005</v>
      </c>
      <c r="P900">
        <v>514.221</v>
      </c>
    </row>
    <row r="901" spans="1:16" x14ac:dyDescent="0.35">
      <c r="A901">
        <v>1</v>
      </c>
      <c r="B901" t="s">
        <v>77</v>
      </c>
      <c r="C901">
        <v>2009</v>
      </c>
      <c r="D901">
        <v>1</v>
      </c>
      <c r="E901">
        <v>2009.5</v>
      </c>
      <c r="F901">
        <v>486</v>
      </c>
      <c r="G901">
        <v>486</v>
      </c>
      <c r="H901">
        <v>0.1</v>
      </c>
      <c r="I901">
        <v>1.9790499999999999E-2</v>
      </c>
      <c r="J901" s="2">
        <v>1.1512499999999999E-15</v>
      </c>
      <c r="K901">
        <v>521.10599999999999</v>
      </c>
      <c r="L901">
        <v>521.10599999999999</v>
      </c>
      <c r="M901">
        <v>486</v>
      </c>
      <c r="N901">
        <v>554.51400000000001</v>
      </c>
      <c r="O901">
        <v>554.51400000000001</v>
      </c>
      <c r="P901">
        <v>466.09399999999999</v>
      </c>
    </row>
    <row r="902" spans="1:16" x14ac:dyDescent="0.35">
      <c r="A902">
        <v>1</v>
      </c>
      <c r="B902" t="s">
        <v>77</v>
      </c>
      <c r="C902">
        <v>2010</v>
      </c>
      <c r="D902">
        <v>1</v>
      </c>
      <c r="E902">
        <v>2010.5</v>
      </c>
      <c r="F902">
        <v>452</v>
      </c>
      <c r="G902">
        <v>452</v>
      </c>
      <c r="H902">
        <v>0.1</v>
      </c>
      <c r="I902">
        <v>1.9882199999999999E-2</v>
      </c>
      <c r="J902" s="2">
        <v>1.6376E-15</v>
      </c>
      <c r="K902">
        <v>484.88499999999999</v>
      </c>
      <c r="L902">
        <v>484.88499999999999</v>
      </c>
      <c r="M902">
        <v>452</v>
      </c>
      <c r="N902">
        <v>504.197</v>
      </c>
      <c r="O902">
        <v>504.197</v>
      </c>
      <c r="P902">
        <v>421.24799999999999</v>
      </c>
    </row>
    <row r="903" spans="1:16" x14ac:dyDescent="0.35">
      <c r="A903">
        <v>1</v>
      </c>
      <c r="B903" t="s">
        <v>77</v>
      </c>
      <c r="C903">
        <v>2011</v>
      </c>
      <c r="D903">
        <v>1</v>
      </c>
      <c r="E903">
        <v>2011.5</v>
      </c>
      <c r="F903">
        <v>462</v>
      </c>
      <c r="G903">
        <v>462</v>
      </c>
      <c r="H903">
        <v>0.1</v>
      </c>
      <c r="I903">
        <v>2.2223699999999999E-2</v>
      </c>
      <c r="J903" s="2">
        <v>1.7558499999999999E-15</v>
      </c>
      <c r="K903">
        <v>494.04899999999998</v>
      </c>
      <c r="L903">
        <v>494.04899999999998</v>
      </c>
      <c r="M903">
        <v>462</v>
      </c>
      <c r="N903">
        <v>504.084</v>
      </c>
      <c r="O903">
        <v>504.084</v>
      </c>
      <c r="P903">
        <v>427.15100000000001</v>
      </c>
    </row>
    <row r="904" spans="1:16" x14ac:dyDescent="0.35">
      <c r="A904">
        <v>1</v>
      </c>
      <c r="B904" t="s">
        <v>77</v>
      </c>
      <c r="C904">
        <v>2012</v>
      </c>
      <c r="D904">
        <v>1</v>
      </c>
      <c r="E904">
        <v>2012.5</v>
      </c>
      <c r="F904">
        <v>564</v>
      </c>
      <c r="G904">
        <v>564</v>
      </c>
      <c r="H904">
        <v>0.1</v>
      </c>
      <c r="I904">
        <v>3.0171199999999999E-2</v>
      </c>
      <c r="J904" s="2">
        <v>2.56063E-15</v>
      </c>
      <c r="K904">
        <v>596.71299999999997</v>
      </c>
      <c r="L904">
        <v>596.71299999999997</v>
      </c>
      <c r="M904">
        <v>564</v>
      </c>
      <c r="N904">
        <v>584.51199999999994</v>
      </c>
      <c r="O904">
        <v>584.51199999999994</v>
      </c>
      <c r="P904">
        <v>509.88900000000001</v>
      </c>
    </row>
    <row r="905" spans="1:16" x14ac:dyDescent="0.35">
      <c r="A905">
        <v>1</v>
      </c>
      <c r="B905" t="s">
        <v>77</v>
      </c>
      <c r="C905">
        <v>2013</v>
      </c>
      <c r="D905">
        <v>1</v>
      </c>
      <c r="E905">
        <v>2013.5</v>
      </c>
      <c r="F905">
        <v>530</v>
      </c>
      <c r="G905">
        <v>530</v>
      </c>
      <c r="H905">
        <v>0.1</v>
      </c>
      <c r="I905">
        <v>3.3614999999999999E-2</v>
      </c>
      <c r="J905" s="2">
        <v>6.3588699999999999E-15</v>
      </c>
      <c r="K905">
        <v>554.18299999999999</v>
      </c>
      <c r="L905">
        <v>554.18299999999999</v>
      </c>
      <c r="M905">
        <v>530</v>
      </c>
      <c r="N905">
        <v>513.50800000000004</v>
      </c>
      <c r="O905">
        <v>513.50800000000004</v>
      </c>
      <c r="P905">
        <v>458.60599999999999</v>
      </c>
    </row>
    <row r="906" spans="1:16" x14ac:dyDescent="0.35">
      <c r="A906">
        <v>1</v>
      </c>
      <c r="B906" t="s">
        <v>77</v>
      </c>
      <c r="C906">
        <v>2014</v>
      </c>
      <c r="D906">
        <v>1</v>
      </c>
      <c r="E906">
        <v>2014.5</v>
      </c>
      <c r="F906">
        <v>751</v>
      </c>
      <c r="G906">
        <v>751</v>
      </c>
      <c r="H906">
        <v>0.1</v>
      </c>
      <c r="I906">
        <v>5.9015100000000001E-2</v>
      </c>
      <c r="J906" s="2">
        <v>4.9321600000000001E-15</v>
      </c>
      <c r="K906">
        <v>782.69399999999996</v>
      </c>
      <c r="L906">
        <v>782.69399999999996</v>
      </c>
      <c r="M906">
        <v>751</v>
      </c>
      <c r="N906">
        <v>692.38300000000004</v>
      </c>
      <c r="O906">
        <v>692.38300000000004</v>
      </c>
      <c r="P906">
        <v>613.12099999999998</v>
      </c>
    </row>
    <row r="907" spans="1:16" x14ac:dyDescent="0.35">
      <c r="A907">
        <v>1</v>
      </c>
      <c r="B907" t="s">
        <v>77</v>
      </c>
      <c r="C907">
        <v>2015</v>
      </c>
      <c r="D907">
        <v>1</v>
      </c>
      <c r="E907">
        <v>2015.5</v>
      </c>
      <c r="F907">
        <v>440</v>
      </c>
      <c r="G907">
        <v>440</v>
      </c>
      <c r="H907">
        <v>0.1</v>
      </c>
      <c r="I907">
        <v>4.5497099999999999E-2</v>
      </c>
      <c r="J907" s="2">
        <v>7.9512999999999997E-15</v>
      </c>
      <c r="K907">
        <v>450.61200000000002</v>
      </c>
      <c r="L907">
        <v>450.61200000000002</v>
      </c>
      <c r="M907">
        <v>440</v>
      </c>
      <c r="N907">
        <v>294.04300000000001</v>
      </c>
      <c r="O907">
        <v>294.04300000000001</v>
      </c>
      <c r="P907">
        <v>278.17099999999999</v>
      </c>
    </row>
    <row r="908" spans="1:16" x14ac:dyDescent="0.35">
      <c r="A908">
        <v>1</v>
      </c>
      <c r="B908" t="s">
        <v>77</v>
      </c>
      <c r="C908">
        <v>2016</v>
      </c>
      <c r="D908">
        <v>1</v>
      </c>
      <c r="E908">
        <v>2016.5</v>
      </c>
      <c r="F908">
        <v>305</v>
      </c>
      <c r="G908">
        <v>305</v>
      </c>
      <c r="H908">
        <v>0.1</v>
      </c>
      <c r="I908">
        <v>3.75389E-2</v>
      </c>
      <c r="J908" s="2">
        <v>1.0362000000000001E-14</v>
      </c>
      <c r="K908">
        <v>314.27699999999999</v>
      </c>
      <c r="L908">
        <v>314.27699999999999</v>
      </c>
      <c r="M908">
        <v>305</v>
      </c>
      <c r="N908">
        <v>199.22900000000001</v>
      </c>
      <c r="O908">
        <v>199.22900000000001</v>
      </c>
      <c r="P908">
        <v>185.256</v>
      </c>
    </row>
    <row r="909" spans="1:16" x14ac:dyDescent="0.35">
      <c r="A909">
        <v>1</v>
      </c>
      <c r="B909" t="s">
        <v>77</v>
      </c>
      <c r="C909">
        <v>2017</v>
      </c>
      <c r="D909">
        <v>1</v>
      </c>
      <c r="E909">
        <v>2017.5</v>
      </c>
      <c r="F909">
        <v>125</v>
      </c>
      <c r="G909">
        <v>125</v>
      </c>
      <c r="H909">
        <v>0.1</v>
      </c>
      <c r="I909">
        <v>1.69196E-2</v>
      </c>
      <c r="J909" s="2">
        <v>1.2395399999999999E-14</v>
      </c>
      <c r="K909">
        <v>130.58600000000001</v>
      </c>
      <c r="L909">
        <v>130.58600000000001</v>
      </c>
      <c r="M909">
        <v>125</v>
      </c>
      <c r="N909">
        <v>84.470699999999994</v>
      </c>
      <c r="O909">
        <v>84.470699999999994</v>
      </c>
      <c r="P909">
        <v>75.847800000000007</v>
      </c>
    </row>
    <row r="910" spans="1:16" x14ac:dyDescent="0.35">
      <c r="A910">
        <v>1</v>
      </c>
      <c r="B910" t="s">
        <v>77</v>
      </c>
      <c r="C910">
        <v>2018</v>
      </c>
      <c r="D910">
        <v>1</v>
      </c>
      <c r="E910">
        <v>2018.5</v>
      </c>
      <c r="F910">
        <v>160</v>
      </c>
      <c r="G910">
        <v>160</v>
      </c>
      <c r="H910">
        <v>0.1</v>
      </c>
      <c r="I910">
        <v>2.15284E-2</v>
      </c>
      <c r="J910" s="2">
        <v>1.20439E-14</v>
      </c>
      <c r="K910">
        <v>171.785</v>
      </c>
      <c r="L910">
        <v>171.785</v>
      </c>
      <c r="M910">
        <v>160</v>
      </c>
      <c r="N910">
        <v>121.324</v>
      </c>
      <c r="O910">
        <v>121.324</v>
      </c>
      <c r="P910">
        <v>103.408</v>
      </c>
    </row>
    <row r="911" spans="1:16" x14ac:dyDescent="0.35">
      <c r="A911">
        <v>1</v>
      </c>
      <c r="B911" t="s">
        <v>77</v>
      </c>
      <c r="C911">
        <v>2019</v>
      </c>
      <c r="D911">
        <v>1</v>
      </c>
      <c r="E911">
        <v>2019.5</v>
      </c>
      <c r="F911">
        <v>134</v>
      </c>
      <c r="G911">
        <v>134</v>
      </c>
      <c r="H911">
        <v>0.1</v>
      </c>
      <c r="I911">
        <v>1.55935E-2</v>
      </c>
      <c r="J911" s="2">
        <v>8.9907999999999993E-15</v>
      </c>
      <c r="K911">
        <v>142.97200000000001</v>
      </c>
      <c r="L911">
        <v>142.97200000000001</v>
      </c>
      <c r="M911">
        <v>134</v>
      </c>
      <c r="N911">
        <v>108.227</v>
      </c>
      <c r="O911">
        <v>108.227</v>
      </c>
      <c r="P911">
        <v>95.008600000000001</v>
      </c>
    </row>
    <row r="912" spans="1:16" x14ac:dyDescent="0.35">
      <c r="A912">
        <v>2</v>
      </c>
      <c r="B912" t="s">
        <v>78</v>
      </c>
      <c r="C912">
        <v>1985</v>
      </c>
      <c r="D912">
        <v>1</v>
      </c>
      <c r="E912">
        <v>1985.5</v>
      </c>
      <c r="F912">
        <v>30</v>
      </c>
      <c r="G912">
        <v>30</v>
      </c>
      <c r="H912">
        <v>0.1</v>
      </c>
      <c r="I912">
        <v>1.3030100000000001E-3</v>
      </c>
      <c r="J912" s="2">
        <v>1.46628E-15</v>
      </c>
      <c r="K912">
        <v>30</v>
      </c>
      <c r="L912">
        <v>30</v>
      </c>
      <c r="M912">
        <v>30</v>
      </c>
      <c r="N912">
        <v>16.430399999999999</v>
      </c>
      <c r="O912">
        <v>16.430399999999999</v>
      </c>
      <c r="P912">
        <v>16.430399999999999</v>
      </c>
    </row>
    <row r="913" spans="1:16" x14ac:dyDescent="0.35">
      <c r="A913">
        <v>2</v>
      </c>
      <c r="B913" t="s">
        <v>78</v>
      </c>
      <c r="C913">
        <v>1986</v>
      </c>
      <c r="D913">
        <v>1</v>
      </c>
      <c r="E913">
        <v>1986.5</v>
      </c>
      <c r="F913">
        <v>33</v>
      </c>
      <c r="G913">
        <v>33</v>
      </c>
      <c r="H913">
        <v>0.1</v>
      </c>
      <c r="I913">
        <v>1.60319E-3</v>
      </c>
      <c r="J913" s="2">
        <v>1.7778900000000002E-15</v>
      </c>
      <c r="K913">
        <v>33</v>
      </c>
      <c r="L913">
        <v>33</v>
      </c>
      <c r="M913">
        <v>33</v>
      </c>
      <c r="N913">
        <v>18.754100000000001</v>
      </c>
      <c r="O913">
        <v>18.754100000000001</v>
      </c>
      <c r="P913">
        <v>18.754100000000001</v>
      </c>
    </row>
    <row r="914" spans="1:16" x14ac:dyDescent="0.35">
      <c r="A914">
        <v>2</v>
      </c>
      <c r="B914" t="s">
        <v>78</v>
      </c>
      <c r="C914">
        <v>1987</v>
      </c>
      <c r="D914">
        <v>1</v>
      </c>
      <c r="E914">
        <v>1987.5</v>
      </c>
      <c r="F914">
        <v>18</v>
      </c>
      <c r="G914">
        <v>18</v>
      </c>
      <c r="H914">
        <v>0.1</v>
      </c>
      <c r="I914">
        <v>9.3646199999999999E-4</v>
      </c>
      <c r="J914" s="2">
        <v>1.95888E-15</v>
      </c>
      <c r="K914">
        <v>18</v>
      </c>
      <c r="L914">
        <v>18</v>
      </c>
      <c r="M914">
        <v>18</v>
      </c>
      <c r="N914">
        <v>11.5054</v>
      </c>
      <c r="O914">
        <v>11.5054</v>
      </c>
      <c r="P914">
        <v>11.5054</v>
      </c>
    </row>
    <row r="915" spans="1:16" x14ac:dyDescent="0.35">
      <c r="A915">
        <v>2</v>
      </c>
      <c r="B915" t="s">
        <v>78</v>
      </c>
      <c r="C915">
        <v>1988</v>
      </c>
      <c r="D915">
        <v>1</v>
      </c>
      <c r="E915">
        <v>1988.5</v>
      </c>
      <c r="F915">
        <v>30</v>
      </c>
      <c r="G915">
        <v>30</v>
      </c>
      <c r="H915">
        <v>0.1</v>
      </c>
      <c r="I915">
        <v>1.6056600000000001E-3</v>
      </c>
      <c r="J915" s="2">
        <v>2.1307000000000001E-15</v>
      </c>
      <c r="K915">
        <v>30</v>
      </c>
      <c r="L915">
        <v>30</v>
      </c>
      <c r="M915">
        <v>30</v>
      </c>
      <c r="N915">
        <v>20.5181</v>
      </c>
      <c r="O915">
        <v>20.5181</v>
      </c>
      <c r="P915">
        <v>20.5181</v>
      </c>
    </row>
    <row r="916" spans="1:16" x14ac:dyDescent="0.35">
      <c r="A916">
        <v>2</v>
      </c>
      <c r="B916" t="s">
        <v>78</v>
      </c>
      <c r="C916">
        <v>1989</v>
      </c>
      <c r="D916">
        <v>1</v>
      </c>
      <c r="E916">
        <v>1989.5</v>
      </c>
      <c r="F916">
        <v>29</v>
      </c>
      <c r="G916">
        <v>29</v>
      </c>
      <c r="H916">
        <v>0.1</v>
      </c>
      <c r="I916">
        <v>1.68088E-3</v>
      </c>
      <c r="J916" s="2">
        <v>2.5424799999999999E-15</v>
      </c>
      <c r="K916">
        <v>29</v>
      </c>
      <c r="L916">
        <v>29</v>
      </c>
      <c r="M916">
        <v>29</v>
      </c>
      <c r="N916">
        <v>18.720199999999998</v>
      </c>
      <c r="O916">
        <v>18.720199999999998</v>
      </c>
      <c r="P916">
        <v>18.720199999999998</v>
      </c>
    </row>
    <row r="917" spans="1:16" x14ac:dyDescent="0.35">
      <c r="A917">
        <v>2</v>
      </c>
      <c r="B917" t="s">
        <v>78</v>
      </c>
      <c r="C917">
        <v>1990</v>
      </c>
      <c r="D917">
        <v>1</v>
      </c>
      <c r="E917">
        <v>1990.5</v>
      </c>
      <c r="F917">
        <v>18</v>
      </c>
      <c r="G917">
        <v>18</v>
      </c>
      <c r="H917">
        <v>0.1</v>
      </c>
      <c r="I917">
        <v>1.2134400000000001E-3</v>
      </c>
      <c r="J917" s="2">
        <v>3.4382700000000002E-15</v>
      </c>
      <c r="K917">
        <v>18</v>
      </c>
      <c r="L917">
        <v>18</v>
      </c>
      <c r="M917">
        <v>18</v>
      </c>
      <c r="N917">
        <v>10.548500000000001</v>
      </c>
      <c r="O917">
        <v>10.548500000000001</v>
      </c>
      <c r="P917">
        <v>10.548500000000001</v>
      </c>
    </row>
    <row r="918" spans="1:16" x14ac:dyDescent="0.35">
      <c r="A918">
        <v>2</v>
      </c>
      <c r="B918" t="s">
        <v>78</v>
      </c>
      <c r="C918">
        <v>1991</v>
      </c>
      <c r="D918">
        <v>1</v>
      </c>
      <c r="E918">
        <v>1991.5</v>
      </c>
      <c r="F918">
        <v>60</v>
      </c>
      <c r="G918">
        <v>60</v>
      </c>
      <c r="H918">
        <v>0.1</v>
      </c>
      <c r="I918">
        <v>4.6561099999999998E-3</v>
      </c>
      <c r="J918" s="2">
        <v>4.3785400000000003E-15</v>
      </c>
      <c r="K918">
        <v>60</v>
      </c>
      <c r="L918">
        <v>60</v>
      </c>
      <c r="M918">
        <v>60</v>
      </c>
      <c r="N918">
        <v>35.653100000000002</v>
      </c>
      <c r="O918">
        <v>35.653100000000002</v>
      </c>
      <c r="P918">
        <v>35.653100000000002</v>
      </c>
    </row>
    <row r="919" spans="1:16" x14ac:dyDescent="0.35">
      <c r="A919">
        <v>2</v>
      </c>
      <c r="B919" t="s">
        <v>78</v>
      </c>
      <c r="C919">
        <v>1992</v>
      </c>
      <c r="D919">
        <v>1</v>
      </c>
      <c r="E919">
        <v>1992.5</v>
      </c>
      <c r="F919">
        <v>23</v>
      </c>
      <c r="G919">
        <v>23</v>
      </c>
      <c r="H919">
        <v>0.1</v>
      </c>
      <c r="I919">
        <v>1.8212199999999999E-3</v>
      </c>
      <c r="J919" s="2">
        <v>4.3711400000000003E-15</v>
      </c>
      <c r="K919">
        <v>23</v>
      </c>
      <c r="L919">
        <v>23</v>
      </c>
      <c r="M919">
        <v>23</v>
      </c>
      <c r="N919">
        <v>16.395900000000001</v>
      </c>
      <c r="O919">
        <v>16.395900000000001</v>
      </c>
      <c r="P919">
        <v>16.395900000000001</v>
      </c>
    </row>
    <row r="920" spans="1:16" x14ac:dyDescent="0.35">
      <c r="A920">
        <v>2</v>
      </c>
      <c r="B920" t="s">
        <v>78</v>
      </c>
      <c r="C920">
        <v>1993</v>
      </c>
      <c r="D920">
        <v>1</v>
      </c>
      <c r="E920">
        <v>1993.5</v>
      </c>
      <c r="F920">
        <v>62</v>
      </c>
      <c r="G920">
        <v>62</v>
      </c>
      <c r="H920">
        <v>0.1</v>
      </c>
      <c r="I920">
        <v>3.9891800000000002E-3</v>
      </c>
      <c r="J920" s="2">
        <v>2.7903199999999999E-15</v>
      </c>
      <c r="K920">
        <v>62</v>
      </c>
      <c r="L920">
        <v>62</v>
      </c>
      <c r="M920">
        <v>62</v>
      </c>
      <c r="N920">
        <v>55.89</v>
      </c>
      <c r="O920">
        <v>55.89</v>
      </c>
      <c r="P920">
        <v>55.89</v>
      </c>
    </row>
    <row r="921" spans="1:16" x14ac:dyDescent="0.35">
      <c r="A921">
        <v>2</v>
      </c>
      <c r="B921" t="s">
        <v>78</v>
      </c>
      <c r="C921">
        <v>1994</v>
      </c>
      <c r="D921">
        <v>1</v>
      </c>
      <c r="E921">
        <v>1994.5</v>
      </c>
      <c r="F921">
        <v>154</v>
      </c>
      <c r="G921">
        <v>154</v>
      </c>
      <c r="H921">
        <v>0.1</v>
      </c>
      <c r="I921">
        <v>7.3962699999999999E-3</v>
      </c>
      <c r="J921" s="2">
        <v>1.6088499999999999E-15</v>
      </c>
      <c r="K921">
        <v>154</v>
      </c>
      <c r="L921">
        <v>154</v>
      </c>
      <c r="M921">
        <v>154</v>
      </c>
      <c r="N921">
        <v>146.09399999999999</v>
      </c>
      <c r="O921">
        <v>146.09399999999999</v>
      </c>
      <c r="P921">
        <v>146.09399999999999</v>
      </c>
    </row>
    <row r="922" spans="1:16" x14ac:dyDescent="0.35">
      <c r="A922">
        <v>2</v>
      </c>
      <c r="B922" t="s">
        <v>78</v>
      </c>
      <c r="C922">
        <v>1995</v>
      </c>
      <c r="D922">
        <v>1</v>
      </c>
      <c r="E922">
        <v>1995.5</v>
      </c>
      <c r="F922">
        <v>169</v>
      </c>
      <c r="G922">
        <v>169</v>
      </c>
      <c r="H922">
        <v>0.1</v>
      </c>
      <c r="I922">
        <v>7.2303999999999997E-3</v>
      </c>
      <c r="J922" s="2">
        <v>1.3186199999999999E-15</v>
      </c>
      <c r="K922">
        <v>169</v>
      </c>
      <c r="L922">
        <v>169</v>
      </c>
      <c r="M922">
        <v>169</v>
      </c>
      <c r="N922">
        <v>146.499</v>
      </c>
      <c r="O922">
        <v>146.499</v>
      </c>
      <c r="P922">
        <v>146.499</v>
      </c>
    </row>
    <row r="923" spans="1:16" x14ac:dyDescent="0.35">
      <c r="A923">
        <v>2</v>
      </c>
      <c r="B923" t="s">
        <v>78</v>
      </c>
      <c r="C923">
        <v>1996</v>
      </c>
      <c r="D923">
        <v>1</v>
      </c>
      <c r="E923">
        <v>1996.5</v>
      </c>
      <c r="F923">
        <v>128</v>
      </c>
      <c r="G923">
        <v>128</v>
      </c>
      <c r="H923">
        <v>0.1</v>
      </c>
      <c r="I923">
        <v>5.6263499999999996E-3</v>
      </c>
      <c r="J923" s="2">
        <v>1.39284E-15</v>
      </c>
      <c r="K923">
        <v>128</v>
      </c>
      <c r="L923">
        <v>128</v>
      </c>
      <c r="M923">
        <v>128</v>
      </c>
      <c r="N923">
        <v>100.762</v>
      </c>
      <c r="O923">
        <v>100.762</v>
      </c>
      <c r="P923">
        <v>100.762</v>
      </c>
    </row>
    <row r="924" spans="1:16" x14ac:dyDescent="0.35">
      <c r="A924">
        <v>2</v>
      </c>
      <c r="B924" t="s">
        <v>78</v>
      </c>
      <c r="C924">
        <v>1997</v>
      </c>
      <c r="D924">
        <v>1</v>
      </c>
      <c r="E924">
        <v>1997.5</v>
      </c>
      <c r="F924">
        <v>119</v>
      </c>
      <c r="G924">
        <v>119</v>
      </c>
      <c r="H924">
        <v>0.1</v>
      </c>
      <c r="I924">
        <v>5.6597699999999997E-3</v>
      </c>
      <c r="J924" s="2">
        <v>1.63484E-15</v>
      </c>
      <c r="K924">
        <v>119</v>
      </c>
      <c r="L924">
        <v>119</v>
      </c>
      <c r="M924">
        <v>119</v>
      </c>
      <c r="N924">
        <v>88.123199999999997</v>
      </c>
      <c r="O924">
        <v>88.123199999999997</v>
      </c>
      <c r="P924">
        <v>88.123199999999997</v>
      </c>
    </row>
    <row r="925" spans="1:16" x14ac:dyDescent="0.35">
      <c r="A925">
        <v>2</v>
      </c>
      <c r="B925" t="s">
        <v>78</v>
      </c>
      <c r="C925">
        <v>1998</v>
      </c>
      <c r="D925">
        <v>1</v>
      </c>
      <c r="E925">
        <v>1998.5</v>
      </c>
      <c r="F925">
        <v>121</v>
      </c>
      <c r="G925">
        <v>121</v>
      </c>
      <c r="H925">
        <v>0.1</v>
      </c>
      <c r="I925">
        <v>6.1201199999999997E-3</v>
      </c>
      <c r="J925" s="2">
        <v>1.8208899999999999E-15</v>
      </c>
      <c r="K925">
        <v>121</v>
      </c>
      <c r="L925">
        <v>121</v>
      </c>
      <c r="M925">
        <v>121</v>
      </c>
      <c r="N925">
        <v>89.586200000000005</v>
      </c>
      <c r="O925">
        <v>89.586200000000005</v>
      </c>
      <c r="P925">
        <v>89.586200000000005</v>
      </c>
    </row>
    <row r="926" spans="1:16" x14ac:dyDescent="0.35">
      <c r="A926">
        <v>2</v>
      </c>
      <c r="B926" t="s">
        <v>78</v>
      </c>
      <c r="C926">
        <v>1999</v>
      </c>
      <c r="D926">
        <v>1</v>
      </c>
      <c r="E926">
        <v>1999.5</v>
      </c>
      <c r="F926">
        <v>148</v>
      </c>
      <c r="G926">
        <v>148</v>
      </c>
      <c r="H926">
        <v>0.1</v>
      </c>
      <c r="I926">
        <v>7.3167600000000003E-3</v>
      </c>
      <c r="J926" s="2">
        <v>1.71217E-15</v>
      </c>
      <c r="K926">
        <v>148</v>
      </c>
      <c r="L926">
        <v>148</v>
      </c>
      <c r="M926">
        <v>148</v>
      </c>
      <c r="N926">
        <v>118.355</v>
      </c>
      <c r="O926">
        <v>118.355</v>
      </c>
      <c r="P926">
        <v>118.355</v>
      </c>
    </row>
    <row r="927" spans="1:16" x14ac:dyDescent="0.35">
      <c r="A927">
        <v>2</v>
      </c>
      <c r="B927" t="s">
        <v>78</v>
      </c>
      <c r="C927">
        <v>2000</v>
      </c>
      <c r="D927">
        <v>1</v>
      </c>
      <c r="E927">
        <v>2000.5</v>
      </c>
      <c r="F927">
        <v>53</v>
      </c>
      <c r="G927">
        <v>53</v>
      </c>
      <c r="H927">
        <v>0.1</v>
      </c>
      <c r="I927">
        <v>2.4751E-3</v>
      </c>
      <c r="J927" s="2">
        <v>1.52025E-15</v>
      </c>
      <c r="K927">
        <v>53</v>
      </c>
      <c r="L927">
        <v>53</v>
      </c>
      <c r="M927">
        <v>53</v>
      </c>
      <c r="N927">
        <v>43.6571</v>
      </c>
      <c r="O927">
        <v>43.6571</v>
      </c>
      <c r="P927">
        <v>43.6571</v>
      </c>
    </row>
    <row r="928" spans="1:16" x14ac:dyDescent="0.35">
      <c r="A928">
        <v>2</v>
      </c>
      <c r="B928" t="s">
        <v>78</v>
      </c>
      <c r="C928">
        <v>2001</v>
      </c>
      <c r="D928">
        <v>1</v>
      </c>
      <c r="E928">
        <v>2001.5</v>
      </c>
      <c r="F928">
        <v>58</v>
      </c>
      <c r="G928">
        <v>58</v>
      </c>
      <c r="H928">
        <v>0.1</v>
      </c>
      <c r="I928">
        <v>2.6108199999999998E-3</v>
      </c>
      <c r="J928" s="2">
        <v>1.4123900000000001E-15</v>
      </c>
      <c r="K928">
        <v>58</v>
      </c>
      <c r="L928">
        <v>58</v>
      </c>
      <c r="M928">
        <v>58</v>
      </c>
      <c r="N928">
        <v>47.792999999999999</v>
      </c>
      <c r="O928">
        <v>47.792999999999999</v>
      </c>
      <c r="P928">
        <v>47.792999999999999</v>
      </c>
    </row>
    <row r="929" spans="1:16" x14ac:dyDescent="0.35">
      <c r="A929">
        <v>2</v>
      </c>
      <c r="B929" t="s">
        <v>78</v>
      </c>
      <c r="C929">
        <v>2002</v>
      </c>
      <c r="D929">
        <v>1</v>
      </c>
      <c r="E929">
        <v>2002.5</v>
      </c>
      <c r="F929">
        <v>75</v>
      </c>
      <c r="G929">
        <v>75</v>
      </c>
      <c r="H929">
        <v>0.1</v>
      </c>
      <c r="I929">
        <v>3.1779099999999999E-3</v>
      </c>
      <c r="J929" s="2">
        <v>1.2499499999999999E-15</v>
      </c>
      <c r="K929">
        <v>75</v>
      </c>
      <c r="L929">
        <v>75</v>
      </c>
      <c r="M929">
        <v>75</v>
      </c>
      <c r="N929">
        <v>62.626100000000001</v>
      </c>
      <c r="O929">
        <v>62.626100000000001</v>
      </c>
      <c r="P929">
        <v>62.626100000000001</v>
      </c>
    </row>
    <row r="930" spans="1:16" x14ac:dyDescent="0.35">
      <c r="A930">
        <v>2</v>
      </c>
      <c r="B930" t="s">
        <v>78</v>
      </c>
      <c r="C930">
        <v>2003</v>
      </c>
      <c r="D930">
        <v>1</v>
      </c>
      <c r="E930">
        <v>2003.5</v>
      </c>
      <c r="F930">
        <v>65</v>
      </c>
      <c r="G930">
        <v>65</v>
      </c>
      <c r="H930">
        <v>0.1</v>
      </c>
      <c r="I930">
        <v>2.61809E-3</v>
      </c>
      <c r="J930" s="2">
        <v>1.1333100000000001E-15</v>
      </c>
      <c r="K930">
        <v>65</v>
      </c>
      <c r="L930">
        <v>65</v>
      </c>
      <c r="M930">
        <v>65</v>
      </c>
      <c r="N930">
        <v>54.741500000000002</v>
      </c>
      <c r="O930">
        <v>54.741500000000002</v>
      </c>
      <c r="P930">
        <v>54.741500000000002</v>
      </c>
    </row>
    <row r="931" spans="1:16" x14ac:dyDescent="0.35">
      <c r="A931">
        <v>2</v>
      </c>
      <c r="B931" t="s">
        <v>78</v>
      </c>
      <c r="C931">
        <v>2004</v>
      </c>
      <c r="D931">
        <v>1</v>
      </c>
      <c r="E931">
        <v>2004.5</v>
      </c>
      <c r="F931">
        <v>72</v>
      </c>
      <c r="G931">
        <v>72</v>
      </c>
      <c r="H931">
        <v>0.1</v>
      </c>
      <c r="I931">
        <v>2.7741300000000001E-3</v>
      </c>
      <c r="J931" s="2">
        <v>1.0495299999999999E-15</v>
      </c>
      <c r="K931">
        <v>72</v>
      </c>
      <c r="L931">
        <v>72</v>
      </c>
      <c r="M931">
        <v>72</v>
      </c>
      <c r="N931">
        <v>60.786200000000001</v>
      </c>
      <c r="O931">
        <v>60.786200000000001</v>
      </c>
      <c r="P931">
        <v>60.786200000000001</v>
      </c>
    </row>
    <row r="932" spans="1:16" x14ac:dyDescent="0.35">
      <c r="A932">
        <v>2</v>
      </c>
      <c r="B932" t="s">
        <v>78</v>
      </c>
      <c r="C932">
        <v>2005</v>
      </c>
      <c r="D932">
        <v>1</v>
      </c>
      <c r="E932">
        <v>2005.5</v>
      </c>
      <c r="F932">
        <v>59</v>
      </c>
      <c r="G932">
        <v>59</v>
      </c>
      <c r="H932">
        <v>0.1</v>
      </c>
      <c r="I932">
        <v>2.2887099999999998E-3</v>
      </c>
      <c r="J932" s="2">
        <v>1.16291E-15</v>
      </c>
      <c r="K932">
        <v>59</v>
      </c>
      <c r="L932">
        <v>59</v>
      </c>
      <c r="M932">
        <v>59</v>
      </c>
      <c r="N932">
        <v>48.534999999999997</v>
      </c>
      <c r="O932">
        <v>48.534999999999997</v>
      </c>
      <c r="P932">
        <v>48.534999999999997</v>
      </c>
    </row>
    <row r="933" spans="1:16" x14ac:dyDescent="0.35">
      <c r="A933">
        <v>2</v>
      </c>
      <c r="B933" t="s">
        <v>78</v>
      </c>
      <c r="C933">
        <v>2006</v>
      </c>
      <c r="D933">
        <v>1</v>
      </c>
      <c r="E933">
        <v>2006.5</v>
      </c>
      <c r="F933">
        <v>119</v>
      </c>
      <c r="G933">
        <v>119</v>
      </c>
      <c r="H933">
        <v>0.1</v>
      </c>
      <c r="I933">
        <v>4.7573700000000003E-3</v>
      </c>
      <c r="J933" s="2">
        <v>1.22622E-15</v>
      </c>
      <c r="K933">
        <v>119</v>
      </c>
      <c r="L933">
        <v>119</v>
      </c>
      <c r="M933">
        <v>119</v>
      </c>
      <c r="N933">
        <v>97.417699999999996</v>
      </c>
      <c r="O933">
        <v>97.417699999999996</v>
      </c>
      <c r="P933">
        <v>97.417699999999996</v>
      </c>
    </row>
    <row r="934" spans="1:16" x14ac:dyDescent="0.35">
      <c r="A934">
        <v>2</v>
      </c>
      <c r="B934" t="s">
        <v>78</v>
      </c>
      <c r="C934">
        <v>2007</v>
      </c>
      <c r="D934">
        <v>1</v>
      </c>
      <c r="E934">
        <v>2007.5</v>
      </c>
      <c r="F934">
        <v>166</v>
      </c>
      <c r="G934">
        <v>166</v>
      </c>
      <c r="H934">
        <v>0.1</v>
      </c>
      <c r="I934">
        <v>6.5705399999999997E-3</v>
      </c>
      <c r="J934" s="2">
        <v>1.1388699999999999E-15</v>
      </c>
      <c r="K934">
        <v>166</v>
      </c>
      <c r="L934">
        <v>166</v>
      </c>
      <c r="M934">
        <v>166</v>
      </c>
      <c r="N934">
        <v>138.98699999999999</v>
      </c>
      <c r="O934">
        <v>138.98699999999999</v>
      </c>
      <c r="P934">
        <v>138.98699999999999</v>
      </c>
    </row>
    <row r="935" spans="1:16" x14ac:dyDescent="0.35">
      <c r="A935">
        <v>2</v>
      </c>
      <c r="B935" t="s">
        <v>78</v>
      </c>
      <c r="C935">
        <v>2008</v>
      </c>
      <c r="D935">
        <v>1</v>
      </c>
      <c r="E935">
        <v>2008.5</v>
      </c>
      <c r="F935">
        <v>163</v>
      </c>
      <c r="G935">
        <v>163</v>
      </c>
      <c r="H935">
        <v>0.1</v>
      </c>
      <c r="I935">
        <v>6.2957000000000004E-3</v>
      </c>
      <c r="J935" s="2">
        <v>1.08999E-15</v>
      </c>
      <c r="K935">
        <v>163</v>
      </c>
      <c r="L935">
        <v>163</v>
      </c>
      <c r="M935">
        <v>163</v>
      </c>
      <c r="N935">
        <v>136.916</v>
      </c>
      <c r="O935">
        <v>136.916</v>
      </c>
      <c r="P935">
        <v>136.916</v>
      </c>
    </row>
    <row r="936" spans="1:16" x14ac:dyDescent="0.35">
      <c r="A936">
        <v>2</v>
      </c>
      <c r="B936" t="s">
        <v>78</v>
      </c>
      <c r="C936">
        <v>2009</v>
      </c>
      <c r="D936">
        <v>1</v>
      </c>
      <c r="E936">
        <v>2009.5</v>
      </c>
      <c r="F936">
        <v>147</v>
      </c>
      <c r="G936">
        <v>147</v>
      </c>
      <c r="H936">
        <v>0.1</v>
      </c>
      <c r="I936">
        <v>5.73451E-3</v>
      </c>
      <c r="J936" s="2">
        <v>1.11699E-15</v>
      </c>
      <c r="K936">
        <v>147</v>
      </c>
      <c r="L936">
        <v>147</v>
      </c>
      <c r="M936">
        <v>147</v>
      </c>
      <c r="N936">
        <v>119.794</v>
      </c>
      <c r="O936">
        <v>119.794</v>
      </c>
      <c r="P936">
        <v>119.794</v>
      </c>
    </row>
    <row r="937" spans="1:16" x14ac:dyDescent="0.35">
      <c r="A937">
        <v>2</v>
      </c>
      <c r="B937" t="s">
        <v>78</v>
      </c>
      <c r="C937">
        <v>2010</v>
      </c>
      <c r="D937">
        <v>1</v>
      </c>
      <c r="E937">
        <v>2010.5</v>
      </c>
      <c r="F937">
        <v>183</v>
      </c>
      <c r="G937">
        <v>183</v>
      </c>
      <c r="H937">
        <v>0.1</v>
      </c>
      <c r="I937">
        <v>7.6141300000000002E-3</v>
      </c>
      <c r="J937" s="2">
        <v>1.5938199999999999E-15</v>
      </c>
      <c r="K937">
        <v>183</v>
      </c>
      <c r="L937">
        <v>183</v>
      </c>
      <c r="M937">
        <v>183</v>
      </c>
      <c r="N937">
        <v>143.62299999999999</v>
      </c>
      <c r="O937">
        <v>143.62299999999999</v>
      </c>
      <c r="P937">
        <v>143.62299999999999</v>
      </c>
    </row>
    <row r="938" spans="1:16" x14ac:dyDescent="0.35">
      <c r="A938">
        <v>2</v>
      </c>
      <c r="B938" t="s">
        <v>78</v>
      </c>
      <c r="C938">
        <v>2011</v>
      </c>
      <c r="D938">
        <v>1</v>
      </c>
      <c r="E938">
        <v>2011.5</v>
      </c>
      <c r="F938">
        <v>143</v>
      </c>
      <c r="G938">
        <v>143</v>
      </c>
      <c r="H938">
        <v>0.1</v>
      </c>
      <c r="I938">
        <v>6.4647999999999997E-3</v>
      </c>
      <c r="J938" s="2">
        <v>1.6771300000000001E-15</v>
      </c>
      <c r="K938">
        <v>143</v>
      </c>
      <c r="L938">
        <v>143</v>
      </c>
      <c r="M938">
        <v>143</v>
      </c>
      <c r="N938">
        <v>110.431</v>
      </c>
      <c r="O938">
        <v>110.431</v>
      </c>
      <c r="P938">
        <v>110.431</v>
      </c>
    </row>
    <row r="939" spans="1:16" x14ac:dyDescent="0.35">
      <c r="A939">
        <v>2</v>
      </c>
      <c r="B939" t="s">
        <v>78</v>
      </c>
      <c r="C939">
        <v>2012</v>
      </c>
      <c r="D939">
        <v>1</v>
      </c>
      <c r="E939">
        <v>2012.5</v>
      </c>
      <c r="F939">
        <v>185</v>
      </c>
      <c r="G939">
        <v>185</v>
      </c>
      <c r="H939">
        <v>0.1</v>
      </c>
      <c r="I939">
        <v>9.1274600000000004E-3</v>
      </c>
      <c r="J939" s="2">
        <v>2.4179200000000001E-15</v>
      </c>
      <c r="K939">
        <v>185</v>
      </c>
      <c r="L939">
        <v>185</v>
      </c>
      <c r="M939">
        <v>185</v>
      </c>
      <c r="N939">
        <v>140.96299999999999</v>
      </c>
      <c r="O939">
        <v>140.96299999999999</v>
      </c>
      <c r="P939">
        <v>140.96299999999999</v>
      </c>
    </row>
    <row r="940" spans="1:16" x14ac:dyDescent="0.35">
      <c r="A940">
        <v>2</v>
      </c>
      <c r="B940" t="s">
        <v>78</v>
      </c>
      <c r="C940">
        <v>2013</v>
      </c>
      <c r="D940">
        <v>1</v>
      </c>
      <c r="E940">
        <v>2013.5</v>
      </c>
      <c r="F940">
        <v>191</v>
      </c>
      <c r="G940">
        <v>191</v>
      </c>
      <c r="H940">
        <v>0.1</v>
      </c>
      <c r="I940">
        <v>1.08871E-2</v>
      </c>
      <c r="J940" s="2">
        <v>6.1290300000000001E-15</v>
      </c>
      <c r="K940">
        <v>191</v>
      </c>
      <c r="L940">
        <v>191</v>
      </c>
      <c r="M940">
        <v>191</v>
      </c>
      <c r="N940">
        <v>140.91200000000001</v>
      </c>
      <c r="O940">
        <v>140.91200000000001</v>
      </c>
      <c r="P940">
        <v>140.91200000000001</v>
      </c>
    </row>
    <row r="941" spans="1:16" x14ac:dyDescent="0.35">
      <c r="A941">
        <v>2</v>
      </c>
      <c r="B941" t="s">
        <v>78</v>
      </c>
      <c r="C941">
        <v>2014</v>
      </c>
      <c r="D941">
        <v>1</v>
      </c>
      <c r="E941">
        <v>2014.5</v>
      </c>
      <c r="F941">
        <v>236</v>
      </c>
      <c r="G941">
        <v>236</v>
      </c>
      <c r="H941">
        <v>0.1</v>
      </c>
      <c r="I941">
        <v>1.6138699999999999E-2</v>
      </c>
      <c r="J941" s="2">
        <v>4.1681600000000003E-15</v>
      </c>
      <c r="K941">
        <v>236</v>
      </c>
      <c r="L941">
        <v>236</v>
      </c>
      <c r="M941">
        <v>236</v>
      </c>
      <c r="N941">
        <v>164.673</v>
      </c>
      <c r="O941">
        <v>164.673</v>
      </c>
      <c r="P941">
        <v>164.673</v>
      </c>
    </row>
    <row r="942" spans="1:16" x14ac:dyDescent="0.35">
      <c r="A942">
        <v>2</v>
      </c>
      <c r="B942" t="s">
        <v>78</v>
      </c>
      <c r="C942">
        <v>2015</v>
      </c>
      <c r="D942">
        <v>1</v>
      </c>
      <c r="E942">
        <v>2015.5</v>
      </c>
      <c r="F942">
        <v>199</v>
      </c>
      <c r="G942">
        <v>199</v>
      </c>
      <c r="H942">
        <v>0.1</v>
      </c>
      <c r="I942">
        <v>1.7786400000000001E-2</v>
      </c>
      <c r="J942" s="2">
        <v>6.4293699999999998E-15</v>
      </c>
      <c r="K942">
        <v>199</v>
      </c>
      <c r="L942">
        <v>199</v>
      </c>
      <c r="M942">
        <v>199</v>
      </c>
      <c r="N942">
        <v>116.76</v>
      </c>
      <c r="O942">
        <v>116.76</v>
      </c>
      <c r="P942">
        <v>116.76</v>
      </c>
    </row>
    <row r="943" spans="1:16" x14ac:dyDescent="0.35">
      <c r="A943">
        <v>2</v>
      </c>
      <c r="B943" t="s">
        <v>78</v>
      </c>
      <c r="C943">
        <v>2016</v>
      </c>
      <c r="D943">
        <v>1</v>
      </c>
      <c r="E943">
        <v>2016.5</v>
      </c>
      <c r="F943">
        <v>210</v>
      </c>
      <c r="G943">
        <v>210</v>
      </c>
      <c r="H943">
        <v>0.1</v>
      </c>
      <c r="I943">
        <v>2.18356E-2</v>
      </c>
      <c r="J943" s="2">
        <v>8.0215600000000001E-15</v>
      </c>
      <c r="K943">
        <v>210</v>
      </c>
      <c r="L943">
        <v>210</v>
      </c>
      <c r="M943">
        <v>210</v>
      </c>
      <c r="N943">
        <v>116.988</v>
      </c>
      <c r="O943">
        <v>116.988</v>
      </c>
      <c r="P943">
        <v>116.988</v>
      </c>
    </row>
    <row r="944" spans="1:16" x14ac:dyDescent="0.35">
      <c r="A944">
        <v>2</v>
      </c>
      <c r="B944" t="s">
        <v>78</v>
      </c>
      <c r="C944">
        <v>2017</v>
      </c>
      <c r="D944">
        <v>1</v>
      </c>
      <c r="E944">
        <v>2017.5</v>
      </c>
      <c r="F944">
        <v>147</v>
      </c>
      <c r="G944">
        <v>147</v>
      </c>
      <c r="H944">
        <v>0.1</v>
      </c>
      <c r="I944">
        <v>1.6516699999999999E-2</v>
      </c>
      <c r="J944" s="2">
        <v>9.35273E-15</v>
      </c>
      <c r="K944">
        <v>147</v>
      </c>
      <c r="L944">
        <v>147</v>
      </c>
      <c r="M944">
        <v>147</v>
      </c>
      <c r="N944">
        <v>80.714500000000001</v>
      </c>
      <c r="O944">
        <v>80.714500000000001</v>
      </c>
      <c r="P944">
        <v>80.714500000000001</v>
      </c>
    </row>
    <row r="945" spans="1:16" x14ac:dyDescent="0.35">
      <c r="A945">
        <v>2</v>
      </c>
      <c r="B945" t="s">
        <v>78</v>
      </c>
      <c r="C945">
        <v>2018</v>
      </c>
      <c r="D945">
        <v>1</v>
      </c>
      <c r="E945">
        <v>2018.5</v>
      </c>
      <c r="F945">
        <v>267</v>
      </c>
      <c r="G945">
        <v>267</v>
      </c>
      <c r="H945">
        <v>0.1</v>
      </c>
      <c r="I945">
        <v>3.0023399999999999E-2</v>
      </c>
      <c r="J945" s="2">
        <v>9.2113000000000004E-15</v>
      </c>
      <c r="K945">
        <v>267</v>
      </c>
      <c r="L945">
        <v>267</v>
      </c>
      <c r="M945">
        <v>267</v>
      </c>
      <c r="N945">
        <v>153.44300000000001</v>
      </c>
      <c r="O945">
        <v>153.44300000000001</v>
      </c>
      <c r="P945">
        <v>153.44300000000001</v>
      </c>
    </row>
    <row r="946" spans="1:16" x14ac:dyDescent="0.35">
      <c r="A946">
        <v>2</v>
      </c>
      <c r="B946" t="s">
        <v>78</v>
      </c>
      <c r="C946">
        <v>2019</v>
      </c>
      <c r="D946">
        <v>1</v>
      </c>
      <c r="E946">
        <v>2019.5</v>
      </c>
      <c r="F946">
        <v>259</v>
      </c>
      <c r="G946">
        <v>259</v>
      </c>
      <c r="H946">
        <v>0.1</v>
      </c>
      <c r="I946">
        <v>2.5875499999999999E-2</v>
      </c>
      <c r="J946" s="2">
        <v>7.1664599999999993E-15</v>
      </c>
      <c r="K946">
        <v>259</v>
      </c>
      <c r="L946">
        <v>259</v>
      </c>
      <c r="M946">
        <v>259</v>
      </c>
      <c r="N946">
        <v>163.98599999999999</v>
      </c>
      <c r="O946">
        <v>163.98599999999999</v>
      </c>
      <c r="P946">
        <v>163.98599999999999</v>
      </c>
    </row>
    <row r="947" spans="1:16" x14ac:dyDescent="0.35">
      <c r="A947">
        <v>3</v>
      </c>
      <c r="B947" t="s">
        <v>79</v>
      </c>
      <c r="C947">
        <v>1985</v>
      </c>
      <c r="D947">
        <v>1</v>
      </c>
      <c r="E947">
        <v>1985.5</v>
      </c>
      <c r="F947">
        <v>1</v>
      </c>
      <c r="G947">
        <v>1</v>
      </c>
      <c r="H947">
        <v>0.1</v>
      </c>
      <c r="I947" s="2">
        <v>4.6328200000000001E-5</v>
      </c>
      <c r="J947" s="2">
        <v>1.63581E-15</v>
      </c>
      <c r="K947">
        <v>1</v>
      </c>
      <c r="L947">
        <v>1</v>
      </c>
      <c r="M947">
        <v>1</v>
      </c>
      <c r="N947">
        <v>0.49058600000000002</v>
      </c>
      <c r="O947">
        <v>0.49058600000000002</v>
      </c>
      <c r="P947">
        <v>0.49058600000000002</v>
      </c>
    </row>
    <row r="948" spans="1:16" x14ac:dyDescent="0.35">
      <c r="A948">
        <v>3</v>
      </c>
      <c r="B948" t="s">
        <v>79</v>
      </c>
      <c r="C948">
        <v>1986</v>
      </c>
      <c r="D948">
        <v>1</v>
      </c>
      <c r="E948">
        <v>1986.5</v>
      </c>
      <c r="F948">
        <v>2</v>
      </c>
      <c r="G948">
        <v>2</v>
      </c>
      <c r="H948">
        <v>0.1</v>
      </c>
      <c r="I948">
        <v>1.0738099999999999E-4</v>
      </c>
      <c r="J948" s="2">
        <v>2.1159800000000001E-15</v>
      </c>
      <c r="K948">
        <v>2</v>
      </c>
      <c r="L948">
        <v>2</v>
      </c>
      <c r="M948">
        <v>2</v>
      </c>
      <c r="N948">
        <v>0.94950100000000004</v>
      </c>
      <c r="O948">
        <v>0.94950100000000004</v>
      </c>
      <c r="P948">
        <v>0.94950100000000004</v>
      </c>
    </row>
    <row r="949" spans="1:16" x14ac:dyDescent="0.35">
      <c r="A949">
        <v>3</v>
      </c>
      <c r="B949" t="s">
        <v>79</v>
      </c>
      <c r="C949">
        <v>1987</v>
      </c>
      <c r="D949">
        <v>1</v>
      </c>
      <c r="E949">
        <v>1987.5</v>
      </c>
      <c r="F949">
        <v>0</v>
      </c>
      <c r="G949">
        <v>0</v>
      </c>
      <c r="H949">
        <v>0.1</v>
      </c>
      <c r="I949">
        <v>0</v>
      </c>
      <c r="J949" t="s">
        <v>512</v>
      </c>
      <c r="K949">
        <v>0</v>
      </c>
      <c r="L949">
        <v>0</v>
      </c>
      <c r="M949">
        <v>0</v>
      </c>
      <c r="N949">
        <v>0</v>
      </c>
      <c r="O949">
        <v>0</v>
      </c>
      <c r="P949">
        <v>0</v>
      </c>
    </row>
    <row r="950" spans="1:16" x14ac:dyDescent="0.35">
      <c r="A950">
        <v>3</v>
      </c>
      <c r="B950" t="s">
        <v>79</v>
      </c>
      <c r="C950">
        <v>1988</v>
      </c>
      <c r="D950">
        <v>1</v>
      </c>
      <c r="E950">
        <v>1988.5</v>
      </c>
      <c r="F950">
        <v>8</v>
      </c>
      <c r="G950">
        <v>8</v>
      </c>
      <c r="H950">
        <v>0.1</v>
      </c>
      <c r="I950">
        <v>5.1760200000000004E-4</v>
      </c>
      <c r="J950" s="2">
        <v>2.9309300000000001E-15</v>
      </c>
      <c r="K950">
        <v>8</v>
      </c>
      <c r="L950">
        <v>8</v>
      </c>
      <c r="M950">
        <v>8</v>
      </c>
      <c r="N950">
        <v>4.3777499999999998</v>
      </c>
      <c r="O950">
        <v>4.3777499999999998</v>
      </c>
      <c r="P950">
        <v>4.3777499999999998</v>
      </c>
    </row>
    <row r="951" spans="1:16" x14ac:dyDescent="0.35">
      <c r="A951">
        <v>3</v>
      </c>
      <c r="B951" t="s">
        <v>79</v>
      </c>
      <c r="C951">
        <v>1989</v>
      </c>
      <c r="D951">
        <v>1</v>
      </c>
      <c r="E951">
        <v>1989.5</v>
      </c>
      <c r="F951">
        <v>7</v>
      </c>
      <c r="G951">
        <v>7</v>
      </c>
      <c r="H951">
        <v>0.1</v>
      </c>
      <c r="I951">
        <v>4.5845800000000002E-4</v>
      </c>
      <c r="J951" s="2">
        <v>3.0910300000000001E-15</v>
      </c>
      <c r="K951">
        <v>7</v>
      </c>
      <c r="L951">
        <v>7</v>
      </c>
      <c r="M951">
        <v>7</v>
      </c>
      <c r="N951">
        <v>3.9836999999999998</v>
      </c>
      <c r="O951">
        <v>3.9836999999999998</v>
      </c>
      <c r="P951">
        <v>3.9836999999999998</v>
      </c>
    </row>
    <row r="952" spans="1:16" x14ac:dyDescent="0.35">
      <c r="A952">
        <v>3</v>
      </c>
      <c r="B952" t="s">
        <v>79</v>
      </c>
      <c r="C952">
        <v>1990</v>
      </c>
      <c r="D952">
        <v>1</v>
      </c>
      <c r="E952">
        <v>1990.5</v>
      </c>
      <c r="F952">
        <v>22</v>
      </c>
      <c r="G952">
        <v>22</v>
      </c>
      <c r="H952">
        <v>0.1</v>
      </c>
      <c r="I952">
        <v>1.58128E-3</v>
      </c>
      <c r="J952" s="2">
        <v>3.81163E-15</v>
      </c>
      <c r="K952">
        <v>22</v>
      </c>
      <c r="L952">
        <v>22</v>
      </c>
      <c r="M952">
        <v>22</v>
      </c>
      <c r="N952">
        <v>11.888400000000001</v>
      </c>
      <c r="O952">
        <v>11.888400000000001</v>
      </c>
      <c r="P952">
        <v>11.888400000000001</v>
      </c>
    </row>
    <row r="953" spans="1:16" x14ac:dyDescent="0.35">
      <c r="A953">
        <v>3</v>
      </c>
      <c r="B953" t="s">
        <v>79</v>
      </c>
      <c r="C953">
        <v>1991</v>
      </c>
      <c r="D953">
        <v>1</v>
      </c>
      <c r="E953">
        <v>1991.5</v>
      </c>
      <c r="F953">
        <v>14</v>
      </c>
      <c r="G953">
        <v>14</v>
      </c>
      <c r="H953">
        <v>0.1</v>
      </c>
      <c r="I953">
        <v>1.1923000000000001E-3</v>
      </c>
      <c r="J953" s="2">
        <v>5.1631200000000002E-15</v>
      </c>
      <c r="K953">
        <v>14</v>
      </c>
      <c r="L953">
        <v>14</v>
      </c>
      <c r="M953">
        <v>14</v>
      </c>
      <c r="N953">
        <v>7.0420800000000003</v>
      </c>
      <c r="O953">
        <v>7.0420800000000003</v>
      </c>
      <c r="P953">
        <v>7.0420800000000003</v>
      </c>
    </row>
    <row r="954" spans="1:16" x14ac:dyDescent="0.35">
      <c r="A954">
        <v>3</v>
      </c>
      <c r="B954" t="s">
        <v>79</v>
      </c>
      <c r="C954">
        <v>1992</v>
      </c>
      <c r="D954">
        <v>1</v>
      </c>
      <c r="E954">
        <v>1992.5</v>
      </c>
      <c r="F954">
        <v>8</v>
      </c>
      <c r="G954">
        <v>8</v>
      </c>
      <c r="H954">
        <v>0.1</v>
      </c>
      <c r="I954">
        <v>7.8258600000000005E-4</v>
      </c>
      <c r="J954" s="2">
        <v>6.3823400000000003E-15</v>
      </c>
      <c r="K954">
        <v>8</v>
      </c>
      <c r="L954">
        <v>8</v>
      </c>
      <c r="M954">
        <v>8</v>
      </c>
      <c r="N954">
        <v>4.1527799999999999</v>
      </c>
      <c r="O954">
        <v>4.1527799999999999</v>
      </c>
      <c r="P954">
        <v>4.1527799999999999</v>
      </c>
    </row>
    <row r="955" spans="1:16" x14ac:dyDescent="0.35">
      <c r="A955">
        <v>3</v>
      </c>
      <c r="B955" t="s">
        <v>79</v>
      </c>
      <c r="C955">
        <v>1993</v>
      </c>
      <c r="D955">
        <v>1</v>
      </c>
      <c r="E955">
        <v>1993.5</v>
      </c>
      <c r="F955">
        <v>1</v>
      </c>
      <c r="G955">
        <v>1</v>
      </c>
      <c r="H955">
        <v>0.1</v>
      </c>
      <c r="I955" s="2">
        <v>9.5058199999999997E-5</v>
      </c>
      <c r="J955" s="2">
        <v>5.5994000000000002E-15</v>
      </c>
      <c r="K955">
        <v>1</v>
      </c>
      <c r="L955">
        <v>1</v>
      </c>
      <c r="M955">
        <v>1</v>
      </c>
      <c r="N955">
        <v>0.61407599999999996</v>
      </c>
      <c r="O955">
        <v>0.61407599999999996</v>
      </c>
      <c r="P955">
        <v>0.61407599999999996</v>
      </c>
    </row>
    <row r="956" spans="1:16" x14ac:dyDescent="0.35">
      <c r="A956">
        <v>3</v>
      </c>
      <c r="B956" t="s">
        <v>79</v>
      </c>
      <c r="C956">
        <v>1994</v>
      </c>
      <c r="D956">
        <v>1</v>
      </c>
      <c r="E956">
        <v>1994.5</v>
      </c>
      <c r="F956">
        <v>0</v>
      </c>
      <c r="G956">
        <v>0</v>
      </c>
      <c r="H956">
        <v>0.1</v>
      </c>
      <c r="I956">
        <v>0</v>
      </c>
      <c r="J956" t="s">
        <v>512</v>
      </c>
      <c r="K956">
        <v>0</v>
      </c>
      <c r="L956">
        <v>0</v>
      </c>
      <c r="M956">
        <v>0</v>
      </c>
      <c r="N956">
        <v>0</v>
      </c>
      <c r="O956">
        <v>0</v>
      </c>
      <c r="P956">
        <v>0</v>
      </c>
    </row>
    <row r="957" spans="1:16" x14ac:dyDescent="0.35">
      <c r="A957">
        <v>3</v>
      </c>
      <c r="B957" t="s">
        <v>79</v>
      </c>
      <c r="C957">
        <v>1995</v>
      </c>
      <c r="D957">
        <v>1</v>
      </c>
      <c r="E957">
        <v>1995.5</v>
      </c>
      <c r="F957">
        <v>4</v>
      </c>
      <c r="G957">
        <v>4</v>
      </c>
      <c r="H957">
        <v>0.1</v>
      </c>
      <c r="I957">
        <v>2.21096E-4</v>
      </c>
      <c r="J957" s="2">
        <v>2.00045E-15</v>
      </c>
      <c r="K957">
        <v>4</v>
      </c>
      <c r="L957">
        <v>4</v>
      </c>
      <c r="M957">
        <v>4</v>
      </c>
      <c r="N957">
        <v>2.97065</v>
      </c>
      <c r="O957">
        <v>2.97065</v>
      </c>
      <c r="P957">
        <v>2.97065</v>
      </c>
    </row>
    <row r="958" spans="1:16" x14ac:dyDescent="0.35">
      <c r="A958">
        <v>3</v>
      </c>
      <c r="B958" t="s">
        <v>79</v>
      </c>
      <c r="C958">
        <v>1996</v>
      </c>
      <c r="D958">
        <v>1</v>
      </c>
      <c r="E958">
        <v>1996.5</v>
      </c>
      <c r="F958">
        <v>87</v>
      </c>
      <c r="G958">
        <v>87</v>
      </c>
      <c r="H958">
        <v>0.1</v>
      </c>
      <c r="I958">
        <v>4.5124500000000003E-3</v>
      </c>
      <c r="J958" s="2">
        <v>1.8347500000000001E-15</v>
      </c>
      <c r="K958">
        <v>87</v>
      </c>
      <c r="L958">
        <v>87</v>
      </c>
      <c r="M958">
        <v>87</v>
      </c>
      <c r="N958">
        <v>60.115400000000001</v>
      </c>
      <c r="O958">
        <v>60.115400000000001</v>
      </c>
      <c r="P958">
        <v>60.115400000000001</v>
      </c>
    </row>
    <row r="959" spans="1:16" x14ac:dyDescent="0.35">
      <c r="A959">
        <v>3</v>
      </c>
      <c r="B959" t="s">
        <v>79</v>
      </c>
      <c r="C959">
        <v>1997</v>
      </c>
      <c r="D959">
        <v>1</v>
      </c>
      <c r="E959">
        <v>1997.5</v>
      </c>
      <c r="F959">
        <v>71</v>
      </c>
      <c r="G959">
        <v>71</v>
      </c>
      <c r="H959">
        <v>0.1</v>
      </c>
      <c r="I959">
        <v>3.91296E-3</v>
      </c>
      <c r="J959" s="2">
        <v>2.0980999999999999E-15</v>
      </c>
      <c r="K959">
        <v>71</v>
      </c>
      <c r="L959">
        <v>71</v>
      </c>
      <c r="M959">
        <v>71</v>
      </c>
      <c r="N959">
        <v>45.573399999999999</v>
      </c>
      <c r="O959">
        <v>45.573399999999999</v>
      </c>
      <c r="P959">
        <v>45.573399999999999</v>
      </c>
    </row>
    <row r="960" spans="1:16" x14ac:dyDescent="0.35">
      <c r="A960">
        <v>3</v>
      </c>
      <c r="B960" t="s">
        <v>79</v>
      </c>
      <c r="C960">
        <v>1998</v>
      </c>
      <c r="D960">
        <v>1</v>
      </c>
      <c r="E960">
        <v>1998.5</v>
      </c>
      <c r="F960">
        <v>85</v>
      </c>
      <c r="G960">
        <v>85</v>
      </c>
      <c r="H960">
        <v>0.1</v>
      </c>
      <c r="I960">
        <v>5.0835999999999998E-3</v>
      </c>
      <c r="J960" s="2">
        <v>2.4370599999999998E-15</v>
      </c>
      <c r="K960">
        <v>85</v>
      </c>
      <c r="L960">
        <v>85</v>
      </c>
      <c r="M960">
        <v>85</v>
      </c>
      <c r="N960">
        <v>52.0685</v>
      </c>
      <c r="O960">
        <v>52.0685</v>
      </c>
      <c r="P960">
        <v>52.0685</v>
      </c>
    </row>
    <row r="961" spans="1:16" x14ac:dyDescent="0.35">
      <c r="A961">
        <v>3</v>
      </c>
      <c r="B961" t="s">
        <v>79</v>
      </c>
      <c r="C961">
        <v>1999</v>
      </c>
      <c r="D961">
        <v>1</v>
      </c>
      <c r="E961">
        <v>1999.5</v>
      </c>
      <c r="F961">
        <v>220</v>
      </c>
      <c r="G961">
        <v>220</v>
      </c>
      <c r="H961">
        <v>0.1</v>
      </c>
      <c r="I961">
        <v>1.39141E-2</v>
      </c>
      <c r="J961" s="2">
        <v>2.6415599999999999E-15</v>
      </c>
      <c r="K961">
        <v>220</v>
      </c>
      <c r="L961">
        <v>220</v>
      </c>
      <c r="M961">
        <v>220</v>
      </c>
      <c r="N961">
        <v>136.434</v>
      </c>
      <c r="O961">
        <v>136.434</v>
      </c>
      <c r="P961">
        <v>136.434</v>
      </c>
    </row>
    <row r="962" spans="1:16" x14ac:dyDescent="0.35">
      <c r="A962">
        <v>3</v>
      </c>
      <c r="B962" t="s">
        <v>79</v>
      </c>
      <c r="C962">
        <v>2000</v>
      </c>
      <c r="D962">
        <v>1</v>
      </c>
      <c r="E962">
        <v>2000.5</v>
      </c>
      <c r="F962">
        <v>52</v>
      </c>
      <c r="G962">
        <v>52</v>
      </c>
      <c r="H962">
        <v>0.1</v>
      </c>
      <c r="I962">
        <v>3.15892E-3</v>
      </c>
      <c r="J962" s="2">
        <v>2.3869900000000002E-15</v>
      </c>
      <c r="K962">
        <v>52</v>
      </c>
      <c r="L962">
        <v>52</v>
      </c>
      <c r="M962">
        <v>52</v>
      </c>
      <c r="N962">
        <v>34.262900000000002</v>
      </c>
      <c r="O962">
        <v>34.262900000000002</v>
      </c>
      <c r="P962">
        <v>34.262900000000002</v>
      </c>
    </row>
    <row r="963" spans="1:16" x14ac:dyDescent="0.35">
      <c r="A963">
        <v>3</v>
      </c>
      <c r="B963" t="s">
        <v>79</v>
      </c>
      <c r="C963">
        <v>2001</v>
      </c>
      <c r="D963">
        <v>1</v>
      </c>
      <c r="E963">
        <v>2001.5</v>
      </c>
      <c r="F963">
        <v>97</v>
      </c>
      <c r="G963">
        <v>97</v>
      </c>
      <c r="H963">
        <v>0.1</v>
      </c>
      <c r="I963">
        <v>5.5366599999999997E-3</v>
      </c>
      <c r="J963" s="2">
        <v>2.1247E-15</v>
      </c>
      <c r="K963">
        <v>97</v>
      </c>
      <c r="L963">
        <v>97</v>
      </c>
      <c r="M963">
        <v>97</v>
      </c>
      <c r="N963">
        <v>64.996099999999998</v>
      </c>
      <c r="O963">
        <v>64.996099999999998</v>
      </c>
      <c r="P963">
        <v>64.996099999999998</v>
      </c>
    </row>
    <row r="964" spans="1:16" x14ac:dyDescent="0.35">
      <c r="A964">
        <v>3</v>
      </c>
      <c r="B964" t="s">
        <v>79</v>
      </c>
      <c r="C964">
        <v>2002</v>
      </c>
      <c r="D964">
        <v>1</v>
      </c>
      <c r="E964">
        <v>2002.5</v>
      </c>
      <c r="F964">
        <v>110</v>
      </c>
      <c r="G964">
        <v>110</v>
      </c>
      <c r="H964">
        <v>0.1</v>
      </c>
      <c r="I964">
        <v>6.0047900000000003E-3</v>
      </c>
      <c r="J964" s="2">
        <v>1.9345400000000001E-15</v>
      </c>
      <c r="K964">
        <v>110</v>
      </c>
      <c r="L964">
        <v>110</v>
      </c>
      <c r="M964">
        <v>110</v>
      </c>
      <c r="N964">
        <v>74.016199999999998</v>
      </c>
      <c r="O964">
        <v>74.016199999999998</v>
      </c>
      <c r="P964">
        <v>74.016199999999998</v>
      </c>
    </row>
    <row r="965" spans="1:16" x14ac:dyDescent="0.35">
      <c r="A965">
        <v>3</v>
      </c>
      <c r="B965" t="s">
        <v>79</v>
      </c>
      <c r="C965">
        <v>2003</v>
      </c>
      <c r="D965">
        <v>1</v>
      </c>
      <c r="E965">
        <v>2003.5</v>
      </c>
      <c r="F965">
        <v>127</v>
      </c>
      <c r="G965">
        <v>127</v>
      </c>
      <c r="H965">
        <v>0.1</v>
      </c>
      <c r="I965">
        <v>6.6030500000000001E-3</v>
      </c>
      <c r="J965" s="2">
        <v>1.7607199999999999E-15</v>
      </c>
      <c r="K965">
        <v>127</v>
      </c>
      <c r="L965">
        <v>127</v>
      </c>
      <c r="M965">
        <v>127</v>
      </c>
      <c r="N965">
        <v>86.258700000000005</v>
      </c>
      <c r="O965">
        <v>86.258700000000005</v>
      </c>
      <c r="P965">
        <v>86.258700000000005</v>
      </c>
    </row>
    <row r="966" spans="1:16" x14ac:dyDescent="0.35">
      <c r="A966">
        <v>3</v>
      </c>
      <c r="B966" t="s">
        <v>79</v>
      </c>
      <c r="C966">
        <v>2004</v>
      </c>
      <c r="D966">
        <v>1</v>
      </c>
      <c r="E966">
        <v>2004.5</v>
      </c>
      <c r="F966">
        <v>131</v>
      </c>
      <c r="G966">
        <v>131</v>
      </c>
      <c r="H966">
        <v>0.1</v>
      </c>
      <c r="I966">
        <v>6.5438500000000004E-3</v>
      </c>
      <c r="J966" s="2">
        <v>1.6378100000000001E-15</v>
      </c>
      <c r="K966">
        <v>131</v>
      </c>
      <c r="L966">
        <v>131</v>
      </c>
      <c r="M966">
        <v>131</v>
      </c>
      <c r="N966">
        <v>89.838099999999997</v>
      </c>
      <c r="O966">
        <v>89.838099999999997</v>
      </c>
      <c r="P966">
        <v>89.838099999999997</v>
      </c>
    </row>
    <row r="967" spans="1:16" x14ac:dyDescent="0.35">
      <c r="A967">
        <v>3</v>
      </c>
      <c r="B967" t="s">
        <v>79</v>
      </c>
      <c r="C967">
        <v>2005</v>
      </c>
      <c r="D967">
        <v>1</v>
      </c>
      <c r="E967">
        <v>2005.5</v>
      </c>
      <c r="F967">
        <v>68</v>
      </c>
      <c r="G967">
        <v>68</v>
      </c>
      <c r="H967">
        <v>0.1</v>
      </c>
      <c r="I967">
        <v>3.3128099999999998E-3</v>
      </c>
      <c r="J967" s="2">
        <v>1.6978100000000001E-15</v>
      </c>
      <c r="K967">
        <v>68</v>
      </c>
      <c r="L967">
        <v>68</v>
      </c>
      <c r="M967">
        <v>68</v>
      </c>
      <c r="N967">
        <v>46.539700000000003</v>
      </c>
      <c r="O967">
        <v>46.539700000000003</v>
      </c>
      <c r="P967">
        <v>46.539700000000003</v>
      </c>
    </row>
    <row r="968" spans="1:16" x14ac:dyDescent="0.35">
      <c r="A968">
        <v>3</v>
      </c>
      <c r="B968" t="s">
        <v>79</v>
      </c>
      <c r="C968">
        <v>2006</v>
      </c>
      <c r="D968">
        <v>1</v>
      </c>
      <c r="E968">
        <v>2006.5</v>
      </c>
      <c r="F968">
        <v>11</v>
      </c>
      <c r="G968">
        <v>11</v>
      </c>
      <c r="H968">
        <v>0.1</v>
      </c>
      <c r="I968">
        <v>5.5007899999999998E-4</v>
      </c>
      <c r="J968" s="2">
        <v>1.78888E-15</v>
      </c>
      <c r="K968">
        <v>11</v>
      </c>
      <c r="L968">
        <v>11</v>
      </c>
      <c r="M968">
        <v>11</v>
      </c>
      <c r="N968">
        <v>7.3903400000000001</v>
      </c>
      <c r="O968">
        <v>7.3903400000000001</v>
      </c>
      <c r="P968">
        <v>7.3903400000000001</v>
      </c>
    </row>
    <row r="969" spans="1:16" x14ac:dyDescent="0.35">
      <c r="A969">
        <v>3</v>
      </c>
      <c r="B969" t="s">
        <v>79</v>
      </c>
      <c r="C969">
        <v>2007</v>
      </c>
      <c r="D969">
        <v>1</v>
      </c>
      <c r="E969">
        <v>2007.5</v>
      </c>
      <c r="F969">
        <v>37</v>
      </c>
      <c r="G969">
        <v>37</v>
      </c>
      <c r="H969">
        <v>0.1</v>
      </c>
      <c r="I969">
        <v>1.8882E-3</v>
      </c>
      <c r="J969" s="2">
        <v>1.7613E-15</v>
      </c>
      <c r="K969">
        <v>37</v>
      </c>
      <c r="L969">
        <v>37</v>
      </c>
      <c r="M969">
        <v>37</v>
      </c>
      <c r="N969">
        <v>24.8673</v>
      </c>
      <c r="O969">
        <v>24.8673</v>
      </c>
      <c r="P969">
        <v>24.8673</v>
      </c>
    </row>
    <row r="970" spans="1:16" x14ac:dyDescent="0.35">
      <c r="A970">
        <v>3</v>
      </c>
      <c r="B970" t="s">
        <v>79</v>
      </c>
      <c r="C970">
        <v>2008</v>
      </c>
      <c r="D970">
        <v>1</v>
      </c>
      <c r="E970">
        <v>2008.5</v>
      </c>
      <c r="F970">
        <v>17</v>
      </c>
      <c r="G970">
        <v>17</v>
      </c>
      <c r="H970">
        <v>0.1</v>
      </c>
      <c r="I970">
        <v>8.48963E-4</v>
      </c>
      <c r="J970" s="2">
        <v>1.68443E-15</v>
      </c>
      <c r="K970">
        <v>17</v>
      </c>
      <c r="L970">
        <v>17</v>
      </c>
      <c r="M970">
        <v>17</v>
      </c>
      <c r="N970">
        <v>11.6082</v>
      </c>
      <c r="O970">
        <v>11.6082</v>
      </c>
      <c r="P970">
        <v>11.6082</v>
      </c>
    </row>
    <row r="971" spans="1:16" x14ac:dyDescent="0.35">
      <c r="A971">
        <v>3</v>
      </c>
      <c r="B971" t="s">
        <v>79</v>
      </c>
      <c r="C971">
        <v>2009</v>
      </c>
      <c r="D971">
        <v>1</v>
      </c>
      <c r="E971">
        <v>2009.5</v>
      </c>
      <c r="F971">
        <v>9</v>
      </c>
      <c r="G971">
        <v>9</v>
      </c>
      <c r="H971">
        <v>0.1</v>
      </c>
      <c r="I971">
        <v>4.3894000000000002E-4</v>
      </c>
      <c r="J971" s="2">
        <v>1.6238800000000001E-15</v>
      </c>
      <c r="K971">
        <v>9</v>
      </c>
      <c r="L971">
        <v>9</v>
      </c>
      <c r="M971">
        <v>9</v>
      </c>
      <c r="N971">
        <v>6.12988</v>
      </c>
      <c r="O971">
        <v>6.12988</v>
      </c>
      <c r="P971">
        <v>6.12988</v>
      </c>
    </row>
    <row r="972" spans="1:16" x14ac:dyDescent="0.35">
      <c r="A972">
        <v>3</v>
      </c>
      <c r="B972" t="s">
        <v>79</v>
      </c>
      <c r="C972">
        <v>2010</v>
      </c>
      <c r="D972">
        <v>1</v>
      </c>
      <c r="E972">
        <v>2010.5</v>
      </c>
      <c r="F972">
        <v>42</v>
      </c>
      <c r="G972">
        <v>42</v>
      </c>
      <c r="H972">
        <v>0.1</v>
      </c>
      <c r="I972">
        <v>2.1172399999999998E-3</v>
      </c>
      <c r="J972" s="2">
        <v>2.1602699999999999E-15</v>
      </c>
      <c r="K972">
        <v>42</v>
      </c>
      <c r="L972">
        <v>42</v>
      </c>
      <c r="M972">
        <v>42</v>
      </c>
      <c r="N972">
        <v>27.870799999999999</v>
      </c>
      <c r="O972">
        <v>27.870799999999999</v>
      </c>
      <c r="P972">
        <v>27.870799999999999</v>
      </c>
    </row>
    <row r="973" spans="1:16" x14ac:dyDescent="0.35">
      <c r="A973">
        <v>3</v>
      </c>
      <c r="B973" t="s">
        <v>79</v>
      </c>
      <c r="C973">
        <v>2011</v>
      </c>
      <c r="D973">
        <v>1</v>
      </c>
      <c r="E973">
        <v>2011.5</v>
      </c>
      <c r="F973">
        <v>98</v>
      </c>
      <c r="G973">
        <v>98</v>
      </c>
      <c r="H973">
        <v>0.1</v>
      </c>
      <c r="I973">
        <v>5.3565599999999998E-3</v>
      </c>
      <c r="J973" s="2">
        <v>2.2951200000000001E-15</v>
      </c>
      <c r="K973">
        <v>98</v>
      </c>
      <c r="L973">
        <v>98</v>
      </c>
      <c r="M973">
        <v>98</v>
      </c>
      <c r="N973">
        <v>63.268500000000003</v>
      </c>
      <c r="O973">
        <v>63.268500000000003</v>
      </c>
      <c r="P973">
        <v>63.268500000000003</v>
      </c>
    </row>
    <row r="974" spans="1:16" x14ac:dyDescent="0.35">
      <c r="A974">
        <v>3</v>
      </c>
      <c r="B974" t="s">
        <v>79</v>
      </c>
      <c r="C974">
        <v>2012</v>
      </c>
      <c r="D974">
        <v>1</v>
      </c>
      <c r="E974">
        <v>2012.5</v>
      </c>
      <c r="F974">
        <v>49</v>
      </c>
      <c r="G974">
        <v>49</v>
      </c>
      <c r="H974">
        <v>0.1</v>
      </c>
      <c r="I974">
        <v>2.92305E-3</v>
      </c>
      <c r="J974" s="2">
        <v>3.25384E-15</v>
      </c>
      <c r="K974">
        <v>49</v>
      </c>
      <c r="L974">
        <v>49</v>
      </c>
      <c r="M974">
        <v>49</v>
      </c>
      <c r="N974">
        <v>31.237100000000002</v>
      </c>
      <c r="O974">
        <v>31.237100000000002</v>
      </c>
      <c r="P974">
        <v>31.237100000000002</v>
      </c>
    </row>
    <row r="975" spans="1:16" x14ac:dyDescent="0.35">
      <c r="A975">
        <v>3</v>
      </c>
      <c r="B975" t="s">
        <v>79</v>
      </c>
      <c r="C975">
        <v>2013</v>
      </c>
      <c r="D975">
        <v>1</v>
      </c>
      <c r="E975">
        <v>2013.5</v>
      </c>
      <c r="F975">
        <v>39</v>
      </c>
      <c r="G975">
        <v>39</v>
      </c>
      <c r="H975">
        <v>0.1</v>
      </c>
      <c r="I975">
        <v>2.6285499999999999E-3</v>
      </c>
      <c r="J975" s="2">
        <v>7.6397500000000003E-15</v>
      </c>
      <c r="K975">
        <v>39</v>
      </c>
      <c r="L975">
        <v>39</v>
      </c>
      <c r="M975">
        <v>39</v>
      </c>
      <c r="N975">
        <v>24.564299999999999</v>
      </c>
      <c r="O975">
        <v>24.564299999999999</v>
      </c>
      <c r="P975">
        <v>24.564299999999999</v>
      </c>
    </row>
    <row r="976" spans="1:16" x14ac:dyDescent="0.35">
      <c r="A976">
        <v>3</v>
      </c>
      <c r="B976" t="s">
        <v>79</v>
      </c>
      <c r="C976">
        <v>2014</v>
      </c>
      <c r="D976">
        <v>1</v>
      </c>
      <c r="E976">
        <v>2014.5</v>
      </c>
      <c r="F976">
        <v>1</v>
      </c>
      <c r="G976">
        <v>1</v>
      </c>
      <c r="H976">
        <v>0.1</v>
      </c>
      <c r="I976" s="2">
        <v>7.8178599999999997E-5</v>
      </c>
      <c r="J976" s="2">
        <v>5.1250899999999998E-15</v>
      </c>
      <c r="K976">
        <v>1</v>
      </c>
      <c r="L976">
        <v>1</v>
      </c>
      <c r="M976">
        <v>1</v>
      </c>
      <c r="N976">
        <v>0.61070500000000005</v>
      </c>
      <c r="O976">
        <v>0.61070500000000005</v>
      </c>
      <c r="P976">
        <v>0.61070500000000005</v>
      </c>
    </row>
    <row r="977" spans="1:16" x14ac:dyDescent="0.35">
      <c r="A977">
        <v>3</v>
      </c>
      <c r="B977" t="s">
        <v>79</v>
      </c>
      <c r="C977">
        <v>2015</v>
      </c>
      <c r="D977">
        <v>1</v>
      </c>
      <c r="E977">
        <v>2015.5</v>
      </c>
      <c r="F977">
        <v>0</v>
      </c>
      <c r="G977">
        <v>0</v>
      </c>
      <c r="H977">
        <v>0.1</v>
      </c>
      <c r="I977">
        <v>0</v>
      </c>
      <c r="J977" t="s">
        <v>512</v>
      </c>
      <c r="K977">
        <v>0</v>
      </c>
      <c r="L977">
        <v>0</v>
      </c>
      <c r="M977">
        <v>0</v>
      </c>
      <c r="N977">
        <v>0</v>
      </c>
      <c r="O977">
        <v>0</v>
      </c>
      <c r="P977">
        <v>0</v>
      </c>
    </row>
    <row r="978" spans="1:16" x14ac:dyDescent="0.35">
      <c r="A978">
        <v>3</v>
      </c>
      <c r="B978" t="s">
        <v>79</v>
      </c>
      <c r="C978">
        <v>2016</v>
      </c>
      <c r="D978">
        <v>1</v>
      </c>
      <c r="E978">
        <v>2016.5</v>
      </c>
      <c r="F978">
        <v>2</v>
      </c>
      <c r="G978">
        <v>2</v>
      </c>
      <c r="H978">
        <v>0.1</v>
      </c>
      <c r="I978">
        <v>2.1230000000000001E-4</v>
      </c>
      <c r="J978" s="2">
        <v>8.2751200000000002E-15</v>
      </c>
      <c r="K978">
        <v>2</v>
      </c>
      <c r="L978">
        <v>2</v>
      </c>
      <c r="M978">
        <v>2</v>
      </c>
      <c r="N978">
        <v>1.1041099999999999</v>
      </c>
      <c r="O978">
        <v>1.1041099999999999</v>
      </c>
      <c r="P978">
        <v>1.1041099999999999</v>
      </c>
    </row>
    <row r="979" spans="1:16" x14ac:dyDescent="0.35">
      <c r="A979">
        <v>3</v>
      </c>
      <c r="B979" t="s">
        <v>79</v>
      </c>
      <c r="C979">
        <v>2017</v>
      </c>
      <c r="D979">
        <v>1</v>
      </c>
      <c r="E979">
        <v>2017.5</v>
      </c>
      <c r="F979">
        <v>0</v>
      </c>
      <c r="G979">
        <v>0</v>
      </c>
      <c r="H979">
        <v>0.1</v>
      </c>
      <c r="I979">
        <v>0</v>
      </c>
      <c r="J979" t="s">
        <v>512</v>
      </c>
      <c r="K979">
        <v>0</v>
      </c>
      <c r="L979">
        <v>0</v>
      </c>
      <c r="M979">
        <v>0</v>
      </c>
      <c r="N979">
        <v>0</v>
      </c>
      <c r="O979">
        <v>0</v>
      </c>
      <c r="P979">
        <v>0</v>
      </c>
    </row>
    <row r="980" spans="1:16" x14ac:dyDescent="0.35">
      <c r="A980">
        <v>3</v>
      </c>
      <c r="B980" t="s">
        <v>79</v>
      </c>
      <c r="C980">
        <v>2018</v>
      </c>
      <c r="D980">
        <v>1</v>
      </c>
      <c r="E980">
        <v>2018.5</v>
      </c>
      <c r="F980">
        <v>0</v>
      </c>
      <c r="G980">
        <v>0</v>
      </c>
      <c r="H980">
        <v>0.1</v>
      </c>
      <c r="I980">
        <v>0</v>
      </c>
      <c r="J980" t="s">
        <v>512</v>
      </c>
      <c r="K980">
        <v>0</v>
      </c>
      <c r="L980">
        <v>0</v>
      </c>
      <c r="M980">
        <v>0</v>
      </c>
      <c r="N980">
        <v>0</v>
      </c>
      <c r="O980">
        <v>0</v>
      </c>
      <c r="P980">
        <v>0</v>
      </c>
    </row>
    <row r="981" spans="1:16" x14ac:dyDescent="0.35">
      <c r="A981">
        <v>3</v>
      </c>
      <c r="B981" t="s">
        <v>79</v>
      </c>
      <c r="C981">
        <v>2019</v>
      </c>
      <c r="D981">
        <v>1</v>
      </c>
      <c r="E981">
        <v>2019.5</v>
      </c>
      <c r="F981">
        <v>1</v>
      </c>
      <c r="G981">
        <v>1</v>
      </c>
      <c r="H981">
        <v>0.1</v>
      </c>
      <c r="I981">
        <v>1.04199E-4</v>
      </c>
      <c r="J981" s="2">
        <v>7.6564800000000001E-15</v>
      </c>
      <c r="K981">
        <v>1</v>
      </c>
      <c r="L981">
        <v>1</v>
      </c>
      <c r="M981">
        <v>1</v>
      </c>
      <c r="N981">
        <v>0.625023</v>
      </c>
      <c r="O981">
        <v>0.625023</v>
      </c>
      <c r="P981">
        <v>0.625023</v>
      </c>
    </row>
    <row r="982" spans="1:16" x14ac:dyDescent="0.35">
      <c r="A982">
        <v>4</v>
      </c>
      <c r="B982" t="s">
        <v>80</v>
      </c>
      <c r="C982">
        <v>1985</v>
      </c>
      <c r="D982">
        <v>1</v>
      </c>
      <c r="E982">
        <v>1985.5</v>
      </c>
      <c r="F982">
        <v>870</v>
      </c>
      <c r="G982">
        <v>870</v>
      </c>
      <c r="H982">
        <v>0.1</v>
      </c>
      <c r="I982">
        <v>4.1862499999999997E-2</v>
      </c>
      <c r="J982" s="2">
        <v>1.72317E-15</v>
      </c>
      <c r="K982">
        <v>902.46199999999999</v>
      </c>
      <c r="L982">
        <v>902.46199999999999</v>
      </c>
      <c r="M982">
        <v>870</v>
      </c>
      <c r="N982">
        <v>546.75300000000004</v>
      </c>
      <c r="O982">
        <v>546.75300000000004</v>
      </c>
      <c r="P982">
        <v>434.44900000000001</v>
      </c>
    </row>
    <row r="983" spans="1:16" x14ac:dyDescent="0.35">
      <c r="A983">
        <v>4</v>
      </c>
      <c r="B983" t="s">
        <v>80</v>
      </c>
      <c r="C983">
        <v>1986</v>
      </c>
      <c r="D983">
        <v>1</v>
      </c>
      <c r="E983">
        <v>1986.5</v>
      </c>
      <c r="F983">
        <v>1180</v>
      </c>
      <c r="G983">
        <v>1180</v>
      </c>
      <c r="H983">
        <v>0.1</v>
      </c>
      <c r="I983">
        <v>6.4017900000000003E-2</v>
      </c>
      <c r="J983" s="2">
        <v>2.1322900000000002E-15</v>
      </c>
      <c r="K983">
        <v>1244.96</v>
      </c>
      <c r="L983">
        <v>1244.96</v>
      </c>
      <c r="M983">
        <v>1180</v>
      </c>
      <c r="N983">
        <v>776.04499999999996</v>
      </c>
      <c r="O983">
        <v>776.04499999999996</v>
      </c>
      <c r="P983">
        <v>592.94399999999996</v>
      </c>
    </row>
    <row r="984" spans="1:16" x14ac:dyDescent="0.35">
      <c r="A984">
        <v>4</v>
      </c>
      <c r="B984" t="s">
        <v>80</v>
      </c>
      <c r="C984">
        <v>1987</v>
      </c>
      <c r="D984">
        <v>1</v>
      </c>
      <c r="E984">
        <v>1987.5</v>
      </c>
      <c r="F984">
        <v>1840</v>
      </c>
      <c r="G984">
        <v>1840</v>
      </c>
      <c r="H984">
        <v>0.1</v>
      </c>
      <c r="I984">
        <v>0.111191</v>
      </c>
      <c r="J984" s="2">
        <v>2.5243399999999999E-15</v>
      </c>
      <c r="K984">
        <v>1933.74</v>
      </c>
      <c r="L984">
        <v>1933.74</v>
      </c>
      <c r="M984">
        <v>1840</v>
      </c>
      <c r="N984">
        <v>1231.94</v>
      </c>
      <c r="O984">
        <v>1231.94</v>
      </c>
      <c r="P984">
        <v>1010.57</v>
      </c>
    </row>
    <row r="985" spans="1:16" x14ac:dyDescent="0.35">
      <c r="A985">
        <v>4</v>
      </c>
      <c r="B985" t="s">
        <v>80</v>
      </c>
      <c r="C985">
        <v>1988</v>
      </c>
      <c r="D985">
        <v>1</v>
      </c>
      <c r="E985">
        <v>1988.5</v>
      </c>
      <c r="F985">
        <v>1028</v>
      </c>
      <c r="G985">
        <v>1028</v>
      </c>
      <c r="H985">
        <v>0.1</v>
      </c>
      <c r="I985">
        <v>6.6628699999999999E-2</v>
      </c>
      <c r="J985" s="2">
        <v>2.9179100000000001E-15</v>
      </c>
      <c r="K985">
        <v>1051.8800000000001</v>
      </c>
      <c r="L985">
        <v>1051.8800000000001</v>
      </c>
      <c r="M985">
        <v>1028</v>
      </c>
      <c r="N985">
        <v>674.49300000000005</v>
      </c>
      <c r="O985">
        <v>674.49300000000005</v>
      </c>
      <c r="P985">
        <v>606.79899999999998</v>
      </c>
    </row>
    <row r="986" spans="1:16" x14ac:dyDescent="0.35">
      <c r="A986">
        <v>4</v>
      </c>
      <c r="B986" t="s">
        <v>80</v>
      </c>
      <c r="C986">
        <v>1989</v>
      </c>
      <c r="D986">
        <v>1</v>
      </c>
      <c r="E986">
        <v>1989.5</v>
      </c>
      <c r="F986">
        <v>917</v>
      </c>
      <c r="G986">
        <v>917</v>
      </c>
      <c r="H986">
        <v>0.1</v>
      </c>
      <c r="I986">
        <v>6.3948400000000002E-2</v>
      </c>
      <c r="J986" s="2">
        <v>3.40792E-15</v>
      </c>
      <c r="K986">
        <v>932.99699999999996</v>
      </c>
      <c r="L986">
        <v>932.99699999999996</v>
      </c>
      <c r="M986">
        <v>917</v>
      </c>
      <c r="N986">
        <v>598.09799999999996</v>
      </c>
      <c r="O986">
        <v>598.09799999999996</v>
      </c>
      <c r="P986">
        <v>524.47199999999998</v>
      </c>
    </row>
    <row r="987" spans="1:16" x14ac:dyDescent="0.35">
      <c r="A987">
        <v>4</v>
      </c>
      <c r="B987" t="s">
        <v>80</v>
      </c>
      <c r="C987">
        <v>1990</v>
      </c>
      <c r="D987">
        <v>1</v>
      </c>
      <c r="E987">
        <v>1990.5</v>
      </c>
      <c r="F987">
        <v>849</v>
      </c>
      <c r="G987">
        <v>849</v>
      </c>
      <c r="H987">
        <v>0.1</v>
      </c>
      <c r="I987">
        <v>6.6103499999999996E-2</v>
      </c>
      <c r="J987" s="2">
        <v>4.3032000000000002E-15</v>
      </c>
      <c r="K987">
        <v>887.54499999999996</v>
      </c>
      <c r="L987">
        <v>887.54499999999996</v>
      </c>
      <c r="M987">
        <v>849</v>
      </c>
      <c r="N987">
        <v>642.40499999999997</v>
      </c>
      <c r="O987">
        <v>642.40499999999997</v>
      </c>
      <c r="P987">
        <v>451.43299999999999</v>
      </c>
    </row>
    <row r="988" spans="1:16" x14ac:dyDescent="0.35">
      <c r="A988">
        <v>4</v>
      </c>
      <c r="B988" t="s">
        <v>80</v>
      </c>
      <c r="C988">
        <v>1991</v>
      </c>
      <c r="D988">
        <v>1</v>
      </c>
      <c r="E988">
        <v>1991.5</v>
      </c>
      <c r="F988">
        <v>971</v>
      </c>
      <c r="G988">
        <v>971</v>
      </c>
      <c r="H988">
        <v>0.1</v>
      </c>
      <c r="I988">
        <v>8.5438399999999998E-2</v>
      </c>
      <c r="J988" s="2">
        <v>5.3747299999999997E-15</v>
      </c>
      <c r="K988">
        <v>1075.1099999999999</v>
      </c>
      <c r="L988">
        <v>1075.1099999999999</v>
      </c>
      <c r="M988">
        <v>971</v>
      </c>
      <c r="N988">
        <v>924.89499999999998</v>
      </c>
      <c r="O988">
        <v>924.89499999999998</v>
      </c>
      <c r="P988">
        <v>513.54200000000003</v>
      </c>
    </row>
    <row r="989" spans="1:16" x14ac:dyDescent="0.35">
      <c r="A989">
        <v>4</v>
      </c>
      <c r="B989" t="s">
        <v>80</v>
      </c>
      <c r="C989">
        <v>1992</v>
      </c>
      <c r="D989">
        <v>1</v>
      </c>
      <c r="E989">
        <v>1992.5</v>
      </c>
      <c r="F989">
        <v>1001</v>
      </c>
      <c r="G989">
        <v>1001</v>
      </c>
      <c r="H989">
        <v>0.1</v>
      </c>
      <c r="I989">
        <v>9.4637899999999997E-2</v>
      </c>
      <c r="J989" s="2">
        <v>5.9344100000000001E-15</v>
      </c>
      <c r="K989">
        <v>1193.01</v>
      </c>
      <c r="L989">
        <v>1193.01</v>
      </c>
      <c r="M989">
        <v>1001</v>
      </c>
      <c r="N989">
        <v>1188.2</v>
      </c>
      <c r="O989">
        <v>1188.2</v>
      </c>
      <c r="P989">
        <v>598.64200000000005</v>
      </c>
    </row>
    <row r="990" spans="1:16" x14ac:dyDescent="0.35">
      <c r="A990">
        <v>4</v>
      </c>
      <c r="B990" t="s">
        <v>80</v>
      </c>
      <c r="C990">
        <v>1993</v>
      </c>
      <c r="D990">
        <v>1</v>
      </c>
      <c r="E990">
        <v>1993.5</v>
      </c>
      <c r="F990">
        <v>979</v>
      </c>
      <c r="G990">
        <v>979</v>
      </c>
      <c r="H990">
        <v>0.1</v>
      </c>
      <c r="I990">
        <v>8.3155199999999999E-2</v>
      </c>
      <c r="J990" s="2">
        <v>4.5132799999999998E-15</v>
      </c>
      <c r="K990">
        <v>1153.4100000000001</v>
      </c>
      <c r="L990">
        <v>1153.4100000000001</v>
      </c>
      <c r="M990">
        <v>979</v>
      </c>
      <c r="N990">
        <v>1204.06</v>
      </c>
      <c r="O990">
        <v>1204.06</v>
      </c>
      <c r="P990">
        <v>748.32299999999998</v>
      </c>
    </row>
    <row r="991" spans="1:16" x14ac:dyDescent="0.35">
      <c r="A991">
        <v>4</v>
      </c>
      <c r="B991" t="s">
        <v>80</v>
      </c>
      <c r="C991">
        <v>1994</v>
      </c>
      <c r="D991">
        <v>1</v>
      </c>
      <c r="E991">
        <v>1994.5</v>
      </c>
      <c r="F991">
        <v>786</v>
      </c>
      <c r="G991">
        <v>786</v>
      </c>
      <c r="H991">
        <v>0.1</v>
      </c>
      <c r="I991">
        <v>5.33246E-2</v>
      </c>
      <c r="J991" s="2">
        <v>2.8547399999999999E-15</v>
      </c>
      <c r="K991">
        <v>850.96500000000003</v>
      </c>
      <c r="L991">
        <v>850.96500000000003</v>
      </c>
      <c r="M991">
        <v>786</v>
      </c>
      <c r="N991">
        <v>840.10599999999999</v>
      </c>
      <c r="O991">
        <v>840.10599999999999</v>
      </c>
      <c r="P991">
        <v>662.11</v>
      </c>
    </row>
    <row r="992" spans="1:16" x14ac:dyDescent="0.35">
      <c r="A992">
        <v>4</v>
      </c>
      <c r="B992" t="s">
        <v>80</v>
      </c>
      <c r="C992">
        <v>1995</v>
      </c>
      <c r="D992">
        <v>1</v>
      </c>
      <c r="E992">
        <v>1995.5</v>
      </c>
      <c r="F992">
        <v>1057</v>
      </c>
      <c r="G992">
        <v>1057</v>
      </c>
      <c r="H992">
        <v>0.1</v>
      </c>
      <c r="I992">
        <v>6.2368399999999997E-2</v>
      </c>
      <c r="J992" s="2">
        <v>2.2115700000000002E-15</v>
      </c>
      <c r="K992">
        <v>1114.1199999999999</v>
      </c>
      <c r="L992">
        <v>1114.1199999999999</v>
      </c>
      <c r="M992">
        <v>1057</v>
      </c>
      <c r="N992">
        <v>1011.31</v>
      </c>
      <c r="O992">
        <v>1011.31</v>
      </c>
      <c r="P992">
        <v>831.72900000000004</v>
      </c>
    </row>
    <row r="993" spans="1:16" x14ac:dyDescent="0.35">
      <c r="A993">
        <v>4</v>
      </c>
      <c r="B993" t="s">
        <v>80</v>
      </c>
      <c r="C993">
        <v>1996</v>
      </c>
      <c r="D993">
        <v>1</v>
      </c>
      <c r="E993">
        <v>1996.5</v>
      </c>
      <c r="F993">
        <v>2395</v>
      </c>
      <c r="G993">
        <v>2395</v>
      </c>
      <c r="H993">
        <v>0.1</v>
      </c>
      <c r="I993">
        <v>0.136245</v>
      </c>
      <c r="J993" s="2">
        <v>2.1070200000000001E-15</v>
      </c>
      <c r="K993">
        <v>2522.2399999999998</v>
      </c>
      <c r="L993">
        <v>2522.2399999999998</v>
      </c>
      <c r="M993">
        <v>2395</v>
      </c>
      <c r="N993">
        <v>2185.8000000000002</v>
      </c>
      <c r="O993">
        <v>2185.8000000000002</v>
      </c>
      <c r="P993">
        <v>1725</v>
      </c>
    </row>
    <row r="994" spans="1:16" x14ac:dyDescent="0.35">
      <c r="A994">
        <v>4</v>
      </c>
      <c r="B994" t="s">
        <v>80</v>
      </c>
      <c r="C994">
        <v>1997</v>
      </c>
      <c r="D994">
        <v>1</v>
      </c>
      <c r="E994">
        <v>1997.5</v>
      </c>
      <c r="F994">
        <v>1984</v>
      </c>
      <c r="G994">
        <v>1984</v>
      </c>
      <c r="H994">
        <v>0.1</v>
      </c>
      <c r="I994">
        <v>0.116859</v>
      </c>
      <c r="J994" s="2">
        <v>2.3091E-15</v>
      </c>
      <c r="K994">
        <v>2121.58</v>
      </c>
      <c r="L994">
        <v>2121.58</v>
      </c>
      <c r="M994">
        <v>1984</v>
      </c>
      <c r="N994">
        <v>1811.12</v>
      </c>
      <c r="O994">
        <v>1811.12</v>
      </c>
      <c r="P994">
        <v>1332.88</v>
      </c>
    </row>
    <row r="995" spans="1:16" x14ac:dyDescent="0.35">
      <c r="A995">
        <v>4</v>
      </c>
      <c r="B995" t="s">
        <v>80</v>
      </c>
      <c r="C995">
        <v>1998</v>
      </c>
      <c r="D995">
        <v>1</v>
      </c>
      <c r="E995">
        <v>1998.5</v>
      </c>
      <c r="F995">
        <v>1773</v>
      </c>
      <c r="G995">
        <v>1773</v>
      </c>
      <c r="H995">
        <v>0.1</v>
      </c>
      <c r="I995">
        <v>0.10956100000000001</v>
      </c>
      <c r="J995" s="2">
        <v>2.53493E-15</v>
      </c>
      <c r="K995">
        <v>1948.8</v>
      </c>
      <c r="L995">
        <v>1948.8</v>
      </c>
      <c r="M995">
        <v>1773</v>
      </c>
      <c r="N995">
        <v>1720.02</v>
      </c>
      <c r="O995">
        <v>1720.02</v>
      </c>
      <c r="P995">
        <v>1166.55</v>
      </c>
    </row>
    <row r="996" spans="1:16" x14ac:dyDescent="0.35">
      <c r="A996">
        <v>4</v>
      </c>
      <c r="B996" t="s">
        <v>80</v>
      </c>
      <c r="C996">
        <v>1999</v>
      </c>
      <c r="D996">
        <v>1</v>
      </c>
      <c r="E996">
        <v>1999.5</v>
      </c>
      <c r="F996">
        <v>1843</v>
      </c>
      <c r="G996">
        <v>1843</v>
      </c>
      <c r="H996">
        <v>0.1</v>
      </c>
      <c r="I996">
        <v>0.11450100000000001</v>
      </c>
      <c r="J996" s="2">
        <v>2.5177199999999998E-15</v>
      </c>
      <c r="K996">
        <v>2023.51</v>
      </c>
      <c r="L996">
        <v>2023.51</v>
      </c>
      <c r="M996">
        <v>1843</v>
      </c>
      <c r="N996">
        <v>1849.87</v>
      </c>
      <c r="O996">
        <v>1849.87</v>
      </c>
      <c r="P996">
        <v>1290.72</v>
      </c>
    </row>
    <row r="997" spans="1:16" x14ac:dyDescent="0.35">
      <c r="A997">
        <v>4</v>
      </c>
      <c r="B997" t="s">
        <v>80</v>
      </c>
      <c r="C997">
        <v>2000</v>
      </c>
      <c r="D997">
        <v>1</v>
      </c>
      <c r="E997">
        <v>2000.5</v>
      </c>
      <c r="F997">
        <v>1805</v>
      </c>
      <c r="G997">
        <v>1805</v>
      </c>
      <c r="H997">
        <v>0.1</v>
      </c>
      <c r="I997">
        <v>0.10962</v>
      </c>
      <c r="J997" s="2">
        <v>2.3603999999999999E-15</v>
      </c>
      <c r="K997">
        <v>1974.73</v>
      </c>
      <c r="L997">
        <v>1974.73</v>
      </c>
      <c r="M997">
        <v>1805</v>
      </c>
      <c r="N997">
        <v>1874.19</v>
      </c>
      <c r="O997">
        <v>1874.19</v>
      </c>
      <c r="P997">
        <v>1306.51</v>
      </c>
    </row>
    <row r="998" spans="1:16" x14ac:dyDescent="0.35">
      <c r="A998">
        <v>4</v>
      </c>
      <c r="B998" t="s">
        <v>80</v>
      </c>
      <c r="C998">
        <v>2001</v>
      </c>
      <c r="D998">
        <v>1</v>
      </c>
      <c r="E998">
        <v>2001.5</v>
      </c>
      <c r="F998">
        <v>1883</v>
      </c>
      <c r="G998">
        <v>1883</v>
      </c>
      <c r="H998">
        <v>0.1</v>
      </c>
      <c r="I998">
        <v>0.110453</v>
      </c>
      <c r="J998" s="2">
        <v>2.1920799999999999E-15</v>
      </c>
      <c r="K998">
        <v>2081.44</v>
      </c>
      <c r="L998">
        <v>2081.44</v>
      </c>
      <c r="M998">
        <v>1883</v>
      </c>
      <c r="N998">
        <v>2007.04</v>
      </c>
      <c r="O998">
        <v>2007.04</v>
      </c>
      <c r="P998">
        <v>1375.47</v>
      </c>
    </row>
    <row r="999" spans="1:16" x14ac:dyDescent="0.35">
      <c r="A999">
        <v>4</v>
      </c>
      <c r="B999" t="s">
        <v>80</v>
      </c>
      <c r="C999">
        <v>2002</v>
      </c>
      <c r="D999">
        <v>1</v>
      </c>
      <c r="E999">
        <v>2002.5</v>
      </c>
      <c r="F999">
        <v>1825</v>
      </c>
      <c r="G999">
        <v>1825</v>
      </c>
      <c r="H999">
        <v>0.1</v>
      </c>
      <c r="I999">
        <v>0.101156</v>
      </c>
      <c r="J999" s="2">
        <v>1.9536799999999998E-15</v>
      </c>
      <c r="K999">
        <v>2013.05</v>
      </c>
      <c r="L999">
        <v>2013.05</v>
      </c>
      <c r="M999">
        <v>1825</v>
      </c>
      <c r="N999">
        <v>1934.03</v>
      </c>
      <c r="O999">
        <v>1934.03</v>
      </c>
      <c r="P999">
        <v>1352.78</v>
      </c>
    </row>
    <row r="1000" spans="1:16" x14ac:dyDescent="0.35">
      <c r="A1000">
        <v>4</v>
      </c>
      <c r="B1000" t="s">
        <v>80</v>
      </c>
      <c r="C1000">
        <v>2003</v>
      </c>
      <c r="D1000">
        <v>1</v>
      </c>
      <c r="E1000">
        <v>2003.5</v>
      </c>
      <c r="F1000">
        <v>2471</v>
      </c>
      <c r="G1000">
        <v>2471</v>
      </c>
      <c r="H1000">
        <v>0.1</v>
      </c>
      <c r="I1000">
        <v>0.13056599999999999</v>
      </c>
      <c r="J1000" s="2">
        <v>1.7802300000000001E-15</v>
      </c>
      <c r="K1000">
        <v>2716.31</v>
      </c>
      <c r="L1000">
        <v>2716.31</v>
      </c>
      <c r="M1000">
        <v>2471</v>
      </c>
      <c r="N1000">
        <v>2585.31</v>
      </c>
      <c r="O1000">
        <v>2585.31</v>
      </c>
      <c r="P1000">
        <v>1850.31</v>
      </c>
    </row>
    <row r="1001" spans="1:16" x14ac:dyDescent="0.35">
      <c r="A1001">
        <v>4</v>
      </c>
      <c r="B1001" t="s">
        <v>80</v>
      </c>
      <c r="C1001">
        <v>2004</v>
      </c>
      <c r="D1001">
        <v>1</v>
      </c>
      <c r="E1001">
        <v>2004.5</v>
      </c>
      <c r="F1001">
        <v>2604</v>
      </c>
      <c r="G1001">
        <v>2604</v>
      </c>
      <c r="H1001">
        <v>0.1</v>
      </c>
      <c r="I1001">
        <v>0.132129</v>
      </c>
      <c r="J1001" s="2">
        <v>1.6555999999999999E-15</v>
      </c>
      <c r="K1001">
        <v>2820.95</v>
      </c>
      <c r="L1001">
        <v>2820.95</v>
      </c>
      <c r="M1001">
        <v>2604</v>
      </c>
      <c r="N1001">
        <v>2667</v>
      </c>
      <c r="O1001">
        <v>2667</v>
      </c>
      <c r="P1001">
        <v>1962.83</v>
      </c>
    </row>
    <row r="1002" spans="1:16" x14ac:dyDescent="0.35">
      <c r="A1002">
        <v>4</v>
      </c>
      <c r="B1002" t="s">
        <v>80</v>
      </c>
      <c r="C1002">
        <v>2005</v>
      </c>
      <c r="D1002">
        <v>1</v>
      </c>
      <c r="E1002">
        <v>2005.5</v>
      </c>
      <c r="F1002">
        <v>3161</v>
      </c>
      <c r="G1002">
        <v>3161</v>
      </c>
      <c r="H1002">
        <v>0.1</v>
      </c>
      <c r="I1002">
        <v>0.16022600000000001</v>
      </c>
      <c r="J1002" s="2">
        <v>1.7841899999999999E-15</v>
      </c>
      <c r="K1002">
        <v>3441.41</v>
      </c>
      <c r="L1002">
        <v>3441.41</v>
      </c>
      <c r="M1002">
        <v>3161</v>
      </c>
      <c r="N1002">
        <v>3247.85</v>
      </c>
      <c r="O1002">
        <v>3247.85</v>
      </c>
      <c r="P1002">
        <v>2327.52</v>
      </c>
    </row>
    <row r="1003" spans="1:16" x14ac:dyDescent="0.35">
      <c r="A1003">
        <v>4</v>
      </c>
      <c r="B1003" t="s">
        <v>80</v>
      </c>
      <c r="C1003">
        <v>2006</v>
      </c>
      <c r="D1003">
        <v>1</v>
      </c>
      <c r="E1003">
        <v>2006.5</v>
      </c>
      <c r="F1003">
        <v>3259</v>
      </c>
      <c r="G1003">
        <v>3259</v>
      </c>
      <c r="H1003">
        <v>0.1</v>
      </c>
      <c r="I1003">
        <v>0.16850799999999999</v>
      </c>
      <c r="J1003" s="2">
        <v>1.8542399999999999E-15</v>
      </c>
      <c r="K1003">
        <v>3588.19</v>
      </c>
      <c r="L1003">
        <v>3588.19</v>
      </c>
      <c r="M1003">
        <v>3259</v>
      </c>
      <c r="N1003">
        <v>3381.22</v>
      </c>
      <c r="O1003">
        <v>3381.22</v>
      </c>
      <c r="P1003">
        <v>2381.5300000000002</v>
      </c>
    </row>
    <row r="1004" spans="1:16" x14ac:dyDescent="0.35">
      <c r="A1004">
        <v>4</v>
      </c>
      <c r="B1004" t="s">
        <v>80</v>
      </c>
      <c r="C1004">
        <v>2007</v>
      </c>
      <c r="D1004">
        <v>1</v>
      </c>
      <c r="E1004">
        <v>2007.5</v>
      </c>
      <c r="F1004">
        <v>2771</v>
      </c>
      <c r="G1004">
        <v>2771</v>
      </c>
      <c r="H1004">
        <v>0.1</v>
      </c>
      <c r="I1004">
        <v>0.142766</v>
      </c>
      <c r="J1004" s="2">
        <v>1.75743E-15</v>
      </c>
      <c r="K1004">
        <v>3032.96</v>
      </c>
      <c r="L1004">
        <v>3032.96</v>
      </c>
      <c r="M1004">
        <v>2771</v>
      </c>
      <c r="N1004">
        <v>2819.95</v>
      </c>
      <c r="O1004">
        <v>2819.95</v>
      </c>
      <c r="P1004">
        <v>2062.8200000000002</v>
      </c>
    </row>
    <row r="1005" spans="1:16" x14ac:dyDescent="0.35">
      <c r="A1005">
        <v>4</v>
      </c>
      <c r="B1005" t="s">
        <v>80</v>
      </c>
      <c r="C1005">
        <v>2008</v>
      </c>
      <c r="D1005">
        <v>1</v>
      </c>
      <c r="E1005">
        <v>2008.5</v>
      </c>
      <c r="F1005">
        <v>2750</v>
      </c>
      <c r="G1005">
        <v>2750</v>
      </c>
      <c r="H1005">
        <v>0.1</v>
      </c>
      <c r="I1005">
        <v>0.13938500000000001</v>
      </c>
      <c r="J1005" s="2">
        <v>1.7007E-15</v>
      </c>
      <c r="K1005">
        <v>2959.36</v>
      </c>
      <c r="L1005">
        <v>2959.36</v>
      </c>
      <c r="M1005">
        <v>2750</v>
      </c>
      <c r="N1005">
        <v>2679.58</v>
      </c>
      <c r="O1005">
        <v>2679.58</v>
      </c>
      <c r="P1005">
        <v>2060.15</v>
      </c>
    </row>
    <row r="1006" spans="1:16" x14ac:dyDescent="0.35">
      <c r="A1006">
        <v>4</v>
      </c>
      <c r="B1006" t="s">
        <v>80</v>
      </c>
      <c r="C1006">
        <v>2009</v>
      </c>
      <c r="D1006">
        <v>1</v>
      </c>
      <c r="E1006">
        <v>2009.5</v>
      </c>
      <c r="F1006">
        <v>2649</v>
      </c>
      <c r="G1006">
        <v>2649</v>
      </c>
      <c r="H1006">
        <v>0.1</v>
      </c>
      <c r="I1006">
        <v>0.134493</v>
      </c>
      <c r="J1006" s="2">
        <v>1.71302E-15</v>
      </c>
      <c r="K1006">
        <v>2820.98</v>
      </c>
      <c r="L1006">
        <v>2820.98</v>
      </c>
      <c r="M1006">
        <v>2649</v>
      </c>
      <c r="N1006">
        <v>2460.96</v>
      </c>
      <c r="O1006">
        <v>2460.96</v>
      </c>
      <c r="P1006">
        <v>1935.98</v>
      </c>
    </row>
    <row r="1007" spans="1:16" x14ac:dyDescent="0.35">
      <c r="A1007">
        <v>4</v>
      </c>
      <c r="B1007" t="s">
        <v>80</v>
      </c>
      <c r="C1007">
        <v>2010</v>
      </c>
      <c r="D1007">
        <v>1</v>
      </c>
      <c r="E1007">
        <v>2010.5</v>
      </c>
      <c r="F1007">
        <v>3236</v>
      </c>
      <c r="G1007">
        <v>3236</v>
      </c>
      <c r="H1007">
        <v>0.1</v>
      </c>
      <c r="I1007">
        <v>0.17180500000000001</v>
      </c>
      <c r="J1007" s="2">
        <v>2.2963199999999998E-15</v>
      </c>
      <c r="K1007">
        <v>3444.28</v>
      </c>
      <c r="L1007">
        <v>3444.28</v>
      </c>
      <c r="M1007">
        <v>3236</v>
      </c>
      <c r="N1007">
        <v>2894.35</v>
      </c>
      <c r="O1007">
        <v>2894.35</v>
      </c>
      <c r="P1007">
        <v>2281.35</v>
      </c>
    </row>
    <row r="1008" spans="1:16" x14ac:dyDescent="0.35">
      <c r="A1008">
        <v>4</v>
      </c>
      <c r="B1008" t="s">
        <v>80</v>
      </c>
      <c r="C1008">
        <v>2011</v>
      </c>
      <c r="D1008">
        <v>1</v>
      </c>
      <c r="E1008">
        <v>2011.5</v>
      </c>
      <c r="F1008">
        <v>2526</v>
      </c>
      <c r="G1008">
        <v>2526</v>
      </c>
      <c r="H1008">
        <v>0.1</v>
      </c>
      <c r="I1008">
        <v>0.14373900000000001</v>
      </c>
      <c r="J1008" s="2">
        <v>2.4042800000000001E-15</v>
      </c>
      <c r="K1008">
        <v>2676.23</v>
      </c>
      <c r="L1008">
        <v>2676.23</v>
      </c>
      <c r="M1008">
        <v>2526</v>
      </c>
      <c r="N1008">
        <v>2157.34</v>
      </c>
      <c r="O1008">
        <v>2157.34</v>
      </c>
      <c r="P1008">
        <v>1746.82</v>
      </c>
    </row>
    <row r="1009" spans="1:16" x14ac:dyDescent="0.35">
      <c r="A1009">
        <v>4</v>
      </c>
      <c r="B1009" t="s">
        <v>80</v>
      </c>
      <c r="C1009">
        <v>2012</v>
      </c>
      <c r="D1009">
        <v>1</v>
      </c>
      <c r="E1009">
        <v>2012.5</v>
      </c>
      <c r="F1009">
        <v>2610</v>
      </c>
      <c r="G1009">
        <v>2610</v>
      </c>
      <c r="H1009">
        <v>0.1</v>
      </c>
      <c r="I1009">
        <v>0.161299</v>
      </c>
      <c r="J1009" s="2">
        <v>3.36789E-15</v>
      </c>
      <c r="K1009">
        <v>2729.78</v>
      </c>
      <c r="L1009">
        <v>2729.78</v>
      </c>
      <c r="M1009">
        <v>2610</v>
      </c>
      <c r="N1009">
        <v>2099.5300000000002</v>
      </c>
      <c r="O1009">
        <v>2099.5300000000002</v>
      </c>
      <c r="P1009">
        <v>1776.84</v>
      </c>
    </row>
    <row r="1010" spans="1:16" x14ac:dyDescent="0.35">
      <c r="A1010">
        <v>4</v>
      </c>
      <c r="B1010" t="s">
        <v>80</v>
      </c>
      <c r="C1010">
        <v>2013</v>
      </c>
      <c r="D1010">
        <v>1</v>
      </c>
      <c r="E1010">
        <v>2013.5</v>
      </c>
      <c r="F1010">
        <v>2871</v>
      </c>
      <c r="G1010">
        <v>2871</v>
      </c>
      <c r="H1010">
        <v>0.1</v>
      </c>
      <c r="I1010">
        <v>0.20301</v>
      </c>
      <c r="J1010" s="2">
        <v>7.9138000000000001E-15</v>
      </c>
      <c r="K1010">
        <v>2969.16</v>
      </c>
      <c r="L1010">
        <v>2969.16</v>
      </c>
      <c r="M1010">
        <v>2871</v>
      </c>
      <c r="N1010">
        <v>2175.8200000000002</v>
      </c>
      <c r="O1010">
        <v>2175.8200000000002</v>
      </c>
      <c r="P1010">
        <v>1898.75</v>
      </c>
    </row>
    <row r="1011" spans="1:16" x14ac:dyDescent="0.35">
      <c r="A1011">
        <v>4</v>
      </c>
      <c r="B1011" t="s">
        <v>80</v>
      </c>
      <c r="C1011">
        <v>2014</v>
      </c>
      <c r="D1011">
        <v>1</v>
      </c>
      <c r="E1011">
        <v>2014.5</v>
      </c>
      <c r="F1011">
        <v>1303</v>
      </c>
      <c r="G1011">
        <v>1303</v>
      </c>
      <c r="H1011">
        <v>0.1</v>
      </c>
      <c r="I1011">
        <v>0.108253</v>
      </c>
      <c r="J1011" s="2">
        <v>5.5619200000000003E-15</v>
      </c>
      <c r="K1011">
        <v>1343.24</v>
      </c>
      <c r="L1011">
        <v>1343.24</v>
      </c>
      <c r="M1011">
        <v>1303</v>
      </c>
      <c r="N1011">
        <v>953.49800000000005</v>
      </c>
      <c r="O1011">
        <v>953.49800000000005</v>
      </c>
      <c r="P1011">
        <v>819.25699999999995</v>
      </c>
    </row>
    <row r="1012" spans="1:16" x14ac:dyDescent="0.35">
      <c r="A1012">
        <v>4</v>
      </c>
      <c r="B1012" t="s">
        <v>80</v>
      </c>
      <c r="C1012">
        <v>2015</v>
      </c>
      <c r="D1012">
        <v>1</v>
      </c>
      <c r="E1012">
        <v>2015.5</v>
      </c>
      <c r="F1012">
        <v>1110</v>
      </c>
      <c r="G1012">
        <v>1110</v>
      </c>
      <c r="H1012">
        <v>0.1</v>
      </c>
      <c r="I1012">
        <v>0.10038800000000001</v>
      </c>
      <c r="J1012" s="2">
        <v>6.5047000000000002E-15</v>
      </c>
      <c r="K1012">
        <v>1262.18</v>
      </c>
      <c r="L1012">
        <v>1262.18</v>
      </c>
      <c r="M1012">
        <v>1110</v>
      </c>
      <c r="N1012">
        <v>939.08900000000006</v>
      </c>
      <c r="O1012">
        <v>939.08900000000006</v>
      </c>
      <c r="P1012">
        <v>679.12</v>
      </c>
    </row>
    <row r="1013" spans="1:16" x14ac:dyDescent="0.35">
      <c r="A1013">
        <v>4</v>
      </c>
      <c r="B1013" t="s">
        <v>80</v>
      </c>
      <c r="C1013">
        <v>2016</v>
      </c>
      <c r="D1013">
        <v>1</v>
      </c>
      <c r="E1013">
        <v>2016.5</v>
      </c>
      <c r="F1013">
        <v>547</v>
      </c>
      <c r="G1013">
        <v>547</v>
      </c>
      <c r="H1013">
        <v>0.1</v>
      </c>
      <c r="I1013">
        <v>5.71633E-2</v>
      </c>
      <c r="J1013" s="2">
        <v>8.0272300000000001E-15</v>
      </c>
      <c r="K1013">
        <v>639.94600000000003</v>
      </c>
      <c r="L1013">
        <v>639.94600000000003</v>
      </c>
      <c r="M1013">
        <v>547</v>
      </c>
      <c r="N1013">
        <v>496.64100000000002</v>
      </c>
      <c r="O1013">
        <v>496.64100000000002</v>
      </c>
      <c r="P1013">
        <v>322.89</v>
      </c>
    </row>
    <row r="1014" spans="1:16" x14ac:dyDescent="0.35">
      <c r="A1014">
        <v>4</v>
      </c>
      <c r="B1014" t="s">
        <v>80</v>
      </c>
      <c r="C1014">
        <v>2017</v>
      </c>
      <c r="D1014">
        <v>1</v>
      </c>
      <c r="E1014">
        <v>2017.5</v>
      </c>
      <c r="F1014">
        <v>442</v>
      </c>
      <c r="G1014">
        <v>442</v>
      </c>
      <c r="H1014">
        <v>0.1</v>
      </c>
      <c r="I1014">
        <v>4.93626E-2</v>
      </c>
      <c r="J1014" s="2">
        <v>9.1685299999999999E-15</v>
      </c>
      <c r="K1014">
        <v>555.55100000000004</v>
      </c>
      <c r="L1014">
        <v>555.55100000000004</v>
      </c>
      <c r="M1014">
        <v>442</v>
      </c>
      <c r="N1014">
        <v>480.16</v>
      </c>
      <c r="O1014">
        <v>480.16</v>
      </c>
      <c r="P1014">
        <v>263.90800000000002</v>
      </c>
    </row>
    <row r="1015" spans="1:16" x14ac:dyDescent="0.35">
      <c r="A1015">
        <v>4</v>
      </c>
      <c r="B1015" t="s">
        <v>80</v>
      </c>
      <c r="C1015">
        <v>2018</v>
      </c>
      <c r="D1015">
        <v>1</v>
      </c>
      <c r="E1015">
        <v>2018.5</v>
      </c>
      <c r="F1015">
        <v>313</v>
      </c>
      <c r="G1015">
        <v>313</v>
      </c>
      <c r="H1015">
        <v>0.1</v>
      </c>
      <c r="I1015">
        <v>3.3958599999999999E-2</v>
      </c>
      <c r="J1015" s="2">
        <v>8.5603199999999994E-15</v>
      </c>
      <c r="K1015">
        <v>418.32900000000001</v>
      </c>
      <c r="L1015">
        <v>418.32900000000001</v>
      </c>
      <c r="M1015">
        <v>313</v>
      </c>
      <c r="N1015">
        <v>387.21499999999997</v>
      </c>
      <c r="O1015">
        <v>387.21499999999997</v>
      </c>
      <c r="P1015">
        <v>202.999</v>
      </c>
    </row>
    <row r="1016" spans="1:16" x14ac:dyDescent="0.35">
      <c r="A1016">
        <v>4</v>
      </c>
      <c r="B1016" t="s">
        <v>80</v>
      </c>
      <c r="C1016">
        <v>2019</v>
      </c>
      <c r="D1016">
        <v>1</v>
      </c>
      <c r="E1016">
        <v>2019.5</v>
      </c>
      <c r="F1016">
        <v>329</v>
      </c>
      <c r="G1016">
        <v>329</v>
      </c>
      <c r="H1016">
        <v>0.1</v>
      </c>
      <c r="I1016">
        <v>3.1904799999999997E-2</v>
      </c>
      <c r="J1016" s="2">
        <v>6.7675299999999997E-15</v>
      </c>
      <c r="K1016">
        <v>427.22699999999998</v>
      </c>
      <c r="L1016">
        <v>427.22699999999998</v>
      </c>
      <c r="M1016">
        <v>329</v>
      </c>
      <c r="N1016">
        <v>391.24599999999998</v>
      </c>
      <c r="O1016">
        <v>391.24599999999998</v>
      </c>
      <c r="P1016">
        <v>229.363</v>
      </c>
    </row>
    <row r="1017" spans="1:16" x14ac:dyDescent="0.35">
      <c r="A1017">
        <v>5</v>
      </c>
      <c r="B1017" t="s">
        <v>81</v>
      </c>
      <c r="C1017">
        <v>1985</v>
      </c>
      <c r="D1017">
        <v>1</v>
      </c>
      <c r="E1017">
        <v>1985.5</v>
      </c>
      <c r="F1017">
        <v>23</v>
      </c>
      <c r="G1017">
        <v>23</v>
      </c>
      <c r="H1017">
        <v>0.1</v>
      </c>
      <c r="I1017">
        <v>1.0669E-3</v>
      </c>
      <c r="J1017" s="2">
        <v>1.6078299999999999E-15</v>
      </c>
      <c r="K1017">
        <v>23</v>
      </c>
      <c r="L1017">
        <v>23</v>
      </c>
      <c r="M1017">
        <v>23</v>
      </c>
      <c r="N1017">
        <v>13.9344</v>
      </c>
      <c r="O1017">
        <v>13.9344</v>
      </c>
      <c r="P1017">
        <v>13.9344</v>
      </c>
    </row>
    <row r="1018" spans="1:16" x14ac:dyDescent="0.35">
      <c r="A1018">
        <v>5</v>
      </c>
      <c r="B1018" t="s">
        <v>81</v>
      </c>
      <c r="C1018">
        <v>1986</v>
      </c>
      <c r="D1018">
        <v>1</v>
      </c>
      <c r="E1018">
        <v>1986.5</v>
      </c>
      <c r="F1018">
        <v>19</v>
      </c>
      <c r="G1018">
        <v>19</v>
      </c>
      <c r="H1018">
        <v>0.1</v>
      </c>
      <c r="I1018">
        <v>9.770130000000001E-4</v>
      </c>
      <c r="J1018" s="2">
        <v>1.9283400000000001E-15</v>
      </c>
      <c r="K1018">
        <v>19</v>
      </c>
      <c r="L1018">
        <v>19</v>
      </c>
      <c r="M1018">
        <v>19</v>
      </c>
      <c r="N1018">
        <v>11.8436</v>
      </c>
      <c r="O1018">
        <v>11.8436</v>
      </c>
      <c r="P1018">
        <v>11.8436</v>
      </c>
    </row>
    <row r="1019" spans="1:16" x14ac:dyDescent="0.35">
      <c r="A1019">
        <v>5</v>
      </c>
      <c r="B1019" t="s">
        <v>81</v>
      </c>
      <c r="C1019">
        <v>1987</v>
      </c>
      <c r="D1019">
        <v>1</v>
      </c>
      <c r="E1019">
        <v>1987.5</v>
      </c>
      <c r="F1019">
        <v>25</v>
      </c>
      <c r="G1019">
        <v>25</v>
      </c>
      <c r="H1019">
        <v>0.1</v>
      </c>
      <c r="I1019">
        <v>1.4375099999999999E-3</v>
      </c>
      <c r="J1019" s="2">
        <v>2.3044799999999999E-15</v>
      </c>
      <c r="K1019">
        <v>25</v>
      </c>
      <c r="L1019">
        <v>25</v>
      </c>
      <c r="M1019">
        <v>25</v>
      </c>
      <c r="N1019">
        <v>15.9269</v>
      </c>
      <c r="O1019">
        <v>15.9269</v>
      </c>
      <c r="P1019">
        <v>15.9269</v>
      </c>
    </row>
    <row r="1020" spans="1:16" x14ac:dyDescent="0.35">
      <c r="A1020">
        <v>5</v>
      </c>
      <c r="B1020" t="s">
        <v>81</v>
      </c>
      <c r="C1020">
        <v>1988</v>
      </c>
      <c r="D1020">
        <v>1</v>
      </c>
      <c r="E1020">
        <v>1988.5</v>
      </c>
      <c r="F1020">
        <v>44</v>
      </c>
      <c r="G1020">
        <v>44</v>
      </c>
      <c r="H1020">
        <v>0.1</v>
      </c>
      <c r="I1020">
        <v>2.78707E-3</v>
      </c>
      <c r="J1020" s="2">
        <v>2.80192E-15</v>
      </c>
      <c r="K1020">
        <v>44</v>
      </c>
      <c r="L1020">
        <v>44</v>
      </c>
      <c r="M1020">
        <v>44</v>
      </c>
      <c r="N1020">
        <v>28.213899999999999</v>
      </c>
      <c r="O1020">
        <v>28.213899999999999</v>
      </c>
      <c r="P1020">
        <v>28.213899999999999</v>
      </c>
    </row>
    <row r="1021" spans="1:16" x14ac:dyDescent="0.35">
      <c r="A1021">
        <v>5</v>
      </c>
      <c r="B1021" t="s">
        <v>81</v>
      </c>
      <c r="C1021">
        <v>1989</v>
      </c>
      <c r="D1021">
        <v>1</v>
      </c>
      <c r="E1021">
        <v>1989.5</v>
      </c>
      <c r="F1021">
        <v>67</v>
      </c>
      <c r="G1021">
        <v>67</v>
      </c>
      <c r="H1021">
        <v>0.1</v>
      </c>
      <c r="I1021">
        <v>4.5922300000000001E-3</v>
      </c>
      <c r="J1021" s="2">
        <v>3.2989E-15</v>
      </c>
      <c r="K1021">
        <v>67</v>
      </c>
      <c r="L1021">
        <v>67</v>
      </c>
      <c r="M1021">
        <v>67</v>
      </c>
      <c r="N1021">
        <v>42.950299999999999</v>
      </c>
      <c r="O1021">
        <v>42.950299999999999</v>
      </c>
      <c r="P1021">
        <v>42.950299999999999</v>
      </c>
    </row>
    <row r="1022" spans="1:16" x14ac:dyDescent="0.35">
      <c r="A1022">
        <v>5</v>
      </c>
      <c r="B1022" t="s">
        <v>81</v>
      </c>
      <c r="C1022">
        <v>1990</v>
      </c>
      <c r="D1022">
        <v>1</v>
      </c>
      <c r="E1022">
        <v>1990.5</v>
      </c>
      <c r="F1022">
        <v>47</v>
      </c>
      <c r="G1022">
        <v>47</v>
      </c>
      <c r="H1022">
        <v>0.1</v>
      </c>
      <c r="I1022">
        <v>3.50052E-3</v>
      </c>
      <c r="J1022" s="2">
        <v>3.9503899999999999E-15</v>
      </c>
      <c r="K1022">
        <v>47</v>
      </c>
      <c r="L1022">
        <v>47</v>
      </c>
      <c r="M1022">
        <v>47</v>
      </c>
      <c r="N1022">
        <v>34.018599999999999</v>
      </c>
      <c r="O1022">
        <v>34.018599999999999</v>
      </c>
      <c r="P1022">
        <v>34.018599999999999</v>
      </c>
    </row>
    <row r="1023" spans="1:16" x14ac:dyDescent="0.35">
      <c r="A1023">
        <v>5</v>
      </c>
      <c r="B1023" t="s">
        <v>81</v>
      </c>
      <c r="C1023">
        <v>1991</v>
      </c>
      <c r="D1023">
        <v>1</v>
      </c>
      <c r="E1023">
        <v>1991.5</v>
      </c>
      <c r="F1023">
        <v>29</v>
      </c>
      <c r="G1023">
        <v>29</v>
      </c>
      <c r="H1023">
        <v>0.1</v>
      </c>
      <c r="I1023">
        <v>2.3046199999999998E-3</v>
      </c>
      <c r="J1023" s="2">
        <v>4.4232500000000002E-15</v>
      </c>
      <c r="K1023">
        <v>29</v>
      </c>
      <c r="L1023">
        <v>29</v>
      </c>
      <c r="M1023">
        <v>29</v>
      </c>
      <c r="N1023">
        <v>24.9481</v>
      </c>
      <c r="O1023">
        <v>24.9481</v>
      </c>
      <c r="P1023">
        <v>24.9481</v>
      </c>
    </row>
    <row r="1024" spans="1:16" x14ac:dyDescent="0.35">
      <c r="A1024">
        <v>5</v>
      </c>
      <c r="B1024" t="s">
        <v>81</v>
      </c>
      <c r="C1024">
        <v>1992</v>
      </c>
      <c r="D1024">
        <v>1</v>
      </c>
      <c r="E1024">
        <v>1992.5</v>
      </c>
      <c r="F1024">
        <v>49</v>
      </c>
      <c r="G1024">
        <v>49</v>
      </c>
      <c r="H1024">
        <v>0.1</v>
      </c>
      <c r="I1024">
        <v>3.8870300000000001E-3</v>
      </c>
      <c r="J1024" s="2">
        <v>4.2534600000000003E-15</v>
      </c>
      <c r="K1024">
        <v>49</v>
      </c>
      <c r="L1024">
        <v>49</v>
      </c>
      <c r="M1024">
        <v>49</v>
      </c>
      <c r="N1024">
        <v>48.802399999999999</v>
      </c>
      <c r="O1024">
        <v>48.802399999999999</v>
      </c>
      <c r="P1024">
        <v>48.802399999999999</v>
      </c>
    </row>
    <row r="1025" spans="1:16" x14ac:dyDescent="0.35">
      <c r="A1025">
        <v>5</v>
      </c>
      <c r="B1025" t="s">
        <v>81</v>
      </c>
      <c r="C1025">
        <v>1993</v>
      </c>
      <c r="D1025">
        <v>1</v>
      </c>
      <c r="E1025">
        <v>1993.5</v>
      </c>
      <c r="F1025">
        <v>68</v>
      </c>
      <c r="G1025">
        <v>68</v>
      </c>
      <c r="H1025">
        <v>0.1</v>
      </c>
      <c r="I1025">
        <v>4.90246E-3</v>
      </c>
      <c r="J1025" s="2">
        <v>3.3349299999999999E-15</v>
      </c>
      <c r="K1025">
        <v>68</v>
      </c>
      <c r="L1025">
        <v>68</v>
      </c>
      <c r="M1025">
        <v>68</v>
      </c>
      <c r="N1025">
        <v>70.986000000000004</v>
      </c>
      <c r="O1025">
        <v>70.986000000000004</v>
      </c>
      <c r="P1025">
        <v>70.986000000000004</v>
      </c>
    </row>
    <row r="1026" spans="1:16" x14ac:dyDescent="0.35">
      <c r="A1026">
        <v>5</v>
      </c>
      <c r="B1026" t="s">
        <v>81</v>
      </c>
      <c r="C1026">
        <v>1994</v>
      </c>
      <c r="D1026">
        <v>1</v>
      </c>
      <c r="E1026">
        <v>1994.5</v>
      </c>
      <c r="F1026">
        <v>76</v>
      </c>
      <c r="G1026">
        <v>76</v>
      </c>
      <c r="H1026">
        <v>0.1</v>
      </c>
      <c r="I1026">
        <v>4.7624399999999997E-3</v>
      </c>
      <c r="J1026" s="2">
        <v>2.47297E-15</v>
      </c>
      <c r="K1026">
        <v>76</v>
      </c>
      <c r="L1026">
        <v>76</v>
      </c>
      <c r="M1026">
        <v>76</v>
      </c>
      <c r="N1026">
        <v>75.030199999999994</v>
      </c>
      <c r="O1026">
        <v>75.030199999999994</v>
      </c>
      <c r="P1026">
        <v>75.030199999999994</v>
      </c>
    </row>
    <row r="1027" spans="1:16" x14ac:dyDescent="0.35">
      <c r="A1027">
        <v>5</v>
      </c>
      <c r="B1027" t="s">
        <v>81</v>
      </c>
      <c r="C1027">
        <v>1995</v>
      </c>
      <c r="D1027">
        <v>1</v>
      </c>
      <c r="E1027">
        <v>1995.5</v>
      </c>
      <c r="F1027">
        <v>181</v>
      </c>
      <c r="G1027">
        <v>181</v>
      </c>
      <c r="H1027">
        <v>0.1</v>
      </c>
      <c r="I1027">
        <v>1.01324E-2</v>
      </c>
      <c r="J1027" s="2">
        <v>2.0057699999999999E-15</v>
      </c>
      <c r="K1027">
        <v>181</v>
      </c>
      <c r="L1027">
        <v>181</v>
      </c>
      <c r="M1027">
        <v>181</v>
      </c>
      <c r="N1027">
        <v>164.297</v>
      </c>
      <c r="O1027">
        <v>164.297</v>
      </c>
      <c r="P1027">
        <v>164.297</v>
      </c>
    </row>
    <row r="1028" spans="1:16" x14ac:dyDescent="0.35">
      <c r="A1028">
        <v>5</v>
      </c>
      <c r="B1028" t="s">
        <v>81</v>
      </c>
      <c r="C1028">
        <v>1996</v>
      </c>
      <c r="D1028">
        <v>1</v>
      </c>
      <c r="E1028">
        <v>1996.5</v>
      </c>
      <c r="F1028">
        <v>104</v>
      </c>
      <c r="G1028">
        <v>104</v>
      </c>
      <c r="H1028">
        <v>0.1</v>
      </c>
      <c r="I1028">
        <v>5.61781E-3</v>
      </c>
      <c r="J1028" s="2">
        <v>1.9119499999999998E-15</v>
      </c>
      <c r="K1028">
        <v>104</v>
      </c>
      <c r="L1028">
        <v>104</v>
      </c>
      <c r="M1028">
        <v>104</v>
      </c>
      <c r="N1028">
        <v>90.127399999999994</v>
      </c>
      <c r="O1028">
        <v>90.127399999999994</v>
      </c>
      <c r="P1028">
        <v>90.127399999999994</v>
      </c>
    </row>
    <row r="1029" spans="1:16" x14ac:dyDescent="0.35">
      <c r="A1029">
        <v>5</v>
      </c>
      <c r="B1029" t="s">
        <v>81</v>
      </c>
      <c r="C1029">
        <v>1997</v>
      </c>
      <c r="D1029">
        <v>1</v>
      </c>
      <c r="E1029">
        <v>1997.5</v>
      </c>
      <c r="F1029">
        <v>111</v>
      </c>
      <c r="G1029">
        <v>111</v>
      </c>
      <c r="H1029">
        <v>0.1</v>
      </c>
      <c r="I1029">
        <v>6.1139999999999996E-3</v>
      </c>
      <c r="J1029" s="2">
        <v>2.0333200000000001E-15</v>
      </c>
      <c r="K1029">
        <v>111</v>
      </c>
      <c r="L1029">
        <v>111</v>
      </c>
      <c r="M1029">
        <v>111</v>
      </c>
      <c r="N1029">
        <v>94.756900000000002</v>
      </c>
      <c r="O1029">
        <v>94.756900000000002</v>
      </c>
      <c r="P1029">
        <v>94.756900000000002</v>
      </c>
    </row>
    <row r="1030" spans="1:16" x14ac:dyDescent="0.35">
      <c r="A1030">
        <v>5</v>
      </c>
      <c r="B1030" t="s">
        <v>81</v>
      </c>
      <c r="C1030">
        <v>1998</v>
      </c>
      <c r="D1030">
        <v>1</v>
      </c>
      <c r="E1030">
        <v>1998.5</v>
      </c>
      <c r="F1030">
        <v>170</v>
      </c>
      <c r="G1030">
        <v>170</v>
      </c>
      <c r="H1030">
        <v>0.1</v>
      </c>
      <c r="I1030">
        <v>9.5573800000000007E-3</v>
      </c>
      <c r="J1030" s="2">
        <v>2.1205300000000002E-15</v>
      </c>
      <c r="K1030">
        <v>170</v>
      </c>
      <c r="L1030">
        <v>170</v>
      </c>
      <c r="M1030">
        <v>170</v>
      </c>
      <c r="N1030">
        <v>150.042</v>
      </c>
      <c r="O1030">
        <v>150.042</v>
      </c>
      <c r="P1030">
        <v>150.042</v>
      </c>
    </row>
    <row r="1031" spans="1:16" x14ac:dyDescent="0.35">
      <c r="A1031">
        <v>5</v>
      </c>
      <c r="B1031" t="s">
        <v>81</v>
      </c>
      <c r="C1031">
        <v>1999</v>
      </c>
      <c r="D1031">
        <v>1</v>
      </c>
      <c r="E1031">
        <v>1999.5</v>
      </c>
      <c r="F1031">
        <v>185</v>
      </c>
      <c r="G1031">
        <v>185</v>
      </c>
      <c r="H1031">
        <v>0.1</v>
      </c>
      <c r="I1031">
        <v>1.04683E-2</v>
      </c>
      <c r="J1031" s="2">
        <v>2.1146999999999998E-15</v>
      </c>
      <c r="K1031">
        <v>185</v>
      </c>
      <c r="L1031">
        <v>185</v>
      </c>
      <c r="M1031">
        <v>185</v>
      </c>
      <c r="N1031">
        <v>169.124</v>
      </c>
      <c r="O1031">
        <v>169.124</v>
      </c>
      <c r="P1031">
        <v>169.124</v>
      </c>
    </row>
    <row r="1032" spans="1:16" x14ac:dyDescent="0.35">
      <c r="A1032">
        <v>5</v>
      </c>
      <c r="B1032" t="s">
        <v>81</v>
      </c>
      <c r="C1032">
        <v>2000</v>
      </c>
      <c r="D1032">
        <v>1</v>
      </c>
      <c r="E1032">
        <v>2000.5</v>
      </c>
      <c r="F1032">
        <v>261</v>
      </c>
      <c r="G1032">
        <v>261</v>
      </c>
      <c r="H1032">
        <v>0.1</v>
      </c>
      <c r="I1032">
        <v>1.44884E-2</v>
      </c>
      <c r="J1032" s="2">
        <v>1.9929799999999999E-15</v>
      </c>
      <c r="K1032">
        <v>261</v>
      </c>
      <c r="L1032">
        <v>261</v>
      </c>
      <c r="M1032">
        <v>261</v>
      </c>
      <c r="N1032">
        <v>247.71100000000001</v>
      </c>
      <c r="O1032">
        <v>247.71100000000001</v>
      </c>
      <c r="P1032">
        <v>247.71100000000001</v>
      </c>
    </row>
    <row r="1033" spans="1:16" x14ac:dyDescent="0.35">
      <c r="A1033">
        <v>5</v>
      </c>
      <c r="B1033" t="s">
        <v>81</v>
      </c>
      <c r="C1033">
        <v>2001</v>
      </c>
      <c r="D1033">
        <v>1</v>
      </c>
      <c r="E1033">
        <v>2001.5</v>
      </c>
      <c r="F1033">
        <v>199</v>
      </c>
      <c r="G1033">
        <v>199</v>
      </c>
      <c r="H1033">
        <v>0.1</v>
      </c>
      <c r="I1033">
        <v>1.0560099999999999E-2</v>
      </c>
      <c r="J1033" s="2">
        <v>1.81589E-15</v>
      </c>
      <c r="K1033">
        <v>199</v>
      </c>
      <c r="L1033">
        <v>199</v>
      </c>
      <c r="M1033">
        <v>199</v>
      </c>
      <c r="N1033">
        <v>191.88800000000001</v>
      </c>
      <c r="O1033">
        <v>191.88800000000001</v>
      </c>
      <c r="P1033">
        <v>191.88800000000001</v>
      </c>
    </row>
    <row r="1034" spans="1:16" x14ac:dyDescent="0.35">
      <c r="A1034">
        <v>5</v>
      </c>
      <c r="B1034" t="s">
        <v>81</v>
      </c>
      <c r="C1034">
        <v>2002</v>
      </c>
      <c r="D1034">
        <v>1</v>
      </c>
      <c r="E1034">
        <v>2002.5</v>
      </c>
      <c r="F1034">
        <v>251</v>
      </c>
      <c r="G1034">
        <v>251</v>
      </c>
      <c r="H1034">
        <v>0.1</v>
      </c>
      <c r="I1034">
        <v>1.2612699999999999E-2</v>
      </c>
      <c r="J1034" s="2">
        <v>1.62506E-15</v>
      </c>
      <c r="K1034">
        <v>251</v>
      </c>
      <c r="L1034">
        <v>251</v>
      </c>
      <c r="M1034">
        <v>251</v>
      </c>
      <c r="N1034">
        <v>241.14699999999999</v>
      </c>
      <c r="O1034">
        <v>241.14699999999999</v>
      </c>
      <c r="P1034">
        <v>241.14699999999999</v>
      </c>
    </row>
    <row r="1035" spans="1:16" x14ac:dyDescent="0.35">
      <c r="A1035">
        <v>5</v>
      </c>
      <c r="B1035" t="s">
        <v>81</v>
      </c>
      <c r="C1035">
        <v>2003</v>
      </c>
      <c r="D1035">
        <v>1</v>
      </c>
      <c r="E1035">
        <v>2003.5</v>
      </c>
      <c r="F1035">
        <v>443</v>
      </c>
      <c r="G1035">
        <v>443</v>
      </c>
      <c r="H1035">
        <v>0.1</v>
      </c>
      <c r="I1035">
        <v>2.1293800000000002E-2</v>
      </c>
      <c r="J1035" s="2">
        <v>1.49175E-15</v>
      </c>
      <c r="K1035">
        <v>443</v>
      </c>
      <c r="L1035">
        <v>443</v>
      </c>
      <c r="M1035">
        <v>443</v>
      </c>
      <c r="N1035">
        <v>421.63499999999999</v>
      </c>
      <c r="O1035">
        <v>421.63499999999999</v>
      </c>
      <c r="P1035">
        <v>421.63499999999999</v>
      </c>
    </row>
    <row r="1036" spans="1:16" x14ac:dyDescent="0.35">
      <c r="A1036">
        <v>5</v>
      </c>
      <c r="B1036" t="s">
        <v>81</v>
      </c>
      <c r="C1036">
        <v>2004</v>
      </c>
      <c r="D1036">
        <v>1</v>
      </c>
      <c r="E1036">
        <v>2004.5</v>
      </c>
      <c r="F1036">
        <v>544</v>
      </c>
      <c r="G1036">
        <v>544</v>
      </c>
      <c r="H1036">
        <v>0.1</v>
      </c>
      <c r="I1036">
        <v>2.5479999999999999E-2</v>
      </c>
      <c r="J1036" s="2">
        <v>1.42602E-15</v>
      </c>
      <c r="K1036">
        <v>544</v>
      </c>
      <c r="L1036">
        <v>544</v>
      </c>
      <c r="M1036">
        <v>544</v>
      </c>
      <c r="N1036">
        <v>514.31200000000001</v>
      </c>
      <c r="O1036">
        <v>514.31200000000001</v>
      </c>
      <c r="P1036">
        <v>514.31200000000001</v>
      </c>
    </row>
    <row r="1037" spans="1:16" x14ac:dyDescent="0.35">
      <c r="A1037">
        <v>5</v>
      </c>
      <c r="B1037" t="s">
        <v>81</v>
      </c>
      <c r="C1037">
        <v>2005</v>
      </c>
      <c r="D1037">
        <v>1</v>
      </c>
      <c r="E1037">
        <v>2005.5</v>
      </c>
      <c r="F1037">
        <v>789</v>
      </c>
      <c r="G1037">
        <v>789</v>
      </c>
      <c r="H1037">
        <v>0.1</v>
      </c>
      <c r="I1037">
        <v>3.6734599999999999E-2</v>
      </c>
      <c r="J1037" s="2">
        <v>1.52241E-15</v>
      </c>
      <c r="K1037">
        <v>789</v>
      </c>
      <c r="L1037">
        <v>789</v>
      </c>
      <c r="M1037">
        <v>789</v>
      </c>
      <c r="N1037">
        <v>744.62300000000005</v>
      </c>
      <c r="O1037">
        <v>744.62300000000005</v>
      </c>
      <c r="P1037">
        <v>744.62300000000005</v>
      </c>
    </row>
    <row r="1038" spans="1:16" x14ac:dyDescent="0.35">
      <c r="A1038">
        <v>5</v>
      </c>
      <c r="B1038" t="s">
        <v>81</v>
      </c>
      <c r="C1038">
        <v>2006</v>
      </c>
      <c r="D1038">
        <v>1</v>
      </c>
      <c r="E1038">
        <v>2006.5</v>
      </c>
      <c r="F1038">
        <v>629</v>
      </c>
      <c r="G1038">
        <v>629</v>
      </c>
      <c r="H1038">
        <v>0.1</v>
      </c>
      <c r="I1038">
        <v>2.9538999999999999E-2</v>
      </c>
      <c r="J1038" s="2">
        <v>1.55028E-15</v>
      </c>
      <c r="K1038">
        <v>629</v>
      </c>
      <c r="L1038">
        <v>629</v>
      </c>
      <c r="M1038">
        <v>629</v>
      </c>
      <c r="N1038">
        <v>592.71699999999998</v>
      </c>
      <c r="O1038">
        <v>592.71699999999998</v>
      </c>
      <c r="P1038">
        <v>592.71699999999998</v>
      </c>
    </row>
    <row r="1039" spans="1:16" x14ac:dyDescent="0.35">
      <c r="A1039">
        <v>5</v>
      </c>
      <c r="B1039" t="s">
        <v>81</v>
      </c>
      <c r="C1039">
        <v>2007</v>
      </c>
      <c r="D1039">
        <v>1</v>
      </c>
      <c r="E1039">
        <v>2007.5</v>
      </c>
      <c r="F1039">
        <v>677</v>
      </c>
      <c r="G1039">
        <v>677</v>
      </c>
      <c r="H1039">
        <v>0.1</v>
      </c>
      <c r="I1039">
        <v>3.18675E-2</v>
      </c>
      <c r="J1039" s="2">
        <v>1.48628E-15</v>
      </c>
      <c r="K1039">
        <v>677</v>
      </c>
      <c r="L1039">
        <v>677</v>
      </c>
      <c r="M1039">
        <v>677</v>
      </c>
      <c r="N1039">
        <v>629.452</v>
      </c>
      <c r="O1039">
        <v>629.452</v>
      </c>
      <c r="P1039">
        <v>629.452</v>
      </c>
    </row>
    <row r="1040" spans="1:16" x14ac:dyDescent="0.35">
      <c r="A1040">
        <v>5</v>
      </c>
      <c r="B1040" t="s">
        <v>81</v>
      </c>
      <c r="C1040">
        <v>2008</v>
      </c>
      <c r="D1040">
        <v>1</v>
      </c>
      <c r="E1040">
        <v>2008.5</v>
      </c>
      <c r="F1040">
        <v>663</v>
      </c>
      <c r="G1040">
        <v>663</v>
      </c>
      <c r="H1040">
        <v>0.1</v>
      </c>
      <c r="I1040">
        <v>3.12272E-2</v>
      </c>
      <c r="J1040" s="2">
        <v>1.48525E-15</v>
      </c>
      <c r="K1040">
        <v>663</v>
      </c>
      <c r="L1040">
        <v>663</v>
      </c>
      <c r="M1040">
        <v>663</v>
      </c>
      <c r="N1040">
        <v>600.32100000000003</v>
      </c>
      <c r="O1040">
        <v>600.32100000000003</v>
      </c>
      <c r="P1040">
        <v>600.32100000000003</v>
      </c>
    </row>
    <row r="1041" spans="1:16" x14ac:dyDescent="0.35">
      <c r="A1041">
        <v>5</v>
      </c>
      <c r="B1041" t="s">
        <v>81</v>
      </c>
      <c r="C1041">
        <v>2009</v>
      </c>
      <c r="D1041">
        <v>1</v>
      </c>
      <c r="E1041">
        <v>2009.5</v>
      </c>
      <c r="F1041">
        <v>598</v>
      </c>
      <c r="G1041">
        <v>598</v>
      </c>
      <c r="H1041">
        <v>0.1</v>
      </c>
      <c r="I1041">
        <v>2.8510199999999999E-2</v>
      </c>
      <c r="J1041" s="2">
        <v>1.5242299999999999E-15</v>
      </c>
      <c r="K1041">
        <v>598</v>
      </c>
      <c r="L1041">
        <v>598</v>
      </c>
      <c r="M1041">
        <v>598</v>
      </c>
      <c r="N1041">
        <v>521.67999999999995</v>
      </c>
      <c r="O1041">
        <v>521.67999999999995</v>
      </c>
      <c r="P1041">
        <v>521.67999999999995</v>
      </c>
    </row>
    <row r="1042" spans="1:16" x14ac:dyDescent="0.35">
      <c r="A1042">
        <v>5</v>
      </c>
      <c r="B1042" t="s">
        <v>81</v>
      </c>
      <c r="C1042">
        <v>2010</v>
      </c>
      <c r="D1042">
        <v>1</v>
      </c>
      <c r="E1042">
        <v>2010.5</v>
      </c>
      <c r="F1042">
        <v>649</v>
      </c>
      <c r="G1042">
        <v>649</v>
      </c>
      <c r="H1042">
        <v>0.1</v>
      </c>
      <c r="I1042">
        <v>3.2372999999999999E-2</v>
      </c>
      <c r="J1042" s="2">
        <v>2.0498699999999999E-15</v>
      </c>
      <c r="K1042">
        <v>649</v>
      </c>
      <c r="L1042">
        <v>649</v>
      </c>
      <c r="M1042">
        <v>649</v>
      </c>
      <c r="N1042">
        <v>545.37800000000004</v>
      </c>
      <c r="O1042">
        <v>545.37800000000004</v>
      </c>
      <c r="P1042">
        <v>545.37800000000004</v>
      </c>
    </row>
    <row r="1043" spans="1:16" x14ac:dyDescent="0.35">
      <c r="A1043">
        <v>5</v>
      </c>
      <c r="B1043" t="s">
        <v>81</v>
      </c>
      <c r="C1043">
        <v>2011</v>
      </c>
      <c r="D1043">
        <v>1</v>
      </c>
      <c r="E1043">
        <v>2011.5</v>
      </c>
      <c r="F1043">
        <v>629</v>
      </c>
      <c r="G1043">
        <v>629</v>
      </c>
      <c r="H1043">
        <v>0.1</v>
      </c>
      <c r="I1043">
        <v>3.3783300000000002E-2</v>
      </c>
      <c r="J1043" s="2">
        <v>2.16349E-15</v>
      </c>
      <c r="K1043">
        <v>629</v>
      </c>
      <c r="L1043">
        <v>629</v>
      </c>
      <c r="M1043">
        <v>629</v>
      </c>
      <c r="N1043">
        <v>507.04399999999998</v>
      </c>
      <c r="O1043">
        <v>507.04399999999998</v>
      </c>
      <c r="P1043">
        <v>507.04399999999998</v>
      </c>
    </row>
    <row r="1044" spans="1:16" x14ac:dyDescent="0.35">
      <c r="A1044">
        <v>5</v>
      </c>
      <c r="B1044" t="s">
        <v>81</v>
      </c>
      <c r="C1044">
        <v>2012</v>
      </c>
      <c r="D1044">
        <v>1</v>
      </c>
      <c r="E1044">
        <v>2012.5</v>
      </c>
      <c r="F1044">
        <v>579</v>
      </c>
      <c r="G1044">
        <v>579</v>
      </c>
      <c r="H1044">
        <v>0.1</v>
      </c>
      <c r="I1044">
        <v>3.4212199999999998E-2</v>
      </c>
      <c r="J1044" s="2">
        <v>3.1110499999999999E-15</v>
      </c>
      <c r="K1044">
        <v>579</v>
      </c>
      <c r="L1044">
        <v>579</v>
      </c>
      <c r="M1044">
        <v>579</v>
      </c>
      <c r="N1044">
        <v>445.32100000000003</v>
      </c>
      <c r="O1044">
        <v>445.32100000000003</v>
      </c>
      <c r="P1044">
        <v>445.32100000000003</v>
      </c>
    </row>
    <row r="1045" spans="1:16" x14ac:dyDescent="0.35">
      <c r="A1045">
        <v>5</v>
      </c>
      <c r="B1045" t="s">
        <v>81</v>
      </c>
      <c r="C1045">
        <v>2013</v>
      </c>
      <c r="D1045">
        <v>1</v>
      </c>
      <c r="E1045">
        <v>2013.5</v>
      </c>
      <c r="F1045">
        <v>506</v>
      </c>
      <c r="G1045">
        <v>506</v>
      </c>
      <c r="H1045">
        <v>0.1</v>
      </c>
      <c r="I1045">
        <v>3.4596799999999997E-2</v>
      </c>
      <c r="J1045" s="2">
        <v>7.4892800000000001E-15</v>
      </c>
      <c r="K1045">
        <v>506</v>
      </c>
      <c r="L1045">
        <v>506</v>
      </c>
      <c r="M1045">
        <v>506</v>
      </c>
      <c r="N1045">
        <v>370.80099999999999</v>
      </c>
      <c r="O1045">
        <v>370.80099999999999</v>
      </c>
      <c r="P1045">
        <v>370.80099999999999</v>
      </c>
    </row>
    <row r="1046" spans="1:16" x14ac:dyDescent="0.35">
      <c r="A1046">
        <v>5</v>
      </c>
      <c r="B1046" t="s">
        <v>81</v>
      </c>
      <c r="C1046">
        <v>2014</v>
      </c>
      <c r="D1046">
        <v>1</v>
      </c>
      <c r="E1046">
        <v>2014.5</v>
      </c>
      <c r="F1046">
        <v>391</v>
      </c>
      <c r="G1046">
        <v>391</v>
      </c>
      <c r="H1046">
        <v>0.1</v>
      </c>
      <c r="I1046">
        <v>3.1511200000000003E-2</v>
      </c>
      <c r="J1046" s="2">
        <v>5.2635999999999998E-15</v>
      </c>
      <c r="K1046">
        <v>391</v>
      </c>
      <c r="L1046">
        <v>391</v>
      </c>
      <c r="M1046">
        <v>391</v>
      </c>
      <c r="N1046">
        <v>277.55099999999999</v>
      </c>
      <c r="O1046">
        <v>277.55099999999999</v>
      </c>
      <c r="P1046">
        <v>277.55099999999999</v>
      </c>
    </row>
    <row r="1047" spans="1:16" x14ac:dyDescent="0.35">
      <c r="A1047">
        <v>5</v>
      </c>
      <c r="B1047" t="s">
        <v>81</v>
      </c>
      <c r="C1047">
        <v>2015</v>
      </c>
      <c r="D1047">
        <v>1</v>
      </c>
      <c r="E1047">
        <v>2015.5</v>
      </c>
      <c r="F1047">
        <v>317</v>
      </c>
      <c r="G1047">
        <v>317</v>
      </c>
      <c r="H1047">
        <v>0.1</v>
      </c>
      <c r="I1047">
        <v>2.52128E-2</v>
      </c>
      <c r="J1047" s="2">
        <v>5.2597200000000002E-15</v>
      </c>
      <c r="K1047">
        <v>317</v>
      </c>
      <c r="L1047">
        <v>317</v>
      </c>
      <c r="M1047">
        <v>317</v>
      </c>
      <c r="N1047">
        <v>235.85499999999999</v>
      </c>
      <c r="O1047">
        <v>235.85499999999999</v>
      </c>
      <c r="P1047">
        <v>235.85499999999999</v>
      </c>
    </row>
    <row r="1048" spans="1:16" x14ac:dyDescent="0.35">
      <c r="A1048">
        <v>5</v>
      </c>
      <c r="B1048" t="s">
        <v>81</v>
      </c>
      <c r="C1048">
        <v>2016</v>
      </c>
      <c r="D1048">
        <v>1</v>
      </c>
      <c r="E1048">
        <v>2016.5</v>
      </c>
      <c r="F1048">
        <v>231</v>
      </c>
      <c r="G1048">
        <v>231</v>
      </c>
      <c r="H1048">
        <v>0.1</v>
      </c>
      <c r="I1048">
        <v>2.0634099999999999E-2</v>
      </c>
      <c r="J1048" s="2">
        <v>6.1121499999999997E-15</v>
      </c>
      <c r="K1048">
        <v>231</v>
      </c>
      <c r="L1048">
        <v>231</v>
      </c>
      <c r="M1048">
        <v>231</v>
      </c>
      <c r="N1048">
        <v>179.27099999999999</v>
      </c>
      <c r="O1048">
        <v>179.27099999999999</v>
      </c>
      <c r="P1048">
        <v>179.27099999999999</v>
      </c>
    </row>
    <row r="1049" spans="1:16" x14ac:dyDescent="0.35">
      <c r="A1049">
        <v>5</v>
      </c>
      <c r="B1049" t="s">
        <v>81</v>
      </c>
      <c r="C1049">
        <v>2017</v>
      </c>
      <c r="D1049">
        <v>1</v>
      </c>
      <c r="E1049">
        <v>2017.5</v>
      </c>
      <c r="F1049">
        <v>270</v>
      </c>
      <c r="G1049">
        <v>270</v>
      </c>
      <c r="H1049">
        <v>0.1</v>
      </c>
      <c r="I1049">
        <v>2.3990399999999999E-2</v>
      </c>
      <c r="J1049" s="2">
        <v>6.1454300000000001E-15</v>
      </c>
      <c r="K1049">
        <v>270</v>
      </c>
      <c r="L1049">
        <v>270</v>
      </c>
      <c r="M1049">
        <v>270</v>
      </c>
      <c r="N1049">
        <v>233.35900000000001</v>
      </c>
      <c r="O1049">
        <v>233.35900000000001</v>
      </c>
      <c r="P1049">
        <v>233.35900000000001</v>
      </c>
    </row>
    <row r="1050" spans="1:16" x14ac:dyDescent="0.35">
      <c r="A1050">
        <v>5</v>
      </c>
      <c r="B1050" t="s">
        <v>81</v>
      </c>
      <c r="C1050">
        <v>2018</v>
      </c>
      <c r="D1050">
        <v>1</v>
      </c>
      <c r="E1050">
        <v>2018.5</v>
      </c>
      <c r="F1050">
        <v>208</v>
      </c>
      <c r="G1050">
        <v>208</v>
      </c>
      <c r="H1050">
        <v>0.1</v>
      </c>
      <c r="I1050">
        <v>1.6884799999999998E-2</v>
      </c>
      <c r="J1050" s="2">
        <v>5.1779200000000003E-15</v>
      </c>
      <c r="K1050">
        <v>208</v>
      </c>
      <c r="L1050">
        <v>208</v>
      </c>
      <c r="M1050">
        <v>208</v>
      </c>
      <c r="N1050">
        <v>192.53</v>
      </c>
      <c r="O1050">
        <v>192.53</v>
      </c>
      <c r="P1050">
        <v>192.53</v>
      </c>
    </row>
    <row r="1051" spans="1:16" x14ac:dyDescent="0.35">
      <c r="A1051">
        <v>5</v>
      </c>
      <c r="B1051" t="s">
        <v>81</v>
      </c>
      <c r="C1051">
        <v>2019</v>
      </c>
      <c r="D1051">
        <v>1</v>
      </c>
      <c r="E1051">
        <v>2019.5</v>
      </c>
      <c r="F1051">
        <v>249</v>
      </c>
      <c r="G1051">
        <v>249</v>
      </c>
      <c r="H1051">
        <v>0.1</v>
      </c>
      <c r="I1051">
        <v>1.8595E-2</v>
      </c>
      <c r="J1051" s="2">
        <v>4.38238E-15</v>
      </c>
      <c r="K1051">
        <v>249</v>
      </c>
      <c r="L1051">
        <v>249</v>
      </c>
      <c r="M1051">
        <v>249</v>
      </c>
      <c r="N1051">
        <v>228.029</v>
      </c>
      <c r="O1051">
        <v>228.029</v>
      </c>
      <c r="P1051">
        <v>228.029</v>
      </c>
    </row>
    <row r="1052" spans="1:16" x14ac:dyDescent="0.35">
      <c r="A1052">
        <v>6</v>
      </c>
      <c r="B1052" t="s">
        <v>82</v>
      </c>
      <c r="C1052">
        <v>1985</v>
      </c>
      <c r="D1052">
        <v>1</v>
      </c>
      <c r="E1052">
        <v>1985.5</v>
      </c>
      <c r="F1052">
        <v>1705</v>
      </c>
      <c r="G1052">
        <v>1705</v>
      </c>
      <c r="H1052">
        <v>0.1</v>
      </c>
      <c r="I1052">
        <v>7.3527099999999998E-2</v>
      </c>
      <c r="J1052" s="2">
        <v>1.4371399999999999E-15</v>
      </c>
      <c r="K1052">
        <v>1705</v>
      </c>
      <c r="L1052">
        <v>1705</v>
      </c>
      <c r="M1052">
        <v>1705</v>
      </c>
      <c r="N1052">
        <v>1055.1199999999999</v>
      </c>
      <c r="O1052">
        <v>1055.1199999999999</v>
      </c>
      <c r="P1052">
        <v>1055.1199999999999</v>
      </c>
    </row>
    <row r="1053" spans="1:16" x14ac:dyDescent="0.35">
      <c r="A1053">
        <v>6</v>
      </c>
      <c r="B1053" t="s">
        <v>82</v>
      </c>
      <c r="C1053">
        <v>1986</v>
      </c>
      <c r="D1053">
        <v>1</v>
      </c>
      <c r="E1053">
        <v>1986.5</v>
      </c>
      <c r="F1053">
        <v>1539</v>
      </c>
      <c r="G1053">
        <v>1539</v>
      </c>
      <c r="H1053">
        <v>0.1</v>
      </c>
      <c r="I1053">
        <v>7.3536599999999994E-2</v>
      </c>
      <c r="J1053" s="2">
        <v>1.71295E-15</v>
      </c>
      <c r="K1053">
        <v>1539</v>
      </c>
      <c r="L1053">
        <v>1539</v>
      </c>
      <c r="M1053">
        <v>1539</v>
      </c>
      <c r="N1053">
        <v>1006.44</v>
      </c>
      <c r="O1053">
        <v>1006.44</v>
      </c>
      <c r="P1053">
        <v>1006.44</v>
      </c>
    </row>
    <row r="1054" spans="1:16" x14ac:dyDescent="0.35">
      <c r="A1054">
        <v>6</v>
      </c>
      <c r="B1054" t="s">
        <v>82</v>
      </c>
      <c r="C1054">
        <v>1987</v>
      </c>
      <c r="D1054">
        <v>1</v>
      </c>
      <c r="E1054">
        <v>1987.5</v>
      </c>
      <c r="F1054">
        <v>1404</v>
      </c>
      <c r="G1054">
        <v>1404</v>
      </c>
      <c r="H1054">
        <v>0.1</v>
      </c>
      <c r="I1054">
        <v>7.3509000000000005E-2</v>
      </c>
      <c r="J1054" s="2">
        <v>1.9699899999999999E-15</v>
      </c>
      <c r="K1054">
        <v>1404</v>
      </c>
      <c r="L1054">
        <v>1404</v>
      </c>
      <c r="M1054">
        <v>1404</v>
      </c>
      <c r="N1054">
        <v>961.39400000000001</v>
      </c>
      <c r="O1054">
        <v>961.39400000000001</v>
      </c>
      <c r="P1054">
        <v>961.39400000000001</v>
      </c>
    </row>
    <row r="1055" spans="1:16" x14ac:dyDescent="0.35">
      <c r="A1055">
        <v>6</v>
      </c>
      <c r="B1055" t="s">
        <v>82</v>
      </c>
      <c r="C1055">
        <v>1988</v>
      </c>
      <c r="D1055">
        <v>1</v>
      </c>
      <c r="E1055">
        <v>1988.5</v>
      </c>
      <c r="F1055">
        <v>1304</v>
      </c>
      <c r="G1055">
        <v>1304</v>
      </c>
      <c r="H1055">
        <v>0.1</v>
      </c>
      <c r="I1055">
        <v>7.3502700000000004E-2</v>
      </c>
      <c r="J1055" s="2">
        <v>2.31629E-15</v>
      </c>
      <c r="K1055">
        <v>1304</v>
      </c>
      <c r="L1055">
        <v>1304</v>
      </c>
      <c r="M1055">
        <v>1304</v>
      </c>
      <c r="N1055">
        <v>889.83199999999999</v>
      </c>
      <c r="O1055">
        <v>889.83199999999999</v>
      </c>
      <c r="P1055">
        <v>889.83199999999999</v>
      </c>
    </row>
    <row r="1056" spans="1:16" x14ac:dyDescent="0.35">
      <c r="A1056">
        <v>6</v>
      </c>
      <c r="B1056" t="s">
        <v>82</v>
      </c>
      <c r="C1056">
        <v>1989</v>
      </c>
      <c r="D1056">
        <v>1</v>
      </c>
      <c r="E1056">
        <v>1989.5</v>
      </c>
      <c r="F1056">
        <v>1209</v>
      </c>
      <c r="G1056">
        <v>1209</v>
      </c>
      <c r="H1056">
        <v>0.1</v>
      </c>
      <c r="I1056">
        <v>7.3511699999999999E-2</v>
      </c>
      <c r="J1056" s="2">
        <v>2.73164E-15</v>
      </c>
      <c r="K1056">
        <v>1209</v>
      </c>
      <c r="L1056">
        <v>1209</v>
      </c>
      <c r="M1056">
        <v>1209</v>
      </c>
      <c r="N1056">
        <v>800.15899999999999</v>
      </c>
      <c r="O1056">
        <v>800.15899999999999</v>
      </c>
      <c r="P1056">
        <v>800.15899999999999</v>
      </c>
    </row>
    <row r="1057" spans="1:16" x14ac:dyDescent="0.35">
      <c r="A1057">
        <v>6</v>
      </c>
      <c r="B1057" t="s">
        <v>82</v>
      </c>
      <c r="C1057">
        <v>1990</v>
      </c>
      <c r="D1057">
        <v>1</v>
      </c>
      <c r="E1057">
        <v>1990.5</v>
      </c>
      <c r="F1057">
        <v>1091</v>
      </c>
      <c r="G1057">
        <v>1091</v>
      </c>
      <c r="H1057">
        <v>0.1</v>
      </c>
      <c r="I1057">
        <v>7.3504399999999998E-2</v>
      </c>
      <c r="J1057" s="2">
        <v>3.3900199999999998E-15</v>
      </c>
      <c r="K1057">
        <v>1091</v>
      </c>
      <c r="L1057">
        <v>1091</v>
      </c>
      <c r="M1057">
        <v>1091</v>
      </c>
      <c r="N1057">
        <v>756.06899999999996</v>
      </c>
      <c r="O1057">
        <v>756.06899999999996</v>
      </c>
      <c r="P1057">
        <v>756.06899999999996</v>
      </c>
    </row>
    <row r="1058" spans="1:16" x14ac:dyDescent="0.35">
      <c r="A1058">
        <v>6</v>
      </c>
      <c r="B1058" t="s">
        <v>82</v>
      </c>
      <c r="C1058">
        <v>1991</v>
      </c>
      <c r="D1058">
        <v>1</v>
      </c>
      <c r="E1058">
        <v>1991.5</v>
      </c>
      <c r="F1058">
        <v>1003</v>
      </c>
      <c r="G1058">
        <v>1003</v>
      </c>
      <c r="H1058">
        <v>0.1</v>
      </c>
      <c r="I1058">
        <v>7.3477600000000004E-2</v>
      </c>
      <c r="J1058" s="2">
        <v>3.8987799999999998E-15</v>
      </c>
      <c r="K1058">
        <v>1003</v>
      </c>
      <c r="L1058">
        <v>1003</v>
      </c>
      <c r="M1058">
        <v>1003</v>
      </c>
      <c r="N1058">
        <v>831.84100000000001</v>
      </c>
      <c r="O1058">
        <v>831.84100000000001</v>
      </c>
      <c r="P1058">
        <v>831.84100000000001</v>
      </c>
    </row>
    <row r="1059" spans="1:16" x14ac:dyDescent="0.35">
      <c r="A1059">
        <v>6</v>
      </c>
      <c r="B1059" t="s">
        <v>82</v>
      </c>
      <c r="C1059">
        <v>1992</v>
      </c>
      <c r="D1059">
        <v>1</v>
      </c>
      <c r="E1059">
        <v>1992.5</v>
      </c>
      <c r="F1059">
        <v>1025</v>
      </c>
      <c r="G1059">
        <v>1025</v>
      </c>
      <c r="H1059">
        <v>0.1</v>
      </c>
      <c r="I1059">
        <v>7.3520799999999997E-2</v>
      </c>
      <c r="J1059" s="2">
        <v>3.5960499999999997E-15</v>
      </c>
      <c r="K1059">
        <v>1025</v>
      </c>
      <c r="L1059">
        <v>1025</v>
      </c>
      <c r="M1059">
        <v>1025</v>
      </c>
      <c r="N1059">
        <v>1033.6400000000001</v>
      </c>
      <c r="O1059">
        <v>1033.6400000000001</v>
      </c>
      <c r="P1059">
        <v>1033.6400000000001</v>
      </c>
    </row>
    <row r="1060" spans="1:16" x14ac:dyDescent="0.35">
      <c r="A1060">
        <v>6</v>
      </c>
      <c r="B1060" t="s">
        <v>82</v>
      </c>
      <c r="C1060">
        <v>1993</v>
      </c>
      <c r="D1060">
        <v>1</v>
      </c>
      <c r="E1060">
        <v>1993.5</v>
      </c>
      <c r="F1060">
        <v>1191</v>
      </c>
      <c r="G1060">
        <v>1191</v>
      </c>
      <c r="H1060">
        <v>0.1</v>
      </c>
      <c r="I1060">
        <v>7.35233E-2</v>
      </c>
      <c r="J1060" s="2">
        <v>2.56187E-15</v>
      </c>
      <c r="K1060">
        <v>1191</v>
      </c>
      <c r="L1060">
        <v>1191</v>
      </c>
      <c r="M1060">
        <v>1191</v>
      </c>
      <c r="N1060">
        <v>1281.79</v>
      </c>
      <c r="O1060">
        <v>1281.79</v>
      </c>
      <c r="P1060">
        <v>1281.79</v>
      </c>
    </row>
    <row r="1061" spans="1:16" x14ac:dyDescent="0.35">
      <c r="A1061">
        <v>6</v>
      </c>
      <c r="B1061" t="s">
        <v>82</v>
      </c>
      <c r="C1061">
        <v>1994</v>
      </c>
      <c r="D1061">
        <v>1</v>
      </c>
      <c r="E1061">
        <v>1994.5</v>
      </c>
      <c r="F1061">
        <v>1429</v>
      </c>
      <c r="G1061">
        <v>1429</v>
      </c>
      <c r="H1061">
        <v>0.1</v>
      </c>
      <c r="I1061">
        <v>7.35402E-2</v>
      </c>
      <c r="J1061" s="2">
        <v>1.7874499999999999E-15</v>
      </c>
      <c r="K1061">
        <v>1429</v>
      </c>
      <c r="L1061">
        <v>1429</v>
      </c>
      <c r="M1061">
        <v>1429</v>
      </c>
      <c r="N1061">
        <v>1449.12</v>
      </c>
      <c r="O1061">
        <v>1449.12</v>
      </c>
      <c r="P1061">
        <v>1449.12</v>
      </c>
    </row>
    <row r="1062" spans="1:16" x14ac:dyDescent="0.35">
      <c r="A1062">
        <v>6</v>
      </c>
      <c r="B1062" t="s">
        <v>82</v>
      </c>
      <c r="C1062">
        <v>1995</v>
      </c>
      <c r="D1062">
        <v>1</v>
      </c>
      <c r="E1062">
        <v>1995.5</v>
      </c>
      <c r="F1062">
        <v>1604</v>
      </c>
      <c r="G1062">
        <v>1604</v>
      </c>
      <c r="H1062">
        <v>0.1</v>
      </c>
      <c r="I1062">
        <v>7.3509599999999994E-2</v>
      </c>
      <c r="J1062" s="2">
        <v>1.4550899999999999E-15</v>
      </c>
      <c r="K1062">
        <v>1604</v>
      </c>
      <c r="L1062">
        <v>1604</v>
      </c>
      <c r="M1062">
        <v>1604</v>
      </c>
      <c r="N1062">
        <v>1473.95</v>
      </c>
      <c r="O1062">
        <v>1473.95</v>
      </c>
      <c r="P1062">
        <v>1473.95</v>
      </c>
    </row>
    <row r="1063" spans="1:16" x14ac:dyDescent="0.35">
      <c r="A1063">
        <v>6</v>
      </c>
      <c r="B1063" t="s">
        <v>82</v>
      </c>
      <c r="C1063">
        <v>1996</v>
      </c>
      <c r="D1063">
        <v>1</v>
      </c>
      <c r="E1063">
        <v>1996.5</v>
      </c>
      <c r="F1063">
        <v>1619</v>
      </c>
      <c r="G1063">
        <v>1619</v>
      </c>
      <c r="H1063">
        <v>0.1</v>
      </c>
      <c r="I1063">
        <v>7.3512300000000003E-2</v>
      </c>
      <c r="J1063" s="2">
        <v>1.45174E-15</v>
      </c>
      <c r="K1063">
        <v>1619</v>
      </c>
      <c r="L1063">
        <v>1619</v>
      </c>
      <c r="M1063">
        <v>1619</v>
      </c>
      <c r="N1063">
        <v>1391.36</v>
      </c>
      <c r="O1063">
        <v>1391.36</v>
      </c>
      <c r="P1063">
        <v>1391.36</v>
      </c>
    </row>
    <row r="1064" spans="1:16" x14ac:dyDescent="0.35">
      <c r="A1064">
        <v>6</v>
      </c>
      <c r="B1064" t="s">
        <v>82</v>
      </c>
      <c r="C1064">
        <v>1997</v>
      </c>
      <c r="D1064">
        <v>1</v>
      </c>
      <c r="E1064">
        <v>1997.5</v>
      </c>
      <c r="F1064">
        <v>1539</v>
      </c>
      <c r="G1064">
        <v>1539</v>
      </c>
      <c r="H1064">
        <v>0.1</v>
      </c>
      <c r="I1064">
        <v>7.35122E-2</v>
      </c>
      <c r="J1064" s="2">
        <v>1.62392E-15</v>
      </c>
      <c r="K1064">
        <v>1539</v>
      </c>
      <c r="L1064">
        <v>1539</v>
      </c>
      <c r="M1064">
        <v>1539</v>
      </c>
      <c r="N1064">
        <v>1311.69</v>
      </c>
      <c r="O1064">
        <v>1311.69</v>
      </c>
      <c r="P1064">
        <v>1311.69</v>
      </c>
    </row>
    <row r="1065" spans="1:16" x14ac:dyDescent="0.35">
      <c r="A1065">
        <v>6</v>
      </c>
      <c r="B1065" t="s">
        <v>82</v>
      </c>
      <c r="C1065">
        <v>1998</v>
      </c>
      <c r="D1065">
        <v>1</v>
      </c>
      <c r="E1065">
        <v>1998.5</v>
      </c>
      <c r="F1065">
        <v>1488</v>
      </c>
      <c r="G1065">
        <v>1488</v>
      </c>
      <c r="H1065">
        <v>0.1</v>
      </c>
      <c r="I1065">
        <v>7.3514300000000005E-2</v>
      </c>
      <c r="J1065" s="2">
        <v>1.7216600000000001E-15</v>
      </c>
      <c r="K1065">
        <v>1488</v>
      </c>
      <c r="L1065">
        <v>1488</v>
      </c>
      <c r="M1065">
        <v>1488</v>
      </c>
      <c r="N1065">
        <v>1316.9</v>
      </c>
      <c r="O1065">
        <v>1316.9</v>
      </c>
      <c r="P1065">
        <v>1316.9</v>
      </c>
    </row>
    <row r="1066" spans="1:16" x14ac:dyDescent="0.35">
      <c r="A1066">
        <v>6</v>
      </c>
      <c r="B1066" t="s">
        <v>82</v>
      </c>
      <c r="C1066">
        <v>1999</v>
      </c>
      <c r="D1066">
        <v>1</v>
      </c>
      <c r="E1066">
        <v>1999.5</v>
      </c>
      <c r="F1066">
        <v>1491</v>
      </c>
      <c r="G1066">
        <v>1491</v>
      </c>
      <c r="H1066">
        <v>0.1</v>
      </c>
      <c r="I1066">
        <v>7.3503899999999997E-2</v>
      </c>
      <c r="J1066" s="2">
        <v>1.6846999999999999E-15</v>
      </c>
      <c r="K1066">
        <v>1491</v>
      </c>
      <c r="L1066">
        <v>1491</v>
      </c>
      <c r="M1066">
        <v>1491</v>
      </c>
      <c r="N1066">
        <v>1378.49</v>
      </c>
      <c r="O1066">
        <v>1378.49</v>
      </c>
      <c r="P1066">
        <v>1378.49</v>
      </c>
    </row>
    <row r="1067" spans="1:16" x14ac:dyDescent="0.35">
      <c r="A1067">
        <v>6</v>
      </c>
      <c r="B1067" t="s">
        <v>82</v>
      </c>
      <c r="C1067">
        <v>2000</v>
      </c>
      <c r="D1067">
        <v>1</v>
      </c>
      <c r="E1067">
        <v>2000.5</v>
      </c>
      <c r="F1067">
        <v>1544</v>
      </c>
      <c r="G1067">
        <v>1544</v>
      </c>
      <c r="H1067">
        <v>0.1</v>
      </c>
      <c r="I1067">
        <v>7.3537000000000005E-2</v>
      </c>
      <c r="J1067" s="2">
        <v>1.5486099999999999E-15</v>
      </c>
      <c r="K1067">
        <v>1544</v>
      </c>
      <c r="L1067">
        <v>1544</v>
      </c>
      <c r="M1067">
        <v>1544</v>
      </c>
      <c r="N1067">
        <v>1466.09</v>
      </c>
      <c r="O1067">
        <v>1466.09</v>
      </c>
      <c r="P1067">
        <v>1466.09</v>
      </c>
    </row>
    <row r="1068" spans="1:16" x14ac:dyDescent="0.35">
      <c r="A1068">
        <v>6</v>
      </c>
      <c r="B1068" t="s">
        <v>82</v>
      </c>
      <c r="C1068">
        <v>2001</v>
      </c>
      <c r="D1068">
        <v>1</v>
      </c>
      <c r="E1068">
        <v>2001.5</v>
      </c>
      <c r="F1068">
        <v>1628</v>
      </c>
      <c r="G1068">
        <v>1628</v>
      </c>
      <c r="H1068">
        <v>0.1</v>
      </c>
      <c r="I1068">
        <v>7.3543700000000004E-2</v>
      </c>
      <c r="J1068" s="2">
        <v>1.39645E-15</v>
      </c>
      <c r="K1068">
        <v>1628</v>
      </c>
      <c r="L1068">
        <v>1628</v>
      </c>
      <c r="M1068">
        <v>1628</v>
      </c>
      <c r="N1068">
        <v>1567.87</v>
      </c>
      <c r="O1068">
        <v>1567.87</v>
      </c>
      <c r="P1068">
        <v>1567.87</v>
      </c>
    </row>
    <row r="1069" spans="1:16" x14ac:dyDescent="0.35">
      <c r="A1069">
        <v>6</v>
      </c>
      <c r="B1069" t="s">
        <v>82</v>
      </c>
      <c r="C1069">
        <v>2002</v>
      </c>
      <c r="D1069">
        <v>1</v>
      </c>
      <c r="E1069">
        <v>2002.5</v>
      </c>
      <c r="F1069">
        <v>1723</v>
      </c>
      <c r="G1069">
        <v>1723</v>
      </c>
      <c r="H1069">
        <v>0.1</v>
      </c>
      <c r="I1069">
        <v>7.3517700000000005E-2</v>
      </c>
      <c r="J1069" s="2">
        <v>1.2449199999999999E-15</v>
      </c>
      <c r="K1069">
        <v>1723</v>
      </c>
      <c r="L1069">
        <v>1723</v>
      </c>
      <c r="M1069">
        <v>1723</v>
      </c>
      <c r="N1069">
        <v>1664.7</v>
      </c>
      <c r="O1069">
        <v>1664.7</v>
      </c>
      <c r="P1069">
        <v>1664.7</v>
      </c>
    </row>
    <row r="1070" spans="1:16" x14ac:dyDescent="0.35">
      <c r="A1070">
        <v>6</v>
      </c>
      <c r="B1070" t="s">
        <v>82</v>
      </c>
      <c r="C1070">
        <v>2003</v>
      </c>
      <c r="D1070">
        <v>1</v>
      </c>
      <c r="E1070">
        <v>2003.5</v>
      </c>
      <c r="F1070">
        <v>1807</v>
      </c>
      <c r="G1070">
        <v>1807</v>
      </c>
      <c r="H1070">
        <v>0.1</v>
      </c>
      <c r="I1070">
        <v>7.3531700000000005E-2</v>
      </c>
      <c r="J1070" s="2">
        <v>1.13613E-15</v>
      </c>
      <c r="K1070">
        <v>1807</v>
      </c>
      <c r="L1070">
        <v>1807</v>
      </c>
      <c r="M1070">
        <v>1807</v>
      </c>
      <c r="N1070">
        <v>1731.94</v>
      </c>
      <c r="O1070">
        <v>1731.94</v>
      </c>
      <c r="P1070">
        <v>1731.94</v>
      </c>
    </row>
    <row r="1071" spans="1:16" x14ac:dyDescent="0.35">
      <c r="A1071">
        <v>6</v>
      </c>
      <c r="B1071" t="s">
        <v>82</v>
      </c>
      <c r="C1071">
        <v>2004</v>
      </c>
      <c r="D1071">
        <v>1</v>
      </c>
      <c r="E1071">
        <v>2004.5</v>
      </c>
      <c r="F1071">
        <v>1857</v>
      </c>
      <c r="G1071">
        <v>1857</v>
      </c>
      <c r="H1071">
        <v>0.1</v>
      </c>
      <c r="I1071">
        <v>7.3524800000000001E-2</v>
      </c>
      <c r="J1071" s="2">
        <v>1.08495E-15</v>
      </c>
      <c r="K1071">
        <v>1857</v>
      </c>
      <c r="L1071">
        <v>1857</v>
      </c>
      <c r="M1071">
        <v>1857</v>
      </c>
      <c r="N1071">
        <v>1757.29</v>
      </c>
      <c r="O1071">
        <v>1757.29</v>
      </c>
      <c r="P1071">
        <v>1757.29</v>
      </c>
    </row>
    <row r="1072" spans="1:16" x14ac:dyDescent="0.35">
      <c r="A1072">
        <v>6</v>
      </c>
      <c r="B1072" t="s">
        <v>82</v>
      </c>
      <c r="C1072">
        <v>2005</v>
      </c>
      <c r="D1072">
        <v>1</v>
      </c>
      <c r="E1072">
        <v>2005.5</v>
      </c>
      <c r="F1072">
        <v>1862</v>
      </c>
      <c r="G1072">
        <v>1862</v>
      </c>
      <c r="H1072">
        <v>0.1</v>
      </c>
      <c r="I1072">
        <v>7.3533299999999996E-2</v>
      </c>
      <c r="J1072" s="2">
        <v>1.1761900000000001E-15</v>
      </c>
      <c r="K1072">
        <v>1862</v>
      </c>
      <c r="L1072">
        <v>1862</v>
      </c>
      <c r="M1072">
        <v>1862</v>
      </c>
      <c r="N1072">
        <v>1754.39</v>
      </c>
      <c r="O1072">
        <v>1754.39</v>
      </c>
      <c r="P1072">
        <v>1754.39</v>
      </c>
    </row>
    <row r="1073" spans="1:16" x14ac:dyDescent="0.35">
      <c r="A1073">
        <v>6</v>
      </c>
      <c r="B1073" t="s">
        <v>82</v>
      </c>
      <c r="C1073">
        <v>2006</v>
      </c>
      <c r="D1073">
        <v>1</v>
      </c>
      <c r="E1073">
        <v>2006.5</v>
      </c>
      <c r="F1073">
        <v>1839</v>
      </c>
      <c r="G1073">
        <v>1839</v>
      </c>
      <c r="H1073">
        <v>0.1</v>
      </c>
      <c r="I1073">
        <v>7.3529399999999995E-2</v>
      </c>
      <c r="J1073" s="2">
        <v>1.20419E-15</v>
      </c>
      <c r="K1073">
        <v>1839</v>
      </c>
      <c r="L1073">
        <v>1839</v>
      </c>
      <c r="M1073">
        <v>1839</v>
      </c>
      <c r="N1073">
        <v>1744.08</v>
      </c>
      <c r="O1073">
        <v>1744.08</v>
      </c>
      <c r="P1073">
        <v>1744.08</v>
      </c>
    </row>
    <row r="1074" spans="1:16" x14ac:dyDescent="0.35">
      <c r="A1074">
        <v>6</v>
      </c>
      <c r="B1074" t="s">
        <v>82</v>
      </c>
      <c r="C1074">
        <v>2007</v>
      </c>
      <c r="D1074">
        <v>1</v>
      </c>
      <c r="E1074">
        <v>2007.5</v>
      </c>
      <c r="F1074">
        <v>1838</v>
      </c>
      <c r="G1074">
        <v>1838</v>
      </c>
      <c r="H1074">
        <v>0.1</v>
      </c>
      <c r="I1074">
        <v>7.3513400000000007E-2</v>
      </c>
      <c r="J1074" s="2">
        <v>1.1429000000000001E-15</v>
      </c>
      <c r="K1074">
        <v>1838</v>
      </c>
      <c r="L1074">
        <v>1838</v>
      </c>
      <c r="M1074">
        <v>1838</v>
      </c>
      <c r="N1074">
        <v>1736.59</v>
      </c>
      <c r="O1074">
        <v>1736.59</v>
      </c>
      <c r="P1074">
        <v>1736.59</v>
      </c>
    </row>
    <row r="1075" spans="1:16" x14ac:dyDescent="0.35">
      <c r="A1075">
        <v>6</v>
      </c>
      <c r="B1075" t="s">
        <v>82</v>
      </c>
      <c r="C1075">
        <v>2008</v>
      </c>
      <c r="D1075">
        <v>1</v>
      </c>
      <c r="E1075">
        <v>2008.5</v>
      </c>
      <c r="F1075">
        <v>1845</v>
      </c>
      <c r="G1075">
        <v>1845</v>
      </c>
      <c r="H1075">
        <v>0.1</v>
      </c>
      <c r="I1075">
        <v>7.3515700000000003E-2</v>
      </c>
      <c r="J1075" s="2">
        <v>1.13419E-15</v>
      </c>
      <c r="K1075">
        <v>1845</v>
      </c>
      <c r="L1075">
        <v>1845</v>
      </c>
      <c r="M1075">
        <v>1845</v>
      </c>
      <c r="N1075">
        <v>1699.99</v>
      </c>
      <c r="O1075">
        <v>1699.99</v>
      </c>
      <c r="P1075">
        <v>1699.99</v>
      </c>
    </row>
    <row r="1076" spans="1:16" x14ac:dyDescent="0.35">
      <c r="A1076">
        <v>6</v>
      </c>
      <c r="B1076" t="s">
        <v>82</v>
      </c>
      <c r="C1076">
        <v>2009</v>
      </c>
      <c r="D1076">
        <v>1</v>
      </c>
      <c r="E1076">
        <v>2009.5</v>
      </c>
      <c r="F1076">
        <v>1820</v>
      </c>
      <c r="G1076">
        <v>1820</v>
      </c>
      <c r="H1076">
        <v>0.1</v>
      </c>
      <c r="I1076">
        <v>7.3522599999999994E-2</v>
      </c>
      <c r="J1076" s="2">
        <v>1.16901E-15</v>
      </c>
      <c r="K1076">
        <v>1820</v>
      </c>
      <c r="L1076">
        <v>1820</v>
      </c>
      <c r="M1076">
        <v>1820</v>
      </c>
      <c r="N1076">
        <v>1616.82</v>
      </c>
      <c r="O1076">
        <v>1616.82</v>
      </c>
      <c r="P1076">
        <v>1616.82</v>
      </c>
    </row>
    <row r="1077" spans="1:16" x14ac:dyDescent="0.35">
      <c r="A1077">
        <v>6</v>
      </c>
      <c r="B1077" t="s">
        <v>82</v>
      </c>
      <c r="C1077">
        <v>2010</v>
      </c>
      <c r="D1077">
        <v>1</v>
      </c>
      <c r="E1077">
        <v>2010.5</v>
      </c>
      <c r="F1077">
        <v>1726</v>
      </c>
      <c r="G1077">
        <v>1726</v>
      </c>
      <c r="H1077">
        <v>0.1</v>
      </c>
      <c r="I1077">
        <v>7.3525400000000005E-2</v>
      </c>
      <c r="J1077" s="2">
        <v>1.62623E-15</v>
      </c>
      <c r="K1077">
        <v>1726</v>
      </c>
      <c r="L1077">
        <v>1726</v>
      </c>
      <c r="M1077">
        <v>1726</v>
      </c>
      <c r="N1077">
        <v>1483.76</v>
      </c>
      <c r="O1077">
        <v>1483.76</v>
      </c>
      <c r="P1077">
        <v>1483.76</v>
      </c>
    </row>
    <row r="1078" spans="1:16" x14ac:dyDescent="0.35">
      <c r="A1078">
        <v>6</v>
      </c>
      <c r="B1078" t="s">
        <v>82</v>
      </c>
      <c r="C1078">
        <v>2011</v>
      </c>
      <c r="D1078">
        <v>1</v>
      </c>
      <c r="E1078">
        <v>2011.5</v>
      </c>
      <c r="F1078">
        <v>1591</v>
      </c>
      <c r="G1078">
        <v>1591</v>
      </c>
      <c r="H1078">
        <v>0.1</v>
      </c>
      <c r="I1078">
        <v>7.3515800000000006E-2</v>
      </c>
      <c r="J1078" s="2">
        <v>1.71688E-15</v>
      </c>
      <c r="K1078">
        <v>1591</v>
      </c>
      <c r="L1078">
        <v>1591</v>
      </c>
      <c r="M1078">
        <v>1591</v>
      </c>
      <c r="N1078">
        <v>1326.79</v>
      </c>
      <c r="O1078">
        <v>1326.79</v>
      </c>
      <c r="P1078">
        <v>1326.79</v>
      </c>
    </row>
    <row r="1079" spans="1:16" x14ac:dyDescent="0.35">
      <c r="A1079">
        <v>6</v>
      </c>
      <c r="B1079" t="s">
        <v>82</v>
      </c>
      <c r="C1079">
        <v>2012</v>
      </c>
      <c r="D1079">
        <v>1</v>
      </c>
      <c r="E1079">
        <v>2012.5</v>
      </c>
      <c r="F1079">
        <v>1440</v>
      </c>
      <c r="G1079">
        <v>1440</v>
      </c>
      <c r="H1079">
        <v>0.1</v>
      </c>
      <c r="I1079">
        <v>7.3509000000000005E-2</v>
      </c>
      <c r="J1079" s="2">
        <v>2.5195799999999998E-15</v>
      </c>
      <c r="K1079">
        <v>1440</v>
      </c>
      <c r="L1079">
        <v>1440</v>
      </c>
      <c r="M1079">
        <v>1440</v>
      </c>
      <c r="N1079">
        <v>1152.94</v>
      </c>
      <c r="O1079">
        <v>1152.94</v>
      </c>
      <c r="P1079">
        <v>1152.94</v>
      </c>
    </row>
    <row r="1080" spans="1:16" x14ac:dyDescent="0.35">
      <c r="A1080">
        <v>6</v>
      </c>
      <c r="B1080" t="s">
        <v>82</v>
      </c>
      <c r="C1080">
        <v>2013</v>
      </c>
      <c r="D1080">
        <v>1</v>
      </c>
      <c r="E1080">
        <v>2013.5</v>
      </c>
      <c r="F1080">
        <v>1239</v>
      </c>
      <c r="G1080">
        <v>1239</v>
      </c>
      <c r="H1080">
        <v>0.1</v>
      </c>
      <c r="I1080">
        <v>7.3526900000000006E-2</v>
      </c>
      <c r="J1080" s="2">
        <v>6.3658199999999998E-15</v>
      </c>
      <c r="K1080">
        <v>1239</v>
      </c>
      <c r="L1080">
        <v>1239</v>
      </c>
      <c r="M1080">
        <v>1239</v>
      </c>
      <c r="N1080">
        <v>945.62199999999996</v>
      </c>
      <c r="O1080">
        <v>945.62199999999996</v>
      </c>
      <c r="P1080">
        <v>945.62199999999996</v>
      </c>
    </row>
    <row r="1081" spans="1:16" x14ac:dyDescent="0.35">
      <c r="A1081">
        <v>6</v>
      </c>
      <c r="B1081" t="s">
        <v>82</v>
      </c>
      <c r="C1081">
        <v>2014</v>
      </c>
      <c r="D1081">
        <v>1</v>
      </c>
      <c r="E1081">
        <v>2014.5</v>
      </c>
      <c r="F1081">
        <v>1039</v>
      </c>
      <c r="G1081">
        <v>1039</v>
      </c>
      <c r="H1081">
        <v>0.1</v>
      </c>
      <c r="I1081">
        <v>7.3477000000000001E-2</v>
      </c>
      <c r="J1081" s="2">
        <v>4.3482900000000003E-15</v>
      </c>
      <c r="K1081">
        <v>1039</v>
      </c>
      <c r="L1081">
        <v>1039</v>
      </c>
      <c r="M1081">
        <v>1039</v>
      </c>
      <c r="N1081">
        <v>759.03300000000002</v>
      </c>
      <c r="O1081">
        <v>759.03300000000002</v>
      </c>
      <c r="P1081">
        <v>759.03300000000002</v>
      </c>
    </row>
    <row r="1082" spans="1:16" x14ac:dyDescent="0.35">
      <c r="A1082">
        <v>6</v>
      </c>
      <c r="B1082" t="s">
        <v>82</v>
      </c>
      <c r="C1082">
        <v>2015</v>
      </c>
      <c r="D1082">
        <v>1</v>
      </c>
      <c r="E1082">
        <v>2015.5</v>
      </c>
      <c r="F1082">
        <v>723</v>
      </c>
      <c r="G1082">
        <v>723</v>
      </c>
      <c r="H1082">
        <v>0.1</v>
      </c>
      <c r="I1082">
        <v>6.0329199999999999E-2</v>
      </c>
      <c r="J1082" s="2">
        <v>5.6709099999999997E-15</v>
      </c>
      <c r="K1082">
        <v>723</v>
      </c>
      <c r="L1082">
        <v>723</v>
      </c>
      <c r="M1082">
        <v>723</v>
      </c>
      <c r="N1082">
        <v>524.01900000000001</v>
      </c>
      <c r="O1082">
        <v>524.01900000000001</v>
      </c>
      <c r="P1082">
        <v>524.01900000000001</v>
      </c>
    </row>
    <row r="1083" spans="1:16" x14ac:dyDescent="0.35">
      <c r="A1083">
        <v>6</v>
      </c>
      <c r="B1083" t="s">
        <v>82</v>
      </c>
      <c r="C1083">
        <v>2016</v>
      </c>
      <c r="D1083">
        <v>1</v>
      </c>
      <c r="E1083">
        <v>2016.5</v>
      </c>
      <c r="F1083">
        <v>222</v>
      </c>
      <c r="G1083">
        <v>222</v>
      </c>
      <c r="H1083">
        <v>0.1</v>
      </c>
      <c r="I1083">
        <v>2.07233E-2</v>
      </c>
      <c r="J1083" s="2">
        <v>6.5750500000000002E-15</v>
      </c>
      <c r="K1083">
        <v>222</v>
      </c>
      <c r="L1083">
        <v>222</v>
      </c>
      <c r="M1083">
        <v>222</v>
      </c>
      <c r="N1083">
        <v>169.57900000000001</v>
      </c>
      <c r="O1083">
        <v>169.57900000000001</v>
      </c>
      <c r="P1083">
        <v>169.57900000000001</v>
      </c>
    </row>
    <row r="1084" spans="1:16" x14ac:dyDescent="0.35">
      <c r="A1084">
        <v>6</v>
      </c>
      <c r="B1084" t="s">
        <v>82</v>
      </c>
      <c r="C1084">
        <v>2017</v>
      </c>
      <c r="D1084">
        <v>1</v>
      </c>
      <c r="E1084">
        <v>2017.5</v>
      </c>
      <c r="F1084">
        <v>218</v>
      </c>
      <c r="G1084">
        <v>218</v>
      </c>
      <c r="H1084">
        <v>0.1</v>
      </c>
      <c r="I1084">
        <v>2.0714400000000001E-2</v>
      </c>
      <c r="J1084" s="2">
        <v>6.8873100000000003E-15</v>
      </c>
      <c r="K1084">
        <v>218</v>
      </c>
      <c r="L1084">
        <v>218</v>
      </c>
      <c r="M1084">
        <v>218</v>
      </c>
      <c r="N1084">
        <v>179.65100000000001</v>
      </c>
      <c r="O1084">
        <v>179.65100000000001</v>
      </c>
      <c r="P1084">
        <v>179.65100000000001</v>
      </c>
    </row>
    <row r="1085" spans="1:16" x14ac:dyDescent="0.35">
      <c r="A1085">
        <v>6</v>
      </c>
      <c r="B1085" t="s">
        <v>82</v>
      </c>
      <c r="C1085">
        <v>2018</v>
      </c>
      <c r="D1085">
        <v>1</v>
      </c>
      <c r="E1085">
        <v>2018.5</v>
      </c>
      <c r="F1085">
        <v>155</v>
      </c>
      <c r="G1085">
        <v>155</v>
      </c>
      <c r="H1085">
        <v>0.1</v>
      </c>
      <c r="I1085">
        <v>1.4036E-2</v>
      </c>
      <c r="J1085" s="2">
        <v>6.2392300000000002E-15</v>
      </c>
      <c r="K1085">
        <v>155</v>
      </c>
      <c r="L1085">
        <v>155</v>
      </c>
      <c r="M1085">
        <v>155</v>
      </c>
      <c r="N1085">
        <v>133.61099999999999</v>
      </c>
      <c r="O1085">
        <v>133.61099999999999</v>
      </c>
      <c r="P1085">
        <v>133.61099999999999</v>
      </c>
    </row>
    <row r="1086" spans="1:16" x14ac:dyDescent="0.35">
      <c r="A1086">
        <v>6</v>
      </c>
      <c r="B1086" t="s">
        <v>82</v>
      </c>
      <c r="C1086">
        <v>2019</v>
      </c>
      <c r="D1086">
        <v>1</v>
      </c>
      <c r="E1086">
        <v>2019.5</v>
      </c>
      <c r="F1086">
        <v>273</v>
      </c>
      <c r="G1086">
        <v>273</v>
      </c>
      <c r="H1086">
        <v>0.1</v>
      </c>
      <c r="I1086">
        <v>2.2960899999999999E-2</v>
      </c>
      <c r="J1086" s="2">
        <v>5.3065399999999996E-15</v>
      </c>
      <c r="K1086">
        <v>273</v>
      </c>
      <c r="L1086">
        <v>273</v>
      </c>
      <c r="M1086">
        <v>273</v>
      </c>
      <c r="N1086">
        <v>235.059</v>
      </c>
      <c r="O1086">
        <v>235.059</v>
      </c>
      <c r="P1086">
        <v>235.059</v>
      </c>
    </row>
    <row r="1088" spans="1:16" x14ac:dyDescent="0.35">
      <c r="A1088" t="s">
        <v>36</v>
      </c>
      <c r="B1088" t="s">
        <v>513</v>
      </c>
      <c r="C1088" t="s">
        <v>514</v>
      </c>
    </row>
    <row r="1089" spans="1:60" x14ac:dyDescent="0.35">
      <c r="A1089" t="s">
        <v>482</v>
      </c>
      <c r="B1089" t="s">
        <v>502</v>
      </c>
      <c r="C1089" t="s">
        <v>515</v>
      </c>
      <c r="D1089" t="s">
        <v>481</v>
      </c>
      <c r="E1089" t="s">
        <v>516</v>
      </c>
      <c r="F1089" t="s">
        <v>517</v>
      </c>
      <c r="G1089" t="s">
        <v>518</v>
      </c>
      <c r="H1089" t="s">
        <v>519</v>
      </c>
      <c r="I1089" t="s">
        <v>520</v>
      </c>
      <c r="J1089" t="s">
        <v>521</v>
      </c>
      <c r="K1089" t="s">
        <v>522</v>
      </c>
      <c r="L1089" t="s">
        <v>523</v>
      </c>
      <c r="M1089" t="s">
        <v>524</v>
      </c>
      <c r="N1089" t="s">
        <v>525</v>
      </c>
      <c r="O1089" t="s">
        <v>526</v>
      </c>
      <c r="P1089" t="s">
        <v>527</v>
      </c>
      <c r="Q1089" t="s">
        <v>528</v>
      </c>
      <c r="R1089" t="s">
        <v>529</v>
      </c>
      <c r="S1089" t="s">
        <v>530</v>
      </c>
      <c r="T1089" t="s">
        <v>531</v>
      </c>
      <c r="U1089" t="s">
        <v>532</v>
      </c>
      <c r="V1089" t="s">
        <v>533</v>
      </c>
      <c r="W1089" t="s">
        <v>534</v>
      </c>
      <c r="X1089" t="s">
        <v>535</v>
      </c>
      <c r="Y1089" t="s">
        <v>536</v>
      </c>
      <c r="Z1089" t="s">
        <v>537</v>
      </c>
      <c r="AA1089" t="s">
        <v>538</v>
      </c>
      <c r="AB1089" t="s">
        <v>539</v>
      </c>
      <c r="AC1089" t="s">
        <v>540</v>
      </c>
      <c r="AD1089" t="s">
        <v>541</v>
      </c>
      <c r="AE1089" t="s">
        <v>542</v>
      </c>
      <c r="AF1089" t="s">
        <v>543</v>
      </c>
      <c r="AG1089" t="s">
        <v>544</v>
      </c>
      <c r="AH1089" t="s">
        <v>545</v>
      </c>
      <c r="AI1089" t="s">
        <v>546</v>
      </c>
      <c r="AJ1089" t="s">
        <v>547</v>
      </c>
      <c r="AK1089" t="s">
        <v>548</v>
      </c>
      <c r="AL1089" t="s">
        <v>549</v>
      </c>
      <c r="AM1089" t="s">
        <v>550</v>
      </c>
      <c r="AN1089" t="s">
        <v>551</v>
      </c>
      <c r="AO1089" t="s">
        <v>552</v>
      </c>
      <c r="AP1089" t="s">
        <v>553</v>
      </c>
      <c r="AQ1089" t="s">
        <v>554</v>
      </c>
      <c r="AR1089" t="s">
        <v>555</v>
      </c>
      <c r="AS1089" t="s">
        <v>556</v>
      </c>
      <c r="AT1089" t="s">
        <v>557</v>
      </c>
      <c r="AU1089" t="s">
        <v>558</v>
      </c>
      <c r="AV1089" t="s">
        <v>559</v>
      </c>
      <c r="AW1089" t="s">
        <v>560</v>
      </c>
      <c r="AX1089" t="s">
        <v>561</v>
      </c>
      <c r="AY1089" t="s">
        <v>562</v>
      </c>
      <c r="AZ1089" t="s">
        <v>563</v>
      </c>
      <c r="BA1089" t="s">
        <v>564</v>
      </c>
      <c r="BB1089" t="s">
        <v>565</v>
      </c>
      <c r="BC1089" t="s">
        <v>566</v>
      </c>
      <c r="BD1089" t="s">
        <v>567</v>
      </c>
      <c r="BE1089" t="s">
        <v>568</v>
      </c>
      <c r="BF1089" t="s">
        <v>569</v>
      </c>
      <c r="BG1089" t="s">
        <v>570</v>
      </c>
      <c r="BH1089" t="s">
        <v>571</v>
      </c>
    </row>
    <row r="1090" spans="1:60" x14ac:dyDescent="0.35">
      <c r="A1090">
        <v>1</v>
      </c>
      <c r="B1090">
        <v>1983</v>
      </c>
      <c r="C1090" t="s">
        <v>572</v>
      </c>
      <c r="D1090">
        <v>1</v>
      </c>
      <c r="E1090">
        <v>55509.8</v>
      </c>
      <c r="F1090">
        <v>55509.8</v>
      </c>
      <c r="G1090">
        <v>42854.9</v>
      </c>
      <c r="H1090">
        <v>21731.9</v>
      </c>
      <c r="I1090">
        <v>42854.9</v>
      </c>
      <c r="J1090">
        <v>55509.8</v>
      </c>
      <c r="K1090">
        <v>101850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42854.9</v>
      </c>
    </row>
    <row r="1091" spans="1:60" x14ac:dyDescent="0.35">
      <c r="A1091">
        <v>1</v>
      </c>
      <c r="B1091">
        <v>1984</v>
      </c>
      <c r="C1091" t="s">
        <v>573</v>
      </c>
      <c r="D1091">
        <v>1</v>
      </c>
      <c r="E1091">
        <v>35384.6</v>
      </c>
      <c r="F1091">
        <v>35384.6</v>
      </c>
      <c r="G1091">
        <v>23435.1</v>
      </c>
      <c r="H1091">
        <v>21731.9</v>
      </c>
      <c r="I1091">
        <v>23435.1</v>
      </c>
      <c r="J1091">
        <v>35384.6</v>
      </c>
      <c r="K1091">
        <v>93525.9</v>
      </c>
      <c r="L1091">
        <v>57.459099999999999</v>
      </c>
      <c r="M1091">
        <v>57.459099999999999</v>
      </c>
      <c r="N1091">
        <v>53.817300000000003</v>
      </c>
      <c r="O1091">
        <v>56.260399999999997</v>
      </c>
      <c r="P1091">
        <v>56.260399999999997</v>
      </c>
      <c r="Q1091">
        <v>46.9221</v>
      </c>
      <c r="R1091">
        <v>57.5</v>
      </c>
      <c r="S1091">
        <v>2.4179700000000002E-3</v>
      </c>
      <c r="T1091">
        <v>24.392299999999999</v>
      </c>
      <c r="U1091">
        <v>24.392299999999999</v>
      </c>
      <c r="V1091">
        <v>24.392299999999999</v>
      </c>
      <c r="W1091">
        <v>16.830500000000001</v>
      </c>
      <c r="X1091">
        <v>16.830500000000001</v>
      </c>
      <c r="Y1091">
        <v>16.830500000000001</v>
      </c>
      <c r="Z1091">
        <v>24.4</v>
      </c>
      <c r="AA1091">
        <v>9.3644900000000001E-4</v>
      </c>
      <c r="AB1091">
        <v>0.50999700000000003</v>
      </c>
      <c r="AC1091">
        <v>0.50999700000000003</v>
      </c>
      <c r="AD1091">
        <v>0.50999700000000003</v>
      </c>
      <c r="AE1091">
        <v>0.293346</v>
      </c>
      <c r="AF1091">
        <v>0.293346</v>
      </c>
      <c r="AG1091">
        <v>0.293346</v>
      </c>
      <c r="AH1091">
        <v>0.51</v>
      </c>
      <c r="AI1091" s="2">
        <v>2.28765E-5</v>
      </c>
      <c r="AJ1091">
        <v>707.27300000000002</v>
      </c>
      <c r="AK1091">
        <v>707.27300000000002</v>
      </c>
      <c r="AL1091">
        <v>672.30100000000004</v>
      </c>
      <c r="AM1091">
        <v>517.35199999999998</v>
      </c>
      <c r="AN1091">
        <v>517.35199999999998</v>
      </c>
      <c r="AO1091">
        <v>409.02</v>
      </c>
      <c r="AP1091">
        <v>713.7</v>
      </c>
      <c r="AQ1091">
        <v>3.1126000000000001E-2</v>
      </c>
      <c r="AR1091">
        <v>18.695499999999999</v>
      </c>
      <c r="AS1091">
        <v>18.695499999999999</v>
      </c>
      <c r="AT1091">
        <v>18.695499999999999</v>
      </c>
      <c r="AU1091">
        <v>13.6753</v>
      </c>
      <c r="AV1091">
        <v>13.6753</v>
      </c>
      <c r="AW1091">
        <v>13.6753</v>
      </c>
      <c r="AX1091">
        <v>18.7</v>
      </c>
      <c r="AY1091">
        <v>8.2276199999999999E-4</v>
      </c>
      <c r="AZ1091">
        <v>1860.21</v>
      </c>
      <c r="BA1091">
        <v>1860.21</v>
      </c>
      <c r="BB1091">
        <v>1860.21</v>
      </c>
      <c r="BC1091">
        <v>1405.8</v>
      </c>
      <c r="BD1091">
        <v>1405.8</v>
      </c>
      <c r="BE1091">
        <v>1405.8</v>
      </c>
      <c r="BF1091">
        <v>1905</v>
      </c>
      <c r="BG1091">
        <v>7.2555800000000004E-2</v>
      </c>
      <c r="BH1091">
        <v>23435.1</v>
      </c>
    </row>
    <row r="1092" spans="1:60" x14ac:dyDescent="0.35">
      <c r="A1092">
        <v>1</v>
      </c>
      <c r="B1092">
        <v>1985</v>
      </c>
      <c r="C1092" t="s">
        <v>574</v>
      </c>
      <c r="D1092">
        <v>1</v>
      </c>
      <c r="E1092">
        <v>30646.400000000001</v>
      </c>
      <c r="F1092">
        <v>30646.400000000001</v>
      </c>
      <c r="G1092">
        <v>23330.5</v>
      </c>
      <c r="H1092">
        <v>849.90300000000002</v>
      </c>
      <c r="I1092">
        <v>23330.5</v>
      </c>
      <c r="J1092">
        <v>30646.400000000001</v>
      </c>
      <c r="K1092">
        <v>51289.1</v>
      </c>
      <c r="L1092">
        <v>73.795199999999994</v>
      </c>
      <c r="M1092">
        <v>73.795199999999994</v>
      </c>
      <c r="N1092">
        <v>70</v>
      </c>
      <c r="O1092">
        <v>60.092500000000001</v>
      </c>
      <c r="P1092">
        <v>60.092500000000001</v>
      </c>
      <c r="Q1092">
        <v>48.8065</v>
      </c>
      <c r="R1092">
        <v>70</v>
      </c>
      <c r="S1092">
        <v>4.0130499999999998E-3</v>
      </c>
      <c r="T1092">
        <v>30</v>
      </c>
      <c r="U1092">
        <v>30</v>
      </c>
      <c r="V1092">
        <v>30</v>
      </c>
      <c r="W1092">
        <v>16.430399999999999</v>
      </c>
      <c r="X1092">
        <v>16.430399999999999</v>
      </c>
      <c r="Y1092">
        <v>16.430399999999999</v>
      </c>
      <c r="Z1092">
        <v>30</v>
      </c>
      <c r="AA1092">
        <v>1.3030100000000001E-3</v>
      </c>
      <c r="AB1092">
        <v>1</v>
      </c>
      <c r="AC1092">
        <v>1</v>
      </c>
      <c r="AD1092">
        <v>1</v>
      </c>
      <c r="AE1092">
        <v>0.49058600000000002</v>
      </c>
      <c r="AF1092">
        <v>0.49058600000000002</v>
      </c>
      <c r="AG1092">
        <v>0.49058600000000002</v>
      </c>
      <c r="AH1092">
        <v>1</v>
      </c>
      <c r="AI1092" s="2">
        <v>4.6328200000000001E-5</v>
      </c>
      <c r="AJ1092">
        <v>902.46199999999999</v>
      </c>
      <c r="AK1092">
        <v>902.46199999999999</v>
      </c>
      <c r="AL1092">
        <v>870</v>
      </c>
      <c r="AM1092">
        <v>546.75300000000004</v>
      </c>
      <c r="AN1092">
        <v>546.75300000000004</v>
      </c>
      <c r="AO1092">
        <v>434.44900000000001</v>
      </c>
      <c r="AP1092">
        <v>870</v>
      </c>
      <c r="AQ1092">
        <v>4.1862499999999997E-2</v>
      </c>
      <c r="AR1092">
        <v>23</v>
      </c>
      <c r="AS1092">
        <v>23</v>
      </c>
      <c r="AT1092">
        <v>23</v>
      </c>
      <c r="AU1092">
        <v>13.9344</v>
      </c>
      <c r="AV1092">
        <v>13.9344</v>
      </c>
      <c r="AW1092">
        <v>13.9344</v>
      </c>
      <c r="AX1092">
        <v>23</v>
      </c>
      <c r="AY1092">
        <v>1.0669E-3</v>
      </c>
      <c r="AZ1092">
        <v>1705</v>
      </c>
      <c r="BA1092">
        <v>1705</v>
      </c>
      <c r="BB1092">
        <v>1705</v>
      </c>
      <c r="BC1092">
        <v>1055.1199999999999</v>
      </c>
      <c r="BD1092">
        <v>1055.1199999999999</v>
      </c>
      <c r="BE1092">
        <v>1055.1199999999999</v>
      </c>
      <c r="BF1092">
        <v>1705</v>
      </c>
      <c r="BG1092">
        <v>7.3527099999999998E-2</v>
      </c>
      <c r="BH1092">
        <v>23330.5</v>
      </c>
    </row>
    <row r="1093" spans="1:60" x14ac:dyDescent="0.35">
      <c r="A1093">
        <v>1</v>
      </c>
      <c r="B1093">
        <v>1986</v>
      </c>
      <c r="C1093" t="s">
        <v>574</v>
      </c>
      <c r="D1093">
        <v>1</v>
      </c>
      <c r="E1093">
        <v>28673.7</v>
      </c>
      <c r="F1093">
        <v>28673.7</v>
      </c>
      <c r="G1093">
        <v>20549.099999999999</v>
      </c>
      <c r="H1093">
        <v>2475.98</v>
      </c>
      <c r="I1093">
        <v>20549.099999999999</v>
      </c>
      <c r="J1093">
        <v>28673.7</v>
      </c>
      <c r="K1093">
        <v>41326.300000000003</v>
      </c>
      <c r="L1093">
        <v>90.956999999999994</v>
      </c>
      <c r="M1093">
        <v>90.956999999999994</v>
      </c>
      <c r="N1093">
        <v>84</v>
      </c>
      <c r="O1093">
        <v>84.244</v>
      </c>
      <c r="P1093">
        <v>84.244</v>
      </c>
      <c r="Q1093">
        <v>65.794399999999996</v>
      </c>
      <c r="R1093">
        <v>84</v>
      </c>
      <c r="S1093">
        <v>5.3129400000000004E-3</v>
      </c>
      <c r="T1093">
        <v>33</v>
      </c>
      <c r="U1093">
        <v>33</v>
      </c>
      <c r="V1093">
        <v>33</v>
      </c>
      <c r="W1093">
        <v>18.754100000000001</v>
      </c>
      <c r="X1093">
        <v>18.754100000000001</v>
      </c>
      <c r="Y1093">
        <v>18.754100000000001</v>
      </c>
      <c r="Z1093">
        <v>33</v>
      </c>
      <c r="AA1093">
        <v>1.60319E-3</v>
      </c>
      <c r="AB1093">
        <v>2</v>
      </c>
      <c r="AC1093">
        <v>2</v>
      </c>
      <c r="AD1093">
        <v>2</v>
      </c>
      <c r="AE1093">
        <v>0.94950100000000004</v>
      </c>
      <c r="AF1093">
        <v>0.94950100000000004</v>
      </c>
      <c r="AG1093">
        <v>0.94950100000000004</v>
      </c>
      <c r="AH1093">
        <v>2</v>
      </c>
      <c r="AI1093">
        <v>1.0738099999999999E-4</v>
      </c>
      <c r="AJ1093">
        <v>1244.96</v>
      </c>
      <c r="AK1093">
        <v>1244.96</v>
      </c>
      <c r="AL1093">
        <v>1180</v>
      </c>
      <c r="AM1093">
        <v>776.04499999999996</v>
      </c>
      <c r="AN1093">
        <v>776.04499999999996</v>
      </c>
      <c r="AO1093">
        <v>592.94399999999996</v>
      </c>
      <c r="AP1093">
        <v>1180</v>
      </c>
      <c r="AQ1093">
        <v>6.4017900000000003E-2</v>
      </c>
      <c r="AR1093">
        <v>19</v>
      </c>
      <c r="AS1093">
        <v>19</v>
      </c>
      <c r="AT1093">
        <v>19</v>
      </c>
      <c r="AU1093">
        <v>11.8436</v>
      </c>
      <c r="AV1093">
        <v>11.8436</v>
      </c>
      <c r="AW1093">
        <v>11.8436</v>
      </c>
      <c r="AX1093">
        <v>19</v>
      </c>
      <c r="AY1093">
        <v>9.770130000000001E-4</v>
      </c>
      <c r="AZ1093">
        <v>1539</v>
      </c>
      <c r="BA1093">
        <v>1539</v>
      </c>
      <c r="BB1093">
        <v>1539</v>
      </c>
      <c r="BC1093">
        <v>1006.44</v>
      </c>
      <c r="BD1093">
        <v>1006.44</v>
      </c>
      <c r="BE1093">
        <v>1006.44</v>
      </c>
      <c r="BF1093">
        <v>1539</v>
      </c>
      <c r="BG1093">
        <v>7.3536599999999994E-2</v>
      </c>
      <c r="BH1093">
        <v>20549.099999999999</v>
      </c>
    </row>
    <row r="1094" spans="1:60" x14ac:dyDescent="0.35">
      <c r="A1094">
        <v>1</v>
      </c>
      <c r="B1094">
        <v>1987</v>
      </c>
      <c r="C1094" t="s">
        <v>574</v>
      </c>
      <c r="D1094">
        <v>1</v>
      </c>
      <c r="E1094">
        <v>26242.799999999999</v>
      </c>
      <c r="F1094">
        <v>26242.799999999999</v>
      </c>
      <c r="G1094">
        <v>18398.099999999999</v>
      </c>
      <c r="H1094">
        <v>21106.400000000001</v>
      </c>
      <c r="I1094">
        <v>18398.099999999999</v>
      </c>
      <c r="J1094">
        <v>26242.799999999999</v>
      </c>
      <c r="K1094">
        <v>51938.400000000001</v>
      </c>
      <c r="L1094">
        <v>103.196</v>
      </c>
      <c r="M1094">
        <v>103.196</v>
      </c>
      <c r="N1094">
        <v>96</v>
      </c>
      <c r="O1094">
        <v>100.629</v>
      </c>
      <c r="P1094">
        <v>100.629</v>
      </c>
      <c r="Q1094">
        <v>84.923199999999994</v>
      </c>
      <c r="R1094">
        <v>96</v>
      </c>
      <c r="S1094">
        <v>6.2153800000000004E-3</v>
      </c>
      <c r="T1094">
        <v>18</v>
      </c>
      <c r="U1094">
        <v>18</v>
      </c>
      <c r="V1094">
        <v>18</v>
      </c>
      <c r="W1094">
        <v>11.5054</v>
      </c>
      <c r="X1094">
        <v>11.5054</v>
      </c>
      <c r="Y1094">
        <v>11.5054</v>
      </c>
      <c r="Z1094">
        <v>18</v>
      </c>
      <c r="AA1094">
        <v>9.3646199999999999E-4</v>
      </c>
      <c r="AB1094">
        <v>0</v>
      </c>
      <c r="AC1094">
        <v>0</v>
      </c>
      <c r="AD1094">
        <v>0</v>
      </c>
      <c r="AE1094">
        <v>0</v>
      </c>
      <c r="AF1094">
        <v>0</v>
      </c>
      <c r="AG1094">
        <v>0</v>
      </c>
      <c r="AH1094">
        <v>0</v>
      </c>
      <c r="AI1094">
        <v>0</v>
      </c>
      <c r="AJ1094">
        <v>1933.74</v>
      </c>
      <c r="AK1094">
        <v>1933.74</v>
      </c>
      <c r="AL1094">
        <v>1840</v>
      </c>
      <c r="AM1094">
        <v>1231.94</v>
      </c>
      <c r="AN1094">
        <v>1231.94</v>
      </c>
      <c r="AO1094">
        <v>1010.57</v>
      </c>
      <c r="AP1094">
        <v>1840</v>
      </c>
      <c r="AQ1094">
        <v>0.111191</v>
      </c>
      <c r="AR1094">
        <v>25</v>
      </c>
      <c r="AS1094">
        <v>25</v>
      </c>
      <c r="AT1094">
        <v>25</v>
      </c>
      <c r="AU1094">
        <v>15.9269</v>
      </c>
      <c r="AV1094">
        <v>15.9269</v>
      </c>
      <c r="AW1094">
        <v>15.9269</v>
      </c>
      <c r="AX1094">
        <v>25</v>
      </c>
      <c r="AY1094">
        <v>1.4375099999999999E-3</v>
      </c>
      <c r="AZ1094">
        <v>1404</v>
      </c>
      <c r="BA1094">
        <v>1404</v>
      </c>
      <c r="BB1094">
        <v>1404</v>
      </c>
      <c r="BC1094">
        <v>961.39400000000001</v>
      </c>
      <c r="BD1094">
        <v>961.39400000000001</v>
      </c>
      <c r="BE1094">
        <v>961.39400000000001</v>
      </c>
      <c r="BF1094">
        <v>1404</v>
      </c>
      <c r="BG1094">
        <v>7.3509000000000005E-2</v>
      </c>
      <c r="BH1094">
        <v>18398.099999999999</v>
      </c>
    </row>
    <row r="1095" spans="1:60" x14ac:dyDescent="0.35">
      <c r="A1095">
        <v>1</v>
      </c>
      <c r="B1095">
        <v>1988</v>
      </c>
      <c r="C1095" t="s">
        <v>574</v>
      </c>
      <c r="D1095">
        <v>1</v>
      </c>
      <c r="E1095">
        <v>23212.799999999999</v>
      </c>
      <c r="F1095">
        <v>23212.799999999999</v>
      </c>
      <c r="G1095">
        <v>16758.7</v>
      </c>
      <c r="H1095">
        <v>17120.900000000001</v>
      </c>
      <c r="I1095">
        <v>16758.7</v>
      </c>
      <c r="J1095">
        <v>23212.799999999999</v>
      </c>
      <c r="K1095">
        <v>55928.2</v>
      </c>
      <c r="L1095">
        <v>134.286</v>
      </c>
      <c r="M1095">
        <v>134.286</v>
      </c>
      <c r="N1095">
        <v>129</v>
      </c>
      <c r="O1095">
        <v>122.74</v>
      </c>
      <c r="P1095">
        <v>122.74</v>
      </c>
      <c r="Q1095">
        <v>112.49299999999999</v>
      </c>
      <c r="R1095">
        <v>129</v>
      </c>
      <c r="S1095">
        <v>8.5833400000000001E-3</v>
      </c>
      <c r="T1095">
        <v>30</v>
      </c>
      <c r="U1095">
        <v>30</v>
      </c>
      <c r="V1095">
        <v>30</v>
      </c>
      <c r="W1095">
        <v>20.5181</v>
      </c>
      <c r="X1095">
        <v>20.5181</v>
      </c>
      <c r="Y1095">
        <v>20.5181</v>
      </c>
      <c r="Z1095">
        <v>30</v>
      </c>
      <c r="AA1095">
        <v>1.6056600000000001E-3</v>
      </c>
      <c r="AB1095">
        <v>8</v>
      </c>
      <c r="AC1095">
        <v>8</v>
      </c>
      <c r="AD1095">
        <v>8</v>
      </c>
      <c r="AE1095">
        <v>4.3777499999999998</v>
      </c>
      <c r="AF1095">
        <v>4.3777499999999998</v>
      </c>
      <c r="AG1095">
        <v>4.3777499999999998</v>
      </c>
      <c r="AH1095">
        <v>8</v>
      </c>
      <c r="AI1095">
        <v>5.1760200000000004E-4</v>
      </c>
      <c r="AJ1095">
        <v>1051.8800000000001</v>
      </c>
      <c r="AK1095">
        <v>1051.8800000000001</v>
      </c>
      <c r="AL1095">
        <v>1028</v>
      </c>
      <c r="AM1095">
        <v>674.49300000000005</v>
      </c>
      <c r="AN1095">
        <v>674.49300000000005</v>
      </c>
      <c r="AO1095">
        <v>606.79899999999998</v>
      </c>
      <c r="AP1095">
        <v>1028</v>
      </c>
      <c r="AQ1095">
        <v>6.6628699999999999E-2</v>
      </c>
      <c r="AR1095">
        <v>44</v>
      </c>
      <c r="AS1095">
        <v>44</v>
      </c>
      <c r="AT1095">
        <v>44</v>
      </c>
      <c r="AU1095">
        <v>28.213899999999999</v>
      </c>
      <c r="AV1095">
        <v>28.213899999999999</v>
      </c>
      <c r="AW1095">
        <v>28.213899999999999</v>
      </c>
      <c r="AX1095">
        <v>44</v>
      </c>
      <c r="AY1095">
        <v>2.78707E-3</v>
      </c>
      <c r="AZ1095">
        <v>1304</v>
      </c>
      <c r="BA1095">
        <v>1304</v>
      </c>
      <c r="BB1095">
        <v>1304</v>
      </c>
      <c r="BC1095">
        <v>889.83199999999999</v>
      </c>
      <c r="BD1095">
        <v>889.83199999999999</v>
      </c>
      <c r="BE1095">
        <v>889.83199999999999</v>
      </c>
      <c r="BF1095">
        <v>1304</v>
      </c>
      <c r="BG1095">
        <v>7.3502700000000004E-2</v>
      </c>
      <c r="BH1095">
        <v>16758.7</v>
      </c>
    </row>
    <row r="1096" spans="1:60" x14ac:dyDescent="0.35">
      <c r="A1096">
        <v>1</v>
      </c>
      <c r="B1096">
        <v>1989</v>
      </c>
      <c r="C1096" t="s">
        <v>574</v>
      </c>
      <c r="D1096">
        <v>1</v>
      </c>
      <c r="E1096">
        <v>21653.5</v>
      </c>
      <c r="F1096">
        <v>21653.5</v>
      </c>
      <c r="G1096">
        <v>16136</v>
      </c>
      <c r="H1096">
        <v>90828</v>
      </c>
      <c r="I1096">
        <v>16136</v>
      </c>
      <c r="J1096">
        <v>21653.5</v>
      </c>
      <c r="K1096">
        <v>133286</v>
      </c>
      <c r="L1096">
        <v>144.97399999999999</v>
      </c>
      <c r="M1096">
        <v>144.97399999999999</v>
      </c>
      <c r="N1096">
        <v>141</v>
      </c>
      <c r="O1096">
        <v>121.428</v>
      </c>
      <c r="P1096">
        <v>121.428</v>
      </c>
      <c r="Q1096">
        <v>110.384</v>
      </c>
      <c r="R1096">
        <v>141</v>
      </c>
      <c r="S1096">
        <v>1.04738E-2</v>
      </c>
      <c r="T1096">
        <v>29</v>
      </c>
      <c r="U1096">
        <v>29</v>
      </c>
      <c r="V1096">
        <v>29</v>
      </c>
      <c r="W1096">
        <v>18.720199999999998</v>
      </c>
      <c r="X1096">
        <v>18.720199999999998</v>
      </c>
      <c r="Y1096">
        <v>18.720199999999998</v>
      </c>
      <c r="Z1096">
        <v>29</v>
      </c>
      <c r="AA1096">
        <v>1.68088E-3</v>
      </c>
      <c r="AB1096">
        <v>7</v>
      </c>
      <c r="AC1096">
        <v>7</v>
      </c>
      <c r="AD1096">
        <v>7</v>
      </c>
      <c r="AE1096">
        <v>3.9836999999999998</v>
      </c>
      <c r="AF1096">
        <v>3.9836999999999998</v>
      </c>
      <c r="AG1096">
        <v>3.9836999999999998</v>
      </c>
      <c r="AH1096">
        <v>7</v>
      </c>
      <c r="AI1096">
        <v>4.5845800000000002E-4</v>
      </c>
      <c r="AJ1096">
        <v>932.99699999999996</v>
      </c>
      <c r="AK1096">
        <v>932.99699999999996</v>
      </c>
      <c r="AL1096">
        <v>917</v>
      </c>
      <c r="AM1096">
        <v>598.09799999999996</v>
      </c>
      <c r="AN1096">
        <v>598.09799999999996</v>
      </c>
      <c r="AO1096">
        <v>524.47199999999998</v>
      </c>
      <c r="AP1096">
        <v>917</v>
      </c>
      <c r="AQ1096">
        <v>6.3948400000000002E-2</v>
      </c>
      <c r="AR1096">
        <v>67</v>
      </c>
      <c r="AS1096">
        <v>67</v>
      </c>
      <c r="AT1096">
        <v>67</v>
      </c>
      <c r="AU1096">
        <v>42.950299999999999</v>
      </c>
      <c r="AV1096">
        <v>42.950299999999999</v>
      </c>
      <c r="AW1096">
        <v>42.950299999999999</v>
      </c>
      <c r="AX1096">
        <v>67</v>
      </c>
      <c r="AY1096">
        <v>4.5922300000000001E-3</v>
      </c>
      <c r="AZ1096">
        <v>1209</v>
      </c>
      <c r="BA1096">
        <v>1209</v>
      </c>
      <c r="BB1096">
        <v>1209</v>
      </c>
      <c r="BC1096">
        <v>800.15899999999999</v>
      </c>
      <c r="BD1096">
        <v>800.15899999999999</v>
      </c>
      <c r="BE1096">
        <v>800.15899999999999</v>
      </c>
      <c r="BF1096">
        <v>1209</v>
      </c>
      <c r="BG1096">
        <v>7.3511699999999999E-2</v>
      </c>
      <c r="BH1096">
        <v>16136</v>
      </c>
    </row>
    <row r="1097" spans="1:60" x14ac:dyDescent="0.35">
      <c r="A1097">
        <v>1</v>
      </c>
      <c r="B1097">
        <v>1990</v>
      </c>
      <c r="C1097" t="s">
        <v>574</v>
      </c>
      <c r="D1097">
        <v>1</v>
      </c>
      <c r="E1097">
        <v>21586.6</v>
      </c>
      <c r="F1097">
        <v>21586.6</v>
      </c>
      <c r="G1097">
        <v>14813.4</v>
      </c>
      <c r="H1097">
        <v>7366.26</v>
      </c>
      <c r="I1097">
        <v>14813.4</v>
      </c>
      <c r="J1097">
        <v>21586.6</v>
      </c>
      <c r="K1097">
        <v>110813</v>
      </c>
      <c r="L1097">
        <v>135.292</v>
      </c>
      <c r="M1097">
        <v>135.292</v>
      </c>
      <c r="N1097">
        <v>128</v>
      </c>
      <c r="O1097">
        <v>118.727</v>
      </c>
      <c r="P1097">
        <v>118.727</v>
      </c>
      <c r="Q1097">
        <v>94.347499999999997</v>
      </c>
      <c r="R1097">
        <v>128</v>
      </c>
      <c r="S1097">
        <v>1.1210700000000001E-2</v>
      </c>
      <c r="T1097">
        <v>18</v>
      </c>
      <c r="U1097">
        <v>18</v>
      </c>
      <c r="V1097">
        <v>18</v>
      </c>
      <c r="W1097">
        <v>10.548500000000001</v>
      </c>
      <c r="X1097">
        <v>10.548500000000001</v>
      </c>
      <c r="Y1097">
        <v>10.548500000000001</v>
      </c>
      <c r="Z1097">
        <v>18</v>
      </c>
      <c r="AA1097">
        <v>1.2134400000000001E-3</v>
      </c>
      <c r="AB1097">
        <v>22</v>
      </c>
      <c r="AC1097">
        <v>22</v>
      </c>
      <c r="AD1097">
        <v>22</v>
      </c>
      <c r="AE1097">
        <v>11.888400000000001</v>
      </c>
      <c r="AF1097">
        <v>11.888400000000001</v>
      </c>
      <c r="AG1097">
        <v>11.888400000000001</v>
      </c>
      <c r="AH1097">
        <v>22</v>
      </c>
      <c r="AI1097">
        <v>1.58128E-3</v>
      </c>
      <c r="AJ1097">
        <v>887.54499999999996</v>
      </c>
      <c r="AK1097">
        <v>887.54499999999996</v>
      </c>
      <c r="AL1097">
        <v>849</v>
      </c>
      <c r="AM1097">
        <v>642.40499999999997</v>
      </c>
      <c r="AN1097">
        <v>642.40499999999997</v>
      </c>
      <c r="AO1097">
        <v>451.43299999999999</v>
      </c>
      <c r="AP1097">
        <v>849</v>
      </c>
      <c r="AQ1097">
        <v>6.6103499999999996E-2</v>
      </c>
      <c r="AR1097">
        <v>47</v>
      </c>
      <c r="AS1097">
        <v>47</v>
      </c>
      <c r="AT1097">
        <v>47</v>
      </c>
      <c r="AU1097">
        <v>34.018599999999999</v>
      </c>
      <c r="AV1097">
        <v>34.018599999999999</v>
      </c>
      <c r="AW1097">
        <v>34.018599999999999</v>
      </c>
      <c r="AX1097">
        <v>47</v>
      </c>
      <c r="AY1097">
        <v>3.50052E-3</v>
      </c>
      <c r="AZ1097">
        <v>1091</v>
      </c>
      <c r="BA1097">
        <v>1091</v>
      </c>
      <c r="BB1097">
        <v>1091</v>
      </c>
      <c r="BC1097">
        <v>756.06899999999996</v>
      </c>
      <c r="BD1097">
        <v>756.06899999999996</v>
      </c>
      <c r="BE1097">
        <v>756.06899999999996</v>
      </c>
      <c r="BF1097">
        <v>1091</v>
      </c>
      <c r="BG1097">
        <v>7.3504399999999998E-2</v>
      </c>
      <c r="BH1097">
        <v>14813.4</v>
      </c>
    </row>
    <row r="1098" spans="1:60" x14ac:dyDescent="0.35">
      <c r="A1098">
        <v>1</v>
      </c>
      <c r="B1098">
        <v>1991</v>
      </c>
      <c r="C1098" t="s">
        <v>574</v>
      </c>
      <c r="D1098">
        <v>1</v>
      </c>
      <c r="E1098">
        <v>23863</v>
      </c>
      <c r="F1098">
        <v>23863</v>
      </c>
      <c r="G1098">
        <v>13011</v>
      </c>
      <c r="H1098">
        <v>15363.5</v>
      </c>
      <c r="I1098">
        <v>13011</v>
      </c>
      <c r="J1098">
        <v>23863</v>
      </c>
      <c r="K1098">
        <v>101143</v>
      </c>
      <c r="L1098">
        <v>171.833</v>
      </c>
      <c r="M1098">
        <v>171.833</v>
      </c>
      <c r="N1098">
        <v>152</v>
      </c>
      <c r="O1098">
        <v>193.971</v>
      </c>
      <c r="P1098">
        <v>193.971</v>
      </c>
      <c r="Q1098">
        <v>127.343</v>
      </c>
      <c r="R1098">
        <v>152</v>
      </c>
      <c r="S1098">
        <v>1.4652800000000001E-2</v>
      </c>
      <c r="T1098">
        <v>60</v>
      </c>
      <c r="U1098">
        <v>60</v>
      </c>
      <c r="V1098">
        <v>60</v>
      </c>
      <c r="W1098">
        <v>35.653100000000002</v>
      </c>
      <c r="X1098">
        <v>35.653100000000002</v>
      </c>
      <c r="Y1098">
        <v>35.653100000000002</v>
      </c>
      <c r="Z1098">
        <v>60</v>
      </c>
      <c r="AA1098">
        <v>4.6561099999999998E-3</v>
      </c>
      <c r="AB1098">
        <v>14</v>
      </c>
      <c r="AC1098">
        <v>14</v>
      </c>
      <c r="AD1098">
        <v>14</v>
      </c>
      <c r="AE1098">
        <v>7.0420800000000003</v>
      </c>
      <c r="AF1098">
        <v>7.0420800000000003</v>
      </c>
      <c r="AG1098">
        <v>7.0420800000000003</v>
      </c>
      <c r="AH1098">
        <v>14</v>
      </c>
      <c r="AI1098">
        <v>1.1923000000000001E-3</v>
      </c>
      <c r="AJ1098">
        <v>1075.1099999999999</v>
      </c>
      <c r="AK1098">
        <v>1075.1099999999999</v>
      </c>
      <c r="AL1098">
        <v>971</v>
      </c>
      <c r="AM1098">
        <v>924.89499999999998</v>
      </c>
      <c r="AN1098">
        <v>924.89499999999998</v>
      </c>
      <c r="AO1098">
        <v>513.54200000000003</v>
      </c>
      <c r="AP1098">
        <v>971</v>
      </c>
      <c r="AQ1098">
        <v>8.5438399999999998E-2</v>
      </c>
      <c r="AR1098">
        <v>29</v>
      </c>
      <c r="AS1098">
        <v>29</v>
      </c>
      <c r="AT1098">
        <v>29</v>
      </c>
      <c r="AU1098">
        <v>24.9481</v>
      </c>
      <c r="AV1098">
        <v>24.9481</v>
      </c>
      <c r="AW1098">
        <v>24.9481</v>
      </c>
      <c r="AX1098">
        <v>29</v>
      </c>
      <c r="AY1098">
        <v>2.3046199999999998E-3</v>
      </c>
      <c r="AZ1098">
        <v>1003</v>
      </c>
      <c r="BA1098">
        <v>1003</v>
      </c>
      <c r="BB1098">
        <v>1003</v>
      </c>
      <c r="BC1098">
        <v>831.84100000000001</v>
      </c>
      <c r="BD1098">
        <v>831.84100000000001</v>
      </c>
      <c r="BE1098">
        <v>831.84100000000001</v>
      </c>
      <c r="BF1098">
        <v>1003</v>
      </c>
      <c r="BG1098">
        <v>7.3477600000000004E-2</v>
      </c>
      <c r="BH1098">
        <v>13011</v>
      </c>
    </row>
    <row r="1099" spans="1:60" x14ac:dyDescent="0.35">
      <c r="A1099">
        <v>1</v>
      </c>
      <c r="B1099">
        <v>1992</v>
      </c>
      <c r="C1099" t="s">
        <v>574</v>
      </c>
      <c r="D1099">
        <v>1</v>
      </c>
      <c r="E1099">
        <v>26271.599999999999</v>
      </c>
      <c r="F1099">
        <v>26271.599999999999</v>
      </c>
      <c r="G1099">
        <v>11447.6</v>
      </c>
      <c r="H1099">
        <v>22702.5</v>
      </c>
      <c r="I1099">
        <v>11447.6</v>
      </c>
      <c r="J1099">
        <v>26271.599999999999</v>
      </c>
      <c r="K1099">
        <v>100482</v>
      </c>
      <c r="L1099">
        <v>127.768</v>
      </c>
      <c r="M1099">
        <v>127.768</v>
      </c>
      <c r="N1099">
        <v>105</v>
      </c>
      <c r="O1099">
        <v>178.995</v>
      </c>
      <c r="P1099">
        <v>178.995</v>
      </c>
      <c r="Q1099">
        <v>113.672</v>
      </c>
      <c r="R1099">
        <v>105</v>
      </c>
      <c r="S1099">
        <v>9.0655300000000005E-3</v>
      </c>
      <c r="T1099">
        <v>23</v>
      </c>
      <c r="U1099">
        <v>23</v>
      </c>
      <c r="V1099">
        <v>23</v>
      </c>
      <c r="W1099">
        <v>16.395900000000001</v>
      </c>
      <c r="X1099">
        <v>16.395900000000001</v>
      </c>
      <c r="Y1099">
        <v>16.395900000000001</v>
      </c>
      <c r="Z1099">
        <v>23</v>
      </c>
      <c r="AA1099">
        <v>1.8212199999999999E-3</v>
      </c>
      <c r="AB1099">
        <v>8</v>
      </c>
      <c r="AC1099">
        <v>8</v>
      </c>
      <c r="AD1099">
        <v>8</v>
      </c>
      <c r="AE1099">
        <v>4.1527799999999999</v>
      </c>
      <c r="AF1099">
        <v>4.1527799999999999</v>
      </c>
      <c r="AG1099">
        <v>4.1527799999999999</v>
      </c>
      <c r="AH1099">
        <v>8</v>
      </c>
      <c r="AI1099">
        <v>7.8258600000000005E-4</v>
      </c>
      <c r="AJ1099">
        <v>1193.01</v>
      </c>
      <c r="AK1099">
        <v>1193.01</v>
      </c>
      <c r="AL1099">
        <v>1001</v>
      </c>
      <c r="AM1099">
        <v>1188.2</v>
      </c>
      <c r="AN1099">
        <v>1188.2</v>
      </c>
      <c r="AO1099">
        <v>598.64200000000005</v>
      </c>
      <c r="AP1099">
        <v>1001</v>
      </c>
      <c r="AQ1099">
        <v>9.4637899999999997E-2</v>
      </c>
      <c r="AR1099">
        <v>49</v>
      </c>
      <c r="AS1099">
        <v>49</v>
      </c>
      <c r="AT1099">
        <v>49</v>
      </c>
      <c r="AU1099">
        <v>48.802399999999999</v>
      </c>
      <c r="AV1099">
        <v>48.802399999999999</v>
      </c>
      <c r="AW1099">
        <v>48.802399999999999</v>
      </c>
      <c r="AX1099">
        <v>49</v>
      </c>
      <c r="AY1099">
        <v>3.8870300000000001E-3</v>
      </c>
      <c r="AZ1099">
        <v>1025</v>
      </c>
      <c r="BA1099">
        <v>1025</v>
      </c>
      <c r="BB1099">
        <v>1025</v>
      </c>
      <c r="BC1099">
        <v>1033.6400000000001</v>
      </c>
      <c r="BD1099">
        <v>1033.6400000000001</v>
      </c>
      <c r="BE1099">
        <v>1033.6400000000001</v>
      </c>
      <c r="BF1099">
        <v>1025</v>
      </c>
      <c r="BG1099">
        <v>7.3520799999999997E-2</v>
      </c>
      <c r="BH1099">
        <v>11447.6</v>
      </c>
    </row>
    <row r="1100" spans="1:60" x14ac:dyDescent="0.35">
      <c r="A1100">
        <v>1</v>
      </c>
      <c r="B1100">
        <v>1993</v>
      </c>
      <c r="C1100" t="s">
        <v>574</v>
      </c>
      <c r="D1100">
        <v>1</v>
      </c>
      <c r="E1100">
        <v>28683.3</v>
      </c>
      <c r="F1100">
        <v>28683.3</v>
      </c>
      <c r="G1100">
        <v>11865</v>
      </c>
      <c r="H1100">
        <v>8645.36</v>
      </c>
      <c r="I1100">
        <v>11865</v>
      </c>
      <c r="J1100">
        <v>28683.3</v>
      </c>
      <c r="K1100">
        <v>85505.1</v>
      </c>
      <c r="L1100">
        <v>170.221</v>
      </c>
      <c r="M1100">
        <v>170.221</v>
      </c>
      <c r="N1100">
        <v>146</v>
      </c>
      <c r="O1100">
        <v>236.20500000000001</v>
      </c>
      <c r="P1100">
        <v>236.20500000000001</v>
      </c>
      <c r="Q1100">
        <v>179.10400000000001</v>
      </c>
      <c r="R1100">
        <v>146</v>
      </c>
      <c r="S1100">
        <v>8.9860200000000008E-3</v>
      </c>
      <c r="T1100">
        <v>62</v>
      </c>
      <c r="U1100">
        <v>62</v>
      </c>
      <c r="V1100">
        <v>62</v>
      </c>
      <c r="W1100">
        <v>55.89</v>
      </c>
      <c r="X1100">
        <v>55.89</v>
      </c>
      <c r="Y1100">
        <v>55.89</v>
      </c>
      <c r="Z1100">
        <v>62</v>
      </c>
      <c r="AA1100">
        <v>3.9891800000000002E-3</v>
      </c>
      <c r="AB1100">
        <v>1</v>
      </c>
      <c r="AC1100">
        <v>1</v>
      </c>
      <c r="AD1100">
        <v>1</v>
      </c>
      <c r="AE1100">
        <v>0.61407599999999996</v>
      </c>
      <c r="AF1100">
        <v>0.61407599999999996</v>
      </c>
      <c r="AG1100">
        <v>0.61407599999999996</v>
      </c>
      <c r="AH1100">
        <v>1</v>
      </c>
      <c r="AI1100" s="2">
        <v>9.5058199999999997E-5</v>
      </c>
      <c r="AJ1100">
        <v>1153.4100000000001</v>
      </c>
      <c r="AK1100">
        <v>1153.4100000000001</v>
      </c>
      <c r="AL1100">
        <v>979</v>
      </c>
      <c r="AM1100">
        <v>1204.06</v>
      </c>
      <c r="AN1100">
        <v>1204.06</v>
      </c>
      <c r="AO1100">
        <v>748.32299999999998</v>
      </c>
      <c r="AP1100">
        <v>979</v>
      </c>
      <c r="AQ1100">
        <v>8.3155199999999999E-2</v>
      </c>
      <c r="AR1100">
        <v>68</v>
      </c>
      <c r="AS1100">
        <v>68</v>
      </c>
      <c r="AT1100">
        <v>68</v>
      </c>
      <c r="AU1100">
        <v>70.986000000000004</v>
      </c>
      <c r="AV1100">
        <v>70.986000000000004</v>
      </c>
      <c r="AW1100">
        <v>70.986000000000004</v>
      </c>
      <c r="AX1100">
        <v>68</v>
      </c>
      <c r="AY1100">
        <v>4.90246E-3</v>
      </c>
      <c r="AZ1100">
        <v>1191</v>
      </c>
      <c r="BA1100">
        <v>1191</v>
      </c>
      <c r="BB1100">
        <v>1191</v>
      </c>
      <c r="BC1100">
        <v>1281.79</v>
      </c>
      <c r="BD1100">
        <v>1281.79</v>
      </c>
      <c r="BE1100">
        <v>1281.79</v>
      </c>
      <c r="BF1100">
        <v>1191</v>
      </c>
      <c r="BG1100">
        <v>7.35233E-2</v>
      </c>
      <c r="BH1100">
        <v>11865</v>
      </c>
    </row>
    <row r="1101" spans="1:60" x14ac:dyDescent="0.35">
      <c r="A1101">
        <v>1</v>
      </c>
      <c r="B1101">
        <v>1994</v>
      </c>
      <c r="C1101" t="s">
        <v>574</v>
      </c>
      <c r="D1101">
        <v>1</v>
      </c>
      <c r="E1101">
        <v>30512.6</v>
      </c>
      <c r="F1101">
        <v>30512.6</v>
      </c>
      <c r="G1101">
        <v>14530.9</v>
      </c>
      <c r="H1101">
        <v>33634.699999999997</v>
      </c>
      <c r="I1101">
        <v>14530.9</v>
      </c>
      <c r="J1101">
        <v>30512.6</v>
      </c>
      <c r="K1101">
        <v>98378.1</v>
      </c>
      <c r="L1101">
        <v>385.28800000000001</v>
      </c>
      <c r="M1101">
        <v>385.28800000000001</v>
      </c>
      <c r="N1101">
        <v>354</v>
      </c>
      <c r="O1101">
        <v>470.346</v>
      </c>
      <c r="P1101">
        <v>470.346</v>
      </c>
      <c r="Q1101">
        <v>400.351</v>
      </c>
      <c r="R1101">
        <v>354</v>
      </c>
      <c r="S1101">
        <v>1.6844100000000001E-2</v>
      </c>
      <c r="T1101">
        <v>154</v>
      </c>
      <c r="U1101">
        <v>154</v>
      </c>
      <c r="V1101">
        <v>154</v>
      </c>
      <c r="W1101">
        <v>146.09399999999999</v>
      </c>
      <c r="X1101">
        <v>146.09399999999999</v>
      </c>
      <c r="Y1101">
        <v>146.09399999999999</v>
      </c>
      <c r="Z1101">
        <v>154</v>
      </c>
      <c r="AA1101">
        <v>7.3962699999999999E-3</v>
      </c>
      <c r="AB1101">
        <v>0</v>
      </c>
      <c r="AC1101">
        <v>0</v>
      </c>
      <c r="AD1101">
        <v>0</v>
      </c>
      <c r="AE1101">
        <v>0</v>
      </c>
      <c r="AF1101">
        <v>0</v>
      </c>
      <c r="AG1101">
        <v>0</v>
      </c>
      <c r="AH1101">
        <v>0</v>
      </c>
      <c r="AI1101">
        <v>0</v>
      </c>
      <c r="AJ1101">
        <v>850.96500000000003</v>
      </c>
      <c r="AK1101">
        <v>850.96500000000003</v>
      </c>
      <c r="AL1101">
        <v>786</v>
      </c>
      <c r="AM1101">
        <v>840.10599999999999</v>
      </c>
      <c r="AN1101">
        <v>840.10599999999999</v>
      </c>
      <c r="AO1101">
        <v>662.11</v>
      </c>
      <c r="AP1101">
        <v>786</v>
      </c>
      <c r="AQ1101">
        <v>5.33246E-2</v>
      </c>
      <c r="AR1101">
        <v>76</v>
      </c>
      <c r="AS1101">
        <v>76</v>
      </c>
      <c r="AT1101">
        <v>76</v>
      </c>
      <c r="AU1101">
        <v>75.030199999999994</v>
      </c>
      <c r="AV1101">
        <v>75.030199999999994</v>
      </c>
      <c r="AW1101">
        <v>75.030199999999994</v>
      </c>
      <c r="AX1101">
        <v>76</v>
      </c>
      <c r="AY1101">
        <v>4.7624399999999997E-3</v>
      </c>
      <c r="AZ1101">
        <v>1429</v>
      </c>
      <c r="BA1101">
        <v>1429</v>
      </c>
      <c r="BB1101">
        <v>1429</v>
      </c>
      <c r="BC1101">
        <v>1449.12</v>
      </c>
      <c r="BD1101">
        <v>1449.12</v>
      </c>
      <c r="BE1101">
        <v>1449.12</v>
      </c>
      <c r="BF1101">
        <v>1429</v>
      </c>
      <c r="BG1101">
        <v>7.35402E-2</v>
      </c>
      <c r="BH1101">
        <v>14530.9</v>
      </c>
    </row>
    <row r="1102" spans="1:60" x14ac:dyDescent="0.35">
      <c r="A1102">
        <v>1</v>
      </c>
      <c r="B1102">
        <v>1995</v>
      </c>
      <c r="C1102" t="s">
        <v>574</v>
      </c>
      <c r="D1102">
        <v>1</v>
      </c>
      <c r="E1102">
        <v>31557.1</v>
      </c>
      <c r="F1102">
        <v>31557.1</v>
      </c>
      <c r="G1102">
        <v>18258.7</v>
      </c>
      <c r="H1102">
        <v>50041.3</v>
      </c>
      <c r="I1102">
        <v>18258.7</v>
      </c>
      <c r="J1102">
        <v>31557.1</v>
      </c>
      <c r="K1102">
        <v>124796</v>
      </c>
      <c r="L1102">
        <v>449.892</v>
      </c>
      <c r="M1102">
        <v>449.892</v>
      </c>
      <c r="N1102">
        <v>424</v>
      </c>
      <c r="O1102">
        <v>483.69299999999998</v>
      </c>
      <c r="P1102">
        <v>483.69299999999998</v>
      </c>
      <c r="Q1102">
        <v>421.60700000000003</v>
      </c>
      <c r="R1102">
        <v>424</v>
      </c>
      <c r="S1102">
        <v>1.8834199999999999E-2</v>
      </c>
      <c r="T1102">
        <v>169</v>
      </c>
      <c r="U1102">
        <v>169</v>
      </c>
      <c r="V1102">
        <v>169</v>
      </c>
      <c r="W1102">
        <v>146.499</v>
      </c>
      <c r="X1102">
        <v>146.499</v>
      </c>
      <c r="Y1102">
        <v>146.499</v>
      </c>
      <c r="Z1102">
        <v>169</v>
      </c>
      <c r="AA1102">
        <v>7.2303999999999997E-3</v>
      </c>
      <c r="AB1102">
        <v>4</v>
      </c>
      <c r="AC1102">
        <v>4</v>
      </c>
      <c r="AD1102">
        <v>4</v>
      </c>
      <c r="AE1102">
        <v>2.97065</v>
      </c>
      <c r="AF1102">
        <v>2.97065</v>
      </c>
      <c r="AG1102">
        <v>2.97065</v>
      </c>
      <c r="AH1102">
        <v>4</v>
      </c>
      <c r="AI1102">
        <v>2.21096E-4</v>
      </c>
      <c r="AJ1102">
        <v>1114.1199999999999</v>
      </c>
      <c r="AK1102">
        <v>1114.1199999999999</v>
      </c>
      <c r="AL1102">
        <v>1057</v>
      </c>
      <c r="AM1102">
        <v>1011.31</v>
      </c>
      <c r="AN1102">
        <v>1011.31</v>
      </c>
      <c r="AO1102">
        <v>831.72900000000004</v>
      </c>
      <c r="AP1102">
        <v>1057</v>
      </c>
      <c r="AQ1102">
        <v>6.2368399999999997E-2</v>
      </c>
      <c r="AR1102">
        <v>181</v>
      </c>
      <c r="AS1102">
        <v>181</v>
      </c>
      <c r="AT1102">
        <v>181</v>
      </c>
      <c r="AU1102">
        <v>164.297</v>
      </c>
      <c r="AV1102">
        <v>164.297</v>
      </c>
      <c r="AW1102">
        <v>164.297</v>
      </c>
      <c r="AX1102">
        <v>181</v>
      </c>
      <c r="AY1102">
        <v>1.01324E-2</v>
      </c>
      <c r="AZ1102">
        <v>1604</v>
      </c>
      <c r="BA1102">
        <v>1604</v>
      </c>
      <c r="BB1102">
        <v>1604</v>
      </c>
      <c r="BC1102">
        <v>1473.95</v>
      </c>
      <c r="BD1102">
        <v>1473.95</v>
      </c>
      <c r="BE1102">
        <v>1473.95</v>
      </c>
      <c r="BF1102">
        <v>1604</v>
      </c>
      <c r="BG1102">
        <v>7.3509599999999994E-2</v>
      </c>
      <c r="BH1102">
        <v>18258.7</v>
      </c>
    </row>
    <row r="1103" spans="1:60" x14ac:dyDescent="0.35">
      <c r="A1103">
        <v>1</v>
      </c>
      <c r="B1103">
        <v>1996</v>
      </c>
      <c r="C1103" t="s">
        <v>574</v>
      </c>
      <c r="D1103">
        <v>1</v>
      </c>
      <c r="E1103">
        <v>32150.5</v>
      </c>
      <c r="F1103">
        <v>32150.5</v>
      </c>
      <c r="G1103">
        <v>20241.8</v>
      </c>
      <c r="H1103">
        <v>3117.85</v>
      </c>
      <c r="I1103">
        <v>20241.8</v>
      </c>
      <c r="J1103">
        <v>32150.5</v>
      </c>
      <c r="K1103">
        <v>98387.3</v>
      </c>
      <c r="L1103">
        <v>325.56400000000002</v>
      </c>
      <c r="M1103">
        <v>325.56400000000002</v>
      </c>
      <c r="N1103">
        <v>308</v>
      </c>
      <c r="O1103">
        <v>326.05900000000003</v>
      </c>
      <c r="P1103">
        <v>326.05900000000003</v>
      </c>
      <c r="Q1103">
        <v>279.52699999999999</v>
      </c>
      <c r="R1103">
        <v>308</v>
      </c>
      <c r="S1103">
        <v>1.4360400000000001E-2</v>
      </c>
      <c r="T1103">
        <v>128</v>
      </c>
      <c r="U1103">
        <v>128</v>
      </c>
      <c r="V1103">
        <v>128</v>
      </c>
      <c r="W1103">
        <v>100.762</v>
      </c>
      <c r="X1103">
        <v>100.762</v>
      </c>
      <c r="Y1103">
        <v>100.762</v>
      </c>
      <c r="Z1103">
        <v>128</v>
      </c>
      <c r="AA1103">
        <v>5.6263499999999996E-3</v>
      </c>
      <c r="AB1103">
        <v>87</v>
      </c>
      <c r="AC1103">
        <v>87</v>
      </c>
      <c r="AD1103">
        <v>87</v>
      </c>
      <c r="AE1103">
        <v>60.115400000000001</v>
      </c>
      <c r="AF1103">
        <v>60.115400000000001</v>
      </c>
      <c r="AG1103">
        <v>60.115400000000001</v>
      </c>
      <c r="AH1103">
        <v>87</v>
      </c>
      <c r="AI1103">
        <v>4.5124500000000003E-3</v>
      </c>
      <c r="AJ1103">
        <v>2522.2399999999998</v>
      </c>
      <c r="AK1103">
        <v>2522.2399999999998</v>
      </c>
      <c r="AL1103">
        <v>2395</v>
      </c>
      <c r="AM1103">
        <v>2185.8000000000002</v>
      </c>
      <c r="AN1103">
        <v>2185.8000000000002</v>
      </c>
      <c r="AO1103">
        <v>1725</v>
      </c>
      <c r="AP1103">
        <v>2395</v>
      </c>
      <c r="AQ1103">
        <v>0.136245</v>
      </c>
      <c r="AR1103">
        <v>104</v>
      </c>
      <c r="AS1103">
        <v>104</v>
      </c>
      <c r="AT1103">
        <v>104</v>
      </c>
      <c r="AU1103">
        <v>90.127399999999994</v>
      </c>
      <c r="AV1103">
        <v>90.127399999999994</v>
      </c>
      <c r="AW1103">
        <v>90.127399999999994</v>
      </c>
      <c r="AX1103">
        <v>104</v>
      </c>
      <c r="AY1103">
        <v>5.61781E-3</v>
      </c>
      <c r="AZ1103">
        <v>1619</v>
      </c>
      <c r="BA1103">
        <v>1619</v>
      </c>
      <c r="BB1103">
        <v>1619</v>
      </c>
      <c r="BC1103">
        <v>1391.36</v>
      </c>
      <c r="BD1103">
        <v>1391.36</v>
      </c>
      <c r="BE1103">
        <v>1391.36</v>
      </c>
      <c r="BF1103">
        <v>1619</v>
      </c>
      <c r="BG1103">
        <v>7.3512300000000003E-2</v>
      </c>
      <c r="BH1103">
        <v>20241.8</v>
      </c>
    </row>
    <row r="1104" spans="1:60" x14ac:dyDescent="0.35">
      <c r="A1104">
        <v>1</v>
      </c>
      <c r="B1104">
        <v>1997</v>
      </c>
      <c r="C1104" t="s">
        <v>574</v>
      </c>
      <c r="D1104">
        <v>1</v>
      </c>
      <c r="E1104">
        <v>31873.8</v>
      </c>
      <c r="F1104">
        <v>31873.8</v>
      </c>
      <c r="G1104">
        <v>19429.599999999999</v>
      </c>
      <c r="H1104">
        <v>57812.1</v>
      </c>
      <c r="I1104">
        <v>19429.599999999999</v>
      </c>
      <c r="J1104">
        <v>31873.8</v>
      </c>
      <c r="K1104">
        <v>131542</v>
      </c>
      <c r="L1104">
        <v>360.714</v>
      </c>
      <c r="M1104">
        <v>360.714</v>
      </c>
      <c r="N1104">
        <v>335</v>
      </c>
      <c r="O1104">
        <v>369.55900000000003</v>
      </c>
      <c r="P1104">
        <v>369.55900000000003</v>
      </c>
      <c r="Q1104">
        <v>294.00900000000001</v>
      </c>
      <c r="R1104">
        <v>335</v>
      </c>
      <c r="S1104">
        <v>1.72052E-2</v>
      </c>
      <c r="T1104">
        <v>119</v>
      </c>
      <c r="U1104">
        <v>119</v>
      </c>
      <c r="V1104">
        <v>119</v>
      </c>
      <c r="W1104">
        <v>88.123199999999997</v>
      </c>
      <c r="X1104">
        <v>88.123199999999997</v>
      </c>
      <c r="Y1104">
        <v>88.123199999999997</v>
      </c>
      <c r="Z1104">
        <v>119</v>
      </c>
      <c r="AA1104">
        <v>5.6597699999999997E-3</v>
      </c>
      <c r="AB1104">
        <v>71</v>
      </c>
      <c r="AC1104">
        <v>71</v>
      </c>
      <c r="AD1104">
        <v>71</v>
      </c>
      <c r="AE1104">
        <v>45.573399999999999</v>
      </c>
      <c r="AF1104">
        <v>45.573399999999999</v>
      </c>
      <c r="AG1104">
        <v>45.573399999999999</v>
      </c>
      <c r="AH1104">
        <v>71</v>
      </c>
      <c r="AI1104">
        <v>3.91296E-3</v>
      </c>
      <c r="AJ1104">
        <v>2121.58</v>
      </c>
      <c r="AK1104">
        <v>2121.58</v>
      </c>
      <c r="AL1104">
        <v>1984</v>
      </c>
      <c r="AM1104">
        <v>1811.12</v>
      </c>
      <c r="AN1104">
        <v>1811.12</v>
      </c>
      <c r="AO1104">
        <v>1332.88</v>
      </c>
      <c r="AP1104">
        <v>1984</v>
      </c>
      <c r="AQ1104">
        <v>0.116859</v>
      </c>
      <c r="AR1104">
        <v>111</v>
      </c>
      <c r="AS1104">
        <v>111</v>
      </c>
      <c r="AT1104">
        <v>111</v>
      </c>
      <c r="AU1104">
        <v>94.756900000000002</v>
      </c>
      <c r="AV1104">
        <v>94.756900000000002</v>
      </c>
      <c r="AW1104">
        <v>94.756900000000002</v>
      </c>
      <c r="AX1104">
        <v>111</v>
      </c>
      <c r="AY1104">
        <v>6.1139999999999996E-3</v>
      </c>
      <c r="AZ1104">
        <v>1539</v>
      </c>
      <c r="BA1104">
        <v>1539</v>
      </c>
      <c r="BB1104">
        <v>1539</v>
      </c>
      <c r="BC1104">
        <v>1311.69</v>
      </c>
      <c r="BD1104">
        <v>1311.69</v>
      </c>
      <c r="BE1104">
        <v>1311.69</v>
      </c>
      <c r="BF1104">
        <v>1539</v>
      </c>
      <c r="BG1104">
        <v>7.35122E-2</v>
      </c>
      <c r="BH1104">
        <v>19429.599999999999</v>
      </c>
    </row>
    <row r="1105" spans="1:60" x14ac:dyDescent="0.35">
      <c r="A1105">
        <v>1</v>
      </c>
      <c r="B1105">
        <v>1998</v>
      </c>
      <c r="C1105" t="s">
        <v>574</v>
      </c>
      <c r="D1105">
        <v>1</v>
      </c>
      <c r="E1105">
        <v>31996.2</v>
      </c>
      <c r="F1105">
        <v>31996.2</v>
      </c>
      <c r="G1105">
        <v>18204</v>
      </c>
      <c r="H1105">
        <v>17153.7</v>
      </c>
      <c r="I1105">
        <v>18204</v>
      </c>
      <c r="J1105">
        <v>31996.2</v>
      </c>
      <c r="K1105">
        <v>117345</v>
      </c>
      <c r="L1105">
        <v>267.05</v>
      </c>
      <c r="M1105">
        <v>267.05</v>
      </c>
      <c r="N1105">
        <v>241</v>
      </c>
      <c r="O1105">
        <v>295.839</v>
      </c>
      <c r="P1105">
        <v>295.839</v>
      </c>
      <c r="Q1105">
        <v>225.786</v>
      </c>
      <c r="R1105">
        <v>241</v>
      </c>
      <c r="S1105">
        <v>1.2907999999999999E-2</v>
      </c>
      <c r="T1105">
        <v>121</v>
      </c>
      <c r="U1105">
        <v>121</v>
      </c>
      <c r="V1105">
        <v>121</v>
      </c>
      <c r="W1105">
        <v>89.586200000000005</v>
      </c>
      <c r="X1105">
        <v>89.586200000000005</v>
      </c>
      <c r="Y1105">
        <v>89.586200000000005</v>
      </c>
      <c r="Z1105">
        <v>121</v>
      </c>
      <c r="AA1105">
        <v>6.1201199999999997E-3</v>
      </c>
      <c r="AB1105">
        <v>85</v>
      </c>
      <c r="AC1105">
        <v>85</v>
      </c>
      <c r="AD1105">
        <v>85</v>
      </c>
      <c r="AE1105">
        <v>52.0685</v>
      </c>
      <c r="AF1105">
        <v>52.0685</v>
      </c>
      <c r="AG1105">
        <v>52.0685</v>
      </c>
      <c r="AH1105">
        <v>85</v>
      </c>
      <c r="AI1105">
        <v>5.0835999999999998E-3</v>
      </c>
      <c r="AJ1105">
        <v>1948.8</v>
      </c>
      <c r="AK1105">
        <v>1948.8</v>
      </c>
      <c r="AL1105">
        <v>1773</v>
      </c>
      <c r="AM1105">
        <v>1720.02</v>
      </c>
      <c r="AN1105">
        <v>1720.02</v>
      </c>
      <c r="AO1105">
        <v>1166.55</v>
      </c>
      <c r="AP1105">
        <v>1773</v>
      </c>
      <c r="AQ1105">
        <v>0.10956100000000001</v>
      </c>
      <c r="AR1105">
        <v>170</v>
      </c>
      <c r="AS1105">
        <v>170</v>
      </c>
      <c r="AT1105">
        <v>170</v>
      </c>
      <c r="AU1105">
        <v>150.042</v>
      </c>
      <c r="AV1105">
        <v>150.042</v>
      </c>
      <c r="AW1105">
        <v>150.042</v>
      </c>
      <c r="AX1105">
        <v>170</v>
      </c>
      <c r="AY1105">
        <v>9.5573800000000007E-3</v>
      </c>
      <c r="AZ1105">
        <v>1488</v>
      </c>
      <c r="BA1105">
        <v>1488</v>
      </c>
      <c r="BB1105">
        <v>1488</v>
      </c>
      <c r="BC1105">
        <v>1316.9</v>
      </c>
      <c r="BD1105">
        <v>1316.9</v>
      </c>
      <c r="BE1105">
        <v>1316.9</v>
      </c>
      <c r="BF1105">
        <v>1488</v>
      </c>
      <c r="BG1105">
        <v>7.3514300000000005E-2</v>
      </c>
      <c r="BH1105">
        <v>18204</v>
      </c>
    </row>
    <row r="1106" spans="1:60" x14ac:dyDescent="0.35">
      <c r="A1106">
        <v>1</v>
      </c>
      <c r="B1106">
        <v>1999</v>
      </c>
      <c r="C1106" t="s">
        <v>574</v>
      </c>
      <c r="D1106">
        <v>1</v>
      </c>
      <c r="E1106">
        <v>33167.4</v>
      </c>
      <c r="F1106">
        <v>33167.4</v>
      </c>
      <c r="G1106">
        <v>17600.2</v>
      </c>
      <c r="H1106">
        <v>58044.4</v>
      </c>
      <c r="I1106">
        <v>17600.2</v>
      </c>
      <c r="J1106">
        <v>33167.4</v>
      </c>
      <c r="K1106">
        <v>147152</v>
      </c>
      <c r="L1106">
        <v>302.185</v>
      </c>
      <c r="M1106">
        <v>302.185</v>
      </c>
      <c r="N1106">
        <v>274</v>
      </c>
      <c r="O1106">
        <v>348.28399999999999</v>
      </c>
      <c r="P1106">
        <v>348.28399999999999</v>
      </c>
      <c r="Q1106">
        <v>275.72199999999998</v>
      </c>
      <c r="R1106">
        <v>274</v>
      </c>
      <c r="S1106">
        <v>1.39931E-2</v>
      </c>
      <c r="T1106">
        <v>148</v>
      </c>
      <c r="U1106">
        <v>148</v>
      </c>
      <c r="V1106">
        <v>148</v>
      </c>
      <c r="W1106">
        <v>118.355</v>
      </c>
      <c r="X1106">
        <v>118.355</v>
      </c>
      <c r="Y1106">
        <v>118.355</v>
      </c>
      <c r="Z1106">
        <v>148</v>
      </c>
      <c r="AA1106">
        <v>7.3167600000000003E-3</v>
      </c>
      <c r="AB1106">
        <v>220</v>
      </c>
      <c r="AC1106">
        <v>220</v>
      </c>
      <c r="AD1106">
        <v>220</v>
      </c>
      <c r="AE1106">
        <v>136.434</v>
      </c>
      <c r="AF1106">
        <v>136.434</v>
      </c>
      <c r="AG1106">
        <v>136.434</v>
      </c>
      <c r="AH1106">
        <v>220</v>
      </c>
      <c r="AI1106">
        <v>1.39141E-2</v>
      </c>
      <c r="AJ1106">
        <v>2023.51</v>
      </c>
      <c r="AK1106">
        <v>2023.51</v>
      </c>
      <c r="AL1106">
        <v>1843</v>
      </c>
      <c r="AM1106">
        <v>1849.87</v>
      </c>
      <c r="AN1106">
        <v>1849.87</v>
      </c>
      <c r="AO1106">
        <v>1290.72</v>
      </c>
      <c r="AP1106">
        <v>1843</v>
      </c>
      <c r="AQ1106">
        <v>0.11450100000000001</v>
      </c>
      <c r="AR1106">
        <v>185</v>
      </c>
      <c r="AS1106">
        <v>185</v>
      </c>
      <c r="AT1106">
        <v>185</v>
      </c>
      <c r="AU1106">
        <v>169.124</v>
      </c>
      <c r="AV1106">
        <v>169.124</v>
      </c>
      <c r="AW1106">
        <v>169.124</v>
      </c>
      <c r="AX1106">
        <v>185</v>
      </c>
      <c r="AY1106">
        <v>1.04683E-2</v>
      </c>
      <c r="AZ1106">
        <v>1491</v>
      </c>
      <c r="BA1106">
        <v>1491</v>
      </c>
      <c r="BB1106">
        <v>1491</v>
      </c>
      <c r="BC1106">
        <v>1378.49</v>
      </c>
      <c r="BD1106">
        <v>1378.49</v>
      </c>
      <c r="BE1106">
        <v>1378.49</v>
      </c>
      <c r="BF1106">
        <v>1491</v>
      </c>
      <c r="BG1106">
        <v>7.3503899999999997E-2</v>
      </c>
      <c r="BH1106">
        <v>17600.2</v>
      </c>
    </row>
    <row r="1107" spans="1:60" x14ac:dyDescent="0.35">
      <c r="A1107">
        <v>1</v>
      </c>
      <c r="B1107">
        <v>2000</v>
      </c>
      <c r="C1107" t="s">
        <v>574</v>
      </c>
      <c r="D1107">
        <v>1</v>
      </c>
      <c r="E1107">
        <v>34294.800000000003</v>
      </c>
      <c r="F1107">
        <v>34294.800000000003</v>
      </c>
      <c r="G1107">
        <v>17700.2</v>
      </c>
      <c r="H1107">
        <v>25054.9</v>
      </c>
      <c r="I1107">
        <v>17700.2</v>
      </c>
      <c r="J1107">
        <v>34294.800000000003</v>
      </c>
      <c r="K1107">
        <v>137278</v>
      </c>
      <c r="L1107">
        <v>259.89600000000002</v>
      </c>
      <c r="M1107">
        <v>259.89600000000002</v>
      </c>
      <c r="N1107">
        <v>236</v>
      </c>
      <c r="O1107">
        <v>302.226</v>
      </c>
      <c r="P1107">
        <v>302.226</v>
      </c>
      <c r="Q1107">
        <v>237.923</v>
      </c>
      <c r="R1107">
        <v>236</v>
      </c>
      <c r="S1107">
        <v>1.14961E-2</v>
      </c>
      <c r="T1107">
        <v>53</v>
      </c>
      <c r="U1107">
        <v>53</v>
      </c>
      <c r="V1107">
        <v>53</v>
      </c>
      <c r="W1107">
        <v>43.6571</v>
      </c>
      <c r="X1107">
        <v>43.6571</v>
      </c>
      <c r="Y1107">
        <v>43.6571</v>
      </c>
      <c r="Z1107">
        <v>53</v>
      </c>
      <c r="AA1107">
        <v>2.4751E-3</v>
      </c>
      <c r="AB1107">
        <v>52</v>
      </c>
      <c r="AC1107">
        <v>52</v>
      </c>
      <c r="AD1107">
        <v>52</v>
      </c>
      <c r="AE1107">
        <v>34.262900000000002</v>
      </c>
      <c r="AF1107">
        <v>34.262900000000002</v>
      </c>
      <c r="AG1107">
        <v>34.262900000000002</v>
      </c>
      <c r="AH1107">
        <v>52</v>
      </c>
      <c r="AI1107">
        <v>3.15892E-3</v>
      </c>
      <c r="AJ1107">
        <v>1974.73</v>
      </c>
      <c r="AK1107">
        <v>1974.73</v>
      </c>
      <c r="AL1107">
        <v>1805</v>
      </c>
      <c r="AM1107">
        <v>1874.19</v>
      </c>
      <c r="AN1107">
        <v>1874.19</v>
      </c>
      <c r="AO1107">
        <v>1306.51</v>
      </c>
      <c r="AP1107">
        <v>1805</v>
      </c>
      <c r="AQ1107">
        <v>0.10962</v>
      </c>
      <c r="AR1107">
        <v>261</v>
      </c>
      <c r="AS1107">
        <v>261</v>
      </c>
      <c r="AT1107">
        <v>261</v>
      </c>
      <c r="AU1107">
        <v>247.71100000000001</v>
      </c>
      <c r="AV1107">
        <v>247.71100000000001</v>
      </c>
      <c r="AW1107">
        <v>247.71100000000001</v>
      </c>
      <c r="AX1107">
        <v>261</v>
      </c>
      <c r="AY1107">
        <v>1.44884E-2</v>
      </c>
      <c r="AZ1107">
        <v>1544</v>
      </c>
      <c r="BA1107">
        <v>1544</v>
      </c>
      <c r="BB1107">
        <v>1544</v>
      </c>
      <c r="BC1107">
        <v>1466.09</v>
      </c>
      <c r="BD1107">
        <v>1466.09</v>
      </c>
      <c r="BE1107">
        <v>1466.09</v>
      </c>
      <c r="BF1107">
        <v>1544</v>
      </c>
      <c r="BG1107">
        <v>7.3537000000000005E-2</v>
      </c>
      <c r="BH1107">
        <v>17700.2</v>
      </c>
    </row>
    <row r="1108" spans="1:60" x14ac:dyDescent="0.35">
      <c r="A1108">
        <v>1</v>
      </c>
      <c r="B1108">
        <v>2001</v>
      </c>
      <c r="C1108" t="s">
        <v>574</v>
      </c>
      <c r="D1108">
        <v>1</v>
      </c>
      <c r="E1108">
        <v>36327.4</v>
      </c>
      <c r="F1108">
        <v>36327.4</v>
      </c>
      <c r="G1108">
        <v>18698.7</v>
      </c>
      <c r="H1108">
        <v>28108.9</v>
      </c>
      <c r="I1108">
        <v>18698.7</v>
      </c>
      <c r="J1108">
        <v>36327.4</v>
      </c>
      <c r="K1108">
        <v>132593</v>
      </c>
      <c r="L1108">
        <v>290.60399999999998</v>
      </c>
      <c r="M1108">
        <v>290.60399999999998</v>
      </c>
      <c r="N1108">
        <v>263</v>
      </c>
      <c r="O1108">
        <v>341.30700000000002</v>
      </c>
      <c r="P1108">
        <v>341.30700000000002</v>
      </c>
      <c r="Q1108">
        <v>267.73399999999998</v>
      </c>
      <c r="R1108">
        <v>263</v>
      </c>
      <c r="S1108">
        <v>1.2127799999999999E-2</v>
      </c>
      <c r="T1108">
        <v>58</v>
      </c>
      <c r="U1108">
        <v>58</v>
      </c>
      <c r="V1108">
        <v>58</v>
      </c>
      <c r="W1108">
        <v>47.792999999999999</v>
      </c>
      <c r="X1108">
        <v>47.792999999999999</v>
      </c>
      <c r="Y1108">
        <v>47.792999999999999</v>
      </c>
      <c r="Z1108">
        <v>58</v>
      </c>
      <c r="AA1108">
        <v>2.6108199999999998E-3</v>
      </c>
      <c r="AB1108">
        <v>97</v>
      </c>
      <c r="AC1108">
        <v>97</v>
      </c>
      <c r="AD1108">
        <v>97</v>
      </c>
      <c r="AE1108">
        <v>64.996099999999998</v>
      </c>
      <c r="AF1108">
        <v>64.996099999999998</v>
      </c>
      <c r="AG1108">
        <v>64.996099999999998</v>
      </c>
      <c r="AH1108">
        <v>97</v>
      </c>
      <c r="AI1108">
        <v>5.5366599999999997E-3</v>
      </c>
      <c r="AJ1108">
        <v>2081.44</v>
      </c>
      <c r="AK1108">
        <v>2081.44</v>
      </c>
      <c r="AL1108">
        <v>1883</v>
      </c>
      <c r="AM1108">
        <v>2007.04</v>
      </c>
      <c r="AN1108">
        <v>2007.04</v>
      </c>
      <c r="AO1108">
        <v>1375.47</v>
      </c>
      <c r="AP1108">
        <v>1883</v>
      </c>
      <c r="AQ1108">
        <v>0.110453</v>
      </c>
      <c r="AR1108">
        <v>199</v>
      </c>
      <c r="AS1108">
        <v>199</v>
      </c>
      <c r="AT1108">
        <v>199</v>
      </c>
      <c r="AU1108">
        <v>191.88800000000001</v>
      </c>
      <c r="AV1108">
        <v>191.88800000000001</v>
      </c>
      <c r="AW1108">
        <v>191.88800000000001</v>
      </c>
      <c r="AX1108">
        <v>199</v>
      </c>
      <c r="AY1108">
        <v>1.0560099999999999E-2</v>
      </c>
      <c r="AZ1108">
        <v>1628</v>
      </c>
      <c r="BA1108">
        <v>1628</v>
      </c>
      <c r="BB1108">
        <v>1628</v>
      </c>
      <c r="BC1108">
        <v>1567.87</v>
      </c>
      <c r="BD1108">
        <v>1567.87</v>
      </c>
      <c r="BE1108">
        <v>1567.87</v>
      </c>
      <c r="BF1108">
        <v>1628</v>
      </c>
      <c r="BG1108">
        <v>7.3543700000000004E-2</v>
      </c>
      <c r="BH1108">
        <v>18698.7</v>
      </c>
    </row>
    <row r="1109" spans="1:60" x14ac:dyDescent="0.35">
      <c r="A1109">
        <v>1</v>
      </c>
      <c r="B1109">
        <v>2002</v>
      </c>
      <c r="C1109" t="s">
        <v>574</v>
      </c>
      <c r="D1109">
        <v>1</v>
      </c>
      <c r="E1109">
        <v>38036.6</v>
      </c>
      <c r="F1109">
        <v>38036.6</v>
      </c>
      <c r="G1109">
        <v>19575.7</v>
      </c>
      <c r="H1109">
        <v>43855.199999999997</v>
      </c>
      <c r="I1109">
        <v>19575.7</v>
      </c>
      <c r="J1109">
        <v>38036.6</v>
      </c>
      <c r="K1109">
        <v>144430</v>
      </c>
      <c r="L1109">
        <v>399.452</v>
      </c>
      <c r="M1109">
        <v>399.452</v>
      </c>
      <c r="N1109">
        <v>361</v>
      </c>
      <c r="O1109">
        <v>470.94400000000002</v>
      </c>
      <c r="P1109">
        <v>470.94400000000002</v>
      </c>
      <c r="Q1109">
        <v>369.096</v>
      </c>
      <c r="R1109">
        <v>361</v>
      </c>
      <c r="S1109">
        <v>1.5585399999999999E-2</v>
      </c>
      <c r="T1109">
        <v>75</v>
      </c>
      <c r="U1109">
        <v>75</v>
      </c>
      <c r="V1109">
        <v>75</v>
      </c>
      <c r="W1109">
        <v>62.626100000000001</v>
      </c>
      <c r="X1109">
        <v>62.626100000000001</v>
      </c>
      <c r="Y1109">
        <v>62.626100000000001</v>
      </c>
      <c r="Z1109">
        <v>75</v>
      </c>
      <c r="AA1109">
        <v>3.1779099999999999E-3</v>
      </c>
      <c r="AB1109">
        <v>110</v>
      </c>
      <c r="AC1109">
        <v>110</v>
      </c>
      <c r="AD1109">
        <v>110</v>
      </c>
      <c r="AE1109">
        <v>74.016199999999998</v>
      </c>
      <c r="AF1109">
        <v>74.016199999999998</v>
      </c>
      <c r="AG1109">
        <v>74.016199999999998</v>
      </c>
      <c r="AH1109">
        <v>110</v>
      </c>
      <c r="AI1109">
        <v>6.0047900000000003E-3</v>
      </c>
      <c r="AJ1109">
        <v>2013.05</v>
      </c>
      <c r="AK1109">
        <v>2013.05</v>
      </c>
      <c r="AL1109">
        <v>1825</v>
      </c>
      <c r="AM1109">
        <v>1934.03</v>
      </c>
      <c r="AN1109">
        <v>1934.03</v>
      </c>
      <c r="AO1109">
        <v>1352.78</v>
      </c>
      <c r="AP1109">
        <v>1825</v>
      </c>
      <c r="AQ1109">
        <v>0.101156</v>
      </c>
      <c r="AR1109">
        <v>251</v>
      </c>
      <c r="AS1109">
        <v>251</v>
      </c>
      <c r="AT1109">
        <v>251</v>
      </c>
      <c r="AU1109">
        <v>241.14699999999999</v>
      </c>
      <c r="AV1109">
        <v>241.14699999999999</v>
      </c>
      <c r="AW1109">
        <v>241.14699999999999</v>
      </c>
      <c r="AX1109">
        <v>251</v>
      </c>
      <c r="AY1109">
        <v>1.2612699999999999E-2</v>
      </c>
      <c r="AZ1109">
        <v>1723</v>
      </c>
      <c r="BA1109">
        <v>1723</v>
      </c>
      <c r="BB1109">
        <v>1723</v>
      </c>
      <c r="BC1109">
        <v>1664.7</v>
      </c>
      <c r="BD1109">
        <v>1664.7</v>
      </c>
      <c r="BE1109">
        <v>1664.7</v>
      </c>
      <c r="BF1109">
        <v>1723</v>
      </c>
      <c r="BG1109">
        <v>7.3517700000000005E-2</v>
      </c>
      <c r="BH1109">
        <v>19575.7</v>
      </c>
    </row>
    <row r="1110" spans="1:60" x14ac:dyDescent="0.35">
      <c r="A1110">
        <v>1</v>
      </c>
      <c r="B1110">
        <v>2003</v>
      </c>
      <c r="C1110" t="s">
        <v>574</v>
      </c>
      <c r="D1110">
        <v>1</v>
      </c>
      <c r="E1110">
        <v>39536.699999999997</v>
      </c>
      <c r="F1110">
        <v>39536.699999999997</v>
      </c>
      <c r="G1110">
        <v>20828.5</v>
      </c>
      <c r="H1110">
        <v>44208.800000000003</v>
      </c>
      <c r="I1110">
        <v>20828.5</v>
      </c>
      <c r="J1110">
        <v>39536.699999999997</v>
      </c>
      <c r="K1110">
        <v>153896</v>
      </c>
      <c r="L1110">
        <v>388.33600000000001</v>
      </c>
      <c r="M1110">
        <v>388.33600000000001</v>
      </c>
      <c r="N1110">
        <v>353</v>
      </c>
      <c r="O1110">
        <v>451.803</v>
      </c>
      <c r="P1110">
        <v>451.803</v>
      </c>
      <c r="Q1110">
        <v>363.19099999999997</v>
      </c>
      <c r="R1110">
        <v>353</v>
      </c>
      <c r="S1110">
        <v>1.43357E-2</v>
      </c>
      <c r="T1110">
        <v>65</v>
      </c>
      <c r="U1110">
        <v>65</v>
      </c>
      <c r="V1110">
        <v>65</v>
      </c>
      <c r="W1110">
        <v>54.741500000000002</v>
      </c>
      <c r="X1110">
        <v>54.741500000000002</v>
      </c>
      <c r="Y1110">
        <v>54.741500000000002</v>
      </c>
      <c r="Z1110">
        <v>65</v>
      </c>
      <c r="AA1110">
        <v>2.61809E-3</v>
      </c>
      <c r="AB1110">
        <v>127</v>
      </c>
      <c r="AC1110">
        <v>127</v>
      </c>
      <c r="AD1110">
        <v>127</v>
      </c>
      <c r="AE1110">
        <v>86.258700000000005</v>
      </c>
      <c r="AF1110">
        <v>86.258700000000005</v>
      </c>
      <c r="AG1110">
        <v>86.258700000000005</v>
      </c>
      <c r="AH1110">
        <v>127</v>
      </c>
      <c r="AI1110">
        <v>6.6030500000000001E-3</v>
      </c>
      <c r="AJ1110">
        <v>2716.31</v>
      </c>
      <c r="AK1110">
        <v>2716.31</v>
      </c>
      <c r="AL1110">
        <v>2471</v>
      </c>
      <c r="AM1110">
        <v>2585.31</v>
      </c>
      <c r="AN1110">
        <v>2585.31</v>
      </c>
      <c r="AO1110">
        <v>1850.31</v>
      </c>
      <c r="AP1110">
        <v>2471</v>
      </c>
      <c r="AQ1110">
        <v>0.13056599999999999</v>
      </c>
      <c r="AR1110">
        <v>443</v>
      </c>
      <c r="AS1110">
        <v>443</v>
      </c>
      <c r="AT1110">
        <v>443</v>
      </c>
      <c r="AU1110">
        <v>421.63499999999999</v>
      </c>
      <c r="AV1110">
        <v>421.63499999999999</v>
      </c>
      <c r="AW1110">
        <v>421.63499999999999</v>
      </c>
      <c r="AX1110">
        <v>443</v>
      </c>
      <c r="AY1110">
        <v>2.1293800000000002E-2</v>
      </c>
      <c r="AZ1110">
        <v>1807</v>
      </c>
      <c r="BA1110">
        <v>1807</v>
      </c>
      <c r="BB1110">
        <v>1807</v>
      </c>
      <c r="BC1110">
        <v>1731.94</v>
      </c>
      <c r="BD1110">
        <v>1731.94</v>
      </c>
      <c r="BE1110">
        <v>1731.94</v>
      </c>
      <c r="BF1110">
        <v>1807</v>
      </c>
      <c r="BG1110">
        <v>7.3531700000000005E-2</v>
      </c>
      <c r="BH1110">
        <v>20828.5</v>
      </c>
    </row>
    <row r="1111" spans="1:60" x14ac:dyDescent="0.35">
      <c r="A1111">
        <v>1</v>
      </c>
      <c r="B1111">
        <v>2004</v>
      </c>
      <c r="C1111" t="s">
        <v>574</v>
      </c>
      <c r="D1111">
        <v>1</v>
      </c>
      <c r="E1111">
        <v>40350.199999999997</v>
      </c>
      <c r="F1111">
        <v>40350.199999999997</v>
      </c>
      <c r="G1111">
        <v>21654.2</v>
      </c>
      <c r="H1111">
        <v>33529.9</v>
      </c>
      <c r="I1111">
        <v>21654.2</v>
      </c>
      <c r="J1111">
        <v>40350.199999999997</v>
      </c>
      <c r="K1111">
        <v>149884</v>
      </c>
      <c r="L1111">
        <v>412.98700000000002</v>
      </c>
      <c r="M1111">
        <v>412.98700000000002</v>
      </c>
      <c r="N1111">
        <v>380</v>
      </c>
      <c r="O1111">
        <v>467.62700000000001</v>
      </c>
      <c r="P1111">
        <v>467.62700000000001</v>
      </c>
      <c r="Q1111">
        <v>382.62799999999999</v>
      </c>
      <c r="R1111">
        <v>380</v>
      </c>
      <c r="S1111">
        <v>1.49298E-2</v>
      </c>
      <c r="T1111">
        <v>72</v>
      </c>
      <c r="U1111">
        <v>72</v>
      </c>
      <c r="V1111">
        <v>72</v>
      </c>
      <c r="W1111">
        <v>60.786200000000001</v>
      </c>
      <c r="X1111">
        <v>60.786200000000001</v>
      </c>
      <c r="Y1111">
        <v>60.786200000000001</v>
      </c>
      <c r="Z1111">
        <v>72</v>
      </c>
      <c r="AA1111">
        <v>2.7741300000000001E-3</v>
      </c>
      <c r="AB1111">
        <v>131</v>
      </c>
      <c r="AC1111">
        <v>131</v>
      </c>
      <c r="AD1111">
        <v>131</v>
      </c>
      <c r="AE1111">
        <v>89.838099999999997</v>
      </c>
      <c r="AF1111">
        <v>89.838099999999997</v>
      </c>
      <c r="AG1111">
        <v>89.838099999999997</v>
      </c>
      <c r="AH1111">
        <v>131</v>
      </c>
      <c r="AI1111">
        <v>6.5438500000000004E-3</v>
      </c>
      <c r="AJ1111">
        <v>2820.95</v>
      </c>
      <c r="AK1111">
        <v>2820.95</v>
      </c>
      <c r="AL1111">
        <v>2604</v>
      </c>
      <c r="AM1111">
        <v>2667</v>
      </c>
      <c r="AN1111">
        <v>2667</v>
      </c>
      <c r="AO1111">
        <v>1962.83</v>
      </c>
      <c r="AP1111">
        <v>2604</v>
      </c>
      <c r="AQ1111">
        <v>0.132129</v>
      </c>
      <c r="AR1111">
        <v>544</v>
      </c>
      <c r="AS1111">
        <v>544</v>
      </c>
      <c r="AT1111">
        <v>544</v>
      </c>
      <c r="AU1111">
        <v>514.31200000000001</v>
      </c>
      <c r="AV1111">
        <v>514.31200000000001</v>
      </c>
      <c r="AW1111">
        <v>514.31200000000001</v>
      </c>
      <c r="AX1111">
        <v>544</v>
      </c>
      <c r="AY1111">
        <v>2.5479999999999999E-2</v>
      </c>
      <c r="AZ1111">
        <v>1857</v>
      </c>
      <c r="BA1111">
        <v>1857</v>
      </c>
      <c r="BB1111">
        <v>1857</v>
      </c>
      <c r="BC1111">
        <v>1757.29</v>
      </c>
      <c r="BD1111">
        <v>1757.29</v>
      </c>
      <c r="BE1111">
        <v>1757.29</v>
      </c>
      <c r="BF1111">
        <v>1857</v>
      </c>
      <c r="BG1111">
        <v>7.3524800000000001E-2</v>
      </c>
      <c r="BH1111">
        <v>21654.2</v>
      </c>
    </row>
    <row r="1112" spans="1:60" x14ac:dyDescent="0.35">
      <c r="A1112">
        <v>1</v>
      </c>
      <c r="B1112">
        <v>2005</v>
      </c>
      <c r="C1112" t="s">
        <v>574</v>
      </c>
      <c r="D1112">
        <v>1</v>
      </c>
      <c r="E1112">
        <v>40992.1</v>
      </c>
      <c r="F1112">
        <v>40992.1</v>
      </c>
      <c r="G1112">
        <v>22279.200000000001</v>
      </c>
      <c r="H1112">
        <v>22797.3</v>
      </c>
      <c r="I1112">
        <v>22279.200000000001</v>
      </c>
      <c r="J1112">
        <v>40992.1</v>
      </c>
      <c r="K1112">
        <v>135797</v>
      </c>
      <c r="L1112">
        <v>385.38499999999999</v>
      </c>
      <c r="M1112">
        <v>385.38499999999999</v>
      </c>
      <c r="N1112">
        <v>353</v>
      </c>
      <c r="O1112">
        <v>434.96699999999998</v>
      </c>
      <c r="P1112">
        <v>434.96699999999998</v>
      </c>
      <c r="Q1112">
        <v>347.13099999999997</v>
      </c>
      <c r="R1112">
        <v>353</v>
      </c>
      <c r="S1112">
        <v>1.4108300000000001E-2</v>
      </c>
      <c r="T1112">
        <v>59</v>
      </c>
      <c r="U1112">
        <v>59</v>
      </c>
      <c r="V1112">
        <v>59</v>
      </c>
      <c r="W1112">
        <v>48.534999999999997</v>
      </c>
      <c r="X1112">
        <v>48.534999999999997</v>
      </c>
      <c r="Y1112">
        <v>48.534999999999997</v>
      </c>
      <c r="Z1112">
        <v>59</v>
      </c>
      <c r="AA1112">
        <v>2.2887099999999998E-3</v>
      </c>
      <c r="AB1112">
        <v>68</v>
      </c>
      <c r="AC1112">
        <v>68</v>
      </c>
      <c r="AD1112">
        <v>68</v>
      </c>
      <c r="AE1112">
        <v>46.539700000000003</v>
      </c>
      <c r="AF1112">
        <v>46.539700000000003</v>
      </c>
      <c r="AG1112">
        <v>46.539700000000003</v>
      </c>
      <c r="AH1112">
        <v>68</v>
      </c>
      <c r="AI1112">
        <v>3.3128099999999998E-3</v>
      </c>
      <c r="AJ1112">
        <v>3441.41</v>
      </c>
      <c r="AK1112">
        <v>3441.41</v>
      </c>
      <c r="AL1112">
        <v>3161</v>
      </c>
      <c r="AM1112">
        <v>3247.85</v>
      </c>
      <c r="AN1112">
        <v>3247.85</v>
      </c>
      <c r="AO1112">
        <v>2327.52</v>
      </c>
      <c r="AP1112">
        <v>3161</v>
      </c>
      <c r="AQ1112">
        <v>0.16022600000000001</v>
      </c>
      <c r="AR1112">
        <v>789</v>
      </c>
      <c r="AS1112">
        <v>789</v>
      </c>
      <c r="AT1112">
        <v>789</v>
      </c>
      <c r="AU1112">
        <v>744.62300000000005</v>
      </c>
      <c r="AV1112">
        <v>744.62300000000005</v>
      </c>
      <c r="AW1112">
        <v>744.62300000000005</v>
      </c>
      <c r="AX1112">
        <v>789</v>
      </c>
      <c r="AY1112">
        <v>3.6734599999999999E-2</v>
      </c>
      <c r="AZ1112">
        <v>1862</v>
      </c>
      <c r="BA1112">
        <v>1862</v>
      </c>
      <c r="BB1112">
        <v>1862</v>
      </c>
      <c r="BC1112">
        <v>1754.39</v>
      </c>
      <c r="BD1112">
        <v>1754.39</v>
      </c>
      <c r="BE1112">
        <v>1754.39</v>
      </c>
      <c r="BF1112">
        <v>1862</v>
      </c>
      <c r="BG1112">
        <v>7.3533299999999996E-2</v>
      </c>
      <c r="BH1112">
        <v>22279.200000000001</v>
      </c>
    </row>
    <row r="1113" spans="1:60" x14ac:dyDescent="0.35">
      <c r="A1113">
        <v>1</v>
      </c>
      <c r="B1113">
        <v>2006</v>
      </c>
      <c r="C1113" t="s">
        <v>574</v>
      </c>
      <c r="D1113">
        <v>1</v>
      </c>
      <c r="E1113">
        <v>40652.400000000001</v>
      </c>
      <c r="F1113">
        <v>40652.400000000001</v>
      </c>
      <c r="G1113">
        <v>21910.3</v>
      </c>
      <c r="H1113">
        <v>24736.9</v>
      </c>
      <c r="I1113">
        <v>21910.3</v>
      </c>
      <c r="J1113">
        <v>40652.400000000001</v>
      </c>
      <c r="K1113">
        <v>126022</v>
      </c>
      <c r="L1113">
        <v>395.964</v>
      </c>
      <c r="M1113">
        <v>395.964</v>
      </c>
      <c r="N1113">
        <v>359</v>
      </c>
      <c r="O1113">
        <v>456.20400000000001</v>
      </c>
      <c r="P1113">
        <v>456.20400000000001</v>
      </c>
      <c r="Q1113">
        <v>358.81799999999998</v>
      </c>
      <c r="R1113">
        <v>359</v>
      </c>
      <c r="S1113">
        <v>1.4595E-2</v>
      </c>
      <c r="T1113">
        <v>119</v>
      </c>
      <c r="U1113">
        <v>119</v>
      </c>
      <c r="V1113">
        <v>119</v>
      </c>
      <c r="W1113">
        <v>97.417699999999996</v>
      </c>
      <c r="X1113">
        <v>97.417699999999996</v>
      </c>
      <c r="Y1113">
        <v>97.417699999999996</v>
      </c>
      <c r="Z1113">
        <v>119</v>
      </c>
      <c r="AA1113">
        <v>4.7573700000000003E-3</v>
      </c>
      <c r="AB1113">
        <v>11</v>
      </c>
      <c r="AC1113">
        <v>11</v>
      </c>
      <c r="AD1113">
        <v>11</v>
      </c>
      <c r="AE1113">
        <v>7.3903400000000001</v>
      </c>
      <c r="AF1113">
        <v>7.3903400000000001</v>
      </c>
      <c r="AG1113">
        <v>7.3903400000000001</v>
      </c>
      <c r="AH1113">
        <v>11</v>
      </c>
      <c r="AI1113">
        <v>5.5007899999999998E-4</v>
      </c>
      <c r="AJ1113">
        <v>3588.19</v>
      </c>
      <c r="AK1113">
        <v>3588.19</v>
      </c>
      <c r="AL1113">
        <v>3259</v>
      </c>
      <c r="AM1113">
        <v>3381.22</v>
      </c>
      <c r="AN1113">
        <v>3381.22</v>
      </c>
      <c r="AO1113">
        <v>2381.5300000000002</v>
      </c>
      <c r="AP1113">
        <v>3259</v>
      </c>
      <c r="AQ1113">
        <v>0.16850799999999999</v>
      </c>
      <c r="AR1113">
        <v>629</v>
      </c>
      <c r="AS1113">
        <v>629</v>
      </c>
      <c r="AT1113">
        <v>629</v>
      </c>
      <c r="AU1113">
        <v>592.71699999999998</v>
      </c>
      <c r="AV1113">
        <v>592.71699999999998</v>
      </c>
      <c r="AW1113">
        <v>592.71699999999998</v>
      </c>
      <c r="AX1113">
        <v>629</v>
      </c>
      <c r="AY1113">
        <v>2.9538999999999999E-2</v>
      </c>
      <c r="AZ1113">
        <v>1839</v>
      </c>
      <c r="BA1113">
        <v>1839</v>
      </c>
      <c r="BB1113">
        <v>1839</v>
      </c>
      <c r="BC1113">
        <v>1744.08</v>
      </c>
      <c r="BD1113">
        <v>1744.08</v>
      </c>
      <c r="BE1113">
        <v>1744.08</v>
      </c>
      <c r="BF1113">
        <v>1839</v>
      </c>
      <c r="BG1113">
        <v>7.3529399999999995E-2</v>
      </c>
      <c r="BH1113">
        <v>21910.3</v>
      </c>
    </row>
    <row r="1114" spans="1:60" x14ac:dyDescent="0.35">
      <c r="A1114">
        <v>1</v>
      </c>
      <c r="B1114">
        <v>2007</v>
      </c>
      <c r="C1114" t="s">
        <v>574</v>
      </c>
      <c r="D1114">
        <v>1</v>
      </c>
      <c r="E1114">
        <v>39803.4</v>
      </c>
      <c r="F1114">
        <v>39803.4</v>
      </c>
      <c r="G1114">
        <v>21518.7</v>
      </c>
      <c r="H1114">
        <v>28633.5</v>
      </c>
      <c r="I1114">
        <v>21518.7</v>
      </c>
      <c r="J1114">
        <v>39803.4</v>
      </c>
      <c r="K1114">
        <v>122228</v>
      </c>
      <c r="L1114">
        <v>453.43</v>
      </c>
      <c r="M1114">
        <v>453.43</v>
      </c>
      <c r="N1114">
        <v>413</v>
      </c>
      <c r="O1114">
        <v>521.31700000000001</v>
      </c>
      <c r="P1114">
        <v>521.31700000000001</v>
      </c>
      <c r="Q1114">
        <v>420.62700000000001</v>
      </c>
      <c r="R1114">
        <v>413</v>
      </c>
      <c r="S1114">
        <v>1.64861E-2</v>
      </c>
      <c r="T1114">
        <v>166</v>
      </c>
      <c r="U1114">
        <v>166</v>
      </c>
      <c r="V1114">
        <v>166</v>
      </c>
      <c r="W1114">
        <v>138.98699999999999</v>
      </c>
      <c r="X1114">
        <v>138.98699999999999</v>
      </c>
      <c r="Y1114">
        <v>138.98699999999999</v>
      </c>
      <c r="Z1114">
        <v>166</v>
      </c>
      <c r="AA1114">
        <v>6.5705399999999997E-3</v>
      </c>
      <c r="AB1114">
        <v>37</v>
      </c>
      <c r="AC1114">
        <v>37</v>
      </c>
      <c r="AD1114">
        <v>37</v>
      </c>
      <c r="AE1114">
        <v>24.8673</v>
      </c>
      <c r="AF1114">
        <v>24.8673</v>
      </c>
      <c r="AG1114">
        <v>24.8673</v>
      </c>
      <c r="AH1114">
        <v>37</v>
      </c>
      <c r="AI1114">
        <v>1.8882E-3</v>
      </c>
      <c r="AJ1114">
        <v>3032.96</v>
      </c>
      <c r="AK1114">
        <v>3032.96</v>
      </c>
      <c r="AL1114">
        <v>2771</v>
      </c>
      <c r="AM1114">
        <v>2819.95</v>
      </c>
      <c r="AN1114">
        <v>2819.95</v>
      </c>
      <c r="AO1114">
        <v>2062.8200000000002</v>
      </c>
      <c r="AP1114">
        <v>2771</v>
      </c>
      <c r="AQ1114">
        <v>0.142766</v>
      </c>
      <c r="AR1114">
        <v>677</v>
      </c>
      <c r="AS1114">
        <v>677</v>
      </c>
      <c r="AT1114">
        <v>677</v>
      </c>
      <c r="AU1114">
        <v>629.452</v>
      </c>
      <c r="AV1114">
        <v>629.452</v>
      </c>
      <c r="AW1114">
        <v>629.452</v>
      </c>
      <c r="AX1114">
        <v>677</v>
      </c>
      <c r="AY1114">
        <v>3.18675E-2</v>
      </c>
      <c r="AZ1114">
        <v>1838</v>
      </c>
      <c r="BA1114">
        <v>1838</v>
      </c>
      <c r="BB1114">
        <v>1838</v>
      </c>
      <c r="BC1114">
        <v>1736.59</v>
      </c>
      <c r="BD1114">
        <v>1736.59</v>
      </c>
      <c r="BE1114">
        <v>1736.59</v>
      </c>
      <c r="BF1114">
        <v>1838</v>
      </c>
      <c r="BG1114">
        <v>7.3513400000000007E-2</v>
      </c>
      <c r="BH1114">
        <v>21518.7</v>
      </c>
    </row>
    <row r="1115" spans="1:60" x14ac:dyDescent="0.35">
      <c r="A1115">
        <v>1</v>
      </c>
      <c r="B1115">
        <v>2008</v>
      </c>
      <c r="C1115" t="s">
        <v>574</v>
      </c>
      <c r="D1115">
        <v>1</v>
      </c>
      <c r="E1115">
        <v>38780.800000000003</v>
      </c>
      <c r="F1115">
        <v>38780.800000000003</v>
      </c>
      <c r="G1115">
        <v>21821.1</v>
      </c>
      <c r="H1115">
        <v>15340.1</v>
      </c>
      <c r="I1115">
        <v>21821.1</v>
      </c>
      <c r="J1115">
        <v>38780.800000000003</v>
      </c>
      <c r="K1115">
        <v>106309</v>
      </c>
      <c r="L1115">
        <v>556.072</v>
      </c>
      <c r="M1115">
        <v>556.072</v>
      </c>
      <c r="N1115">
        <v>514</v>
      </c>
      <c r="O1115">
        <v>616.74800000000005</v>
      </c>
      <c r="P1115">
        <v>616.74800000000005</v>
      </c>
      <c r="Q1115">
        <v>514.221</v>
      </c>
      <c r="R1115">
        <v>514</v>
      </c>
      <c r="S1115">
        <v>2.0278299999999999E-2</v>
      </c>
      <c r="T1115">
        <v>163</v>
      </c>
      <c r="U1115">
        <v>163</v>
      </c>
      <c r="V1115">
        <v>163</v>
      </c>
      <c r="W1115">
        <v>136.916</v>
      </c>
      <c r="X1115">
        <v>136.916</v>
      </c>
      <c r="Y1115">
        <v>136.916</v>
      </c>
      <c r="Z1115">
        <v>163</v>
      </c>
      <c r="AA1115">
        <v>6.2957000000000004E-3</v>
      </c>
      <c r="AB1115">
        <v>17</v>
      </c>
      <c r="AC1115">
        <v>17</v>
      </c>
      <c r="AD1115">
        <v>17</v>
      </c>
      <c r="AE1115">
        <v>11.6082</v>
      </c>
      <c r="AF1115">
        <v>11.6082</v>
      </c>
      <c r="AG1115">
        <v>11.6082</v>
      </c>
      <c r="AH1115">
        <v>17</v>
      </c>
      <c r="AI1115">
        <v>8.48963E-4</v>
      </c>
      <c r="AJ1115">
        <v>2959.36</v>
      </c>
      <c r="AK1115">
        <v>2959.36</v>
      </c>
      <c r="AL1115">
        <v>2750</v>
      </c>
      <c r="AM1115">
        <v>2679.58</v>
      </c>
      <c r="AN1115">
        <v>2679.58</v>
      </c>
      <c r="AO1115">
        <v>2060.15</v>
      </c>
      <c r="AP1115">
        <v>2750</v>
      </c>
      <c r="AQ1115">
        <v>0.13938500000000001</v>
      </c>
      <c r="AR1115">
        <v>663</v>
      </c>
      <c r="AS1115">
        <v>663</v>
      </c>
      <c r="AT1115">
        <v>663</v>
      </c>
      <c r="AU1115">
        <v>600.32100000000003</v>
      </c>
      <c r="AV1115">
        <v>600.32100000000003</v>
      </c>
      <c r="AW1115">
        <v>600.32100000000003</v>
      </c>
      <c r="AX1115">
        <v>663</v>
      </c>
      <c r="AY1115">
        <v>3.12272E-2</v>
      </c>
      <c r="AZ1115">
        <v>1845</v>
      </c>
      <c r="BA1115">
        <v>1845</v>
      </c>
      <c r="BB1115">
        <v>1845</v>
      </c>
      <c r="BC1115">
        <v>1699.99</v>
      </c>
      <c r="BD1115">
        <v>1699.99</v>
      </c>
      <c r="BE1115">
        <v>1699.99</v>
      </c>
      <c r="BF1115">
        <v>1845</v>
      </c>
      <c r="BG1115">
        <v>7.3515700000000003E-2</v>
      </c>
      <c r="BH1115">
        <v>21821.1</v>
      </c>
    </row>
    <row r="1116" spans="1:60" x14ac:dyDescent="0.35">
      <c r="A1116">
        <v>1</v>
      </c>
      <c r="B1116">
        <v>2009</v>
      </c>
      <c r="C1116" t="s">
        <v>574</v>
      </c>
      <c r="D1116">
        <v>1</v>
      </c>
      <c r="E1116">
        <v>37181.800000000003</v>
      </c>
      <c r="F1116">
        <v>37181.800000000003</v>
      </c>
      <c r="G1116">
        <v>22076.1</v>
      </c>
      <c r="H1116">
        <v>13393.3</v>
      </c>
      <c r="I1116">
        <v>22076.1</v>
      </c>
      <c r="J1116">
        <v>37181.800000000003</v>
      </c>
      <c r="K1116">
        <v>91951.2</v>
      </c>
      <c r="L1116">
        <v>521.10599999999999</v>
      </c>
      <c r="M1116">
        <v>521.10599999999999</v>
      </c>
      <c r="N1116">
        <v>486</v>
      </c>
      <c r="O1116">
        <v>554.51400000000001</v>
      </c>
      <c r="P1116">
        <v>554.51400000000001</v>
      </c>
      <c r="Q1116">
        <v>466.09399999999999</v>
      </c>
      <c r="R1116">
        <v>486</v>
      </c>
      <c r="S1116">
        <v>1.9790499999999999E-2</v>
      </c>
      <c r="T1116">
        <v>147</v>
      </c>
      <c r="U1116">
        <v>147</v>
      </c>
      <c r="V1116">
        <v>147</v>
      </c>
      <c r="W1116">
        <v>119.794</v>
      </c>
      <c r="X1116">
        <v>119.794</v>
      </c>
      <c r="Y1116">
        <v>119.794</v>
      </c>
      <c r="Z1116">
        <v>147</v>
      </c>
      <c r="AA1116">
        <v>5.73451E-3</v>
      </c>
      <c r="AB1116">
        <v>9</v>
      </c>
      <c r="AC1116">
        <v>9</v>
      </c>
      <c r="AD1116">
        <v>9</v>
      </c>
      <c r="AE1116">
        <v>6.12988</v>
      </c>
      <c r="AF1116">
        <v>6.12988</v>
      </c>
      <c r="AG1116">
        <v>6.12988</v>
      </c>
      <c r="AH1116">
        <v>9</v>
      </c>
      <c r="AI1116">
        <v>4.3894000000000002E-4</v>
      </c>
      <c r="AJ1116">
        <v>2820.98</v>
      </c>
      <c r="AK1116">
        <v>2820.98</v>
      </c>
      <c r="AL1116">
        <v>2649</v>
      </c>
      <c r="AM1116">
        <v>2460.96</v>
      </c>
      <c r="AN1116">
        <v>2460.96</v>
      </c>
      <c r="AO1116">
        <v>1935.98</v>
      </c>
      <c r="AP1116">
        <v>2649</v>
      </c>
      <c r="AQ1116">
        <v>0.134493</v>
      </c>
      <c r="AR1116">
        <v>598</v>
      </c>
      <c r="AS1116">
        <v>598</v>
      </c>
      <c r="AT1116">
        <v>598</v>
      </c>
      <c r="AU1116">
        <v>521.67999999999995</v>
      </c>
      <c r="AV1116">
        <v>521.67999999999995</v>
      </c>
      <c r="AW1116">
        <v>521.67999999999995</v>
      </c>
      <c r="AX1116">
        <v>598</v>
      </c>
      <c r="AY1116">
        <v>2.8510199999999999E-2</v>
      </c>
      <c r="AZ1116">
        <v>1820</v>
      </c>
      <c r="BA1116">
        <v>1820</v>
      </c>
      <c r="BB1116">
        <v>1820</v>
      </c>
      <c r="BC1116">
        <v>1616.82</v>
      </c>
      <c r="BD1116">
        <v>1616.82</v>
      </c>
      <c r="BE1116">
        <v>1616.82</v>
      </c>
      <c r="BF1116">
        <v>1820</v>
      </c>
      <c r="BG1116">
        <v>7.3522599999999994E-2</v>
      </c>
      <c r="BH1116">
        <v>22076.1</v>
      </c>
    </row>
    <row r="1117" spans="1:60" x14ac:dyDescent="0.35">
      <c r="A1117">
        <v>1</v>
      </c>
      <c r="B1117">
        <v>2010</v>
      </c>
      <c r="C1117" t="s">
        <v>574</v>
      </c>
      <c r="D1117">
        <v>1</v>
      </c>
      <c r="E1117">
        <v>35030.199999999997</v>
      </c>
      <c r="F1117">
        <v>35030.199999999997</v>
      </c>
      <c r="G1117">
        <v>21779.9</v>
      </c>
      <c r="H1117">
        <v>2602.66</v>
      </c>
      <c r="I1117">
        <v>21779.9</v>
      </c>
      <c r="J1117">
        <v>35030.199999999997</v>
      </c>
      <c r="K1117">
        <v>70276.899999999994</v>
      </c>
      <c r="L1117">
        <v>484.88499999999999</v>
      </c>
      <c r="M1117">
        <v>484.88499999999999</v>
      </c>
      <c r="N1117">
        <v>452</v>
      </c>
      <c r="O1117">
        <v>504.197</v>
      </c>
      <c r="P1117">
        <v>504.197</v>
      </c>
      <c r="Q1117">
        <v>421.24799999999999</v>
      </c>
      <c r="R1117">
        <v>452</v>
      </c>
      <c r="S1117">
        <v>1.9882199999999999E-2</v>
      </c>
      <c r="T1117">
        <v>183</v>
      </c>
      <c r="U1117">
        <v>183</v>
      </c>
      <c r="V1117">
        <v>183</v>
      </c>
      <c r="W1117">
        <v>143.62299999999999</v>
      </c>
      <c r="X1117">
        <v>143.62299999999999</v>
      </c>
      <c r="Y1117">
        <v>143.62299999999999</v>
      </c>
      <c r="Z1117">
        <v>183</v>
      </c>
      <c r="AA1117">
        <v>7.6141300000000002E-3</v>
      </c>
      <c r="AB1117">
        <v>42</v>
      </c>
      <c r="AC1117">
        <v>42</v>
      </c>
      <c r="AD1117">
        <v>42</v>
      </c>
      <c r="AE1117">
        <v>27.870799999999999</v>
      </c>
      <c r="AF1117">
        <v>27.870799999999999</v>
      </c>
      <c r="AG1117">
        <v>27.870799999999999</v>
      </c>
      <c r="AH1117">
        <v>42</v>
      </c>
      <c r="AI1117">
        <v>2.1172399999999998E-3</v>
      </c>
      <c r="AJ1117">
        <v>3444.28</v>
      </c>
      <c r="AK1117">
        <v>3444.28</v>
      </c>
      <c r="AL1117">
        <v>3236</v>
      </c>
      <c r="AM1117">
        <v>2894.35</v>
      </c>
      <c r="AN1117">
        <v>2894.35</v>
      </c>
      <c r="AO1117">
        <v>2281.35</v>
      </c>
      <c r="AP1117">
        <v>3236</v>
      </c>
      <c r="AQ1117">
        <v>0.17180500000000001</v>
      </c>
      <c r="AR1117">
        <v>649</v>
      </c>
      <c r="AS1117">
        <v>649</v>
      </c>
      <c r="AT1117">
        <v>649</v>
      </c>
      <c r="AU1117">
        <v>545.37800000000004</v>
      </c>
      <c r="AV1117">
        <v>545.37800000000004</v>
      </c>
      <c r="AW1117">
        <v>545.37800000000004</v>
      </c>
      <c r="AX1117">
        <v>649</v>
      </c>
      <c r="AY1117">
        <v>3.2372999999999999E-2</v>
      </c>
      <c r="AZ1117">
        <v>1726</v>
      </c>
      <c r="BA1117">
        <v>1726</v>
      </c>
      <c r="BB1117">
        <v>1726</v>
      </c>
      <c r="BC1117">
        <v>1483.76</v>
      </c>
      <c r="BD1117">
        <v>1483.76</v>
      </c>
      <c r="BE1117">
        <v>1483.76</v>
      </c>
      <c r="BF1117">
        <v>1726</v>
      </c>
      <c r="BG1117">
        <v>7.3525400000000005E-2</v>
      </c>
      <c r="BH1117">
        <v>21779.9</v>
      </c>
    </row>
    <row r="1118" spans="1:60" x14ac:dyDescent="0.35">
      <c r="A1118">
        <v>1</v>
      </c>
      <c r="B1118">
        <v>2011</v>
      </c>
      <c r="C1118" t="s">
        <v>574</v>
      </c>
      <c r="D1118">
        <v>1</v>
      </c>
      <c r="E1118">
        <v>31452.5</v>
      </c>
      <c r="F1118">
        <v>31452.5</v>
      </c>
      <c r="G1118">
        <v>20161.099999999999</v>
      </c>
      <c r="H1118">
        <v>10921.4</v>
      </c>
      <c r="I1118">
        <v>20161.099999999999</v>
      </c>
      <c r="J1118">
        <v>31452.5</v>
      </c>
      <c r="K1118">
        <v>61267.4</v>
      </c>
      <c r="L1118">
        <v>494.04899999999998</v>
      </c>
      <c r="M1118">
        <v>494.04899999999998</v>
      </c>
      <c r="N1118">
        <v>462</v>
      </c>
      <c r="O1118">
        <v>504.084</v>
      </c>
      <c r="P1118">
        <v>504.084</v>
      </c>
      <c r="Q1118">
        <v>427.15100000000001</v>
      </c>
      <c r="R1118">
        <v>462</v>
      </c>
      <c r="S1118">
        <v>2.2223699999999999E-2</v>
      </c>
      <c r="T1118">
        <v>143</v>
      </c>
      <c r="U1118">
        <v>143</v>
      </c>
      <c r="V1118">
        <v>143</v>
      </c>
      <c r="W1118">
        <v>110.431</v>
      </c>
      <c r="X1118">
        <v>110.431</v>
      </c>
      <c r="Y1118">
        <v>110.431</v>
      </c>
      <c r="Z1118">
        <v>143</v>
      </c>
      <c r="AA1118">
        <v>6.4647999999999997E-3</v>
      </c>
      <c r="AB1118">
        <v>98</v>
      </c>
      <c r="AC1118">
        <v>98</v>
      </c>
      <c r="AD1118">
        <v>98</v>
      </c>
      <c r="AE1118">
        <v>63.268500000000003</v>
      </c>
      <c r="AF1118">
        <v>63.268500000000003</v>
      </c>
      <c r="AG1118">
        <v>63.268500000000003</v>
      </c>
      <c r="AH1118">
        <v>98</v>
      </c>
      <c r="AI1118">
        <v>5.3565599999999998E-3</v>
      </c>
      <c r="AJ1118">
        <v>2676.23</v>
      </c>
      <c r="AK1118">
        <v>2676.23</v>
      </c>
      <c r="AL1118">
        <v>2526</v>
      </c>
      <c r="AM1118">
        <v>2157.34</v>
      </c>
      <c r="AN1118">
        <v>2157.34</v>
      </c>
      <c r="AO1118">
        <v>1746.82</v>
      </c>
      <c r="AP1118">
        <v>2526</v>
      </c>
      <c r="AQ1118">
        <v>0.14373900000000001</v>
      </c>
      <c r="AR1118">
        <v>629</v>
      </c>
      <c r="AS1118">
        <v>629</v>
      </c>
      <c r="AT1118">
        <v>629</v>
      </c>
      <c r="AU1118">
        <v>507.04399999999998</v>
      </c>
      <c r="AV1118">
        <v>507.04399999999998</v>
      </c>
      <c r="AW1118">
        <v>507.04399999999998</v>
      </c>
      <c r="AX1118">
        <v>629</v>
      </c>
      <c r="AY1118">
        <v>3.3783300000000002E-2</v>
      </c>
      <c r="AZ1118">
        <v>1591</v>
      </c>
      <c r="BA1118">
        <v>1591</v>
      </c>
      <c r="BB1118">
        <v>1591</v>
      </c>
      <c r="BC1118">
        <v>1326.79</v>
      </c>
      <c r="BD1118">
        <v>1326.79</v>
      </c>
      <c r="BE1118">
        <v>1326.79</v>
      </c>
      <c r="BF1118">
        <v>1591</v>
      </c>
      <c r="BG1118">
        <v>7.3515800000000006E-2</v>
      </c>
      <c r="BH1118">
        <v>20161.099999999999</v>
      </c>
    </row>
    <row r="1119" spans="1:60" x14ac:dyDescent="0.35">
      <c r="A1119">
        <v>1</v>
      </c>
      <c r="B1119">
        <v>2012</v>
      </c>
      <c r="C1119" t="s">
        <v>574</v>
      </c>
      <c r="D1119">
        <v>1</v>
      </c>
      <c r="E1119">
        <v>27857.7</v>
      </c>
      <c r="F1119">
        <v>27857.7</v>
      </c>
      <c r="G1119">
        <v>18706.5</v>
      </c>
      <c r="H1119">
        <v>4803.09</v>
      </c>
      <c r="I1119">
        <v>18706.5</v>
      </c>
      <c r="J1119">
        <v>27857.7</v>
      </c>
      <c r="K1119">
        <v>48881.3</v>
      </c>
      <c r="L1119">
        <v>596.71299999999997</v>
      </c>
      <c r="M1119">
        <v>596.71299999999997</v>
      </c>
      <c r="N1119">
        <v>564</v>
      </c>
      <c r="O1119">
        <v>584.51199999999994</v>
      </c>
      <c r="P1119">
        <v>584.51199999999994</v>
      </c>
      <c r="Q1119">
        <v>509.88900000000001</v>
      </c>
      <c r="R1119">
        <v>564</v>
      </c>
      <c r="S1119">
        <v>3.0171199999999999E-2</v>
      </c>
      <c r="T1119">
        <v>185</v>
      </c>
      <c r="U1119">
        <v>185</v>
      </c>
      <c r="V1119">
        <v>185</v>
      </c>
      <c r="W1119">
        <v>140.96299999999999</v>
      </c>
      <c r="X1119">
        <v>140.96299999999999</v>
      </c>
      <c r="Y1119">
        <v>140.96299999999999</v>
      </c>
      <c r="Z1119">
        <v>185</v>
      </c>
      <c r="AA1119">
        <v>9.1274600000000004E-3</v>
      </c>
      <c r="AB1119">
        <v>49</v>
      </c>
      <c r="AC1119">
        <v>49</v>
      </c>
      <c r="AD1119">
        <v>49</v>
      </c>
      <c r="AE1119">
        <v>31.237100000000002</v>
      </c>
      <c r="AF1119">
        <v>31.237100000000002</v>
      </c>
      <c r="AG1119">
        <v>31.237100000000002</v>
      </c>
      <c r="AH1119">
        <v>49</v>
      </c>
      <c r="AI1119">
        <v>2.92305E-3</v>
      </c>
      <c r="AJ1119">
        <v>2729.78</v>
      </c>
      <c r="AK1119">
        <v>2729.78</v>
      </c>
      <c r="AL1119">
        <v>2610</v>
      </c>
      <c r="AM1119">
        <v>2099.5300000000002</v>
      </c>
      <c r="AN1119">
        <v>2099.5300000000002</v>
      </c>
      <c r="AO1119">
        <v>1776.84</v>
      </c>
      <c r="AP1119">
        <v>2610</v>
      </c>
      <c r="AQ1119">
        <v>0.161299</v>
      </c>
      <c r="AR1119">
        <v>579</v>
      </c>
      <c r="AS1119">
        <v>579</v>
      </c>
      <c r="AT1119">
        <v>579</v>
      </c>
      <c r="AU1119">
        <v>445.32100000000003</v>
      </c>
      <c r="AV1119">
        <v>445.32100000000003</v>
      </c>
      <c r="AW1119">
        <v>445.32100000000003</v>
      </c>
      <c r="AX1119">
        <v>579</v>
      </c>
      <c r="AY1119">
        <v>3.4212199999999998E-2</v>
      </c>
      <c r="AZ1119">
        <v>1440</v>
      </c>
      <c r="BA1119">
        <v>1440</v>
      </c>
      <c r="BB1119">
        <v>1440</v>
      </c>
      <c r="BC1119">
        <v>1152.94</v>
      </c>
      <c r="BD1119">
        <v>1152.94</v>
      </c>
      <c r="BE1119">
        <v>1152.94</v>
      </c>
      <c r="BF1119">
        <v>1440</v>
      </c>
      <c r="BG1119">
        <v>7.3509000000000005E-2</v>
      </c>
      <c r="BH1119">
        <v>18706.5</v>
      </c>
    </row>
    <row r="1120" spans="1:60" x14ac:dyDescent="0.35">
      <c r="A1120">
        <v>1</v>
      </c>
      <c r="B1120">
        <v>2013</v>
      </c>
      <c r="C1120" t="s">
        <v>574</v>
      </c>
      <c r="D1120">
        <v>1</v>
      </c>
      <c r="E1120">
        <v>23770.3</v>
      </c>
      <c r="F1120">
        <v>23770.3</v>
      </c>
      <c r="G1120">
        <v>16811.400000000001</v>
      </c>
      <c r="H1120">
        <v>17148.400000000001</v>
      </c>
      <c r="I1120">
        <v>16811.400000000001</v>
      </c>
      <c r="J1120">
        <v>23770.3</v>
      </c>
      <c r="K1120">
        <v>51674.3</v>
      </c>
      <c r="L1120">
        <v>554.18299999999999</v>
      </c>
      <c r="M1120">
        <v>554.18299999999999</v>
      </c>
      <c r="N1120">
        <v>530</v>
      </c>
      <c r="O1120">
        <v>513.50800000000004</v>
      </c>
      <c r="P1120">
        <v>513.50800000000004</v>
      </c>
      <c r="Q1120">
        <v>458.60599999999999</v>
      </c>
      <c r="R1120">
        <v>530</v>
      </c>
      <c r="S1120">
        <v>3.3614999999999999E-2</v>
      </c>
      <c r="T1120">
        <v>191</v>
      </c>
      <c r="U1120">
        <v>191</v>
      </c>
      <c r="V1120">
        <v>191</v>
      </c>
      <c r="W1120">
        <v>140.91200000000001</v>
      </c>
      <c r="X1120">
        <v>140.91200000000001</v>
      </c>
      <c r="Y1120">
        <v>140.91200000000001</v>
      </c>
      <c r="Z1120">
        <v>191</v>
      </c>
      <c r="AA1120">
        <v>1.08871E-2</v>
      </c>
      <c r="AB1120">
        <v>39</v>
      </c>
      <c r="AC1120">
        <v>39</v>
      </c>
      <c r="AD1120">
        <v>39</v>
      </c>
      <c r="AE1120">
        <v>24.564299999999999</v>
      </c>
      <c r="AF1120">
        <v>24.564299999999999</v>
      </c>
      <c r="AG1120">
        <v>24.564299999999999</v>
      </c>
      <c r="AH1120">
        <v>39</v>
      </c>
      <c r="AI1120">
        <v>2.6285499999999999E-3</v>
      </c>
      <c r="AJ1120">
        <v>2969.16</v>
      </c>
      <c r="AK1120">
        <v>2969.16</v>
      </c>
      <c r="AL1120">
        <v>2871</v>
      </c>
      <c r="AM1120">
        <v>2175.8200000000002</v>
      </c>
      <c r="AN1120">
        <v>2175.8200000000002</v>
      </c>
      <c r="AO1120">
        <v>1898.75</v>
      </c>
      <c r="AP1120">
        <v>2871</v>
      </c>
      <c r="AQ1120">
        <v>0.20301</v>
      </c>
      <c r="AR1120">
        <v>506</v>
      </c>
      <c r="AS1120">
        <v>506</v>
      </c>
      <c r="AT1120">
        <v>506</v>
      </c>
      <c r="AU1120">
        <v>370.80099999999999</v>
      </c>
      <c r="AV1120">
        <v>370.80099999999999</v>
      </c>
      <c r="AW1120">
        <v>370.80099999999999</v>
      </c>
      <c r="AX1120">
        <v>506</v>
      </c>
      <c r="AY1120">
        <v>3.4596799999999997E-2</v>
      </c>
      <c r="AZ1120">
        <v>1239</v>
      </c>
      <c r="BA1120">
        <v>1239</v>
      </c>
      <c r="BB1120">
        <v>1239</v>
      </c>
      <c r="BC1120">
        <v>945.62199999999996</v>
      </c>
      <c r="BD1120">
        <v>945.62199999999996</v>
      </c>
      <c r="BE1120">
        <v>945.62199999999996</v>
      </c>
      <c r="BF1120">
        <v>1239</v>
      </c>
      <c r="BG1120">
        <v>7.3526900000000006E-2</v>
      </c>
      <c r="BH1120">
        <v>16811.400000000001</v>
      </c>
    </row>
    <row r="1121" spans="1:60" x14ac:dyDescent="0.35">
      <c r="A1121">
        <v>1</v>
      </c>
      <c r="B1121">
        <v>2014</v>
      </c>
      <c r="C1121" t="s">
        <v>574</v>
      </c>
      <c r="D1121">
        <v>1</v>
      </c>
      <c r="E1121">
        <v>19499.7</v>
      </c>
      <c r="F1121">
        <v>19499.7</v>
      </c>
      <c r="G1121">
        <v>14146.5</v>
      </c>
      <c r="H1121">
        <v>24188.7</v>
      </c>
      <c r="I1121">
        <v>14146.5</v>
      </c>
      <c r="J1121">
        <v>19499.7</v>
      </c>
      <c r="K1121">
        <v>61164.1</v>
      </c>
      <c r="L1121">
        <v>782.69399999999996</v>
      </c>
      <c r="M1121">
        <v>782.69399999999996</v>
      </c>
      <c r="N1121">
        <v>751</v>
      </c>
      <c r="O1121">
        <v>692.38300000000004</v>
      </c>
      <c r="P1121">
        <v>692.38300000000004</v>
      </c>
      <c r="Q1121">
        <v>613.12099999999998</v>
      </c>
      <c r="R1121">
        <v>751</v>
      </c>
      <c r="S1121">
        <v>5.9015100000000001E-2</v>
      </c>
      <c r="T1121">
        <v>236</v>
      </c>
      <c r="U1121">
        <v>236</v>
      </c>
      <c r="V1121">
        <v>236</v>
      </c>
      <c r="W1121">
        <v>164.673</v>
      </c>
      <c r="X1121">
        <v>164.673</v>
      </c>
      <c r="Y1121">
        <v>164.673</v>
      </c>
      <c r="Z1121">
        <v>236</v>
      </c>
      <c r="AA1121">
        <v>1.6138699999999999E-2</v>
      </c>
      <c r="AB1121">
        <v>1</v>
      </c>
      <c r="AC1121">
        <v>1</v>
      </c>
      <c r="AD1121">
        <v>1</v>
      </c>
      <c r="AE1121">
        <v>0.61070500000000005</v>
      </c>
      <c r="AF1121">
        <v>0.61070500000000005</v>
      </c>
      <c r="AG1121">
        <v>0.61070500000000005</v>
      </c>
      <c r="AH1121">
        <v>1</v>
      </c>
      <c r="AI1121" s="2">
        <v>7.8178599999999997E-5</v>
      </c>
      <c r="AJ1121">
        <v>1343.24</v>
      </c>
      <c r="AK1121">
        <v>1343.24</v>
      </c>
      <c r="AL1121">
        <v>1303</v>
      </c>
      <c r="AM1121">
        <v>953.49800000000005</v>
      </c>
      <c r="AN1121">
        <v>953.49800000000005</v>
      </c>
      <c r="AO1121">
        <v>819.25699999999995</v>
      </c>
      <c r="AP1121">
        <v>1303</v>
      </c>
      <c r="AQ1121">
        <v>0.108253</v>
      </c>
      <c r="AR1121">
        <v>391</v>
      </c>
      <c r="AS1121">
        <v>391</v>
      </c>
      <c r="AT1121">
        <v>391</v>
      </c>
      <c r="AU1121">
        <v>277.55099999999999</v>
      </c>
      <c r="AV1121">
        <v>277.55099999999999</v>
      </c>
      <c r="AW1121">
        <v>277.55099999999999</v>
      </c>
      <c r="AX1121">
        <v>391</v>
      </c>
      <c r="AY1121">
        <v>3.1511200000000003E-2</v>
      </c>
      <c r="AZ1121">
        <v>1039</v>
      </c>
      <c r="BA1121">
        <v>1039</v>
      </c>
      <c r="BB1121">
        <v>1039</v>
      </c>
      <c r="BC1121">
        <v>759.03300000000002</v>
      </c>
      <c r="BD1121">
        <v>759.03300000000002</v>
      </c>
      <c r="BE1121">
        <v>759.03300000000002</v>
      </c>
      <c r="BF1121">
        <v>1039</v>
      </c>
      <c r="BG1121">
        <v>7.3477000000000001E-2</v>
      </c>
      <c r="BH1121">
        <v>14146.5</v>
      </c>
    </row>
    <row r="1122" spans="1:60" x14ac:dyDescent="0.35">
      <c r="A1122">
        <v>1</v>
      </c>
      <c r="B1122">
        <v>2015</v>
      </c>
      <c r="C1122" t="s">
        <v>574</v>
      </c>
      <c r="D1122">
        <v>1</v>
      </c>
      <c r="E1122">
        <v>17123.400000000001</v>
      </c>
      <c r="F1122">
        <v>17123.400000000001</v>
      </c>
      <c r="G1122">
        <v>12084.8</v>
      </c>
      <c r="H1122">
        <v>4581.1099999999997</v>
      </c>
      <c r="I1122">
        <v>12084.8</v>
      </c>
      <c r="J1122">
        <v>17123.400000000001</v>
      </c>
      <c r="K1122">
        <v>50185.1</v>
      </c>
      <c r="L1122">
        <v>450.61200000000002</v>
      </c>
      <c r="M1122">
        <v>450.61200000000002</v>
      </c>
      <c r="N1122">
        <v>440</v>
      </c>
      <c r="O1122">
        <v>294.04300000000001</v>
      </c>
      <c r="P1122">
        <v>294.04300000000001</v>
      </c>
      <c r="Q1122">
        <v>278.17099999999999</v>
      </c>
      <c r="R1122">
        <v>440</v>
      </c>
      <c r="S1122">
        <v>4.5497099999999999E-2</v>
      </c>
      <c r="T1122">
        <v>199</v>
      </c>
      <c r="U1122">
        <v>199</v>
      </c>
      <c r="V1122">
        <v>199</v>
      </c>
      <c r="W1122">
        <v>116.76</v>
      </c>
      <c r="X1122">
        <v>116.76</v>
      </c>
      <c r="Y1122">
        <v>116.76</v>
      </c>
      <c r="Z1122">
        <v>199</v>
      </c>
      <c r="AA1122">
        <v>1.7786400000000001E-2</v>
      </c>
      <c r="AB1122">
        <v>0</v>
      </c>
      <c r="AC1122">
        <v>0</v>
      </c>
      <c r="AD1122">
        <v>0</v>
      </c>
      <c r="AE1122">
        <v>0</v>
      </c>
      <c r="AF1122">
        <v>0</v>
      </c>
      <c r="AG1122">
        <v>0</v>
      </c>
      <c r="AH1122">
        <v>0</v>
      </c>
      <c r="AI1122">
        <v>0</v>
      </c>
      <c r="AJ1122">
        <v>1262.18</v>
      </c>
      <c r="AK1122">
        <v>1262.18</v>
      </c>
      <c r="AL1122">
        <v>1110</v>
      </c>
      <c r="AM1122">
        <v>939.08900000000006</v>
      </c>
      <c r="AN1122">
        <v>939.08900000000006</v>
      </c>
      <c r="AO1122">
        <v>679.12</v>
      </c>
      <c r="AP1122">
        <v>1110</v>
      </c>
      <c r="AQ1122">
        <v>0.10038800000000001</v>
      </c>
      <c r="AR1122">
        <v>317</v>
      </c>
      <c r="AS1122">
        <v>317</v>
      </c>
      <c r="AT1122">
        <v>317</v>
      </c>
      <c r="AU1122">
        <v>235.85499999999999</v>
      </c>
      <c r="AV1122">
        <v>235.85499999999999</v>
      </c>
      <c r="AW1122">
        <v>235.85499999999999</v>
      </c>
      <c r="AX1122">
        <v>317</v>
      </c>
      <c r="AY1122">
        <v>2.52128E-2</v>
      </c>
      <c r="AZ1122">
        <v>723</v>
      </c>
      <c r="BA1122">
        <v>723</v>
      </c>
      <c r="BB1122">
        <v>723</v>
      </c>
      <c r="BC1122">
        <v>524.01900000000001</v>
      </c>
      <c r="BD1122">
        <v>524.01900000000001</v>
      </c>
      <c r="BE1122">
        <v>524.01900000000001</v>
      </c>
      <c r="BF1122">
        <v>723</v>
      </c>
      <c r="BG1122">
        <v>6.0329199999999999E-2</v>
      </c>
      <c r="BH1122">
        <v>12084.8</v>
      </c>
    </row>
    <row r="1123" spans="1:60" x14ac:dyDescent="0.35">
      <c r="A1123">
        <v>1</v>
      </c>
      <c r="B1123">
        <v>2016</v>
      </c>
      <c r="C1123" t="s">
        <v>574</v>
      </c>
      <c r="D1123">
        <v>1</v>
      </c>
      <c r="E1123">
        <v>15934.1</v>
      </c>
      <c r="F1123">
        <v>15934.1</v>
      </c>
      <c r="G1123">
        <v>10173.200000000001</v>
      </c>
      <c r="H1123">
        <v>17928.3</v>
      </c>
      <c r="I1123">
        <v>10173.200000000001</v>
      </c>
      <c r="J1123">
        <v>15934.1</v>
      </c>
      <c r="K1123">
        <v>55545.9</v>
      </c>
      <c r="L1123">
        <v>314.27699999999999</v>
      </c>
      <c r="M1123">
        <v>314.27699999999999</v>
      </c>
      <c r="N1123">
        <v>305</v>
      </c>
      <c r="O1123">
        <v>199.22900000000001</v>
      </c>
      <c r="P1123">
        <v>199.22900000000001</v>
      </c>
      <c r="Q1123">
        <v>185.256</v>
      </c>
      <c r="R1123">
        <v>305</v>
      </c>
      <c r="S1123">
        <v>3.75389E-2</v>
      </c>
      <c r="T1123">
        <v>210</v>
      </c>
      <c r="U1123">
        <v>210</v>
      </c>
      <c r="V1123">
        <v>210</v>
      </c>
      <c r="W1123">
        <v>116.988</v>
      </c>
      <c r="X1123">
        <v>116.988</v>
      </c>
      <c r="Y1123">
        <v>116.988</v>
      </c>
      <c r="Z1123">
        <v>210</v>
      </c>
      <c r="AA1123">
        <v>2.18356E-2</v>
      </c>
      <c r="AB1123">
        <v>2</v>
      </c>
      <c r="AC1123">
        <v>2</v>
      </c>
      <c r="AD1123">
        <v>2</v>
      </c>
      <c r="AE1123">
        <v>1.1041099999999999</v>
      </c>
      <c r="AF1123">
        <v>1.1041099999999999</v>
      </c>
      <c r="AG1123">
        <v>1.1041099999999999</v>
      </c>
      <c r="AH1123">
        <v>2</v>
      </c>
      <c r="AI1123">
        <v>2.1230000000000001E-4</v>
      </c>
      <c r="AJ1123">
        <v>639.94600000000003</v>
      </c>
      <c r="AK1123">
        <v>639.94600000000003</v>
      </c>
      <c r="AL1123">
        <v>547</v>
      </c>
      <c r="AM1123">
        <v>496.64100000000002</v>
      </c>
      <c r="AN1123">
        <v>496.64100000000002</v>
      </c>
      <c r="AO1123">
        <v>322.89</v>
      </c>
      <c r="AP1123">
        <v>547</v>
      </c>
      <c r="AQ1123">
        <v>5.71633E-2</v>
      </c>
      <c r="AR1123">
        <v>231</v>
      </c>
      <c r="AS1123">
        <v>231</v>
      </c>
      <c r="AT1123">
        <v>231</v>
      </c>
      <c r="AU1123">
        <v>179.27099999999999</v>
      </c>
      <c r="AV1123">
        <v>179.27099999999999</v>
      </c>
      <c r="AW1123">
        <v>179.27099999999999</v>
      </c>
      <c r="AX1123">
        <v>231</v>
      </c>
      <c r="AY1123">
        <v>2.0634099999999999E-2</v>
      </c>
      <c r="AZ1123">
        <v>222</v>
      </c>
      <c r="BA1123">
        <v>222</v>
      </c>
      <c r="BB1123">
        <v>222</v>
      </c>
      <c r="BC1123">
        <v>169.57900000000001</v>
      </c>
      <c r="BD1123">
        <v>169.57900000000001</v>
      </c>
      <c r="BE1123">
        <v>169.57900000000001</v>
      </c>
      <c r="BF1123">
        <v>222</v>
      </c>
      <c r="BG1123">
        <v>2.07233E-2</v>
      </c>
      <c r="BH1123">
        <v>10173.200000000001</v>
      </c>
    </row>
    <row r="1124" spans="1:60" x14ac:dyDescent="0.35">
      <c r="A1124">
        <v>1</v>
      </c>
      <c r="B1124">
        <v>2017</v>
      </c>
      <c r="C1124" t="s">
        <v>574</v>
      </c>
      <c r="D1124">
        <v>1</v>
      </c>
      <c r="E1124">
        <v>16133.5</v>
      </c>
      <c r="F1124">
        <v>16133.5</v>
      </c>
      <c r="G1124">
        <v>9394.7999999999993</v>
      </c>
      <c r="H1124">
        <v>4465.16</v>
      </c>
      <c r="I1124">
        <v>9394.7999999999993</v>
      </c>
      <c r="J1124">
        <v>16133.5</v>
      </c>
      <c r="K1124">
        <v>47132.6</v>
      </c>
      <c r="L1124">
        <v>130.58600000000001</v>
      </c>
      <c r="M1124">
        <v>130.58600000000001</v>
      </c>
      <c r="N1124">
        <v>125</v>
      </c>
      <c r="O1124">
        <v>84.470699999999994</v>
      </c>
      <c r="P1124">
        <v>84.470699999999994</v>
      </c>
      <c r="Q1124">
        <v>75.847800000000007</v>
      </c>
      <c r="R1124">
        <v>125</v>
      </c>
      <c r="S1124">
        <v>1.69196E-2</v>
      </c>
      <c r="T1124">
        <v>147</v>
      </c>
      <c r="U1124">
        <v>147</v>
      </c>
      <c r="V1124">
        <v>147</v>
      </c>
      <c r="W1124">
        <v>80.714500000000001</v>
      </c>
      <c r="X1124">
        <v>80.714500000000001</v>
      </c>
      <c r="Y1124">
        <v>80.714500000000001</v>
      </c>
      <c r="Z1124">
        <v>147</v>
      </c>
      <c r="AA1124">
        <v>1.6516699999999999E-2</v>
      </c>
      <c r="AB1124">
        <v>0</v>
      </c>
      <c r="AC1124">
        <v>0</v>
      </c>
      <c r="AD1124">
        <v>0</v>
      </c>
      <c r="AE1124">
        <v>0</v>
      </c>
      <c r="AF1124">
        <v>0</v>
      </c>
      <c r="AG1124">
        <v>0</v>
      </c>
      <c r="AH1124">
        <v>0</v>
      </c>
      <c r="AI1124">
        <v>0</v>
      </c>
      <c r="AJ1124">
        <v>555.55100000000004</v>
      </c>
      <c r="AK1124">
        <v>555.55100000000004</v>
      </c>
      <c r="AL1124">
        <v>442</v>
      </c>
      <c r="AM1124">
        <v>480.16</v>
      </c>
      <c r="AN1124">
        <v>480.16</v>
      </c>
      <c r="AO1124">
        <v>263.90800000000002</v>
      </c>
      <c r="AP1124">
        <v>442</v>
      </c>
      <c r="AQ1124">
        <v>4.93626E-2</v>
      </c>
      <c r="AR1124">
        <v>270</v>
      </c>
      <c r="AS1124">
        <v>270</v>
      </c>
      <c r="AT1124">
        <v>270</v>
      </c>
      <c r="AU1124">
        <v>233.35900000000001</v>
      </c>
      <c r="AV1124">
        <v>233.35900000000001</v>
      </c>
      <c r="AW1124">
        <v>233.35900000000001</v>
      </c>
      <c r="AX1124">
        <v>270</v>
      </c>
      <c r="AY1124">
        <v>2.3990399999999999E-2</v>
      </c>
      <c r="AZ1124">
        <v>218</v>
      </c>
      <c r="BA1124">
        <v>218</v>
      </c>
      <c r="BB1124">
        <v>218</v>
      </c>
      <c r="BC1124">
        <v>179.65100000000001</v>
      </c>
      <c r="BD1124">
        <v>179.65100000000001</v>
      </c>
      <c r="BE1124">
        <v>179.65100000000001</v>
      </c>
      <c r="BF1124">
        <v>218</v>
      </c>
      <c r="BG1124">
        <v>2.0714400000000001E-2</v>
      </c>
      <c r="BH1124">
        <v>9394.7999999999993</v>
      </c>
    </row>
    <row r="1125" spans="1:60" x14ac:dyDescent="0.35">
      <c r="A1125">
        <v>1</v>
      </c>
      <c r="B1125">
        <v>2018</v>
      </c>
      <c r="C1125" t="s">
        <v>574</v>
      </c>
      <c r="D1125">
        <v>1</v>
      </c>
      <c r="E1125">
        <v>16798.7</v>
      </c>
      <c r="F1125">
        <v>16798.7</v>
      </c>
      <c r="G1125">
        <v>9372.24</v>
      </c>
      <c r="H1125">
        <v>21739.8</v>
      </c>
      <c r="I1125">
        <v>9372.24</v>
      </c>
      <c r="J1125">
        <v>16798.7</v>
      </c>
      <c r="K1125">
        <v>57880.7</v>
      </c>
      <c r="L1125">
        <v>171.785</v>
      </c>
      <c r="M1125">
        <v>171.785</v>
      </c>
      <c r="N1125">
        <v>160</v>
      </c>
      <c r="O1125">
        <v>121.324</v>
      </c>
      <c r="P1125">
        <v>121.324</v>
      </c>
      <c r="Q1125">
        <v>103.408</v>
      </c>
      <c r="R1125">
        <v>160</v>
      </c>
      <c r="S1125">
        <v>2.15284E-2</v>
      </c>
      <c r="T1125">
        <v>267</v>
      </c>
      <c r="U1125">
        <v>267</v>
      </c>
      <c r="V1125">
        <v>267</v>
      </c>
      <c r="W1125">
        <v>153.44300000000001</v>
      </c>
      <c r="X1125">
        <v>153.44300000000001</v>
      </c>
      <c r="Y1125">
        <v>153.44300000000001</v>
      </c>
      <c r="Z1125">
        <v>267</v>
      </c>
      <c r="AA1125">
        <v>3.0023399999999999E-2</v>
      </c>
      <c r="AB1125">
        <v>0</v>
      </c>
      <c r="AC1125">
        <v>0</v>
      </c>
      <c r="AD1125">
        <v>0</v>
      </c>
      <c r="AE1125">
        <v>0</v>
      </c>
      <c r="AF1125">
        <v>0</v>
      </c>
      <c r="AG1125">
        <v>0</v>
      </c>
      <c r="AH1125">
        <v>0</v>
      </c>
      <c r="AI1125">
        <v>0</v>
      </c>
      <c r="AJ1125">
        <v>418.32900000000001</v>
      </c>
      <c r="AK1125">
        <v>418.32900000000001</v>
      </c>
      <c r="AL1125">
        <v>313</v>
      </c>
      <c r="AM1125">
        <v>387.21499999999997</v>
      </c>
      <c r="AN1125">
        <v>387.21499999999997</v>
      </c>
      <c r="AO1125">
        <v>202.999</v>
      </c>
      <c r="AP1125">
        <v>313</v>
      </c>
      <c r="AQ1125">
        <v>3.3958599999999999E-2</v>
      </c>
      <c r="AR1125">
        <v>208</v>
      </c>
      <c r="AS1125">
        <v>208</v>
      </c>
      <c r="AT1125">
        <v>208</v>
      </c>
      <c r="AU1125">
        <v>192.53</v>
      </c>
      <c r="AV1125">
        <v>192.53</v>
      </c>
      <c r="AW1125">
        <v>192.53</v>
      </c>
      <c r="AX1125">
        <v>208</v>
      </c>
      <c r="AY1125">
        <v>1.6884799999999998E-2</v>
      </c>
      <c r="AZ1125">
        <v>155</v>
      </c>
      <c r="BA1125">
        <v>155</v>
      </c>
      <c r="BB1125">
        <v>155</v>
      </c>
      <c r="BC1125">
        <v>133.61099999999999</v>
      </c>
      <c r="BD1125">
        <v>133.61099999999999</v>
      </c>
      <c r="BE1125">
        <v>133.61099999999999</v>
      </c>
      <c r="BF1125">
        <v>155</v>
      </c>
      <c r="BG1125">
        <v>1.4036E-2</v>
      </c>
      <c r="BH1125">
        <v>9372.24</v>
      </c>
    </row>
    <row r="1126" spans="1:60" x14ac:dyDescent="0.35">
      <c r="A1126">
        <v>1</v>
      </c>
      <c r="B1126">
        <v>2019</v>
      </c>
      <c r="C1126" t="s">
        <v>574</v>
      </c>
      <c r="D1126">
        <v>1</v>
      </c>
      <c r="E1126">
        <v>17533.8</v>
      </c>
      <c r="F1126">
        <v>17533.8</v>
      </c>
      <c r="G1126">
        <v>10061.299999999999</v>
      </c>
      <c r="H1126">
        <v>21714.2</v>
      </c>
      <c r="I1126">
        <v>10061.299999999999</v>
      </c>
      <c r="J1126">
        <v>17533.8</v>
      </c>
      <c r="K1126">
        <v>66371.8</v>
      </c>
      <c r="L1126">
        <v>142.97200000000001</v>
      </c>
      <c r="M1126">
        <v>142.97200000000001</v>
      </c>
      <c r="N1126">
        <v>134</v>
      </c>
      <c r="O1126">
        <v>108.227</v>
      </c>
      <c r="P1126">
        <v>108.227</v>
      </c>
      <c r="Q1126">
        <v>95.008600000000001</v>
      </c>
      <c r="R1126">
        <v>134</v>
      </c>
      <c r="S1126">
        <v>1.55935E-2</v>
      </c>
      <c r="T1126">
        <v>259</v>
      </c>
      <c r="U1126">
        <v>259</v>
      </c>
      <c r="V1126">
        <v>259</v>
      </c>
      <c r="W1126">
        <v>163.98599999999999</v>
      </c>
      <c r="X1126">
        <v>163.98599999999999</v>
      </c>
      <c r="Y1126">
        <v>163.98599999999999</v>
      </c>
      <c r="Z1126">
        <v>259</v>
      </c>
      <c r="AA1126">
        <v>2.5875499999999999E-2</v>
      </c>
      <c r="AB1126">
        <v>1</v>
      </c>
      <c r="AC1126">
        <v>1</v>
      </c>
      <c r="AD1126">
        <v>1</v>
      </c>
      <c r="AE1126">
        <v>0.625023</v>
      </c>
      <c r="AF1126">
        <v>0.625023</v>
      </c>
      <c r="AG1126">
        <v>0.625023</v>
      </c>
      <c r="AH1126">
        <v>1</v>
      </c>
      <c r="AI1126" s="2">
        <v>1.04199E-4</v>
      </c>
      <c r="AJ1126">
        <v>427.22699999999998</v>
      </c>
      <c r="AK1126">
        <v>427.22699999999998</v>
      </c>
      <c r="AL1126">
        <v>329</v>
      </c>
      <c r="AM1126">
        <v>391.24599999999998</v>
      </c>
      <c r="AN1126">
        <v>391.24599999999998</v>
      </c>
      <c r="AO1126">
        <v>229.363</v>
      </c>
      <c r="AP1126">
        <v>329</v>
      </c>
      <c r="AQ1126">
        <v>3.1904799999999997E-2</v>
      </c>
      <c r="AR1126">
        <v>249</v>
      </c>
      <c r="AS1126">
        <v>249</v>
      </c>
      <c r="AT1126">
        <v>249</v>
      </c>
      <c r="AU1126">
        <v>228.029</v>
      </c>
      <c r="AV1126">
        <v>228.029</v>
      </c>
      <c r="AW1126">
        <v>228.029</v>
      </c>
      <c r="AX1126">
        <v>249</v>
      </c>
      <c r="AY1126">
        <v>1.8595E-2</v>
      </c>
      <c r="AZ1126">
        <v>273</v>
      </c>
      <c r="BA1126">
        <v>273</v>
      </c>
      <c r="BB1126">
        <v>273</v>
      </c>
      <c r="BC1126">
        <v>235.059</v>
      </c>
      <c r="BD1126">
        <v>235.059</v>
      </c>
      <c r="BE1126">
        <v>235.059</v>
      </c>
      <c r="BF1126">
        <v>273</v>
      </c>
      <c r="BG1126">
        <v>2.2960899999999999E-2</v>
      </c>
      <c r="BH1126">
        <v>10061.299999999999</v>
      </c>
    </row>
    <row r="1127" spans="1:60" x14ac:dyDescent="0.35">
      <c r="A1127">
        <v>1</v>
      </c>
      <c r="B1127">
        <v>2020</v>
      </c>
      <c r="C1127" t="s">
        <v>1481</v>
      </c>
      <c r="D1127">
        <v>1</v>
      </c>
      <c r="E1127">
        <v>18467.400000000001</v>
      </c>
      <c r="F1127">
        <v>18467.400000000001</v>
      </c>
      <c r="G1127">
        <v>11006.7</v>
      </c>
      <c r="H1127">
        <v>21716.2</v>
      </c>
      <c r="I1127">
        <v>11006.7</v>
      </c>
      <c r="J1127">
        <v>18467.400000000001</v>
      </c>
      <c r="K1127">
        <v>72930.3</v>
      </c>
      <c r="L1127">
        <v>236.03899999999999</v>
      </c>
      <c r="M1127">
        <v>236.03899999999999</v>
      </c>
      <c r="N1127">
        <v>225.48099999999999</v>
      </c>
      <c r="O1127">
        <v>177.05699999999999</v>
      </c>
      <c r="P1127">
        <v>177.05699999999999</v>
      </c>
      <c r="Q1127">
        <v>161.36699999999999</v>
      </c>
      <c r="R1127" t="s">
        <v>106</v>
      </c>
      <c r="S1127">
        <v>2.3363800000000001E-2</v>
      </c>
      <c r="T1127">
        <v>211.89</v>
      </c>
      <c r="U1127">
        <v>211.89</v>
      </c>
      <c r="V1127">
        <v>211.89</v>
      </c>
      <c r="W1127">
        <v>137.767</v>
      </c>
      <c r="X1127">
        <v>137.767</v>
      </c>
      <c r="Y1127">
        <v>137.767</v>
      </c>
      <c r="Z1127" t="s">
        <v>106</v>
      </c>
      <c r="AA1127">
        <v>1.9095999999999998E-2</v>
      </c>
      <c r="AB1127">
        <v>0.57125800000000004</v>
      </c>
      <c r="AC1127">
        <v>0.57125800000000004</v>
      </c>
      <c r="AD1127">
        <v>0.57125800000000004</v>
      </c>
      <c r="AE1127">
        <v>0.36522700000000002</v>
      </c>
      <c r="AF1127">
        <v>0.36522700000000002</v>
      </c>
      <c r="AG1127">
        <v>0.36522700000000002</v>
      </c>
      <c r="AH1127" t="s">
        <v>106</v>
      </c>
      <c r="AI1127" s="2">
        <v>5.3944999999999999E-5</v>
      </c>
      <c r="AJ1127">
        <v>644.73199999999997</v>
      </c>
      <c r="AK1127">
        <v>644.73199999999997</v>
      </c>
      <c r="AL1127">
        <v>518.82899999999995</v>
      </c>
      <c r="AM1127">
        <v>569.62199999999996</v>
      </c>
      <c r="AN1127">
        <v>569.62199999999996</v>
      </c>
      <c r="AO1127">
        <v>360.70499999999998</v>
      </c>
      <c r="AP1127" t="s">
        <v>106</v>
      </c>
      <c r="AQ1127">
        <v>4.6492899999999997E-2</v>
      </c>
      <c r="AR1127">
        <v>248.92599999999999</v>
      </c>
      <c r="AS1127">
        <v>248.92599999999999</v>
      </c>
      <c r="AT1127">
        <v>248.92599999999999</v>
      </c>
      <c r="AU1127">
        <v>219.92599999999999</v>
      </c>
      <c r="AV1127">
        <v>219.92599999999999</v>
      </c>
      <c r="AW1127">
        <v>219.92599999999999</v>
      </c>
      <c r="AX1127" t="s">
        <v>106</v>
      </c>
      <c r="AY1127">
        <v>1.7950500000000001E-2</v>
      </c>
      <c r="AZ1127">
        <v>296.863</v>
      </c>
      <c r="BA1127">
        <v>296.863</v>
      </c>
      <c r="BB1127">
        <v>296.863</v>
      </c>
      <c r="BC1127">
        <v>251.59399999999999</v>
      </c>
      <c r="BD1127">
        <v>251.59399999999999</v>
      </c>
      <c r="BE1127">
        <v>251.59399999999999</v>
      </c>
      <c r="BF1127" t="s">
        <v>106</v>
      </c>
      <c r="BG1127">
        <v>2.36513E-2</v>
      </c>
      <c r="BH1127">
        <v>11006.7</v>
      </c>
    </row>
    <row r="1129" spans="1:60" x14ac:dyDescent="0.35">
      <c r="A1129" t="s">
        <v>575</v>
      </c>
      <c r="B1129">
        <v>21731.9</v>
      </c>
    </row>
    <row r="1130" spans="1:60" x14ac:dyDescent="0.35">
      <c r="A1130" t="s">
        <v>576</v>
      </c>
    </row>
    <row r="1131" spans="1:60" x14ac:dyDescent="0.35">
      <c r="A1131" t="s">
        <v>577</v>
      </c>
      <c r="B1131">
        <v>1</v>
      </c>
      <c r="C1131" t="s">
        <v>15</v>
      </c>
      <c r="D1131" t="s">
        <v>1466</v>
      </c>
    </row>
    <row r="1132" spans="1:60" x14ac:dyDescent="0.35">
      <c r="A1132" t="s">
        <v>578</v>
      </c>
      <c r="B1132">
        <v>4</v>
      </c>
      <c r="C1132" t="s">
        <v>15</v>
      </c>
      <c r="D1132" t="s">
        <v>1542</v>
      </c>
    </row>
    <row r="1133" spans="1:60" x14ac:dyDescent="0.35">
      <c r="A1133" t="s">
        <v>579</v>
      </c>
      <c r="B1133">
        <v>2</v>
      </c>
      <c r="C1133" t="s">
        <v>15</v>
      </c>
      <c r="D1133" t="s">
        <v>289</v>
      </c>
    </row>
    <row r="1134" spans="1:60" x14ac:dyDescent="0.35">
      <c r="A1134" t="s">
        <v>477</v>
      </c>
      <c r="B1134" t="s">
        <v>516</v>
      </c>
      <c r="C1134" t="s">
        <v>580</v>
      </c>
      <c r="D1134" t="s">
        <v>581</v>
      </c>
      <c r="E1134" t="s">
        <v>582</v>
      </c>
      <c r="F1134" t="s">
        <v>583</v>
      </c>
      <c r="G1134" t="s">
        <v>584</v>
      </c>
      <c r="H1134" t="s">
        <v>585</v>
      </c>
      <c r="I1134" t="s">
        <v>586</v>
      </c>
      <c r="J1134" t="s">
        <v>587</v>
      </c>
      <c r="K1134" t="s">
        <v>588</v>
      </c>
      <c r="L1134" t="s">
        <v>503</v>
      </c>
      <c r="M1134" t="s">
        <v>589</v>
      </c>
      <c r="N1134" t="s">
        <v>516</v>
      </c>
      <c r="O1134" t="s">
        <v>580</v>
      </c>
      <c r="P1134" t="s">
        <v>590</v>
      </c>
      <c r="Q1134" t="s">
        <v>591</v>
      </c>
      <c r="R1134" t="s">
        <v>592</v>
      </c>
      <c r="S1134" t="s">
        <v>593</v>
      </c>
      <c r="T1134" t="s">
        <v>594</v>
      </c>
      <c r="U1134" t="s">
        <v>595</v>
      </c>
      <c r="V1134" t="s">
        <v>596</v>
      </c>
      <c r="W1134" t="s">
        <v>597</v>
      </c>
      <c r="X1134" t="s">
        <v>598</v>
      </c>
      <c r="Y1134" t="s">
        <v>599</v>
      </c>
      <c r="Z1134" t="s">
        <v>600</v>
      </c>
      <c r="AA1134" t="s">
        <v>601</v>
      </c>
      <c r="AB1134" t="s">
        <v>602</v>
      </c>
      <c r="AC1134" t="s">
        <v>603</v>
      </c>
      <c r="AD1134" t="s">
        <v>604</v>
      </c>
      <c r="AE1134" t="s">
        <v>605</v>
      </c>
      <c r="AF1134" t="s">
        <v>606</v>
      </c>
      <c r="AG1134" t="s">
        <v>607</v>
      </c>
      <c r="AH1134" t="s">
        <v>608</v>
      </c>
      <c r="AI1134" t="s">
        <v>609</v>
      </c>
    </row>
    <row r="1135" spans="1:60" x14ac:dyDescent="0.35">
      <c r="A1135">
        <v>1985</v>
      </c>
      <c r="B1135">
        <v>33945.300000000003</v>
      </c>
      <c r="C1135">
        <v>33945.300000000003</v>
      </c>
      <c r="D1135">
        <v>42854.9</v>
      </c>
      <c r="E1135">
        <v>22076.6</v>
      </c>
      <c r="F1135">
        <v>1.01586</v>
      </c>
      <c r="G1135">
        <v>0.51514899999999997</v>
      </c>
      <c r="H1135">
        <v>0.53031399999999995</v>
      </c>
      <c r="I1135">
        <v>0.13009999999999999</v>
      </c>
      <c r="J1135">
        <v>12.309699999999999</v>
      </c>
      <c r="K1135">
        <v>0.544408</v>
      </c>
      <c r="L1135">
        <v>8.6532499999999998E-2</v>
      </c>
      <c r="M1135" t="s">
        <v>610</v>
      </c>
      <c r="N1135">
        <v>30646.400000000001</v>
      </c>
      <c r="O1135">
        <v>30646.400000000001</v>
      </c>
      <c r="P1135">
        <v>51289.1</v>
      </c>
      <c r="Q1135">
        <v>4.3214499999999996</v>
      </c>
      <c r="R1135">
        <v>2735.26</v>
      </c>
      <c r="S1135">
        <v>2735.26</v>
      </c>
      <c r="T1135">
        <v>2699</v>
      </c>
      <c r="U1135">
        <v>8.0276700000000005</v>
      </c>
      <c r="V1135">
        <v>23330.5</v>
      </c>
      <c r="W1135">
        <v>849.90300000000002</v>
      </c>
      <c r="X1135">
        <v>8.9252100000000001E-2</v>
      </c>
      <c r="Y1135" t="s">
        <v>610</v>
      </c>
      <c r="Z1135">
        <v>9.7551899999999997E-2</v>
      </c>
      <c r="AA1135">
        <v>0.11977500000000001</v>
      </c>
      <c r="AB1135">
        <v>2735.26</v>
      </c>
      <c r="AC1135">
        <v>2735.26</v>
      </c>
      <c r="AD1135">
        <v>2699</v>
      </c>
      <c r="AE1135">
        <v>1692.82</v>
      </c>
      <c r="AF1135">
        <v>1692.82</v>
      </c>
      <c r="AG1135">
        <v>1569.23</v>
      </c>
      <c r="AH1135">
        <v>0.121819</v>
      </c>
      <c r="AI1135">
        <v>8.6532499999999998E-2</v>
      </c>
    </row>
    <row r="1136" spans="1:60" x14ac:dyDescent="0.35">
      <c r="A1136">
        <v>1986</v>
      </c>
      <c r="B1136">
        <v>31832.2</v>
      </c>
      <c r="C1136">
        <v>31832.2</v>
      </c>
      <c r="D1136">
        <v>42854.9</v>
      </c>
      <c r="E1136">
        <v>20091.400000000001</v>
      </c>
      <c r="F1136">
        <v>0.92451000000000005</v>
      </c>
      <c r="G1136">
        <v>0.46882299999999999</v>
      </c>
      <c r="H1136">
        <v>0.58098399999999994</v>
      </c>
      <c r="I1136">
        <v>0.140539</v>
      </c>
      <c r="J1136">
        <v>12.309699999999999</v>
      </c>
      <c r="K1136">
        <v>0.47950500000000001</v>
      </c>
      <c r="L1136">
        <v>9.0902399999999994E-2</v>
      </c>
      <c r="M1136" t="s">
        <v>610</v>
      </c>
      <c r="N1136">
        <v>28673.7</v>
      </c>
      <c r="O1136">
        <v>28673.7</v>
      </c>
      <c r="P1136">
        <v>41326.300000000003</v>
      </c>
      <c r="Q1136">
        <v>4.8685600000000004</v>
      </c>
      <c r="R1136">
        <v>2928.92</v>
      </c>
      <c r="S1136">
        <v>2928.92</v>
      </c>
      <c r="T1136">
        <v>2857</v>
      </c>
      <c r="U1136">
        <v>7.7500600000000004</v>
      </c>
      <c r="V1136">
        <v>20549.099999999999</v>
      </c>
      <c r="W1136">
        <v>2475.98</v>
      </c>
      <c r="X1136">
        <v>0.102146</v>
      </c>
      <c r="Y1136" t="s">
        <v>610</v>
      </c>
      <c r="Z1136">
        <v>0.115948</v>
      </c>
      <c r="AA1136">
        <v>0.14280300000000001</v>
      </c>
      <c r="AB1136">
        <v>2928.92</v>
      </c>
      <c r="AC1136">
        <v>2928.92</v>
      </c>
      <c r="AD1136">
        <v>2857</v>
      </c>
      <c r="AE1136">
        <v>1898.27</v>
      </c>
      <c r="AF1136">
        <v>1898.27</v>
      </c>
      <c r="AG1136">
        <v>1696.72</v>
      </c>
      <c r="AH1136">
        <v>0.14555499999999999</v>
      </c>
      <c r="AI1136">
        <v>9.0902399999999994E-2</v>
      </c>
    </row>
    <row r="1137" spans="1:35" x14ac:dyDescent="0.35">
      <c r="A1137">
        <v>1987</v>
      </c>
      <c r="B1137">
        <v>28442</v>
      </c>
      <c r="C1137">
        <v>28442</v>
      </c>
      <c r="D1137">
        <v>42854.9</v>
      </c>
      <c r="E1137">
        <v>16942.900000000001</v>
      </c>
      <c r="F1137">
        <v>0.77963199999999999</v>
      </c>
      <c r="G1137">
        <v>0.39535500000000001</v>
      </c>
      <c r="H1137">
        <v>0.66134199999999999</v>
      </c>
      <c r="I1137">
        <v>0.15595400000000001</v>
      </c>
      <c r="J1137">
        <v>12.309699999999999</v>
      </c>
      <c r="K1137">
        <v>0.42931200000000003</v>
      </c>
      <c r="L1137">
        <v>9.5977199999999999E-2</v>
      </c>
      <c r="M1137" t="s">
        <v>610</v>
      </c>
      <c r="N1137">
        <v>26242.799999999999</v>
      </c>
      <c r="O1137">
        <v>26242.799999999999</v>
      </c>
      <c r="P1137">
        <v>51938.400000000001</v>
      </c>
      <c r="Q1137">
        <v>3.3907799999999999</v>
      </c>
      <c r="R1137">
        <v>3483.94</v>
      </c>
      <c r="S1137">
        <v>3483.94</v>
      </c>
      <c r="T1137">
        <v>3383</v>
      </c>
      <c r="U1137">
        <v>7.63741</v>
      </c>
      <c r="V1137">
        <v>18398.099999999999</v>
      </c>
      <c r="W1137">
        <v>21106.400000000001</v>
      </c>
      <c r="X1137">
        <v>0.13275799999999999</v>
      </c>
      <c r="Y1137" t="s">
        <v>610</v>
      </c>
      <c r="Z1137">
        <v>0.153559</v>
      </c>
      <c r="AA1137">
        <v>0.18983900000000001</v>
      </c>
      <c r="AB1137">
        <v>3483.94</v>
      </c>
      <c r="AC1137">
        <v>3483.94</v>
      </c>
      <c r="AD1137">
        <v>3383</v>
      </c>
      <c r="AE1137">
        <v>2321.4</v>
      </c>
      <c r="AF1137">
        <v>2321.4</v>
      </c>
      <c r="AG1137">
        <v>2084.3200000000002</v>
      </c>
      <c r="AH1137">
        <v>0.19328899999999999</v>
      </c>
      <c r="AI1137">
        <v>9.5977199999999999E-2</v>
      </c>
    </row>
    <row r="1138" spans="1:35" x14ac:dyDescent="0.35">
      <c r="A1138">
        <v>1988</v>
      </c>
      <c r="B1138">
        <v>31124.5</v>
      </c>
      <c r="C1138">
        <v>31124.5</v>
      </c>
      <c r="D1138">
        <v>42854.9</v>
      </c>
      <c r="E1138">
        <v>19436</v>
      </c>
      <c r="F1138">
        <v>0.89435299999999995</v>
      </c>
      <c r="G1138">
        <v>0.45352999999999999</v>
      </c>
      <c r="H1138">
        <v>0.59771099999999999</v>
      </c>
      <c r="I1138">
        <v>0.143544</v>
      </c>
      <c r="J1138">
        <v>12.309699999999999</v>
      </c>
      <c r="K1138">
        <v>0.39105600000000001</v>
      </c>
      <c r="L1138">
        <v>9.7240599999999996E-2</v>
      </c>
      <c r="M1138" t="s">
        <v>610</v>
      </c>
      <c r="N1138">
        <v>23212.799999999999</v>
      </c>
      <c r="O1138">
        <v>23212.799999999999</v>
      </c>
      <c r="P1138">
        <v>55928.2</v>
      </c>
      <c r="Q1138">
        <v>2.8911899999999999</v>
      </c>
      <c r="R1138">
        <v>2572.17</v>
      </c>
      <c r="S1138">
        <v>2572.17</v>
      </c>
      <c r="T1138">
        <v>2543</v>
      </c>
      <c r="U1138">
        <v>7.6045800000000003</v>
      </c>
      <c r="V1138">
        <v>16758.7</v>
      </c>
      <c r="W1138">
        <v>17120.900000000001</v>
      </c>
      <c r="X1138">
        <v>0.110808</v>
      </c>
      <c r="Y1138" t="s">
        <v>610</v>
      </c>
      <c r="Z1138">
        <v>0.121112</v>
      </c>
      <c r="AA1138">
        <v>0.14949200000000001</v>
      </c>
      <c r="AB1138">
        <v>2572.17</v>
      </c>
      <c r="AC1138">
        <v>2572.17</v>
      </c>
      <c r="AD1138">
        <v>2543</v>
      </c>
      <c r="AE1138">
        <v>1740.17</v>
      </c>
      <c r="AF1138">
        <v>1740.17</v>
      </c>
      <c r="AG1138">
        <v>1662.23</v>
      </c>
      <c r="AH1138">
        <v>0.15362500000000001</v>
      </c>
      <c r="AI1138">
        <v>9.7240599999999996E-2</v>
      </c>
    </row>
    <row r="1139" spans="1:35" x14ac:dyDescent="0.35">
      <c r="A1139">
        <v>1989</v>
      </c>
      <c r="B1139">
        <v>31001</v>
      </c>
      <c r="C1139">
        <v>31001</v>
      </c>
      <c r="D1139">
        <v>42854.9</v>
      </c>
      <c r="E1139">
        <v>19325.099999999999</v>
      </c>
      <c r="F1139">
        <v>0.88925200000000004</v>
      </c>
      <c r="G1139">
        <v>0.45094400000000001</v>
      </c>
      <c r="H1139">
        <v>0.60053999999999996</v>
      </c>
      <c r="I1139">
        <v>0.14388200000000001</v>
      </c>
      <c r="J1139">
        <v>12.309699999999999</v>
      </c>
      <c r="K1139">
        <v>0.37652600000000003</v>
      </c>
      <c r="L1139">
        <v>0.11576400000000001</v>
      </c>
      <c r="M1139" t="s">
        <v>610</v>
      </c>
      <c r="N1139">
        <v>21653.5</v>
      </c>
      <c r="O1139">
        <v>21653.5</v>
      </c>
      <c r="P1139">
        <v>133286</v>
      </c>
      <c r="Q1139">
        <v>1.1852100000000001</v>
      </c>
      <c r="R1139">
        <v>2389.9699999999998</v>
      </c>
      <c r="S1139">
        <v>2389.9699999999998</v>
      </c>
      <c r="T1139">
        <v>2370</v>
      </c>
      <c r="U1139">
        <v>7.7078199999999999</v>
      </c>
      <c r="V1139">
        <v>16136</v>
      </c>
      <c r="W1139">
        <v>90828</v>
      </c>
      <c r="X1139">
        <v>0.110373</v>
      </c>
      <c r="Y1139" t="s">
        <v>610</v>
      </c>
      <c r="Z1139">
        <v>0.12121800000000001</v>
      </c>
      <c r="AA1139">
        <v>0.149843</v>
      </c>
      <c r="AB1139">
        <v>2389.9699999999998</v>
      </c>
      <c r="AC1139">
        <v>2389.9699999999998</v>
      </c>
      <c r="AD1139">
        <v>2370</v>
      </c>
      <c r="AE1139">
        <v>1585.34</v>
      </c>
      <c r="AF1139">
        <v>1585.34</v>
      </c>
      <c r="AG1139">
        <v>1500.67</v>
      </c>
      <c r="AH1139">
        <v>0.154665</v>
      </c>
      <c r="AI1139">
        <v>0.11576400000000001</v>
      </c>
    </row>
    <row r="1140" spans="1:35" x14ac:dyDescent="0.35">
      <c r="A1140">
        <v>1990</v>
      </c>
      <c r="B1140">
        <v>30814.400000000001</v>
      </c>
      <c r="C1140">
        <v>30814.400000000001</v>
      </c>
      <c r="D1140">
        <v>42854.9</v>
      </c>
      <c r="E1140">
        <v>19150.5</v>
      </c>
      <c r="F1140">
        <v>0.88121499999999997</v>
      </c>
      <c r="G1140">
        <v>0.44686799999999999</v>
      </c>
      <c r="H1140">
        <v>0.60499800000000004</v>
      </c>
      <c r="I1140">
        <v>0.14474899999999999</v>
      </c>
      <c r="J1140">
        <v>12.309699999999999</v>
      </c>
      <c r="K1140">
        <v>0.345665</v>
      </c>
      <c r="L1140">
        <v>0.124721</v>
      </c>
      <c r="M1140" t="s">
        <v>610</v>
      </c>
      <c r="N1140">
        <v>21586.6</v>
      </c>
      <c r="O1140">
        <v>21586.6</v>
      </c>
      <c r="P1140">
        <v>110813</v>
      </c>
      <c r="Q1140">
        <v>1.95757</v>
      </c>
      <c r="R1140">
        <v>2200.84</v>
      </c>
      <c r="S1140">
        <v>2200.84</v>
      </c>
      <c r="T1140">
        <v>2155</v>
      </c>
      <c r="U1140">
        <v>7.1690100000000001</v>
      </c>
      <c r="V1140">
        <v>14813.4</v>
      </c>
      <c r="W1140">
        <v>7366.26</v>
      </c>
      <c r="X1140">
        <v>0.101954</v>
      </c>
      <c r="Y1140" t="s">
        <v>610</v>
      </c>
      <c r="Z1140">
        <v>0.122864</v>
      </c>
      <c r="AA1140">
        <v>0.152004</v>
      </c>
      <c r="AB1140">
        <v>2200.84</v>
      </c>
      <c r="AC1140">
        <v>2200.84</v>
      </c>
      <c r="AD1140">
        <v>2155</v>
      </c>
      <c r="AE1140">
        <v>1573.66</v>
      </c>
      <c r="AF1140">
        <v>1573.66</v>
      </c>
      <c r="AG1140">
        <v>1358.3</v>
      </c>
      <c r="AH1140">
        <v>0.157114</v>
      </c>
      <c r="AI1140">
        <v>0.124721</v>
      </c>
    </row>
    <row r="1141" spans="1:35" x14ac:dyDescent="0.35">
      <c r="A1141">
        <v>1991</v>
      </c>
      <c r="B1141">
        <v>28977.4</v>
      </c>
      <c r="C1141">
        <v>28977.4</v>
      </c>
      <c r="D1141">
        <v>42854.9</v>
      </c>
      <c r="E1141">
        <v>17446.2</v>
      </c>
      <c r="F1141">
        <v>0.80279100000000003</v>
      </c>
      <c r="G1141">
        <v>0.40709899999999999</v>
      </c>
      <c r="H1141">
        <v>0.64849599999999996</v>
      </c>
      <c r="I1141">
        <v>0.15284</v>
      </c>
      <c r="J1141">
        <v>12.309699999999999</v>
      </c>
      <c r="K1141">
        <v>0.30360500000000001</v>
      </c>
      <c r="L1141">
        <v>0.101683</v>
      </c>
      <c r="M1141" t="s">
        <v>610</v>
      </c>
      <c r="N1141">
        <v>23863</v>
      </c>
      <c r="O1141">
        <v>23863</v>
      </c>
      <c r="P1141">
        <v>101143</v>
      </c>
      <c r="Q1141">
        <v>2.43675</v>
      </c>
      <c r="R1141">
        <v>2352.94</v>
      </c>
      <c r="S1141">
        <v>2352.94</v>
      </c>
      <c r="T1141">
        <v>2229</v>
      </c>
      <c r="U1141">
        <v>6.2247199999999996</v>
      </c>
      <c r="V1141">
        <v>13011</v>
      </c>
      <c r="W1141">
        <v>15363.5</v>
      </c>
      <c r="X1141">
        <v>9.8602099999999998E-2</v>
      </c>
      <c r="Y1141" t="s">
        <v>610</v>
      </c>
      <c r="Z1141">
        <v>0.14122899999999999</v>
      </c>
      <c r="AA1141">
        <v>0.175098</v>
      </c>
      <c r="AB1141">
        <v>2352.94</v>
      </c>
      <c r="AC1141">
        <v>2352.94</v>
      </c>
      <c r="AD1141">
        <v>2229</v>
      </c>
      <c r="AE1141">
        <v>2018.35</v>
      </c>
      <c r="AF1141">
        <v>2018.35</v>
      </c>
      <c r="AG1141">
        <v>1540.37</v>
      </c>
      <c r="AH1141">
        <v>0.18172199999999999</v>
      </c>
      <c r="AI1141">
        <v>0.101683</v>
      </c>
    </row>
    <row r="1142" spans="1:35" x14ac:dyDescent="0.35">
      <c r="A1142">
        <v>1992</v>
      </c>
      <c r="B1142">
        <v>28986.3</v>
      </c>
      <c r="C1142">
        <v>28986.3</v>
      </c>
      <c r="D1142">
        <v>42854.9</v>
      </c>
      <c r="E1142">
        <v>17447.900000000001</v>
      </c>
      <c r="F1142">
        <v>0.80287200000000003</v>
      </c>
      <c r="G1142">
        <v>0.40714</v>
      </c>
      <c r="H1142">
        <v>0.648451</v>
      </c>
      <c r="I1142">
        <v>0.15334600000000001</v>
      </c>
      <c r="J1142">
        <v>12.309699999999999</v>
      </c>
      <c r="K1142">
        <v>0.26712399999999997</v>
      </c>
      <c r="L1142">
        <v>9.4407699999999997E-2</v>
      </c>
      <c r="M1142" t="s">
        <v>610</v>
      </c>
      <c r="N1142">
        <v>26271.599999999999</v>
      </c>
      <c r="O1142">
        <v>26271.599999999999</v>
      </c>
      <c r="P1142">
        <v>100482</v>
      </c>
      <c r="Q1142">
        <v>2.59314</v>
      </c>
      <c r="R1142">
        <v>2425.7800000000002</v>
      </c>
      <c r="S1142">
        <v>2425.7800000000002</v>
      </c>
      <c r="T1142">
        <v>2211</v>
      </c>
      <c r="U1142">
        <v>5.5885999999999996</v>
      </c>
      <c r="V1142">
        <v>11447.6</v>
      </c>
      <c r="W1142">
        <v>22702.5</v>
      </c>
      <c r="X1142">
        <v>9.2334600000000003E-2</v>
      </c>
      <c r="Y1142" t="s">
        <v>610</v>
      </c>
      <c r="Z1142">
        <v>0.144873</v>
      </c>
      <c r="AA1142">
        <v>0.17911199999999999</v>
      </c>
      <c r="AB1142">
        <v>2425.7800000000002</v>
      </c>
      <c r="AC1142">
        <v>2425.7800000000002</v>
      </c>
      <c r="AD1142">
        <v>2211</v>
      </c>
      <c r="AE1142">
        <v>2470.1799999999998</v>
      </c>
      <c r="AF1142">
        <v>2470.1799999999998</v>
      </c>
      <c r="AG1142">
        <v>1815.31</v>
      </c>
      <c r="AH1142">
        <v>0.18371499999999999</v>
      </c>
      <c r="AI1142">
        <v>9.4407699999999997E-2</v>
      </c>
    </row>
    <row r="1143" spans="1:35" x14ac:dyDescent="0.35">
      <c r="A1143">
        <v>1993</v>
      </c>
      <c r="B1143">
        <v>29564.5</v>
      </c>
      <c r="C1143">
        <v>29564.5</v>
      </c>
      <c r="D1143">
        <v>42854.9</v>
      </c>
      <c r="E1143">
        <v>17981.599999999999</v>
      </c>
      <c r="F1143">
        <v>0.82743</v>
      </c>
      <c r="G1143">
        <v>0.41959299999999999</v>
      </c>
      <c r="H1143">
        <v>0.63483000000000001</v>
      </c>
      <c r="I1143">
        <v>0.15077099999999999</v>
      </c>
      <c r="J1143">
        <v>12.309699999999999</v>
      </c>
      <c r="K1143">
        <v>0.276864</v>
      </c>
      <c r="L1143">
        <v>6.6409300000000004E-2</v>
      </c>
      <c r="M1143" t="s">
        <v>610</v>
      </c>
      <c r="N1143">
        <v>28683.3</v>
      </c>
      <c r="O1143">
        <v>28683.3</v>
      </c>
      <c r="P1143">
        <v>85505.1</v>
      </c>
      <c r="Q1143">
        <v>3.15347</v>
      </c>
      <c r="R1143">
        <v>2645.63</v>
      </c>
      <c r="S1143">
        <v>2645.63</v>
      </c>
      <c r="T1143">
        <v>2447</v>
      </c>
      <c r="U1143">
        <v>5.49519</v>
      </c>
      <c r="V1143">
        <v>11865</v>
      </c>
      <c r="W1143">
        <v>8645.36</v>
      </c>
      <c r="X1143">
        <v>9.2236100000000001E-2</v>
      </c>
      <c r="Y1143" t="s">
        <v>610</v>
      </c>
      <c r="Z1143">
        <v>0.137762</v>
      </c>
      <c r="AA1143">
        <v>0.17015</v>
      </c>
      <c r="AB1143">
        <v>2645.63</v>
      </c>
      <c r="AC1143">
        <v>2645.63</v>
      </c>
      <c r="AD1143">
        <v>2447</v>
      </c>
      <c r="AE1143">
        <v>2849.55</v>
      </c>
      <c r="AF1143">
        <v>2849.55</v>
      </c>
      <c r="AG1143">
        <v>2336.71</v>
      </c>
      <c r="AH1143">
        <v>0.174651</v>
      </c>
      <c r="AI1143">
        <v>6.6409300000000004E-2</v>
      </c>
    </row>
    <row r="1144" spans="1:35" x14ac:dyDescent="0.35">
      <c r="A1144">
        <v>1994</v>
      </c>
      <c r="B1144">
        <v>30708.2</v>
      </c>
      <c r="C1144">
        <v>30708.2</v>
      </c>
      <c r="D1144">
        <v>42854.9</v>
      </c>
      <c r="E1144">
        <v>19059.099999999999</v>
      </c>
      <c r="F1144">
        <v>0.87701200000000001</v>
      </c>
      <c r="G1144">
        <v>0.44473699999999999</v>
      </c>
      <c r="H1144">
        <v>0.60732900000000001</v>
      </c>
      <c r="I1144">
        <v>0.14452499999999999</v>
      </c>
      <c r="J1144">
        <v>12.309699999999999</v>
      </c>
      <c r="K1144">
        <v>0.33907100000000001</v>
      </c>
      <c r="L1144">
        <v>8.7287100000000006E-2</v>
      </c>
      <c r="M1144" t="s">
        <v>610</v>
      </c>
      <c r="N1144">
        <v>30512.6</v>
      </c>
      <c r="O1144">
        <v>30512.6</v>
      </c>
      <c r="P1144">
        <v>98378.1</v>
      </c>
      <c r="Q1144">
        <v>2.6735500000000001</v>
      </c>
      <c r="R1144">
        <v>2895.25</v>
      </c>
      <c r="S1144">
        <v>2895.25</v>
      </c>
      <c r="T1144">
        <v>2799</v>
      </c>
      <c r="U1144">
        <v>5.7604499999999996</v>
      </c>
      <c r="V1144">
        <v>14530.9</v>
      </c>
      <c r="W1144">
        <v>33634.699999999997</v>
      </c>
      <c r="X1144">
        <v>9.4887100000000002E-2</v>
      </c>
      <c r="Y1144" t="s">
        <v>610</v>
      </c>
      <c r="Z1144">
        <v>0.11991</v>
      </c>
      <c r="AA1144">
        <v>0.14913499999999999</v>
      </c>
      <c r="AB1144">
        <v>2895.25</v>
      </c>
      <c r="AC1144">
        <v>2895.25</v>
      </c>
      <c r="AD1144">
        <v>2799</v>
      </c>
      <c r="AE1144">
        <v>2980.69</v>
      </c>
      <c r="AF1144">
        <v>2980.69</v>
      </c>
      <c r="AG1144">
        <v>2732.7</v>
      </c>
      <c r="AH1144">
        <v>0.15586800000000001</v>
      </c>
      <c r="AI1144">
        <v>8.7287100000000006E-2</v>
      </c>
    </row>
    <row r="1145" spans="1:35" x14ac:dyDescent="0.35">
      <c r="A1145">
        <v>1995</v>
      </c>
      <c r="B1145">
        <v>29486.6</v>
      </c>
      <c r="C1145">
        <v>29486.6</v>
      </c>
      <c r="D1145">
        <v>42854.9</v>
      </c>
      <c r="E1145">
        <v>17925.7</v>
      </c>
      <c r="F1145">
        <v>0.82485799999999998</v>
      </c>
      <c r="G1145">
        <v>0.41828900000000002</v>
      </c>
      <c r="H1145">
        <v>0.63625699999999996</v>
      </c>
      <c r="I1145">
        <v>0.150031</v>
      </c>
      <c r="J1145">
        <v>12.309699999999999</v>
      </c>
      <c r="K1145">
        <v>0.42605999999999999</v>
      </c>
      <c r="L1145">
        <v>0.109308</v>
      </c>
      <c r="M1145" t="s">
        <v>610</v>
      </c>
      <c r="N1145">
        <v>31557.1</v>
      </c>
      <c r="O1145">
        <v>31557.1</v>
      </c>
      <c r="P1145">
        <v>124796</v>
      </c>
      <c r="Q1145">
        <v>2.1354000000000002</v>
      </c>
      <c r="R1145">
        <v>3522.01</v>
      </c>
      <c r="S1145">
        <v>3522.01</v>
      </c>
      <c r="T1145">
        <v>3439</v>
      </c>
      <c r="U1145">
        <v>6.1712999999999996</v>
      </c>
      <c r="V1145">
        <v>18258.7</v>
      </c>
      <c r="W1145">
        <v>50041.3</v>
      </c>
      <c r="X1145">
        <v>0.111608</v>
      </c>
      <c r="Y1145" t="s">
        <v>610</v>
      </c>
      <c r="Z1145">
        <v>0.132211</v>
      </c>
      <c r="AA1145">
        <v>0.164574</v>
      </c>
      <c r="AB1145">
        <v>3522.01</v>
      </c>
      <c r="AC1145">
        <v>3522.01</v>
      </c>
      <c r="AD1145">
        <v>3439</v>
      </c>
      <c r="AE1145">
        <v>3282.72</v>
      </c>
      <c r="AF1145">
        <v>3282.72</v>
      </c>
      <c r="AG1145">
        <v>3041.05</v>
      </c>
      <c r="AH1145">
        <v>0.172296</v>
      </c>
      <c r="AI1145">
        <v>0.109308</v>
      </c>
    </row>
    <row r="1146" spans="1:35" x14ac:dyDescent="0.35">
      <c r="A1146">
        <v>1996</v>
      </c>
      <c r="B1146">
        <v>25745.9</v>
      </c>
      <c r="C1146">
        <v>25745.9</v>
      </c>
      <c r="D1146">
        <v>42854.9</v>
      </c>
      <c r="E1146">
        <v>14477</v>
      </c>
      <c r="F1146">
        <v>0.66616200000000003</v>
      </c>
      <c r="G1146">
        <v>0.337814</v>
      </c>
      <c r="H1146">
        <v>0.72427799999999998</v>
      </c>
      <c r="I1146">
        <v>0.16644</v>
      </c>
      <c r="J1146">
        <v>12.309699999999999</v>
      </c>
      <c r="K1146">
        <v>0.472335</v>
      </c>
      <c r="L1146">
        <v>0.14341000000000001</v>
      </c>
      <c r="M1146" t="s">
        <v>610</v>
      </c>
      <c r="N1146">
        <v>32150.5</v>
      </c>
      <c r="O1146">
        <v>32150.5</v>
      </c>
      <c r="P1146">
        <v>98387.3</v>
      </c>
      <c r="Q1146">
        <v>2.9171800000000001</v>
      </c>
      <c r="R1146">
        <v>4785.8100000000004</v>
      </c>
      <c r="S1146">
        <v>4785.8100000000004</v>
      </c>
      <c r="T1146">
        <v>4641</v>
      </c>
      <c r="U1146">
        <v>6.3980399999999999</v>
      </c>
      <c r="V1146">
        <v>20241.8</v>
      </c>
      <c r="W1146">
        <v>3117.85</v>
      </c>
      <c r="X1146">
        <v>0.14885599999999999</v>
      </c>
      <c r="Y1146" t="s">
        <v>610</v>
      </c>
      <c r="Z1146">
        <v>0.18762400000000001</v>
      </c>
      <c r="AA1146">
        <v>0.232684</v>
      </c>
      <c r="AB1146">
        <v>4785.8100000000004</v>
      </c>
      <c r="AC1146">
        <v>4785.8100000000004</v>
      </c>
      <c r="AD1146">
        <v>4641</v>
      </c>
      <c r="AE1146">
        <v>4154.22</v>
      </c>
      <c r="AF1146">
        <v>4154.22</v>
      </c>
      <c r="AG1146">
        <v>3646.89</v>
      </c>
      <c r="AH1146">
        <v>0.239874</v>
      </c>
      <c r="AI1146">
        <v>0.14341000000000001</v>
      </c>
    </row>
    <row r="1147" spans="1:35" x14ac:dyDescent="0.35">
      <c r="A1147">
        <v>1997</v>
      </c>
      <c r="B1147">
        <v>26518.5</v>
      </c>
      <c r="C1147">
        <v>26518.5</v>
      </c>
      <c r="D1147">
        <v>42854.9</v>
      </c>
      <c r="E1147">
        <v>15184.8</v>
      </c>
      <c r="F1147">
        <v>0.69873300000000005</v>
      </c>
      <c r="G1147">
        <v>0.35433100000000001</v>
      </c>
      <c r="H1147">
        <v>0.70621199999999995</v>
      </c>
      <c r="I1147">
        <v>0.16316</v>
      </c>
      <c r="J1147">
        <v>12.309699999999999</v>
      </c>
      <c r="K1147">
        <v>0.45338200000000001</v>
      </c>
      <c r="L1147">
        <v>0.147478</v>
      </c>
      <c r="M1147" t="s">
        <v>610</v>
      </c>
      <c r="N1147">
        <v>31873.8</v>
      </c>
      <c r="O1147">
        <v>31873.8</v>
      </c>
      <c r="P1147">
        <v>131542</v>
      </c>
      <c r="Q1147">
        <v>2.0986899999999999</v>
      </c>
      <c r="R1147">
        <v>4322.29</v>
      </c>
      <c r="S1147">
        <v>4322.29</v>
      </c>
      <c r="T1147">
        <v>4159</v>
      </c>
      <c r="U1147">
        <v>6.3986499999999999</v>
      </c>
      <c r="V1147">
        <v>19429.599999999999</v>
      </c>
      <c r="W1147">
        <v>57812.1</v>
      </c>
      <c r="X1147">
        <v>0.135606</v>
      </c>
      <c r="Y1147" t="s">
        <v>610</v>
      </c>
      <c r="Z1147">
        <v>0.173321</v>
      </c>
      <c r="AA1147">
        <v>0.215229</v>
      </c>
      <c r="AB1147">
        <v>4322.29</v>
      </c>
      <c r="AC1147">
        <v>4322.29</v>
      </c>
      <c r="AD1147">
        <v>4159</v>
      </c>
      <c r="AE1147">
        <v>3720.83</v>
      </c>
      <c r="AF1147">
        <v>3720.83</v>
      </c>
      <c r="AG1147">
        <v>3167.04</v>
      </c>
      <c r="AH1147">
        <v>0.22326299999999999</v>
      </c>
      <c r="AI1147">
        <v>0.147478</v>
      </c>
    </row>
    <row r="1148" spans="1:35" x14ac:dyDescent="0.35">
      <c r="A1148">
        <v>1998</v>
      </c>
      <c r="B1148">
        <v>26957.9</v>
      </c>
      <c r="C1148">
        <v>26957.9</v>
      </c>
      <c r="D1148">
        <v>42854.9</v>
      </c>
      <c r="E1148">
        <v>15574.3</v>
      </c>
      <c r="F1148">
        <v>0.71665800000000002</v>
      </c>
      <c r="G1148">
        <v>0.36342099999999999</v>
      </c>
      <c r="H1148">
        <v>0.69626999999999994</v>
      </c>
      <c r="I1148">
        <v>0.16189600000000001</v>
      </c>
      <c r="J1148">
        <v>12.309699999999999</v>
      </c>
      <c r="K1148">
        <v>0.42478199999999999</v>
      </c>
      <c r="L1148">
        <v>0.118759</v>
      </c>
      <c r="M1148" t="s">
        <v>610</v>
      </c>
      <c r="N1148">
        <v>31996.2</v>
      </c>
      <c r="O1148">
        <v>31996.2</v>
      </c>
      <c r="P1148">
        <v>117345</v>
      </c>
      <c r="Q1148">
        <v>2.5255000000000001</v>
      </c>
      <c r="R1148">
        <v>4079.85</v>
      </c>
      <c r="S1148">
        <v>4079.85</v>
      </c>
      <c r="T1148">
        <v>3878</v>
      </c>
      <c r="U1148">
        <v>6.2236799999999999</v>
      </c>
      <c r="V1148">
        <v>18204</v>
      </c>
      <c r="W1148">
        <v>17153.7</v>
      </c>
      <c r="X1148">
        <v>0.12751000000000001</v>
      </c>
      <c r="Y1148" t="s">
        <v>610</v>
      </c>
      <c r="Z1148">
        <v>0.169791</v>
      </c>
      <c r="AA1148">
        <v>0.21035400000000001</v>
      </c>
      <c r="AB1148">
        <v>4079.85</v>
      </c>
      <c r="AC1148">
        <v>4079.85</v>
      </c>
      <c r="AD1148">
        <v>3878</v>
      </c>
      <c r="AE1148">
        <v>3624.45</v>
      </c>
      <c r="AF1148">
        <v>3624.45</v>
      </c>
      <c r="AG1148">
        <v>3000.93</v>
      </c>
      <c r="AH1148">
        <v>0.21674499999999999</v>
      </c>
      <c r="AI1148">
        <v>0.118759</v>
      </c>
    </row>
    <row r="1149" spans="1:35" x14ac:dyDescent="0.35">
      <c r="A1149">
        <v>1999</v>
      </c>
      <c r="B1149">
        <v>26127.8</v>
      </c>
      <c r="C1149">
        <v>26127.8</v>
      </c>
      <c r="D1149">
        <v>42854.9</v>
      </c>
      <c r="E1149">
        <v>14798.7</v>
      </c>
      <c r="F1149">
        <v>0.68096900000000005</v>
      </c>
      <c r="G1149">
        <v>0.34532200000000002</v>
      </c>
      <c r="H1149">
        <v>0.71606499999999995</v>
      </c>
      <c r="I1149">
        <v>0.165654</v>
      </c>
      <c r="J1149">
        <v>12.309699999999999</v>
      </c>
      <c r="K1149">
        <v>0.41069299999999997</v>
      </c>
      <c r="L1149">
        <v>0.109476</v>
      </c>
      <c r="M1149" t="s">
        <v>610</v>
      </c>
      <c r="N1149">
        <v>33167.4</v>
      </c>
      <c r="O1149">
        <v>33167.4</v>
      </c>
      <c r="P1149">
        <v>147152</v>
      </c>
      <c r="Q1149">
        <v>2.0545399999999998</v>
      </c>
      <c r="R1149">
        <v>4369.7</v>
      </c>
      <c r="S1149">
        <v>4369.7</v>
      </c>
      <c r="T1149">
        <v>4161</v>
      </c>
      <c r="U1149">
        <v>6.1001399999999997</v>
      </c>
      <c r="V1149">
        <v>17600.2</v>
      </c>
      <c r="W1149">
        <v>58044.4</v>
      </c>
      <c r="X1149">
        <v>0.131747</v>
      </c>
      <c r="Y1149" t="s">
        <v>610</v>
      </c>
      <c r="Z1149">
        <v>0.18285899999999999</v>
      </c>
      <c r="AA1149">
        <v>0.226823</v>
      </c>
      <c r="AB1149">
        <v>4369.7</v>
      </c>
      <c r="AC1149">
        <v>4369.7</v>
      </c>
      <c r="AD1149">
        <v>4161</v>
      </c>
      <c r="AE1149">
        <v>4000.56</v>
      </c>
      <c r="AF1149">
        <v>4000.56</v>
      </c>
      <c r="AG1149">
        <v>3368.85</v>
      </c>
      <c r="AH1149">
        <v>0.23369799999999999</v>
      </c>
      <c r="AI1149">
        <v>0.109476</v>
      </c>
    </row>
    <row r="1150" spans="1:35" x14ac:dyDescent="0.35">
      <c r="A1150">
        <v>2000</v>
      </c>
      <c r="B1150">
        <v>27101.5</v>
      </c>
      <c r="C1150">
        <v>27101.5</v>
      </c>
      <c r="D1150">
        <v>42854.9</v>
      </c>
      <c r="E1150">
        <v>15713</v>
      </c>
      <c r="F1150">
        <v>0.72303700000000004</v>
      </c>
      <c r="G1150">
        <v>0.36665500000000001</v>
      </c>
      <c r="H1150">
        <v>0.69273200000000001</v>
      </c>
      <c r="I1150">
        <v>0.161242</v>
      </c>
      <c r="J1150">
        <v>12.309699999999999</v>
      </c>
      <c r="K1150">
        <v>0.41302699999999998</v>
      </c>
      <c r="L1150">
        <v>0.12829699999999999</v>
      </c>
      <c r="M1150" t="s">
        <v>610</v>
      </c>
      <c r="N1150">
        <v>34294.800000000003</v>
      </c>
      <c r="O1150">
        <v>34294.800000000003</v>
      </c>
      <c r="P1150">
        <v>137278</v>
      </c>
      <c r="Q1150">
        <v>2.3930899999999999</v>
      </c>
      <c r="R1150">
        <v>4144.63</v>
      </c>
      <c r="S1150">
        <v>4144.63</v>
      </c>
      <c r="T1150">
        <v>3951</v>
      </c>
      <c r="U1150">
        <v>5.9208600000000002</v>
      </c>
      <c r="V1150">
        <v>17700.2</v>
      </c>
      <c r="W1150">
        <v>25054.9</v>
      </c>
      <c r="X1150">
        <v>0.120853</v>
      </c>
      <c r="Y1150" t="s">
        <v>610</v>
      </c>
      <c r="Z1150">
        <v>0.16866300000000001</v>
      </c>
      <c r="AA1150">
        <v>0.20894799999999999</v>
      </c>
      <c r="AB1150">
        <v>4144.63</v>
      </c>
      <c r="AC1150">
        <v>4144.63</v>
      </c>
      <c r="AD1150">
        <v>3951</v>
      </c>
      <c r="AE1150">
        <v>3968.14</v>
      </c>
      <c r="AF1150">
        <v>3968.14</v>
      </c>
      <c r="AG1150">
        <v>3336.16</v>
      </c>
      <c r="AH1150">
        <v>0.21477499999999999</v>
      </c>
      <c r="AI1150">
        <v>0.12829699999999999</v>
      </c>
    </row>
    <row r="1151" spans="1:35" x14ac:dyDescent="0.35">
      <c r="A1151">
        <v>2001</v>
      </c>
      <c r="B1151">
        <v>27106.3</v>
      </c>
      <c r="C1151">
        <v>27106.3</v>
      </c>
      <c r="D1151">
        <v>42854.9</v>
      </c>
      <c r="E1151">
        <v>15712.8</v>
      </c>
      <c r="F1151">
        <v>0.72302900000000003</v>
      </c>
      <c r="G1151">
        <v>0.366651</v>
      </c>
      <c r="H1151">
        <v>0.69273700000000005</v>
      </c>
      <c r="I1151">
        <v>0.16131999999999999</v>
      </c>
      <c r="J1151">
        <v>12.309699999999999</v>
      </c>
      <c r="K1151">
        <v>0.43632599999999999</v>
      </c>
      <c r="L1151">
        <v>0.104777</v>
      </c>
      <c r="M1151" t="s">
        <v>610</v>
      </c>
      <c r="N1151">
        <v>36327.4</v>
      </c>
      <c r="O1151">
        <v>36327.4</v>
      </c>
      <c r="P1151">
        <v>132593</v>
      </c>
      <c r="Q1151">
        <v>2.5806499999999999</v>
      </c>
      <c r="R1151">
        <v>4354.04</v>
      </c>
      <c r="S1151">
        <v>4354.04</v>
      </c>
      <c r="T1151">
        <v>4128</v>
      </c>
      <c r="U1151">
        <v>5.88225</v>
      </c>
      <c r="V1151">
        <v>18698.7</v>
      </c>
      <c r="W1151">
        <v>28108.9</v>
      </c>
      <c r="X1151">
        <v>0.119856</v>
      </c>
      <c r="Y1151" t="s">
        <v>610</v>
      </c>
      <c r="Z1151">
        <v>0.16846</v>
      </c>
      <c r="AA1151">
        <v>0.20874899999999999</v>
      </c>
      <c r="AB1151">
        <v>4354.04</v>
      </c>
      <c r="AC1151">
        <v>4354.04</v>
      </c>
      <c r="AD1151">
        <v>4128</v>
      </c>
      <c r="AE1151">
        <v>4220.8999999999996</v>
      </c>
      <c r="AF1151">
        <v>4220.8999999999996</v>
      </c>
      <c r="AG1151">
        <v>3515.76</v>
      </c>
      <c r="AH1151">
        <v>0.214832</v>
      </c>
      <c r="AI1151">
        <v>0.104777</v>
      </c>
    </row>
    <row r="1152" spans="1:35" x14ac:dyDescent="0.35">
      <c r="A1152">
        <v>2002</v>
      </c>
      <c r="B1152">
        <v>27190.1</v>
      </c>
      <c r="C1152">
        <v>27190.1</v>
      </c>
      <c r="D1152">
        <v>42854.9</v>
      </c>
      <c r="E1152">
        <v>15793.9</v>
      </c>
      <c r="F1152">
        <v>0.72676200000000002</v>
      </c>
      <c r="G1152">
        <v>0.36854399999999998</v>
      </c>
      <c r="H1152">
        <v>0.690666</v>
      </c>
      <c r="I1152">
        <v>0.16068499999999999</v>
      </c>
      <c r="J1152">
        <v>12.309699999999999</v>
      </c>
      <c r="K1152">
        <v>0.456791</v>
      </c>
      <c r="L1152">
        <v>0.119946</v>
      </c>
      <c r="M1152" t="s">
        <v>610</v>
      </c>
      <c r="N1152">
        <v>38036.6</v>
      </c>
      <c r="O1152">
        <v>38036.6</v>
      </c>
      <c r="P1152">
        <v>144430</v>
      </c>
      <c r="Q1152">
        <v>2.4083100000000002</v>
      </c>
      <c r="R1152">
        <v>4571.51</v>
      </c>
      <c r="S1152">
        <v>4571.51</v>
      </c>
      <c r="T1152">
        <v>4345</v>
      </c>
      <c r="U1152">
        <v>5.8904699999999997</v>
      </c>
      <c r="V1152">
        <v>19575.7</v>
      </c>
      <c r="W1152">
        <v>43855.199999999997</v>
      </c>
      <c r="X1152">
        <v>0.120187</v>
      </c>
      <c r="Y1152" t="s">
        <v>610</v>
      </c>
      <c r="Z1152">
        <v>0.164939</v>
      </c>
      <c r="AA1152">
        <v>0.20474100000000001</v>
      </c>
      <c r="AB1152">
        <v>4571.51</v>
      </c>
      <c r="AC1152">
        <v>4571.51</v>
      </c>
      <c r="AD1152">
        <v>4345</v>
      </c>
      <c r="AE1152">
        <v>4447.46</v>
      </c>
      <c r="AF1152">
        <v>4447.46</v>
      </c>
      <c r="AG1152">
        <v>3764.37</v>
      </c>
      <c r="AH1152">
        <v>0.21205399999999999</v>
      </c>
      <c r="AI1152">
        <v>0.119946</v>
      </c>
    </row>
    <row r="1153" spans="1:35" x14ac:dyDescent="0.35">
      <c r="A1153">
        <v>2003</v>
      </c>
      <c r="B1153">
        <v>25353.5</v>
      </c>
      <c r="C1153">
        <v>25353.5</v>
      </c>
      <c r="D1153">
        <v>42854.9</v>
      </c>
      <c r="E1153">
        <v>14122.4</v>
      </c>
      <c r="F1153">
        <v>0.64984500000000001</v>
      </c>
      <c r="G1153">
        <v>0.32953900000000003</v>
      </c>
      <c r="H1153">
        <v>0.73332900000000001</v>
      </c>
      <c r="I1153">
        <v>0.16795499999999999</v>
      </c>
      <c r="J1153">
        <v>12.309699999999999</v>
      </c>
      <c r="K1153">
        <v>0.48602499999999998</v>
      </c>
      <c r="L1153">
        <v>0.12146700000000001</v>
      </c>
      <c r="M1153" t="s">
        <v>610</v>
      </c>
      <c r="N1153">
        <v>39536.699999999997</v>
      </c>
      <c r="O1153">
        <v>39536.699999999997</v>
      </c>
      <c r="P1153">
        <v>153896</v>
      </c>
      <c r="Q1153">
        <v>2.3404600000000002</v>
      </c>
      <c r="R1153">
        <v>5546.65</v>
      </c>
      <c r="S1153">
        <v>5546.65</v>
      </c>
      <c r="T1153">
        <v>5266</v>
      </c>
      <c r="U1153">
        <v>5.9412200000000004</v>
      </c>
      <c r="V1153">
        <v>20828.5</v>
      </c>
      <c r="W1153">
        <v>44208.800000000003</v>
      </c>
      <c r="X1153">
        <v>0.140291</v>
      </c>
      <c r="Y1153" t="s">
        <v>610</v>
      </c>
      <c r="Z1153">
        <v>0.19475200000000001</v>
      </c>
      <c r="AA1153">
        <v>0.241704</v>
      </c>
      <c r="AB1153">
        <v>5546.65</v>
      </c>
      <c r="AC1153">
        <v>5546.65</v>
      </c>
      <c r="AD1153">
        <v>5266</v>
      </c>
      <c r="AE1153">
        <v>5331.69</v>
      </c>
      <c r="AF1153">
        <v>5331.69</v>
      </c>
      <c r="AG1153">
        <v>4508.07</v>
      </c>
      <c r="AH1153">
        <v>0.248948</v>
      </c>
      <c r="AI1153">
        <v>0.12146700000000001</v>
      </c>
    </row>
    <row r="1154" spans="1:35" x14ac:dyDescent="0.35">
      <c r="A1154">
        <v>2004</v>
      </c>
      <c r="B1154">
        <v>25047.599999999999</v>
      </c>
      <c r="C1154">
        <v>25047.599999999999</v>
      </c>
      <c r="D1154">
        <v>42854.9</v>
      </c>
      <c r="E1154">
        <v>13847.5</v>
      </c>
      <c r="F1154">
        <v>0.63719899999999996</v>
      </c>
      <c r="G1154">
        <v>0.323127</v>
      </c>
      <c r="H1154">
        <v>0.74034199999999994</v>
      </c>
      <c r="I1154">
        <v>0.169018</v>
      </c>
      <c r="J1154">
        <v>12.309699999999999</v>
      </c>
      <c r="K1154">
        <v>0.50529199999999996</v>
      </c>
      <c r="L1154">
        <v>0.13809099999999999</v>
      </c>
      <c r="M1154" t="s">
        <v>610</v>
      </c>
      <c r="N1154">
        <v>40350.199999999997</v>
      </c>
      <c r="O1154">
        <v>40350.199999999997</v>
      </c>
      <c r="P1154">
        <v>149884</v>
      </c>
      <c r="Q1154">
        <v>2.4802599999999999</v>
      </c>
      <c r="R1154">
        <v>5837.94</v>
      </c>
      <c r="S1154">
        <v>5837.94</v>
      </c>
      <c r="T1154">
        <v>5588</v>
      </c>
      <c r="U1154">
        <v>5.9782599999999997</v>
      </c>
      <c r="V1154">
        <v>21654.2</v>
      </c>
      <c r="W1154">
        <v>33529.9</v>
      </c>
      <c r="X1154">
        <v>0.14468200000000001</v>
      </c>
      <c r="Y1154" t="s">
        <v>610</v>
      </c>
      <c r="Z1154">
        <v>0.19964799999999999</v>
      </c>
      <c r="AA1154">
        <v>0.24784200000000001</v>
      </c>
      <c r="AB1154">
        <v>5837.94</v>
      </c>
      <c r="AC1154">
        <v>5837.94</v>
      </c>
      <c r="AD1154">
        <v>5588</v>
      </c>
      <c r="AE1154">
        <v>5556.85</v>
      </c>
      <c r="AF1154">
        <v>5556.85</v>
      </c>
      <c r="AG1154">
        <v>4767.6899999999996</v>
      </c>
      <c r="AH1154">
        <v>0.25538100000000002</v>
      </c>
      <c r="AI1154">
        <v>0.13809099999999999</v>
      </c>
    </row>
    <row r="1155" spans="1:35" x14ac:dyDescent="0.35">
      <c r="A1155">
        <v>2005</v>
      </c>
      <c r="B1155">
        <v>23589.7</v>
      </c>
      <c r="C1155">
        <v>23589.7</v>
      </c>
      <c r="D1155">
        <v>42854.9</v>
      </c>
      <c r="E1155">
        <v>12551.1</v>
      </c>
      <c r="F1155">
        <v>0.577542</v>
      </c>
      <c r="G1155">
        <v>0.29287400000000002</v>
      </c>
      <c r="H1155">
        <v>0.77343200000000001</v>
      </c>
      <c r="I1155">
        <v>0.173848</v>
      </c>
      <c r="J1155">
        <v>12.309699999999999</v>
      </c>
      <c r="K1155">
        <v>0.519876</v>
      </c>
      <c r="L1155">
        <v>0.160108</v>
      </c>
      <c r="M1155" t="s">
        <v>610</v>
      </c>
      <c r="N1155">
        <v>40992.1</v>
      </c>
      <c r="O1155">
        <v>40992.1</v>
      </c>
      <c r="P1155">
        <v>135797</v>
      </c>
      <c r="Q1155">
        <v>2.7698299999999998</v>
      </c>
      <c r="R1155">
        <v>6604.79</v>
      </c>
      <c r="S1155">
        <v>6604.79</v>
      </c>
      <c r="T1155">
        <v>6292</v>
      </c>
      <c r="U1155">
        <v>5.9714499999999999</v>
      </c>
      <c r="V1155">
        <v>22279.200000000001</v>
      </c>
      <c r="W1155">
        <v>22797.3</v>
      </c>
      <c r="X1155">
        <v>0.16112399999999999</v>
      </c>
      <c r="Y1155" t="s">
        <v>610</v>
      </c>
      <c r="Z1155">
        <v>0.22766800000000001</v>
      </c>
      <c r="AA1155">
        <v>0.28277200000000002</v>
      </c>
      <c r="AB1155">
        <v>6604.79</v>
      </c>
      <c r="AC1155">
        <v>6604.79</v>
      </c>
      <c r="AD1155">
        <v>6292</v>
      </c>
      <c r="AE1155">
        <v>6276.9</v>
      </c>
      <c r="AF1155">
        <v>6276.9</v>
      </c>
      <c r="AG1155">
        <v>5268.73</v>
      </c>
      <c r="AH1155">
        <v>0.29020400000000002</v>
      </c>
      <c r="AI1155">
        <v>0.160108</v>
      </c>
    </row>
    <row r="1156" spans="1:35" x14ac:dyDescent="0.35">
      <c r="A1156">
        <v>2006</v>
      </c>
      <c r="B1156">
        <v>23498.5</v>
      </c>
      <c r="C1156">
        <v>23498.5</v>
      </c>
      <c r="D1156">
        <v>42854.9</v>
      </c>
      <c r="E1156">
        <v>12472.9</v>
      </c>
      <c r="F1156">
        <v>0.57394199999999995</v>
      </c>
      <c r="G1156">
        <v>0.291049</v>
      </c>
      <c r="H1156">
        <v>0.77542800000000001</v>
      </c>
      <c r="I1156">
        <v>0.174015</v>
      </c>
      <c r="J1156">
        <v>12.309699999999999</v>
      </c>
      <c r="K1156">
        <v>0.51126700000000003</v>
      </c>
      <c r="L1156">
        <v>0.15049799999999999</v>
      </c>
      <c r="M1156" t="s">
        <v>610</v>
      </c>
      <c r="N1156">
        <v>40652.400000000001</v>
      </c>
      <c r="O1156">
        <v>40652.400000000001</v>
      </c>
      <c r="P1156">
        <v>126022</v>
      </c>
      <c r="Q1156">
        <v>2.8893800000000001</v>
      </c>
      <c r="R1156">
        <v>6582.16</v>
      </c>
      <c r="S1156">
        <v>6582.16</v>
      </c>
      <c r="T1156">
        <v>6216</v>
      </c>
      <c r="U1156">
        <v>5.9625000000000004</v>
      </c>
      <c r="V1156">
        <v>21910.3</v>
      </c>
      <c r="W1156">
        <v>24736.9</v>
      </c>
      <c r="X1156">
        <v>0.161913</v>
      </c>
      <c r="Y1156" t="s">
        <v>610</v>
      </c>
      <c r="Z1156">
        <v>0.22858400000000001</v>
      </c>
      <c r="AA1156">
        <v>0.283829</v>
      </c>
      <c r="AB1156">
        <v>6582.16</v>
      </c>
      <c r="AC1156">
        <v>6582.16</v>
      </c>
      <c r="AD1156">
        <v>6216</v>
      </c>
      <c r="AE1156">
        <v>6279.03</v>
      </c>
      <c r="AF1156">
        <v>6279.03</v>
      </c>
      <c r="AG1156">
        <v>5181.95</v>
      </c>
      <c r="AH1156">
        <v>0.29147899999999999</v>
      </c>
      <c r="AI1156">
        <v>0.15049799999999999</v>
      </c>
    </row>
    <row r="1157" spans="1:35" x14ac:dyDescent="0.35">
      <c r="A1157">
        <v>2007</v>
      </c>
      <c r="B1157">
        <v>24197.200000000001</v>
      </c>
      <c r="C1157">
        <v>24197.200000000001</v>
      </c>
      <c r="D1157">
        <v>42854.9</v>
      </c>
      <c r="E1157">
        <v>13091.8</v>
      </c>
      <c r="F1157">
        <v>0.60242499999999999</v>
      </c>
      <c r="G1157">
        <v>0.30549199999999999</v>
      </c>
      <c r="H1157">
        <v>0.75963000000000003</v>
      </c>
      <c r="I1157">
        <v>0.17169499999999999</v>
      </c>
      <c r="J1157">
        <v>12.309699999999999</v>
      </c>
      <c r="K1157">
        <v>0.50212900000000005</v>
      </c>
      <c r="L1157">
        <v>0.13889199999999999</v>
      </c>
      <c r="M1157" t="s">
        <v>610</v>
      </c>
      <c r="N1157">
        <v>39803.4</v>
      </c>
      <c r="O1157">
        <v>39803.4</v>
      </c>
      <c r="P1157">
        <v>122228</v>
      </c>
      <c r="Q1157">
        <v>2.8391799999999998</v>
      </c>
      <c r="R1157">
        <v>6204.39</v>
      </c>
      <c r="S1157">
        <v>6204.39</v>
      </c>
      <c r="T1157">
        <v>5902</v>
      </c>
      <c r="U1157">
        <v>6.0155799999999999</v>
      </c>
      <c r="V1157">
        <v>21518.7</v>
      </c>
      <c r="W1157">
        <v>28633.5</v>
      </c>
      <c r="X1157">
        <v>0.15587599999999999</v>
      </c>
      <c r="Y1157" t="s">
        <v>610</v>
      </c>
      <c r="Z1157">
        <v>0.213279</v>
      </c>
      <c r="AA1157">
        <v>0.264766</v>
      </c>
      <c r="AB1157">
        <v>6204.39</v>
      </c>
      <c r="AC1157">
        <v>6204.39</v>
      </c>
      <c r="AD1157">
        <v>5902</v>
      </c>
      <c r="AE1157">
        <v>5871.16</v>
      </c>
      <c r="AF1157">
        <v>5871.16</v>
      </c>
      <c r="AG1157">
        <v>5013.34</v>
      </c>
      <c r="AH1157">
        <v>0.273092</v>
      </c>
      <c r="AI1157">
        <v>0.13889199999999999</v>
      </c>
    </row>
    <row r="1158" spans="1:35" x14ac:dyDescent="0.35">
      <c r="A1158">
        <v>2008</v>
      </c>
      <c r="B1158">
        <v>24185.9</v>
      </c>
      <c r="C1158">
        <v>24185.9</v>
      </c>
      <c r="D1158">
        <v>42854.9</v>
      </c>
      <c r="E1158">
        <v>13089.9</v>
      </c>
      <c r="F1158">
        <v>0.60233400000000004</v>
      </c>
      <c r="G1158">
        <v>0.30544700000000002</v>
      </c>
      <c r="H1158">
        <v>0.75968000000000002</v>
      </c>
      <c r="I1158">
        <v>0.17138600000000001</v>
      </c>
      <c r="J1158">
        <v>12.309699999999999</v>
      </c>
      <c r="K1158">
        <v>0.50918699999999995</v>
      </c>
      <c r="L1158">
        <v>0.145645</v>
      </c>
      <c r="M1158" t="s">
        <v>610</v>
      </c>
      <c r="N1158">
        <v>38780.800000000003</v>
      </c>
      <c r="O1158">
        <v>38780.800000000003</v>
      </c>
      <c r="P1158">
        <v>106309</v>
      </c>
      <c r="Q1158">
        <v>3.13062</v>
      </c>
      <c r="R1158">
        <v>6203.43</v>
      </c>
      <c r="S1158">
        <v>6203.43</v>
      </c>
      <c r="T1158">
        <v>5952</v>
      </c>
      <c r="U1158">
        <v>6.1201400000000001</v>
      </c>
      <c r="V1158">
        <v>21821.1</v>
      </c>
      <c r="W1158">
        <v>15340.1</v>
      </c>
      <c r="X1158">
        <v>0.15996199999999999</v>
      </c>
      <c r="Y1158" t="s">
        <v>610</v>
      </c>
      <c r="Z1158">
        <v>0.21059600000000001</v>
      </c>
      <c r="AA1158">
        <v>0.26175399999999999</v>
      </c>
      <c r="AB1158">
        <v>6203.43</v>
      </c>
      <c r="AC1158">
        <v>6203.43</v>
      </c>
      <c r="AD1158">
        <v>5952</v>
      </c>
      <c r="AE1158">
        <v>5745.17</v>
      </c>
      <c r="AF1158">
        <v>5745.17</v>
      </c>
      <c r="AG1158">
        <v>5023.2</v>
      </c>
      <c r="AH1158">
        <v>0.27155099999999999</v>
      </c>
      <c r="AI1158">
        <v>0.145645</v>
      </c>
    </row>
    <row r="1159" spans="1:35" x14ac:dyDescent="0.35">
      <c r="A1159">
        <v>2009</v>
      </c>
      <c r="B1159">
        <v>24577.200000000001</v>
      </c>
      <c r="C1159">
        <v>24577.200000000001</v>
      </c>
      <c r="D1159">
        <v>42854.9</v>
      </c>
      <c r="E1159">
        <v>13441.1</v>
      </c>
      <c r="F1159">
        <v>0.61849900000000002</v>
      </c>
      <c r="G1159">
        <v>0.31364300000000001</v>
      </c>
      <c r="H1159">
        <v>0.75071500000000002</v>
      </c>
      <c r="I1159">
        <v>0.17002100000000001</v>
      </c>
      <c r="J1159">
        <v>12.309699999999999</v>
      </c>
      <c r="K1159">
        <v>0.51513699999999996</v>
      </c>
      <c r="L1159">
        <v>0.15166399999999999</v>
      </c>
      <c r="M1159" t="s">
        <v>610</v>
      </c>
      <c r="N1159">
        <v>37181.800000000003</v>
      </c>
      <c r="O1159">
        <v>37181.800000000003</v>
      </c>
      <c r="P1159">
        <v>91951.2</v>
      </c>
      <c r="Q1159">
        <v>3.3643999999999998</v>
      </c>
      <c r="R1159">
        <v>5916.09</v>
      </c>
      <c r="S1159">
        <v>5916.09</v>
      </c>
      <c r="T1159">
        <v>5709</v>
      </c>
      <c r="U1159">
        <v>6.2807599999999999</v>
      </c>
      <c r="V1159">
        <v>22076.1</v>
      </c>
      <c r="W1159">
        <v>13393.3</v>
      </c>
      <c r="X1159">
        <v>0.159112</v>
      </c>
      <c r="Y1159" t="s">
        <v>610</v>
      </c>
      <c r="Z1159">
        <v>0.20355799999999999</v>
      </c>
      <c r="AA1159">
        <v>0.25297399999999998</v>
      </c>
      <c r="AB1159">
        <v>5916.09</v>
      </c>
      <c r="AC1159">
        <v>5916.09</v>
      </c>
      <c r="AD1159">
        <v>5709</v>
      </c>
      <c r="AE1159">
        <v>5279.9</v>
      </c>
      <c r="AF1159">
        <v>5279.9</v>
      </c>
      <c r="AG1159">
        <v>4666.5</v>
      </c>
      <c r="AH1159">
        <v>0.26249</v>
      </c>
      <c r="AI1159">
        <v>0.15166399999999999</v>
      </c>
    </row>
    <row r="1160" spans="1:35" x14ac:dyDescent="0.35">
      <c r="A1160">
        <v>2010</v>
      </c>
      <c r="B1160">
        <v>22825</v>
      </c>
      <c r="C1160">
        <v>22825</v>
      </c>
      <c r="D1160">
        <v>42854.9</v>
      </c>
      <c r="E1160">
        <v>11877.3</v>
      </c>
      <c r="F1160">
        <v>0.54653799999999997</v>
      </c>
      <c r="G1160">
        <v>0.27715200000000001</v>
      </c>
      <c r="H1160">
        <v>0.790628</v>
      </c>
      <c r="I1160">
        <v>0.17593900000000001</v>
      </c>
      <c r="J1160">
        <v>12.309699999999999</v>
      </c>
      <c r="K1160">
        <v>0.50822599999999996</v>
      </c>
      <c r="L1160">
        <v>0.17682</v>
      </c>
      <c r="M1160" t="s">
        <v>610</v>
      </c>
      <c r="N1160">
        <v>35030.199999999997</v>
      </c>
      <c r="O1160">
        <v>35030.199999999997</v>
      </c>
      <c r="P1160">
        <v>70276.899999999994</v>
      </c>
      <c r="Q1160">
        <v>4.0097199999999997</v>
      </c>
      <c r="R1160">
        <v>6529.17</v>
      </c>
      <c r="S1160">
        <v>6529.17</v>
      </c>
      <c r="T1160">
        <v>6288</v>
      </c>
      <c r="U1160">
        <v>6.4470999999999998</v>
      </c>
      <c r="V1160">
        <v>21779.9</v>
      </c>
      <c r="W1160">
        <v>2602.66</v>
      </c>
      <c r="X1160">
        <v>0.186387</v>
      </c>
      <c r="Y1160" t="s">
        <v>610</v>
      </c>
      <c r="Z1160">
        <v>0.23923800000000001</v>
      </c>
      <c r="AA1160">
        <v>0.297321</v>
      </c>
      <c r="AB1160">
        <v>6529.17</v>
      </c>
      <c r="AC1160">
        <v>6529.17</v>
      </c>
      <c r="AD1160">
        <v>6288</v>
      </c>
      <c r="AE1160">
        <v>5599.19</v>
      </c>
      <c r="AF1160">
        <v>5599.19</v>
      </c>
      <c r="AG1160">
        <v>4903.2299999999996</v>
      </c>
      <c r="AH1160">
        <v>0.30731700000000001</v>
      </c>
      <c r="AI1160">
        <v>0.17682</v>
      </c>
    </row>
    <row r="1161" spans="1:35" x14ac:dyDescent="0.35">
      <c r="A1161">
        <v>2011</v>
      </c>
      <c r="B1161">
        <v>23643.9</v>
      </c>
      <c r="C1161">
        <v>23643.9</v>
      </c>
      <c r="D1161">
        <v>42854.9</v>
      </c>
      <c r="E1161">
        <v>12600</v>
      </c>
      <c r="F1161">
        <v>0.57979099999999995</v>
      </c>
      <c r="G1161">
        <v>0.29401500000000003</v>
      </c>
      <c r="H1161">
        <v>0.77218399999999998</v>
      </c>
      <c r="I1161">
        <v>0.17333599999999999</v>
      </c>
      <c r="J1161">
        <v>12.309699999999999</v>
      </c>
      <c r="K1161">
        <v>0.47044999999999998</v>
      </c>
      <c r="L1161">
        <v>0.159083</v>
      </c>
      <c r="M1161" t="s">
        <v>610</v>
      </c>
      <c r="N1161">
        <v>31452.5</v>
      </c>
      <c r="O1161">
        <v>31452.5</v>
      </c>
      <c r="P1161">
        <v>61267.4</v>
      </c>
      <c r="Q1161">
        <v>3.9206599999999998</v>
      </c>
      <c r="R1161">
        <v>5631.28</v>
      </c>
      <c r="S1161">
        <v>5631.28</v>
      </c>
      <c r="T1161">
        <v>5449</v>
      </c>
      <c r="U1161">
        <v>6.6103399999999999</v>
      </c>
      <c r="V1161">
        <v>20161.099999999999</v>
      </c>
      <c r="W1161">
        <v>10921.4</v>
      </c>
      <c r="X1161">
        <v>0.17904100000000001</v>
      </c>
      <c r="Y1161" t="s">
        <v>610</v>
      </c>
      <c r="Z1161">
        <v>0.22060099999999999</v>
      </c>
      <c r="AA1161">
        <v>0.27447199999999999</v>
      </c>
      <c r="AB1161">
        <v>5631.28</v>
      </c>
      <c r="AC1161">
        <v>5631.28</v>
      </c>
      <c r="AD1161">
        <v>5449</v>
      </c>
      <c r="AE1161">
        <v>4668.96</v>
      </c>
      <c r="AF1161">
        <v>4668.96</v>
      </c>
      <c r="AG1161">
        <v>4181.51</v>
      </c>
      <c r="AH1161">
        <v>0.28508299999999998</v>
      </c>
      <c r="AI1161">
        <v>0.159083</v>
      </c>
    </row>
    <row r="1162" spans="1:35" x14ac:dyDescent="0.35">
      <c r="A1162">
        <v>2012</v>
      </c>
      <c r="B1162">
        <v>22518.3</v>
      </c>
      <c r="C1162">
        <v>22518.3</v>
      </c>
      <c r="D1162">
        <v>42854.9</v>
      </c>
      <c r="E1162">
        <v>11616.6</v>
      </c>
      <c r="F1162">
        <v>0.53454000000000002</v>
      </c>
      <c r="G1162">
        <v>0.271067</v>
      </c>
      <c r="H1162">
        <v>0.79728299999999996</v>
      </c>
      <c r="I1162">
        <v>0.176317</v>
      </c>
      <c r="J1162">
        <v>12.309699999999999</v>
      </c>
      <c r="K1162">
        <v>0.43650800000000001</v>
      </c>
      <c r="L1162">
        <v>0.18540699999999999</v>
      </c>
      <c r="M1162" t="s">
        <v>610</v>
      </c>
      <c r="N1162">
        <v>27857.7</v>
      </c>
      <c r="O1162">
        <v>27857.7</v>
      </c>
      <c r="P1162">
        <v>48881.3</v>
      </c>
      <c r="Q1162">
        <v>4.2109500000000004</v>
      </c>
      <c r="R1162">
        <v>5579.49</v>
      </c>
      <c r="S1162">
        <v>5579.49</v>
      </c>
      <c r="T1162">
        <v>5427</v>
      </c>
      <c r="U1162">
        <v>6.7977800000000004</v>
      </c>
      <c r="V1162">
        <v>18706.5</v>
      </c>
      <c r="W1162">
        <v>4803.09</v>
      </c>
      <c r="X1162">
        <v>0.20028499999999999</v>
      </c>
      <c r="Y1162" t="s">
        <v>610</v>
      </c>
      <c r="Z1162">
        <v>0.238459</v>
      </c>
      <c r="AA1162">
        <v>0.29744999999999999</v>
      </c>
      <c r="AB1162">
        <v>5579.49</v>
      </c>
      <c r="AC1162">
        <v>5579.49</v>
      </c>
      <c r="AD1162">
        <v>5427</v>
      </c>
      <c r="AE1162">
        <v>4454.51</v>
      </c>
      <c r="AF1162">
        <v>4454.51</v>
      </c>
      <c r="AG1162">
        <v>4057.19</v>
      </c>
      <c r="AH1162">
        <v>0.31124099999999999</v>
      </c>
      <c r="AI1162">
        <v>0.18540699999999999</v>
      </c>
    </row>
    <row r="1163" spans="1:35" x14ac:dyDescent="0.35">
      <c r="A1163">
        <v>2013</v>
      </c>
      <c r="B1163">
        <v>20973.8</v>
      </c>
      <c r="C1163">
        <v>20973.8</v>
      </c>
      <c r="D1163">
        <v>42854.9</v>
      </c>
      <c r="E1163">
        <v>10274.5</v>
      </c>
      <c r="F1163">
        <v>0.47278599999999998</v>
      </c>
      <c r="G1163">
        <v>0.23975199999999999</v>
      </c>
      <c r="H1163">
        <v>0.83153500000000002</v>
      </c>
      <c r="I1163">
        <v>0.18049999999999999</v>
      </c>
      <c r="J1163">
        <v>12.309699999999999</v>
      </c>
      <c r="K1163">
        <v>0.392287</v>
      </c>
      <c r="L1163">
        <v>0.21760499999999999</v>
      </c>
      <c r="M1163" t="s">
        <v>610</v>
      </c>
      <c r="N1163">
        <v>23770.3</v>
      </c>
      <c r="O1163">
        <v>23770.3</v>
      </c>
      <c r="P1163">
        <v>51674.3</v>
      </c>
      <c r="Q1163">
        <v>3.2854299999999999</v>
      </c>
      <c r="R1163">
        <v>5498.34</v>
      </c>
      <c r="S1163">
        <v>5498.34</v>
      </c>
      <c r="T1163">
        <v>5376</v>
      </c>
      <c r="U1163">
        <v>7.0419600000000004</v>
      </c>
      <c r="V1163">
        <v>16811.400000000001</v>
      </c>
      <c r="W1163">
        <v>17148.400000000001</v>
      </c>
      <c r="X1163">
        <v>0.23131099999999999</v>
      </c>
      <c r="Y1163" t="s">
        <v>610</v>
      </c>
      <c r="Z1163">
        <v>0.27460699999999999</v>
      </c>
      <c r="AA1163">
        <v>0.342644</v>
      </c>
      <c r="AB1163">
        <v>5498.34</v>
      </c>
      <c r="AC1163">
        <v>5498.34</v>
      </c>
      <c r="AD1163">
        <v>5376</v>
      </c>
      <c r="AE1163">
        <v>4171.2299999999996</v>
      </c>
      <c r="AF1163">
        <v>4171.2299999999996</v>
      </c>
      <c r="AG1163">
        <v>3839.26</v>
      </c>
      <c r="AH1163">
        <v>0.358265</v>
      </c>
      <c r="AI1163">
        <v>0.21760499999999999</v>
      </c>
    </row>
    <row r="1164" spans="1:35" x14ac:dyDescent="0.35">
      <c r="A1164">
        <v>2014</v>
      </c>
      <c r="B1164">
        <v>22810.799999999999</v>
      </c>
      <c r="C1164">
        <v>22810.799999999999</v>
      </c>
      <c r="D1164">
        <v>42854.9</v>
      </c>
      <c r="E1164">
        <v>11907.3</v>
      </c>
      <c r="F1164">
        <v>0.54791800000000002</v>
      </c>
      <c r="G1164">
        <v>0.27785199999999999</v>
      </c>
      <c r="H1164">
        <v>0.78986299999999998</v>
      </c>
      <c r="I1164">
        <v>0.173565</v>
      </c>
      <c r="J1164">
        <v>12.309699999999999</v>
      </c>
      <c r="K1164">
        <v>0.33010400000000001</v>
      </c>
      <c r="L1164">
        <v>0.20835600000000001</v>
      </c>
      <c r="M1164" t="s">
        <v>610</v>
      </c>
      <c r="N1164">
        <v>19499.7</v>
      </c>
      <c r="O1164">
        <v>19499.7</v>
      </c>
      <c r="P1164">
        <v>61164.1</v>
      </c>
      <c r="Q1164">
        <v>2.3653200000000001</v>
      </c>
      <c r="R1164">
        <v>3792.94</v>
      </c>
      <c r="S1164">
        <v>3792.94</v>
      </c>
      <c r="T1164">
        <v>3721</v>
      </c>
      <c r="U1164">
        <v>7.1092700000000004</v>
      </c>
      <c r="V1164">
        <v>14146.5</v>
      </c>
      <c r="W1164">
        <v>24188.7</v>
      </c>
      <c r="X1164">
        <v>0.19451299999999999</v>
      </c>
      <c r="Y1164" t="s">
        <v>610</v>
      </c>
      <c r="Z1164">
        <v>0.20951400000000001</v>
      </c>
      <c r="AA1164">
        <v>0.267121</v>
      </c>
      <c r="AB1164">
        <v>3792.94</v>
      </c>
      <c r="AC1164">
        <v>3792.94</v>
      </c>
      <c r="AD1164">
        <v>3721</v>
      </c>
      <c r="AE1164">
        <v>2847.75</v>
      </c>
      <c r="AF1164">
        <v>2847.75</v>
      </c>
      <c r="AG1164">
        <v>2634.25</v>
      </c>
      <c r="AH1164">
        <v>0.28847400000000001</v>
      </c>
      <c r="AI1164">
        <v>0.20835600000000001</v>
      </c>
    </row>
    <row r="1165" spans="1:35" x14ac:dyDescent="0.35">
      <c r="A1165">
        <v>2015</v>
      </c>
      <c r="B1165">
        <v>24103.599999999999</v>
      </c>
      <c r="C1165">
        <v>24103.599999999999</v>
      </c>
      <c r="D1165">
        <v>42854.9</v>
      </c>
      <c r="E1165">
        <v>12873.4</v>
      </c>
      <c r="F1165">
        <v>0.59237499999999998</v>
      </c>
      <c r="G1165">
        <v>0.300396</v>
      </c>
      <c r="H1165">
        <v>0.765204</v>
      </c>
      <c r="I1165">
        <v>0.173066</v>
      </c>
      <c r="J1165">
        <v>12.309699999999999</v>
      </c>
      <c r="K1165">
        <v>0.28199400000000002</v>
      </c>
      <c r="L1165">
        <v>0.17843600000000001</v>
      </c>
      <c r="M1165" t="s">
        <v>610</v>
      </c>
      <c r="N1165">
        <v>17123.400000000001</v>
      </c>
      <c r="O1165">
        <v>17123.400000000001</v>
      </c>
      <c r="P1165">
        <v>50185.1</v>
      </c>
      <c r="Q1165">
        <v>2.8210500000000001</v>
      </c>
      <c r="R1165">
        <v>2951.79</v>
      </c>
      <c r="S1165">
        <v>2951.79</v>
      </c>
      <c r="T1165">
        <v>2789</v>
      </c>
      <c r="U1165">
        <v>7.3810500000000001</v>
      </c>
      <c r="V1165">
        <v>12084.8</v>
      </c>
      <c r="W1165">
        <v>4581.1099999999997</v>
      </c>
      <c r="X1165">
        <v>0.17238400000000001</v>
      </c>
      <c r="Y1165" t="s">
        <v>610</v>
      </c>
      <c r="Z1165">
        <v>0.18090200000000001</v>
      </c>
      <c r="AA1165">
        <v>0.242946</v>
      </c>
      <c r="AB1165">
        <v>2951.79</v>
      </c>
      <c r="AC1165">
        <v>2951.79</v>
      </c>
      <c r="AD1165">
        <v>2789</v>
      </c>
      <c r="AE1165">
        <v>2109.77</v>
      </c>
      <c r="AF1165">
        <v>2109.77</v>
      </c>
      <c r="AG1165">
        <v>1833.93</v>
      </c>
      <c r="AH1165">
        <v>0.24921399999999999</v>
      </c>
      <c r="AI1165">
        <v>0.17843600000000001</v>
      </c>
    </row>
    <row r="1166" spans="1:35" x14ac:dyDescent="0.35">
      <c r="A1166">
        <v>2016</v>
      </c>
      <c r="B1166">
        <v>30379</v>
      </c>
      <c r="C1166">
        <v>30379</v>
      </c>
      <c r="D1166">
        <v>42854.9</v>
      </c>
      <c r="E1166">
        <v>18620.900000000001</v>
      </c>
      <c r="F1166">
        <v>0.85684700000000003</v>
      </c>
      <c r="G1166">
        <v>0.43451099999999998</v>
      </c>
      <c r="H1166">
        <v>0.61851400000000001</v>
      </c>
      <c r="I1166">
        <v>0.147781</v>
      </c>
      <c r="J1166">
        <v>12.309699999999999</v>
      </c>
      <c r="K1166">
        <v>0.23738699999999999</v>
      </c>
      <c r="L1166">
        <v>0.113732</v>
      </c>
      <c r="M1166" t="s">
        <v>610</v>
      </c>
      <c r="N1166">
        <v>15934.1</v>
      </c>
      <c r="O1166">
        <v>15934.1</v>
      </c>
      <c r="P1166">
        <v>55545.9</v>
      </c>
      <c r="Q1166">
        <v>2.43519</v>
      </c>
      <c r="R1166">
        <v>1619.22</v>
      </c>
      <c r="S1166">
        <v>1619.22</v>
      </c>
      <c r="T1166">
        <v>1517</v>
      </c>
      <c r="U1166">
        <v>7.3004100000000003</v>
      </c>
      <c r="V1166">
        <v>10173.200000000001</v>
      </c>
      <c r="W1166">
        <v>17928.3</v>
      </c>
      <c r="X1166">
        <v>0.10162</v>
      </c>
      <c r="Y1166" t="s">
        <v>610</v>
      </c>
      <c r="Z1166">
        <v>0.11110100000000001</v>
      </c>
      <c r="AA1166">
        <v>0.153943</v>
      </c>
      <c r="AB1166">
        <v>1619.22</v>
      </c>
      <c r="AC1166">
        <v>1619.22</v>
      </c>
      <c r="AD1166">
        <v>1517</v>
      </c>
      <c r="AE1166">
        <v>1162.81</v>
      </c>
      <c r="AF1166">
        <v>1162.81</v>
      </c>
      <c r="AG1166">
        <v>975.08900000000006</v>
      </c>
      <c r="AH1166">
        <v>0.158108</v>
      </c>
      <c r="AI1166">
        <v>0.113732</v>
      </c>
    </row>
    <row r="1167" spans="1:35" x14ac:dyDescent="0.35">
      <c r="A1167">
        <v>2017</v>
      </c>
      <c r="B1167">
        <v>32697.7</v>
      </c>
      <c r="C1167">
        <v>32697.7</v>
      </c>
      <c r="D1167">
        <v>42854.9</v>
      </c>
      <c r="E1167">
        <v>20845.7</v>
      </c>
      <c r="F1167">
        <v>0.95922200000000002</v>
      </c>
      <c r="G1167">
        <v>0.48642600000000003</v>
      </c>
      <c r="H1167">
        <v>0.56173099999999998</v>
      </c>
      <c r="I1167">
        <v>0.13550799999999999</v>
      </c>
      <c r="J1167">
        <v>12.309699999999999</v>
      </c>
      <c r="K1167">
        <v>0.219224</v>
      </c>
      <c r="L1167">
        <v>7.6313300000000001E-2</v>
      </c>
      <c r="M1167" t="s">
        <v>610</v>
      </c>
      <c r="N1167">
        <v>16133.5</v>
      </c>
      <c r="O1167">
        <v>16133.5</v>
      </c>
      <c r="P1167">
        <v>47132.6</v>
      </c>
      <c r="Q1167">
        <v>3.0038499999999999</v>
      </c>
      <c r="R1167">
        <v>1321.14</v>
      </c>
      <c r="S1167">
        <v>1321.14</v>
      </c>
      <c r="T1167">
        <v>1202</v>
      </c>
      <c r="U1167">
        <v>6.7092299999999998</v>
      </c>
      <c r="V1167">
        <v>9394.7999999999993</v>
      </c>
      <c r="W1167">
        <v>4465.16</v>
      </c>
      <c r="X1167">
        <v>8.1888000000000002E-2</v>
      </c>
      <c r="Y1167" t="s">
        <v>610</v>
      </c>
      <c r="Z1167">
        <v>9.4458200000000006E-2</v>
      </c>
      <c r="AA1167">
        <v>0.12479899999999999</v>
      </c>
      <c r="AB1167">
        <v>1321.14</v>
      </c>
      <c r="AC1167">
        <v>1321.14</v>
      </c>
      <c r="AD1167">
        <v>1202</v>
      </c>
      <c r="AE1167">
        <v>1058.3599999999999</v>
      </c>
      <c r="AF1167">
        <v>1058.3599999999999</v>
      </c>
      <c r="AG1167">
        <v>833.48099999999999</v>
      </c>
      <c r="AH1167">
        <v>0.12750400000000001</v>
      </c>
      <c r="AI1167">
        <v>7.6313300000000001E-2</v>
      </c>
    </row>
    <row r="1168" spans="1:35" x14ac:dyDescent="0.35">
      <c r="A1168">
        <v>2018</v>
      </c>
      <c r="B1168">
        <v>34586.199999999997</v>
      </c>
      <c r="C1168">
        <v>34586.199999999997</v>
      </c>
      <c r="D1168">
        <v>42854.9</v>
      </c>
      <c r="E1168">
        <v>22571</v>
      </c>
      <c r="F1168">
        <v>1.03861</v>
      </c>
      <c r="G1168">
        <v>0.52668400000000004</v>
      </c>
      <c r="H1168">
        <v>0.51769799999999999</v>
      </c>
      <c r="I1168">
        <v>0.12808900000000001</v>
      </c>
      <c r="J1168">
        <v>12.309699999999999</v>
      </c>
      <c r="K1168">
        <v>0.218697</v>
      </c>
      <c r="L1168">
        <v>5.6802900000000003E-2</v>
      </c>
      <c r="M1168" t="s">
        <v>610</v>
      </c>
      <c r="N1168">
        <v>16798.7</v>
      </c>
      <c r="O1168">
        <v>16798.7</v>
      </c>
      <c r="P1168">
        <v>57880.7</v>
      </c>
      <c r="Q1168">
        <v>2.44021</v>
      </c>
      <c r="R1168">
        <v>1220.1099999999999</v>
      </c>
      <c r="S1168">
        <v>1220.1099999999999</v>
      </c>
      <c r="T1168">
        <v>1103</v>
      </c>
      <c r="U1168">
        <v>6.6681699999999999</v>
      </c>
      <c r="V1168">
        <v>9372.24</v>
      </c>
      <c r="W1168">
        <v>21739.8</v>
      </c>
      <c r="X1168">
        <v>7.2631699999999993E-2</v>
      </c>
      <c r="Y1168" t="s">
        <v>610</v>
      </c>
      <c r="Z1168">
        <v>8.4186800000000006E-2</v>
      </c>
      <c r="AA1168">
        <v>0.11369899999999999</v>
      </c>
      <c r="AB1168">
        <v>1220.1099999999999</v>
      </c>
      <c r="AC1168">
        <v>1220.1099999999999</v>
      </c>
      <c r="AD1168">
        <v>1103</v>
      </c>
      <c r="AE1168">
        <v>988.12300000000005</v>
      </c>
      <c r="AF1168">
        <v>988.12300000000005</v>
      </c>
      <c r="AG1168">
        <v>785.99199999999996</v>
      </c>
      <c r="AH1168">
        <v>0.11643100000000001</v>
      </c>
      <c r="AI1168">
        <v>5.6802900000000003E-2</v>
      </c>
    </row>
    <row r="1169" spans="1:35" x14ac:dyDescent="0.35">
      <c r="A1169">
        <v>2019</v>
      </c>
      <c r="B1169">
        <v>34489.699999999997</v>
      </c>
      <c r="C1169">
        <v>34489.699999999997</v>
      </c>
      <c r="D1169">
        <v>42854.9</v>
      </c>
      <c r="E1169">
        <v>22502.5</v>
      </c>
      <c r="F1169">
        <v>1.03546</v>
      </c>
      <c r="G1169">
        <v>0.52508600000000005</v>
      </c>
      <c r="H1169">
        <v>0.51944500000000005</v>
      </c>
      <c r="I1169">
        <v>0.128056</v>
      </c>
      <c r="J1169">
        <v>12.309699999999999</v>
      </c>
      <c r="K1169">
        <v>0.23477600000000001</v>
      </c>
      <c r="L1169">
        <v>7.5255500000000003E-2</v>
      </c>
      <c r="M1169" t="s">
        <v>610</v>
      </c>
      <c r="N1169">
        <v>17533.8</v>
      </c>
      <c r="O1169">
        <v>17533.8</v>
      </c>
      <c r="P1169">
        <v>66371.8</v>
      </c>
      <c r="Q1169">
        <v>2.2591199999999998</v>
      </c>
      <c r="R1169">
        <v>1352.2</v>
      </c>
      <c r="S1169">
        <v>1352.2</v>
      </c>
      <c r="T1169">
        <v>1245</v>
      </c>
      <c r="U1169">
        <v>6.5836199999999998</v>
      </c>
      <c r="V1169">
        <v>10061.299999999999</v>
      </c>
      <c r="W1169">
        <v>21714.2</v>
      </c>
      <c r="X1169">
        <v>7.7119499999999994E-2</v>
      </c>
      <c r="Y1169" t="s">
        <v>610</v>
      </c>
      <c r="Z1169">
        <v>8.5529300000000003E-2</v>
      </c>
      <c r="AA1169">
        <v>0.112661</v>
      </c>
      <c r="AB1169">
        <v>1352.2</v>
      </c>
      <c r="AC1169">
        <v>1352.2</v>
      </c>
      <c r="AD1169">
        <v>1245</v>
      </c>
      <c r="AE1169">
        <v>1127.17</v>
      </c>
      <c r="AF1169">
        <v>1127.17</v>
      </c>
      <c r="AG1169">
        <v>952.07100000000003</v>
      </c>
      <c r="AH1169">
        <v>0.115034</v>
      </c>
      <c r="AI1169">
        <v>7.5255500000000003E-2</v>
      </c>
    </row>
    <row r="1170" spans="1:35" x14ac:dyDescent="0.35">
      <c r="A1170">
        <v>2020</v>
      </c>
      <c r="B1170">
        <v>32703.8</v>
      </c>
      <c r="C1170">
        <v>32703.8</v>
      </c>
      <c r="D1170">
        <v>42854.9</v>
      </c>
      <c r="E1170">
        <v>20828.400000000001</v>
      </c>
      <c r="F1170">
        <v>0.958426</v>
      </c>
      <c r="G1170">
        <v>0.48602200000000001</v>
      </c>
      <c r="H1170">
        <v>0.56217300000000003</v>
      </c>
      <c r="I1170">
        <v>0.13621</v>
      </c>
      <c r="J1170">
        <v>12.309699999999999</v>
      </c>
      <c r="K1170">
        <v>0.25683699999999998</v>
      </c>
      <c r="L1170">
        <v>8.1988500000000006E-2</v>
      </c>
      <c r="M1170" t="s">
        <v>610</v>
      </c>
      <c r="N1170">
        <v>18467.400000000001</v>
      </c>
      <c r="O1170">
        <v>18467.400000000001</v>
      </c>
      <c r="P1170">
        <v>72930.3</v>
      </c>
      <c r="Q1170">
        <v>0</v>
      </c>
      <c r="R1170">
        <v>0</v>
      </c>
      <c r="S1170">
        <v>0</v>
      </c>
      <c r="T1170">
        <v>0</v>
      </c>
      <c r="U1170">
        <v>0</v>
      </c>
      <c r="V1170">
        <v>11006.7</v>
      </c>
      <c r="W1170">
        <v>21716.2</v>
      </c>
      <c r="X1170">
        <v>0</v>
      </c>
      <c r="Y1170" t="s">
        <v>610</v>
      </c>
      <c r="Z1170">
        <v>9.47963E-2</v>
      </c>
      <c r="AA1170">
        <v>0.12745400000000001</v>
      </c>
      <c r="AB1170">
        <v>0</v>
      </c>
      <c r="AC1170">
        <v>0</v>
      </c>
      <c r="AD1170">
        <v>0</v>
      </c>
      <c r="AE1170">
        <v>0</v>
      </c>
      <c r="AF1170">
        <v>0</v>
      </c>
      <c r="AG1170">
        <v>0</v>
      </c>
      <c r="AH1170">
        <v>0</v>
      </c>
      <c r="AI1170">
        <v>0</v>
      </c>
    </row>
    <row r="1172" spans="1:35" x14ac:dyDescent="0.35">
      <c r="A1172" t="s">
        <v>611</v>
      </c>
    </row>
    <row r="1173" spans="1:35" x14ac:dyDescent="0.35">
      <c r="A1173" t="s">
        <v>612</v>
      </c>
    </row>
    <row r="1175" spans="1:35" x14ac:dyDescent="0.35">
      <c r="A1175" t="s">
        <v>38</v>
      </c>
    </row>
    <row r="1176" spans="1:35" x14ac:dyDescent="0.35">
      <c r="A1176" t="s">
        <v>613</v>
      </c>
    </row>
    <row r="1177" spans="1:35" x14ac:dyDescent="0.35">
      <c r="A1177" t="s">
        <v>614</v>
      </c>
    </row>
    <row r="1178" spans="1:35" x14ac:dyDescent="0.35">
      <c r="A1178" t="s">
        <v>477</v>
      </c>
      <c r="B1178" t="s">
        <v>615</v>
      </c>
      <c r="C1178" t="s">
        <v>616</v>
      </c>
    </row>
    <row r="1179" spans="1:35" x14ac:dyDescent="0.35">
      <c r="A1179">
        <v>1985</v>
      </c>
      <c r="B1179">
        <v>6.3673200000000003</v>
      </c>
      <c r="C1179">
        <v>8.6532499999999998E-2</v>
      </c>
    </row>
    <row r="1180" spans="1:35" x14ac:dyDescent="0.35">
      <c r="A1180">
        <v>1986</v>
      </c>
      <c r="B1180">
        <v>5.6082200000000002</v>
      </c>
      <c r="C1180">
        <v>9.0902399999999994E-2</v>
      </c>
    </row>
    <row r="1181" spans="1:35" x14ac:dyDescent="0.35">
      <c r="A1181">
        <v>1987</v>
      </c>
      <c r="B1181">
        <v>5.0211699999999997</v>
      </c>
      <c r="C1181">
        <v>9.5977199999999999E-2</v>
      </c>
    </row>
    <row r="1182" spans="1:35" x14ac:dyDescent="0.35">
      <c r="A1182">
        <v>1988</v>
      </c>
      <c r="B1182">
        <v>4.5737399999999999</v>
      </c>
      <c r="C1182">
        <v>9.7240599999999996E-2</v>
      </c>
    </row>
    <row r="1183" spans="1:35" x14ac:dyDescent="0.35">
      <c r="A1183">
        <v>1989</v>
      </c>
      <c r="B1183">
        <v>4.4037899999999999</v>
      </c>
      <c r="C1183">
        <v>0.11576400000000001</v>
      </c>
    </row>
    <row r="1184" spans="1:35" x14ac:dyDescent="0.35">
      <c r="A1184">
        <v>1990</v>
      </c>
      <c r="B1184">
        <v>4.0428499999999996</v>
      </c>
      <c r="C1184">
        <v>0.124721</v>
      </c>
    </row>
    <row r="1185" spans="1:3" x14ac:dyDescent="0.35">
      <c r="A1185">
        <v>1991</v>
      </c>
      <c r="B1185">
        <v>3.5509200000000001</v>
      </c>
      <c r="C1185">
        <v>0.101683</v>
      </c>
    </row>
    <row r="1186" spans="1:3" x14ac:dyDescent="0.35">
      <c r="A1186">
        <v>1992</v>
      </c>
      <c r="B1186">
        <v>3.1242399999999999</v>
      </c>
      <c r="C1186">
        <v>9.4407699999999997E-2</v>
      </c>
    </row>
    <row r="1187" spans="1:3" x14ac:dyDescent="0.35">
      <c r="A1187">
        <v>1993</v>
      </c>
      <c r="B1187">
        <v>3.2381600000000001</v>
      </c>
      <c r="C1187">
        <v>6.6409300000000004E-2</v>
      </c>
    </row>
    <row r="1188" spans="1:3" x14ac:dyDescent="0.35">
      <c r="A1188">
        <v>1994</v>
      </c>
      <c r="B1188">
        <v>3.9657300000000002</v>
      </c>
      <c r="C1188">
        <v>8.7287100000000006E-2</v>
      </c>
    </row>
    <row r="1189" spans="1:3" x14ac:dyDescent="0.35">
      <c r="A1189">
        <v>1995</v>
      </c>
      <c r="B1189">
        <v>4.9831300000000001</v>
      </c>
      <c r="C1189">
        <v>0.109308</v>
      </c>
    </row>
    <row r="1190" spans="1:3" x14ac:dyDescent="0.35">
      <c r="A1190">
        <v>1996</v>
      </c>
      <c r="B1190">
        <v>5.5243599999999997</v>
      </c>
      <c r="C1190">
        <v>0.14341000000000001</v>
      </c>
    </row>
    <row r="1191" spans="1:3" x14ac:dyDescent="0.35">
      <c r="A1191">
        <v>1997</v>
      </c>
      <c r="B1191">
        <v>5.3026900000000001</v>
      </c>
      <c r="C1191">
        <v>0.147478</v>
      </c>
    </row>
    <row r="1192" spans="1:3" x14ac:dyDescent="0.35">
      <c r="A1192">
        <v>1998</v>
      </c>
      <c r="B1192">
        <v>4.9681899999999999</v>
      </c>
      <c r="C1192">
        <v>0.118759</v>
      </c>
    </row>
    <row r="1193" spans="1:3" x14ac:dyDescent="0.35">
      <c r="A1193">
        <v>1999</v>
      </c>
      <c r="B1193">
        <v>4.8034100000000004</v>
      </c>
      <c r="C1193">
        <v>0.109476</v>
      </c>
    </row>
    <row r="1194" spans="1:3" x14ac:dyDescent="0.35">
      <c r="A1194">
        <v>2000</v>
      </c>
      <c r="B1194">
        <v>4.8307000000000002</v>
      </c>
      <c r="C1194">
        <v>0.12829699999999999</v>
      </c>
    </row>
    <row r="1195" spans="1:3" x14ac:dyDescent="0.35">
      <c r="A1195">
        <v>2001</v>
      </c>
      <c r="B1195">
        <v>5.1032099999999998</v>
      </c>
      <c r="C1195">
        <v>0.104777</v>
      </c>
    </row>
    <row r="1196" spans="1:3" x14ac:dyDescent="0.35">
      <c r="A1196">
        <v>2002</v>
      </c>
      <c r="B1196">
        <v>5.3425599999999998</v>
      </c>
      <c r="C1196">
        <v>0.119946</v>
      </c>
    </row>
    <row r="1197" spans="1:3" x14ac:dyDescent="0.35">
      <c r="A1197">
        <v>2003</v>
      </c>
      <c r="B1197">
        <v>5.6844799999999998</v>
      </c>
      <c r="C1197">
        <v>0.12146700000000001</v>
      </c>
    </row>
    <row r="1198" spans="1:3" x14ac:dyDescent="0.35">
      <c r="A1198">
        <v>2004</v>
      </c>
      <c r="B1198">
        <v>5.9098199999999999</v>
      </c>
      <c r="C1198">
        <v>0.13809099999999999</v>
      </c>
    </row>
    <row r="1199" spans="1:3" x14ac:dyDescent="0.35">
      <c r="A1199">
        <v>2005</v>
      </c>
      <c r="B1199">
        <v>6.0803900000000004</v>
      </c>
      <c r="C1199">
        <v>0.160108</v>
      </c>
    </row>
    <row r="1200" spans="1:3" x14ac:dyDescent="0.35">
      <c r="A1200">
        <v>2006</v>
      </c>
      <c r="B1200">
        <v>5.9797000000000002</v>
      </c>
      <c r="C1200">
        <v>0.15049799999999999</v>
      </c>
    </row>
    <row r="1201" spans="1:9" x14ac:dyDescent="0.35">
      <c r="A1201">
        <v>2007</v>
      </c>
      <c r="B1201">
        <v>5.8728300000000004</v>
      </c>
      <c r="C1201">
        <v>0.13889199999999999</v>
      </c>
    </row>
    <row r="1202" spans="1:9" x14ac:dyDescent="0.35">
      <c r="A1202">
        <v>2008</v>
      </c>
      <c r="B1202">
        <v>5.9553700000000003</v>
      </c>
      <c r="C1202">
        <v>0.145645</v>
      </c>
    </row>
    <row r="1203" spans="1:9" x14ac:dyDescent="0.35">
      <c r="A1203">
        <v>2009</v>
      </c>
      <c r="B1203">
        <v>6.0249699999999997</v>
      </c>
      <c r="C1203">
        <v>0.15166399999999999</v>
      </c>
    </row>
    <row r="1204" spans="1:9" x14ac:dyDescent="0.35">
      <c r="A1204">
        <v>2010</v>
      </c>
      <c r="B1204">
        <v>5.9441300000000004</v>
      </c>
      <c r="C1204">
        <v>0.17682</v>
      </c>
    </row>
    <row r="1205" spans="1:9" x14ac:dyDescent="0.35">
      <c r="A1205">
        <v>2011</v>
      </c>
      <c r="B1205">
        <v>5.5023099999999996</v>
      </c>
      <c r="C1205">
        <v>0.159083</v>
      </c>
    </row>
    <row r="1206" spans="1:9" x14ac:dyDescent="0.35">
      <c r="A1206">
        <v>2012</v>
      </c>
      <c r="B1206">
        <v>5.10534</v>
      </c>
      <c r="C1206">
        <v>0.18540699999999999</v>
      </c>
    </row>
    <row r="1207" spans="1:9" x14ac:dyDescent="0.35">
      <c r="A1207">
        <v>2013</v>
      </c>
      <c r="B1207">
        <v>4.5881299999999996</v>
      </c>
      <c r="C1207">
        <v>0.21760499999999999</v>
      </c>
    </row>
    <row r="1208" spans="1:9" x14ac:dyDescent="0.35">
      <c r="A1208">
        <v>2014</v>
      </c>
      <c r="B1208">
        <v>3.86084</v>
      </c>
      <c r="C1208">
        <v>0.20835600000000001</v>
      </c>
    </row>
    <row r="1209" spans="1:9" x14ac:dyDescent="0.35">
      <c r="A1209">
        <v>2015</v>
      </c>
      <c r="B1209">
        <v>3.2981600000000002</v>
      </c>
      <c r="C1209">
        <v>0.17843600000000001</v>
      </c>
    </row>
    <row r="1210" spans="1:9" x14ac:dyDescent="0.35">
      <c r="A1210">
        <v>2016</v>
      </c>
      <c r="B1210">
        <v>2.77644</v>
      </c>
      <c r="C1210">
        <v>0.113732</v>
      </c>
    </row>
    <row r="1211" spans="1:9" x14ac:dyDescent="0.35">
      <c r="A1211">
        <v>2017</v>
      </c>
      <c r="B1211">
        <v>2.5640100000000001</v>
      </c>
      <c r="C1211">
        <v>7.6313300000000001E-2</v>
      </c>
    </row>
    <row r="1212" spans="1:9" x14ac:dyDescent="0.35">
      <c r="A1212">
        <v>2018</v>
      </c>
      <c r="B1212">
        <v>2.5578500000000002</v>
      </c>
      <c r="C1212">
        <v>5.6802900000000003E-2</v>
      </c>
    </row>
    <row r="1213" spans="1:9" x14ac:dyDescent="0.35">
      <c r="A1213">
        <v>2019</v>
      </c>
      <c r="B1213">
        <v>2.7458999999999998</v>
      </c>
      <c r="C1213">
        <v>7.5255500000000003E-2</v>
      </c>
    </row>
    <row r="1214" spans="1:9" x14ac:dyDescent="0.35">
      <c r="A1214">
        <v>2020</v>
      </c>
      <c r="B1214">
        <v>3.00393</v>
      </c>
      <c r="C1214">
        <v>8.1988500000000006E-2</v>
      </c>
    </row>
    <row r="1216" spans="1:9" x14ac:dyDescent="0.35">
      <c r="A1216" t="s">
        <v>39</v>
      </c>
      <c r="B1216" t="s">
        <v>617</v>
      </c>
      <c r="C1216">
        <v>3</v>
      </c>
      <c r="D1216" t="s">
        <v>106</v>
      </c>
      <c r="E1216" t="s">
        <v>106</v>
      </c>
      <c r="F1216" t="s">
        <v>106</v>
      </c>
      <c r="G1216" t="s">
        <v>106</v>
      </c>
      <c r="H1216" t="s">
        <v>106</v>
      </c>
      <c r="I1216" t="s">
        <v>106</v>
      </c>
    </row>
    <row r="1217" spans="1:11" x14ac:dyDescent="0.35">
      <c r="A1217">
        <v>9.9865399999999998</v>
      </c>
      <c r="B1217" t="s">
        <v>618</v>
      </c>
      <c r="C1217">
        <v>21731.9</v>
      </c>
    </row>
    <row r="1218" spans="1:11" x14ac:dyDescent="0.35">
      <c r="A1218">
        <v>0.999</v>
      </c>
      <c r="B1218" t="s">
        <v>619</v>
      </c>
    </row>
    <row r="1219" spans="1:11" x14ac:dyDescent="0.35">
      <c r="A1219">
        <v>8.5500400000000004E-2</v>
      </c>
      <c r="B1219" t="s">
        <v>1482</v>
      </c>
    </row>
    <row r="1220" spans="1:11" x14ac:dyDescent="0.35">
      <c r="A1220">
        <v>0.9</v>
      </c>
      <c r="B1220" t="s">
        <v>620</v>
      </c>
    </row>
    <row r="1221" spans="1:11" x14ac:dyDescent="0.35">
      <c r="A1221">
        <v>0</v>
      </c>
      <c r="B1221" t="s">
        <v>621</v>
      </c>
    </row>
    <row r="1222" spans="1:11" x14ac:dyDescent="0.35">
      <c r="A1222">
        <v>0</v>
      </c>
      <c r="B1222" t="s">
        <v>622</v>
      </c>
      <c r="C1222">
        <v>21731.9</v>
      </c>
    </row>
    <row r="1223" spans="1:11" x14ac:dyDescent="0.35">
      <c r="A1223">
        <v>1955</v>
      </c>
      <c r="B1223">
        <v>2016</v>
      </c>
      <c r="C1223" t="s">
        <v>623</v>
      </c>
    </row>
    <row r="1224" spans="1:11" x14ac:dyDescent="0.35">
      <c r="A1224">
        <v>1973.3</v>
      </c>
      <c r="B1224">
        <v>1982.1</v>
      </c>
      <c r="C1224">
        <v>2016.9</v>
      </c>
      <c r="D1224">
        <v>2017.6</v>
      </c>
      <c r="E1224">
        <v>0.91500000000000004</v>
      </c>
      <c r="F1224" t="s">
        <v>624</v>
      </c>
    </row>
    <row r="1225" spans="1:11" x14ac:dyDescent="0.35">
      <c r="A1225" t="s">
        <v>625</v>
      </c>
      <c r="B1225" t="s">
        <v>626</v>
      </c>
      <c r="C1225" t="s">
        <v>627</v>
      </c>
      <c r="D1225" t="s">
        <v>628</v>
      </c>
      <c r="E1225" t="s">
        <v>629</v>
      </c>
    </row>
    <row r="1226" spans="1:11" x14ac:dyDescent="0.35">
      <c r="A1226" t="s">
        <v>630</v>
      </c>
      <c r="B1226">
        <v>62</v>
      </c>
      <c r="C1226">
        <v>0.848603</v>
      </c>
      <c r="D1226">
        <v>0.889046</v>
      </c>
      <c r="E1226">
        <v>0.57271399999999995</v>
      </c>
    </row>
    <row r="1227" spans="1:11" x14ac:dyDescent="0.35">
      <c r="A1227" t="s">
        <v>631</v>
      </c>
      <c r="B1227">
        <v>0</v>
      </c>
      <c r="C1227">
        <v>0</v>
      </c>
      <c r="D1227">
        <v>0</v>
      </c>
      <c r="E1227">
        <v>0</v>
      </c>
    </row>
    <row r="1228" spans="1:11" x14ac:dyDescent="0.35">
      <c r="A1228" t="s">
        <v>632</v>
      </c>
      <c r="B1228" t="s">
        <v>633</v>
      </c>
      <c r="C1228" t="s">
        <v>634</v>
      </c>
      <c r="D1228" t="s">
        <v>635</v>
      </c>
      <c r="E1228" t="s">
        <v>636</v>
      </c>
      <c r="F1228" t="s">
        <v>637</v>
      </c>
      <c r="G1228" t="s">
        <v>205</v>
      </c>
      <c r="H1228" t="s">
        <v>638</v>
      </c>
      <c r="I1228" t="s">
        <v>639</v>
      </c>
      <c r="J1228" t="s">
        <v>1483</v>
      </c>
      <c r="K1228" t="s">
        <v>1484</v>
      </c>
    </row>
    <row r="1229" spans="1:11" x14ac:dyDescent="0.35">
      <c r="A1229" t="s">
        <v>640</v>
      </c>
      <c r="B1229">
        <v>42854.9</v>
      </c>
      <c r="C1229">
        <v>21731.9</v>
      </c>
    </row>
    <row r="1230" spans="1:11" x14ac:dyDescent="0.35">
      <c r="A1230" t="s">
        <v>641</v>
      </c>
      <c r="B1230">
        <v>42854.9</v>
      </c>
      <c r="C1230">
        <v>21731.9</v>
      </c>
      <c r="D1230">
        <v>21731.9</v>
      </c>
      <c r="E1230">
        <v>21731.9</v>
      </c>
      <c r="F1230">
        <v>21731.9</v>
      </c>
      <c r="G1230" t="s">
        <v>642</v>
      </c>
      <c r="H1230">
        <v>0</v>
      </c>
      <c r="I1230" t="s">
        <v>641</v>
      </c>
      <c r="J1230">
        <v>42854.9</v>
      </c>
      <c r="K1230">
        <v>22230.3</v>
      </c>
    </row>
    <row r="1231" spans="1:11" x14ac:dyDescent="0.35">
      <c r="A1231" t="s">
        <v>144</v>
      </c>
      <c r="B1231">
        <v>23435.1</v>
      </c>
      <c r="C1231">
        <v>21731.9</v>
      </c>
      <c r="D1231">
        <v>21731.9</v>
      </c>
      <c r="E1231">
        <v>21731.9</v>
      </c>
      <c r="F1231">
        <v>21731.9</v>
      </c>
      <c r="G1231" t="s">
        <v>642</v>
      </c>
      <c r="H1231">
        <v>0</v>
      </c>
      <c r="I1231" t="s">
        <v>144</v>
      </c>
      <c r="J1231">
        <v>23435.1</v>
      </c>
      <c r="K1231">
        <v>14978</v>
      </c>
    </row>
    <row r="1232" spans="1:11" x14ac:dyDescent="0.35">
      <c r="A1232">
        <v>1955</v>
      </c>
      <c r="B1232">
        <v>23435.1</v>
      </c>
      <c r="C1232">
        <v>21731.9</v>
      </c>
      <c r="D1232">
        <v>21731.9</v>
      </c>
      <c r="E1232">
        <v>21731.9</v>
      </c>
      <c r="F1232">
        <v>22160.5</v>
      </c>
      <c r="G1232">
        <v>1.9530800000000001E-2</v>
      </c>
      <c r="H1232">
        <v>0</v>
      </c>
      <c r="I1232" t="s">
        <v>643</v>
      </c>
      <c r="J1232">
        <v>23435.1</v>
      </c>
      <c r="K1232">
        <v>14978</v>
      </c>
    </row>
    <row r="1233" spans="1:11" x14ac:dyDescent="0.35">
      <c r="A1233">
        <v>1956</v>
      </c>
      <c r="B1233">
        <v>23435.1</v>
      </c>
      <c r="C1233">
        <v>21731.9</v>
      </c>
      <c r="D1233">
        <v>21731.9</v>
      </c>
      <c r="E1233">
        <v>21731.9</v>
      </c>
      <c r="F1233">
        <v>22119.200000000001</v>
      </c>
      <c r="G1233">
        <v>1.76644E-2</v>
      </c>
      <c r="H1233">
        <v>0</v>
      </c>
      <c r="I1233" t="s">
        <v>643</v>
      </c>
      <c r="J1233">
        <v>23435.1</v>
      </c>
      <c r="K1233">
        <v>14978</v>
      </c>
    </row>
    <row r="1234" spans="1:11" x14ac:dyDescent="0.35">
      <c r="A1234">
        <v>1957</v>
      </c>
      <c r="B1234">
        <v>23435.1</v>
      </c>
      <c r="C1234">
        <v>21731.9</v>
      </c>
      <c r="D1234">
        <v>21731.9</v>
      </c>
      <c r="E1234">
        <v>21731.9</v>
      </c>
      <c r="F1234">
        <v>22131.4</v>
      </c>
      <c r="G1234">
        <v>1.8215100000000001E-2</v>
      </c>
      <c r="H1234">
        <v>0</v>
      </c>
      <c r="I1234" t="s">
        <v>643</v>
      </c>
      <c r="J1234">
        <v>23435.1</v>
      </c>
      <c r="K1234">
        <v>14978</v>
      </c>
    </row>
    <row r="1235" spans="1:11" x14ac:dyDescent="0.35">
      <c r="A1235">
        <v>1958</v>
      </c>
      <c r="B1235">
        <v>23435.1</v>
      </c>
      <c r="C1235">
        <v>21731.9</v>
      </c>
      <c r="D1235">
        <v>21731.9</v>
      </c>
      <c r="E1235">
        <v>21731.9</v>
      </c>
      <c r="F1235">
        <v>22148.400000000001</v>
      </c>
      <c r="G1235">
        <v>1.8986300000000001E-2</v>
      </c>
      <c r="H1235">
        <v>0</v>
      </c>
      <c r="I1235" t="s">
        <v>643</v>
      </c>
      <c r="J1235">
        <v>23435.1</v>
      </c>
      <c r="K1235">
        <v>14978</v>
      </c>
    </row>
    <row r="1236" spans="1:11" x14ac:dyDescent="0.35">
      <c r="A1236">
        <v>1959</v>
      </c>
      <c r="B1236">
        <v>23435.1</v>
      </c>
      <c r="C1236">
        <v>21731.9</v>
      </c>
      <c r="D1236">
        <v>21731.9</v>
      </c>
      <c r="E1236">
        <v>21731.9</v>
      </c>
      <c r="F1236">
        <v>22173</v>
      </c>
      <c r="G1236">
        <v>2.0092200000000001E-2</v>
      </c>
      <c r="H1236">
        <v>0</v>
      </c>
      <c r="I1236" t="s">
        <v>643</v>
      </c>
      <c r="J1236">
        <v>23435.1</v>
      </c>
      <c r="K1236">
        <v>14978</v>
      </c>
    </row>
    <row r="1237" spans="1:11" x14ac:dyDescent="0.35">
      <c r="A1237">
        <v>1960</v>
      </c>
      <c r="B1237">
        <v>23435.1</v>
      </c>
      <c r="C1237">
        <v>21731.9</v>
      </c>
      <c r="D1237">
        <v>21731.9</v>
      </c>
      <c r="E1237">
        <v>21731.9</v>
      </c>
      <c r="F1237">
        <v>22208</v>
      </c>
      <c r="G1237">
        <v>2.1672899999999998E-2</v>
      </c>
      <c r="H1237">
        <v>0</v>
      </c>
      <c r="I1237" t="s">
        <v>643</v>
      </c>
      <c r="J1237">
        <v>23435.1</v>
      </c>
      <c r="K1237">
        <v>14978</v>
      </c>
    </row>
    <row r="1238" spans="1:11" x14ac:dyDescent="0.35">
      <c r="A1238">
        <v>1961</v>
      </c>
      <c r="B1238">
        <v>23435.1</v>
      </c>
      <c r="C1238">
        <v>21731.9</v>
      </c>
      <c r="D1238">
        <v>21731.9</v>
      </c>
      <c r="E1238">
        <v>21731.9</v>
      </c>
      <c r="F1238">
        <v>22257.7</v>
      </c>
      <c r="G1238">
        <v>2.3906799999999999E-2</v>
      </c>
      <c r="H1238">
        <v>0</v>
      </c>
      <c r="I1238" t="s">
        <v>643</v>
      </c>
      <c r="J1238">
        <v>23435.1</v>
      </c>
      <c r="K1238">
        <v>14978</v>
      </c>
    </row>
    <row r="1239" spans="1:11" x14ac:dyDescent="0.35">
      <c r="A1239">
        <v>1962</v>
      </c>
      <c r="B1239">
        <v>23435.1</v>
      </c>
      <c r="C1239">
        <v>21731.9</v>
      </c>
      <c r="D1239">
        <v>21731.9</v>
      </c>
      <c r="E1239">
        <v>21731.9</v>
      </c>
      <c r="F1239">
        <v>22332</v>
      </c>
      <c r="G1239">
        <v>2.7240299999999999E-2</v>
      </c>
      <c r="H1239">
        <v>0</v>
      </c>
      <c r="I1239" t="s">
        <v>643</v>
      </c>
      <c r="J1239">
        <v>23435.1</v>
      </c>
      <c r="K1239">
        <v>14978</v>
      </c>
    </row>
    <row r="1240" spans="1:11" x14ac:dyDescent="0.35">
      <c r="A1240">
        <v>1963</v>
      </c>
      <c r="B1240">
        <v>23435.1</v>
      </c>
      <c r="C1240">
        <v>21731.9</v>
      </c>
      <c r="D1240">
        <v>21731.9</v>
      </c>
      <c r="E1240">
        <v>21731.9</v>
      </c>
      <c r="F1240">
        <v>22439</v>
      </c>
      <c r="G1240">
        <v>3.2019300000000001E-2</v>
      </c>
      <c r="H1240">
        <v>0</v>
      </c>
      <c r="I1240" t="s">
        <v>643</v>
      </c>
      <c r="J1240">
        <v>23435.1</v>
      </c>
      <c r="K1240">
        <v>14978</v>
      </c>
    </row>
    <row r="1241" spans="1:11" x14ac:dyDescent="0.35">
      <c r="A1241">
        <v>1964</v>
      </c>
      <c r="B1241">
        <v>23435.1</v>
      </c>
      <c r="C1241">
        <v>21731.9</v>
      </c>
      <c r="D1241">
        <v>21731.9</v>
      </c>
      <c r="E1241">
        <v>21731.9</v>
      </c>
      <c r="F1241">
        <v>22595.1</v>
      </c>
      <c r="G1241">
        <v>3.8950800000000001E-2</v>
      </c>
      <c r="H1241">
        <v>0</v>
      </c>
      <c r="I1241" t="s">
        <v>643</v>
      </c>
      <c r="J1241">
        <v>23435.1</v>
      </c>
      <c r="K1241">
        <v>14978</v>
      </c>
    </row>
    <row r="1242" spans="1:11" x14ac:dyDescent="0.35">
      <c r="A1242">
        <v>1965</v>
      </c>
      <c r="B1242">
        <v>23435.1</v>
      </c>
      <c r="C1242">
        <v>21731.9</v>
      </c>
      <c r="D1242">
        <v>21731.9</v>
      </c>
      <c r="E1242">
        <v>21731.9</v>
      </c>
      <c r="F1242">
        <v>22820.3</v>
      </c>
      <c r="G1242">
        <v>4.8867899999999999E-2</v>
      </c>
      <c r="H1242">
        <v>0</v>
      </c>
      <c r="I1242" t="s">
        <v>643</v>
      </c>
      <c r="J1242">
        <v>23435.1</v>
      </c>
      <c r="K1242">
        <v>14978</v>
      </c>
    </row>
    <row r="1243" spans="1:11" x14ac:dyDescent="0.35">
      <c r="A1243">
        <v>1966</v>
      </c>
      <c r="B1243">
        <v>23435.1</v>
      </c>
      <c r="C1243">
        <v>21731.9</v>
      </c>
      <c r="D1243">
        <v>21731.9</v>
      </c>
      <c r="E1243">
        <v>21731.9</v>
      </c>
      <c r="F1243">
        <v>23147.200000000001</v>
      </c>
      <c r="G1243">
        <v>6.3092999999999996E-2</v>
      </c>
      <c r="H1243">
        <v>0</v>
      </c>
      <c r="I1243" t="s">
        <v>643</v>
      </c>
      <c r="J1243">
        <v>23435.1</v>
      </c>
      <c r="K1243">
        <v>14978</v>
      </c>
    </row>
    <row r="1244" spans="1:11" x14ac:dyDescent="0.35">
      <c r="A1244">
        <v>1967</v>
      </c>
      <c r="B1244">
        <v>23435.1</v>
      </c>
      <c r="C1244">
        <v>21731.9</v>
      </c>
      <c r="D1244">
        <v>21731.9</v>
      </c>
      <c r="E1244">
        <v>21731.9</v>
      </c>
      <c r="F1244">
        <v>23618.3</v>
      </c>
      <c r="G1244">
        <v>8.3240900000000007E-2</v>
      </c>
      <c r="H1244">
        <v>0</v>
      </c>
      <c r="I1244" t="s">
        <v>643</v>
      </c>
      <c r="J1244">
        <v>23435.1</v>
      </c>
      <c r="K1244">
        <v>14978</v>
      </c>
    </row>
    <row r="1245" spans="1:11" x14ac:dyDescent="0.35">
      <c r="A1245">
        <v>1968</v>
      </c>
      <c r="B1245">
        <v>23435.1</v>
      </c>
      <c r="C1245">
        <v>21731.9</v>
      </c>
      <c r="D1245">
        <v>21731.9</v>
      </c>
      <c r="E1245">
        <v>21731.9</v>
      </c>
      <c r="F1245">
        <v>24279.8</v>
      </c>
      <c r="G1245">
        <v>0.110862</v>
      </c>
      <c r="H1245">
        <v>0</v>
      </c>
      <c r="I1245" t="s">
        <v>643</v>
      </c>
      <c r="J1245">
        <v>23435.1</v>
      </c>
      <c r="K1245">
        <v>14978</v>
      </c>
    </row>
    <row r="1246" spans="1:11" x14ac:dyDescent="0.35">
      <c r="A1246">
        <v>1969</v>
      </c>
      <c r="B1246">
        <v>23435.1</v>
      </c>
      <c r="C1246">
        <v>21731.9</v>
      </c>
      <c r="D1246">
        <v>21731.9</v>
      </c>
      <c r="E1246">
        <v>21731.9</v>
      </c>
      <c r="F1246">
        <v>25150.7</v>
      </c>
      <c r="G1246">
        <v>0.14610600000000001</v>
      </c>
      <c r="H1246">
        <v>0</v>
      </c>
      <c r="I1246" t="s">
        <v>643</v>
      </c>
      <c r="J1246">
        <v>23435.1</v>
      </c>
      <c r="K1246">
        <v>14978</v>
      </c>
    </row>
    <row r="1247" spans="1:11" x14ac:dyDescent="0.35">
      <c r="A1247">
        <v>1970</v>
      </c>
      <c r="B1247">
        <v>23435.1</v>
      </c>
      <c r="C1247">
        <v>21731.9</v>
      </c>
      <c r="D1247">
        <v>21731.9</v>
      </c>
      <c r="E1247">
        <v>21731.9</v>
      </c>
      <c r="F1247">
        <v>26098.9</v>
      </c>
      <c r="G1247">
        <v>0.183111</v>
      </c>
      <c r="H1247">
        <v>0</v>
      </c>
      <c r="I1247" t="s">
        <v>643</v>
      </c>
      <c r="J1247">
        <v>23435.1</v>
      </c>
      <c r="K1247">
        <v>14978</v>
      </c>
    </row>
    <row r="1248" spans="1:11" x14ac:dyDescent="0.35">
      <c r="A1248">
        <v>1971</v>
      </c>
      <c r="B1248">
        <v>23435.1</v>
      </c>
      <c r="C1248">
        <v>21731.9</v>
      </c>
      <c r="D1248">
        <v>21731.9</v>
      </c>
      <c r="E1248">
        <v>21731.9</v>
      </c>
      <c r="F1248">
        <v>26578.6</v>
      </c>
      <c r="G1248">
        <v>0.201325</v>
      </c>
      <c r="H1248">
        <v>0</v>
      </c>
      <c r="I1248" t="s">
        <v>643</v>
      </c>
      <c r="J1248">
        <v>23435.1</v>
      </c>
      <c r="K1248">
        <v>14978</v>
      </c>
    </row>
    <row r="1249" spans="1:11" x14ac:dyDescent="0.35">
      <c r="A1249">
        <v>1972</v>
      </c>
      <c r="B1249">
        <v>23435.1</v>
      </c>
      <c r="C1249">
        <v>21731.9</v>
      </c>
      <c r="D1249">
        <v>21731.9</v>
      </c>
      <c r="E1249">
        <v>21731.9</v>
      </c>
      <c r="F1249">
        <v>25726.6</v>
      </c>
      <c r="G1249">
        <v>0.16874400000000001</v>
      </c>
      <c r="H1249">
        <v>0</v>
      </c>
      <c r="I1249" t="s">
        <v>643</v>
      </c>
      <c r="J1249">
        <v>23435.1</v>
      </c>
      <c r="K1249">
        <v>14978</v>
      </c>
    </row>
    <row r="1250" spans="1:11" x14ac:dyDescent="0.35">
      <c r="A1250">
        <v>1973</v>
      </c>
      <c r="B1250">
        <v>23435.1</v>
      </c>
      <c r="C1250">
        <v>21731.9</v>
      </c>
      <c r="D1250">
        <v>21731.9</v>
      </c>
      <c r="E1250">
        <v>21731.9</v>
      </c>
      <c r="F1250">
        <v>23884.1</v>
      </c>
      <c r="G1250">
        <v>9.4430600000000003E-2</v>
      </c>
      <c r="H1250">
        <v>0</v>
      </c>
      <c r="I1250" t="s">
        <v>643</v>
      </c>
      <c r="J1250">
        <v>23435.1</v>
      </c>
      <c r="K1250">
        <v>14978</v>
      </c>
    </row>
    <row r="1251" spans="1:11" x14ac:dyDescent="0.35">
      <c r="A1251">
        <v>1974</v>
      </c>
      <c r="B1251">
        <v>23435.1</v>
      </c>
      <c r="C1251">
        <v>21731.9</v>
      </c>
      <c r="D1251">
        <v>21731.9</v>
      </c>
      <c r="E1251">
        <v>21100.6</v>
      </c>
      <c r="F1251">
        <v>22431.5</v>
      </c>
      <c r="G1251">
        <v>6.1162599999999998E-2</v>
      </c>
      <c r="H1251">
        <v>7.2784100000000004E-2</v>
      </c>
      <c r="I1251" t="s">
        <v>643</v>
      </c>
      <c r="J1251">
        <v>23435.1</v>
      </c>
      <c r="K1251">
        <v>14978</v>
      </c>
    </row>
    <row r="1252" spans="1:11" x14ac:dyDescent="0.35">
      <c r="A1252">
        <v>1975</v>
      </c>
      <c r="B1252">
        <v>23435.1</v>
      </c>
      <c r="C1252">
        <v>21731.9</v>
      </c>
      <c r="D1252">
        <v>21731.9</v>
      </c>
      <c r="E1252">
        <v>20230.5</v>
      </c>
      <c r="F1252">
        <v>25176</v>
      </c>
      <c r="G1252">
        <v>0.21870000000000001</v>
      </c>
      <c r="H1252">
        <v>0.176761</v>
      </c>
      <c r="I1252" t="s">
        <v>643</v>
      </c>
      <c r="J1252">
        <v>23435.1</v>
      </c>
      <c r="K1252">
        <v>14978</v>
      </c>
    </row>
    <row r="1253" spans="1:11" x14ac:dyDescent="0.35">
      <c r="A1253">
        <v>1976</v>
      </c>
      <c r="B1253">
        <v>23435.1</v>
      </c>
      <c r="C1253">
        <v>21731.9</v>
      </c>
      <c r="D1253">
        <v>21731.9</v>
      </c>
      <c r="E1253">
        <v>19396.3</v>
      </c>
      <c r="F1253">
        <v>50786.9</v>
      </c>
      <c r="G1253">
        <v>0.962557</v>
      </c>
      <c r="H1253">
        <v>0.28073900000000002</v>
      </c>
      <c r="I1253" t="s">
        <v>643</v>
      </c>
      <c r="J1253">
        <v>23435.1</v>
      </c>
      <c r="K1253">
        <v>14978</v>
      </c>
    </row>
    <row r="1254" spans="1:11" x14ac:dyDescent="0.35">
      <c r="A1254">
        <v>1977</v>
      </c>
      <c r="B1254">
        <v>23435.1</v>
      </c>
      <c r="C1254">
        <v>21731.9</v>
      </c>
      <c r="D1254">
        <v>21731.9</v>
      </c>
      <c r="E1254">
        <v>18596.5</v>
      </c>
      <c r="F1254">
        <v>14795.2</v>
      </c>
      <c r="G1254">
        <v>-0.22866600000000001</v>
      </c>
      <c r="H1254">
        <v>0.384716</v>
      </c>
      <c r="I1254" t="s">
        <v>643</v>
      </c>
      <c r="J1254">
        <v>23435.1</v>
      </c>
      <c r="K1254">
        <v>14978</v>
      </c>
    </row>
    <row r="1255" spans="1:11" x14ac:dyDescent="0.35">
      <c r="A1255">
        <v>1978</v>
      </c>
      <c r="B1255">
        <v>23435.1</v>
      </c>
      <c r="C1255">
        <v>21731.9</v>
      </c>
      <c r="D1255">
        <v>21731.9</v>
      </c>
      <c r="E1255">
        <v>17829.599999999999</v>
      </c>
      <c r="F1255">
        <v>7752.12</v>
      </c>
      <c r="G1255">
        <v>-0.83289400000000002</v>
      </c>
      <c r="H1255">
        <v>0.48869299999999999</v>
      </c>
      <c r="I1255" t="s">
        <v>643</v>
      </c>
      <c r="J1255">
        <v>23435.1</v>
      </c>
      <c r="K1255">
        <v>14978</v>
      </c>
    </row>
    <row r="1256" spans="1:11" x14ac:dyDescent="0.35">
      <c r="A1256">
        <v>1979</v>
      </c>
      <c r="B1256">
        <v>23435.1</v>
      </c>
      <c r="C1256">
        <v>21731.9</v>
      </c>
      <c r="D1256">
        <v>21731.9</v>
      </c>
      <c r="E1256">
        <v>17094.400000000001</v>
      </c>
      <c r="F1256">
        <v>6761.9</v>
      </c>
      <c r="G1256">
        <v>-0.92744499999999996</v>
      </c>
      <c r="H1256">
        <v>0.59267000000000003</v>
      </c>
      <c r="I1256" t="s">
        <v>643</v>
      </c>
      <c r="J1256">
        <v>23435.1</v>
      </c>
      <c r="K1256">
        <v>14978</v>
      </c>
    </row>
    <row r="1257" spans="1:11" x14ac:dyDescent="0.35">
      <c r="A1257">
        <v>1980</v>
      </c>
      <c r="B1257">
        <v>23435.1</v>
      </c>
      <c r="C1257">
        <v>21731.9</v>
      </c>
      <c r="D1257">
        <v>21731.9</v>
      </c>
      <c r="E1257">
        <v>16389.5</v>
      </c>
      <c r="F1257">
        <v>5560.31</v>
      </c>
      <c r="G1257">
        <v>-1.0809800000000001</v>
      </c>
      <c r="H1257">
        <v>0.69664800000000004</v>
      </c>
      <c r="I1257" t="s">
        <v>643</v>
      </c>
      <c r="J1257">
        <v>23435.1</v>
      </c>
      <c r="K1257">
        <v>14978</v>
      </c>
    </row>
    <row r="1258" spans="1:11" x14ac:dyDescent="0.35">
      <c r="A1258">
        <v>1981</v>
      </c>
      <c r="B1258">
        <v>23435.1</v>
      </c>
      <c r="C1258">
        <v>21731.9</v>
      </c>
      <c r="D1258">
        <v>21731.9</v>
      </c>
      <c r="E1258">
        <v>15713.6</v>
      </c>
      <c r="F1258">
        <v>12909.3</v>
      </c>
      <c r="G1258">
        <v>-0.196579</v>
      </c>
      <c r="H1258">
        <v>0.80062500000000003</v>
      </c>
      <c r="I1258" t="s">
        <v>643</v>
      </c>
      <c r="J1258">
        <v>23435.1</v>
      </c>
      <c r="K1258">
        <v>14978</v>
      </c>
    </row>
    <row r="1259" spans="1:11" x14ac:dyDescent="0.35">
      <c r="A1259">
        <v>1982</v>
      </c>
      <c r="B1259">
        <v>23435.1</v>
      </c>
      <c r="C1259">
        <v>21731.9</v>
      </c>
      <c r="D1259">
        <v>21731.9</v>
      </c>
      <c r="E1259">
        <v>15065.6</v>
      </c>
      <c r="F1259">
        <v>16479.599999999999</v>
      </c>
      <c r="G1259">
        <v>8.9704099999999995E-2</v>
      </c>
      <c r="H1259">
        <v>0.90460200000000002</v>
      </c>
      <c r="I1259" t="s">
        <v>643</v>
      </c>
      <c r="J1259">
        <v>23435.1</v>
      </c>
      <c r="K1259">
        <v>14978</v>
      </c>
    </row>
    <row r="1260" spans="1:11" x14ac:dyDescent="0.35">
      <c r="A1260">
        <v>1983</v>
      </c>
      <c r="B1260">
        <v>23435.1</v>
      </c>
      <c r="C1260">
        <v>21731.9</v>
      </c>
      <c r="D1260">
        <v>21731.9</v>
      </c>
      <c r="E1260">
        <v>15002.3</v>
      </c>
      <c r="F1260">
        <v>35167.599999999999</v>
      </c>
      <c r="G1260">
        <v>0.85191899999999998</v>
      </c>
      <c r="H1260">
        <v>0.91500000000000004</v>
      </c>
      <c r="I1260" t="s">
        <v>643</v>
      </c>
      <c r="J1260">
        <v>23435.1</v>
      </c>
      <c r="K1260">
        <v>14978</v>
      </c>
    </row>
    <row r="1261" spans="1:11" x14ac:dyDescent="0.35">
      <c r="A1261">
        <v>1984</v>
      </c>
      <c r="B1261">
        <v>23435.1</v>
      </c>
      <c r="C1261">
        <v>21731.9</v>
      </c>
      <c r="D1261">
        <v>21731.9</v>
      </c>
      <c r="E1261">
        <v>15002.3</v>
      </c>
      <c r="F1261">
        <v>1520.58</v>
      </c>
      <c r="G1261">
        <v>-2.28911</v>
      </c>
      <c r="H1261">
        <v>0.91500000000000004</v>
      </c>
      <c r="I1261" t="s">
        <v>643</v>
      </c>
      <c r="J1261">
        <v>23435.1</v>
      </c>
      <c r="K1261">
        <v>14978</v>
      </c>
    </row>
    <row r="1262" spans="1:11" x14ac:dyDescent="0.35">
      <c r="A1262">
        <v>1985</v>
      </c>
      <c r="B1262">
        <v>23330.5</v>
      </c>
      <c r="C1262">
        <v>21727.3</v>
      </c>
      <c r="D1262">
        <v>21727.3</v>
      </c>
      <c r="E1262">
        <v>14999.2</v>
      </c>
      <c r="F1262">
        <v>849.90300000000002</v>
      </c>
      <c r="G1262">
        <v>-2.8706299999999998</v>
      </c>
      <c r="H1262">
        <v>0.91500000000000004</v>
      </c>
      <c r="I1262" t="s">
        <v>644</v>
      </c>
      <c r="J1262">
        <v>23330.5</v>
      </c>
      <c r="K1262">
        <v>12398</v>
      </c>
    </row>
    <row r="1263" spans="1:11" x14ac:dyDescent="0.35">
      <c r="A1263">
        <v>1986</v>
      </c>
      <c r="B1263">
        <v>20549.099999999999</v>
      </c>
      <c r="C1263">
        <v>21726</v>
      </c>
      <c r="D1263">
        <v>21726</v>
      </c>
      <c r="E1263">
        <v>14998.3</v>
      </c>
      <c r="F1263">
        <v>2475.98</v>
      </c>
      <c r="G1263">
        <v>-1.8012999999999999</v>
      </c>
      <c r="H1263">
        <v>0.91500000000000004</v>
      </c>
      <c r="I1263" t="s">
        <v>644</v>
      </c>
      <c r="J1263">
        <v>20549.099999999999</v>
      </c>
      <c r="K1263">
        <v>10668.9</v>
      </c>
    </row>
    <row r="1264" spans="1:11" x14ac:dyDescent="0.35">
      <c r="A1264">
        <v>1987</v>
      </c>
      <c r="B1264">
        <v>18398.099999999999</v>
      </c>
      <c r="C1264">
        <v>21724.7</v>
      </c>
      <c r="D1264">
        <v>21724.7</v>
      </c>
      <c r="E1264">
        <v>14997.3</v>
      </c>
      <c r="F1264">
        <v>21106.400000000001</v>
      </c>
      <c r="G1264">
        <v>0.34170200000000001</v>
      </c>
      <c r="H1264">
        <v>0.91500000000000004</v>
      </c>
      <c r="I1264" t="s">
        <v>644</v>
      </c>
      <c r="J1264">
        <v>18398.099999999999</v>
      </c>
      <c r="K1264">
        <v>10245.4</v>
      </c>
    </row>
    <row r="1265" spans="1:11" x14ac:dyDescent="0.35">
      <c r="A1265">
        <v>1988</v>
      </c>
      <c r="B1265">
        <v>16758.7</v>
      </c>
      <c r="C1265">
        <v>21723.4</v>
      </c>
      <c r="D1265">
        <v>21723.4</v>
      </c>
      <c r="E1265">
        <v>14996.5</v>
      </c>
      <c r="F1265">
        <v>17120.900000000001</v>
      </c>
      <c r="G1265">
        <v>0.13248199999999999</v>
      </c>
      <c r="H1265">
        <v>0.91500000000000004</v>
      </c>
      <c r="I1265" t="s">
        <v>644</v>
      </c>
      <c r="J1265">
        <v>16758.7</v>
      </c>
      <c r="K1265">
        <v>10144.799999999999</v>
      </c>
    </row>
    <row r="1266" spans="1:11" x14ac:dyDescent="0.35">
      <c r="A1266">
        <v>1989</v>
      </c>
      <c r="B1266">
        <v>16136</v>
      </c>
      <c r="C1266">
        <v>21722.9</v>
      </c>
      <c r="D1266">
        <v>21722.9</v>
      </c>
      <c r="E1266">
        <v>14996.1</v>
      </c>
      <c r="F1266">
        <v>90828</v>
      </c>
      <c r="G1266">
        <v>1.80118</v>
      </c>
      <c r="H1266">
        <v>0.91500000000000004</v>
      </c>
      <c r="I1266" t="s">
        <v>644</v>
      </c>
      <c r="J1266">
        <v>16136</v>
      </c>
      <c r="K1266">
        <v>9890.98</v>
      </c>
    </row>
    <row r="1267" spans="1:11" x14ac:dyDescent="0.35">
      <c r="A1267">
        <v>1990</v>
      </c>
      <c r="B1267">
        <v>14813.4</v>
      </c>
      <c r="C1267">
        <v>21721.599999999999</v>
      </c>
      <c r="D1267">
        <v>21721.599999999999</v>
      </c>
      <c r="E1267">
        <v>14995.2</v>
      </c>
      <c r="F1267">
        <v>7366.26</v>
      </c>
      <c r="G1267">
        <v>-0.71082199999999995</v>
      </c>
      <c r="H1267">
        <v>0.91500000000000004</v>
      </c>
      <c r="I1267" t="s">
        <v>644</v>
      </c>
      <c r="J1267">
        <v>14813.4</v>
      </c>
      <c r="K1267">
        <v>8547.2199999999993</v>
      </c>
    </row>
    <row r="1268" spans="1:11" x14ac:dyDescent="0.35">
      <c r="A1268">
        <v>1991</v>
      </c>
      <c r="B1268">
        <v>13011</v>
      </c>
      <c r="C1268">
        <v>21719.4</v>
      </c>
      <c r="D1268">
        <v>21719.4</v>
      </c>
      <c r="E1268">
        <v>14993.7</v>
      </c>
      <c r="F1268">
        <v>15363.5</v>
      </c>
      <c r="G1268">
        <v>2.4363300000000001E-2</v>
      </c>
      <c r="H1268">
        <v>0.91500000000000004</v>
      </c>
      <c r="I1268" t="s">
        <v>644</v>
      </c>
      <c r="J1268">
        <v>13011</v>
      </c>
      <c r="K1268">
        <v>7220.36</v>
      </c>
    </row>
    <row r="1269" spans="1:11" x14ac:dyDescent="0.35">
      <c r="A1269">
        <v>1992</v>
      </c>
      <c r="B1269">
        <v>11447.6</v>
      </c>
      <c r="C1269">
        <v>21717</v>
      </c>
      <c r="D1269">
        <v>21717</v>
      </c>
      <c r="E1269">
        <v>14992</v>
      </c>
      <c r="F1269">
        <v>22702.5</v>
      </c>
      <c r="G1269">
        <v>0.41495500000000002</v>
      </c>
      <c r="H1269">
        <v>0.91500000000000004</v>
      </c>
      <c r="I1269" t="s">
        <v>644</v>
      </c>
      <c r="J1269">
        <v>11447.6</v>
      </c>
      <c r="K1269">
        <v>6689.47</v>
      </c>
    </row>
    <row r="1270" spans="1:11" x14ac:dyDescent="0.35">
      <c r="A1270">
        <v>1993</v>
      </c>
      <c r="B1270">
        <v>11865</v>
      </c>
      <c r="C1270">
        <v>21717.7</v>
      </c>
      <c r="D1270">
        <v>21717.7</v>
      </c>
      <c r="E1270">
        <v>14992.5</v>
      </c>
      <c r="F1270">
        <v>8645.36</v>
      </c>
      <c r="G1270">
        <v>-0.55052999999999996</v>
      </c>
      <c r="H1270">
        <v>0.91500000000000004</v>
      </c>
      <c r="I1270" t="s">
        <v>644</v>
      </c>
      <c r="J1270">
        <v>11865</v>
      </c>
      <c r="K1270">
        <v>9018.8700000000008</v>
      </c>
    </row>
    <row r="1271" spans="1:11" x14ac:dyDescent="0.35">
      <c r="A1271">
        <v>1994</v>
      </c>
      <c r="B1271">
        <v>14530.9</v>
      </c>
      <c r="C1271">
        <v>21721.3</v>
      </c>
      <c r="D1271">
        <v>21721.3</v>
      </c>
      <c r="E1271">
        <v>14995</v>
      </c>
      <c r="F1271">
        <v>33634.699999999997</v>
      </c>
      <c r="G1271">
        <v>0.80784100000000003</v>
      </c>
      <c r="H1271">
        <v>0.91500000000000004</v>
      </c>
      <c r="I1271" t="s">
        <v>644</v>
      </c>
      <c r="J1271">
        <v>14530.9</v>
      </c>
      <c r="K1271">
        <v>12568</v>
      </c>
    </row>
    <row r="1272" spans="1:11" x14ac:dyDescent="0.35">
      <c r="A1272">
        <v>1995</v>
      </c>
      <c r="B1272">
        <v>18258.7</v>
      </c>
      <c r="C1272">
        <v>21724.6</v>
      </c>
      <c r="D1272">
        <v>21724.6</v>
      </c>
      <c r="E1272">
        <v>14997.3</v>
      </c>
      <c r="F1272">
        <v>50041.3</v>
      </c>
      <c r="G1272">
        <v>1.2049799999999999</v>
      </c>
      <c r="H1272">
        <v>0.91500000000000004</v>
      </c>
      <c r="I1272" t="s">
        <v>644</v>
      </c>
      <c r="J1272">
        <v>18258.7</v>
      </c>
      <c r="K1272">
        <v>15441.5</v>
      </c>
    </row>
    <row r="1273" spans="1:11" x14ac:dyDescent="0.35">
      <c r="A1273">
        <v>1996</v>
      </c>
      <c r="B1273">
        <v>20241.8</v>
      </c>
      <c r="C1273">
        <v>21725.8</v>
      </c>
      <c r="D1273">
        <v>21725.8</v>
      </c>
      <c r="E1273">
        <v>14998.1</v>
      </c>
      <c r="F1273">
        <v>3117.85</v>
      </c>
      <c r="G1273">
        <v>-1.5707800000000001</v>
      </c>
      <c r="H1273">
        <v>0.91500000000000004</v>
      </c>
      <c r="I1273" t="s">
        <v>644</v>
      </c>
      <c r="J1273">
        <v>20241.8</v>
      </c>
      <c r="K1273">
        <v>15752</v>
      </c>
    </row>
    <row r="1274" spans="1:11" x14ac:dyDescent="0.35">
      <c r="A1274">
        <v>1997</v>
      </c>
      <c r="B1274">
        <v>19429.599999999999</v>
      </c>
      <c r="C1274">
        <v>21725.3</v>
      </c>
      <c r="D1274">
        <v>21725.3</v>
      </c>
      <c r="E1274">
        <v>14997.8</v>
      </c>
      <c r="F1274">
        <v>57812.1</v>
      </c>
      <c r="G1274">
        <v>1.3492900000000001</v>
      </c>
      <c r="H1274">
        <v>0.91500000000000004</v>
      </c>
      <c r="I1274" t="s">
        <v>644</v>
      </c>
      <c r="J1274">
        <v>19429.599999999999</v>
      </c>
      <c r="K1274">
        <v>13912.6</v>
      </c>
    </row>
    <row r="1275" spans="1:11" x14ac:dyDescent="0.35">
      <c r="A1275">
        <v>1998</v>
      </c>
      <c r="B1275">
        <v>18204</v>
      </c>
      <c r="C1275">
        <v>21724.5</v>
      </c>
      <c r="D1275">
        <v>21724.5</v>
      </c>
      <c r="E1275">
        <v>14997.3</v>
      </c>
      <c r="F1275">
        <v>17153.7</v>
      </c>
      <c r="G1275">
        <v>0.134349</v>
      </c>
      <c r="H1275">
        <v>0.91500000000000004</v>
      </c>
      <c r="I1275" t="s">
        <v>644</v>
      </c>
      <c r="J1275">
        <v>18204</v>
      </c>
      <c r="K1275">
        <v>12551.8</v>
      </c>
    </row>
    <row r="1276" spans="1:11" x14ac:dyDescent="0.35">
      <c r="A1276">
        <v>1999</v>
      </c>
      <c r="B1276">
        <v>17600.2</v>
      </c>
      <c r="C1276">
        <v>21724.1</v>
      </c>
      <c r="D1276">
        <v>21724.1</v>
      </c>
      <c r="E1276">
        <v>14997</v>
      </c>
      <c r="F1276">
        <v>58044.4</v>
      </c>
      <c r="G1276">
        <v>1.3533599999999999</v>
      </c>
      <c r="H1276">
        <v>0.91500000000000004</v>
      </c>
      <c r="I1276" t="s">
        <v>644</v>
      </c>
      <c r="J1276">
        <v>17600.2</v>
      </c>
      <c r="K1276">
        <v>12663.5</v>
      </c>
    </row>
    <row r="1277" spans="1:11" x14ac:dyDescent="0.35">
      <c r="A1277">
        <v>2000</v>
      </c>
      <c r="B1277">
        <v>17700.2</v>
      </c>
      <c r="C1277">
        <v>21724.2</v>
      </c>
      <c r="D1277">
        <v>21724.2</v>
      </c>
      <c r="E1277">
        <v>14997</v>
      </c>
      <c r="F1277">
        <v>25054.9</v>
      </c>
      <c r="G1277">
        <v>0.51322000000000001</v>
      </c>
      <c r="H1277">
        <v>0.91500000000000004</v>
      </c>
      <c r="I1277" t="s">
        <v>644</v>
      </c>
      <c r="J1277">
        <v>17700.2</v>
      </c>
      <c r="K1277">
        <v>13196.9</v>
      </c>
    </row>
    <row r="1278" spans="1:11" x14ac:dyDescent="0.35">
      <c r="A1278">
        <v>2001</v>
      </c>
      <c r="B1278">
        <v>18698.7</v>
      </c>
      <c r="C1278">
        <v>21724.9</v>
      </c>
      <c r="D1278">
        <v>21724.9</v>
      </c>
      <c r="E1278">
        <v>14997.5</v>
      </c>
      <c r="F1278">
        <v>28108.9</v>
      </c>
      <c r="G1278">
        <v>0.62820500000000001</v>
      </c>
      <c r="H1278">
        <v>0.91500000000000004</v>
      </c>
      <c r="I1278" t="s">
        <v>644</v>
      </c>
      <c r="J1278">
        <v>18698.7</v>
      </c>
      <c r="K1278">
        <v>14381.5</v>
      </c>
    </row>
    <row r="1279" spans="1:11" x14ac:dyDescent="0.35">
      <c r="A1279">
        <v>2002</v>
      </c>
      <c r="B1279">
        <v>19575.7</v>
      </c>
      <c r="C1279">
        <v>21725.4</v>
      </c>
      <c r="D1279">
        <v>21725.4</v>
      </c>
      <c r="E1279">
        <v>14997.9</v>
      </c>
      <c r="F1279">
        <v>43855.199999999997</v>
      </c>
      <c r="G1279">
        <v>1.07298</v>
      </c>
      <c r="H1279">
        <v>0.91500000000000004</v>
      </c>
      <c r="I1279" t="s">
        <v>644</v>
      </c>
      <c r="J1279">
        <v>19575.7</v>
      </c>
      <c r="K1279">
        <v>15056.8</v>
      </c>
    </row>
    <row r="1280" spans="1:11" x14ac:dyDescent="0.35">
      <c r="A1280">
        <v>2003</v>
      </c>
      <c r="B1280">
        <v>20828.5</v>
      </c>
      <c r="C1280">
        <v>21726.1</v>
      </c>
      <c r="D1280">
        <v>21726.1</v>
      </c>
      <c r="E1280">
        <v>14998.4</v>
      </c>
      <c r="F1280">
        <v>44208.800000000003</v>
      </c>
      <c r="G1280">
        <v>1.0809800000000001</v>
      </c>
      <c r="H1280">
        <v>0.91500000000000004</v>
      </c>
      <c r="I1280" t="s">
        <v>644</v>
      </c>
      <c r="J1280">
        <v>20828.5</v>
      </c>
      <c r="K1280">
        <v>16312.6</v>
      </c>
    </row>
    <row r="1281" spans="1:11" x14ac:dyDescent="0.35">
      <c r="A1281">
        <v>2004</v>
      </c>
      <c r="B1281">
        <v>21654.2</v>
      </c>
      <c r="C1281">
        <v>21726.6</v>
      </c>
      <c r="D1281">
        <v>21726.6</v>
      </c>
      <c r="E1281">
        <v>14998.7</v>
      </c>
      <c r="F1281">
        <v>33529.9</v>
      </c>
      <c r="G1281">
        <v>0.80447599999999997</v>
      </c>
      <c r="H1281">
        <v>0.91500000000000004</v>
      </c>
      <c r="I1281" t="s">
        <v>644</v>
      </c>
      <c r="J1281">
        <v>21654.2</v>
      </c>
      <c r="K1281">
        <v>17026.599999999999</v>
      </c>
    </row>
    <row r="1282" spans="1:11" x14ac:dyDescent="0.35">
      <c r="A1282">
        <v>2005</v>
      </c>
      <c r="B1282">
        <v>22279.200000000001</v>
      </c>
      <c r="C1282">
        <v>21726.9</v>
      </c>
      <c r="D1282">
        <v>21726.9</v>
      </c>
      <c r="E1282">
        <v>14998.9</v>
      </c>
      <c r="F1282">
        <v>22797.3</v>
      </c>
      <c r="G1282">
        <v>0.41866900000000001</v>
      </c>
      <c r="H1282">
        <v>0.91500000000000004</v>
      </c>
      <c r="I1282" t="s">
        <v>644</v>
      </c>
      <c r="J1282">
        <v>22279.200000000001</v>
      </c>
      <c r="K1282">
        <v>17265.400000000001</v>
      </c>
    </row>
    <row r="1283" spans="1:11" x14ac:dyDescent="0.35">
      <c r="A1283">
        <v>2006</v>
      </c>
      <c r="B1283">
        <v>21910.3</v>
      </c>
      <c r="C1283">
        <v>21726.7</v>
      </c>
      <c r="D1283">
        <v>21726.7</v>
      </c>
      <c r="E1283">
        <v>14998.7</v>
      </c>
      <c r="F1283">
        <v>24736.9</v>
      </c>
      <c r="G1283">
        <v>0.50032699999999997</v>
      </c>
      <c r="H1283">
        <v>0.91500000000000004</v>
      </c>
      <c r="I1283" t="s">
        <v>644</v>
      </c>
      <c r="J1283">
        <v>21910.3</v>
      </c>
      <c r="K1283">
        <v>16781.900000000001</v>
      </c>
    </row>
    <row r="1284" spans="1:11" x14ac:dyDescent="0.35">
      <c r="A1284">
        <v>2007</v>
      </c>
      <c r="B1284">
        <v>21518.7</v>
      </c>
      <c r="C1284">
        <v>21726.5</v>
      </c>
      <c r="D1284">
        <v>21726.5</v>
      </c>
      <c r="E1284">
        <v>14998.6</v>
      </c>
      <c r="F1284">
        <v>28633.5</v>
      </c>
      <c r="G1284">
        <v>0.64661900000000005</v>
      </c>
      <c r="H1284">
        <v>0.91500000000000004</v>
      </c>
      <c r="I1284" t="s">
        <v>644</v>
      </c>
      <c r="J1284">
        <v>21518.7</v>
      </c>
      <c r="K1284">
        <v>16647.8</v>
      </c>
    </row>
    <row r="1285" spans="1:11" x14ac:dyDescent="0.35">
      <c r="A1285">
        <v>2008</v>
      </c>
      <c r="B1285">
        <v>21821.1</v>
      </c>
      <c r="C1285">
        <v>21726.7</v>
      </c>
      <c r="D1285">
        <v>21726.7</v>
      </c>
      <c r="E1285">
        <v>14998.7</v>
      </c>
      <c r="F1285">
        <v>15340.1</v>
      </c>
      <c r="G1285">
        <v>2.25045E-2</v>
      </c>
      <c r="H1285">
        <v>0.91500000000000004</v>
      </c>
      <c r="I1285" t="s">
        <v>644</v>
      </c>
      <c r="J1285">
        <v>21821.1</v>
      </c>
      <c r="K1285">
        <v>17077.5</v>
      </c>
    </row>
    <row r="1286" spans="1:11" x14ac:dyDescent="0.35">
      <c r="A1286">
        <v>2009</v>
      </c>
      <c r="B1286">
        <v>22076.1</v>
      </c>
      <c r="C1286">
        <v>21726.799999999999</v>
      </c>
      <c r="D1286">
        <v>21726.799999999999</v>
      </c>
      <c r="E1286">
        <v>14998.8</v>
      </c>
      <c r="F1286">
        <v>13393.3</v>
      </c>
      <c r="G1286">
        <v>-0.113218</v>
      </c>
      <c r="H1286">
        <v>0.91500000000000004</v>
      </c>
      <c r="I1286" t="s">
        <v>644</v>
      </c>
      <c r="J1286">
        <v>22076.1</v>
      </c>
      <c r="K1286">
        <v>17034.099999999999</v>
      </c>
    </row>
    <row r="1287" spans="1:11" x14ac:dyDescent="0.35">
      <c r="A1287">
        <v>2010</v>
      </c>
      <c r="B1287">
        <v>21779.9</v>
      </c>
      <c r="C1287">
        <v>21726.6</v>
      </c>
      <c r="D1287">
        <v>21726.6</v>
      </c>
      <c r="E1287">
        <v>14998.7</v>
      </c>
      <c r="F1287">
        <v>2602.66</v>
      </c>
      <c r="G1287">
        <v>-1.75143</v>
      </c>
      <c r="H1287">
        <v>0.91500000000000004</v>
      </c>
      <c r="I1287" t="s">
        <v>644</v>
      </c>
      <c r="J1287">
        <v>21779.9</v>
      </c>
      <c r="K1287">
        <v>16249.1</v>
      </c>
    </row>
    <row r="1288" spans="1:11" x14ac:dyDescent="0.35">
      <c r="A1288">
        <v>2011</v>
      </c>
      <c r="B1288">
        <v>20161.099999999999</v>
      </c>
      <c r="C1288">
        <v>21725.8</v>
      </c>
      <c r="D1288">
        <v>21725.8</v>
      </c>
      <c r="E1288">
        <v>14998.1</v>
      </c>
      <c r="F1288">
        <v>10921.4</v>
      </c>
      <c r="G1288">
        <v>-0.31720100000000001</v>
      </c>
      <c r="H1288">
        <v>0.91500000000000004</v>
      </c>
      <c r="I1288" t="s">
        <v>644</v>
      </c>
      <c r="J1288">
        <v>20161.099999999999</v>
      </c>
      <c r="K1288">
        <v>14693.6</v>
      </c>
    </row>
    <row r="1289" spans="1:11" x14ac:dyDescent="0.35">
      <c r="A1289">
        <v>2012</v>
      </c>
      <c r="B1289">
        <v>18706.5</v>
      </c>
      <c r="C1289">
        <v>21724.9</v>
      </c>
      <c r="D1289">
        <v>21724.9</v>
      </c>
      <c r="E1289">
        <v>14997.5</v>
      </c>
      <c r="F1289">
        <v>4803.09</v>
      </c>
      <c r="G1289">
        <v>-1.13862</v>
      </c>
      <c r="H1289">
        <v>0.91500000000000004</v>
      </c>
      <c r="I1289" t="s">
        <v>644</v>
      </c>
      <c r="J1289">
        <v>18706.5</v>
      </c>
      <c r="K1289">
        <v>13377.8</v>
      </c>
    </row>
    <row r="1290" spans="1:11" x14ac:dyDescent="0.35">
      <c r="A1290">
        <v>2013</v>
      </c>
      <c r="B1290">
        <v>16811.400000000001</v>
      </c>
      <c r="C1290">
        <v>21723.5</v>
      </c>
      <c r="D1290">
        <v>21723.5</v>
      </c>
      <c r="E1290">
        <v>14996.5</v>
      </c>
      <c r="F1290">
        <v>17148.400000000001</v>
      </c>
      <c r="G1290">
        <v>0.13408900000000001</v>
      </c>
      <c r="H1290">
        <v>0.91500000000000004</v>
      </c>
      <c r="I1290" t="s">
        <v>644</v>
      </c>
      <c r="J1290">
        <v>16811.400000000001</v>
      </c>
      <c r="K1290">
        <v>11767.9</v>
      </c>
    </row>
    <row r="1291" spans="1:11" x14ac:dyDescent="0.35">
      <c r="A1291">
        <v>2014</v>
      </c>
      <c r="B1291">
        <v>14146.5</v>
      </c>
      <c r="C1291">
        <v>21720.9</v>
      </c>
      <c r="D1291">
        <v>21720.9</v>
      </c>
      <c r="E1291">
        <v>14994.7</v>
      </c>
      <c r="F1291">
        <v>24188.7</v>
      </c>
      <c r="G1291">
        <v>0.478188</v>
      </c>
      <c r="H1291">
        <v>0.91500000000000004</v>
      </c>
      <c r="I1291" t="s">
        <v>644</v>
      </c>
      <c r="J1291">
        <v>14146.5</v>
      </c>
      <c r="K1291">
        <v>9506.64</v>
      </c>
    </row>
    <row r="1292" spans="1:11" x14ac:dyDescent="0.35">
      <c r="A1292">
        <v>2015</v>
      </c>
      <c r="B1292">
        <v>12084.8</v>
      </c>
      <c r="C1292">
        <v>21718.1</v>
      </c>
      <c r="D1292">
        <v>21718.1</v>
      </c>
      <c r="E1292">
        <v>14992.8</v>
      </c>
      <c r="F1292">
        <v>4581.1099999999997</v>
      </c>
      <c r="G1292">
        <v>-1.18563</v>
      </c>
      <c r="H1292">
        <v>0.91500000000000004</v>
      </c>
      <c r="I1292" t="s">
        <v>644</v>
      </c>
      <c r="J1292">
        <v>12084.8</v>
      </c>
      <c r="K1292">
        <v>7703.48</v>
      </c>
    </row>
    <row r="1293" spans="1:11" x14ac:dyDescent="0.35">
      <c r="A1293">
        <v>2016</v>
      </c>
      <c r="B1293">
        <v>10173.200000000001</v>
      </c>
      <c r="C1293">
        <v>21714.400000000001</v>
      </c>
      <c r="D1293">
        <v>21714.400000000001</v>
      </c>
      <c r="E1293">
        <v>14990.3</v>
      </c>
      <c r="F1293">
        <v>17928.3</v>
      </c>
      <c r="G1293">
        <v>0.178977</v>
      </c>
      <c r="H1293">
        <v>0.91500000000000004</v>
      </c>
      <c r="I1293" t="s">
        <v>644</v>
      </c>
      <c r="J1293">
        <v>10173.200000000001</v>
      </c>
      <c r="K1293">
        <v>6184.65</v>
      </c>
    </row>
    <row r="1294" spans="1:11" x14ac:dyDescent="0.35">
      <c r="A1294">
        <v>2017</v>
      </c>
      <c r="B1294">
        <v>9394.7999999999993</v>
      </c>
      <c r="C1294">
        <v>21712.5</v>
      </c>
      <c r="D1294">
        <v>21712.5</v>
      </c>
      <c r="E1294">
        <v>15803.9</v>
      </c>
      <c r="F1294">
        <v>4465.16</v>
      </c>
      <c r="G1294">
        <v>-1.2639499999999999</v>
      </c>
      <c r="H1294">
        <v>0.78428600000000004</v>
      </c>
      <c r="I1294" t="s">
        <v>1485</v>
      </c>
      <c r="J1294">
        <v>9394.7999999999993</v>
      </c>
      <c r="K1294">
        <v>5756.81</v>
      </c>
    </row>
    <row r="1295" spans="1:11" x14ac:dyDescent="0.35">
      <c r="A1295">
        <v>2018</v>
      </c>
      <c r="B1295">
        <v>9372.24</v>
      </c>
      <c r="C1295">
        <v>21712.5</v>
      </c>
      <c r="D1295">
        <v>21712.5</v>
      </c>
      <c r="E1295">
        <v>21712.5</v>
      </c>
      <c r="F1295">
        <v>21739.8</v>
      </c>
      <c r="G1295">
        <v>1.25618E-3</v>
      </c>
      <c r="H1295">
        <v>0</v>
      </c>
      <c r="I1295" t="s">
        <v>1485</v>
      </c>
      <c r="J1295">
        <v>9372.24</v>
      </c>
      <c r="K1295">
        <v>6242.56</v>
      </c>
    </row>
    <row r="1296" spans="1:11" x14ac:dyDescent="0.35">
      <c r="A1296">
        <v>2019</v>
      </c>
      <c r="B1296">
        <v>10061.299999999999</v>
      </c>
      <c r="C1296">
        <v>21714.2</v>
      </c>
      <c r="D1296">
        <v>21714.2</v>
      </c>
      <c r="E1296">
        <v>21714.2</v>
      </c>
      <c r="F1296">
        <v>21714.2</v>
      </c>
      <c r="G1296">
        <v>0</v>
      </c>
      <c r="H1296">
        <v>0</v>
      </c>
      <c r="I1296" t="s">
        <v>1485</v>
      </c>
      <c r="J1296">
        <v>10061.299999999999</v>
      </c>
      <c r="K1296">
        <v>7125.88</v>
      </c>
    </row>
    <row r="1297" spans="1:16" x14ac:dyDescent="0.35">
      <c r="A1297">
        <v>2020</v>
      </c>
      <c r="B1297">
        <v>11006.7</v>
      </c>
      <c r="C1297">
        <v>21716.2</v>
      </c>
      <c r="D1297">
        <v>21716.2</v>
      </c>
      <c r="E1297">
        <v>21716.2</v>
      </c>
      <c r="F1297">
        <v>21716.2</v>
      </c>
      <c r="G1297">
        <v>0</v>
      </c>
      <c r="H1297">
        <v>0</v>
      </c>
      <c r="I1297" t="s">
        <v>1486</v>
      </c>
      <c r="J1297">
        <v>11006.7</v>
      </c>
      <c r="K1297">
        <v>7940.89</v>
      </c>
    </row>
    <row r="1299" spans="1:16" x14ac:dyDescent="0.35">
      <c r="A1299" t="s">
        <v>47</v>
      </c>
    </row>
    <row r="1300" spans="1:16" x14ac:dyDescent="0.35">
      <c r="A1300" t="s">
        <v>117</v>
      </c>
      <c r="B1300" t="s">
        <v>505</v>
      </c>
      <c r="C1300" t="s">
        <v>502</v>
      </c>
      <c r="D1300" t="s">
        <v>481</v>
      </c>
      <c r="E1300" t="s">
        <v>506</v>
      </c>
      <c r="F1300" t="s">
        <v>645</v>
      </c>
      <c r="G1300" t="s">
        <v>507</v>
      </c>
      <c r="H1300" t="s">
        <v>508</v>
      </c>
      <c r="I1300" t="s">
        <v>646</v>
      </c>
      <c r="J1300" t="s">
        <v>647</v>
      </c>
      <c r="K1300" t="s">
        <v>648</v>
      </c>
      <c r="L1300" t="s">
        <v>649</v>
      </c>
      <c r="M1300" t="s">
        <v>511</v>
      </c>
      <c r="N1300" t="s">
        <v>650</v>
      </c>
      <c r="O1300" t="s">
        <v>651</v>
      </c>
      <c r="P1300" t="s">
        <v>652</v>
      </c>
    </row>
    <row r="1301" spans="1:16" x14ac:dyDescent="0.35">
      <c r="A1301">
        <v>7</v>
      </c>
      <c r="B1301" t="s">
        <v>83</v>
      </c>
      <c r="C1301">
        <v>1986</v>
      </c>
      <c r="D1301">
        <v>1</v>
      </c>
      <c r="E1301">
        <v>1986.5</v>
      </c>
      <c r="F1301">
        <v>6116.21</v>
      </c>
      <c r="G1301">
        <v>5.84</v>
      </c>
      <c r="H1301">
        <v>5.8089399999999998</v>
      </c>
      <c r="I1301">
        <v>9.4976100000000003E-4</v>
      </c>
      <c r="J1301">
        <v>9.4976100000000003E-4</v>
      </c>
      <c r="K1301">
        <v>0.65895400000000004</v>
      </c>
      <c r="L1301">
        <v>5.3321499999999999E-3</v>
      </c>
      <c r="M1301" s="2">
        <v>3.2738999999999999E-5</v>
      </c>
      <c r="N1301">
        <v>-0.41706900000000002</v>
      </c>
      <c r="O1301" t="s">
        <v>106</v>
      </c>
      <c r="P1301">
        <v>1</v>
      </c>
    </row>
    <row r="1302" spans="1:16" x14ac:dyDescent="0.35">
      <c r="A1302">
        <v>7</v>
      </c>
      <c r="B1302" t="s">
        <v>83</v>
      </c>
      <c r="C1302">
        <v>1987</v>
      </c>
      <c r="D1302">
        <v>1</v>
      </c>
      <c r="E1302">
        <v>1987.5</v>
      </c>
      <c r="F1302">
        <v>1012.71</v>
      </c>
      <c r="G1302">
        <v>2.6</v>
      </c>
      <c r="H1302">
        <v>0.96183200000000002</v>
      </c>
      <c r="I1302">
        <v>9.4976100000000003E-4</v>
      </c>
      <c r="J1302">
        <v>9.4976100000000003E-4</v>
      </c>
      <c r="K1302">
        <v>0.65895400000000004</v>
      </c>
      <c r="L1302">
        <v>0.99442699999999995</v>
      </c>
      <c r="M1302">
        <v>1.13869</v>
      </c>
      <c r="N1302">
        <v>0.72158900000000004</v>
      </c>
      <c r="O1302" t="s">
        <v>106</v>
      </c>
      <c r="P1302">
        <v>1</v>
      </c>
    </row>
    <row r="1303" spans="1:16" x14ac:dyDescent="0.35">
      <c r="A1303">
        <v>7</v>
      </c>
      <c r="B1303" t="s">
        <v>83</v>
      </c>
      <c r="C1303">
        <v>1989</v>
      </c>
      <c r="D1303">
        <v>1</v>
      </c>
      <c r="E1303">
        <v>1989.5</v>
      </c>
      <c r="F1303">
        <v>5857.61</v>
      </c>
      <c r="G1303">
        <v>7.05</v>
      </c>
      <c r="H1303">
        <v>5.5633299999999997</v>
      </c>
      <c r="I1303">
        <v>9.4976100000000003E-4</v>
      </c>
      <c r="J1303">
        <v>9.4976100000000003E-4</v>
      </c>
      <c r="K1303">
        <v>0.65895400000000004</v>
      </c>
      <c r="L1303">
        <v>0.23683000000000001</v>
      </c>
      <c r="M1303">
        <v>6.4585299999999998E-2</v>
      </c>
      <c r="N1303">
        <v>-0.35251700000000002</v>
      </c>
      <c r="O1303" t="s">
        <v>106</v>
      </c>
      <c r="P1303">
        <v>1</v>
      </c>
    </row>
    <row r="1304" spans="1:16" x14ac:dyDescent="0.35">
      <c r="A1304">
        <v>7</v>
      </c>
      <c r="B1304" t="s">
        <v>83</v>
      </c>
      <c r="C1304">
        <v>1990</v>
      </c>
      <c r="D1304">
        <v>1</v>
      </c>
      <c r="E1304">
        <v>1990.5</v>
      </c>
      <c r="F1304">
        <v>7730.96</v>
      </c>
      <c r="G1304">
        <v>3.98</v>
      </c>
      <c r="H1304">
        <v>7.3425599999999998</v>
      </c>
      <c r="I1304">
        <v>9.4976100000000003E-4</v>
      </c>
      <c r="J1304">
        <v>9.4976100000000003E-4</v>
      </c>
      <c r="K1304">
        <v>0.65895400000000004</v>
      </c>
      <c r="L1304">
        <v>-0.61240600000000001</v>
      </c>
      <c r="M1304">
        <v>0.43185600000000002</v>
      </c>
      <c r="N1304">
        <v>1.4754099999999999E-2</v>
      </c>
      <c r="O1304" t="s">
        <v>106</v>
      </c>
      <c r="P1304">
        <v>1</v>
      </c>
    </row>
    <row r="1305" spans="1:16" x14ac:dyDescent="0.35">
      <c r="A1305">
        <v>7</v>
      </c>
      <c r="B1305" t="s">
        <v>83</v>
      </c>
      <c r="C1305">
        <v>1991</v>
      </c>
      <c r="D1305">
        <v>1</v>
      </c>
      <c r="E1305">
        <v>1991.5</v>
      </c>
      <c r="F1305">
        <v>26449.8</v>
      </c>
      <c r="G1305">
        <v>3.32</v>
      </c>
      <c r="H1305">
        <v>25.120999999999999</v>
      </c>
      <c r="I1305">
        <v>9.4976100000000003E-4</v>
      </c>
      <c r="J1305">
        <v>9.4976100000000003E-4</v>
      </c>
      <c r="K1305">
        <v>0.65895400000000004</v>
      </c>
      <c r="L1305">
        <v>-2.0237400000000001</v>
      </c>
      <c r="M1305">
        <v>4.7159500000000003</v>
      </c>
      <c r="N1305">
        <v>4.2988499999999998</v>
      </c>
      <c r="O1305" t="s">
        <v>106</v>
      </c>
      <c r="P1305">
        <v>1</v>
      </c>
    </row>
    <row r="1306" spans="1:16" x14ac:dyDescent="0.35">
      <c r="A1306">
        <v>7</v>
      </c>
      <c r="B1306" t="s">
        <v>83</v>
      </c>
      <c r="C1306">
        <v>1992</v>
      </c>
      <c r="D1306">
        <v>1</v>
      </c>
      <c r="E1306">
        <v>1992.5</v>
      </c>
      <c r="F1306">
        <v>16151.6</v>
      </c>
      <c r="G1306">
        <v>19.7</v>
      </c>
      <c r="H1306">
        <v>15.340199999999999</v>
      </c>
      <c r="I1306">
        <v>9.4976100000000003E-4</v>
      </c>
      <c r="J1306">
        <v>9.4976100000000003E-4</v>
      </c>
      <c r="K1306">
        <v>0.65895400000000004</v>
      </c>
      <c r="L1306">
        <v>0.250143</v>
      </c>
      <c r="M1306">
        <v>7.2050400000000001E-2</v>
      </c>
      <c r="N1306">
        <v>-0.34505200000000003</v>
      </c>
      <c r="O1306" t="s">
        <v>106</v>
      </c>
      <c r="P1306">
        <v>1</v>
      </c>
    </row>
    <row r="1307" spans="1:16" x14ac:dyDescent="0.35">
      <c r="A1307">
        <v>7</v>
      </c>
      <c r="B1307" t="s">
        <v>83</v>
      </c>
      <c r="C1307">
        <v>1993</v>
      </c>
      <c r="D1307">
        <v>1</v>
      </c>
      <c r="E1307">
        <v>1993.5</v>
      </c>
      <c r="F1307">
        <v>6539.18</v>
      </c>
      <c r="G1307">
        <v>14.63</v>
      </c>
      <c r="H1307">
        <v>6.2106599999999998</v>
      </c>
      <c r="I1307">
        <v>9.4976100000000003E-4</v>
      </c>
      <c r="J1307">
        <v>9.4976100000000003E-4</v>
      </c>
      <c r="K1307">
        <v>0.65895400000000004</v>
      </c>
      <c r="L1307">
        <v>0.85680599999999996</v>
      </c>
      <c r="M1307">
        <v>0.845329</v>
      </c>
      <c r="N1307">
        <v>0.42822700000000002</v>
      </c>
      <c r="O1307" t="s">
        <v>106</v>
      </c>
      <c r="P1307">
        <v>1</v>
      </c>
    </row>
    <row r="1308" spans="1:16" x14ac:dyDescent="0.35">
      <c r="A1308">
        <v>7</v>
      </c>
      <c r="B1308" t="s">
        <v>83</v>
      </c>
      <c r="C1308">
        <v>1994</v>
      </c>
      <c r="D1308">
        <v>1</v>
      </c>
      <c r="E1308">
        <v>1994.5</v>
      </c>
      <c r="F1308">
        <v>8361.2800000000007</v>
      </c>
      <c r="G1308">
        <v>6.69</v>
      </c>
      <c r="H1308">
        <v>7.9412200000000004</v>
      </c>
      <c r="I1308">
        <v>9.4976100000000003E-4</v>
      </c>
      <c r="J1308">
        <v>9.4976100000000003E-4</v>
      </c>
      <c r="K1308">
        <v>0.65895400000000004</v>
      </c>
      <c r="L1308">
        <v>-0.17145299999999999</v>
      </c>
      <c r="M1308">
        <v>3.3849299999999999E-2</v>
      </c>
      <c r="N1308">
        <v>-0.38325300000000001</v>
      </c>
      <c r="O1308" t="s">
        <v>106</v>
      </c>
      <c r="P1308">
        <v>1</v>
      </c>
    </row>
    <row r="1309" spans="1:16" x14ac:dyDescent="0.35">
      <c r="A1309">
        <v>7</v>
      </c>
      <c r="B1309" t="s">
        <v>83</v>
      </c>
      <c r="C1309">
        <v>1995</v>
      </c>
      <c r="D1309">
        <v>1</v>
      </c>
      <c r="E1309">
        <v>1995.5</v>
      </c>
      <c r="F1309">
        <v>5980.65</v>
      </c>
      <c r="G1309">
        <v>10.53</v>
      </c>
      <c r="H1309">
        <v>5.6801899999999996</v>
      </c>
      <c r="I1309">
        <v>9.4976100000000003E-4</v>
      </c>
      <c r="J1309">
        <v>9.4976100000000003E-4</v>
      </c>
      <c r="K1309">
        <v>0.65895400000000004</v>
      </c>
      <c r="L1309">
        <v>0.61724400000000001</v>
      </c>
      <c r="M1309">
        <v>0.43870599999999998</v>
      </c>
      <c r="N1309">
        <v>2.1604100000000001E-2</v>
      </c>
      <c r="O1309" t="s">
        <v>106</v>
      </c>
      <c r="P1309">
        <v>1</v>
      </c>
    </row>
    <row r="1310" spans="1:16" x14ac:dyDescent="0.35">
      <c r="A1310">
        <v>7</v>
      </c>
      <c r="B1310" t="s">
        <v>83</v>
      </c>
      <c r="C1310">
        <v>1996</v>
      </c>
      <c r="D1310">
        <v>1</v>
      </c>
      <c r="E1310">
        <v>1996.5</v>
      </c>
      <c r="F1310">
        <v>10349.4</v>
      </c>
      <c r="G1310">
        <v>6.35</v>
      </c>
      <c r="H1310">
        <v>9.8294899999999998</v>
      </c>
      <c r="I1310">
        <v>9.4976100000000003E-4</v>
      </c>
      <c r="J1310">
        <v>9.4976100000000003E-4</v>
      </c>
      <c r="K1310">
        <v>0.65895400000000004</v>
      </c>
      <c r="L1310">
        <v>-0.43693300000000002</v>
      </c>
      <c r="M1310">
        <v>0.219831</v>
      </c>
      <c r="N1310">
        <v>-0.197271</v>
      </c>
      <c r="O1310" t="s">
        <v>106</v>
      </c>
      <c r="P1310">
        <v>1</v>
      </c>
    </row>
    <row r="1311" spans="1:16" x14ac:dyDescent="0.35">
      <c r="A1311">
        <v>7</v>
      </c>
      <c r="B1311" t="s">
        <v>83</v>
      </c>
      <c r="C1311">
        <v>1997</v>
      </c>
      <c r="D1311">
        <v>1</v>
      </c>
      <c r="E1311">
        <v>1997.5</v>
      </c>
      <c r="F1311">
        <v>18167.2</v>
      </c>
      <c r="G1311">
        <v>40.4</v>
      </c>
      <c r="H1311">
        <v>17.2545</v>
      </c>
      <c r="I1311">
        <v>9.4976100000000003E-4</v>
      </c>
      <c r="J1311">
        <v>9.4976100000000003E-4</v>
      </c>
      <c r="K1311">
        <v>0.65895400000000004</v>
      </c>
      <c r="L1311">
        <v>0.85075900000000004</v>
      </c>
      <c r="M1311">
        <v>0.83343699999999998</v>
      </c>
      <c r="N1311">
        <v>0.41633500000000001</v>
      </c>
      <c r="O1311" t="s">
        <v>106</v>
      </c>
      <c r="P1311">
        <v>1</v>
      </c>
    </row>
    <row r="1312" spans="1:16" x14ac:dyDescent="0.35">
      <c r="A1312">
        <v>7</v>
      </c>
      <c r="B1312" t="s">
        <v>83</v>
      </c>
      <c r="C1312">
        <v>1998</v>
      </c>
      <c r="D1312">
        <v>1</v>
      </c>
      <c r="E1312">
        <v>1998.5</v>
      </c>
      <c r="F1312">
        <v>8977.86</v>
      </c>
      <c r="G1312">
        <v>7.22</v>
      </c>
      <c r="H1312">
        <v>8.5268200000000007</v>
      </c>
      <c r="I1312">
        <v>9.4976100000000003E-4</v>
      </c>
      <c r="J1312">
        <v>9.4976100000000003E-4</v>
      </c>
      <c r="K1312">
        <v>0.65895400000000004</v>
      </c>
      <c r="L1312">
        <v>-0.16636100000000001</v>
      </c>
      <c r="M1312">
        <v>3.1868800000000003E-2</v>
      </c>
      <c r="N1312">
        <v>-0.38523299999999999</v>
      </c>
      <c r="O1312" t="s">
        <v>106</v>
      </c>
      <c r="P1312">
        <v>1</v>
      </c>
    </row>
    <row r="1313" spans="1:16" x14ac:dyDescent="0.35">
      <c r="A1313">
        <v>7</v>
      </c>
      <c r="B1313" t="s">
        <v>83</v>
      </c>
      <c r="C1313">
        <v>1999</v>
      </c>
      <c r="D1313">
        <v>1</v>
      </c>
      <c r="E1313">
        <v>1999.5</v>
      </c>
      <c r="F1313">
        <v>16157.5</v>
      </c>
      <c r="G1313">
        <v>19.02</v>
      </c>
      <c r="H1313">
        <v>15.345700000000001</v>
      </c>
      <c r="I1313">
        <v>9.4976100000000003E-4</v>
      </c>
      <c r="J1313">
        <v>9.4976100000000003E-4</v>
      </c>
      <c r="K1313">
        <v>0.65895400000000004</v>
      </c>
      <c r="L1313">
        <v>0.21465300000000001</v>
      </c>
      <c r="M1313">
        <v>5.3055999999999999E-2</v>
      </c>
      <c r="N1313">
        <v>-0.36404599999999998</v>
      </c>
      <c r="O1313" t="s">
        <v>106</v>
      </c>
      <c r="P1313">
        <v>1</v>
      </c>
    </row>
    <row r="1314" spans="1:16" x14ac:dyDescent="0.35">
      <c r="A1314">
        <v>7</v>
      </c>
      <c r="B1314" t="s">
        <v>83</v>
      </c>
      <c r="C1314">
        <v>2000</v>
      </c>
      <c r="D1314">
        <v>1</v>
      </c>
      <c r="E1314">
        <v>2000.5</v>
      </c>
      <c r="F1314">
        <v>13312.8</v>
      </c>
      <c r="G1314">
        <v>17.8</v>
      </c>
      <c r="H1314">
        <v>12.6439</v>
      </c>
      <c r="I1314">
        <v>9.4976100000000003E-4</v>
      </c>
      <c r="J1314">
        <v>9.4976100000000003E-4</v>
      </c>
      <c r="K1314">
        <v>0.65895400000000004</v>
      </c>
      <c r="L1314">
        <v>0.34201999999999999</v>
      </c>
      <c r="M1314">
        <v>0.13469900000000001</v>
      </c>
      <c r="N1314">
        <v>-0.28240300000000002</v>
      </c>
      <c r="O1314" t="s">
        <v>106</v>
      </c>
      <c r="P1314">
        <v>1</v>
      </c>
    </row>
    <row r="1315" spans="1:16" x14ac:dyDescent="0.35">
      <c r="A1315">
        <v>7</v>
      </c>
      <c r="B1315" t="s">
        <v>83</v>
      </c>
      <c r="C1315">
        <v>2001</v>
      </c>
      <c r="D1315">
        <v>1</v>
      </c>
      <c r="E1315">
        <v>2001.5</v>
      </c>
      <c r="F1315">
        <v>18490.900000000001</v>
      </c>
      <c r="G1315">
        <v>42.69</v>
      </c>
      <c r="H1315">
        <v>17.561900000000001</v>
      </c>
      <c r="I1315">
        <v>9.4976100000000003E-4</v>
      </c>
      <c r="J1315">
        <v>9.4976100000000003E-4</v>
      </c>
      <c r="K1315">
        <v>0.65895400000000004</v>
      </c>
      <c r="L1315">
        <v>0.88823200000000002</v>
      </c>
      <c r="M1315">
        <v>0.90847599999999995</v>
      </c>
      <c r="N1315">
        <v>0.49137399999999998</v>
      </c>
      <c r="O1315" t="s">
        <v>106</v>
      </c>
      <c r="P1315">
        <v>1</v>
      </c>
    </row>
    <row r="1316" spans="1:16" x14ac:dyDescent="0.35">
      <c r="A1316">
        <v>7</v>
      </c>
      <c r="B1316" t="s">
        <v>83</v>
      </c>
      <c r="C1316">
        <v>2002</v>
      </c>
      <c r="D1316">
        <v>1</v>
      </c>
      <c r="E1316">
        <v>2002.5</v>
      </c>
      <c r="F1316">
        <v>15611.4</v>
      </c>
      <c r="G1316">
        <v>13.95</v>
      </c>
      <c r="H1316">
        <v>14.8271</v>
      </c>
      <c r="I1316">
        <v>9.4976100000000003E-4</v>
      </c>
      <c r="J1316">
        <v>9.4976100000000003E-4</v>
      </c>
      <c r="K1316">
        <v>0.65895400000000004</v>
      </c>
      <c r="L1316">
        <v>-6.0978499999999998E-2</v>
      </c>
      <c r="M1316">
        <v>4.2816699999999996E-3</v>
      </c>
      <c r="N1316">
        <v>-0.41282000000000002</v>
      </c>
      <c r="O1316" t="s">
        <v>106</v>
      </c>
      <c r="P1316">
        <v>1</v>
      </c>
    </row>
    <row r="1317" spans="1:16" x14ac:dyDescent="0.35">
      <c r="A1317">
        <v>7</v>
      </c>
      <c r="B1317" t="s">
        <v>83</v>
      </c>
      <c r="C1317">
        <v>2003</v>
      </c>
      <c r="D1317">
        <v>1</v>
      </c>
      <c r="E1317">
        <v>2003.5</v>
      </c>
      <c r="F1317">
        <v>11955.4</v>
      </c>
      <c r="G1317">
        <v>14.18</v>
      </c>
      <c r="H1317">
        <v>11.354799999999999</v>
      </c>
      <c r="I1317">
        <v>9.4976100000000003E-4</v>
      </c>
      <c r="J1317">
        <v>9.4976100000000003E-4</v>
      </c>
      <c r="K1317">
        <v>0.65895400000000004</v>
      </c>
      <c r="L1317">
        <v>0.222192</v>
      </c>
      <c r="M1317">
        <v>5.6848500000000003E-2</v>
      </c>
      <c r="N1317">
        <v>-0.36025400000000002</v>
      </c>
      <c r="O1317" t="s">
        <v>106</v>
      </c>
      <c r="P1317">
        <v>1</v>
      </c>
    </row>
    <row r="1318" spans="1:16" x14ac:dyDescent="0.35">
      <c r="A1318">
        <v>7</v>
      </c>
      <c r="B1318" t="s">
        <v>83</v>
      </c>
      <c r="C1318">
        <v>2005</v>
      </c>
      <c r="D1318">
        <v>1</v>
      </c>
      <c r="E1318">
        <v>2005.5</v>
      </c>
      <c r="F1318">
        <v>18412.2</v>
      </c>
      <c r="G1318">
        <v>23.46</v>
      </c>
      <c r="H1318">
        <v>17.487200000000001</v>
      </c>
      <c r="I1318">
        <v>9.4976100000000003E-4</v>
      </c>
      <c r="J1318">
        <v>9.4976100000000003E-4</v>
      </c>
      <c r="K1318">
        <v>0.65895400000000004</v>
      </c>
      <c r="L1318">
        <v>0.29382900000000001</v>
      </c>
      <c r="M1318">
        <v>9.9414699999999995E-2</v>
      </c>
      <c r="N1318">
        <v>-0.317687</v>
      </c>
      <c r="O1318" t="s">
        <v>106</v>
      </c>
      <c r="P1318">
        <v>1</v>
      </c>
    </row>
    <row r="1319" spans="1:16" x14ac:dyDescent="0.35">
      <c r="A1319">
        <v>7</v>
      </c>
      <c r="B1319" t="s">
        <v>83</v>
      </c>
      <c r="C1319">
        <v>2006</v>
      </c>
      <c r="D1319">
        <v>1</v>
      </c>
      <c r="E1319">
        <v>2006.5</v>
      </c>
      <c r="F1319">
        <v>15935.2</v>
      </c>
      <c r="G1319">
        <v>19.760000000000002</v>
      </c>
      <c r="H1319">
        <v>15.134600000000001</v>
      </c>
      <c r="I1319">
        <v>9.4976100000000003E-4</v>
      </c>
      <c r="J1319">
        <v>9.4976100000000003E-4</v>
      </c>
      <c r="K1319">
        <v>0.65895400000000004</v>
      </c>
      <c r="L1319">
        <v>0.266675</v>
      </c>
      <c r="M1319">
        <v>8.1889000000000003E-2</v>
      </c>
      <c r="N1319">
        <v>-0.33521299999999998</v>
      </c>
      <c r="O1319" t="s">
        <v>106</v>
      </c>
      <c r="P1319">
        <v>1</v>
      </c>
    </row>
    <row r="1320" spans="1:16" x14ac:dyDescent="0.35">
      <c r="A1320">
        <v>7</v>
      </c>
      <c r="B1320" t="s">
        <v>83</v>
      </c>
      <c r="C1320">
        <v>2007</v>
      </c>
      <c r="D1320">
        <v>1</v>
      </c>
      <c r="E1320">
        <v>2007.5</v>
      </c>
      <c r="F1320">
        <v>11589.3</v>
      </c>
      <c r="G1320">
        <v>5.5</v>
      </c>
      <c r="H1320">
        <v>11.007099999999999</v>
      </c>
      <c r="I1320">
        <v>9.4976100000000003E-4</v>
      </c>
      <c r="J1320">
        <v>9.4976100000000003E-4</v>
      </c>
      <c r="K1320">
        <v>0.65895400000000004</v>
      </c>
      <c r="L1320">
        <v>-0.69379100000000005</v>
      </c>
      <c r="M1320">
        <v>0.55426600000000004</v>
      </c>
      <c r="N1320">
        <v>0.13716400000000001</v>
      </c>
      <c r="O1320" t="s">
        <v>106</v>
      </c>
      <c r="P1320">
        <v>1</v>
      </c>
    </row>
    <row r="1321" spans="1:16" x14ac:dyDescent="0.35">
      <c r="A1321">
        <v>7</v>
      </c>
      <c r="B1321" t="s">
        <v>83</v>
      </c>
      <c r="C1321">
        <v>2008</v>
      </c>
      <c r="D1321">
        <v>1</v>
      </c>
      <c r="E1321">
        <v>2008.5</v>
      </c>
      <c r="F1321">
        <v>10310.799999999999</v>
      </c>
      <c r="G1321">
        <v>25.52</v>
      </c>
      <c r="H1321">
        <v>9.7927700000000009</v>
      </c>
      <c r="I1321">
        <v>9.4976100000000003E-4</v>
      </c>
      <c r="J1321">
        <v>9.4976100000000003E-4</v>
      </c>
      <c r="K1321">
        <v>0.65895400000000004</v>
      </c>
      <c r="L1321">
        <v>0.95781799999999995</v>
      </c>
      <c r="M1321">
        <v>1.0564</v>
      </c>
      <c r="N1321">
        <v>0.63929400000000003</v>
      </c>
      <c r="O1321" t="s">
        <v>106</v>
      </c>
      <c r="P1321">
        <v>1</v>
      </c>
    </row>
    <row r="1322" spans="1:16" x14ac:dyDescent="0.35">
      <c r="A1322">
        <v>7</v>
      </c>
      <c r="B1322" t="s">
        <v>83</v>
      </c>
      <c r="C1322">
        <v>2009</v>
      </c>
      <c r="D1322">
        <v>1</v>
      </c>
      <c r="E1322">
        <v>2009.5</v>
      </c>
      <c r="F1322">
        <v>11452.1</v>
      </c>
      <c r="G1322">
        <v>19.829999999999998</v>
      </c>
      <c r="H1322">
        <v>10.876799999999999</v>
      </c>
      <c r="I1322">
        <v>9.4976100000000003E-4</v>
      </c>
      <c r="J1322">
        <v>9.4976100000000003E-4</v>
      </c>
      <c r="K1322">
        <v>0.65895400000000004</v>
      </c>
      <c r="L1322">
        <v>0.60056699999999996</v>
      </c>
      <c r="M1322">
        <v>0.41532000000000002</v>
      </c>
      <c r="N1322">
        <v>-1.78217E-3</v>
      </c>
      <c r="O1322" t="s">
        <v>106</v>
      </c>
      <c r="P1322">
        <v>1</v>
      </c>
    </row>
    <row r="1323" spans="1:16" x14ac:dyDescent="0.35">
      <c r="A1323">
        <v>7</v>
      </c>
      <c r="B1323" t="s">
        <v>83</v>
      </c>
      <c r="C1323">
        <v>2011</v>
      </c>
      <c r="D1323">
        <v>1</v>
      </c>
      <c r="E1323">
        <v>2011.5</v>
      </c>
      <c r="F1323">
        <v>6183.45</v>
      </c>
      <c r="G1323">
        <v>4.05</v>
      </c>
      <c r="H1323">
        <v>5.8727999999999998</v>
      </c>
      <c r="I1323">
        <v>9.4976100000000003E-4</v>
      </c>
      <c r="J1323">
        <v>9.4976100000000003E-4</v>
      </c>
      <c r="K1323">
        <v>0.65895400000000004</v>
      </c>
      <c r="L1323">
        <v>-0.371614</v>
      </c>
      <c r="M1323">
        <v>0.15901799999999999</v>
      </c>
      <c r="N1323">
        <v>-0.25808399999999998</v>
      </c>
      <c r="O1323" t="s">
        <v>106</v>
      </c>
      <c r="P1323">
        <v>1</v>
      </c>
    </row>
    <row r="1324" spans="1:16" x14ac:dyDescent="0.35">
      <c r="A1324">
        <v>7</v>
      </c>
      <c r="B1324" t="s">
        <v>83</v>
      </c>
      <c r="C1324">
        <v>2013</v>
      </c>
      <c r="D1324">
        <v>1</v>
      </c>
      <c r="E1324">
        <v>2013.5</v>
      </c>
      <c r="F1324">
        <v>3380.89</v>
      </c>
      <c r="G1324">
        <v>1.56</v>
      </c>
      <c r="H1324">
        <v>3.2110400000000001</v>
      </c>
      <c r="I1324">
        <v>9.4976100000000003E-4</v>
      </c>
      <c r="J1324">
        <v>9.4976100000000003E-4</v>
      </c>
      <c r="K1324">
        <v>0.65895400000000004</v>
      </c>
      <c r="L1324">
        <v>-0.72190799999999999</v>
      </c>
      <c r="M1324">
        <v>0.600101</v>
      </c>
      <c r="N1324">
        <v>0.18299799999999999</v>
      </c>
      <c r="O1324" t="s">
        <v>106</v>
      </c>
      <c r="P1324">
        <v>1</v>
      </c>
    </row>
    <row r="1325" spans="1:16" x14ac:dyDescent="0.35">
      <c r="A1325">
        <v>7</v>
      </c>
      <c r="B1325" t="s">
        <v>83</v>
      </c>
      <c r="C1325">
        <v>2014</v>
      </c>
      <c r="D1325">
        <v>1</v>
      </c>
      <c r="E1325">
        <v>2014.5</v>
      </c>
      <c r="F1325">
        <v>2908</v>
      </c>
      <c r="G1325">
        <v>1.45</v>
      </c>
      <c r="H1325">
        <v>2.7618999999999998</v>
      </c>
      <c r="I1325">
        <v>9.4976100000000003E-4</v>
      </c>
      <c r="J1325">
        <v>9.4976100000000003E-4</v>
      </c>
      <c r="K1325">
        <v>0.65895400000000004</v>
      </c>
      <c r="L1325">
        <v>-0.64435699999999996</v>
      </c>
      <c r="M1325">
        <v>0.47809400000000002</v>
      </c>
      <c r="N1325">
        <v>6.0991400000000001E-2</v>
      </c>
      <c r="O1325" t="s">
        <v>106</v>
      </c>
      <c r="P1325">
        <v>1</v>
      </c>
    </row>
    <row r="1326" spans="1:16" x14ac:dyDescent="0.35">
      <c r="A1326">
        <v>7</v>
      </c>
      <c r="B1326" t="s">
        <v>83</v>
      </c>
      <c r="C1326">
        <v>2015</v>
      </c>
      <c r="D1326">
        <v>1</v>
      </c>
      <c r="E1326">
        <v>2015.5</v>
      </c>
      <c r="F1326">
        <v>5338.85</v>
      </c>
      <c r="G1326">
        <v>7.45</v>
      </c>
      <c r="H1326">
        <v>5.0706300000000004</v>
      </c>
      <c r="I1326">
        <v>9.4976100000000003E-4</v>
      </c>
      <c r="J1326">
        <v>9.4976100000000003E-4</v>
      </c>
      <c r="K1326">
        <v>0.65895400000000004</v>
      </c>
      <c r="L1326">
        <v>0.38474799999999998</v>
      </c>
      <c r="M1326">
        <v>0.170457</v>
      </c>
      <c r="N1326">
        <v>-0.246645</v>
      </c>
      <c r="O1326" t="s">
        <v>106</v>
      </c>
      <c r="P1326">
        <v>1</v>
      </c>
    </row>
    <row r="1327" spans="1:16" x14ac:dyDescent="0.35">
      <c r="A1327">
        <v>7</v>
      </c>
      <c r="B1327" t="s">
        <v>83</v>
      </c>
      <c r="C1327">
        <v>2016</v>
      </c>
      <c r="D1327">
        <v>1</v>
      </c>
      <c r="E1327">
        <v>2016.5</v>
      </c>
      <c r="F1327">
        <v>9044.44</v>
      </c>
      <c r="G1327">
        <v>6.2</v>
      </c>
      <c r="H1327">
        <v>8.5900599999999994</v>
      </c>
      <c r="I1327">
        <v>9.4976100000000003E-4</v>
      </c>
      <c r="J1327">
        <v>9.4976100000000003E-4</v>
      </c>
      <c r="K1327">
        <v>0.65895400000000004</v>
      </c>
      <c r="L1327">
        <v>-0.32605699999999999</v>
      </c>
      <c r="M1327">
        <v>0.122418</v>
      </c>
      <c r="N1327">
        <v>-0.294684</v>
      </c>
      <c r="O1327" t="s">
        <v>106</v>
      </c>
      <c r="P1327">
        <v>1</v>
      </c>
    </row>
    <row r="1328" spans="1:16" x14ac:dyDescent="0.35">
      <c r="A1328">
        <v>7</v>
      </c>
      <c r="B1328" t="s">
        <v>83</v>
      </c>
      <c r="C1328">
        <v>2017</v>
      </c>
      <c r="D1328">
        <v>1</v>
      </c>
      <c r="E1328">
        <v>2017.5</v>
      </c>
      <c r="F1328">
        <v>5262.83</v>
      </c>
      <c r="G1328">
        <v>3.54</v>
      </c>
      <c r="H1328">
        <v>4.9984400000000004</v>
      </c>
      <c r="I1328">
        <v>9.4976100000000003E-4</v>
      </c>
      <c r="J1328">
        <v>9.4976100000000003E-4</v>
      </c>
      <c r="K1328">
        <v>0.65895400000000004</v>
      </c>
      <c r="L1328">
        <v>-0.34499800000000003</v>
      </c>
      <c r="M1328">
        <v>0.13705500000000001</v>
      </c>
      <c r="N1328">
        <v>-0.28004699999999999</v>
      </c>
      <c r="O1328" t="s">
        <v>106</v>
      </c>
      <c r="P1328">
        <v>1</v>
      </c>
    </row>
    <row r="1329" spans="1:16" x14ac:dyDescent="0.35">
      <c r="A1329">
        <v>7</v>
      </c>
      <c r="B1329" t="s">
        <v>83</v>
      </c>
      <c r="C1329">
        <v>2018</v>
      </c>
      <c r="D1329">
        <v>1</v>
      </c>
      <c r="E1329">
        <v>2018.5</v>
      </c>
      <c r="F1329">
        <v>5789.21</v>
      </c>
      <c r="G1329">
        <v>2.66</v>
      </c>
      <c r="H1329">
        <v>5.4983700000000004</v>
      </c>
      <c r="I1329">
        <v>9.4976100000000003E-4</v>
      </c>
      <c r="J1329">
        <v>9.4976100000000003E-4</v>
      </c>
      <c r="K1329">
        <v>0.65895400000000004</v>
      </c>
      <c r="L1329">
        <v>-0.72612600000000005</v>
      </c>
      <c r="M1329">
        <v>0.60713300000000003</v>
      </c>
      <c r="N1329">
        <v>0.19003100000000001</v>
      </c>
      <c r="O1329" t="s">
        <v>106</v>
      </c>
      <c r="P1329">
        <v>1</v>
      </c>
    </row>
    <row r="1330" spans="1:16" x14ac:dyDescent="0.35">
      <c r="A1330">
        <v>7</v>
      </c>
      <c r="B1330" t="s">
        <v>83</v>
      </c>
      <c r="C1330">
        <v>2019</v>
      </c>
      <c r="D1330">
        <v>1</v>
      </c>
      <c r="E1330">
        <v>2019.5</v>
      </c>
      <c r="F1330">
        <v>4058.97</v>
      </c>
      <c r="G1330">
        <v>1.95</v>
      </c>
      <c r="H1330">
        <v>3.8550499999999999</v>
      </c>
      <c r="I1330">
        <v>9.4976100000000003E-4</v>
      </c>
      <c r="J1330">
        <v>9.4976100000000003E-4</v>
      </c>
      <c r="K1330">
        <v>0.65895400000000004</v>
      </c>
      <c r="L1330">
        <v>-0.68155500000000002</v>
      </c>
      <c r="M1330">
        <v>0.534887</v>
      </c>
      <c r="N1330">
        <v>0.117785</v>
      </c>
      <c r="O1330" t="s">
        <v>106</v>
      </c>
      <c r="P1330">
        <v>1</v>
      </c>
    </row>
    <row r="1331" spans="1:16" x14ac:dyDescent="0.35">
      <c r="A1331">
        <v>8</v>
      </c>
      <c r="B1331" t="s">
        <v>84</v>
      </c>
      <c r="C1331">
        <v>1988</v>
      </c>
      <c r="D1331">
        <v>1</v>
      </c>
      <c r="E1331">
        <v>1988.5</v>
      </c>
      <c r="F1331">
        <v>12544.2</v>
      </c>
      <c r="G1331">
        <v>245776</v>
      </c>
      <c r="H1331" s="2">
        <v>1030080</v>
      </c>
      <c r="I1331">
        <v>82.116299999999995</v>
      </c>
      <c r="J1331">
        <v>82.116299999999995</v>
      </c>
      <c r="K1331">
        <v>0.83385900000000002</v>
      </c>
      <c r="L1331">
        <v>-1.4329700000000001</v>
      </c>
      <c r="M1331">
        <v>1.4765900000000001</v>
      </c>
      <c r="N1331">
        <v>1.2948999999999999</v>
      </c>
      <c r="O1331" t="s">
        <v>106</v>
      </c>
      <c r="P1331">
        <v>1</v>
      </c>
    </row>
    <row r="1332" spans="1:16" x14ac:dyDescent="0.35">
      <c r="A1332">
        <v>8</v>
      </c>
      <c r="B1332" t="s">
        <v>84</v>
      </c>
      <c r="C1332">
        <v>1989</v>
      </c>
      <c r="D1332">
        <v>1</v>
      </c>
      <c r="E1332">
        <v>1989.5</v>
      </c>
      <c r="F1332">
        <v>9595.2000000000007</v>
      </c>
      <c r="G1332">
        <v>77716</v>
      </c>
      <c r="H1332">
        <v>787922</v>
      </c>
      <c r="I1332">
        <v>82.116299999999995</v>
      </c>
      <c r="J1332">
        <v>82.116299999999995</v>
      </c>
      <c r="K1332">
        <v>0.83385900000000002</v>
      </c>
      <c r="L1332">
        <v>-2.3163399999999998</v>
      </c>
      <c r="M1332">
        <v>3.8582299999999998</v>
      </c>
      <c r="N1332">
        <v>3.6765400000000001</v>
      </c>
      <c r="O1332" t="s">
        <v>106</v>
      </c>
      <c r="P1332">
        <v>1</v>
      </c>
    </row>
    <row r="1333" spans="1:16" x14ac:dyDescent="0.35">
      <c r="A1333">
        <v>8</v>
      </c>
      <c r="B1333" t="s">
        <v>84</v>
      </c>
      <c r="C1333">
        <v>1990</v>
      </c>
      <c r="D1333">
        <v>1</v>
      </c>
      <c r="E1333">
        <v>1990.5</v>
      </c>
      <c r="F1333">
        <v>11218.6</v>
      </c>
      <c r="G1333" s="2">
        <v>1129910</v>
      </c>
      <c r="H1333">
        <v>921226</v>
      </c>
      <c r="I1333">
        <v>82.116299999999995</v>
      </c>
      <c r="J1333">
        <v>82.116299999999995</v>
      </c>
      <c r="K1333">
        <v>0.83385900000000002</v>
      </c>
      <c r="L1333">
        <v>0.20419100000000001</v>
      </c>
      <c r="M1333">
        <v>2.9981899999999999E-2</v>
      </c>
      <c r="N1333">
        <v>-0.15170900000000001</v>
      </c>
      <c r="O1333" t="s">
        <v>106</v>
      </c>
      <c r="P1333">
        <v>1</v>
      </c>
    </row>
    <row r="1334" spans="1:16" x14ac:dyDescent="0.35">
      <c r="A1334">
        <v>8</v>
      </c>
      <c r="B1334" t="s">
        <v>84</v>
      </c>
      <c r="C1334">
        <v>1991</v>
      </c>
      <c r="D1334">
        <v>1</v>
      </c>
      <c r="E1334">
        <v>1991.5</v>
      </c>
      <c r="F1334">
        <v>17409.5</v>
      </c>
      <c r="G1334" s="2">
        <v>4250640</v>
      </c>
      <c r="H1334" s="2">
        <v>1429600</v>
      </c>
      <c r="I1334">
        <v>82.116299999999995</v>
      </c>
      <c r="J1334">
        <v>82.116299999999995</v>
      </c>
      <c r="K1334">
        <v>0.53385899999999997</v>
      </c>
      <c r="L1334">
        <v>1.0896699999999999</v>
      </c>
      <c r="M1334">
        <v>2.0830899999999999</v>
      </c>
      <c r="N1334">
        <v>1.45547</v>
      </c>
      <c r="O1334" t="s">
        <v>106</v>
      </c>
      <c r="P1334">
        <v>1</v>
      </c>
    </row>
    <row r="1335" spans="1:16" x14ac:dyDescent="0.35">
      <c r="A1335">
        <v>8</v>
      </c>
      <c r="B1335" t="s">
        <v>84</v>
      </c>
      <c r="C1335">
        <v>1992</v>
      </c>
      <c r="D1335">
        <v>1</v>
      </c>
      <c r="E1335">
        <v>1992.5</v>
      </c>
      <c r="F1335">
        <v>31814.7</v>
      </c>
      <c r="G1335" s="2">
        <v>2617980</v>
      </c>
      <c r="H1335" s="2">
        <v>2612500</v>
      </c>
      <c r="I1335">
        <v>82.116299999999995</v>
      </c>
      <c r="J1335">
        <v>82.116299999999995</v>
      </c>
      <c r="K1335">
        <v>0.53385899999999997</v>
      </c>
      <c r="L1335">
        <v>2.0951500000000001E-3</v>
      </c>
      <c r="M1335" s="2">
        <v>7.7009999999999996E-6</v>
      </c>
      <c r="N1335">
        <v>-0.62761500000000003</v>
      </c>
      <c r="O1335" t="s">
        <v>106</v>
      </c>
      <c r="P1335">
        <v>1</v>
      </c>
    </row>
    <row r="1336" spans="1:16" x14ac:dyDescent="0.35">
      <c r="A1336">
        <v>8</v>
      </c>
      <c r="B1336" t="s">
        <v>84</v>
      </c>
      <c r="C1336">
        <v>1993</v>
      </c>
      <c r="D1336">
        <v>1</v>
      </c>
      <c r="E1336">
        <v>1993.5</v>
      </c>
      <c r="F1336">
        <v>34619.5</v>
      </c>
      <c r="G1336" s="2">
        <v>2299920</v>
      </c>
      <c r="H1336" s="2">
        <v>2842820</v>
      </c>
      <c r="I1336">
        <v>82.116299999999995</v>
      </c>
      <c r="J1336">
        <v>82.116299999999995</v>
      </c>
      <c r="K1336">
        <v>0.53385899999999997</v>
      </c>
      <c r="L1336">
        <v>-0.211924</v>
      </c>
      <c r="M1336">
        <v>7.8790799999999994E-2</v>
      </c>
      <c r="N1336">
        <v>-0.54883199999999999</v>
      </c>
      <c r="O1336" t="s">
        <v>106</v>
      </c>
      <c r="P1336">
        <v>1</v>
      </c>
    </row>
    <row r="1337" spans="1:16" x14ac:dyDescent="0.35">
      <c r="A1337">
        <v>8</v>
      </c>
      <c r="B1337" t="s">
        <v>84</v>
      </c>
      <c r="C1337">
        <v>1994</v>
      </c>
      <c r="D1337">
        <v>1</v>
      </c>
      <c r="E1337">
        <v>1994.5</v>
      </c>
      <c r="F1337">
        <v>29715.5</v>
      </c>
      <c r="G1337" s="2">
        <v>1097830</v>
      </c>
      <c r="H1337" s="2">
        <v>2440120</v>
      </c>
      <c r="I1337">
        <v>82.116299999999995</v>
      </c>
      <c r="J1337">
        <v>82.116299999999995</v>
      </c>
      <c r="K1337">
        <v>0.53385899999999997</v>
      </c>
      <c r="L1337">
        <v>-0.79871400000000004</v>
      </c>
      <c r="M1337">
        <v>1.1191800000000001</v>
      </c>
      <c r="N1337">
        <v>0.49155399999999999</v>
      </c>
      <c r="O1337" t="s">
        <v>106</v>
      </c>
      <c r="P1337">
        <v>1</v>
      </c>
    </row>
    <row r="1338" spans="1:16" x14ac:dyDescent="0.35">
      <c r="A1338">
        <v>8</v>
      </c>
      <c r="B1338" t="s">
        <v>84</v>
      </c>
      <c r="C1338">
        <v>1995</v>
      </c>
      <c r="D1338">
        <v>1</v>
      </c>
      <c r="E1338">
        <v>1995.5</v>
      </c>
      <c r="F1338">
        <v>25955.5</v>
      </c>
      <c r="G1338" s="2">
        <v>1021740</v>
      </c>
      <c r="H1338" s="2">
        <v>2131370</v>
      </c>
      <c r="I1338">
        <v>82.116299999999995</v>
      </c>
      <c r="J1338">
        <v>82.116299999999995</v>
      </c>
      <c r="K1338">
        <v>0.53385899999999997</v>
      </c>
      <c r="L1338">
        <v>-0.735259</v>
      </c>
      <c r="M1338">
        <v>0.948411</v>
      </c>
      <c r="N1338">
        <v>0.32078800000000002</v>
      </c>
      <c r="O1338" t="s">
        <v>106</v>
      </c>
      <c r="P1338">
        <v>1</v>
      </c>
    </row>
    <row r="1339" spans="1:16" x14ac:dyDescent="0.35">
      <c r="A1339">
        <v>8</v>
      </c>
      <c r="B1339" t="s">
        <v>84</v>
      </c>
      <c r="C1339">
        <v>1996</v>
      </c>
      <c r="D1339">
        <v>1</v>
      </c>
      <c r="E1339">
        <v>1996.5</v>
      </c>
      <c r="F1339">
        <v>22215.4</v>
      </c>
      <c r="G1339" s="2">
        <v>1224240</v>
      </c>
      <c r="H1339" s="2">
        <v>1824250</v>
      </c>
      <c r="I1339">
        <v>82.116299999999995</v>
      </c>
      <c r="J1339">
        <v>82.116299999999995</v>
      </c>
      <c r="K1339">
        <v>0.53385899999999997</v>
      </c>
      <c r="L1339">
        <v>-0.39884799999999998</v>
      </c>
      <c r="M1339">
        <v>0.279082</v>
      </c>
      <c r="N1339">
        <v>-0.34854099999999999</v>
      </c>
      <c r="O1339" t="s">
        <v>106</v>
      </c>
      <c r="P1339">
        <v>1</v>
      </c>
    </row>
    <row r="1340" spans="1:16" x14ac:dyDescent="0.35">
      <c r="A1340">
        <v>8</v>
      </c>
      <c r="B1340" t="s">
        <v>84</v>
      </c>
      <c r="C1340">
        <v>1997</v>
      </c>
      <c r="D1340">
        <v>1</v>
      </c>
      <c r="E1340">
        <v>1997.5</v>
      </c>
      <c r="F1340">
        <v>23934.7</v>
      </c>
      <c r="G1340" s="2">
        <v>1817600</v>
      </c>
      <c r="H1340" s="2">
        <v>1965430</v>
      </c>
      <c r="I1340">
        <v>82.116299999999995</v>
      </c>
      <c r="J1340">
        <v>82.116299999999995</v>
      </c>
      <c r="K1340">
        <v>0.53385899999999997</v>
      </c>
      <c r="L1340">
        <v>-7.8192399999999995E-2</v>
      </c>
      <c r="M1340">
        <v>1.07262E-2</v>
      </c>
      <c r="N1340">
        <v>-0.61689700000000003</v>
      </c>
      <c r="O1340" t="s">
        <v>106</v>
      </c>
      <c r="P1340">
        <v>1</v>
      </c>
    </row>
    <row r="1341" spans="1:16" x14ac:dyDescent="0.35">
      <c r="A1341">
        <v>8</v>
      </c>
      <c r="B1341" t="s">
        <v>84</v>
      </c>
      <c r="C1341">
        <v>1998</v>
      </c>
      <c r="D1341">
        <v>1</v>
      </c>
      <c r="E1341">
        <v>1998.5</v>
      </c>
      <c r="F1341">
        <v>28990.6</v>
      </c>
      <c r="G1341" s="2">
        <v>2531040</v>
      </c>
      <c r="H1341" s="2">
        <v>2380600</v>
      </c>
      <c r="I1341">
        <v>82.116299999999995</v>
      </c>
      <c r="J1341">
        <v>82.116299999999995</v>
      </c>
      <c r="K1341">
        <v>0.53385899999999997</v>
      </c>
      <c r="L1341">
        <v>6.1280599999999998E-2</v>
      </c>
      <c r="M1341">
        <v>6.5881400000000001E-3</v>
      </c>
      <c r="N1341">
        <v>-0.621035</v>
      </c>
      <c r="O1341" t="s">
        <v>106</v>
      </c>
      <c r="P1341">
        <v>1</v>
      </c>
    </row>
    <row r="1342" spans="1:16" x14ac:dyDescent="0.35">
      <c r="A1342">
        <v>8</v>
      </c>
      <c r="B1342" t="s">
        <v>84</v>
      </c>
      <c r="C1342">
        <v>1999</v>
      </c>
      <c r="D1342">
        <v>1</v>
      </c>
      <c r="E1342">
        <v>1999.5</v>
      </c>
      <c r="F1342">
        <v>28423.9</v>
      </c>
      <c r="G1342" s="2">
        <v>1642270</v>
      </c>
      <c r="H1342" s="2">
        <v>2334060</v>
      </c>
      <c r="I1342">
        <v>82.116299999999995</v>
      </c>
      <c r="J1342">
        <v>82.116299999999995</v>
      </c>
      <c r="K1342">
        <v>0.53385899999999997</v>
      </c>
      <c r="L1342">
        <v>-0.35153200000000001</v>
      </c>
      <c r="M1342">
        <v>0.21679300000000001</v>
      </c>
      <c r="N1342">
        <v>-0.41082999999999997</v>
      </c>
      <c r="O1342" t="s">
        <v>106</v>
      </c>
      <c r="P1342">
        <v>1</v>
      </c>
    </row>
    <row r="1343" spans="1:16" x14ac:dyDescent="0.35">
      <c r="A1343">
        <v>8</v>
      </c>
      <c r="B1343" t="s">
        <v>84</v>
      </c>
      <c r="C1343">
        <v>2000</v>
      </c>
      <c r="D1343">
        <v>1</v>
      </c>
      <c r="E1343">
        <v>2000.5</v>
      </c>
      <c r="F1343">
        <v>31445.599999999999</v>
      </c>
      <c r="G1343" s="2">
        <v>2571000</v>
      </c>
      <c r="H1343" s="2">
        <v>2582190</v>
      </c>
      <c r="I1343">
        <v>82.116299999999995</v>
      </c>
      <c r="J1343">
        <v>82.116299999999995</v>
      </c>
      <c r="K1343">
        <v>0.53385899999999997</v>
      </c>
      <c r="L1343">
        <v>-4.3463699999999996E-3</v>
      </c>
      <c r="M1343" s="2">
        <v>3.3141300000000001E-5</v>
      </c>
      <c r="N1343">
        <v>-0.62758999999999998</v>
      </c>
      <c r="O1343" t="s">
        <v>106</v>
      </c>
      <c r="P1343">
        <v>1</v>
      </c>
    </row>
    <row r="1344" spans="1:16" x14ac:dyDescent="0.35">
      <c r="A1344">
        <v>8</v>
      </c>
      <c r="B1344" t="s">
        <v>84</v>
      </c>
      <c r="C1344">
        <v>2001</v>
      </c>
      <c r="D1344">
        <v>1</v>
      </c>
      <c r="E1344">
        <v>2001.5</v>
      </c>
      <c r="F1344">
        <v>33080.800000000003</v>
      </c>
      <c r="G1344" s="2">
        <v>3150670</v>
      </c>
      <c r="H1344" s="2">
        <v>2716470</v>
      </c>
      <c r="I1344">
        <v>82.116299999999995</v>
      </c>
      <c r="J1344">
        <v>82.116299999999995</v>
      </c>
      <c r="K1344">
        <v>0.53385899999999997</v>
      </c>
      <c r="L1344">
        <v>0.148283</v>
      </c>
      <c r="M1344">
        <v>3.8574200000000003E-2</v>
      </c>
      <c r="N1344">
        <v>-0.58904900000000004</v>
      </c>
      <c r="O1344" t="s">
        <v>106</v>
      </c>
      <c r="P1344">
        <v>1</v>
      </c>
    </row>
    <row r="1345" spans="1:16" x14ac:dyDescent="0.35">
      <c r="A1345">
        <v>8</v>
      </c>
      <c r="B1345" t="s">
        <v>84</v>
      </c>
      <c r="C1345">
        <v>2002</v>
      </c>
      <c r="D1345">
        <v>1</v>
      </c>
      <c r="E1345">
        <v>2002.5</v>
      </c>
      <c r="F1345">
        <v>36608</v>
      </c>
      <c r="G1345" s="2">
        <v>3872430</v>
      </c>
      <c r="H1345" s="2">
        <v>3006110</v>
      </c>
      <c r="I1345">
        <v>82.116299999999995</v>
      </c>
      <c r="J1345">
        <v>82.116299999999995</v>
      </c>
      <c r="K1345">
        <v>0.53385899999999997</v>
      </c>
      <c r="L1345">
        <v>0.25323400000000001</v>
      </c>
      <c r="M1345">
        <v>0.112502</v>
      </c>
      <c r="N1345">
        <v>-0.51512100000000005</v>
      </c>
      <c r="O1345" t="s">
        <v>106</v>
      </c>
      <c r="P1345">
        <v>1</v>
      </c>
    </row>
    <row r="1346" spans="1:16" x14ac:dyDescent="0.35">
      <c r="A1346">
        <v>8</v>
      </c>
      <c r="B1346" t="s">
        <v>84</v>
      </c>
      <c r="C1346">
        <v>2003</v>
      </c>
      <c r="D1346">
        <v>1</v>
      </c>
      <c r="E1346">
        <v>2003.5</v>
      </c>
      <c r="F1346">
        <v>36469.5</v>
      </c>
      <c r="G1346" s="2">
        <v>8739060</v>
      </c>
      <c r="H1346" s="2">
        <v>2994740</v>
      </c>
      <c r="I1346">
        <v>82.116299999999995</v>
      </c>
      <c r="J1346">
        <v>82.116299999999995</v>
      </c>
      <c r="K1346">
        <v>0.53385899999999997</v>
      </c>
      <c r="L1346">
        <v>1.07094</v>
      </c>
      <c r="M1346">
        <v>2.0121000000000002</v>
      </c>
      <c r="N1346">
        <v>1.3844799999999999</v>
      </c>
      <c r="O1346" t="s">
        <v>106</v>
      </c>
      <c r="P1346">
        <v>1</v>
      </c>
    </row>
    <row r="1347" spans="1:16" x14ac:dyDescent="0.35">
      <c r="A1347">
        <v>8</v>
      </c>
      <c r="B1347" t="s">
        <v>84</v>
      </c>
      <c r="C1347">
        <v>2004</v>
      </c>
      <c r="D1347">
        <v>1</v>
      </c>
      <c r="E1347">
        <v>2004.5</v>
      </c>
      <c r="F1347">
        <v>34325.5</v>
      </c>
      <c r="G1347" s="2">
        <v>3598440</v>
      </c>
      <c r="H1347" s="2">
        <v>2818680</v>
      </c>
      <c r="I1347">
        <v>82.116299999999995</v>
      </c>
      <c r="J1347">
        <v>82.116299999999995</v>
      </c>
      <c r="K1347">
        <v>0.53385899999999997</v>
      </c>
      <c r="L1347">
        <v>0.244232</v>
      </c>
      <c r="M1347">
        <v>0.104646</v>
      </c>
      <c r="N1347">
        <v>-0.52297700000000003</v>
      </c>
      <c r="O1347" t="s">
        <v>106</v>
      </c>
      <c r="P1347">
        <v>1</v>
      </c>
    </row>
    <row r="1348" spans="1:16" x14ac:dyDescent="0.35">
      <c r="A1348">
        <v>8</v>
      </c>
      <c r="B1348" t="s">
        <v>84</v>
      </c>
      <c r="C1348">
        <v>2005</v>
      </c>
      <c r="D1348">
        <v>1</v>
      </c>
      <c r="E1348">
        <v>2005.5</v>
      </c>
      <c r="F1348">
        <v>35251.599999999999</v>
      </c>
      <c r="G1348" s="2">
        <v>3005320</v>
      </c>
      <c r="H1348" s="2">
        <v>2894730</v>
      </c>
      <c r="I1348">
        <v>82.116299999999995</v>
      </c>
      <c r="J1348">
        <v>82.116299999999995</v>
      </c>
      <c r="K1348">
        <v>0.53385899999999997</v>
      </c>
      <c r="L1348">
        <v>3.7491900000000002E-2</v>
      </c>
      <c r="M1348">
        <v>2.46598E-3</v>
      </c>
      <c r="N1348">
        <v>-0.62515699999999996</v>
      </c>
      <c r="O1348" t="s">
        <v>106</v>
      </c>
      <c r="P1348">
        <v>1</v>
      </c>
    </row>
    <row r="1349" spans="1:16" x14ac:dyDescent="0.35">
      <c r="A1349">
        <v>8</v>
      </c>
      <c r="B1349" t="s">
        <v>84</v>
      </c>
      <c r="C1349">
        <v>2006</v>
      </c>
      <c r="D1349">
        <v>1</v>
      </c>
      <c r="E1349">
        <v>2006.5</v>
      </c>
      <c r="F1349">
        <v>37179.4</v>
      </c>
      <c r="G1349" s="2">
        <v>5518000</v>
      </c>
      <c r="H1349" s="2">
        <v>3053040</v>
      </c>
      <c r="I1349">
        <v>82.116299999999995</v>
      </c>
      <c r="J1349">
        <v>82.116299999999995</v>
      </c>
      <c r="K1349">
        <v>0.53385899999999997</v>
      </c>
      <c r="L1349">
        <v>0.59187800000000002</v>
      </c>
      <c r="M1349">
        <v>0.61458400000000002</v>
      </c>
      <c r="N1349">
        <v>-1.3038900000000001E-2</v>
      </c>
      <c r="O1349" t="s">
        <v>106</v>
      </c>
      <c r="P1349">
        <v>1</v>
      </c>
    </row>
    <row r="1350" spans="1:16" x14ac:dyDescent="0.35">
      <c r="A1350">
        <v>8</v>
      </c>
      <c r="B1350" t="s">
        <v>84</v>
      </c>
      <c r="C1350">
        <v>2007</v>
      </c>
      <c r="D1350">
        <v>1</v>
      </c>
      <c r="E1350">
        <v>2007.5</v>
      </c>
      <c r="F1350">
        <v>36446.800000000003</v>
      </c>
      <c r="G1350" s="2">
        <v>3661310</v>
      </c>
      <c r="H1350" s="2">
        <v>2992880</v>
      </c>
      <c r="I1350">
        <v>82.116299999999995</v>
      </c>
      <c r="J1350">
        <v>82.116299999999995</v>
      </c>
      <c r="K1350">
        <v>0.53385899999999997</v>
      </c>
      <c r="L1350">
        <v>0.20158599999999999</v>
      </c>
      <c r="M1350">
        <v>7.12917E-2</v>
      </c>
      <c r="N1350">
        <v>-0.55633100000000002</v>
      </c>
      <c r="O1350" t="s">
        <v>106</v>
      </c>
      <c r="P1350">
        <v>1</v>
      </c>
    </row>
    <row r="1351" spans="1:16" x14ac:dyDescent="0.35">
      <c r="A1351">
        <v>8</v>
      </c>
      <c r="B1351" t="s">
        <v>84</v>
      </c>
      <c r="C1351">
        <v>2008</v>
      </c>
      <c r="D1351">
        <v>1</v>
      </c>
      <c r="E1351">
        <v>2008.5</v>
      </c>
      <c r="F1351">
        <v>32779.1</v>
      </c>
      <c r="G1351" s="2">
        <v>6468840</v>
      </c>
      <c r="H1351" s="2">
        <v>2691700</v>
      </c>
      <c r="I1351">
        <v>82.116299999999995</v>
      </c>
      <c r="J1351">
        <v>82.116299999999995</v>
      </c>
      <c r="K1351">
        <v>0.53385899999999997</v>
      </c>
      <c r="L1351">
        <v>0.87682400000000005</v>
      </c>
      <c r="M1351">
        <v>1.3487800000000001</v>
      </c>
      <c r="N1351">
        <v>0.72115700000000005</v>
      </c>
      <c r="O1351" t="s">
        <v>106</v>
      </c>
      <c r="P1351">
        <v>1</v>
      </c>
    </row>
    <row r="1352" spans="1:16" x14ac:dyDescent="0.35">
      <c r="A1352">
        <v>8</v>
      </c>
      <c r="B1352" t="s">
        <v>84</v>
      </c>
      <c r="C1352">
        <v>2009</v>
      </c>
      <c r="D1352">
        <v>1</v>
      </c>
      <c r="E1352">
        <v>2009.5</v>
      </c>
      <c r="F1352">
        <v>29481.8</v>
      </c>
      <c r="G1352" s="2">
        <v>2564700</v>
      </c>
      <c r="H1352" s="2">
        <v>2420940</v>
      </c>
      <c r="I1352">
        <v>82.116299999999995</v>
      </c>
      <c r="J1352">
        <v>82.116299999999995</v>
      </c>
      <c r="K1352">
        <v>0.53385899999999997</v>
      </c>
      <c r="L1352">
        <v>5.7685800000000002E-2</v>
      </c>
      <c r="M1352">
        <v>5.8378800000000002E-3</v>
      </c>
      <c r="N1352">
        <v>-0.62178500000000003</v>
      </c>
      <c r="O1352" t="s">
        <v>106</v>
      </c>
      <c r="P1352">
        <v>1</v>
      </c>
    </row>
    <row r="1353" spans="1:16" x14ac:dyDescent="0.35">
      <c r="A1353">
        <v>8</v>
      </c>
      <c r="B1353" t="s">
        <v>84</v>
      </c>
      <c r="C1353">
        <v>2010</v>
      </c>
      <c r="D1353">
        <v>1</v>
      </c>
      <c r="E1353">
        <v>2010.5</v>
      </c>
      <c r="F1353">
        <v>27134.5</v>
      </c>
      <c r="G1353" s="2">
        <v>1804540</v>
      </c>
      <c r="H1353" s="2">
        <v>2228180</v>
      </c>
      <c r="I1353">
        <v>82.116299999999995</v>
      </c>
      <c r="J1353">
        <v>82.116299999999995</v>
      </c>
      <c r="K1353">
        <v>0.53385899999999997</v>
      </c>
      <c r="L1353">
        <v>-0.21088100000000001</v>
      </c>
      <c r="M1353">
        <v>7.8017500000000004E-2</v>
      </c>
      <c r="N1353">
        <v>-0.54960500000000001</v>
      </c>
      <c r="O1353" t="s">
        <v>106</v>
      </c>
      <c r="P1353">
        <v>1</v>
      </c>
    </row>
    <row r="1354" spans="1:16" x14ac:dyDescent="0.35">
      <c r="A1354">
        <v>8</v>
      </c>
      <c r="B1354" t="s">
        <v>84</v>
      </c>
      <c r="C1354">
        <v>2011</v>
      </c>
      <c r="D1354">
        <v>1</v>
      </c>
      <c r="E1354">
        <v>2011.5</v>
      </c>
      <c r="F1354">
        <v>23686.400000000001</v>
      </c>
      <c r="G1354" s="2">
        <v>1513750</v>
      </c>
      <c r="H1354" s="2">
        <v>1945040</v>
      </c>
      <c r="I1354">
        <v>82.116299999999995</v>
      </c>
      <c r="J1354">
        <v>82.116299999999995</v>
      </c>
      <c r="K1354">
        <v>0.53385899999999997</v>
      </c>
      <c r="L1354">
        <v>-0.250695</v>
      </c>
      <c r="M1354">
        <v>0.11025799999999999</v>
      </c>
      <c r="N1354">
        <v>-0.51736499999999996</v>
      </c>
      <c r="O1354" t="s">
        <v>106</v>
      </c>
      <c r="P1354">
        <v>1</v>
      </c>
    </row>
    <row r="1355" spans="1:16" x14ac:dyDescent="0.35">
      <c r="A1355">
        <v>8</v>
      </c>
      <c r="B1355" t="s">
        <v>84</v>
      </c>
      <c r="C1355">
        <v>2012</v>
      </c>
      <c r="D1355">
        <v>1</v>
      </c>
      <c r="E1355">
        <v>2012.5</v>
      </c>
      <c r="F1355">
        <v>19056.099999999999</v>
      </c>
      <c r="G1355" s="2">
        <v>2034550</v>
      </c>
      <c r="H1355" s="2">
        <v>1564810</v>
      </c>
      <c r="I1355">
        <v>82.116299999999995</v>
      </c>
      <c r="J1355">
        <v>82.116299999999995</v>
      </c>
      <c r="K1355">
        <v>0.53385899999999997</v>
      </c>
      <c r="L1355">
        <v>0.26251099999999999</v>
      </c>
      <c r="M1355">
        <v>0.120895</v>
      </c>
      <c r="N1355">
        <v>-0.50672799999999996</v>
      </c>
      <c r="O1355" t="s">
        <v>106</v>
      </c>
      <c r="P1355">
        <v>1</v>
      </c>
    </row>
    <row r="1356" spans="1:16" x14ac:dyDescent="0.35">
      <c r="A1356">
        <v>8</v>
      </c>
      <c r="B1356" t="s">
        <v>84</v>
      </c>
      <c r="C1356">
        <v>2013</v>
      </c>
      <c r="D1356">
        <v>1</v>
      </c>
      <c r="E1356">
        <v>2013.5</v>
      </c>
      <c r="F1356">
        <v>13774.7</v>
      </c>
      <c r="G1356">
        <v>995987</v>
      </c>
      <c r="H1356" s="2">
        <v>1131120</v>
      </c>
      <c r="I1356">
        <v>82.116299999999995</v>
      </c>
      <c r="J1356">
        <v>82.116299999999995</v>
      </c>
      <c r="K1356">
        <v>0.53385899999999997</v>
      </c>
      <c r="L1356">
        <v>-0.12723400000000001</v>
      </c>
      <c r="M1356">
        <v>2.8400100000000001E-2</v>
      </c>
      <c r="N1356">
        <v>-0.59922299999999995</v>
      </c>
      <c r="O1356" t="s">
        <v>106</v>
      </c>
      <c r="P1356">
        <v>1</v>
      </c>
    </row>
    <row r="1357" spans="1:16" x14ac:dyDescent="0.35">
      <c r="A1357">
        <v>8</v>
      </c>
      <c r="B1357" t="s">
        <v>84</v>
      </c>
      <c r="C1357">
        <v>2014</v>
      </c>
      <c r="D1357">
        <v>1</v>
      </c>
      <c r="E1357">
        <v>2014.5</v>
      </c>
      <c r="F1357">
        <v>10762</v>
      </c>
      <c r="G1357">
        <v>669931</v>
      </c>
      <c r="H1357">
        <v>883734</v>
      </c>
      <c r="I1357">
        <v>82.116299999999995</v>
      </c>
      <c r="J1357">
        <v>82.116299999999995</v>
      </c>
      <c r="K1357">
        <v>0.53385899999999997</v>
      </c>
      <c r="L1357">
        <v>-0.27698099999999998</v>
      </c>
      <c r="M1357">
        <v>0.13459099999999999</v>
      </c>
      <c r="N1357">
        <v>-0.49303200000000003</v>
      </c>
      <c r="O1357" t="s">
        <v>106</v>
      </c>
      <c r="P1357">
        <v>1</v>
      </c>
    </row>
    <row r="1358" spans="1:16" x14ac:dyDescent="0.35">
      <c r="A1358">
        <v>9</v>
      </c>
      <c r="B1358" t="s">
        <v>1519</v>
      </c>
      <c r="C1358">
        <v>2001</v>
      </c>
      <c r="D1358">
        <v>1</v>
      </c>
      <c r="E1358">
        <v>2001.5</v>
      </c>
      <c r="F1358">
        <v>18844.599999999999</v>
      </c>
      <c r="G1358">
        <v>0.91818200000000005</v>
      </c>
      <c r="H1358">
        <v>0.89115100000000003</v>
      </c>
      <c r="I1358" s="2">
        <v>4.7289600000000002E-5</v>
      </c>
      <c r="J1358" s="2">
        <v>4.7289600000000002E-5</v>
      </c>
      <c r="K1358">
        <v>0.10829999999999999</v>
      </c>
      <c r="L1358">
        <v>2.98812E-2</v>
      </c>
      <c r="M1358">
        <v>3.8063399999999997E-2</v>
      </c>
      <c r="N1358">
        <v>-2.18479</v>
      </c>
      <c r="O1358" t="s">
        <v>106</v>
      </c>
      <c r="P1358">
        <v>1</v>
      </c>
    </row>
    <row r="1359" spans="1:16" x14ac:dyDescent="0.35">
      <c r="A1359">
        <v>9</v>
      </c>
      <c r="B1359" t="s">
        <v>1519</v>
      </c>
      <c r="C1359">
        <v>2002</v>
      </c>
      <c r="D1359">
        <v>1</v>
      </c>
      <c r="E1359">
        <v>2002.5</v>
      </c>
      <c r="F1359">
        <v>19900.599999999999</v>
      </c>
      <c r="G1359">
        <v>0.97</v>
      </c>
      <c r="H1359">
        <v>0.94108999999999998</v>
      </c>
      <c r="I1359" s="2">
        <v>4.7289600000000002E-5</v>
      </c>
      <c r="J1359" s="2">
        <v>4.7289600000000002E-5</v>
      </c>
      <c r="K1359">
        <v>9.2700000000000005E-2</v>
      </c>
      <c r="L1359">
        <v>3.0257599999999999E-2</v>
      </c>
      <c r="M1359">
        <v>5.3269700000000003E-2</v>
      </c>
      <c r="N1359">
        <v>-2.3251200000000001</v>
      </c>
      <c r="O1359" t="s">
        <v>106</v>
      </c>
      <c r="P1359">
        <v>1</v>
      </c>
    </row>
    <row r="1360" spans="1:16" x14ac:dyDescent="0.35">
      <c r="A1360">
        <v>9</v>
      </c>
      <c r="B1360" t="s">
        <v>1519</v>
      </c>
      <c r="C1360">
        <v>2003</v>
      </c>
      <c r="D1360">
        <v>1</v>
      </c>
      <c r="E1360">
        <v>2003.5</v>
      </c>
      <c r="F1360">
        <v>20804.2</v>
      </c>
      <c r="G1360">
        <v>0.95454499999999998</v>
      </c>
      <c r="H1360">
        <v>0.98382199999999997</v>
      </c>
      <c r="I1360" s="2">
        <v>4.7289600000000002E-5</v>
      </c>
      <c r="J1360" s="2">
        <v>4.7289600000000002E-5</v>
      </c>
      <c r="K1360">
        <v>8.9300000000000004E-2</v>
      </c>
      <c r="L1360">
        <v>-3.0209900000000001E-2</v>
      </c>
      <c r="M1360">
        <v>5.7222200000000001E-2</v>
      </c>
      <c r="N1360">
        <v>-2.35853</v>
      </c>
      <c r="O1360" t="s">
        <v>106</v>
      </c>
      <c r="P1360">
        <v>1</v>
      </c>
    </row>
    <row r="1361" spans="1:16" x14ac:dyDescent="0.35">
      <c r="A1361">
        <v>9</v>
      </c>
      <c r="B1361" t="s">
        <v>1519</v>
      </c>
      <c r="C1361">
        <v>2004</v>
      </c>
      <c r="D1361">
        <v>1</v>
      </c>
      <c r="E1361">
        <v>2004.5</v>
      </c>
      <c r="F1361">
        <v>21350</v>
      </c>
      <c r="G1361">
        <v>0.93090899999999999</v>
      </c>
      <c r="H1361">
        <v>1.00963</v>
      </c>
      <c r="I1361" s="2">
        <v>4.7289600000000002E-5</v>
      </c>
      <c r="J1361" s="2">
        <v>4.7289600000000002E-5</v>
      </c>
      <c r="K1361">
        <v>5.6800000000000003E-2</v>
      </c>
      <c r="L1361">
        <v>-8.1182199999999996E-2</v>
      </c>
      <c r="M1361">
        <v>1.0214000000000001</v>
      </c>
      <c r="N1361">
        <v>-1.8468199999999999</v>
      </c>
      <c r="O1361" t="s">
        <v>106</v>
      </c>
      <c r="P1361">
        <v>1</v>
      </c>
    </row>
    <row r="1362" spans="1:16" x14ac:dyDescent="0.35">
      <c r="A1362">
        <v>9</v>
      </c>
      <c r="B1362" t="s">
        <v>1519</v>
      </c>
      <c r="C1362">
        <v>2005</v>
      </c>
      <c r="D1362">
        <v>1</v>
      </c>
      <c r="E1362">
        <v>2005.5</v>
      </c>
      <c r="F1362">
        <v>21478.400000000001</v>
      </c>
      <c r="G1362">
        <v>1.02182</v>
      </c>
      <c r="H1362">
        <v>1.0157099999999999</v>
      </c>
      <c r="I1362" s="2">
        <v>4.7289600000000002E-5</v>
      </c>
      <c r="J1362" s="2">
        <v>4.7289600000000002E-5</v>
      </c>
      <c r="K1362">
        <v>7.1599999999999997E-2</v>
      </c>
      <c r="L1362">
        <v>6.0005900000000001E-3</v>
      </c>
      <c r="M1362">
        <v>3.5118200000000001E-3</v>
      </c>
      <c r="N1362">
        <v>-2.6331500000000001</v>
      </c>
      <c r="O1362" t="s">
        <v>106</v>
      </c>
      <c r="P1362">
        <v>1</v>
      </c>
    </row>
    <row r="1363" spans="1:16" x14ac:dyDescent="0.35">
      <c r="A1363">
        <v>9</v>
      </c>
      <c r="B1363" t="s">
        <v>1519</v>
      </c>
      <c r="C1363">
        <v>2006</v>
      </c>
      <c r="D1363">
        <v>1</v>
      </c>
      <c r="E1363">
        <v>2006.5</v>
      </c>
      <c r="F1363">
        <v>21293.8</v>
      </c>
      <c r="G1363">
        <v>1.0236400000000001</v>
      </c>
      <c r="H1363">
        <v>1.00698</v>
      </c>
      <c r="I1363" s="2">
        <v>4.7289600000000002E-5</v>
      </c>
      <c r="J1363" s="2">
        <v>4.7289600000000002E-5</v>
      </c>
      <c r="K1363">
        <v>5.4800000000000001E-2</v>
      </c>
      <c r="L1363">
        <v>1.6408599999999999E-2</v>
      </c>
      <c r="M1363">
        <v>4.4828199999999999E-2</v>
      </c>
      <c r="N1363">
        <v>-2.8592399999999998</v>
      </c>
      <c r="O1363" t="s">
        <v>106</v>
      </c>
      <c r="P1363">
        <v>1</v>
      </c>
    </row>
    <row r="1364" spans="1:16" x14ac:dyDescent="0.35">
      <c r="A1364">
        <v>9</v>
      </c>
      <c r="B1364" t="s">
        <v>1519</v>
      </c>
      <c r="C1364">
        <v>2007</v>
      </c>
      <c r="D1364">
        <v>1</v>
      </c>
      <c r="E1364">
        <v>2007.5</v>
      </c>
      <c r="F1364">
        <v>21244.2</v>
      </c>
      <c r="G1364">
        <v>1.09727</v>
      </c>
      <c r="H1364">
        <v>1.0046299999999999</v>
      </c>
      <c r="I1364" s="2">
        <v>4.7289600000000002E-5</v>
      </c>
      <c r="J1364" s="2">
        <v>4.7289600000000002E-5</v>
      </c>
      <c r="K1364">
        <v>6.3500000000000001E-2</v>
      </c>
      <c r="L1364">
        <v>8.8207599999999997E-2</v>
      </c>
      <c r="M1364">
        <v>0.96479199999999998</v>
      </c>
      <c r="N1364">
        <v>-1.79192</v>
      </c>
      <c r="O1364" t="s">
        <v>106</v>
      </c>
      <c r="P1364">
        <v>1</v>
      </c>
    </row>
    <row r="1365" spans="1:16" x14ac:dyDescent="0.35">
      <c r="A1365">
        <v>9</v>
      </c>
      <c r="B1365" t="s">
        <v>1519</v>
      </c>
      <c r="C1365">
        <v>2008</v>
      </c>
      <c r="D1365">
        <v>1</v>
      </c>
      <c r="E1365">
        <v>2008.5</v>
      </c>
      <c r="F1365">
        <v>21231.5</v>
      </c>
      <c r="G1365">
        <v>1.0845499999999999</v>
      </c>
      <c r="H1365">
        <v>1.00403</v>
      </c>
      <c r="I1365" s="2">
        <v>4.7289600000000002E-5</v>
      </c>
      <c r="J1365" s="2">
        <v>4.7289600000000002E-5</v>
      </c>
      <c r="K1365">
        <v>7.6200000000000004E-2</v>
      </c>
      <c r="L1365">
        <v>7.7141899999999999E-2</v>
      </c>
      <c r="M1365">
        <v>0.51243700000000003</v>
      </c>
      <c r="N1365">
        <v>-2.06196</v>
      </c>
      <c r="O1365" t="s">
        <v>106</v>
      </c>
      <c r="P1365">
        <v>1</v>
      </c>
    </row>
    <row r="1366" spans="1:16" x14ac:dyDescent="0.35">
      <c r="A1366">
        <v>9</v>
      </c>
      <c r="B1366" t="s">
        <v>1519</v>
      </c>
      <c r="C1366">
        <v>2009</v>
      </c>
      <c r="D1366">
        <v>1</v>
      </c>
      <c r="E1366">
        <v>2009.5</v>
      </c>
      <c r="F1366">
        <v>20974.9</v>
      </c>
      <c r="G1366">
        <v>1</v>
      </c>
      <c r="H1366">
        <v>0.99189499999999997</v>
      </c>
      <c r="I1366" s="2">
        <v>4.7289600000000002E-5</v>
      </c>
      <c r="J1366" s="2">
        <v>4.7289600000000002E-5</v>
      </c>
      <c r="K1366">
        <v>5.7700000000000001E-2</v>
      </c>
      <c r="L1366">
        <v>8.1376199999999999E-3</v>
      </c>
      <c r="M1366">
        <v>9.9451799999999996E-3</v>
      </c>
      <c r="N1366">
        <v>-2.8425500000000001</v>
      </c>
      <c r="O1366" t="s">
        <v>106</v>
      </c>
      <c r="P1366">
        <v>1</v>
      </c>
    </row>
    <row r="1367" spans="1:16" x14ac:dyDescent="0.35">
      <c r="A1367">
        <v>9</v>
      </c>
      <c r="B1367" t="s">
        <v>1519</v>
      </c>
      <c r="C1367">
        <v>2010</v>
      </c>
      <c r="D1367">
        <v>1</v>
      </c>
      <c r="E1367">
        <v>2010.5</v>
      </c>
      <c r="F1367">
        <v>20047.599999999999</v>
      </c>
      <c r="G1367">
        <v>0.92272699999999996</v>
      </c>
      <c r="H1367">
        <v>0.94804100000000002</v>
      </c>
      <c r="I1367" s="2">
        <v>4.7289600000000002E-5</v>
      </c>
      <c r="J1367" s="2">
        <v>4.7289600000000002E-5</v>
      </c>
      <c r="K1367">
        <v>3.61E-2</v>
      </c>
      <c r="L1367" s="2">
        <v>-2.7064100000000001E-2</v>
      </c>
      <c r="M1367">
        <v>0.28102199999999999</v>
      </c>
      <c r="N1367">
        <v>-3.0404399999999998</v>
      </c>
      <c r="O1367" t="s">
        <v>106</v>
      </c>
      <c r="P1367">
        <v>1</v>
      </c>
    </row>
    <row r="1368" spans="1:16" x14ac:dyDescent="0.35">
      <c r="A1368">
        <v>9</v>
      </c>
      <c r="B1368" t="s">
        <v>1519</v>
      </c>
      <c r="C1368">
        <v>2011</v>
      </c>
      <c r="D1368">
        <v>1</v>
      </c>
      <c r="E1368">
        <v>2011.5</v>
      </c>
      <c r="F1368">
        <v>18618.7</v>
      </c>
      <c r="G1368">
        <v>0.81272699999999998</v>
      </c>
      <c r="H1368">
        <v>0.88046999999999997</v>
      </c>
      <c r="I1368" s="2">
        <v>4.7289600000000002E-5</v>
      </c>
      <c r="J1368" s="2">
        <v>4.7289600000000002E-5</v>
      </c>
      <c r="K1368">
        <v>5.7700000000000001E-2</v>
      </c>
      <c r="L1368">
        <v>-8.0059699999999998E-2</v>
      </c>
      <c r="M1368">
        <v>0.96259899999999998</v>
      </c>
      <c r="N1368">
        <v>-1.8898999999999999</v>
      </c>
      <c r="O1368" t="s">
        <v>106</v>
      </c>
      <c r="P1368">
        <v>1</v>
      </c>
    </row>
    <row r="1369" spans="1:16" x14ac:dyDescent="0.35">
      <c r="A1369">
        <v>9</v>
      </c>
      <c r="B1369" t="s">
        <v>1519</v>
      </c>
      <c r="C1369">
        <v>2012</v>
      </c>
      <c r="D1369">
        <v>1</v>
      </c>
      <c r="E1369">
        <v>2012.5</v>
      </c>
      <c r="F1369">
        <v>16923.8</v>
      </c>
      <c r="G1369">
        <v>0.75</v>
      </c>
      <c r="H1369">
        <v>0.80031799999999997</v>
      </c>
      <c r="I1369" s="2">
        <v>4.7289600000000002E-5</v>
      </c>
      <c r="J1369" s="2">
        <v>4.7289600000000002E-5</v>
      </c>
      <c r="K1369">
        <v>5.33E-2</v>
      </c>
      <c r="L1369">
        <v>-6.4936300000000002E-2</v>
      </c>
      <c r="M1369">
        <v>0.74214800000000003</v>
      </c>
      <c r="N1369">
        <v>-2.18967</v>
      </c>
      <c r="O1369" t="s">
        <v>106</v>
      </c>
      <c r="P1369">
        <v>1</v>
      </c>
    </row>
    <row r="1370" spans="1:16" x14ac:dyDescent="0.35">
      <c r="A1370">
        <v>9</v>
      </c>
      <c r="B1370" t="s">
        <v>1519</v>
      </c>
      <c r="C1370">
        <v>2013</v>
      </c>
      <c r="D1370">
        <v>1</v>
      </c>
      <c r="E1370">
        <v>2013.5</v>
      </c>
      <c r="F1370">
        <v>14625.6</v>
      </c>
      <c r="G1370">
        <v>0.73727299999999996</v>
      </c>
      <c r="H1370">
        <v>0.69164000000000003</v>
      </c>
      <c r="I1370" s="2">
        <v>4.7289600000000002E-5</v>
      </c>
      <c r="J1370" s="2">
        <v>4.7289600000000002E-5</v>
      </c>
      <c r="K1370">
        <v>5.8000000000000003E-2</v>
      </c>
      <c r="L1370">
        <v>6.3892699999999997E-2</v>
      </c>
      <c r="M1370">
        <v>0.60675900000000005</v>
      </c>
      <c r="N1370">
        <v>-2.2405499999999998</v>
      </c>
      <c r="O1370" t="s">
        <v>106</v>
      </c>
      <c r="P1370">
        <v>1</v>
      </c>
    </row>
    <row r="1371" spans="1:16" x14ac:dyDescent="0.35">
      <c r="A1371">
        <v>9</v>
      </c>
      <c r="B1371" t="s">
        <v>1519</v>
      </c>
      <c r="C1371">
        <v>2014</v>
      </c>
      <c r="D1371">
        <v>1</v>
      </c>
      <c r="E1371">
        <v>2014.5</v>
      </c>
      <c r="F1371">
        <v>12408.3</v>
      </c>
      <c r="G1371">
        <v>0.62636400000000003</v>
      </c>
      <c r="H1371">
        <v>0.58678300000000005</v>
      </c>
      <c r="I1371" s="2">
        <v>4.7289600000000002E-5</v>
      </c>
      <c r="J1371" s="2">
        <v>4.7289600000000002E-5</v>
      </c>
      <c r="K1371">
        <v>5.0099999999999999E-2</v>
      </c>
      <c r="L1371">
        <v>6.5275399999999997E-2</v>
      </c>
      <c r="M1371">
        <v>0.84877499999999995</v>
      </c>
      <c r="N1371">
        <v>-2.1449600000000002</v>
      </c>
      <c r="O1371" t="s">
        <v>106</v>
      </c>
      <c r="P1371">
        <v>1</v>
      </c>
    </row>
    <row r="1372" spans="1:16" x14ac:dyDescent="0.35">
      <c r="A1372">
        <v>9</v>
      </c>
      <c r="B1372" t="s">
        <v>1519</v>
      </c>
      <c r="C1372">
        <v>2015</v>
      </c>
      <c r="D1372">
        <v>1</v>
      </c>
      <c r="E1372">
        <v>2015.5</v>
      </c>
      <c r="F1372">
        <v>12573</v>
      </c>
      <c r="G1372">
        <v>0.63090900000000005</v>
      </c>
      <c r="H1372">
        <v>0.59457099999999996</v>
      </c>
      <c r="I1372" s="2">
        <v>4.7289600000000002E-5</v>
      </c>
      <c r="J1372" s="2">
        <v>4.7289600000000002E-5</v>
      </c>
      <c r="K1372">
        <v>4.9000000000000002E-2</v>
      </c>
      <c r="L1372">
        <v>5.9321199999999998E-2</v>
      </c>
      <c r="M1372">
        <v>0.73282000000000003</v>
      </c>
      <c r="N1372">
        <v>-2.2831100000000002</v>
      </c>
      <c r="O1372" t="s">
        <v>106</v>
      </c>
      <c r="P1372">
        <v>1</v>
      </c>
    </row>
    <row r="1373" spans="1:16" x14ac:dyDescent="0.35">
      <c r="A1373">
        <v>9</v>
      </c>
      <c r="B1373" t="s">
        <v>1519</v>
      </c>
      <c r="C1373">
        <v>2016</v>
      </c>
      <c r="D1373">
        <v>1</v>
      </c>
      <c r="E1373">
        <v>2016.5</v>
      </c>
      <c r="F1373">
        <v>11195</v>
      </c>
      <c r="G1373">
        <v>0.52818200000000004</v>
      </c>
      <c r="H1373">
        <v>0.52940900000000002</v>
      </c>
      <c r="I1373" s="2">
        <v>4.7289600000000002E-5</v>
      </c>
      <c r="J1373" s="2">
        <v>4.7289600000000002E-5</v>
      </c>
      <c r="K1373">
        <v>4.7600000000000003E-2</v>
      </c>
      <c r="L1373">
        <v>-2.3208399999999998E-3</v>
      </c>
      <c r="M1373">
        <v>1.18863E-3</v>
      </c>
      <c r="N1373">
        <v>-3.04373</v>
      </c>
      <c r="O1373" t="s">
        <v>106</v>
      </c>
      <c r="P1373">
        <v>1</v>
      </c>
    </row>
    <row r="1374" spans="1:16" x14ac:dyDescent="0.35">
      <c r="A1374">
        <v>9</v>
      </c>
      <c r="B1374" t="s">
        <v>1519</v>
      </c>
      <c r="C1374">
        <v>2017</v>
      </c>
      <c r="D1374">
        <v>1</v>
      </c>
      <c r="E1374">
        <v>2017.5</v>
      </c>
      <c r="F1374">
        <v>11254.5</v>
      </c>
      <c r="G1374">
        <v>0.50181799999999999</v>
      </c>
      <c r="H1374">
        <v>0.53222100000000006</v>
      </c>
      <c r="I1374" s="2">
        <v>4.7289600000000002E-5</v>
      </c>
      <c r="J1374" s="2">
        <v>4.7289600000000002E-5</v>
      </c>
      <c r="K1374">
        <v>6.2600000000000003E-2</v>
      </c>
      <c r="L1374">
        <v>-5.8820600000000001E-2</v>
      </c>
      <c r="M1374">
        <v>0.44144800000000001</v>
      </c>
      <c r="N1374">
        <v>-2.3295400000000002</v>
      </c>
      <c r="O1374" t="s">
        <v>106</v>
      </c>
      <c r="P1374">
        <v>1</v>
      </c>
    </row>
    <row r="1375" spans="1:16" x14ac:dyDescent="0.35">
      <c r="A1375">
        <v>9</v>
      </c>
      <c r="B1375" t="s">
        <v>1519</v>
      </c>
      <c r="C1375">
        <v>2018</v>
      </c>
      <c r="D1375">
        <v>1</v>
      </c>
      <c r="E1375">
        <v>2018.5</v>
      </c>
      <c r="F1375">
        <v>12318.8</v>
      </c>
      <c r="G1375">
        <v>0.53272699999999995</v>
      </c>
      <c r="H1375">
        <v>0.58255100000000004</v>
      </c>
      <c r="I1375" s="2">
        <v>4.7289600000000002E-5</v>
      </c>
      <c r="J1375" s="2">
        <v>4.7289600000000002E-5</v>
      </c>
      <c r="K1375">
        <v>7.5200000000000003E-2</v>
      </c>
      <c r="L1375">
        <v>-8.9406799999999995E-2</v>
      </c>
      <c r="M1375">
        <v>0.70676399999999995</v>
      </c>
      <c r="N1375">
        <v>-1.8808400000000001</v>
      </c>
      <c r="O1375" t="s">
        <v>106</v>
      </c>
      <c r="P1375">
        <v>1</v>
      </c>
    </row>
    <row r="1376" spans="1:16" x14ac:dyDescent="0.35">
      <c r="A1376">
        <v>9</v>
      </c>
      <c r="B1376" t="s">
        <v>1519</v>
      </c>
      <c r="C1376">
        <v>2019</v>
      </c>
      <c r="D1376">
        <v>1</v>
      </c>
      <c r="E1376">
        <v>2019.5</v>
      </c>
      <c r="F1376">
        <v>13390.7</v>
      </c>
      <c r="G1376">
        <v>0.70636399999999999</v>
      </c>
      <c r="H1376">
        <v>0.63324000000000003</v>
      </c>
      <c r="I1376" s="2">
        <v>4.7289600000000002E-5</v>
      </c>
      <c r="J1376" s="2">
        <v>4.7289600000000002E-5</v>
      </c>
      <c r="K1376">
        <v>0.1137</v>
      </c>
      <c r="L1376">
        <v>0.109281</v>
      </c>
      <c r="M1376">
        <v>0.461893</v>
      </c>
      <c r="N1376">
        <v>-1.7122999999999999</v>
      </c>
      <c r="O1376" t="s">
        <v>106</v>
      </c>
      <c r="P1376">
        <v>1</v>
      </c>
    </row>
    <row r="1377" spans="1:21" x14ac:dyDescent="0.35">
      <c r="I1377" s="2"/>
      <c r="J1377" s="2"/>
    </row>
    <row r="1378" spans="1:21" x14ac:dyDescent="0.35">
      <c r="A1378" t="s">
        <v>46</v>
      </c>
    </row>
    <row r="1379" spans="1:21" x14ac:dyDescent="0.35">
      <c r="A1379" t="s">
        <v>117</v>
      </c>
      <c r="B1379" t="s">
        <v>653</v>
      </c>
      <c r="C1379" t="s">
        <v>654</v>
      </c>
      <c r="D1379" t="s">
        <v>655</v>
      </c>
      <c r="E1379" t="s">
        <v>656</v>
      </c>
      <c r="F1379" t="s">
        <v>657</v>
      </c>
      <c r="G1379" t="s">
        <v>658</v>
      </c>
      <c r="H1379" t="s">
        <v>659</v>
      </c>
      <c r="I1379" t="s">
        <v>660</v>
      </c>
      <c r="J1379" t="s">
        <v>661</v>
      </c>
      <c r="K1379" t="s">
        <v>626</v>
      </c>
      <c r="L1379" t="s">
        <v>662</v>
      </c>
      <c r="M1379" t="s">
        <v>663</v>
      </c>
      <c r="N1379" t="s">
        <v>664</v>
      </c>
      <c r="O1379" t="s">
        <v>665</v>
      </c>
      <c r="P1379" t="s">
        <v>666</v>
      </c>
      <c r="Q1379" t="s">
        <v>667</v>
      </c>
      <c r="R1379" t="s">
        <v>668</v>
      </c>
      <c r="S1379" t="s">
        <v>669</v>
      </c>
      <c r="T1379" t="s">
        <v>670</v>
      </c>
    </row>
    <row r="1380" spans="1:21" x14ac:dyDescent="0.35">
      <c r="A1380">
        <v>1</v>
      </c>
      <c r="B1380">
        <v>0</v>
      </c>
      <c r="C1380">
        <v>1</v>
      </c>
      <c r="D1380">
        <v>0</v>
      </c>
      <c r="E1380">
        <v>0</v>
      </c>
      <c r="F1380">
        <v>0</v>
      </c>
      <c r="G1380">
        <v>0</v>
      </c>
      <c r="H1380" t="s">
        <v>106</v>
      </c>
      <c r="I1380">
        <v>1</v>
      </c>
      <c r="J1380">
        <v>0</v>
      </c>
      <c r="K1380">
        <v>0</v>
      </c>
      <c r="L1380">
        <v>0</v>
      </c>
      <c r="M1380">
        <v>0</v>
      </c>
      <c r="N1380">
        <v>0</v>
      </c>
      <c r="O1380">
        <v>0</v>
      </c>
      <c r="P1380">
        <v>0</v>
      </c>
      <c r="Q1380">
        <v>0</v>
      </c>
      <c r="R1380">
        <v>0</v>
      </c>
      <c r="S1380">
        <v>0</v>
      </c>
      <c r="T1380">
        <v>0</v>
      </c>
      <c r="U1380" t="s">
        <v>77</v>
      </c>
    </row>
    <row r="1381" spans="1:21" x14ac:dyDescent="0.35">
      <c r="A1381">
        <v>2</v>
      </c>
      <c r="B1381">
        <v>0</v>
      </c>
      <c r="C1381">
        <v>1</v>
      </c>
      <c r="D1381">
        <v>0</v>
      </c>
      <c r="E1381">
        <v>0</v>
      </c>
      <c r="F1381">
        <v>0</v>
      </c>
      <c r="G1381">
        <v>0</v>
      </c>
      <c r="H1381" t="s">
        <v>106</v>
      </c>
      <c r="I1381">
        <v>1</v>
      </c>
      <c r="J1381">
        <v>0</v>
      </c>
      <c r="K1381">
        <v>0</v>
      </c>
      <c r="L1381">
        <v>0</v>
      </c>
      <c r="M1381">
        <v>0</v>
      </c>
      <c r="N1381">
        <v>0</v>
      </c>
      <c r="O1381">
        <v>0</v>
      </c>
      <c r="P1381">
        <v>0</v>
      </c>
      <c r="Q1381">
        <v>0</v>
      </c>
      <c r="R1381">
        <v>0</v>
      </c>
      <c r="S1381">
        <v>0</v>
      </c>
      <c r="T1381">
        <v>0</v>
      </c>
      <c r="U1381" t="s">
        <v>78</v>
      </c>
    </row>
    <row r="1382" spans="1:21" x14ac:dyDescent="0.35">
      <c r="A1382">
        <v>3</v>
      </c>
      <c r="B1382">
        <v>0</v>
      </c>
      <c r="C1382">
        <v>1</v>
      </c>
      <c r="D1382">
        <v>0</v>
      </c>
      <c r="E1382">
        <v>0</v>
      </c>
      <c r="F1382">
        <v>0</v>
      </c>
      <c r="G1382">
        <v>0</v>
      </c>
      <c r="H1382" t="s">
        <v>106</v>
      </c>
      <c r="I1382">
        <v>1</v>
      </c>
      <c r="J1382">
        <v>0</v>
      </c>
      <c r="K1382">
        <v>0</v>
      </c>
      <c r="L1382">
        <v>0</v>
      </c>
      <c r="M1382">
        <v>0</v>
      </c>
      <c r="N1382">
        <v>0</v>
      </c>
      <c r="O1382">
        <v>0</v>
      </c>
      <c r="P1382">
        <v>0</v>
      </c>
      <c r="Q1382">
        <v>0</v>
      </c>
      <c r="R1382">
        <v>0</v>
      </c>
      <c r="S1382">
        <v>0</v>
      </c>
      <c r="T1382">
        <v>0</v>
      </c>
      <c r="U1382" t="s">
        <v>79</v>
      </c>
    </row>
    <row r="1383" spans="1:21" x14ac:dyDescent="0.35">
      <c r="A1383">
        <v>4</v>
      </c>
      <c r="B1383">
        <v>0</v>
      </c>
      <c r="C1383">
        <v>1</v>
      </c>
      <c r="D1383">
        <v>0</v>
      </c>
      <c r="E1383">
        <v>0</v>
      </c>
      <c r="F1383">
        <v>0</v>
      </c>
      <c r="G1383">
        <v>0</v>
      </c>
      <c r="H1383" t="s">
        <v>106</v>
      </c>
      <c r="I1383">
        <v>1</v>
      </c>
      <c r="J1383">
        <v>0</v>
      </c>
      <c r="K1383">
        <v>0</v>
      </c>
      <c r="L1383">
        <v>0</v>
      </c>
      <c r="M1383">
        <v>0</v>
      </c>
      <c r="N1383">
        <v>0</v>
      </c>
      <c r="O1383">
        <v>0</v>
      </c>
      <c r="P1383">
        <v>0</v>
      </c>
      <c r="Q1383">
        <v>0</v>
      </c>
      <c r="R1383">
        <v>0</v>
      </c>
      <c r="S1383">
        <v>0</v>
      </c>
      <c r="T1383">
        <v>0</v>
      </c>
      <c r="U1383" t="s">
        <v>80</v>
      </c>
    </row>
    <row r="1384" spans="1:21" x14ac:dyDescent="0.35">
      <c r="A1384">
        <v>5</v>
      </c>
      <c r="B1384">
        <v>0</v>
      </c>
      <c r="C1384">
        <v>1</v>
      </c>
      <c r="D1384">
        <v>0</v>
      </c>
      <c r="E1384">
        <v>0</v>
      </c>
      <c r="F1384">
        <v>0</v>
      </c>
      <c r="G1384">
        <v>0</v>
      </c>
      <c r="H1384" t="s">
        <v>106</v>
      </c>
      <c r="I1384">
        <v>1</v>
      </c>
      <c r="J1384">
        <v>0</v>
      </c>
      <c r="K1384">
        <v>0</v>
      </c>
      <c r="L1384">
        <v>0</v>
      </c>
      <c r="M1384">
        <v>0</v>
      </c>
      <c r="N1384">
        <v>0</v>
      </c>
      <c r="O1384">
        <v>0</v>
      </c>
      <c r="P1384">
        <v>0</v>
      </c>
      <c r="Q1384">
        <v>0</v>
      </c>
      <c r="R1384">
        <v>0</v>
      </c>
      <c r="S1384">
        <v>0</v>
      </c>
      <c r="T1384">
        <v>0</v>
      </c>
      <c r="U1384" t="s">
        <v>81</v>
      </c>
    </row>
    <row r="1385" spans="1:21" x14ac:dyDescent="0.35">
      <c r="A1385">
        <v>6</v>
      </c>
      <c r="B1385">
        <v>0</v>
      </c>
      <c r="C1385">
        <v>1</v>
      </c>
      <c r="D1385">
        <v>0</v>
      </c>
      <c r="E1385">
        <v>0</v>
      </c>
      <c r="F1385">
        <v>0</v>
      </c>
      <c r="G1385">
        <v>0</v>
      </c>
      <c r="H1385" t="s">
        <v>106</v>
      </c>
      <c r="I1385">
        <v>1</v>
      </c>
      <c r="J1385">
        <v>0</v>
      </c>
      <c r="K1385">
        <v>0</v>
      </c>
      <c r="L1385">
        <v>0</v>
      </c>
      <c r="M1385">
        <v>0</v>
      </c>
      <c r="N1385">
        <v>0</v>
      </c>
      <c r="O1385">
        <v>0</v>
      </c>
      <c r="P1385">
        <v>0</v>
      </c>
      <c r="Q1385">
        <v>0</v>
      </c>
      <c r="R1385">
        <v>0</v>
      </c>
      <c r="S1385">
        <v>0</v>
      </c>
      <c r="T1385">
        <v>0</v>
      </c>
      <c r="U1385" t="s">
        <v>82</v>
      </c>
    </row>
    <row r="1386" spans="1:21" x14ac:dyDescent="0.35">
      <c r="A1386">
        <v>7</v>
      </c>
      <c r="B1386">
        <v>0</v>
      </c>
      <c r="C1386">
        <v>1</v>
      </c>
      <c r="D1386">
        <v>0</v>
      </c>
      <c r="E1386">
        <v>0.01</v>
      </c>
      <c r="F1386">
        <v>0.225659</v>
      </c>
      <c r="G1386">
        <v>0</v>
      </c>
      <c r="H1386">
        <v>9.4976100000000003E-4</v>
      </c>
      <c r="I1386">
        <v>0</v>
      </c>
      <c r="J1386">
        <v>0</v>
      </c>
      <c r="K1386">
        <v>30</v>
      </c>
      <c r="L1386">
        <v>30</v>
      </c>
      <c r="M1386">
        <v>0.65895400000000004</v>
      </c>
      <c r="N1386">
        <v>0.43329499999999999</v>
      </c>
      <c r="O1386">
        <v>0.43329499999999999</v>
      </c>
      <c r="P1386">
        <v>0.65895400000000004</v>
      </c>
      <c r="Q1386">
        <v>0</v>
      </c>
      <c r="R1386">
        <v>0.225659</v>
      </c>
      <c r="S1386">
        <v>0</v>
      </c>
      <c r="T1386">
        <v>0</v>
      </c>
      <c r="U1386" t="s">
        <v>83</v>
      </c>
    </row>
    <row r="1387" spans="1:21" x14ac:dyDescent="0.35">
      <c r="A1387">
        <v>8</v>
      </c>
      <c r="B1387">
        <v>0</v>
      </c>
      <c r="C1387">
        <v>1</v>
      </c>
      <c r="D1387">
        <v>0</v>
      </c>
      <c r="E1387">
        <v>0.01</v>
      </c>
      <c r="F1387">
        <v>0.23385900000000001</v>
      </c>
      <c r="G1387">
        <v>0</v>
      </c>
      <c r="H1387">
        <v>82.116299999999995</v>
      </c>
      <c r="I1387">
        <v>0</v>
      </c>
      <c r="J1387">
        <v>0</v>
      </c>
      <c r="K1387">
        <v>27</v>
      </c>
      <c r="L1387">
        <v>27</v>
      </c>
      <c r="M1387">
        <v>0.69095399999999996</v>
      </c>
      <c r="N1387">
        <v>0.33333299999999999</v>
      </c>
      <c r="O1387">
        <v>0.33333299999999999</v>
      </c>
      <c r="P1387">
        <v>0.56719299999999995</v>
      </c>
      <c r="Q1387">
        <v>0</v>
      </c>
      <c r="R1387">
        <v>0.35761999999999999</v>
      </c>
      <c r="S1387">
        <v>0</v>
      </c>
      <c r="T1387">
        <v>0</v>
      </c>
      <c r="U1387" t="s">
        <v>84</v>
      </c>
    </row>
    <row r="1388" spans="1:21" x14ac:dyDescent="0.35">
      <c r="A1388">
        <v>9</v>
      </c>
      <c r="B1388">
        <v>0</v>
      </c>
      <c r="C1388">
        <v>1</v>
      </c>
      <c r="D1388">
        <v>0</v>
      </c>
      <c r="E1388">
        <v>0.01</v>
      </c>
      <c r="F1388" s="2">
        <v>4.9673200000000002E-8</v>
      </c>
      <c r="G1388">
        <v>0</v>
      </c>
      <c r="H1388" s="2">
        <v>4.7289600000000002E-5</v>
      </c>
      <c r="I1388">
        <v>1</v>
      </c>
      <c r="J1388">
        <v>0</v>
      </c>
      <c r="K1388">
        <v>19</v>
      </c>
      <c r="L1388">
        <v>19</v>
      </c>
      <c r="M1388">
        <v>6.07136E-2</v>
      </c>
      <c r="N1388">
        <v>6.7063200000000003E-2</v>
      </c>
      <c r="O1388">
        <v>6.7063200000000003E-2</v>
      </c>
      <c r="P1388">
        <v>6.7063200000000003E-2</v>
      </c>
      <c r="Q1388">
        <v>0</v>
      </c>
      <c r="R1388">
        <v>-6.3495599999999998E-3</v>
      </c>
      <c r="S1388">
        <v>0</v>
      </c>
      <c r="T1388">
        <v>0</v>
      </c>
      <c r="U1388" t="s">
        <v>1519</v>
      </c>
    </row>
    <row r="1389" spans="1:21" x14ac:dyDescent="0.35">
      <c r="A1389" t="s">
        <v>671</v>
      </c>
    </row>
    <row r="1390" spans="1:21" x14ac:dyDescent="0.35">
      <c r="A1390" t="s">
        <v>672</v>
      </c>
    </row>
    <row r="1391" spans="1:21" x14ac:dyDescent="0.35">
      <c r="A1391" t="s">
        <v>15</v>
      </c>
    </row>
    <row r="1392" spans="1:21" x14ac:dyDescent="0.35">
      <c r="A1392" t="s">
        <v>48</v>
      </c>
    </row>
    <row r="1393" spans="1:8" x14ac:dyDescent="0.35">
      <c r="A1393" t="s">
        <v>117</v>
      </c>
      <c r="B1393" t="s">
        <v>673</v>
      </c>
    </row>
    <row r="1394" spans="1:8" x14ac:dyDescent="0.35">
      <c r="A1394">
        <v>1</v>
      </c>
      <c r="B1394">
        <v>0</v>
      </c>
      <c r="C1394" t="s">
        <v>106</v>
      </c>
      <c r="D1394">
        <v>0</v>
      </c>
      <c r="E1394" t="s">
        <v>106</v>
      </c>
      <c r="F1394">
        <v>0</v>
      </c>
      <c r="G1394">
        <v>0</v>
      </c>
      <c r="H1394" t="s">
        <v>77</v>
      </c>
    </row>
    <row r="1395" spans="1:8" x14ac:dyDescent="0.35">
      <c r="A1395">
        <v>2</v>
      </c>
      <c r="B1395">
        <v>0</v>
      </c>
      <c r="C1395" t="s">
        <v>106</v>
      </c>
      <c r="D1395">
        <v>0</v>
      </c>
      <c r="E1395" t="s">
        <v>106</v>
      </c>
      <c r="F1395">
        <v>0</v>
      </c>
      <c r="G1395">
        <v>0</v>
      </c>
      <c r="H1395" t="s">
        <v>78</v>
      </c>
    </row>
    <row r="1396" spans="1:8" x14ac:dyDescent="0.35">
      <c r="A1396">
        <v>3</v>
      </c>
      <c r="B1396">
        <v>0</v>
      </c>
      <c r="C1396" t="s">
        <v>106</v>
      </c>
      <c r="D1396">
        <v>0</v>
      </c>
      <c r="E1396" t="s">
        <v>106</v>
      </c>
      <c r="F1396">
        <v>0</v>
      </c>
      <c r="G1396">
        <v>0</v>
      </c>
      <c r="H1396" t="s">
        <v>79</v>
      </c>
    </row>
    <row r="1397" spans="1:8" x14ac:dyDescent="0.35">
      <c r="A1397">
        <v>4</v>
      </c>
      <c r="B1397">
        <v>0</v>
      </c>
      <c r="C1397" t="s">
        <v>106</v>
      </c>
      <c r="D1397">
        <v>0</v>
      </c>
      <c r="E1397" t="s">
        <v>106</v>
      </c>
      <c r="F1397">
        <v>0</v>
      </c>
      <c r="G1397">
        <v>0</v>
      </c>
      <c r="H1397" t="s">
        <v>80</v>
      </c>
    </row>
    <row r="1398" spans="1:8" x14ac:dyDescent="0.35">
      <c r="A1398">
        <v>5</v>
      </c>
      <c r="B1398">
        <v>0</v>
      </c>
      <c r="C1398" t="s">
        <v>106</v>
      </c>
      <c r="D1398">
        <v>0</v>
      </c>
      <c r="E1398" t="s">
        <v>106</v>
      </c>
      <c r="F1398">
        <v>0</v>
      </c>
      <c r="G1398">
        <v>0</v>
      </c>
      <c r="H1398" t="s">
        <v>81</v>
      </c>
    </row>
    <row r="1399" spans="1:8" x14ac:dyDescent="0.35">
      <c r="A1399">
        <v>6</v>
      </c>
      <c r="B1399">
        <v>0</v>
      </c>
      <c r="C1399" t="s">
        <v>106</v>
      </c>
      <c r="D1399">
        <v>0</v>
      </c>
      <c r="E1399" t="s">
        <v>106</v>
      </c>
      <c r="F1399">
        <v>0</v>
      </c>
      <c r="G1399">
        <v>0</v>
      </c>
      <c r="H1399" t="s">
        <v>82</v>
      </c>
    </row>
    <row r="1400" spans="1:8" x14ac:dyDescent="0.35">
      <c r="A1400">
        <v>7</v>
      </c>
      <c r="B1400">
        <v>0</v>
      </c>
      <c r="C1400" t="s">
        <v>106</v>
      </c>
      <c r="D1400">
        <v>0</v>
      </c>
      <c r="E1400" t="s">
        <v>106</v>
      </c>
      <c r="F1400">
        <v>1</v>
      </c>
      <c r="G1400">
        <v>0</v>
      </c>
      <c r="H1400" t="s">
        <v>83</v>
      </c>
    </row>
    <row r="1401" spans="1:8" x14ac:dyDescent="0.35">
      <c r="A1401">
        <v>8</v>
      </c>
      <c r="B1401">
        <v>0</v>
      </c>
      <c r="C1401" t="s">
        <v>106</v>
      </c>
      <c r="D1401">
        <v>0</v>
      </c>
      <c r="E1401" t="s">
        <v>106</v>
      </c>
      <c r="F1401">
        <v>2</v>
      </c>
      <c r="G1401">
        <v>0</v>
      </c>
      <c r="H1401" t="s">
        <v>84</v>
      </c>
    </row>
    <row r="1402" spans="1:8" x14ac:dyDescent="0.35">
      <c r="A1402">
        <v>9</v>
      </c>
      <c r="B1402">
        <v>0</v>
      </c>
      <c r="C1402" t="s">
        <v>106</v>
      </c>
      <c r="D1402">
        <v>0</v>
      </c>
      <c r="E1402" t="s">
        <v>106</v>
      </c>
      <c r="F1402">
        <v>3</v>
      </c>
      <c r="G1402">
        <v>0</v>
      </c>
      <c r="H1402" t="s">
        <v>1519</v>
      </c>
    </row>
    <row r="1404" spans="1:8" x14ac:dyDescent="0.35">
      <c r="A1404" t="s">
        <v>50</v>
      </c>
      <c r="B1404" t="s">
        <v>674</v>
      </c>
    </row>
    <row r="1405" spans="1:8" x14ac:dyDescent="0.35">
      <c r="A1405" s="3">
        <v>4.1666666666666664E-2</v>
      </c>
      <c r="B1405" t="s">
        <v>675</v>
      </c>
    </row>
    <row r="1406" spans="1:8" x14ac:dyDescent="0.35">
      <c r="A1406" s="3">
        <v>8.3333333333333329E-2</v>
      </c>
      <c r="B1406" t="s">
        <v>676</v>
      </c>
    </row>
    <row r="1407" spans="1:8" x14ac:dyDescent="0.35">
      <c r="A1407" s="3">
        <v>0.125</v>
      </c>
      <c r="B1407" t="s">
        <v>677</v>
      </c>
    </row>
    <row r="1408" spans="1:8" x14ac:dyDescent="0.35">
      <c r="A1408" t="s">
        <v>678</v>
      </c>
    </row>
    <row r="1409" spans="1:17" x14ac:dyDescent="0.35">
      <c r="A1409" t="s">
        <v>679</v>
      </c>
      <c r="B1409" t="s">
        <v>680</v>
      </c>
    </row>
    <row r="1410" spans="1:17" x14ac:dyDescent="0.35">
      <c r="A1410" s="3">
        <v>0</v>
      </c>
      <c r="B1410" t="s">
        <v>681</v>
      </c>
    </row>
    <row r="1411" spans="1:17" x14ac:dyDescent="0.35">
      <c r="A1411" t="s">
        <v>682</v>
      </c>
      <c r="B1411" t="s">
        <v>683</v>
      </c>
    </row>
    <row r="1412" spans="1:17" x14ac:dyDescent="0.35">
      <c r="A1412" t="s">
        <v>684</v>
      </c>
      <c r="B1412" t="s">
        <v>685</v>
      </c>
    </row>
    <row r="1413" spans="1:17" x14ac:dyDescent="0.35">
      <c r="A1413" t="s">
        <v>686</v>
      </c>
      <c r="B1413" t="s">
        <v>687</v>
      </c>
      <c r="C1413" t="s">
        <v>688</v>
      </c>
    </row>
    <row r="1414" spans="1:17" x14ac:dyDescent="0.35">
      <c r="A1414">
        <v>1</v>
      </c>
      <c r="B1414">
        <v>1</v>
      </c>
      <c r="C1414">
        <v>-2</v>
      </c>
      <c r="D1414" t="s">
        <v>15</v>
      </c>
      <c r="E1414" t="s">
        <v>77</v>
      </c>
    </row>
    <row r="1415" spans="1:17" x14ac:dyDescent="0.35">
      <c r="A1415">
        <v>4</v>
      </c>
      <c r="B1415">
        <v>1</v>
      </c>
      <c r="C1415">
        <v>-2</v>
      </c>
      <c r="D1415" t="s">
        <v>15</v>
      </c>
      <c r="E1415" t="s">
        <v>80</v>
      </c>
    </row>
    <row r="1416" spans="1:17" x14ac:dyDescent="0.35">
      <c r="A1416" t="s">
        <v>15</v>
      </c>
    </row>
    <row r="1417" spans="1:17" x14ac:dyDescent="0.35">
      <c r="A1417" t="s">
        <v>51</v>
      </c>
    </row>
    <row r="1418" spans="1:17" x14ac:dyDescent="0.35">
      <c r="A1418" t="s">
        <v>117</v>
      </c>
      <c r="B1418" t="s">
        <v>505</v>
      </c>
      <c r="C1418" t="s">
        <v>502</v>
      </c>
      <c r="D1418" t="s">
        <v>481</v>
      </c>
      <c r="E1418" t="s">
        <v>506</v>
      </c>
      <c r="F1418" t="s">
        <v>507</v>
      </c>
      <c r="G1418" t="s">
        <v>508</v>
      </c>
      <c r="H1418" t="s">
        <v>689</v>
      </c>
      <c r="I1418" t="s">
        <v>690</v>
      </c>
      <c r="J1418" t="s">
        <v>649</v>
      </c>
      <c r="K1418" t="s">
        <v>511</v>
      </c>
      <c r="L1418" t="s">
        <v>650</v>
      </c>
      <c r="M1418" t="s">
        <v>691</v>
      </c>
      <c r="N1418" t="s">
        <v>652</v>
      </c>
      <c r="O1418" t="s">
        <v>692</v>
      </c>
      <c r="P1418" t="s">
        <v>693</v>
      </c>
      <c r="Q1418" t="s">
        <v>694</v>
      </c>
    </row>
    <row r="1419" spans="1:17" x14ac:dyDescent="0.35">
      <c r="A1419">
        <v>1</v>
      </c>
      <c r="B1419" t="s">
        <v>77</v>
      </c>
      <c r="C1419">
        <v>2002</v>
      </c>
      <c r="D1419">
        <v>1</v>
      </c>
      <c r="E1419">
        <v>2002.5</v>
      </c>
      <c r="F1419">
        <v>17</v>
      </c>
      <c r="G1419">
        <v>38.451599999999999</v>
      </c>
      <c r="H1419">
        <v>0.75</v>
      </c>
      <c r="I1419">
        <v>0.75</v>
      </c>
      <c r="J1419">
        <v>-0.81618800000000002</v>
      </c>
      <c r="K1419">
        <v>0.592144</v>
      </c>
      <c r="L1419">
        <v>0.30446200000000001</v>
      </c>
      <c r="M1419" t="s">
        <v>106</v>
      </c>
      <c r="N1419">
        <v>1</v>
      </c>
      <c r="O1419">
        <v>361</v>
      </c>
      <c r="P1419">
        <v>361</v>
      </c>
      <c r="Q1419">
        <v>1.5585399999999999E-2</v>
      </c>
    </row>
    <row r="1420" spans="1:17" x14ac:dyDescent="0.35">
      <c r="A1420">
        <v>1</v>
      </c>
      <c r="B1420" t="s">
        <v>77</v>
      </c>
      <c r="C1420">
        <v>2003</v>
      </c>
      <c r="D1420">
        <v>1</v>
      </c>
      <c r="E1420">
        <v>2003.5</v>
      </c>
      <c r="F1420">
        <v>16</v>
      </c>
      <c r="G1420">
        <v>35.336100000000002</v>
      </c>
      <c r="H1420">
        <v>0.75</v>
      </c>
      <c r="I1420">
        <v>0.75</v>
      </c>
      <c r="J1420">
        <v>-0.79231700000000005</v>
      </c>
      <c r="K1420">
        <v>0.55801500000000004</v>
      </c>
      <c r="L1420">
        <v>0.27033299999999999</v>
      </c>
      <c r="M1420" t="s">
        <v>106</v>
      </c>
      <c r="N1420">
        <v>1</v>
      </c>
      <c r="O1420">
        <v>353</v>
      </c>
      <c r="P1420">
        <v>353</v>
      </c>
      <c r="Q1420">
        <v>1.43357E-2</v>
      </c>
    </row>
    <row r="1421" spans="1:17" x14ac:dyDescent="0.35">
      <c r="A1421">
        <v>1</v>
      </c>
      <c r="B1421" t="s">
        <v>77</v>
      </c>
      <c r="C1421">
        <v>2004</v>
      </c>
      <c r="D1421">
        <v>1</v>
      </c>
      <c r="E1421">
        <v>2004.5</v>
      </c>
      <c r="F1421">
        <v>59</v>
      </c>
      <c r="G1421">
        <v>32.987299999999998</v>
      </c>
      <c r="H1421">
        <v>0.75</v>
      </c>
      <c r="I1421">
        <v>0.75</v>
      </c>
      <c r="J1421">
        <v>0.58141500000000002</v>
      </c>
      <c r="K1421">
        <v>0.300483</v>
      </c>
      <c r="L1421">
        <v>1.2800499999999999E-2</v>
      </c>
      <c r="M1421" t="s">
        <v>106</v>
      </c>
      <c r="N1421">
        <v>1</v>
      </c>
      <c r="O1421">
        <v>380</v>
      </c>
      <c r="P1421">
        <v>380</v>
      </c>
      <c r="Q1421">
        <v>1.49298E-2</v>
      </c>
    </row>
    <row r="1422" spans="1:17" x14ac:dyDescent="0.35">
      <c r="A1422">
        <v>1</v>
      </c>
      <c r="B1422" t="s">
        <v>77</v>
      </c>
      <c r="C1422">
        <v>2005</v>
      </c>
      <c r="D1422">
        <v>1</v>
      </c>
      <c r="E1422">
        <v>2005.5</v>
      </c>
      <c r="F1422">
        <v>96</v>
      </c>
      <c r="G1422">
        <v>32.385300000000001</v>
      </c>
      <c r="H1422">
        <v>0.75</v>
      </c>
      <c r="I1422">
        <v>0.75</v>
      </c>
      <c r="J1422">
        <v>1.0866400000000001</v>
      </c>
      <c r="K1422">
        <v>1.04959</v>
      </c>
      <c r="L1422">
        <v>0.76190999999999998</v>
      </c>
      <c r="M1422" t="s">
        <v>106</v>
      </c>
      <c r="N1422">
        <v>1</v>
      </c>
      <c r="O1422">
        <v>353</v>
      </c>
      <c r="P1422">
        <v>353</v>
      </c>
      <c r="Q1422">
        <v>1.4108300000000001E-2</v>
      </c>
    </row>
    <row r="1423" spans="1:17" x14ac:dyDescent="0.35">
      <c r="A1423">
        <v>1</v>
      </c>
      <c r="B1423" t="s">
        <v>77</v>
      </c>
      <c r="C1423">
        <v>2006</v>
      </c>
      <c r="D1423">
        <v>1</v>
      </c>
      <c r="E1423">
        <v>2006.5</v>
      </c>
      <c r="F1423">
        <v>53</v>
      </c>
      <c r="G1423">
        <v>36.964300000000001</v>
      </c>
      <c r="H1423">
        <v>0.75</v>
      </c>
      <c r="I1423">
        <v>0.75</v>
      </c>
      <c r="J1423">
        <v>0.36033900000000002</v>
      </c>
      <c r="K1423">
        <v>0.11541700000000001</v>
      </c>
      <c r="L1423">
        <v>-0.172265</v>
      </c>
      <c r="M1423" t="s">
        <v>106</v>
      </c>
      <c r="N1423">
        <v>1</v>
      </c>
      <c r="O1423">
        <v>359</v>
      </c>
      <c r="P1423">
        <v>359</v>
      </c>
      <c r="Q1423">
        <v>1.4595E-2</v>
      </c>
    </row>
    <row r="1424" spans="1:17" x14ac:dyDescent="0.35">
      <c r="A1424">
        <v>1</v>
      </c>
      <c r="B1424" t="s">
        <v>77</v>
      </c>
      <c r="C1424">
        <v>2007</v>
      </c>
      <c r="D1424">
        <v>1</v>
      </c>
      <c r="E1424">
        <v>2007.5</v>
      </c>
      <c r="F1424">
        <v>50</v>
      </c>
      <c r="G1424">
        <v>40.429600000000001</v>
      </c>
      <c r="H1424">
        <v>0.75</v>
      </c>
      <c r="I1424">
        <v>0.75</v>
      </c>
      <c r="J1424">
        <v>0.21246000000000001</v>
      </c>
      <c r="K1424">
        <v>4.0123600000000002E-2</v>
      </c>
      <c r="L1424">
        <v>-0.247558</v>
      </c>
      <c r="M1424" t="s">
        <v>106</v>
      </c>
      <c r="N1424">
        <v>1</v>
      </c>
      <c r="O1424">
        <v>413</v>
      </c>
      <c r="P1424">
        <v>413</v>
      </c>
      <c r="Q1424">
        <v>1.64861E-2</v>
      </c>
    </row>
    <row r="1425" spans="1:17" x14ac:dyDescent="0.35">
      <c r="A1425">
        <v>1</v>
      </c>
      <c r="B1425" t="s">
        <v>77</v>
      </c>
      <c r="C1425">
        <v>2008</v>
      </c>
      <c r="D1425">
        <v>1</v>
      </c>
      <c r="E1425">
        <v>2008.5</v>
      </c>
      <c r="F1425">
        <v>8</v>
      </c>
      <c r="G1425">
        <v>42.0717</v>
      </c>
      <c r="H1425">
        <v>0.75</v>
      </c>
      <c r="I1425">
        <v>0.75</v>
      </c>
      <c r="J1425">
        <v>-1.6599299999999999</v>
      </c>
      <c r="K1425">
        <v>2.44923</v>
      </c>
      <c r="L1425">
        <v>2.1615500000000001</v>
      </c>
      <c r="M1425" t="s">
        <v>106</v>
      </c>
      <c r="N1425">
        <v>1</v>
      </c>
      <c r="O1425">
        <v>514</v>
      </c>
      <c r="P1425">
        <v>514</v>
      </c>
      <c r="Q1425">
        <v>2.0278299999999999E-2</v>
      </c>
    </row>
    <row r="1426" spans="1:17" x14ac:dyDescent="0.35">
      <c r="A1426">
        <v>1</v>
      </c>
      <c r="B1426" t="s">
        <v>77</v>
      </c>
      <c r="C1426">
        <v>2009</v>
      </c>
      <c r="D1426">
        <v>1</v>
      </c>
      <c r="E1426">
        <v>2009.5</v>
      </c>
      <c r="F1426">
        <v>86</v>
      </c>
      <c r="G1426">
        <v>35.105899999999998</v>
      </c>
      <c r="H1426">
        <v>0.75</v>
      </c>
      <c r="I1426">
        <v>0.75</v>
      </c>
      <c r="J1426">
        <v>0.89597700000000002</v>
      </c>
      <c r="K1426">
        <v>0.71357700000000002</v>
      </c>
      <c r="L1426">
        <v>0.42589500000000002</v>
      </c>
      <c r="M1426" t="s">
        <v>106</v>
      </c>
      <c r="N1426">
        <v>1</v>
      </c>
      <c r="O1426">
        <v>486</v>
      </c>
      <c r="P1426">
        <v>486</v>
      </c>
      <c r="Q1426">
        <v>1.9790499999999999E-2</v>
      </c>
    </row>
    <row r="1427" spans="1:17" x14ac:dyDescent="0.35">
      <c r="A1427">
        <v>1</v>
      </c>
      <c r="B1427" t="s">
        <v>77</v>
      </c>
      <c r="C1427">
        <v>2010</v>
      </c>
      <c r="D1427">
        <v>1</v>
      </c>
      <c r="E1427">
        <v>2010.5</v>
      </c>
      <c r="F1427">
        <v>50</v>
      </c>
      <c r="G1427">
        <v>32.884599999999999</v>
      </c>
      <c r="H1427">
        <v>0.75</v>
      </c>
      <c r="I1427">
        <v>0.75</v>
      </c>
      <c r="J1427">
        <v>0.419018</v>
      </c>
      <c r="K1427">
        <v>0.15606700000000001</v>
      </c>
      <c r="L1427">
        <v>-0.13161500000000001</v>
      </c>
      <c r="M1427" t="s">
        <v>106</v>
      </c>
      <c r="N1427">
        <v>1</v>
      </c>
      <c r="O1427">
        <v>452</v>
      </c>
      <c r="P1427">
        <v>452</v>
      </c>
      <c r="Q1427">
        <v>1.9882199999999999E-2</v>
      </c>
    </row>
    <row r="1428" spans="1:17" x14ac:dyDescent="0.35">
      <c r="A1428">
        <v>1</v>
      </c>
      <c r="B1428" t="s">
        <v>77</v>
      </c>
      <c r="C1428">
        <v>2011</v>
      </c>
      <c r="D1428">
        <v>1</v>
      </c>
      <c r="E1428">
        <v>2011.5</v>
      </c>
      <c r="F1428">
        <v>22</v>
      </c>
      <c r="G1428">
        <v>32.048999999999999</v>
      </c>
      <c r="H1428">
        <v>0.75</v>
      </c>
      <c r="I1428">
        <v>0.75</v>
      </c>
      <c r="J1428">
        <v>-0.37622499999999998</v>
      </c>
      <c r="K1428">
        <v>0.12581800000000001</v>
      </c>
      <c r="L1428">
        <v>-0.16186400000000001</v>
      </c>
      <c r="M1428" t="s">
        <v>106</v>
      </c>
      <c r="N1428">
        <v>1</v>
      </c>
      <c r="O1428">
        <v>462</v>
      </c>
      <c r="P1428">
        <v>462</v>
      </c>
      <c r="Q1428">
        <v>2.2223699999999999E-2</v>
      </c>
    </row>
    <row r="1429" spans="1:17" x14ac:dyDescent="0.35">
      <c r="A1429">
        <v>1</v>
      </c>
      <c r="B1429" t="s">
        <v>77</v>
      </c>
      <c r="C1429">
        <v>2012</v>
      </c>
      <c r="D1429">
        <v>1</v>
      </c>
      <c r="E1429">
        <v>2012.5</v>
      </c>
      <c r="F1429">
        <v>29</v>
      </c>
      <c r="G1429">
        <v>32.713299999999997</v>
      </c>
      <c r="H1429">
        <v>0.75</v>
      </c>
      <c r="I1429">
        <v>0.75</v>
      </c>
      <c r="J1429">
        <v>-0.12048399999999999</v>
      </c>
      <c r="K1429">
        <v>1.29035E-2</v>
      </c>
      <c r="L1429">
        <v>-0.274779</v>
      </c>
      <c r="M1429" t="s">
        <v>106</v>
      </c>
      <c r="N1429">
        <v>1</v>
      </c>
      <c r="O1429">
        <v>564</v>
      </c>
      <c r="P1429">
        <v>564</v>
      </c>
      <c r="Q1429">
        <v>3.0171199999999999E-2</v>
      </c>
    </row>
    <row r="1430" spans="1:17" x14ac:dyDescent="0.35">
      <c r="A1430">
        <v>1</v>
      </c>
      <c r="B1430" t="s">
        <v>77</v>
      </c>
      <c r="C1430">
        <v>2013</v>
      </c>
      <c r="D1430">
        <v>1</v>
      </c>
      <c r="E1430">
        <v>2013.5</v>
      </c>
      <c r="F1430">
        <v>5</v>
      </c>
      <c r="G1430">
        <v>24.1828</v>
      </c>
      <c r="H1430">
        <v>0.75</v>
      </c>
      <c r="I1430">
        <v>0.75</v>
      </c>
      <c r="J1430">
        <v>-1.5762</v>
      </c>
      <c r="K1430">
        <v>2.2083699999999999</v>
      </c>
      <c r="L1430">
        <v>1.9206799999999999</v>
      </c>
      <c r="M1430" t="s">
        <v>106</v>
      </c>
      <c r="N1430">
        <v>1</v>
      </c>
      <c r="O1430">
        <v>530</v>
      </c>
      <c r="P1430">
        <v>530</v>
      </c>
      <c r="Q1430">
        <v>3.3614999999999999E-2</v>
      </c>
    </row>
    <row r="1431" spans="1:17" x14ac:dyDescent="0.35">
      <c r="A1431">
        <v>1</v>
      </c>
      <c r="B1431" t="s">
        <v>77</v>
      </c>
      <c r="C1431">
        <v>2014</v>
      </c>
      <c r="D1431">
        <v>1</v>
      </c>
      <c r="E1431">
        <v>2014.5</v>
      </c>
      <c r="F1431">
        <v>7</v>
      </c>
      <c r="G1431">
        <v>31.693899999999999</v>
      </c>
      <c r="H1431">
        <v>0.75</v>
      </c>
      <c r="I1431">
        <v>0.75</v>
      </c>
      <c r="J1431">
        <v>-1.5102199999999999</v>
      </c>
      <c r="K1431">
        <v>2.0273300000000001</v>
      </c>
      <c r="L1431">
        <v>1.7396499999999999</v>
      </c>
      <c r="M1431" t="s">
        <v>106</v>
      </c>
      <c r="N1431">
        <v>1</v>
      </c>
      <c r="O1431">
        <v>751</v>
      </c>
      <c r="P1431">
        <v>751</v>
      </c>
      <c r="Q1431">
        <v>5.9015100000000001E-2</v>
      </c>
    </row>
    <row r="1432" spans="1:17" x14ac:dyDescent="0.35">
      <c r="A1432">
        <v>1</v>
      </c>
      <c r="B1432" t="s">
        <v>77</v>
      </c>
      <c r="C1432">
        <v>2015</v>
      </c>
      <c r="D1432">
        <v>1</v>
      </c>
      <c r="E1432">
        <v>2015.5</v>
      </c>
      <c r="F1432">
        <v>7</v>
      </c>
      <c r="G1432">
        <v>10.611700000000001</v>
      </c>
      <c r="H1432">
        <v>0.75</v>
      </c>
      <c r="I1432">
        <v>0.75</v>
      </c>
      <c r="J1432">
        <v>-0.41604400000000002</v>
      </c>
      <c r="K1432">
        <v>0.15386</v>
      </c>
      <c r="L1432">
        <v>-0.133822</v>
      </c>
      <c r="M1432" t="s">
        <v>106</v>
      </c>
      <c r="N1432">
        <v>1</v>
      </c>
      <c r="O1432">
        <v>440</v>
      </c>
      <c r="P1432">
        <v>440</v>
      </c>
      <c r="Q1432">
        <v>4.5497099999999999E-2</v>
      </c>
    </row>
    <row r="1433" spans="1:17" x14ac:dyDescent="0.35">
      <c r="A1433">
        <v>1</v>
      </c>
      <c r="B1433" t="s">
        <v>77</v>
      </c>
      <c r="C1433">
        <v>2016</v>
      </c>
      <c r="D1433">
        <v>1</v>
      </c>
      <c r="E1433">
        <v>2016.5</v>
      </c>
      <c r="F1433">
        <v>43</v>
      </c>
      <c r="G1433">
        <v>9.2765299999999993</v>
      </c>
      <c r="H1433">
        <v>0.75</v>
      </c>
      <c r="I1433">
        <v>0.75</v>
      </c>
      <c r="J1433">
        <v>1.5337099999999999</v>
      </c>
      <c r="K1433">
        <v>2.09091</v>
      </c>
      <c r="L1433">
        <v>1.8032300000000001</v>
      </c>
      <c r="M1433" t="s">
        <v>106</v>
      </c>
      <c r="N1433">
        <v>1</v>
      </c>
      <c r="O1433">
        <v>305</v>
      </c>
      <c r="P1433">
        <v>305</v>
      </c>
      <c r="Q1433">
        <v>3.75389E-2</v>
      </c>
    </row>
    <row r="1434" spans="1:17" x14ac:dyDescent="0.35">
      <c r="A1434">
        <v>1</v>
      </c>
      <c r="B1434" t="s">
        <v>77</v>
      </c>
      <c r="C1434">
        <v>2017</v>
      </c>
      <c r="D1434">
        <v>1</v>
      </c>
      <c r="E1434">
        <v>2017.5</v>
      </c>
      <c r="F1434">
        <v>0.20200000000000001</v>
      </c>
      <c r="G1434">
        <v>5.5861499999999999</v>
      </c>
      <c r="H1434">
        <v>0.75</v>
      </c>
      <c r="I1434">
        <v>0.75</v>
      </c>
      <c r="J1434">
        <v>-3.3197800000000002</v>
      </c>
      <c r="K1434">
        <v>9.7963699999999996</v>
      </c>
      <c r="L1434">
        <v>9.5086899999999996</v>
      </c>
      <c r="M1434" t="s">
        <v>106</v>
      </c>
      <c r="N1434">
        <v>1</v>
      </c>
      <c r="O1434">
        <v>125</v>
      </c>
      <c r="P1434">
        <v>125</v>
      </c>
      <c r="Q1434">
        <v>1.69196E-2</v>
      </c>
    </row>
    <row r="1435" spans="1:17" x14ac:dyDescent="0.35">
      <c r="A1435">
        <v>1</v>
      </c>
      <c r="B1435" t="s">
        <v>77</v>
      </c>
      <c r="C1435">
        <v>2018</v>
      </c>
      <c r="D1435">
        <v>1</v>
      </c>
      <c r="E1435">
        <v>2018.5</v>
      </c>
      <c r="F1435">
        <v>26</v>
      </c>
      <c r="G1435">
        <v>11.7851</v>
      </c>
      <c r="H1435">
        <v>0.75</v>
      </c>
      <c r="I1435">
        <v>0.75</v>
      </c>
      <c r="J1435">
        <v>0.79126099999999999</v>
      </c>
      <c r="K1435">
        <v>0.55652800000000002</v>
      </c>
      <c r="L1435">
        <v>0.26884599999999997</v>
      </c>
      <c r="M1435" t="s">
        <v>106</v>
      </c>
      <c r="N1435">
        <v>1</v>
      </c>
      <c r="O1435">
        <v>160</v>
      </c>
      <c r="P1435">
        <v>160</v>
      </c>
      <c r="Q1435">
        <v>2.15284E-2</v>
      </c>
    </row>
    <row r="1436" spans="1:17" x14ac:dyDescent="0.35">
      <c r="A1436">
        <v>1</v>
      </c>
      <c r="B1436" t="s">
        <v>77</v>
      </c>
      <c r="C1436">
        <v>2019</v>
      </c>
      <c r="D1436">
        <v>1</v>
      </c>
      <c r="E1436">
        <v>2019.5</v>
      </c>
      <c r="F1436">
        <v>89.3</v>
      </c>
      <c r="G1436">
        <v>8.9721200000000003</v>
      </c>
      <c r="H1436">
        <v>0.75</v>
      </c>
      <c r="I1436">
        <v>0.75</v>
      </c>
      <c r="J1436">
        <v>2.2978800000000001</v>
      </c>
      <c r="K1436">
        <v>4.6935599999999997</v>
      </c>
      <c r="L1436">
        <v>4.4058799999999998</v>
      </c>
      <c r="M1436" t="s">
        <v>106</v>
      </c>
      <c r="N1436">
        <v>1</v>
      </c>
      <c r="O1436">
        <v>134</v>
      </c>
      <c r="P1436">
        <v>134</v>
      </c>
      <c r="Q1436">
        <v>1.55935E-2</v>
      </c>
    </row>
    <row r="1437" spans="1:17" x14ac:dyDescent="0.35">
      <c r="A1437">
        <v>4</v>
      </c>
      <c r="B1437" t="s">
        <v>80</v>
      </c>
      <c r="C1437">
        <v>2009</v>
      </c>
      <c r="D1437">
        <v>1</v>
      </c>
      <c r="E1437">
        <v>2009.5</v>
      </c>
      <c r="F1437">
        <v>65.2</v>
      </c>
      <c r="G1437">
        <v>171.98500000000001</v>
      </c>
      <c r="H1437">
        <v>0.61899999999999999</v>
      </c>
      <c r="I1437">
        <v>0.61899999999999999</v>
      </c>
      <c r="J1437">
        <v>-0.96994599999999997</v>
      </c>
      <c r="K1437">
        <v>1.2276800000000001</v>
      </c>
      <c r="L1437">
        <v>0.74802500000000005</v>
      </c>
      <c r="M1437" t="s">
        <v>106</v>
      </c>
      <c r="N1437">
        <v>1</v>
      </c>
      <c r="O1437">
        <v>2649</v>
      </c>
      <c r="P1437">
        <v>2649</v>
      </c>
      <c r="Q1437">
        <v>0.134493</v>
      </c>
    </row>
    <row r="1438" spans="1:17" x14ac:dyDescent="0.35">
      <c r="A1438">
        <v>4</v>
      </c>
      <c r="B1438" t="s">
        <v>80</v>
      </c>
      <c r="C1438">
        <v>2010</v>
      </c>
      <c r="D1438">
        <v>1</v>
      </c>
      <c r="E1438">
        <v>2010.5</v>
      </c>
      <c r="F1438">
        <v>97.9</v>
      </c>
      <c r="G1438">
        <v>208.28200000000001</v>
      </c>
      <c r="H1438">
        <v>0.63800000000000001</v>
      </c>
      <c r="I1438">
        <v>0.63800000000000001</v>
      </c>
      <c r="J1438">
        <v>-0.75494600000000001</v>
      </c>
      <c r="K1438">
        <v>0.70010099999999997</v>
      </c>
      <c r="L1438">
        <v>0.25068400000000002</v>
      </c>
      <c r="M1438" t="s">
        <v>106</v>
      </c>
      <c r="N1438">
        <v>1</v>
      </c>
      <c r="O1438">
        <v>3236</v>
      </c>
      <c r="P1438">
        <v>3236</v>
      </c>
      <c r="Q1438">
        <v>0.17180500000000001</v>
      </c>
    </row>
    <row r="1439" spans="1:17" x14ac:dyDescent="0.35">
      <c r="A1439">
        <v>4</v>
      </c>
      <c r="B1439" t="s">
        <v>80</v>
      </c>
      <c r="C1439">
        <v>2012</v>
      </c>
      <c r="D1439">
        <v>1</v>
      </c>
      <c r="E1439">
        <v>2012.5</v>
      </c>
      <c r="F1439">
        <v>127.6</v>
      </c>
      <c r="G1439">
        <v>119.78100000000001</v>
      </c>
      <c r="H1439">
        <v>0.185</v>
      </c>
      <c r="I1439">
        <v>0.185</v>
      </c>
      <c r="J1439">
        <v>6.32379E-2</v>
      </c>
      <c r="K1439">
        <v>5.8422700000000001E-2</v>
      </c>
      <c r="L1439">
        <v>-1.6289800000000001</v>
      </c>
      <c r="M1439" t="s">
        <v>106</v>
      </c>
      <c r="N1439">
        <v>1</v>
      </c>
      <c r="O1439">
        <v>2610</v>
      </c>
      <c r="P1439">
        <v>2610</v>
      </c>
      <c r="Q1439">
        <v>0.161299</v>
      </c>
    </row>
    <row r="1440" spans="1:17" x14ac:dyDescent="0.35">
      <c r="A1440">
        <v>4</v>
      </c>
      <c r="B1440" t="s">
        <v>80</v>
      </c>
      <c r="C1440">
        <v>2013</v>
      </c>
      <c r="D1440">
        <v>1</v>
      </c>
      <c r="E1440">
        <v>2013.5</v>
      </c>
      <c r="F1440">
        <v>48.4</v>
      </c>
      <c r="G1440">
        <v>98.155299999999997</v>
      </c>
      <c r="H1440">
        <v>1.1359999999999999</v>
      </c>
      <c r="I1440">
        <v>1.1359999999999999</v>
      </c>
      <c r="J1440">
        <v>-0.70705099999999999</v>
      </c>
      <c r="K1440">
        <v>0.19369400000000001</v>
      </c>
      <c r="L1440">
        <v>0.32120700000000002</v>
      </c>
      <c r="M1440" t="s">
        <v>106</v>
      </c>
      <c r="N1440">
        <v>1</v>
      </c>
      <c r="O1440">
        <v>2871</v>
      </c>
      <c r="P1440">
        <v>2871</v>
      </c>
      <c r="Q1440">
        <v>0.20301</v>
      </c>
    </row>
    <row r="1441" spans="1:17" x14ac:dyDescent="0.35">
      <c r="A1441">
        <v>4</v>
      </c>
      <c r="B1441" t="s">
        <v>80</v>
      </c>
      <c r="C1441">
        <v>2014</v>
      </c>
      <c r="D1441">
        <v>1</v>
      </c>
      <c r="E1441">
        <v>2014.5</v>
      </c>
      <c r="F1441">
        <v>17.7</v>
      </c>
      <c r="G1441">
        <v>40.241599999999998</v>
      </c>
      <c r="H1441">
        <v>0.83499999999999996</v>
      </c>
      <c r="I1441">
        <v>0.83499999999999996</v>
      </c>
      <c r="J1441">
        <v>-0.82133800000000001</v>
      </c>
      <c r="K1441">
        <v>0.48377199999999998</v>
      </c>
      <c r="L1441">
        <v>0.303448</v>
      </c>
      <c r="M1441" t="s">
        <v>106</v>
      </c>
      <c r="N1441">
        <v>1</v>
      </c>
      <c r="O1441">
        <v>1303</v>
      </c>
      <c r="P1441">
        <v>1303</v>
      </c>
      <c r="Q1441">
        <v>0.108253</v>
      </c>
    </row>
    <row r="1442" spans="1:17" x14ac:dyDescent="0.35">
      <c r="A1442">
        <v>4</v>
      </c>
      <c r="B1442" t="s">
        <v>80</v>
      </c>
      <c r="C1442">
        <v>2015</v>
      </c>
      <c r="D1442">
        <v>1</v>
      </c>
      <c r="E1442">
        <v>2015.5</v>
      </c>
      <c r="F1442">
        <v>32.5</v>
      </c>
      <c r="G1442">
        <v>152.18</v>
      </c>
      <c r="H1442">
        <v>0.79</v>
      </c>
      <c r="I1442">
        <v>0.79</v>
      </c>
      <c r="J1442">
        <v>-1.54383</v>
      </c>
      <c r="K1442">
        <v>1.90947</v>
      </c>
      <c r="L1442">
        <v>1.67374</v>
      </c>
      <c r="M1442" t="s">
        <v>106</v>
      </c>
      <c r="N1442">
        <v>1</v>
      </c>
      <c r="O1442">
        <v>1110</v>
      </c>
      <c r="P1442">
        <v>1110</v>
      </c>
      <c r="Q1442">
        <v>0.10038800000000001</v>
      </c>
    </row>
    <row r="1443" spans="1:17" x14ac:dyDescent="0.35">
      <c r="A1443">
        <v>4</v>
      </c>
      <c r="B1443" t="s">
        <v>80</v>
      </c>
      <c r="C1443">
        <v>2016</v>
      </c>
      <c r="D1443">
        <v>1</v>
      </c>
      <c r="E1443">
        <v>2016.5</v>
      </c>
      <c r="F1443">
        <v>155.6</v>
      </c>
      <c r="G1443">
        <v>92.946399999999997</v>
      </c>
      <c r="H1443">
        <v>0.75</v>
      </c>
      <c r="I1443">
        <v>0.75</v>
      </c>
      <c r="J1443">
        <v>0.51526499999999997</v>
      </c>
      <c r="K1443">
        <v>0.23599899999999999</v>
      </c>
      <c r="L1443">
        <v>-5.1683399999999997E-2</v>
      </c>
      <c r="M1443" t="s">
        <v>106</v>
      </c>
      <c r="N1443">
        <v>1</v>
      </c>
      <c r="O1443">
        <v>547</v>
      </c>
      <c r="P1443">
        <v>547</v>
      </c>
      <c r="Q1443">
        <v>5.71633E-2</v>
      </c>
    </row>
    <row r="1444" spans="1:17" x14ac:dyDescent="0.35">
      <c r="A1444">
        <v>4</v>
      </c>
      <c r="B1444" t="s">
        <v>80</v>
      </c>
      <c r="C1444">
        <v>2017</v>
      </c>
      <c r="D1444">
        <v>1</v>
      </c>
      <c r="E1444">
        <v>2017.5</v>
      </c>
      <c r="F1444">
        <v>270.89999999999998</v>
      </c>
      <c r="G1444">
        <v>113.551</v>
      </c>
      <c r="H1444">
        <v>0.75</v>
      </c>
      <c r="I1444">
        <v>0.75</v>
      </c>
      <c r="J1444">
        <v>0.86949299999999996</v>
      </c>
      <c r="K1444">
        <v>0.67201699999999998</v>
      </c>
      <c r="L1444">
        <v>0.38433499999999998</v>
      </c>
      <c r="M1444" t="s">
        <v>106</v>
      </c>
      <c r="N1444">
        <v>1</v>
      </c>
      <c r="O1444">
        <v>442</v>
      </c>
      <c r="P1444">
        <v>442</v>
      </c>
      <c r="Q1444">
        <v>4.93626E-2</v>
      </c>
    </row>
    <row r="1445" spans="1:17" x14ac:dyDescent="0.35">
      <c r="A1445">
        <v>4</v>
      </c>
      <c r="B1445" t="s">
        <v>80</v>
      </c>
      <c r="C1445">
        <v>2018</v>
      </c>
      <c r="D1445">
        <v>1</v>
      </c>
      <c r="E1445">
        <v>2018.5</v>
      </c>
      <c r="F1445">
        <v>456.4</v>
      </c>
      <c r="G1445">
        <v>105.32899999999999</v>
      </c>
      <c r="H1445">
        <v>0.75</v>
      </c>
      <c r="I1445">
        <v>0.75</v>
      </c>
      <c r="J1445">
        <v>1.46628</v>
      </c>
      <c r="K1445">
        <v>1.91109</v>
      </c>
      <c r="L1445">
        <v>1.6234</v>
      </c>
      <c r="M1445" t="s">
        <v>106</v>
      </c>
      <c r="N1445">
        <v>1</v>
      </c>
      <c r="O1445">
        <v>313</v>
      </c>
      <c r="P1445">
        <v>313</v>
      </c>
      <c r="Q1445">
        <v>3.3958599999999999E-2</v>
      </c>
    </row>
    <row r="1446" spans="1:17" x14ac:dyDescent="0.35">
      <c r="A1446">
        <v>4</v>
      </c>
      <c r="B1446" t="s">
        <v>80</v>
      </c>
      <c r="C1446">
        <v>2019</v>
      </c>
      <c r="D1446">
        <v>1</v>
      </c>
      <c r="E1446">
        <v>2019.5</v>
      </c>
      <c r="F1446">
        <v>374.6</v>
      </c>
      <c r="G1446">
        <v>98.227400000000003</v>
      </c>
      <c r="H1446">
        <v>0.75</v>
      </c>
      <c r="I1446">
        <v>0.75</v>
      </c>
      <c r="J1446">
        <v>1.33857</v>
      </c>
      <c r="K1446">
        <v>1.5926899999999999</v>
      </c>
      <c r="L1446">
        <v>1.30501</v>
      </c>
      <c r="M1446" t="s">
        <v>106</v>
      </c>
      <c r="N1446">
        <v>1</v>
      </c>
      <c r="O1446">
        <v>329</v>
      </c>
      <c r="P1446">
        <v>329</v>
      </c>
      <c r="Q1446">
        <v>3.1904799999999997E-2</v>
      </c>
    </row>
    <row r="1448" spans="1:17" x14ac:dyDescent="0.35">
      <c r="A1448" t="s">
        <v>695</v>
      </c>
    </row>
    <row r="1449" spans="1:17" x14ac:dyDescent="0.35">
      <c r="A1449" t="s">
        <v>117</v>
      </c>
      <c r="B1449" t="s">
        <v>505</v>
      </c>
      <c r="C1449" t="s">
        <v>502</v>
      </c>
      <c r="D1449" t="s">
        <v>481</v>
      </c>
      <c r="E1449" t="s">
        <v>506</v>
      </c>
      <c r="F1449" t="s">
        <v>696</v>
      </c>
      <c r="G1449" t="s">
        <v>507</v>
      </c>
      <c r="H1449" t="s">
        <v>508</v>
      </c>
      <c r="I1449" t="s">
        <v>697</v>
      </c>
      <c r="J1449" t="s">
        <v>649</v>
      </c>
      <c r="K1449" t="s">
        <v>698</v>
      </c>
      <c r="L1449" t="s">
        <v>699</v>
      </c>
      <c r="M1449" t="s">
        <v>652</v>
      </c>
    </row>
    <row r="1451" spans="1:17" x14ac:dyDescent="0.35">
      <c r="A1451" t="s">
        <v>54</v>
      </c>
    </row>
    <row r="1452" spans="1:17" x14ac:dyDescent="0.35">
      <c r="A1452" t="s">
        <v>117</v>
      </c>
      <c r="B1452" t="s">
        <v>502</v>
      </c>
      <c r="C1452" t="s">
        <v>481</v>
      </c>
      <c r="D1452" t="s">
        <v>480</v>
      </c>
      <c r="E1452" t="s">
        <v>696</v>
      </c>
      <c r="F1452" t="s">
        <v>700</v>
      </c>
      <c r="G1452" t="s">
        <v>701</v>
      </c>
      <c r="H1452" t="s">
        <v>511</v>
      </c>
      <c r="I1452" t="s">
        <v>702</v>
      </c>
      <c r="J1452" t="s">
        <v>652</v>
      </c>
    </row>
    <row r="1453" spans="1:17" x14ac:dyDescent="0.35">
      <c r="A1453">
        <v>1</v>
      </c>
      <c r="B1453">
        <v>1985</v>
      </c>
      <c r="C1453">
        <v>1</v>
      </c>
      <c r="D1453">
        <v>0</v>
      </c>
      <c r="E1453">
        <v>2</v>
      </c>
      <c r="F1453">
        <v>4.3383000000000003</v>
      </c>
      <c r="G1453">
        <v>17.197199999999999</v>
      </c>
      <c r="H1453">
        <v>1.81426</v>
      </c>
      <c r="I1453" t="s">
        <v>106</v>
      </c>
      <c r="J1453" t="s">
        <v>106</v>
      </c>
    </row>
    <row r="1454" spans="1:17" x14ac:dyDescent="0.35">
      <c r="A1454">
        <v>1</v>
      </c>
      <c r="B1454">
        <v>1986</v>
      </c>
      <c r="C1454">
        <v>1</v>
      </c>
      <c r="D1454">
        <v>0</v>
      </c>
      <c r="E1454">
        <v>2</v>
      </c>
      <c r="F1454">
        <v>6.63504</v>
      </c>
      <c r="G1454">
        <v>43.995399999999997</v>
      </c>
      <c r="H1454">
        <v>3.0964800000000001</v>
      </c>
      <c r="I1454" t="s">
        <v>106</v>
      </c>
      <c r="J1454" t="s">
        <v>106</v>
      </c>
    </row>
    <row r="1455" spans="1:17" x14ac:dyDescent="0.35">
      <c r="A1455">
        <v>1</v>
      </c>
      <c r="B1455">
        <v>1987</v>
      </c>
      <c r="C1455">
        <v>1</v>
      </c>
      <c r="D1455">
        <v>0</v>
      </c>
      <c r="E1455">
        <v>2</v>
      </c>
      <c r="F1455">
        <v>14.4185</v>
      </c>
      <c r="G1455">
        <v>38.6646</v>
      </c>
      <c r="H1455">
        <v>2.98061</v>
      </c>
      <c r="I1455" t="s">
        <v>106</v>
      </c>
      <c r="J1455" t="s">
        <v>106</v>
      </c>
    </row>
    <row r="1456" spans="1:17" x14ac:dyDescent="0.35">
      <c r="A1456">
        <v>1</v>
      </c>
      <c r="B1456">
        <v>1988</v>
      </c>
      <c r="C1456">
        <v>1</v>
      </c>
      <c r="D1456">
        <v>0</v>
      </c>
      <c r="E1456">
        <v>2</v>
      </c>
      <c r="F1456">
        <v>9.3145799999999994</v>
      </c>
      <c r="G1456">
        <v>25.176100000000002</v>
      </c>
      <c r="H1456">
        <v>2.8450600000000001</v>
      </c>
      <c r="I1456" t="s">
        <v>106</v>
      </c>
      <c r="J1456" t="s">
        <v>106</v>
      </c>
    </row>
    <row r="1457" spans="1:10" x14ac:dyDescent="0.35">
      <c r="A1457">
        <v>1</v>
      </c>
      <c r="B1457">
        <v>1989</v>
      </c>
      <c r="C1457">
        <v>1</v>
      </c>
      <c r="D1457">
        <v>0</v>
      </c>
      <c r="E1457">
        <v>2</v>
      </c>
      <c r="F1457">
        <v>11.9941</v>
      </c>
      <c r="G1457">
        <v>24.887499999999999</v>
      </c>
      <c r="H1457">
        <v>5.4130500000000001</v>
      </c>
      <c r="I1457" t="s">
        <v>106</v>
      </c>
      <c r="J1457" t="s">
        <v>106</v>
      </c>
    </row>
    <row r="1458" spans="1:10" x14ac:dyDescent="0.35">
      <c r="A1458">
        <v>1</v>
      </c>
      <c r="B1458">
        <v>1990</v>
      </c>
      <c r="C1458">
        <v>1</v>
      </c>
      <c r="D1458">
        <v>0</v>
      </c>
      <c r="E1458">
        <v>2</v>
      </c>
      <c r="F1458">
        <v>8.0386100000000003</v>
      </c>
      <c r="G1458">
        <v>72.168999999999997</v>
      </c>
      <c r="H1458">
        <v>1.7077800000000001</v>
      </c>
      <c r="I1458" t="s">
        <v>106</v>
      </c>
      <c r="J1458" t="s">
        <v>106</v>
      </c>
    </row>
    <row r="1459" spans="1:10" x14ac:dyDescent="0.35">
      <c r="A1459">
        <v>1</v>
      </c>
      <c r="B1459">
        <v>1991</v>
      </c>
      <c r="C1459">
        <v>1</v>
      </c>
      <c r="D1459">
        <v>0</v>
      </c>
      <c r="E1459">
        <v>2</v>
      </c>
      <c r="F1459">
        <v>8.5489999999999995</v>
      </c>
      <c r="G1459">
        <v>35.700800000000001</v>
      </c>
      <c r="H1459">
        <v>2.8234400000000002</v>
      </c>
      <c r="I1459" t="s">
        <v>106</v>
      </c>
      <c r="J1459" t="s">
        <v>106</v>
      </c>
    </row>
    <row r="1460" spans="1:10" x14ac:dyDescent="0.35">
      <c r="A1460">
        <v>1</v>
      </c>
      <c r="B1460">
        <v>1992</v>
      </c>
      <c r="C1460">
        <v>1</v>
      </c>
      <c r="D1460">
        <v>0</v>
      </c>
      <c r="E1460">
        <v>2</v>
      </c>
      <c r="F1460">
        <v>6.7626400000000002</v>
      </c>
      <c r="G1460">
        <v>15.1669</v>
      </c>
      <c r="H1460">
        <v>2.7329699999999999</v>
      </c>
      <c r="I1460" t="s">
        <v>106</v>
      </c>
      <c r="J1460" t="s">
        <v>106</v>
      </c>
    </row>
    <row r="1461" spans="1:10" x14ac:dyDescent="0.35">
      <c r="A1461">
        <v>1</v>
      </c>
      <c r="B1461">
        <v>1993</v>
      </c>
      <c r="C1461">
        <v>1</v>
      </c>
      <c r="D1461">
        <v>0</v>
      </c>
      <c r="E1461">
        <v>2</v>
      </c>
      <c r="F1461">
        <v>20.798300000000001</v>
      </c>
      <c r="G1461">
        <v>19.698399999999999</v>
      </c>
      <c r="H1461">
        <v>4.3097099999999999</v>
      </c>
      <c r="I1461" t="s">
        <v>106</v>
      </c>
      <c r="J1461" t="s">
        <v>106</v>
      </c>
    </row>
    <row r="1462" spans="1:10" x14ac:dyDescent="0.35">
      <c r="A1462">
        <v>1</v>
      </c>
      <c r="B1462">
        <v>1994</v>
      </c>
      <c r="C1462">
        <v>1</v>
      </c>
      <c r="D1462">
        <v>0</v>
      </c>
      <c r="E1462">
        <v>2</v>
      </c>
      <c r="F1462">
        <v>38.406700000000001</v>
      </c>
      <c r="G1462">
        <v>29.719899999999999</v>
      </c>
      <c r="H1462">
        <v>4.9022500000000004</v>
      </c>
      <c r="I1462" t="s">
        <v>106</v>
      </c>
      <c r="J1462" t="s">
        <v>106</v>
      </c>
    </row>
    <row r="1463" spans="1:10" x14ac:dyDescent="0.35">
      <c r="A1463">
        <v>1</v>
      </c>
      <c r="B1463">
        <v>1995</v>
      </c>
      <c r="C1463">
        <v>1</v>
      </c>
      <c r="D1463">
        <v>0</v>
      </c>
      <c r="E1463">
        <v>2</v>
      </c>
      <c r="F1463">
        <v>31.133700000000001</v>
      </c>
      <c r="G1463">
        <v>24.997499999999999</v>
      </c>
      <c r="H1463">
        <v>6.9484000000000004</v>
      </c>
      <c r="I1463" t="s">
        <v>106</v>
      </c>
      <c r="J1463" t="s">
        <v>106</v>
      </c>
    </row>
    <row r="1464" spans="1:10" x14ac:dyDescent="0.35">
      <c r="A1464">
        <v>1</v>
      </c>
      <c r="B1464">
        <v>1996</v>
      </c>
      <c r="C1464">
        <v>1</v>
      </c>
      <c r="D1464">
        <v>0</v>
      </c>
      <c r="E1464">
        <v>2</v>
      </c>
      <c r="F1464">
        <v>23.2227</v>
      </c>
      <c r="G1464">
        <v>20.475899999999999</v>
      </c>
      <c r="H1464">
        <v>7.1762100000000002</v>
      </c>
      <c r="I1464" t="s">
        <v>106</v>
      </c>
      <c r="J1464" t="s">
        <v>106</v>
      </c>
    </row>
    <row r="1465" spans="1:10" x14ac:dyDescent="0.35">
      <c r="A1465">
        <v>1</v>
      </c>
      <c r="B1465">
        <v>1997</v>
      </c>
      <c r="C1465">
        <v>1</v>
      </c>
      <c r="D1465">
        <v>0</v>
      </c>
      <c r="E1465">
        <v>2</v>
      </c>
      <c r="F1465">
        <v>22.712299999999999</v>
      </c>
      <c r="G1465">
        <v>68.346699999999998</v>
      </c>
      <c r="H1465">
        <v>4.12134</v>
      </c>
      <c r="I1465" t="s">
        <v>106</v>
      </c>
      <c r="J1465" t="s">
        <v>106</v>
      </c>
    </row>
    <row r="1466" spans="1:10" x14ac:dyDescent="0.35">
      <c r="A1466">
        <v>1</v>
      </c>
      <c r="B1466">
        <v>1998</v>
      </c>
      <c r="C1466">
        <v>1</v>
      </c>
      <c r="D1466">
        <v>0</v>
      </c>
      <c r="E1466">
        <v>2</v>
      </c>
      <c r="F1466">
        <v>16.46</v>
      </c>
      <c r="G1466">
        <v>44.021099999999997</v>
      </c>
      <c r="H1466">
        <v>3.2970600000000001</v>
      </c>
      <c r="I1466" t="s">
        <v>106</v>
      </c>
      <c r="J1466" t="s">
        <v>106</v>
      </c>
    </row>
    <row r="1467" spans="1:10" x14ac:dyDescent="0.35">
      <c r="A1467">
        <v>1</v>
      </c>
      <c r="B1467">
        <v>1999</v>
      </c>
      <c r="C1467">
        <v>1</v>
      </c>
      <c r="D1467">
        <v>0</v>
      </c>
      <c r="E1467">
        <v>2</v>
      </c>
      <c r="F1467">
        <v>16.3324</v>
      </c>
      <c r="G1467">
        <v>38.354199999999999</v>
      </c>
      <c r="H1467">
        <v>3.1838799999999998</v>
      </c>
      <c r="I1467" t="s">
        <v>106</v>
      </c>
      <c r="J1467" t="s">
        <v>106</v>
      </c>
    </row>
    <row r="1468" spans="1:10" x14ac:dyDescent="0.35">
      <c r="A1468">
        <v>1</v>
      </c>
      <c r="B1468">
        <v>2000</v>
      </c>
      <c r="C1468">
        <v>1</v>
      </c>
      <c r="D1468">
        <v>0</v>
      </c>
      <c r="E1468">
        <v>2</v>
      </c>
      <c r="F1468">
        <v>19.522300000000001</v>
      </c>
      <c r="G1468">
        <v>39.087299999999999</v>
      </c>
      <c r="H1468">
        <v>3.8498800000000002</v>
      </c>
      <c r="I1468" t="s">
        <v>106</v>
      </c>
      <c r="J1468" t="s">
        <v>106</v>
      </c>
    </row>
    <row r="1469" spans="1:10" x14ac:dyDescent="0.35">
      <c r="A1469">
        <v>1</v>
      </c>
      <c r="B1469">
        <v>2001</v>
      </c>
      <c r="C1469">
        <v>1</v>
      </c>
      <c r="D1469">
        <v>0</v>
      </c>
      <c r="E1469">
        <v>2</v>
      </c>
      <c r="F1469">
        <v>20.6707</v>
      </c>
      <c r="G1469">
        <v>33.461199999999998</v>
      </c>
      <c r="H1469">
        <v>3.9866000000000001</v>
      </c>
      <c r="I1469" t="s">
        <v>106</v>
      </c>
      <c r="J1469" t="s">
        <v>106</v>
      </c>
    </row>
    <row r="1470" spans="1:10" x14ac:dyDescent="0.35">
      <c r="A1470">
        <v>1</v>
      </c>
      <c r="B1470">
        <v>2002</v>
      </c>
      <c r="C1470">
        <v>1</v>
      </c>
      <c r="D1470">
        <v>0</v>
      </c>
      <c r="E1470">
        <v>2</v>
      </c>
      <c r="F1470">
        <v>39.555100000000003</v>
      </c>
      <c r="G1470">
        <v>39.781999999999996</v>
      </c>
      <c r="H1470">
        <v>6.6825900000000003</v>
      </c>
      <c r="I1470" t="s">
        <v>106</v>
      </c>
      <c r="J1470" t="s">
        <v>106</v>
      </c>
    </row>
    <row r="1471" spans="1:10" x14ac:dyDescent="0.35">
      <c r="A1471">
        <v>1</v>
      </c>
      <c r="B1471">
        <v>2003</v>
      </c>
      <c r="C1471">
        <v>1</v>
      </c>
      <c r="D1471">
        <v>0</v>
      </c>
      <c r="E1471">
        <v>2</v>
      </c>
      <c r="F1471">
        <v>36.365099999999998</v>
      </c>
      <c r="G1471">
        <v>41.475000000000001</v>
      </c>
      <c r="H1471">
        <v>6.3427899999999999</v>
      </c>
      <c r="I1471" t="s">
        <v>106</v>
      </c>
      <c r="J1471" t="s">
        <v>106</v>
      </c>
    </row>
    <row r="1472" spans="1:10" x14ac:dyDescent="0.35">
      <c r="A1472">
        <v>1</v>
      </c>
      <c r="B1472">
        <v>2004</v>
      </c>
      <c r="C1472">
        <v>1</v>
      </c>
      <c r="D1472">
        <v>0</v>
      </c>
      <c r="E1472">
        <v>2</v>
      </c>
      <c r="F1472">
        <v>23.733000000000001</v>
      </c>
      <c r="G1472">
        <v>49.0989</v>
      </c>
      <c r="H1472">
        <v>4.5144200000000003</v>
      </c>
      <c r="I1472" t="s">
        <v>106</v>
      </c>
      <c r="J1472" t="s">
        <v>106</v>
      </c>
    </row>
    <row r="1473" spans="1:10" x14ac:dyDescent="0.35">
      <c r="A1473">
        <v>1</v>
      </c>
      <c r="B1473">
        <v>2005</v>
      </c>
      <c r="C1473">
        <v>1</v>
      </c>
      <c r="D1473">
        <v>0</v>
      </c>
      <c r="E1473">
        <v>2</v>
      </c>
      <c r="F1473">
        <v>8.9317899999999995</v>
      </c>
      <c r="G1473">
        <v>19.967500000000001</v>
      </c>
      <c r="H1473">
        <v>2.6001400000000001</v>
      </c>
      <c r="I1473" t="s">
        <v>106</v>
      </c>
      <c r="J1473" t="s">
        <v>106</v>
      </c>
    </row>
    <row r="1474" spans="1:10" x14ac:dyDescent="0.35">
      <c r="A1474">
        <v>1</v>
      </c>
      <c r="B1474">
        <v>2006</v>
      </c>
      <c r="C1474">
        <v>1</v>
      </c>
      <c r="D1474">
        <v>0</v>
      </c>
      <c r="E1474">
        <v>2</v>
      </c>
      <c r="F1474">
        <v>8.5489999999999995</v>
      </c>
      <c r="G1474">
        <v>21.128599999999999</v>
      </c>
      <c r="H1474">
        <v>2.3942399999999999</v>
      </c>
      <c r="I1474" t="s">
        <v>106</v>
      </c>
      <c r="J1474" t="s">
        <v>106</v>
      </c>
    </row>
    <row r="1475" spans="1:10" x14ac:dyDescent="0.35">
      <c r="A1475">
        <v>1</v>
      </c>
      <c r="B1475">
        <v>2007</v>
      </c>
      <c r="C1475">
        <v>1</v>
      </c>
      <c r="D1475">
        <v>0</v>
      </c>
      <c r="E1475">
        <v>2</v>
      </c>
      <c r="F1475">
        <v>8.1662099999999995</v>
      </c>
      <c r="G1475">
        <v>49.548999999999999</v>
      </c>
      <c r="H1475">
        <v>1.65463</v>
      </c>
      <c r="I1475" t="s">
        <v>106</v>
      </c>
      <c r="J1475" t="s">
        <v>106</v>
      </c>
    </row>
    <row r="1476" spans="1:10" x14ac:dyDescent="0.35">
      <c r="A1476">
        <v>1</v>
      </c>
      <c r="B1476">
        <v>2008</v>
      </c>
      <c r="C1476">
        <v>1</v>
      </c>
      <c r="D1476">
        <v>0</v>
      </c>
      <c r="E1476">
        <v>2</v>
      </c>
      <c r="F1476">
        <v>12.5045</v>
      </c>
      <c r="G1476">
        <v>21.2041</v>
      </c>
      <c r="H1476">
        <v>3.2313100000000001</v>
      </c>
      <c r="I1476" t="s">
        <v>106</v>
      </c>
      <c r="J1476" t="s">
        <v>106</v>
      </c>
    </row>
    <row r="1477" spans="1:10" x14ac:dyDescent="0.35">
      <c r="A1477">
        <v>1</v>
      </c>
      <c r="B1477">
        <v>2009</v>
      </c>
      <c r="C1477">
        <v>1</v>
      </c>
      <c r="D1477">
        <v>0</v>
      </c>
      <c r="E1477">
        <v>2</v>
      </c>
      <c r="F1477">
        <v>14.4185</v>
      </c>
      <c r="G1477">
        <v>33.0139</v>
      </c>
      <c r="H1477">
        <v>3.1939500000000001</v>
      </c>
      <c r="I1477" t="s">
        <v>106</v>
      </c>
      <c r="J1477" t="s">
        <v>106</v>
      </c>
    </row>
    <row r="1478" spans="1:10" x14ac:dyDescent="0.35">
      <c r="A1478">
        <v>1</v>
      </c>
      <c r="B1478">
        <v>2010</v>
      </c>
      <c r="C1478">
        <v>1</v>
      </c>
      <c r="D1478">
        <v>0</v>
      </c>
      <c r="E1478">
        <v>2</v>
      </c>
      <c r="F1478">
        <v>12.5045</v>
      </c>
      <c r="G1478">
        <v>32.9251</v>
      </c>
      <c r="H1478">
        <v>3.0919300000000001</v>
      </c>
      <c r="I1478" t="s">
        <v>106</v>
      </c>
      <c r="J1478" t="s">
        <v>106</v>
      </c>
    </row>
    <row r="1479" spans="1:10" x14ac:dyDescent="0.35">
      <c r="A1479">
        <v>1</v>
      </c>
      <c r="B1479">
        <v>2011</v>
      </c>
      <c r="C1479">
        <v>1</v>
      </c>
      <c r="D1479">
        <v>0</v>
      </c>
      <c r="E1479">
        <v>2</v>
      </c>
      <c r="F1479">
        <v>13.1425</v>
      </c>
      <c r="G1479">
        <v>74.748099999999994</v>
      </c>
      <c r="H1479">
        <v>2.0148700000000002</v>
      </c>
      <c r="I1479" t="s">
        <v>106</v>
      </c>
      <c r="J1479" t="s">
        <v>106</v>
      </c>
    </row>
    <row r="1480" spans="1:10" x14ac:dyDescent="0.35">
      <c r="A1480">
        <v>1</v>
      </c>
      <c r="B1480">
        <v>2012</v>
      </c>
      <c r="C1480">
        <v>1</v>
      </c>
      <c r="D1480">
        <v>0</v>
      </c>
      <c r="E1480">
        <v>2</v>
      </c>
      <c r="F1480">
        <v>14.546099999999999</v>
      </c>
      <c r="G1480">
        <v>32.6252</v>
      </c>
      <c r="H1480">
        <v>2.56047</v>
      </c>
      <c r="I1480" t="s">
        <v>106</v>
      </c>
      <c r="J1480" t="s">
        <v>106</v>
      </c>
    </row>
    <row r="1481" spans="1:10" x14ac:dyDescent="0.35">
      <c r="A1481">
        <v>1</v>
      </c>
      <c r="B1481">
        <v>2013</v>
      </c>
      <c r="C1481">
        <v>1</v>
      </c>
      <c r="D1481">
        <v>0</v>
      </c>
      <c r="E1481">
        <v>2</v>
      </c>
      <c r="F1481">
        <v>16.715199999999999</v>
      </c>
      <c r="G1481">
        <v>62.269799999999996</v>
      </c>
      <c r="H1481">
        <v>1.98783</v>
      </c>
      <c r="I1481" t="s">
        <v>106</v>
      </c>
      <c r="J1481" t="s">
        <v>106</v>
      </c>
    </row>
    <row r="1482" spans="1:10" x14ac:dyDescent="0.35">
      <c r="A1482">
        <v>1</v>
      </c>
      <c r="B1482">
        <v>2014</v>
      </c>
      <c r="C1482">
        <v>1</v>
      </c>
      <c r="D1482">
        <v>0</v>
      </c>
      <c r="E1482">
        <v>2</v>
      </c>
      <c r="F1482">
        <v>14.290900000000001</v>
      </c>
      <c r="G1482">
        <v>85.619500000000002</v>
      </c>
      <c r="H1482">
        <v>2.01654</v>
      </c>
      <c r="I1482" t="s">
        <v>106</v>
      </c>
      <c r="J1482" t="s">
        <v>106</v>
      </c>
    </row>
    <row r="1483" spans="1:10" x14ac:dyDescent="0.35">
      <c r="A1483">
        <v>1</v>
      </c>
      <c r="B1483">
        <v>2015</v>
      </c>
      <c r="C1483">
        <v>1</v>
      </c>
      <c r="D1483">
        <v>0</v>
      </c>
      <c r="E1483">
        <v>2</v>
      </c>
      <c r="F1483">
        <v>13.5253</v>
      </c>
      <c r="G1483">
        <v>67.969899999999996</v>
      </c>
      <c r="H1483">
        <v>4.1888699999999996</v>
      </c>
      <c r="I1483" t="s">
        <v>106</v>
      </c>
      <c r="J1483" t="s">
        <v>106</v>
      </c>
    </row>
    <row r="1484" spans="1:10" x14ac:dyDescent="0.35">
      <c r="A1484">
        <v>1</v>
      </c>
      <c r="B1484">
        <v>2016</v>
      </c>
      <c r="C1484">
        <v>1</v>
      </c>
      <c r="D1484">
        <v>0</v>
      </c>
      <c r="E1484">
        <v>2</v>
      </c>
      <c r="F1484">
        <v>22.074300000000001</v>
      </c>
      <c r="G1484">
        <v>298.416</v>
      </c>
      <c r="H1484">
        <v>0.76214800000000005</v>
      </c>
      <c r="I1484" t="s">
        <v>106</v>
      </c>
      <c r="J1484" t="s">
        <v>106</v>
      </c>
    </row>
    <row r="1485" spans="1:10" x14ac:dyDescent="0.35">
      <c r="A1485">
        <v>1</v>
      </c>
      <c r="B1485">
        <v>2017</v>
      </c>
      <c r="C1485">
        <v>1</v>
      </c>
      <c r="D1485">
        <v>0</v>
      </c>
      <c r="E1485">
        <v>2</v>
      </c>
      <c r="F1485">
        <v>21.5639</v>
      </c>
      <c r="G1485">
        <v>134.85</v>
      </c>
      <c r="H1485">
        <v>1.39635</v>
      </c>
      <c r="I1485" t="s">
        <v>106</v>
      </c>
      <c r="J1485" t="s">
        <v>106</v>
      </c>
    </row>
    <row r="1486" spans="1:10" x14ac:dyDescent="0.35">
      <c r="A1486">
        <v>1</v>
      </c>
      <c r="B1486">
        <v>2018</v>
      </c>
      <c r="C1486">
        <v>1</v>
      </c>
      <c r="D1486">
        <v>0</v>
      </c>
      <c r="E1486">
        <v>2</v>
      </c>
      <c r="F1486">
        <v>14.546099999999999</v>
      </c>
      <c r="G1486">
        <v>173.72</v>
      </c>
      <c r="H1486">
        <v>2.85405</v>
      </c>
      <c r="I1486" t="s">
        <v>106</v>
      </c>
      <c r="J1486" t="s">
        <v>106</v>
      </c>
    </row>
    <row r="1487" spans="1:10" x14ac:dyDescent="0.35">
      <c r="A1487">
        <v>1</v>
      </c>
      <c r="B1487">
        <v>2019</v>
      </c>
      <c r="C1487">
        <v>1</v>
      </c>
      <c r="D1487">
        <v>0</v>
      </c>
      <c r="E1487">
        <v>2</v>
      </c>
      <c r="F1487">
        <v>15.183999999999999</v>
      </c>
      <c r="G1487">
        <v>62.781599999999997</v>
      </c>
      <c r="H1487">
        <v>1.5429999999999999</v>
      </c>
      <c r="I1487" t="s">
        <v>106</v>
      </c>
      <c r="J1487" t="s">
        <v>106</v>
      </c>
    </row>
    <row r="1488" spans="1:10" x14ac:dyDescent="0.35">
      <c r="A1488">
        <v>1</v>
      </c>
      <c r="B1488">
        <v>2002</v>
      </c>
      <c r="C1488">
        <v>1</v>
      </c>
      <c r="D1488">
        <v>0</v>
      </c>
      <c r="E1488">
        <v>1</v>
      </c>
      <c r="F1488">
        <v>4.8486900000000004</v>
      </c>
      <c r="G1488">
        <v>3.32376</v>
      </c>
      <c r="H1488">
        <v>4.2284899999999999</v>
      </c>
      <c r="I1488" t="s">
        <v>106</v>
      </c>
      <c r="J1488" t="s">
        <v>106</v>
      </c>
    </row>
    <row r="1489" spans="1:10" x14ac:dyDescent="0.35">
      <c r="A1489">
        <v>1</v>
      </c>
      <c r="B1489">
        <v>2003</v>
      </c>
      <c r="C1489">
        <v>1</v>
      </c>
      <c r="D1489">
        <v>0</v>
      </c>
      <c r="E1489">
        <v>1</v>
      </c>
      <c r="F1489">
        <v>11.100899999999999</v>
      </c>
      <c r="G1489">
        <v>4.0019799999999996</v>
      </c>
      <c r="H1489">
        <v>8.6129099999999994</v>
      </c>
      <c r="I1489" t="s">
        <v>106</v>
      </c>
      <c r="J1489" t="s">
        <v>106</v>
      </c>
    </row>
    <row r="1490" spans="1:10" x14ac:dyDescent="0.35">
      <c r="A1490">
        <v>1</v>
      </c>
      <c r="B1490">
        <v>2005</v>
      </c>
      <c r="C1490">
        <v>1</v>
      </c>
      <c r="D1490">
        <v>0</v>
      </c>
      <c r="E1490">
        <v>1</v>
      </c>
      <c r="F1490">
        <v>10.845700000000001</v>
      </c>
      <c r="G1490">
        <v>1.32067</v>
      </c>
      <c r="H1490">
        <v>86.555099999999996</v>
      </c>
      <c r="I1490" t="s">
        <v>106</v>
      </c>
      <c r="J1490" t="s">
        <v>106</v>
      </c>
    </row>
    <row r="1491" spans="1:10" x14ac:dyDescent="0.35">
      <c r="A1491">
        <v>1</v>
      </c>
      <c r="B1491">
        <v>2006</v>
      </c>
      <c r="C1491">
        <v>1</v>
      </c>
      <c r="D1491">
        <v>0</v>
      </c>
      <c r="E1491">
        <v>1</v>
      </c>
      <c r="F1491">
        <v>15.6944</v>
      </c>
      <c r="G1491">
        <v>4.9521100000000002</v>
      </c>
      <c r="H1491">
        <v>11.359400000000001</v>
      </c>
      <c r="I1491" t="s">
        <v>106</v>
      </c>
      <c r="J1491" t="s">
        <v>106</v>
      </c>
    </row>
    <row r="1492" spans="1:10" x14ac:dyDescent="0.35">
      <c r="A1492">
        <v>1</v>
      </c>
      <c r="B1492">
        <v>2007</v>
      </c>
      <c r="C1492">
        <v>1</v>
      </c>
      <c r="D1492">
        <v>0</v>
      </c>
      <c r="E1492">
        <v>1</v>
      </c>
      <c r="F1492">
        <v>37.258299999999998</v>
      </c>
      <c r="G1492">
        <v>10.5342</v>
      </c>
      <c r="H1492">
        <v>17.357800000000001</v>
      </c>
      <c r="I1492" t="s">
        <v>106</v>
      </c>
      <c r="J1492" t="s">
        <v>106</v>
      </c>
    </row>
    <row r="1493" spans="1:10" x14ac:dyDescent="0.35">
      <c r="A1493">
        <v>1</v>
      </c>
      <c r="B1493">
        <v>2008</v>
      </c>
      <c r="C1493">
        <v>1</v>
      </c>
      <c r="D1493">
        <v>0</v>
      </c>
      <c r="E1493">
        <v>1</v>
      </c>
      <c r="F1493">
        <v>30.1129</v>
      </c>
      <c r="G1493">
        <v>6.9459600000000004</v>
      </c>
      <c r="H1493">
        <v>22.101099999999999</v>
      </c>
      <c r="I1493" t="s">
        <v>106</v>
      </c>
      <c r="J1493" t="s">
        <v>106</v>
      </c>
    </row>
    <row r="1494" spans="1:10" x14ac:dyDescent="0.35">
      <c r="A1494">
        <v>1</v>
      </c>
      <c r="B1494">
        <v>2009</v>
      </c>
      <c r="C1494">
        <v>1</v>
      </c>
      <c r="D1494">
        <v>0</v>
      </c>
      <c r="E1494">
        <v>1</v>
      </c>
      <c r="F1494">
        <v>21.5639</v>
      </c>
      <c r="G1494">
        <v>3.2159200000000001</v>
      </c>
      <c r="H1494">
        <v>49.253900000000002</v>
      </c>
      <c r="I1494" t="s">
        <v>106</v>
      </c>
      <c r="J1494" t="s">
        <v>106</v>
      </c>
    </row>
    <row r="1495" spans="1:10" x14ac:dyDescent="0.35">
      <c r="A1495">
        <v>1</v>
      </c>
      <c r="B1495">
        <v>2010</v>
      </c>
      <c r="C1495">
        <v>1</v>
      </c>
      <c r="D1495">
        <v>0</v>
      </c>
      <c r="E1495">
        <v>1</v>
      </c>
      <c r="F1495">
        <v>18.629200000000001</v>
      </c>
      <c r="G1495">
        <v>22.603100000000001</v>
      </c>
      <c r="H1495">
        <v>5.9770099999999999</v>
      </c>
      <c r="I1495" t="s">
        <v>106</v>
      </c>
      <c r="J1495" t="s">
        <v>106</v>
      </c>
    </row>
    <row r="1496" spans="1:10" x14ac:dyDescent="0.35">
      <c r="A1496">
        <v>1</v>
      </c>
      <c r="B1496">
        <v>2011</v>
      </c>
      <c r="C1496">
        <v>1</v>
      </c>
      <c r="D1496">
        <v>0</v>
      </c>
      <c r="E1496">
        <v>1</v>
      </c>
      <c r="F1496">
        <v>19.905100000000001</v>
      </c>
      <c r="G1496">
        <v>2.15299</v>
      </c>
      <c r="H1496">
        <v>18.704599999999999</v>
      </c>
      <c r="I1496" t="s">
        <v>106</v>
      </c>
      <c r="J1496" t="s">
        <v>106</v>
      </c>
    </row>
    <row r="1497" spans="1:10" x14ac:dyDescent="0.35">
      <c r="A1497">
        <v>1</v>
      </c>
      <c r="B1497">
        <v>2012</v>
      </c>
      <c r="C1497">
        <v>1</v>
      </c>
      <c r="D1497">
        <v>0</v>
      </c>
      <c r="E1497">
        <v>1</v>
      </c>
      <c r="F1497">
        <v>22.8399</v>
      </c>
      <c r="G1497">
        <v>9.7027000000000001</v>
      </c>
      <c r="H1497">
        <v>10.3962</v>
      </c>
      <c r="I1497" t="s">
        <v>106</v>
      </c>
      <c r="J1497" t="s">
        <v>106</v>
      </c>
    </row>
    <row r="1498" spans="1:10" x14ac:dyDescent="0.35">
      <c r="A1498">
        <v>1</v>
      </c>
      <c r="B1498">
        <v>2013</v>
      </c>
      <c r="C1498">
        <v>1</v>
      </c>
      <c r="D1498">
        <v>0</v>
      </c>
      <c r="E1498">
        <v>1</v>
      </c>
      <c r="F1498">
        <v>24.4986</v>
      </c>
      <c r="G1498">
        <v>6.6999000000000004</v>
      </c>
      <c r="H1498">
        <v>23.503</v>
      </c>
      <c r="I1498" t="s">
        <v>106</v>
      </c>
      <c r="J1498" t="s">
        <v>106</v>
      </c>
    </row>
    <row r="1499" spans="1:10" x14ac:dyDescent="0.35">
      <c r="A1499">
        <v>1</v>
      </c>
      <c r="B1499">
        <v>2014</v>
      </c>
      <c r="C1499">
        <v>1</v>
      </c>
      <c r="D1499">
        <v>0</v>
      </c>
      <c r="E1499">
        <v>1</v>
      </c>
      <c r="F1499">
        <v>29.474900000000002</v>
      </c>
      <c r="G1499">
        <v>8.8605900000000002</v>
      </c>
      <c r="H1499">
        <v>46.153399999999998</v>
      </c>
      <c r="I1499" t="s">
        <v>106</v>
      </c>
      <c r="J1499" t="s">
        <v>106</v>
      </c>
    </row>
    <row r="1500" spans="1:10" x14ac:dyDescent="0.35">
      <c r="A1500">
        <v>1</v>
      </c>
      <c r="B1500">
        <v>2015</v>
      </c>
      <c r="C1500">
        <v>1</v>
      </c>
      <c r="D1500">
        <v>0</v>
      </c>
      <c r="E1500">
        <v>1</v>
      </c>
      <c r="F1500">
        <v>23.350300000000001</v>
      </c>
      <c r="G1500">
        <v>2.1721699999999999</v>
      </c>
      <c r="H1500">
        <v>14.618</v>
      </c>
      <c r="I1500" t="s">
        <v>106</v>
      </c>
      <c r="J1500" t="s">
        <v>106</v>
      </c>
    </row>
    <row r="1501" spans="1:10" x14ac:dyDescent="0.35">
      <c r="A1501">
        <v>1</v>
      </c>
      <c r="B1501">
        <v>2016</v>
      </c>
      <c r="C1501">
        <v>1</v>
      </c>
      <c r="D1501">
        <v>0</v>
      </c>
      <c r="E1501">
        <v>1</v>
      </c>
      <c r="F1501">
        <v>8.8041900000000002</v>
      </c>
      <c r="G1501">
        <v>16.345700000000001</v>
      </c>
      <c r="H1501">
        <v>3.74532</v>
      </c>
      <c r="I1501" t="s">
        <v>106</v>
      </c>
      <c r="J1501" t="s">
        <v>106</v>
      </c>
    </row>
    <row r="1502" spans="1:10" x14ac:dyDescent="0.35">
      <c r="A1502">
        <v>1</v>
      </c>
      <c r="B1502">
        <v>2017</v>
      </c>
      <c r="C1502">
        <v>1</v>
      </c>
      <c r="D1502">
        <v>0</v>
      </c>
      <c r="E1502">
        <v>1</v>
      </c>
      <c r="F1502">
        <v>1</v>
      </c>
      <c r="G1502">
        <v>9.9282699999999995</v>
      </c>
      <c r="H1502">
        <v>0.41426000000000002</v>
      </c>
      <c r="I1502" t="s">
        <v>106</v>
      </c>
      <c r="J1502" t="s">
        <v>106</v>
      </c>
    </row>
    <row r="1503" spans="1:10" x14ac:dyDescent="0.35">
      <c r="A1503">
        <v>2</v>
      </c>
      <c r="B1503">
        <v>1985</v>
      </c>
      <c r="C1503">
        <v>1</v>
      </c>
      <c r="D1503">
        <v>0</v>
      </c>
      <c r="E1503">
        <v>2</v>
      </c>
      <c r="F1503">
        <v>2.7925599999999999</v>
      </c>
      <c r="G1503">
        <v>11.2835</v>
      </c>
      <c r="H1503">
        <v>5.1624600000000003</v>
      </c>
      <c r="I1503" t="s">
        <v>106</v>
      </c>
      <c r="J1503" t="s">
        <v>106</v>
      </c>
    </row>
    <row r="1504" spans="1:10" x14ac:dyDescent="0.35">
      <c r="A1504">
        <v>2</v>
      </c>
      <c r="B1504">
        <v>1986</v>
      </c>
      <c r="C1504">
        <v>1</v>
      </c>
      <c r="D1504">
        <v>0</v>
      </c>
      <c r="E1504">
        <v>2</v>
      </c>
      <c r="F1504">
        <v>4.5562899999999997</v>
      </c>
      <c r="G1504">
        <v>45.096499999999999</v>
      </c>
      <c r="H1504">
        <v>1.4979100000000001</v>
      </c>
      <c r="I1504" t="s">
        <v>106</v>
      </c>
      <c r="J1504" t="s">
        <v>106</v>
      </c>
    </row>
    <row r="1505" spans="1:10" x14ac:dyDescent="0.35">
      <c r="A1505">
        <v>2</v>
      </c>
      <c r="B1505">
        <v>1987</v>
      </c>
      <c r="C1505">
        <v>1</v>
      </c>
      <c r="D1505">
        <v>0</v>
      </c>
      <c r="E1505">
        <v>2</v>
      </c>
      <c r="F1505">
        <v>10.141400000000001</v>
      </c>
      <c r="G1505">
        <v>67.908000000000001</v>
      </c>
      <c r="H1505">
        <v>2.4094600000000002</v>
      </c>
      <c r="I1505" t="s">
        <v>106</v>
      </c>
      <c r="J1505" t="s">
        <v>106</v>
      </c>
    </row>
    <row r="1506" spans="1:10" x14ac:dyDescent="0.35">
      <c r="A1506">
        <v>2</v>
      </c>
      <c r="B1506">
        <v>1988</v>
      </c>
      <c r="C1506">
        <v>1</v>
      </c>
      <c r="D1506">
        <v>0</v>
      </c>
      <c r="E1506">
        <v>2</v>
      </c>
      <c r="F1506">
        <v>7.7897800000000004</v>
      </c>
      <c r="G1506">
        <v>15.0344</v>
      </c>
      <c r="H1506">
        <v>6.9029699999999998</v>
      </c>
      <c r="I1506" t="s">
        <v>106</v>
      </c>
      <c r="J1506" t="s">
        <v>106</v>
      </c>
    </row>
    <row r="1507" spans="1:10" x14ac:dyDescent="0.35">
      <c r="A1507">
        <v>2</v>
      </c>
      <c r="B1507">
        <v>1989</v>
      </c>
      <c r="C1507">
        <v>1</v>
      </c>
      <c r="D1507">
        <v>0</v>
      </c>
      <c r="E1507">
        <v>2</v>
      </c>
      <c r="F1507">
        <v>3.8214000000000001</v>
      </c>
      <c r="G1507">
        <v>2.0490900000000001</v>
      </c>
      <c r="H1507">
        <v>12.7841</v>
      </c>
      <c r="I1507" t="s">
        <v>106</v>
      </c>
      <c r="J1507" t="s">
        <v>106</v>
      </c>
    </row>
    <row r="1508" spans="1:10" x14ac:dyDescent="0.35">
      <c r="A1508">
        <v>2</v>
      </c>
      <c r="B1508">
        <v>1990</v>
      </c>
      <c r="C1508">
        <v>1</v>
      </c>
      <c r="D1508">
        <v>0</v>
      </c>
      <c r="E1508">
        <v>2</v>
      </c>
      <c r="F1508">
        <v>3.2334900000000002</v>
      </c>
      <c r="G1508">
        <v>239.27500000000001</v>
      </c>
      <c r="H1508">
        <v>0.222582</v>
      </c>
      <c r="I1508" t="s">
        <v>106</v>
      </c>
      <c r="J1508" t="s">
        <v>106</v>
      </c>
    </row>
    <row r="1509" spans="1:10" x14ac:dyDescent="0.35">
      <c r="A1509">
        <v>2</v>
      </c>
      <c r="B1509">
        <v>1991</v>
      </c>
      <c r="C1509">
        <v>1</v>
      </c>
      <c r="D1509">
        <v>0</v>
      </c>
      <c r="E1509">
        <v>2</v>
      </c>
      <c r="F1509">
        <v>7.7897800000000004</v>
      </c>
      <c r="G1509">
        <v>45.3872</v>
      </c>
      <c r="H1509">
        <v>2.34856</v>
      </c>
      <c r="I1509" t="s">
        <v>106</v>
      </c>
      <c r="J1509" t="s">
        <v>106</v>
      </c>
    </row>
    <row r="1510" spans="1:10" x14ac:dyDescent="0.35">
      <c r="A1510">
        <v>2</v>
      </c>
      <c r="B1510">
        <v>1992</v>
      </c>
      <c r="C1510">
        <v>1</v>
      </c>
      <c r="D1510">
        <v>0</v>
      </c>
      <c r="E1510">
        <v>2</v>
      </c>
      <c r="F1510">
        <v>16.314399999999999</v>
      </c>
      <c r="G1510">
        <v>66.979500000000002</v>
      </c>
      <c r="H1510">
        <v>2.4901599999999999</v>
      </c>
      <c r="I1510" t="s">
        <v>106</v>
      </c>
      <c r="J1510" t="s">
        <v>106</v>
      </c>
    </row>
    <row r="1511" spans="1:10" x14ac:dyDescent="0.35">
      <c r="A1511">
        <v>2</v>
      </c>
      <c r="B1511">
        <v>1993</v>
      </c>
      <c r="C1511">
        <v>1</v>
      </c>
      <c r="D1511">
        <v>0</v>
      </c>
      <c r="E1511">
        <v>2</v>
      </c>
      <c r="F1511">
        <v>18.078199999999999</v>
      </c>
      <c r="G1511">
        <v>65.467100000000002</v>
      </c>
      <c r="H1511">
        <v>3.4165100000000002</v>
      </c>
      <c r="I1511" t="s">
        <v>106</v>
      </c>
      <c r="J1511" t="s">
        <v>106</v>
      </c>
    </row>
    <row r="1512" spans="1:10" x14ac:dyDescent="0.35">
      <c r="A1512">
        <v>2</v>
      </c>
      <c r="B1512">
        <v>1994</v>
      </c>
      <c r="C1512">
        <v>1</v>
      </c>
      <c r="D1512">
        <v>0</v>
      </c>
      <c r="E1512">
        <v>2</v>
      </c>
      <c r="F1512">
        <v>22.781400000000001</v>
      </c>
      <c r="G1512">
        <v>18.515499999999999</v>
      </c>
      <c r="H1512">
        <v>5.5026099999999998</v>
      </c>
      <c r="I1512" t="s">
        <v>106</v>
      </c>
      <c r="J1512" t="s">
        <v>106</v>
      </c>
    </row>
    <row r="1513" spans="1:10" x14ac:dyDescent="0.35">
      <c r="A1513">
        <v>2</v>
      </c>
      <c r="B1513">
        <v>1995</v>
      </c>
      <c r="C1513">
        <v>1</v>
      </c>
      <c r="D1513">
        <v>0</v>
      </c>
      <c r="E1513">
        <v>2</v>
      </c>
      <c r="F1513">
        <v>15.7265</v>
      </c>
      <c r="G1513">
        <v>21.924199999999999</v>
      </c>
      <c r="H1513">
        <v>4.0909399999999998</v>
      </c>
      <c r="I1513" t="s">
        <v>106</v>
      </c>
      <c r="J1513" t="s">
        <v>106</v>
      </c>
    </row>
    <row r="1514" spans="1:10" x14ac:dyDescent="0.35">
      <c r="A1514">
        <v>2</v>
      </c>
      <c r="B1514">
        <v>1996</v>
      </c>
      <c r="C1514">
        <v>1</v>
      </c>
      <c r="D1514">
        <v>0</v>
      </c>
      <c r="E1514">
        <v>2</v>
      </c>
      <c r="F1514">
        <v>15.579599999999999</v>
      </c>
      <c r="G1514">
        <v>45.194299999999998</v>
      </c>
      <c r="H1514">
        <v>2.5847500000000001</v>
      </c>
      <c r="I1514" t="s">
        <v>106</v>
      </c>
      <c r="J1514" t="s">
        <v>106</v>
      </c>
    </row>
    <row r="1515" spans="1:10" x14ac:dyDescent="0.35">
      <c r="A1515">
        <v>2</v>
      </c>
      <c r="B1515">
        <v>1997</v>
      </c>
      <c r="C1515">
        <v>1</v>
      </c>
      <c r="D1515">
        <v>0</v>
      </c>
      <c r="E1515">
        <v>2</v>
      </c>
      <c r="F1515">
        <v>20.1358</v>
      </c>
      <c r="G1515">
        <v>85.0505</v>
      </c>
      <c r="H1515">
        <v>1.9572499999999999</v>
      </c>
      <c r="I1515" t="s">
        <v>106</v>
      </c>
      <c r="J1515" t="s">
        <v>106</v>
      </c>
    </row>
    <row r="1516" spans="1:10" x14ac:dyDescent="0.35">
      <c r="A1516">
        <v>2</v>
      </c>
      <c r="B1516">
        <v>1998</v>
      </c>
      <c r="C1516">
        <v>1</v>
      </c>
      <c r="D1516">
        <v>0</v>
      </c>
      <c r="E1516">
        <v>2</v>
      </c>
      <c r="F1516">
        <v>16.314399999999999</v>
      </c>
      <c r="G1516">
        <v>237.72200000000001</v>
      </c>
      <c r="H1516">
        <v>1.9918400000000001</v>
      </c>
      <c r="I1516" t="s">
        <v>106</v>
      </c>
      <c r="J1516" t="s">
        <v>106</v>
      </c>
    </row>
    <row r="1517" spans="1:10" x14ac:dyDescent="0.35">
      <c r="A1517">
        <v>2</v>
      </c>
      <c r="B1517">
        <v>1999</v>
      </c>
      <c r="C1517">
        <v>1</v>
      </c>
      <c r="D1517">
        <v>0</v>
      </c>
      <c r="E1517">
        <v>2</v>
      </c>
      <c r="F1517">
        <v>21.8996</v>
      </c>
      <c r="G1517">
        <v>354.791</v>
      </c>
      <c r="H1517">
        <v>0.95018800000000003</v>
      </c>
      <c r="I1517" t="s">
        <v>106</v>
      </c>
      <c r="J1517" t="s">
        <v>106</v>
      </c>
    </row>
    <row r="1518" spans="1:10" x14ac:dyDescent="0.35">
      <c r="A1518">
        <v>2</v>
      </c>
      <c r="B1518">
        <v>2000</v>
      </c>
      <c r="C1518">
        <v>1</v>
      </c>
      <c r="D1518">
        <v>0</v>
      </c>
      <c r="E1518">
        <v>2</v>
      </c>
      <c r="F1518">
        <v>9.5534999999999997</v>
      </c>
      <c r="G1518">
        <v>184.16200000000001</v>
      </c>
      <c r="H1518">
        <v>0.611008</v>
      </c>
      <c r="I1518" t="s">
        <v>106</v>
      </c>
      <c r="J1518" t="s">
        <v>106</v>
      </c>
    </row>
    <row r="1519" spans="1:10" x14ac:dyDescent="0.35">
      <c r="A1519">
        <v>2</v>
      </c>
      <c r="B1519">
        <v>2001</v>
      </c>
      <c r="C1519">
        <v>1</v>
      </c>
      <c r="D1519">
        <v>0</v>
      </c>
      <c r="E1519">
        <v>2</v>
      </c>
      <c r="F1519">
        <v>16.755400000000002</v>
      </c>
      <c r="G1519">
        <v>277.60899999999998</v>
      </c>
      <c r="H1519">
        <v>1.1736500000000001</v>
      </c>
      <c r="I1519" t="s">
        <v>106</v>
      </c>
      <c r="J1519" t="s">
        <v>106</v>
      </c>
    </row>
    <row r="1520" spans="1:10" x14ac:dyDescent="0.35">
      <c r="A1520">
        <v>2</v>
      </c>
      <c r="B1520">
        <v>2002</v>
      </c>
      <c r="C1520">
        <v>1</v>
      </c>
      <c r="D1520">
        <v>0</v>
      </c>
      <c r="E1520">
        <v>2</v>
      </c>
      <c r="F1520">
        <v>21.311699999999998</v>
      </c>
      <c r="G1520">
        <v>101.717</v>
      </c>
      <c r="H1520">
        <v>1.9642900000000001</v>
      </c>
      <c r="I1520" t="s">
        <v>106</v>
      </c>
      <c r="J1520" t="s">
        <v>106</v>
      </c>
    </row>
    <row r="1521" spans="1:10" x14ac:dyDescent="0.35">
      <c r="A1521">
        <v>2</v>
      </c>
      <c r="B1521">
        <v>2003</v>
      </c>
      <c r="C1521">
        <v>1</v>
      </c>
      <c r="D1521">
        <v>0</v>
      </c>
      <c r="E1521">
        <v>2</v>
      </c>
      <c r="F1521">
        <v>13.2279</v>
      </c>
      <c r="G1521">
        <v>367.15699999999998</v>
      </c>
      <c r="H1521">
        <v>0.64371</v>
      </c>
      <c r="I1521" t="s">
        <v>106</v>
      </c>
      <c r="J1521" t="s">
        <v>106</v>
      </c>
    </row>
    <row r="1522" spans="1:10" x14ac:dyDescent="0.35">
      <c r="A1522">
        <v>2</v>
      </c>
      <c r="B1522">
        <v>2004</v>
      </c>
      <c r="C1522">
        <v>1</v>
      </c>
      <c r="D1522">
        <v>0</v>
      </c>
      <c r="E1522">
        <v>2</v>
      </c>
      <c r="F1522">
        <v>10.141400000000001</v>
      </c>
      <c r="G1522">
        <v>192.15799999999999</v>
      </c>
      <c r="H1522">
        <v>0.79912700000000003</v>
      </c>
      <c r="I1522" t="s">
        <v>106</v>
      </c>
      <c r="J1522" t="s">
        <v>106</v>
      </c>
    </row>
    <row r="1523" spans="1:10" x14ac:dyDescent="0.35">
      <c r="A1523">
        <v>2</v>
      </c>
      <c r="B1523">
        <v>2005</v>
      </c>
      <c r="C1523">
        <v>1</v>
      </c>
      <c r="D1523">
        <v>0</v>
      </c>
      <c r="E1523">
        <v>2</v>
      </c>
      <c r="F1523">
        <v>3.67442</v>
      </c>
      <c r="G1523">
        <v>131.304</v>
      </c>
      <c r="H1523">
        <v>0.57700799999999997</v>
      </c>
      <c r="I1523" t="s">
        <v>106</v>
      </c>
      <c r="J1523" t="s">
        <v>106</v>
      </c>
    </row>
    <row r="1524" spans="1:10" x14ac:dyDescent="0.35">
      <c r="A1524">
        <v>2</v>
      </c>
      <c r="B1524">
        <v>2006</v>
      </c>
      <c r="C1524">
        <v>1</v>
      </c>
      <c r="D1524">
        <v>0</v>
      </c>
      <c r="E1524">
        <v>2</v>
      </c>
      <c r="F1524">
        <v>9.8474599999999999</v>
      </c>
      <c r="G1524">
        <v>213.482</v>
      </c>
      <c r="H1524">
        <v>0.88137799999999999</v>
      </c>
      <c r="I1524" t="s">
        <v>106</v>
      </c>
      <c r="J1524" t="s">
        <v>106</v>
      </c>
    </row>
    <row r="1525" spans="1:10" x14ac:dyDescent="0.35">
      <c r="A1525">
        <v>2</v>
      </c>
      <c r="B1525">
        <v>2007</v>
      </c>
      <c r="C1525">
        <v>1</v>
      </c>
      <c r="D1525">
        <v>0</v>
      </c>
      <c r="E1525">
        <v>2</v>
      </c>
      <c r="F1525">
        <v>4.5562899999999997</v>
      </c>
      <c r="G1525">
        <v>180.309</v>
      </c>
      <c r="H1525">
        <v>0.51882200000000001</v>
      </c>
      <c r="I1525" t="s">
        <v>106</v>
      </c>
      <c r="J1525" t="s">
        <v>106</v>
      </c>
    </row>
    <row r="1526" spans="1:10" x14ac:dyDescent="0.35">
      <c r="A1526">
        <v>2</v>
      </c>
      <c r="B1526">
        <v>2008</v>
      </c>
      <c r="C1526">
        <v>1</v>
      </c>
      <c r="D1526">
        <v>0</v>
      </c>
      <c r="E1526">
        <v>2</v>
      </c>
      <c r="F1526">
        <v>4.4093099999999996</v>
      </c>
      <c r="G1526">
        <v>107.267</v>
      </c>
      <c r="H1526">
        <v>0.455154</v>
      </c>
      <c r="I1526" t="s">
        <v>106</v>
      </c>
      <c r="J1526" t="s">
        <v>106</v>
      </c>
    </row>
    <row r="1527" spans="1:10" x14ac:dyDescent="0.35">
      <c r="A1527">
        <v>2</v>
      </c>
      <c r="B1527">
        <v>2009</v>
      </c>
      <c r="C1527">
        <v>1</v>
      </c>
      <c r="D1527">
        <v>0</v>
      </c>
      <c r="E1527">
        <v>2</v>
      </c>
      <c r="F1527">
        <v>2.7925599999999999</v>
      </c>
      <c r="G1527">
        <v>340.298</v>
      </c>
      <c r="H1527">
        <v>0.15112200000000001</v>
      </c>
      <c r="I1527" t="s">
        <v>106</v>
      </c>
      <c r="J1527" t="s">
        <v>106</v>
      </c>
    </row>
    <row r="1528" spans="1:10" x14ac:dyDescent="0.35">
      <c r="A1528">
        <v>2</v>
      </c>
      <c r="B1528">
        <v>2010</v>
      </c>
      <c r="C1528">
        <v>1</v>
      </c>
      <c r="D1528">
        <v>0</v>
      </c>
      <c r="E1528">
        <v>2</v>
      </c>
      <c r="F1528">
        <v>6.0260600000000002</v>
      </c>
      <c r="G1528">
        <v>31.282399999999999</v>
      </c>
      <c r="H1528">
        <v>1.2544599999999999</v>
      </c>
      <c r="I1528" t="s">
        <v>106</v>
      </c>
      <c r="J1528" t="s">
        <v>106</v>
      </c>
    </row>
    <row r="1529" spans="1:10" x14ac:dyDescent="0.35">
      <c r="A1529">
        <v>2</v>
      </c>
      <c r="B1529">
        <v>2011</v>
      </c>
      <c r="C1529">
        <v>1</v>
      </c>
      <c r="D1529">
        <v>0</v>
      </c>
      <c r="E1529">
        <v>2</v>
      </c>
      <c r="F1529">
        <v>8.2307100000000002</v>
      </c>
      <c r="G1529">
        <v>227.75700000000001</v>
      </c>
      <c r="H1529">
        <v>0.56920099999999996</v>
      </c>
      <c r="I1529" t="s">
        <v>106</v>
      </c>
      <c r="J1529" t="s">
        <v>106</v>
      </c>
    </row>
    <row r="1530" spans="1:10" x14ac:dyDescent="0.35">
      <c r="A1530">
        <v>2</v>
      </c>
      <c r="B1530">
        <v>2012</v>
      </c>
      <c r="C1530">
        <v>1</v>
      </c>
      <c r="D1530">
        <v>0</v>
      </c>
      <c r="E1530">
        <v>2</v>
      </c>
      <c r="F1530">
        <v>14.697699999999999</v>
      </c>
      <c r="G1530">
        <v>157.33699999999999</v>
      </c>
      <c r="H1530">
        <v>1.0743100000000001</v>
      </c>
      <c r="I1530" t="s">
        <v>106</v>
      </c>
      <c r="J1530" t="s">
        <v>106</v>
      </c>
    </row>
    <row r="1531" spans="1:10" x14ac:dyDescent="0.35">
      <c r="A1531">
        <v>2</v>
      </c>
      <c r="B1531">
        <v>2013</v>
      </c>
      <c r="C1531">
        <v>1</v>
      </c>
      <c r="D1531">
        <v>0</v>
      </c>
      <c r="E1531">
        <v>2</v>
      </c>
      <c r="F1531">
        <v>6.1730299999999998</v>
      </c>
      <c r="G1531">
        <v>246.17</v>
      </c>
      <c r="H1531">
        <v>0.32111299999999998</v>
      </c>
      <c r="I1531" t="s">
        <v>106</v>
      </c>
      <c r="J1531" t="s">
        <v>106</v>
      </c>
    </row>
    <row r="1532" spans="1:10" x14ac:dyDescent="0.35">
      <c r="A1532">
        <v>2</v>
      </c>
      <c r="B1532">
        <v>2014</v>
      </c>
      <c r="C1532">
        <v>1</v>
      </c>
      <c r="D1532">
        <v>0</v>
      </c>
      <c r="E1532">
        <v>2</v>
      </c>
      <c r="F1532">
        <v>10.7293</v>
      </c>
      <c r="G1532">
        <v>291.95</v>
      </c>
      <c r="H1532">
        <v>0.38944499999999999</v>
      </c>
      <c r="I1532" t="s">
        <v>106</v>
      </c>
      <c r="J1532" t="s">
        <v>106</v>
      </c>
    </row>
    <row r="1533" spans="1:10" x14ac:dyDescent="0.35">
      <c r="A1533">
        <v>2</v>
      </c>
      <c r="B1533">
        <v>2015</v>
      </c>
      <c r="C1533">
        <v>1</v>
      </c>
      <c r="D1533">
        <v>0</v>
      </c>
      <c r="E1533">
        <v>2</v>
      </c>
      <c r="F1533">
        <v>11.6112</v>
      </c>
      <c r="G1533">
        <v>366.03300000000002</v>
      </c>
      <c r="H1533">
        <v>0.834619</v>
      </c>
      <c r="I1533" t="s">
        <v>106</v>
      </c>
      <c r="J1533" t="s">
        <v>106</v>
      </c>
    </row>
    <row r="1534" spans="1:10" x14ac:dyDescent="0.35">
      <c r="A1534">
        <v>2</v>
      </c>
      <c r="B1534">
        <v>2016</v>
      </c>
      <c r="C1534">
        <v>1</v>
      </c>
      <c r="D1534">
        <v>0</v>
      </c>
      <c r="E1534">
        <v>2</v>
      </c>
      <c r="F1534">
        <v>16.1675</v>
      </c>
      <c r="G1534">
        <v>539.91200000000003</v>
      </c>
      <c r="H1534">
        <v>0.27818999999999999</v>
      </c>
      <c r="I1534" t="s">
        <v>106</v>
      </c>
      <c r="J1534" t="s">
        <v>106</v>
      </c>
    </row>
    <row r="1535" spans="1:10" x14ac:dyDescent="0.35">
      <c r="A1535">
        <v>2</v>
      </c>
      <c r="B1535">
        <v>2017</v>
      </c>
      <c r="C1535">
        <v>1</v>
      </c>
      <c r="D1535">
        <v>0</v>
      </c>
      <c r="E1535">
        <v>2</v>
      </c>
      <c r="F1535">
        <v>25.133099999999999</v>
      </c>
      <c r="G1535">
        <v>55.487900000000003</v>
      </c>
      <c r="H1535">
        <v>2.7809300000000001</v>
      </c>
      <c r="I1535" t="s">
        <v>106</v>
      </c>
      <c r="J1535" t="s">
        <v>106</v>
      </c>
    </row>
    <row r="1536" spans="1:10" x14ac:dyDescent="0.35">
      <c r="A1536">
        <v>2</v>
      </c>
      <c r="B1536">
        <v>2018</v>
      </c>
      <c r="C1536">
        <v>1</v>
      </c>
      <c r="D1536">
        <v>0</v>
      </c>
      <c r="E1536">
        <v>2</v>
      </c>
      <c r="F1536">
        <v>18.078199999999999</v>
      </c>
      <c r="G1536">
        <v>99.9863</v>
      </c>
      <c r="H1536">
        <v>1.25362</v>
      </c>
      <c r="I1536" t="s">
        <v>106</v>
      </c>
      <c r="J1536" t="s">
        <v>106</v>
      </c>
    </row>
    <row r="1537" spans="1:10" x14ac:dyDescent="0.35">
      <c r="A1537">
        <v>2</v>
      </c>
      <c r="B1537">
        <v>2019</v>
      </c>
      <c r="C1537">
        <v>1</v>
      </c>
      <c r="D1537">
        <v>0</v>
      </c>
      <c r="E1537">
        <v>2</v>
      </c>
      <c r="F1537">
        <v>15.1386</v>
      </c>
      <c r="G1537">
        <v>232.631</v>
      </c>
      <c r="H1537">
        <v>0.47272500000000001</v>
      </c>
      <c r="I1537" t="s">
        <v>106</v>
      </c>
      <c r="J1537" t="s">
        <v>106</v>
      </c>
    </row>
    <row r="1538" spans="1:10" x14ac:dyDescent="0.35">
      <c r="A1538">
        <v>3</v>
      </c>
      <c r="B1538">
        <v>1985</v>
      </c>
      <c r="C1538">
        <v>1</v>
      </c>
      <c r="D1538">
        <v>0</v>
      </c>
      <c r="E1538">
        <v>2</v>
      </c>
      <c r="F1538">
        <v>2</v>
      </c>
      <c r="G1538">
        <v>1.0927100000000001</v>
      </c>
      <c r="H1538">
        <v>5.9693699999999996</v>
      </c>
      <c r="I1538" t="s">
        <v>106</v>
      </c>
      <c r="J1538" t="s">
        <v>703</v>
      </c>
    </row>
    <row r="1539" spans="1:10" x14ac:dyDescent="0.35">
      <c r="A1539">
        <v>3</v>
      </c>
      <c r="B1539">
        <v>1987</v>
      </c>
      <c r="C1539">
        <v>1</v>
      </c>
      <c r="D1539">
        <v>0</v>
      </c>
      <c r="E1539">
        <v>2</v>
      </c>
      <c r="F1539">
        <v>1</v>
      </c>
      <c r="G1539">
        <v>9.6532300000000006</v>
      </c>
      <c r="H1539">
        <v>0.94855</v>
      </c>
      <c r="I1539" t="s">
        <v>106</v>
      </c>
      <c r="J1539" t="s">
        <v>703</v>
      </c>
    </row>
    <row r="1540" spans="1:10" x14ac:dyDescent="0.35">
      <c r="A1540">
        <v>3</v>
      </c>
      <c r="B1540">
        <v>1988</v>
      </c>
      <c r="C1540">
        <v>1</v>
      </c>
      <c r="D1540">
        <v>0</v>
      </c>
      <c r="E1540">
        <v>2</v>
      </c>
      <c r="F1540">
        <v>2</v>
      </c>
      <c r="G1540">
        <v>66.192599999999999</v>
      </c>
      <c r="H1540">
        <v>0.33207900000000001</v>
      </c>
      <c r="I1540" t="s">
        <v>106</v>
      </c>
      <c r="J1540" t="s">
        <v>703</v>
      </c>
    </row>
    <row r="1541" spans="1:10" x14ac:dyDescent="0.35">
      <c r="A1541">
        <v>3</v>
      </c>
      <c r="B1541">
        <v>1989</v>
      </c>
      <c r="C1541">
        <v>1</v>
      </c>
      <c r="D1541">
        <v>0</v>
      </c>
      <c r="E1541">
        <v>2</v>
      </c>
      <c r="F1541">
        <v>4</v>
      </c>
      <c r="G1541">
        <v>7.2248400000000004</v>
      </c>
      <c r="H1541">
        <v>4.1997600000000004</v>
      </c>
      <c r="I1541" t="s">
        <v>106</v>
      </c>
      <c r="J1541" t="s">
        <v>703</v>
      </c>
    </row>
    <row r="1542" spans="1:10" x14ac:dyDescent="0.35">
      <c r="A1542">
        <v>3</v>
      </c>
      <c r="B1542">
        <v>1991</v>
      </c>
      <c r="C1542">
        <v>1</v>
      </c>
      <c r="D1542">
        <v>0</v>
      </c>
      <c r="E1542">
        <v>2</v>
      </c>
      <c r="F1542">
        <v>1</v>
      </c>
      <c r="G1542">
        <v>13.7469</v>
      </c>
      <c r="H1542">
        <v>0.49338199999999999</v>
      </c>
      <c r="I1542" t="s">
        <v>106</v>
      </c>
      <c r="J1542" t="s">
        <v>703</v>
      </c>
    </row>
    <row r="1543" spans="1:10" x14ac:dyDescent="0.35">
      <c r="A1543">
        <v>3</v>
      </c>
      <c r="B1543">
        <v>1992</v>
      </c>
      <c r="C1543">
        <v>1</v>
      </c>
      <c r="D1543">
        <v>0</v>
      </c>
      <c r="E1543">
        <v>2</v>
      </c>
      <c r="F1543">
        <v>2</v>
      </c>
      <c r="G1543">
        <v>10.0518</v>
      </c>
      <c r="H1543">
        <v>1.2284999999999999</v>
      </c>
      <c r="I1543" t="s">
        <v>106</v>
      </c>
      <c r="J1543" t="s">
        <v>703</v>
      </c>
    </row>
    <row r="1544" spans="1:10" x14ac:dyDescent="0.35">
      <c r="A1544">
        <v>3</v>
      </c>
      <c r="B1544">
        <v>1995</v>
      </c>
      <c r="C1544">
        <v>1</v>
      </c>
      <c r="D1544">
        <v>0</v>
      </c>
      <c r="E1544">
        <v>2</v>
      </c>
      <c r="F1544">
        <v>2</v>
      </c>
      <c r="G1544">
        <v>4.1143400000000003</v>
      </c>
      <c r="H1544">
        <v>3.7000799999999998</v>
      </c>
      <c r="I1544" t="s">
        <v>106</v>
      </c>
      <c r="J1544" t="s">
        <v>703</v>
      </c>
    </row>
    <row r="1545" spans="1:10" x14ac:dyDescent="0.35">
      <c r="A1545">
        <v>3</v>
      </c>
      <c r="B1545">
        <v>1996</v>
      </c>
      <c r="C1545">
        <v>1</v>
      </c>
      <c r="D1545">
        <v>0</v>
      </c>
      <c r="E1545">
        <v>2</v>
      </c>
      <c r="F1545">
        <v>10.296099999999999</v>
      </c>
      <c r="G1545">
        <v>21.022600000000001</v>
      </c>
      <c r="H1545">
        <v>3.0750500000000001</v>
      </c>
      <c r="I1545" t="s">
        <v>106</v>
      </c>
      <c r="J1545" t="s">
        <v>106</v>
      </c>
    </row>
    <row r="1546" spans="1:10" x14ac:dyDescent="0.35">
      <c r="A1546">
        <v>3</v>
      </c>
      <c r="B1546">
        <v>1998</v>
      </c>
      <c r="C1546">
        <v>1</v>
      </c>
      <c r="D1546">
        <v>0</v>
      </c>
      <c r="E1546">
        <v>2</v>
      </c>
      <c r="F1546">
        <v>7.0689599999999997</v>
      </c>
      <c r="G1546">
        <v>28.064800000000002</v>
      </c>
      <c r="H1546">
        <v>2.0137</v>
      </c>
      <c r="I1546" t="s">
        <v>106</v>
      </c>
      <c r="J1546" t="s">
        <v>106</v>
      </c>
    </row>
    <row r="1547" spans="1:10" x14ac:dyDescent="0.35">
      <c r="A1547">
        <v>3</v>
      </c>
      <c r="B1547">
        <v>1999</v>
      </c>
      <c r="C1547">
        <v>1</v>
      </c>
      <c r="D1547">
        <v>0</v>
      </c>
      <c r="E1547">
        <v>2</v>
      </c>
      <c r="F1547">
        <v>18.748100000000001</v>
      </c>
      <c r="G1547">
        <v>276.029</v>
      </c>
      <c r="H1547">
        <v>0.67120899999999994</v>
      </c>
      <c r="I1547" t="s">
        <v>106</v>
      </c>
      <c r="J1547" t="s">
        <v>106</v>
      </c>
    </row>
    <row r="1548" spans="1:10" x14ac:dyDescent="0.35">
      <c r="A1548">
        <v>3</v>
      </c>
      <c r="B1548">
        <v>2000</v>
      </c>
      <c r="C1548">
        <v>1</v>
      </c>
      <c r="D1548">
        <v>0</v>
      </c>
      <c r="E1548">
        <v>2</v>
      </c>
      <c r="F1548">
        <v>7.3762999999999996</v>
      </c>
      <c r="G1548">
        <v>60.582700000000003</v>
      </c>
      <c r="H1548">
        <v>0.68030299999999999</v>
      </c>
      <c r="I1548" t="s">
        <v>106</v>
      </c>
      <c r="J1548" t="s">
        <v>106</v>
      </c>
    </row>
    <row r="1549" spans="1:10" x14ac:dyDescent="0.35">
      <c r="A1549">
        <v>3</v>
      </c>
      <c r="B1549">
        <v>2001</v>
      </c>
      <c r="C1549">
        <v>1</v>
      </c>
      <c r="D1549">
        <v>0</v>
      </c>
      <c r="E1549">
        <v>2</v>
      </c>
      <c r="F1549">
        <v>27.661100000000001</v>
      </c>
      <c r="G1549">
        <v>200.322</v>
      </c>
      <c r="H1549">
        <v>0.96544099999999999</v>
      </c>
      <c r="I1549" t="s">
        <v>106</v>
      </c>
      <c r="J1549" t="s">
        <v>106</v>
      </c>
    </row>
    <row r="1550" spans="1:10" x14ac:dyDescent="0.35">
      <c r="A1550">
        <v>3</v>
      </c>
      <c r="B1550">
        <v>2002</v>
      </c>
      <c r="C1550">
        <v>1</v>
      </c>
      <c r="D1550">
        <v>0</v>
      </c>
      <c r="E1550">
        <v>2</v>
      </c>
      <c r="F1550">
        <v>3.8418299999999999</v>
      </c>
      <c r="G1550">
        <v>36.061399999999999</v>
      </c>
      <c r="H1550">
        <v>0.83677299999999999</v>
      </c>
      <c r="I1550" t="s">
        <v>106</v>
      </c>
      <c r="J1550" t="s">
        <v>106</v>
      </c>
    </row>
    <row r="1551" spans="1:10" x14ac:dyDescent="0.35">
      <c r="A1551">
        <v>3</v>
      </c>
      <c r="B1551">
        <v>2003</v>
      </c>
      <c r="C1551">
        <v>1</v>
      </c>
      <c r="D1551">
        <v>0</v>
      </c>
      <c r="E1551">
        <v>2</v>
      </c>
      <c r="F1551">
        <v>4.6101900000000002</v>
      </c>
      <c r="G1551">
        <v>17.3826</v>
      </c>
      <c r="H1551">
        <v>2.6181299999999998</v>
      </c>
      <c r="I1551" t="s">
        <v>106</v>
      </c>
      <c r="J1551" t="s">
        <v>106</v>
      </c>
    </row>
    <row r="1552" spans="1:10" x14ac:dyDescent="0.35">
      <c r="A1552">
        <v>3</v>
      </c>
      <c r="B1552">
        <v>2004</v>
      </c>
      <c r="C1552">
        <v>1</v>
      </c>
      <c r="D1552">
        <v>0</v>
      </c>
      <c r="E1552">
        <v>2</v>
      </c>
      <c r="F1552">
        <v>6.7616100000000001</v>
      </c>
      <c r="G1552">
        <v>45.709099999999999</v>
      </c>
      <c r="H1552">
        <v>1.1007899999999999</v>
      </c>
      <c r="I1552" t="s">
        <v>106</v>
      </c>
      <c r="J1552" t="s">
        <v>106</v>
      </c>
    </row>
    <row r="1553" spans="1:10" x14ac:dyDescent="0.35">
      <c r="A1553">
        <v>3</v>
      </c>
      <c r="B1553">
        <v>2005</v>
      </c>
      <c r="C1553">
        <v>1</v>
      </c>
      <c r="D1553">
        <v>0</v>
      </c>
      <c r="E1553">
        <v>2</v>
      </c>
      <c r="F1553">
        <v>12.1402</v>
      </c>
      <c r="G1553">
        <v>115.417</v>
      </c>
      <c r="H1553">
        <v>0.68727199999999999</v>
      </c>
      <c r="I1553" t="s">
        <v>106</v>
      </c>
      <c r="J1553" t="s">
        <v>106</v>
      </c>
    </row>
    <row r="1554" spans="1:10" x14ac:dyDescent="0.35">
      <c r="A1554">
        <v>3</v>
      </c>
      <c r="B1554">
        <v>2006</v>
      </c>
      <c r="C1554">
        <v>1</v>
      </c>
      <c r="D1554">
        <v>0</v>
      </c>
      <c r="E1554">
        <v>2</v>
      </c>
      <c r="F1554">
        <v>4.3028399999999998</v>
      </c>
      <c r="G1554">
        <v>17.9986</v>
      </c>
      <c r="H1554">
        <v>1.4944500000000001</v>
      </c>
      <c r="I1554" t="s">
        <v>106</v>
      </c>
      <c r="J1554" t="s">
        <v>106</v>
      </c>
    </row>
    <row r="1555" spans="1:10" x14ac:dyDescent="0.35">
      <c r="A1555">
        <v>3</v>
      </c>
      <c r="B1555">
        <v>2007</v>
      </c>
      <c r="C1555">
        <v>1</v>
      </c>
      <c r="D1555">
        <v>0</v>
      </c>
      <c r="E1555">
        <v>2</v>
      </c>
      <c r="F1555">
        <v>18.440799999999999</v>
      </c>
      <c r="G1555">
        <v>172.83</v>
      </c>
      <c r="H1555">
        <v>0.64688999999999997</v>
      </c>
      <c r="I1555" t="s">
        <v>106</v>
      </c>
      <c r="J1555" t="s">
        <v>106</v>
      </c>
    </row>
    <row r="1556" spans="1:10" x14ac:dyDescent="0.35">
      <c r="A1556">
        <v>3</v>
      </c>
      <c r="B1556">
        <v>2008</v>
      </c>
      <c r="C1556">
        <v>1</v>
      </c>
      <c r="D1556">
        <v>0</v>
      </c>
      <c r="E1556">
        <v>2</v>
      </c>
      <c r="F1556">
        <v>10.4498</v>
      </c>
      <c r="G1556">
        <v>91.214799999999997</v>
      </c>
      <c r="H1556">
        <v>0.65216300000000005</v>
      </c>
      <c r="I1556" t="s">
        <v>106</v>
      </c>
      <c r="J1556" t="s">
        <v>106</v>
      </c>
    </row>
    <row r="1557" spans="1:10" x14ac:dyDescent="0.35">
      <c r="A1557">
        <v>3</v>
      </c>
      <c r="B1557">
        <v>2009</v>
      </c>
      <c r="C1557">
        <v>1</v>
      </c>
      <c r="D1557">
        <v>0</v>
      </c>
      <c r="E1557">
        <v>2</v>
      </c>
      <c r="F1557">
        <v>21.360499999999998</v>
      </c>
      <c r="G1557">
        <v>129.18600000000001</v>
      </c>
      <c r="H1557">
        <v>1.41595</v>
      </c>
      <c r="I1557" t="s">
        <v>106</v>
      </c>
      <c r="J1557" t="s">
        <v>106</v>
      </c>
    </row>
    <row r="1558" spans="1:10" x14ac:dyDescent="0.35">
      <c r="A1558">
        <v>3</v>
      </c>
      <c r="B1558">
        <v>2010</v>
      </c>
      <c r="C1558">
        <v>1</v>
      </c>
      <c r="D1558">
        <v>0</v>
      </c>
      <c r="E1558">
        <v>2</v>
      </c>
      <c r="F1558">
        <v>6.6079400000000001</v>
      </c>
      <c r="G1558">
        <v>24.3049</v>
      </c>
      <c r="H1558">
        <v>2.6528399999999999</v>
      </c>
      <c r="I1558" t="s">
        <v>106</v>
      </c>
      <c r="J1558" t="s">
        <v>106</v>
      </c>
    </row>
    <row r="1559" spans="1:10" x14ac:dyDescent="0.35">
      <c r="A1559">
        <v>3</v>
      </c>
      <c r="B1559">
        <v>2011</v>
      </c>
      <c r="C1559">
        <v>1</v>
      </c>
      <c r="D1559">
        <v>0</v>
      </c>
      <c r="E1559">
        <v>2</v>
      </c>
      <c r="F1559">
        <v>15.3673</v>
      </c>
      <c r="G1559">
        <v>254.155</v>
      </c>
      <c r="H1559">
        <v>0.48803800000000003</v>
      </c>
      <c r="I1559" t="s">
        <v>106</v>
      </c>
      <c r="J1559" t="s">
        <v>106</v>
      </c>
    </row>
    <row r="1560" spans="1:10" x14ac:dyDescent="0.35">
      <c r="A1560">
        <v>3</v>
      </c>
      <c r="B1560">
        <v>2012</v>
      </c>
      <c r="C1560">
        <v>1</v>
      </c>
      <c r="D1560">
        <v>0</v>
      </c>
      <c r="E1560">
        <v>2</v>
      </c>
      <c r="F1560">
        <v>21.667899999999999</v>
      </c>
      <c r="G1560">
        <v>68.436300000000003</v>
      </c>
      <c r="H1560">
        <v>5.0766499999999999</v>
      </c>
      <c r="I1560" t="s">
        <v>106</v>
      </c>
      <c r="J1560" t="s">
        <v>106</v>
      </c>
    </row>
    <row r="1561" spans="1:10" x14ac:dyDescent="0.35">
      <c r="A1561">
        <v>4</v>
      </c>
      <c r="B1561">
        <v>2000</v>
      </c>
      <c r="C1561">
        <v>1</v>
      </c>
      <c r="D1561">
        <v>0</v>
      </c>
      <c r="E1561">
        <v>2</v>
      </c>
      <c r="F1561">
        <v>7.2633599999999996</v>
      </c>
      <c r="G1561">
        <v>285.55</v>
      </c>
      <c r="H1561">
        <v>0.27523799999999998</v>
      </c>
      <c r="I1561" t="s">
        <v>106</v>
      </c>
      <c r="J1561" t="s">
        <v>106</v>
      </c>
    </row>
    <row r="1562" spans="1:10" x14ac:dyDescent="0.35">
      <c r="A1562">
        <v>4</v>
      </c>
      <c r="B1562">
        <v>2001</v>
      </c>
      <c r="C1562">
        <v>1</v>
      </c>
      <c r="D1562">
        <v>0</v>
      </c>
      <c r="E1562">
        <v>2</v>
      </c>
      <c r="F1562">
        <v>11.8323</v>
      </c>
      <c r="G1562">
        <v>283.822</v>
      </c>
      <c r="H1562">
        <v>0.52423200000000003</v>
      </c>
      <c r="I1562" t="s">
        <v>106</v>
      </c>
      <c r="J1562" t="s">
        <v>106</v>
      </c>
    </row>
    <row r="1563" spans="1:10" x14ac:dyDescent="0.35">
      <c r="A1563">
        <v>4</v>
      </c>
      <c r="B1563">
        <v>2002</v>
      </c>
      <c r="C1563">
        <v>1</v>
      </c>
      <c r="D1563">
        <v>0</v>
      </c>
      <c r="E1563">
        <v>2</v>
      </c>
      <c r="F1563">
        <v>9.3720800000000004</v>
      </c>
      <c r="G1563">
        <v>212.34700000000001</v>
      </c>
      <c r="H1563">
        <v>0.30261199999999999</v>
      </c>
      <c r="I1563" t="s">
        <v>106</v>
      </c>
      <c r="J1563" t="s">
        <v>106</v>
      </c>
    </row>
    <row r="1564" spans="1:10" x14ac:dyDescent="0.35">
      <c r="A1564">
        <v>4</v>
      </c>
      <c r="B1564">
        <v>2003</v>
      </c>
      <c r="C1564">
        <v>1</v>
      </c>
      <c r="D1564">
        <v>0</v>
      </c>
      <c r="E1564">
        <v>2</v>
      </c>
      <c r="F1564">
        <v>15.112500000000001</v>
      </c>
      <c r="G1564">
        <v>158.43700000000001</v>
      </c>
      <c r="H1564">
        <v>1.90133</v>
      </c>
      <c r="I1564" t="s">
        <v>106</v>
      </c>
      <c r="J1564" t="s">
        <v>106</v>
      </c>
    </row>
    <row r="1565" spans="1:10" x14ac:dyDescent="0.35">
      <c r="A1565">
        <v>4</v>
      </c>
      <c r="B1565">
        <v>2004</v>
      </c>
      <c r="C1565">
        <v>1</v>
      </c>
      <c r="D1565">
        <v>0</v>
      </c>
      <c r="E1565">
        <v>2</v>
      </c>
      <c r="F1565">
        <v>14.292400000000001</v>
      </c>
      <c r="G1565">
        <v>106.574</v>
      </c>
      <c r="H1565">
        <v>0.95845899999999995</v>
      </c>
      <c r="I1565" t="s">
        <v>106</v>
      </c>
      <c r="J1565" t="s">
        <v>106</v>
      </c>
    </row>
    <row r="1566" spans="1:10" x14ac:dyDescent="0.35">
      <c r="A1566">
        <v>4</v>
      </c>
      <c r="B1566">
        <v>2005</v>
      </c>
      <c r="C1566">
        <v>1</v>
      </c>
      <c r="D1566">
        <v>0</v>
      </c>
      <c r="E1566">
        <v>2</v>
      </c>
      <c r="F1566">
        <v>9.6063799999999997</v>
      </c>
      <c r="G1566">
        <v>204.90700000000001</v>
      </c>
      <c r="H1566">
        <v>0.31272100000000003</v>
      </c>
      <c r="I1566" t="s">
        <v>106</v>
      </c>
      <c r="J1566" t="s">
        <v>106</v>
      </c>
    </row>
    <row r="1567" spans="1:10" x14ac:dyDescent="0.35">
      <c r="A1567">
        <v>4</v>
      </c>
      <c r="B1567">
        <v>2006</v>
      </c>
      <c r="C1567">
        <v>1</v>
      </c>
      <c r="D1567">
        <v>0</v>
      </c>
      <c r="E1567">
        <v>2</v>
      </c>
      <c r="F1567">
        <v>14.1753</v>
      </c>
      <c r="G1567">
        <v>160.71</v>
      </c>
      <c r="H1567">
        <v>1.0748500000000001</v>
      </c>
      <c r="I1567" t="s">
        <v>106</v>
      </c>
      <c r="J1567" t="s">
        <v>106</v>
      </c>
    </row>
    <row r="1568" spans="1:10" x14ac:dyDescent="0.35">
      <c r="A1568">
        <v>4</v>
      </c>
      <c r="B1568">
        <v>2007</v>
      </c>
      <c r="C1568">
        <v>1</v>
      </c>
      <c r="D1568">
        <v>0</v>
      </c>
      <c r="E1568">
        <v>2</v>
      </c>
      <c r="F1568">
        <v>21.790099999999999</v>
      </c>
      <c r="G1568">
        <v>164.18899999999999</v>
      </c>
      <c r="H1568">
        <v>1.1375999999999999</v>
      </c>
      <c r="I1568" t="s">
        <v>106</v>
      </c>
      <c r="J1568" t="s">
        <v>106</v>
      </c>
    </row>
    <row r="1569" spans="1:10" x14ac:dyDescent="0.35">
      <c r="A1569">
        <v>4</v>
      </c>
      <c r="B1569">
        <v>2008</v>
      </c>
      <c r="C1569">
        <v>1</v>
      </c>
      <c r="D1569">
        <v>0</v>
      </c>
      <c r="E1569">
        <v>2</v>
      </c>
      <c r="F1569">
        <v>22.7273</v>
      </c>
      <c r="G1569">
        <v>150.20099999999999</v>
      </c>
      <c r="H1569">
        <v>1.1888099999999999</v>
      </c>
      <c r="I1569" t="s">
        <v>106</v>
      </c>
      <c r="J1569" t="s">
        <v>106</v>
      </c>
    </row>
    <row r="1570" spans="1:10" x14ac:dyDescent="0.35">
      <c r="A1570">
        <v>4</v>
      </c>
      <c r="B1570">
        <v>2009</v>
      </c>
      <c r="C1570">
        <v>1</v>
      </c>
      <c r="D1570">
        <v>0</v>
      </c>
      <c r="E1570">
        <v>2</v>
      </c>
      <c r="F1570">
        <v>45.103099999999998</v>
      </c>
      <c r="G1570">
        <v>533.423</v>
      </c>
      <c r="H1570">
        <v>1.24275</v>
      </c>
      <c r="I1570" t="s">
        <v>106</v>
      </c>
      <c r="J1570" t="s">
        <v>106</v>
      </c>
    </row>
    <row r="1571" spans="1:10" x14ac:dyDescent="0.35">
      <c r="A1571">
        <v>4</v>
      </c>
      <c r="B1571">
        <v>2010</v>
      </c>
      <c r="C1571">
        <v>1</v>
      </c>
      <c r="D1571">
        <v>0</v>
      </c>
      <c r="E1571">
        <v>2</v>
      </c>
      <c r="F1571">
        <v>23.195900000000002</v>
      </c>
      <c r="G1571">
        <v>262.53800000000001</v>
      </c>
      <c r="H1571">
        <v>1.30019</v>
      </c>
      <c r="I1571" t="s">
        <v>106</v>
      </c>
      <c r="J1571" t="s">
        <v>106</v>
      </c>
    </row>
    <row r="1572" spans="1:10" x14ac:dyDescent="0.35">
      <c r="A1572">
        <v>4</v>
      </c>
      <c r="B1572">
        <v>2011</v>
      </c>
      <c r="C1572">
        <v>1</v>
      </c>
      <c r="D1572">
        <v>0</v>
      </c>
      <c r="E1572">
        <v>2</v>
      </c>
      <c r="F1572">
        <v>33.973799999999997</v>
      </c>
      <c r="G1572">
        <v>189.119</v>
      </c>
      <c r="H1572">
        <v>1.32904</v>
      </c>
      <c r="I1572" t="s">
        <v>106</v>
      </c>
      <c r="J1572" t="s">
        <v>106</v>
      </c>
    </row>
    <row r="1573" spans="1:10" x14ac:dyDescent="0.35">
      <c r="A1573">
        <v>4</v>
      </c>
      <c r="B1573">
        <v>2012</v>
      </c>
      <c r="C1573">
        <v>1</v>
      </c>
      <c r="D1573">
        <v>0</v>
      </c>
      <c r="E1573">
        <v>2</v>
      </c>
      <c r="F1573">
        <v>34.793799999999997</v>
      </c>
      <c r="G1573">
        <v>399.70499999999998</v>
      </c>
      <c r="H1573">
        <v>0.86661999999999995</v>
      </c>
      <c r="I1573" t="s">
        <v>106</v>
      </c>
      <c r="J1573" t="s">
        <v>106</v>
      </c>
    </row>
    <row r="1574" spans="1:10" x14ac:dyDescent="0.35">
      <c r="A1574">
        <v>4</v>
      </c>
      <c r="B1574">
        <v>2013</v>
      </c>
      <c r="C1574">
        <v>1</v>
      </c>
      <c r="D1574">
        <v>0</v>
      </c>
      <c r="E1574">
        <v>2</v>
      </c>
      <c r="F1574">
        <v>22.492999999999999</v>
      </c>
      <c r="G1574">
        <v>376.59500000000003</v>
      </c>
      <c r="H1574">
        <v>1.29617</v>
      </c>
      <c r="I1574" t="s">
        <v>106</v>
      </c>
      <c r="J1574" t="s">
        <v>106</v>
      </c>
    </row>
    <row r="1575" spans="1:10" x14ac:dyDescent="0.35">
      <c r="A1575">
        <v>4</v>
      </c>
      <c r="B1575">
        <v>2014</v>
      </c>
      <c r="C1575">
        <v>1</v>
      </c>
      <c r="D1575">
        <v>0</v>
      </c>
      <c r="E1575">
        <v>2</v>
      </c>
      <c r="F1575">
        <v>23.6645</v>
      </c>
      <c r="G1575">
        <v>84.115099999999998</v>
      </c>
      <c r="H1575">
        <v>2.02128</v>
      </c>
      <c r="I1575" t="s">
        <v>106</v>
      </c>
      <c r="J1575" t="s">
        <v>106</v>
      </c>
    </row>
    <row r="1576" spans="1:10" x14ac:dyDescent="0.35">
      <c r="A1576">
        <v>4</v>
      </c>
      <c r="B1576">
        <v>2015</v>
      </c>
      <c r="C1576">
        <v>1</v>
      </c>
      <c r="D1576">
        <v>0</v>
      </c>
      <c r="E1576">
        <v>2</v>
      </c>
      <c r="F1576">
        <v>36.316800000000001</v>
      </c>
      <c r="G1576">
        <v>35.230699999999999</v>
      </c>
      <c r="H1576">
        <v>9.0670400000000004</v>
      </c>
      <c r="I1576" t="s">
        <v>106</v>
      </c>
      <c r="J1576" t="s">
        <v>106</v>
      </c>
    </row>
    <row r="1577" spans="1:10" x14ac:dyDescent="0.35">
      <c r="A1577">
        <v>4</v>
      </c>
      <c r="B1577">
        <v>2016</v>
      </c>
      <c r="C1577">
        <v>1</v>
      </c>
      <c r="D1577">
        <v>0</v>
      </c>
      <c r="E1577">
        <v>2</v>
      </c>
      <c r="F1577">
        <v>27.061900000000001</v>
      </c>
      <c r="G1577">
        <v>142.76400000000001</v>
      </c>
      <c r="H1577">
        <v>1.61216</v>
      </c>
      <c r="I1577" t="s">
        <v>106</v>
      </c>
      <c r="J1577" t="s">
        <v>106</v>
      </c>
    </row>
    <row r="1578" spans="1:10" x14ac:dyDescent="0.35">
      <c r="A1578">
        <v>4</v>
      </c>
      <c r="B1578">
        <v>2017</v>
      </c>
      <c r="C1578">
        <v>1</v>
      </c>
      <c r="D1578">
        <v>0</v>
      </c>
      <c r="E1578">
        <v>2</v>
      </c>
      <c r="F1578">
        <v>9.9578399999999991</v>
      </c>
      <c r="G1578">
        <v>39.339100000000002</v>
      </c>
      <c r="H1578">
        <v>1.9184399999999999</v>
      </c>
      <c r="I1578" t="s">
        <v>106</v>
      </c>
      <c r="J1578" t="s">
        <v>106</v>
      </c>
    </row>
    <row r="1579" spans="1:10" x14ac:dyDescent="0.35">
      <c r="A1579">
        <v>4</v>
      </c>
      <c r="B1579">
        <v>2018</v>
      </c>
      <c r="C1579">
        <v>1</v>
      </c>
      <c r="D1579">
        <v>0</v>
      </c>
      <c r="E1579">
        <v>2</v>
      </c>
      <c r="F1579">
        <v>5.2717999999999998</v>
      </c>
      <c r="G1579">
        <v>33.915100000000002</v>
      </c>
      <c r="H1579">
        <v>1.4882899999999999</v>
      </c>
      <c r="I1579" t="s">
        <v>106</v>
      </c>
      <c r="J1579" t="s">
        <v>106</v>
      </c>
    </row>
    <row r="1580" spans="1:10" x14ac:dyDescent="0.35">
      <c r="A1580">
        <v>4</v>
      </c>
      <c r="B1580">
        <v>2019</v>
      </c>
      <c r="C1580">
        <v>1</v>
      </c>
      <c r="D1580">
        <v>0</v>
      </c>
      <c r="E1580">
        <v>2</v>
      </c>
      <c r="F1580">
        <v>1.5229600000000001</v>
      </c>
      <c r="G1580">
        <v>17.484100000000002</v>
      </c>
      <c r="H1580">
        <v>0.69642000000000004</v>
      </c>
      <c r="I1580" t="s">
        <v>106</v>
      </c>
      <c r="J1580" t="s">
        <v>106</v>
      </c>
    </row>
    <row r="1581" spans="1:10" x14ac:dyDescent="0.35">
      <c r="A1581">
        <v>4</v>
      </c>
      <c r="B1581">
        <v>2009</v>
      </c>
      <c r="C1581">
        <v>1</v>
      </c>
      <c r="D1581">
        <v>0</v>
      </c>
      <c r="E1581">
        <v>1</v>
      </c>
      <c r="F1581">
        <v>7.6148199999999999</v>
      </c>
      <c r="G1581">
        <v>6.8471200000000003</v>
      </c>
      <c r="H1581">
        <v>8.9667700000000004</v>
      </c>
      <c r="I1581" t="s">
        <v>106</v>
      </c>
      <c r="J1581" t="s">
        <v>106</v>
      </c>
    </row>
    <row r="1582" spans="1:10" x14ac:dyDescent="0.35">
      <c r="A1582">
        <v>4</v>
      </c>
      <c r="B1582">
        <v>2010</v>
      </c>
      <c r="C1582">
        <v>1</v>
      </c>
      <c r="D1582">
        <v>0</v>
      </c>
      <c r="E1582">
        <v>1</v>
      </c>
      <c r="F1582">
        <v>11.4808</v>
      </c>
      <c r="G1582">
        <v>4.8361499999999999</v>
      </c>
      <c r="H1582">
        <v>8.76797</v>
      </c>
      <c r="I1582" t="s">
        <v>106</v>
      </c>
      <c r="J1582" t="s">
        <v>106</v>
      </c>
    </row>
    <row r="1583" spans="1:10" x14ac:dyDescent="0.35">
      <c r="A1583">
        <v>4</v>
      </c>
      <c r="B1583">
        <v>2012</v>
      </c>
      <c r="C1583">
        <v>1</v>
      </c>
      <c r="D1583">
        <v>0</v>
      </c>
      <c r="E1583">
        <v>1</v>
      </c>
      <c r="F1583">
        <v>14.9953</v>
      </c>
      <c r="G1583">
        <v>10.130800000000001</v>
      </c>
      <c r="H1583">
        <v>28.264099999999999</v>
      </c>
      <c r="I1583" t="s">
        <v>106</v>
      </c>
      <c r="J1583" t="s">
        <v>106</v>
      </c>
    </row>
    <row r="1584" spans="1:10" x14ac:dyDescent="0.35">
      <c r="A1584">
        <v>4</v>
      </c>
      <c r="B1584">
        <v>2013</v>
      </c>
      <c r="C1584">
        <v>1</v>
      </c>
      <c r="D1584">
        <v>0</v>
      </c>
      <c r="E1584">
        <v>1</v>
      </c>
      <c r="F1584">
        <v>5.6232499999999996</v>
      </c>
      <c r="G1584">
        <v>17.9054</v>
      </c>
      <c r="H1584">
        <v>1.55894</v>
      </c>
      <c r="I1584" t="s">
        <v>106</v>
      </c>
      <c r="J1584" t="s">
        <v>106</v>
      </c>
    </row>
    <row r="1585" spans="1:10" x14ac:dyDescent="0.35">
      <c r="A1585">
        <v>4</v>
      </c>
      <c r="B1585">
        <v>2014</v>
      </c>
      <c r="C1585">
        <v>1</v>
      </c>
      <c r="D1585">
        <v>0</v>
      </c>
      <c r="E1585">
        <v>1</v>
      </c>
      <c r="F1585">
        <v>2.1087199999999999</v>
      </c>
      <c r="G1585">
        <v>5.42347</v>
      </c>
      <c r="H1585">
        <v>1.8729</v>
      </c>
      <c r="I1585" t="s">
        <v>106</v>
      </c>
      <c r="J1585" t="s">
        <v>106</v>
      </c>
    </row>
    <row r="1586" spans="1:10" x14ac:dyDescent="0.35">
      <c r="A1586">
        <v>4</v>
      </c>
      <c r="B1586">
        <v>2015</v>
      </c>
      <c r="C1586">
        <v>1</v>
      </c>
      <c r="D1586">
        <v>0</v>
      </c>
      <c r="E1586">
        <v>1</v>
      </c>
      <c r="F1586">
        <v>3.86598</v>
      </c>
      <c r="G1586">
        <v>5.0874100000000002</v>
      </c>
      <c r="H1586">
        <v>7.8846100000000003</v>
      </c>
      <c r="I1586" t="s">
        <v>106</v>
      </c>
      <c r="J1586" t="s">
        <v>106</v>
      </c>
    </row>
    <row r="1587" spans="1:10" x14ac:dyDescent="0.35">
      <c r="A1587">
        <v>4</v>
      </c>
      <c r="B1587">
        <v>2016</v>
      </c>
      <c r="C1587">
        <v>1</v>
      </c>
      <c r="D1587">
        <v>0</v>
      </c>
      <c r="E1587">
        <v>1</v>
      </c>
      <c r="F1587">
        <v>50.726399999999998</v>
      </c>
      <c r="G1587">
        <v>18.375499999999999</v>
      </c>
      <c r="H1587">
        <v>15.862</v>
      </c>
      <c r="I1587" t="s">
        <v>106</v>
      </c>
      <c r="J1587" t="s">
        <v>106</v>
      </c>
    </row>
    <row r="1588" spans="1:10" x14ac:dyDescent="0.35">
      <c r="A1588">
        <v>4</v>
      </c>
      <c r="B1588">
        <v>2017</v>
      </c>
      <c r="C1588">
        <v>1</v>
      </c>
      <c r="D1588">
        <v>0</v>
      </c>
      <c r="E1588">
        <v>1</v>
      </c>
      <c r="F1588">
        <v>7.14621</v>
      </c>
      <c r="G1588">
        <v>37.338700000000003</v>
      </c>
      <c r="H1588">
        <v>3.0790199999999999</v>
      </c>
      <c r="I1588" t="s">
        <v>106</v>
      </c>
      <c r="J1588" t="s">
        <v>106</v>
      </c>
    </row>
    <row r="1589" spans="1:10" x14ac:dyDescent="0.35">
      <c r="A1589">
        <v>6</v>
      </c>
      <c r="B1589">
        <v>2012</v>
      </c>
      <c r="C1589">
        <v>1</v>
      </c>
      <c r="D1589">
        <v>0</v>
      </c>
      <c r="E1589">
        <v>0</v>
      </c>
      <c r="F1589">
        <v>50</v>
      </c>
      <c r="G1589">
        <v>151.333</v>
      </c>
      <c r="H1589">
        <v>4.6307200000000002</v>
      </c>
      <c r="I1589" t="s">
        <v>106</v>
      </c>
      <c r="J1589" t="s">
        <v>106</v>
      </c>
    </row>
    <row r="1590" spans="1:10" x14ac:dyDescent="0.35">
      <c r="A1590">
        <v>8</v>
      </c>
      <c r="B1590">
        <v>1988</v>
      </c>
      <c r="C1590">
        <v>1</v>
      </c>
      <c r="D1590">
        <v>0</v>
      </c>
      <c r="E1590">
        <v>0</v>
      </c>
      <c r="F1590">
        <v>6</v>
      </c>
      <c r="G1590">
        <v>7.65463</v>
      </c>
      <c r="H1590">
        <v>6.6745799999999997</v>
      </c>
      <c r="I1590" t="s">
        <v>106</v>
      </c>
      <c r="J1590" t="s">
        <v>703</v>
      </c>
    </row>
    <row r="1591" spans="1:10" x14ac:dyDescent="0.35">
      <c r="A1591">
        <v>8</v>
      </c>
      <c r="B1591">
        <v>1989</v>
      </c>
      <c r="C1591">
        <v>1</v>
      </c>
      <c r="D1591">
        <v>0</v>
      </c>
      <c r="E1591">
        <v>0</v>
      </c>
      <c r="F1591">
        <v>3</v>
      </c>
      <c r="G1591">
        <v>3.7909000000000002</v>
      </c>
      <c r="H1591">
        <v>5.3425500000000001</v>
      </c>
      <c r="I1591" t="s">
        <v>106</v>
      </c>
      <c r="J1591" t="s">
        <v>703</v>
      </c>
    </row>
    <row r="1592" spans="1:10" x14ac:dyDescent="0.35">
      <c r="A1592">
        <v>8</v>
      </c>
      <c r="B1592">
        <v>1990</v>
      </c>
      <c r="C1592">
        <v>1</v>
      </c>
      <c r="D1592">
        <v>0</v>
      </c>
      <c r="E1592">
        <v>0</v>
      </c>
      <c r="F1592">
        <v>8</v>
      </c>
      <c r="G1592">
        <v>10.1684</v>
      </c>
      <c r="H1592">
        <v>9.8589199999999995</v>
      </c>
      <c r="I1592" t="s">
        <v>106</v>
      </c>
      <c r="J1592" t="s">
        <v>703</v>
      </c>
    </row>
    <row r="1593" spans="1:10" x14ac:dyDescent="0.35">
      <c r="A1593">
        <v>8</v>
      </c>
      <c r="B1593">
        <v>1991</v>
      </c>
      <c r="C1593">
        <v>1</v>
      </c>
      <c r="D1593">
        <v>0</v>
      </c>
      <c r="E1593">
        <v>0</v>
      </c>
      <c r="F1593">
        <v>6.5143399999999998</v>
      </c>
      <c r="G1593">
        <v>8.1020099999999999</v>
      </c>
      <c r="H1593">
        <v>3.1385299999999998</v>
      </c>
      <c r="I1593" t="s">
        <v>106</v>
      </c>
      <c r="J1593" t="s">
        <v>106</v>
      </c>
    </row>
    <row r="1594" spans="1:10" x14ac:dyDescent="0.35">
      <c r="A1594">
        <v>8</v>
      </c>
      <c r="B1594">
        <v>1992</v>
      </c>
      <c r="C1594">
        <v>1</v>
      </c>
      <c r="D1594">
        <v>0</v>
      </c>
      <c r="E1594">
        <v>0</v>
      </c>
      <c r="F1594">
        <v>7.8857799999999996</v>
      </c>
      <c r="G1594">
        <v>8.7567400000000006</v>
      </c>
      <c r="H1594">
        <v>4.1044299999999998</v>
      </c>
      <c r="I1594" t="s">
        <v>106</v>
      </c>
      <c r="J1594" t="s">
        <v>106</v>
      </c>
    </row>
    <row r="1595" spans="1:10" x14ac:dyDescent="0.35">
      <c r="A1595">
        <v>8</v>
      </c>
      <c r="B1595">
        <v>1993</v>
      </c>
      <c r="C1595">
        <v>1</v>
      </c>
      <c r="D1595">
        <v>0</v>
      </c>
      <c r="E1595">
        <v>0</v>
      </c>
      <c r="F1595">
        <v>7.2000599999999997</v>
      </c>
      <c r="G1595">
        <v>35.474299999999999</v>
      </c>
      <c r="H1595">
        <v>1.5646800000000001</v>
      </c>
      <c r="I1595" t="s">
        <v>106</v>
      </c>
      <c r="J1595" t="s">
        <v>106</v>
      </c>
    </row>
    <row r="1596" spans="1:10" x14ac:dyDescent="0.35">
      <c r="A1596">
        <v>8</v>
      </c>
      <c r="B1596">
        <v>1994</v>
      </c>
      <c r="C1596">
        <v>1</v>
      </c>
      <c r="D1596">
        <v>0</v>
      </c>
      <c r="E1596">
        <v>0</v>
      </c>
      <c r="F1596">
        <v>6.5143399999999998</v>
      </c>
      <c r="G1596">
        <v>36.635399999999997</v>
      </c>
      <c r="H1596">
        <v>1.98742</v>
      </c>
      <c r="I1596" t="s">
        <v>106</v>
      </c>
      <c r="J1596" t="s">
        <v>106</v>
      </c>
    </row>
    <row r="1597" spans="1:10" x14ac:dyDescent="0.35">
      <c r="A1597">
        <v>8</v>
      </c>
      <c r="B1597">
        <v>1995</v>
      </c>
      <c r="C1597">
        <v>1</v>
      </c>
      <c r="D1597">
        <v>0</v>
      </c>
      <c r="E1597">
        <v>0</v>
      </c>
      <c r="F1597">
        <v>5.8286199999999999</v>
      </c>
      <c r="G1597">
        <v>14.2361</v>
      </c>
      <c r="H1597">
        <v>3.6259700000000001</v>
      </c>
      <c r="I1597" t="s">
        <v>106</v>
      </c>
      <c r="J1597" t="s">
        <v>106</v>
      </c>
    </row>
    <row r="1598" spans="1:10" x14ac:dyDescent="0.35">
      <c r="A1598">
        <v>8</v>
      </c>
      <c r="B1598">
        <v>1996</v>
      </c>
      <c r="C1598">
        <v>1</v>
      </c>
      <c r="D1598">
        <v>0</v>
      </c>
      <c r="E1598">
        <v>0</v>
      </c>
      <c r="F1598">
        <v>8.9143600000000003</v>
      </c>
      <c r="G1598">
        <v>19.3126</v>
      </c>
      <c r="H1598">
        <v>4.8959799999999998</v>
      </c>
      <c r="I1598" t="s">
        <v>106</v>
      </c>
      <c r="J1598" t="s">
        <v>106</v>
      </c>
    </row>
    <row r="1599" spans="1:10" x14ac:dyDescent="0.35">
      <c r="A1599">
        <v>8</v>
      </c>
      <c r="B1599">
        <v>1997</v>
      </c>
      <c r="C1599">
        <v>1</v>
      </c>
      <c r="D1599">
        <v>0</v>
      </c>
      <c r="E1599">
        <v>0</v>
      </c>
      <c r="F1599">
        <v>10.6287</v>
      </c>
      <c r="G1599">
        <v>39.514499999999998</v>
      </c>
      <c r="H1599">
        <v>2.54928</v>
      </c>
      <c r="I1599" t="s">
        <v>106</v>
      </c>
      <c r="J1599" t="s">
        <v>106</v>
      </c>
    </row>
    <row r="1600" spans="1:10" x14ac:dyDescent="0.35">
      <c r="A1600">
        <v>8</v>
      </c>
      <c r="B1600">
        <v>1998</v>
      </c>
      <c r="C1600">
        <v>1</v>
      </c>
      <c r="D1600">
        <v>0</v>
      </c>
      <c r="E1600">
        <v>0</v>
      </c>
      <c r="F1600">
        <v>13.028700000000001</v>
      </c>
      <c r="G1600">
        <v>14.934100000000001</v>
      </c>
      <c r="H1600">
        <v>5.7763499999999999</v>
      </c>
      <c r="I1600" t="s">
        <v>106</v>
      </c>
      <c r="J1600" t="s">
        <v>106</v>
      </c>
    </row>
    <row r="1601" spans="1:10" x14ac:dyDescent="0.35">
      <c r="A1601">
        <v>8</v>
      </c>
      <c r="B1601">
        <v>1999</v>
      </c>
      <c r="C1601">
        <v>1</v>
      </c>
      <c r="D1601">
        <v>0</v>
      </c>
      <c r="E1601">
        <v>0</v>
      </c>
      <c r="F1601">
        <v>12.6858</v>
      </c>
      <c r="G1601">
        <v>53.831299999999999</v>
      </c>
      <c r="H1601">
        <v>2.27928</v>
      </c>
      <c r="I1601" t="s">
        <v>106</v>
      </c>
      <c r="J1601" t="s">
        <v>106</v>
      </c>
    </row>
    <row r="1602" spans="1:10" x14ac:dyDescent="0.35">
      <c r="A1602">
        <v>8</v>
      </c>
      <c r="B1602">
        <v>2000</v>
      </c>
      <c r="C1602">
        <v>1</v>
      </c>
      <c r="D1602">
        <v>0</v>
      </c>
      <c r="E1602">
        <v>0</v>
      </c>
      <c r="F1602">
        <v>12.343</v>
      </c>
      <c r="G1602">
        <v>100.01900000000001</v>
      </c>
      <c r="H1602">
        <v>1.8130500000000001</v>
      </c>
      <c r="I1602" t="s">
        <v>106</v>
      </c>
      <c r="J1602" t="s">
        <v>106</v>
      </c>
    </row>
    <row r="1603" spans="1:10" x14ac:dyDescent="0.35">
      <c r="A1603">
        <v>8</v>
      </c>
      <c r="B1603">
        <v>2001</v>
      </c>
      <c r="C1603">
        <v>1</v>
      </c>
      <c r="D1603">
        <v>0</v>
      </c>
      <c r="E1603">
        <v>0</v>
      </c>
      <c r="F1603">
        <v>13.371499999999999</v>
      </c>
      <c r="G1603">
        <v>21.444700000000001</v>
      </c>
      <c r="H1603">
        <v>3.8804400000000001</v>
      </c>
      <c r="I1603" t="s">
        <v>106</v>
      </c>
      <c r="J1603" t="s">
        <v>106</v>
      </c>
    </row>
    <row r="1604" spans="1:10" x14ac:dyDescent="0.35">
      <c r="A1604">
        <v>8</v>
      </c>
      <c r="B1604">
        <v>2002</v>
      </c>
      <c r="C1604">
        <v>1</v>
      </c>
      <c r="D1604">
        <v>0</v>
      </c>
      <c r="E1604">
        <v>0</v>
      </c>
      <c r="F1604">
        <v>15.085800000000001</v>
      </c>
      <c r="G1604">
        <v>39.319299999999998</v>
      </c>
      <c r="H1604">
        <v>2.3722300000000001</v>
      </c>
      <c r="I1604" t="s">
        <v>106</v>
      </c>
      <c r="J1604" t="s">
        <v>106</v>
      </c>
    </row>
    <row r="1605" spans="1:10" x14ac:dyDescent="0.35">
      <c r="A1605">
        <v>8</v>
      </c>
      <c r="B1605">
        <v>2003</v>
      </c>
      <c r="C1605">
        <v>1</v>
      </c>
      <c r="D1605">
        <v>0</v>
      </c>
      <c r="E1605">
        <v>0</v>
      </c>
      <c r="F1605">
        <v>14.0573</v>
      </c>
      <c r="G1605">
        <v>83.1584</v>
      </c>
      <c r="H1605">
        <v>1.06186</v>
      </c>
      <c r="I1605" t="s">
        <v>106</v>
      </c>
      <c r="J1605" t="s">
        <v>106</v>
      </c>
    </row>
    <row r="1606" spans="1:10" x14ac:dyDescent="0.35">
      <c r="A1606">
        <v>8</v>
      </c>
      <c r="B1606">
        <v>2004</v>
      </c>
      <c r="C1606">
        <v>1</v>
      </c>
      <c r="D1606">
        <v>0</v>
      </c>
      <c r="E1606">
        <v>0</v>
      </c>
      <c r="F1606">
        <v>15.085800000000001</v>
      </c>
      <c r="G1606">
        <v>35.938699999999997</v>
      </c>
      <c r="H1606">
        <v>3.3012100000000002</v>
      </c>
      <c r="I1606" t="s">
        <v>106</v>
      </c>
      <c r="J1606" t="s">
        <v>106</v>
      </c>
    </row>
    <row r="1607" spans="1:10" x14ac:dyDescent="0.35">
      <c r="A1607">
        <v>8</v>
      </c>
      <c r="B1607">
        <v>2005</v>
      </c>
      <c r="C1607">
        <v>1</v>
      </c>
      <c r="D1607">
        <v>0</v>
      </c>
      <c r="E1607">
        <v>0</v>
      </c>
      <c r="F1607">
        <v>13.714399999999999</v>
      </c>
      <c r="G1607">
        <v>182.31200000000001</v>
      </c>
      <c r="H1607">
        <v>1.1248400000000001</v>
      </c>
      <c r="I1607" t="s">
        <v>106</v>
      </c>
      <c r="J1607" t="s">
        <v>106</v>
      </c>
    </row>
    <row r="1608" spans="1:10" x14ac:dyDescent="0.35">
      <c r="A1608">
        <v>8</v>
      </c>
      <c r="B1608">
        <v>2006</v>
      </c>
      <c r="C1608">
        <v>1</v>
      </c>
      <c r="D1608">
        <v>0</v>
      </c>
      <c r="E1608">
        <v>0</v>
      </c>
      <c r="F1608">
        <v>12.343</v>
      </c>
      <c r="G1608">
        <v>62.879300000000001</v>
      </c>
      <c r="H1608">
        <v>1.32622</v>
      </c>
      <c r="I1608" t="s">
        <v>106</v>
      </c>
      <c r="J1608" t="s">
        <v>106</v>
      </c>
    </row>
    <row r="1609" spans="1:10" x14ac:dyDescent="0.35">
      <c r="A1609">
        <v>8</v>
      </c>
      <c r="B1609">
        <v>2007</v>
      </c>
      <c r="C1609">
        <v>1</v>
      </c>
      <c r="D1609">
        <v>0</v>
      </c>
      <c r="E1609">
        <v>0</v>
      </c>
      <c r="F1609">
        <v>11.314399999999999</v>
      </c>
      <c r="G1609">
        <v>168.446</v>
      </c>
      <c r="H1609">
        <v>0.806203</v>
      </c>
      <c r="I1609" t="s">
        <v>106</v>
      </c>
      <c r="J1609" t="s">
        <v>106</v>
      </c>
    </row>
    <row r="1610" spans="1:10" x14ac:dyDescent="0.35">
      <c r="A1610">
        <v>8</v>
      </c>
      <c r="B1610">
        <v>2008</v>
      </c>
      <c r="C1610">
        <v>1</v>
      </c>
      <c r="D1610">
        <v>0</v>
      </c>
      <c r="E1610">
        <v>0</v>
      </c>
      <c r="F1610">
        <v>13.714399999999999</v>
      </c>
      <c r="G1610">
        <v>27.7102</v>
      </c>
      <c r="H1610">
        <v>2.6143399999999999</v>
      </c>
      <c r="I1610" t="s">
        <v>106</v>
      </c>
      <c r="J1610" t="s">
        <v>106</v>
      </c>
    </row>
    <row r="1611" spans="1:10" x14ac:dyDescent="0.35">
      <c r="A1611">
        <v>8</v>
      </c>
      <c r="B1611">
        <v>2009</v>
      </c>
      <c r="C1611">
        <v>1</v>
      </c>
      <c r="D1611">
        <v>0</v>
      </c>
      <c r="E1611">
        <v>0</v>
      </c>
      <c r="F1611">
        <v>8.9143600000000003</v>
      </c>
      <c r="G1611">
        <v>122.21</v>
      </c>
      <c r="H1611">
        <v>1.0778000000000001</v>
      </c>
      <c r="I1611" t="s">
        <v>106</v>
      </c>
      <c r="J1611" t="s">
        <v>106</v>
      </c>
    </row>
    <row r="1612" spans="1:10" x14ac:dyDescent="0.35">
      <c r="A1612">
        <v>8</v>
      </c>
      <c r="B1612">
        <v>2010</v>
      </c>
      <c r="C1612">
        <v>1</v>
      </c>
      <c r="D1612">
        <v>0</v>
      </c>
      <c r="E1612">
        <v>0</v>
      </c>
      <c r="F1612">
        <v>10.2858</v>
      </c>
      <c r="G1612">
        <v>37.2151</v>
      </c>
      <c r="H1612">
        <v>2.4225400000000001</v>
      </c>
      <c r="I1612" t="s">
        <v>106</v>
      </c>
      <c r="J1612" t="s">
        <v>106</v>
      </c>
    </row>
    <row r="1613" spans="1:10" x14ac:dyDescent="0.35">
      <c r="A1613">
        <v>8</v>
      </c>
      <c r="B1613">
        <v>2011</v>
      </c>
      <c r="C1613">
        <v>1</v>
      </c>
      <c r="D1613">
        <v>0</v>
      </c>
      <c r="E1613">
        <v>0</v>
      </c>
      <c r="F1613">
        <v>9.2572200000000002</v>
      </c>
      <c r="G1613">
        <v>40.787100000000002</v>
      </c>
      <c r="H1613">
        <v>2.6374399999999998</v>
      </c>
      <c r="I1613" t="s">
        <v>106</v>
      </c>
      <c r="J1613" t="s">
        <v>106</v>
      </c>
    </row>
    <row r="1614" spans="1:10" x14ac:dyDescent="0.35">
      <c r="A1614">
        <v>8</v>
      </c>
      <c r="B1614">
        <v>2012</v>
      </c>
      <c r="C1614">
        <v>1</v>
      </c>
      <c r="D1614">
        <v>0</v>
      </c>
      <c r="E1614">
        <v>0</v>
      </c>
      <c r="F1614">
        <v>8.5715000000000003</v>
      </c>
      <c r="G1614">
        <v>54.303800000000003</v>
      </c>
      <c r="H1614">
        <v>1.3536900000000001</v>
      </c>
      <c r="I1614" t="s">
        <v>106</v>
      </c>
      <c r="J1614" t="s">
        <v>106</v>
      </c>
    </row>
    <row r="1615" spans="1:10" x14ac:dyDescent="0.35">
      <c r="A1615">
        <v>8</v>
      </c>
      <c r="B1615">
        <v>2013</v>
      </c>
      <c r="C1615">
        <v>1</v>
      </c>
      <c r="D1615">
        <v>0</v>
      </c>
      <c r="E1615">
        <v>0</v>
      </c>
      <c r="F1615">
        <v>6.5143399999999998</v>
      </c>
      <c r="G1615">
        <v>56.427399999999999</v>
      </c>
      <c r="H1615">
        <v>1.2459800000000001</v>
      </c>
      <c r="I1615" t="s">
        <v>106</v>
      </c>
      <c r="J1615" t="s">
        <v>106</v>
      </c>
    </row>
    <row r="1616" spans="1:10" x14ac:dyDescent="0.35">
      <c r="A1616">
        <v>8</v>
      </c>
      <c r="B1616">
        <v>2014</v>
      </c>
      <c r="C1616">
        <v>1</v>
      </c>
      <c r="D1616">
        <v>0</v>
      </c>
      <c r="E1616">
        <v>0</v>
      </c>
      <c r="F1616">
        <v>6.8571999999999997</v>
      </c>
      <c r="G1616">
        <v>16.6157</v>
      </c>
      <c r="H1616">
        <v>3.9210600000000002</v>
      </c>
      <c r="I1616" t="s">
        <v>106</v>
      </c>
      <c r="J1616" t="s">
        <v>106</v>
      </c>
    </row>
    <row r="1618" spans="1:16" x14ac:dyDescent="0.35">
      <c r="A1618" t="s">
        <v>117</v>
      </c>
      <c r="B1618" t="s">
        <v>626</v>
      </c>
      <c r="C1618" t="s">
        <v>662</v>
      </c>
      <c r="D1618" t="s">
        <v>704</v>
      </c>
      <c r="E1618" t="s">
        <v>705</v>
      </c>
      <c r="F1618" t="s">
        <v>706</v>
      </c>
      <c r="G1618" t="s">
        <v>707</v>
      </c>
      <c r="H1618" t="s">
        <v>708</v>
      </c>
      <c r="I1618" t="s">
        <v>709</v>
      </c>
    </row>
    <row r="1619" spans="1:16" x14ac:dyDescent="0.35">
      <c r="A1619">
        <v>1</v>
      </c>
      <c r="B1619">
        <v>50</v>
      </c>
      <c r="C1619">
        <v>50</v>
      </c>
      <c r="D1619">
        <v>40.100499999999997</v>
      </c>
      <c r="E1619">
        <v>17.391100000000002</v>
      </c>
      <c r="F1619">
        <v>10.9735</v>
      </c>
      <c r="G1619">
        <v>2.89967</v>
      </c>
      <c r="H1619">
        <v>2.3058100000000001</v>
      </c>
      <c r="I1619">
        <v>0.12759699999999999</v>
      </c>
      <c r="J1619" t="s">
        <v>77</v>
      </c>
    </row>
    <row r="1620" spans="1:16" x14ac:dyDescent="0.35">
      <c r="A1620">
        <v>2</v>
      </c>
      <c r="B1620">
        <v>35</v>
      </c>
      <c r="C1620">
        <v>35</v>
      </c>
      <c r="D1620">
        <v>161.87700000000001</v>
      </c>
      <c r="E1620">
        <v>11.863099999999999</v>
      </c>
      <c r="F1620">
        <v>34.279699999999998</v>
      </c>
      <c r="G1620">
        <v>19.426600000000001</v>
      </c>
      <c r="H1620">
        <v>13.6454</v>
      </c>
      <c r="I1620">
        <v>0.146977</v>
      </c>
      <c r="J1620" t="s">
        <v>78</v>
      </c>
    </row>
    <row r="1621" spans="1:16" x14ac:dyDescent="0.35">
      <c r="A1621">
        <v>3</v>
      </c>
      <c r="B1621">
        <v>23</v>
      </c>
      <c r="C1621">
        <v>16</v>
      </c>
      <c r="D1621">
        <v>97.419799999999995</v>
      </c>
      <c r="E1621">
        <v>12.293799999999999</v>
      </c>
      <c r="F1621">
        <v>43.972700000000003</v>
      </c>
      <c r="G1621">
        <v>7.3325899999999997</v>
      </c>
      <c r="H1621">
        <v>7.9242800000000004</v>
      </c>
      <c r="I1621">
        <v>0.153673</v>
      </c>
      <c r="J1621" t="s">
        <v>79</v>
      </c>
    </row>
    <row r="1622" spans="1:16" x14ac:dyDescent="0.35">
      <c r="A1622">
        <v>4</v>
      </c>
      <c r="B1622">
        <v>28</v>
      </c>
      <c r="C1622">
        <v>28</v>
      </c>
      <c r="D1622">
        <v>140.96100000000001</v>
      </c>
      <c r="E1622">
        <v>17.610299999999999</v>
      </c>
      <c r="F1622">
        <v>23.405200000000001</v>
      </c>
      <c r="G1622">
        <v>9.07043</v>
      </c>
      <c r="H1622">
        <v>8.0044599999999999</v>
      </c>
      <c r="I1622">
        <v>0.11715100000000001</v>
      </c>
      <c r="J1622" t="s">
        <v>80</v>
      </c>
    </row>
    <row r="1623" spans="1:16" x14ac:dyDescent="0.35">
      <c r="A1623">
        <v>5</v>
      </c>
      <c r="B1623" t="s">
        <v>106</v>
      </c>
      <c r="C1623" t="s">
        <v>106</v>
      </c>
      <c r="D1623" t="s">
        <v>106</v>
      </c>
      <c r="E1623" t="s">
        <v>106</v>
      </c>
      <c r="F1623" t="s">
        <v>106</v>
      </c>
      <c r="G1623" t="s">
        <v>106</v>
      </c>
      <c r="H1623" t="s">
        <v>106</v>
      </c>
      <c r="I1623" t="s">
        <v>106</v>
      </c>
    </row>
    <row r="1624" spans="1:16" x14ac:dyDescent="0.35">
      <c r="A1624">
        <v>6</v>
      </c>
      <c r="B1624">
        <v>1</v>
      </c>
      <c r="C1624">
        <v>1</v>
      </c>
      <c r="D1624">
        <v>151.333</v>
      </c>
      <c r="E1624">
        <v>50</v>
      </c>
      <c r="F1624">
        <v>151.333</v>
      </c>
      <c r="G1624">
        <v>3.0266600000000001</v>
      </c>
      <c r="H1624">
        <v>3.0266600000000001</v>
      </c>
      <c r="I1624">
        <v>1</v>
      </c>
      <c r="J1624" t="s">
        <v>82</v>
      </c>
    </row>
    <row r="1625" spans="1:16" x14ac:dyDescent="0.35">
      <c r="A1625">
        <v>7</v>
      </c>
      <c r="B1625" t="s">
        <v>106</v>
      </c>
      <c r="C1625" t="s">
        <v>106</v>
      </c>
      <c r="D1625" t="s">
        <v>106</v>
      </c>
      <c r="E1625" t="s">
        <v>106</v>
      </c>
      <c r="F1625" t="s">
        <v>106</v>
      </c>
      <c r="G1625" t="s">
        <v>106</v>
      </c>
      <c r="H1625" t="s">
        <v>106</v>
      </c>
      <c r="I1625" t="s">
        <v>106</v>
      </c>
    </row>
    <row r="1626" spans="1:16" x14ac:dyDescent="0.35">
      <c r="A1626">
        <v>8</v>
      </c>
      <c r="B1626">
        <v>27</v>
      </c>
      <c r="C1626">
        <v>24</v>
      </c>
      <c r="D1626">
        <v>53.316000000000003</v>
      </c>
      <c r="E1626">
        <v>10.4429</v>
      </c>
      <c r="F1626">
        <v>27.6754</v>
      </c>
      <c r="G1626">
        <v>5.0701099999999997</v>
      </c>
      <c r="H1626">
        <v>5.1054500000000003</v>
      </c>
      <c r="I1626">
        <v>0.34286</v>
      </c>
      <c r="J1626" t="s">
        <v>84</v>
      </c>
    </row>
    <row r="1627" spans="1:16" x14ac:dyDescent="0.35">
      <c r="A1627">
        <v>9</v>
      </c>
      <c r="B1627" t="s">
        <v>106</v>
      </c>
      <c r="C1627" t="s">
        <v>106</v>
      </c>
      <c r="D1627" t="s">
        <v>106</v>
      </c>
      <c r="E1627" t="s">
        <v>106</v>
      </c>
      <c r="F1627" t="s">
        <v>106</v>
      </c>
      <c r="G1627" t="s">
        <v>106</v>
      </c>
      <c r="H1627" t="s">
        <v>106</v>
      </c>
      <c r="I1627" t="s">
        <v>106</v>
      </c>
    </row>
    <row r="1629" spans="1:16" x14ac:dyDescent="0.35">
      <c r="A1629" t="s">
        <v>55</v>
      </c>
    </row>
    <row r="1630" spans="1:16" x14ac:dyDescent="0.35">
      <c r="A1630" t="s">
        <v>117</v>
      </c>
      <c r="B1630" t="s">
        <v>502</v>
      </c>
      <c r="C1630" t="s">
        <v>481</v>
      </c>
      <c r="D1630" t="s">
        <v>480</v>
      </c>
      <c r="E1630" t="s">
        <v>696</v>
      </c>
      <c r="F1630" t="s">
        <v>710</v>
      </c>
      <c r="G1630" t="s">
        <v>711</v>
      </c>
      <c r="H1630" t="s">
        <v>712</v>
      </c>
      <c r="I1630" t="s">
        <v>700</v>
      </c>
      <c r="J1630" t="s">
        <v>701</v>
      </c>
      <c r="K1630" t="s">
        <v>511</v>
      </c>
      <c r="L1630" s="35">
        <v>0.05</v>
      </c>
      <c r="M1630" t="s">
        <v>1487</v>
      </c>
      <c r="N1630" s="35">
        <v>0.95</v>
      </c>
      <c r="O1630" t="s">
        <v>1488</v>
      </c>
      <c r="P1630" t="s">
        <v>652</v>
      </c>
    </row>
    <row r="1631" spans="1:16" x14ac:dyDescent="0.35">
      <c r="A1631">
        <v>1</v>
      </c>
      <c r="B1631">
        <v>1985</v>
      </c>
      <c r="C1631">
        <v>1</v>
      </c>
      <c r="D1631">
        <v>0</v>
      </c>
      <c r="E1631">
        <v>2</v>
      </c>
      <c r="F1631">
        <v>1</v>
      </c>
      <c r="G1631">
        <v>1</v>
      </c>
      <c r="H1631">
        <v>46</v>
      </c>
      <c r="I1631">
        <v>30.128399999999999</v>
      </c>
      <c r="J1631">
        <v>9.5370200000000001</v>
      </c>
      <c r="K1631">
        <v>11.5283</v>
      </c>
      <c r="L1631">
        <v>3.6070099999999998</v>
      </c>
      <c r="M1631">
        <v>8.1136199999999992</v>
      </c>
      <c r="N1631">
        <v>13.5076</v>
      </c>
      <c r="O1631" t="s">
        <v>106</v>
      </c>
      <c r="P1631" t="s">
        <v>106</v>
      </c>
    </row>
    <row r="1632" spans="1:16" x14ac:dyDescent="0.35">
      <c r="A1632">
        <v>1</v>
      </c>
      <c r="B1632">
        <v>1986</v>
      </c>
      <c r="C1632">
        <v>1</v>
      </c>
      <c r="D1632">
        <v>0</v>
      </c>
      <c r="E1632">
        <v>2</v>
      </c>
      <c r="F1632">
        <v>1</v>
      </c>
      <c r="G1632">
        <v>1</v>
      </c>
      <c r="H1632">
        <v>46</v>
      </c>
      <c r="I1632">
        <v>10.5794</v>
      </c>
      <c r="J1632">
        <v>44.027200000000001</v>
      </c>
      <c r="K1632">
        <v>1.7499100000000001</v>
      </c>
      <c r="L1632">
        <v>3.3643200000000002</v>
      </c>
      <c r="M1632">
        <v>7.4349999999999996</v>
      </c>
      <c r="N1632">
        <v>13.3924</v>
      </c>
      <c r="O1632" t="s">
        <v>106</v>
      </c>
      <c r="P1632" t="s">
        <v>106</v>
      </c>
    </row>
    <row r="1633" spans="1:16" x14ac:dyDescent="0.35">
      <c r="A1633">
        <v>1</v>
      </c>
      <c r="B1633">
        <v>1987</v>
      </c>
      <c r="C1633">
        <v>1</v>
      </c>
      <c r="D1633">
        <v>0</v>
      </c>
      <c r="E1633">
        <v>2</v>
      </c>
      <c r="F1633">
        <v>1</v>
      </c>
      <c r="G1633">
        <v>1</v>
      </c>
      <c r="H1633">
        <v>46</v>
      </c>
      <c r="I1633">
        <v>25.988600000000002</v>
      </c>
      <c r="J1633">
        <v>10.8881</v>
      </c>
      <c r="K1633">
        <v>6.4648199999999996</v>
      </c>
      <c r="L1633">
        <v>4.0079799999999999</v>
      </c>
      <c r="M1633">
        <v>6.90205</v>
      </c>
      <c r="N1633">
        <v>13.1244</v>
      </c>
      <c r="O1633" t="s">
        <v>106</v>
      </c>
      <c r="P1633" t="s">
        <v>106</v>
      </c>
    </row>
    <row r="1634" spans="1:16" x14ac:dyDescent="0.35">
      <c r="A1634">
        <v>1</v>
      </c>
      <c r="B1634">
        <v>1988</v>
      </c>
      <c r="C1634">
        <v>1</v>
      </c>
      <c r="D1634">
        <v>0</v>
      </c>
      <c r="E1634">
        <v>2</v>
      </c>
      <c r="F1634">
        <v>1</v>
      </c>
      <c r="G1634">
        <v>1</v>
      </c>
      <c r="H1634">
        <v>46</v>
      </c>
      <c r="I1634">
        <v>8.0495800000000006</v>
      </c>
      <c r="J1634">
        <v>92.251300000000001</v>
      </c>
      <c r="K1634">
        <v>0.65934700000000002</v>
      </c>
      <c r="L1634">
        <v>4.4467699999999999</v>
      </c>
      <c r="M1634">
        <v>7.0867800000000001</v>
      </c>
      <c r="N1634">
        <v>13.2279</v>
      </c>
      <c r="O1634" t="s">
        <v>106</v>
      </c>
      <c r="P1634" t="s">
        <v>106</v>
      </c>
    </row>
    <row r="1635" spans="1:16" x14ac:dyDescent="0.35">
      <c r="A1635">
        <v>1</v>
      </c>
      <c r="B1635">
        <v>1989</v>
      </c>
      <c r="C1635">
        <v>1</v>
      </c>
      <c r="D1635">
        <v>0</v>
      </c>
      <c r="E1635">
        <v>2</v>
      </c>
      <c r="F1635">
        <v>1</v>
      </c>
      <c r="G1635">
        <v>1</v>
      </c>
      <c r="H1635">
        <v>46</v>
      </c>
      <c r="I1635">
        <v>68.766400000000004</v>
      </c>
      <c r="J1635">
        <v>13.013299999999999</v>
      </c>
      <c r="K1635">
        <v>46.081499999999998</v>
      </c>
      <c r="L1635">
        <v>5.1211900000000004</v>
      </c>
      <c r="M1635">
        <v>7.6606399999999999</v>
      </c>
      <c r="N1635">
        <v>13.607799999999999</v>
      </c>
      <c r="O1635" t="s">
        <v>106</v>
      </c>
      <c r="P1635" t="s">
        <v>106</v>
      </c>
    </row>
    <row r="1636" spans="1:16" x14ac:dyDescent="0.35">
      <c r="A1636">
        <v>1</v>
      </c>
      <c r="B1636">
        <v>1990</v>
      </c>
      <c r="C1636">
        <v>1</v>
      </c>
      <c r="D1636">
        <v>0</v>
      </c>
      <c r="E1636">
        <v>2</v>
      </c>
      <c r="F1636">
        <v>1</v>
      </c>
      <c r="G1636">
        <v>1</v>
      </c>
      <c r="H1636">
        <v>46</v>
      </c>
      <c r="I1636">
        <v>30.5884</v>
      </c>
      <c r="J1636">
        <v>91.771799999999999</v>
      </c>
      <c r="K1636">
        <v>2.7368800000000002</v>
      </c>
      <c r="L1636">
        <v>3.4291900000000002</v>
      </c>
      <c r="M1636">
        <v>7.88117</v>
      </c>
      <c r="N1636">
        <v>13.834300000000001</v>
      </c>
      <c r="O1636" t="s">
        <v>106</v>
      </c>
      <c r="P1636" t="s">
        <v>106</v>
      </c>
    </row>
    <row r="1637" spans="1:16" x14ac:dyDescent="0.35">
      <c r="A1637">
        <v>1</v>
      </c>
      <c r="B1637">
        <v>1991</v>
      </c>
      <c r="C1637">
        <v>1</v>
      </c>
      <c r="D1637">
        <v>0</v>
      </c>
      <c r="E1637">
        <v>2</v>
      </c>
      <c r="F1637">
        <v>1</v>
      </c>
      <c r="G1637">
        <v>1</v>
      </c>
      <c r="H1637">
        <v>46</v>
      </c>
      <c r="I1637">
        <v>66.006600000000006</v>
      </c>
      <c r="J1637">
        <v>46.515099999999997</v>
      </c>
      <c r="K1637">
        <v>11.321</v>
      </c>
      <c r="L1637">
        <v>3.1287699999999998</v>
      </c>
      <c r="M1637">
        <v>7.0823</v>
      </c>
      <c r="N1637">
        <v>12.6547</v>
      </c>
      <c r="O1637" t="s">
        <v>106</v>
      </c>
      <c r="P1637" t="s">
        <v>106</v>
      </c>
    </row>
    <row r="1638" spans="1:16" x14ac:dyDescent="0.35">
      <c r="A1638">
        <v>1</v>
      </c>
      <c r="B1638">
        <v>1992</v>
      </c>
      <c r="C1638">
        <v>1</v>
      </c>
      <c r="D1638">
        <v>0</v>
      </c>
      <c r="E1638">
        <v>2</v>
      </c>
      <c r="F1638">
        <v>1</v>
      </c>
      <c r="G1638">
        <v>1</v>
      </c>
      <c r="H1638">
        <v>46</v>
      </c>
      <c r="I1638">
        <v>46.457599999999999</v>
      </c>
      <c r="J1638">
        <v>9.6630099999999999</v>
      </c>
      <c r="K1638">
        <v>12.2997</v>
      </c>
      <c r="L1638">
        <v>3.10826</v>
      </c>
      <c r="M1638">
        <v>5.9354199999999997</v>
      </c>
      <c r="N1638">
        <v>11.3598</v>
      </c>
      <c r="O1638" t="s">
        <v>106</v>
      </c>
      <c r="P1638" t="s">
        <v>106</v>
      </c>
    </row>
    <row r="1639" spans="1:16" x14ac:dyDescent="0.35">
      <c r="A1639">
        <v>1</v>
      </c>
      <c r="B1639">
        <v>1993</v>
      </c>
      <c r="C1639">
        <v>1</v>
      </c>
      <c r="D1639">
        <v>0</v>
      </c>
      <c r="E1639">
        <v>2</v>
      </c>
      <c r="F1639">
        <v>1</v>
      </c>
      <c r="G1639">
        <v>1</v>
      </c>
      <c r="H1639">
        <v>46</v>
      </c>
      <c r="I1639">
        <v>50.1374</v>
      </c>
      <c r="J1639">
        <v>24.703900000000001</v>
      </c>
      <c r="K1639">
        <v>7.5632000000000001</v>
      </c>
      <c r="L1639">
        <v>3.5290900000000001</v>
      </c>
      <c r="M1639">
        <v>5.5981199999999998</v>
      </c>
      <c r="N1639">
        <v>10.654299999999999</v>
      </c>
      <c r="O1639" t="s">
        <v>106</v>
      </c>
      <c r="P1639" t="s">
        <v>106</v>
      </c>
    </row>
    <row r="1640" spans="1:16" x14ac:dyDescent="0.35">
      <c r="A1640">
        <v>1</v>
      </c>
      <c r="B1640">
        <v>1994</v>
      </c>
      <c r="C1640">
        <v>1</v>
      </c>
      <c r="D1640">
        <v>0</v>
      </c>
      <c r="E1640">
        <v>2</v>
      </c>
      <c r="F1640">
        <v>1</v>
      </c>
      <c r="G1640">
        <v>1</v>
      </c>
      <c r="H1640">
        <v>46</v>
      </c>
      <c r="I1640">
        <v>64.8566</v>
      </c>
      <c r="J1640">
        <v>5.8791200000000003</v>
      </c>
      <c r="K1640">
        <v>14.948</v>
      </c>
      <c r="L1640">
        <v>4.1152800000000003</v>
      </c>
      <c r="M1640">
        <v>6.03721</v>
      </c>
      <c r="N1640">
        <v>8.9342199999999998</v>
      </c>
      <c r="O1640" t="s">
        <v>106</v>
      </c>
      <c r="P1640" t="s">
        <v>106</v>
      </c>
    </row>
    <row r="1641" spans="1:16" x14ac:dyDescent="0.35">
      <c r="A1641">
        <v>1</v>
      </c>
      <c r="B1641">
        <v>1995</v>
      </c>
      <c r="C1641">
        <v>1</v>
      </c>
      <c r="D1641">
        <v>0</v>
      </c>
      <c r="E1641">
        <v>2</v>
      </c>
      <c r="F1641">
        <v>1</v>
      </c>
      <c r="G1641">
        <v>1</v>
      </c>
      <c r="H1641">
        <v>46</v>
      </c>
      <c r="I1641">
        <v>26.448599999999999</v>
      </c>
      <c r="J1641">
        <v>7.0023</v>
      </c>
      <c r="K1641">
        <v>6.7235800000000001</v>
      </c>
      <c r="L1641">
        <v>4.0246599999999999</v>
      </c>
      <c r="M1641">
        <v>6.5816299999999996</v>
      </c>
      <c r="N1641">
        <v>9.1617599999999992</v>
      </c>
      <c r="O1641" t="s">
        <v>106</v>
      </c>
      <c r="P1641" t="s">
        <v>106</v>
      </c>
    </row>
    <row r="1642" spans="1:16" x14ac:dyDescent="0.35">
      <c r="A1642">
        <v>1</v>
      </c>
      <c r="B1642">
        <v>1996</v>
      </c>
      <c r="C1642">
        <v>1</v>
      </c>
      <c r="D1642">
        <v>0</v>
      </c>
      <c r="E1642">
        <v>2</v>
      </c>
      <c r="F1642">
        <v>1</v>
      </c>
      <c r="G1642">
        <v>1</v>
      </c>
      <c r="H1642">
        <v>46</v>
      </c>
      <c r="I1642">
        <v>37.488</v>
      </c>
      <c r="J1642">
        <v>11.6492</v>
      </c>
      <c r="K1642">
        <v>7.8533099999999996</v>
      </c>
      <c r="L1642">
        <v>4.0731999999999999</v>
      </c>
      <c r="M1642">
        <v>6.9377899999999997</v>
      </c>
      <c r="N1642">
        <v>9.7557399999999994</v>
      </c>
      <c r="O1642" t="s">
        <v>106</v>
      </c>
      <c r="P1642" t="s">
        <v>106</v>
      </c>
    </row>
    <row r="1643" spans="1:16" x14ac:dyDescent="0.35">
      <c r="A1643">
        <v>1</v>
      </c>
      <c r="B1643">
        <v>1997</v>
      </c>
      <c r="C1643">
        <v>1</v>
      </c>
      <c r="D1643">
        <v>0</v>
      </c>
      <c r="E1643">
        <v>2</v>
      </c>
      <c r="F1643">
        <v>1</v>
      </c>
      <c r="G1643">
        <v>1</v>
      </c>
      <c r="H1643">
        <v>46</v>
      </c>
      <c r="I1643">
        <v>31.508400000000002</v>
      </c>
      <c r="J1643">
        <v>10.019299999999999</v>
      </c>
      <c r="K1643">
        <v>9.5220900000000004</v>
      </c>
      <c r="L1643">
        <v>3.5018600000000002</v>
      </c>
      <c r="M1643">
        <v>7.0289999999999999</v>
      </c>
      <c r="N1643">
        <v>10.3584</v>
      </c>
      <c r="O1643" t="s">
        <v>106</v>
      </c>
      <c r="P1643" t="s">
        <v>106</v>
      </c>
    </row>
    <row r="1644" spans="1:16" x14ac:dyDescent="0.35">
      <c r="A1644">
        <v>1</v>
      </c>
      <c r="B1644">
        <v>1998</v>
      </c>
      <c r="C1644">
        <v>1</v>
      </c>
      <c r="D1644">
        <v>0</v>
      </c>
      <c r="E1644">
        <v>2</v>
      </c>
      <c r="F1644">
        <v>1</v>
      </c>
      <c r="G1644">
        <v>1</v>
      </c>
      <c r="H1644">
        <v>46</v>
      </c>
      <c r="I1644">
        <v>37.948</v>
      </c>
      <c r="J1644">
        <v>19.777799999999999</v>
      </c>
      <c r="K1644">
        <v>9.6116100000000007</v>
      </c>
      <c r="L1644">
        <v>3.3372799999999998</v>
      </c>
      <c r="M1644">
        <v>6.6591699999999996</v>
      </c>
      <c r="N1644">
        <v>10.8454</v>
      </c>
      <c r="O1644" t="s">
        <v>106</v>
      </c>
      <c r="P1644" t="s">
        <v>106</v>
      </c>
    </row>
    <row r="1645" spans="1:16" x14ac:dyDescent="0.35">
      <c r="A1645">
        <v>1</v>
      </c>
      <c r="B1645">
        <v>1999</v>
      </c>
      <c r="C1645">
        <v>1</v>
      </c>
      <c r="D1645">
        <v>0</v>
      </c>
      <c r="E1645">
        <v>2</v>
      </c>
      <c r="F1645">
        <v>1</v>
      </c>
      <c r="G1645">
        <v>1</v>
      </c>
      <c r="H1645">
        <v>46</v>
      </c>
      <c r="I1645">
        <v>50.1374</v>
      </c>
      <c r="J1645">
        <v>18.689</v>
      </c>
      <c r="K1645">
        <v>8.8047599999999999</v>
      </c>
      <c r="L1645">
        <v>3.8560099999999999</v>
      </c>
      <c r="M1645">
        <v>6.38645</v>
      </c>
      <c r="N1645">
        <v>11.1792</v>
      </c>
      <c r="O1645" t="s">
        <v>106</v>
      </c>
      <c r="P1645" t="s">
        <v>106</v>
      </c>
    </row>
    <row r="1646" spans="1:16" x14ac:dyDescent="0.35">
      <c r="A1646">
        <v>1</v>
      </c>
      <c r="B1646">
        <v>2000</v>
      </c>
      <c r="C1646">
        <v>1</v>
      </c>
      <c r="D1646">
        <v>0</v>
      </c>
      <c r="E1646">
        <v>2</v>
      </c>
      <c r="F1646">
        <v>1</v>
      </c>
      <c r="G1646">
        <v>1</v>
      </c>
      <c r="H1646">
        <v>46</v>
      </c>
      <c r="I1646">
        <v>90.845299999999995</v>
      </c>
      <c r="J1646">
        <v>12.092000000000001</v>
      </c>
      <c r="K1646">
        <v>19.664200000000001</v>
      </c>
      <c r="L1646">
        <v>3.4295499999999999</v>
      </c>
      <c r="M1646">
        <v>6.4246600000000003</v>
      </c>
      <c r="N1646">
        <v>11.2768</v>
      </c>
      <c r="O1646" t="s">
        <v>106</v>
      </c>
      <c r="P1646" t="s">
        <v>106</v>
      </c>
    </row>
    <row r="1647" spans="1:16" x14ac:dyDescent="0.35">
      <c r="A1647">
        <v>1</v>
      </c>
      <c r="B1647">
        <v>2001</v>
      </c>
      <c r="C1647">
        <v>1</v>
      </c>
      <c r="D1647">
        <v>0</v>
      </c>
      <c r="E1647">
        <v>2</v>
      </c>
      <c r="F1647">
        <v>1</v>
      </c>
      <c r="G1647">
        <v>1</v>
      </c>
      <c r="H1647">
        <v>46</v>
      </c>
      <c r="I1647">
        <v>65.776600000000002</v>
      </c>
      <c r="J1647">
        <v>31.403600000000001</v>
      </c>
      <c r="K1647">
        <v>6.5356899999999998</v>
      </c>
      <c r="L1647">
        <v>3.5894699999999999</v>
      </c>
      <c r="M1647">
        <v>6.3749599999999997</v>
      </c>
      <c r="N1647">
        <v>10.806900000000001</v>
      </c>
      <c r="O1647" t="s">
        <v>106</v>
      </c>
      <c r="P1647" t="s">
        <v>106</v>
      </c>
    </row>
    <row r="1648" spans="1:16" x14ac:dyDescent="0.35">
      <c r="A1648">
        <v>1</v>
      </c>
      <c r="B1648">
        <v>2002</v>
      </c>
      <c r="C1648">
        <v>1</v>
      </c>
      <c r="D1648">
        <v>0</v>
      </c>
      <c r="E1648">
        <v>2</v>
      </c>
      <c r="F1648">
        <v>1</v>
      </c>
      <c r="G1648">
        <v>1</v>
      </c>
      <c r="H1648">
        <v>46</v>
      </c>
      <c r="I1648">
        <v>8.2795699999999997</v>
      </c>
      <c r="J1648">
        <v>8.8087499999999999</v>
      </c>
      <c r="K1648">
        <v>2.0502500000000001</v>
      </c>
      <c r="L1648">
        <v>3.4395600000000002</v>
      </c>
      <c r="M1648">
        <v>6.36165</v>
      </c>
      <c r="N1648">
        <v>10.2279</v>
      </c>
      <c r="O1648" t="s">
        <v>106</v>
      </c>
      <c r="P1648" t="s">
        <v>106</v>
      </c>
    </row>
    <row r="1649" spans="1:16" x14ac:dyDescent="0.35">
      <c r="A1649">
        <v>1</v>
      </c>
      <c r="B1649">
        <v>2003</v>
      </c>
      <c r="C1649">
        <v>1</v>
      </c>
      <c r="D1649">
        <v>0</v>
      </c>
      <c r="E1649">
        <v>2</v>
      </c>
      <c r="F1649">
        <v>1</v>
      </c>
      <c r="G1649">
        <v>1</v>
      </c>
      <c r="H1649">
        <v>46</v>
      </c>
      <c r="I1649">
        <v>35.418199999999999</v>
      </c>
      <c r="J1649">
        <v>17.6709</v>
      </c>
      <c r="K1649">
        <v>6.0394699999999997</v>
      </c>
      <c r="L1649">
        <v>3.6343800000000002</v>
      </c>
      <c r="M1649">
        <v>6.3381299999999996</v>
      </c>
      <c r="N1649">
        <v>10.132400000000001</v>
      </c>
      <c r="O1649" t="s">
        <v>106</v>
      </c>
      <c r="P1649" t="s">
        <v>106</v>
      </c>
    </row>
    <row r="1650" spans="1:16" x14ac:dyDescent="0.35">
      <c r="A1650">
        <v>1</v>
      </c>
      <c r="B1650">
        <v>2004</v>
      </c>
      <c r="C1650">
        <v>1</v>
      </c>
      <c r="D1650">
        <v>0</v>
      </c>
      <c r="E1650">
        <v>2</v>
      </c>
      <c r="F1650">
        <v>1</v>
      </c>
      <c r="G1650">
        <v>1</v>
      </c>
      <c r="H1650">
        <v>46</v>
      </c>
      <c r="I1650">
        <v>21.6189</v>
      </c>
      <c r="J1650">
        <v>15.3856</v>
      </c>
      <c r="K1650">
        <v>4.39222</v>
      </c>
      <c r="L1650">
        <v>3.8083100000000001</v>
      </c>
      <c r="M1650">
        <v>6.4527599999999996</v>
      </c>
      <c r="N1650">
        <v>10.382099999999999</v>
      </c>
      <c r="O1650" t="s">
        <v>106</v>
      </c>
      <c r="P1650" t="s">
        <v>106</v>
      </c>
    </row>
    <row r="1651" spans="1:16" x14ac:dyDescent="0.35">
      <c r="A1651">
        <v>1</v>
      </c>
      <c r="B1651">
        <v>2005</v>
      </c>
      <c r="C1651">
        <v>1</v>
      </c>
      <c r="D1651">
        <v>0</v>
      </c>
      <c r="E1651">
        <v>2</v>
      </c>
      <c r="F1651">
        <v>1</v>
      </c>
      <c r="G1651">
        <v>1</v>
      </c>
      <c r="H1651">
        <v>46</v>
      </c>
      <c r="I1651">
        <v>17.479099999999999</v>
      </c>
      <c r="J1651">
        <v>23.742599999999999</v>
      </c>
      <c r="K1651">
        <v>2.7586499999999998</v>
      </c>
      <c r="L1651">
        <v>3.5285600000000001</v>
      </c>
      <c r="M1651">
        <v>6.5432300000000003</v>
      </c>
      <c r="N1651">
        <v>10.471</v>
      </c>
      <c r="O1651" t="s">
        <v>106</v>
      </c>
      <c r="P1651" t="s">
        <v>106</v>
      </c>
    </row>
    <row r="1652" spans="1:16" x14ac:dyDescent="0.35">
      <c r="A1652">
        <v>1</v>
      </c>
      <c r="B1652">
        <v>2006</v>
      </c>
      <c r="C1652">
        <v>1</v>
      </c>
      <c r="D1652">
        <v>0</v>
      </c>
      <c r="E1652">
        <v>2</v>
      </c>
      <c r="F1652">
        <v>1</v>
      </c>
      <c r="G1652">
        <v>1</v>
      </c>
      <c r="H1652">
        <v>46</v>
      </c>
      <c r="I1652">
        <v>10.1195</v>
      </c>
      <c r="J1652">
        <v>23.991499999999998</v>
      </c>
      <c r="K1652">
        <v>1.3757699999999999</v>
      </c>
      <c r="L1652">
        <v>3.4777999999999998</v>
      </c>
      <c r="M1652">
        <v>6.44435</v>
      </c>
      <c r="N1652">
        <v>10.4635</v>
      </c>
      <c r="O1652" t="s">
        <v>106</v>
      </c>
      <c r="P1652" t="s">
        <v>106</v>
      </c>
    </row>
    <row r="1653" spans="1:16" x14ac:dyDescent="0.35">
      <c r="A1653">
        <v>1</v>
      </c>
      <c r="B1653">
        <v>2007</v>
      </c>
      <c r="C1653">
        <v>1</v>
      </c>
      <c r="D1653">
        <v>0</v>
      </c>
      <c r="E1653">
        <v>2</v>
      </c>
      <c r="F1653">
        <v>1</v>
      </c>
      <c r="G1653">
        <v>1</v>
      </c>
      <c r="H1653">
        <v>46</v>
      </c>
      <c r="I1653">
        <v>42.547800000000002</v>
      </c>
      <c r="J1653">
        <v>16.3919</v>
      </c>
      <c r="K1653">
        <v>8.0010499999999993</v>
      </c>
      <c r="L1653">
        <v>3.6244999999999998</v>
      </c>
      <c r="M1653">
        <v>6.3742000000000001</v>
      </c>
      <c r="N1653">
        <v>10.4268</v>
      </c>
      <c r="O1653" t="s">
        <v>106</v>
      </c>
      <c r="P1653" t="s">
        <v>106</v>
      </c>
    </row>
    <row r="1654" spans="1:16" x14ac:dyDescent="0.35">
      <c r="A1654">
        <v>1</v>
      </c>
      <c r="B1654">
        <v>2008</v>
      </c>
      <c r="C1654">
        <v>1</v>
      </c>
      <c r="D1654">
        <v>0</v>
      </c>
      <c r="E1654">
        <v>2</v>
      </c>
      <c r="F1654">
        <v>1</v>
      </c>
      <c r="G1654">
        <v>1</v>
      </c>
      <c r="H1654">
        <v>46</v>
      </c>
      <c r="I1654">
        <v>20.468900000000001</v>
      </c>
      <c r="J1654">
        <v>18.916699999999999</v>
      </c>
      <c r="K1654">
        <v>2.7133400000000001</v>
      </c>
      <c r="L1654">
        <v>3.8848600000000002</v>
      </c>
      <c r="M1654">
        <v>6.4786799999999998</v>
      </c>
      <c r="N1654">
        <v>10.5253</v>
      </c>
      <c r="O1654" t="s">
        <v>106</v>
      </c>
      <c r="P1654" t="s">
        <v>106</v>
      </c>
    </row>
    <row r="1655" spans="1:16" x14ac:dyDescent="0.35">
      <c r="A1655">
        <v>1</v>
      </c>
      <c r="B1655">
        <v>2009</v>
      </c>
      <c r="C1655">
        <v>1</v>
      </c>
      <c r="D1655">
        <v>0</v>
      </c>
      <c r="E1655">
        <v>2</v>
      </c>
      <c r="F1655">
        <v>1</v>
      </c>
      <c r="G1655">
        <v>1</v>
      </c>
      <c r="H1655">
        <v>46</v>
      </c>
      <c r="I1655">
        <v>37.258099999999999</v>
      </c>
      <c r="J1655">
        <v>36.857399999999998</v>
      </c>
      <c r="K1655">
        <v>3.9952299999999998</v>
      </c>
      <c r="L1655">
        <v>3.8808799999999999</v>
      </c>
      <c r="M1655">
        <v>6.6710099999999999</v>
      </c>
      <c r="N1655">
        <v>10.690099999999999</v>
      </c>
      <c r="O1655" t="s">
        <v>106</v>
      </c>
      <c r="P1655" t="s">
        <v>106</v>
      </c>
    </row>
    <row r="1656" spans="1:16" x14ac:dyDescent="0.35">
      <c r="A1656">
        <v>1</v>
      </c>
      <c r="B1656">
        <v>2010</v>
      </c>
      <c r="C1656">
        <v>1</v>
      </c>
      <c r="D1656">
        <v>0</v>
      </c>
      <c r="E1656">
        <v>2</v>
      </c>
      <c r="F1656">
        <v>1</v>
      </c>
      <c r="G1656">
        <v>1</v>
      </c>
      <c r="H1656">
        <v>46</v>
      </c>
      <c r="I1656">
        <v>16.789100000000001</v>
      </c>
      <c r="J1656">
        <v>30.860299999999999</v>
      </c>
      <c r="K1656">
        <v>2.4363600000000001</v>
      </c>
      <c r="L1656">
        <v>3.7150400000000001</v>
      </c>
      <c r="M1656">
        <v>6.7781700000000003</v>
      </c>
      <c r="N1656">
        <v>10.7859</v>
      </c>
      <c r="O1656" t="s">
        <v>106</v>
      </c>
      <c r="P1656" t="s">
        <v>106</v>
      </c>
    </row>
    <row r="1657" spans="1:16" x14ac:dyDescent="0.35">
      <c r="A1657">
        <v>1</v>
      </c>
      <c r="B1657">
        <v>2011</v>
      </c>
      <c r="C1657">
        <v>1</v>
      </c>
      <c r="D1657">
        <v>0</v>
      </c>
      <c r="E1657">
        <v>2</v>
      </c>
      <c r="F1657">
        <v>1</v>
      </c>
      <c r="G1657">
        <v>1</v>
      </c>
      <c r="H1657">
        <v>46</v>
      </c>
      <c r="I1657">
        <v>17.9391</v>
      </c>
      <c r="J1657">
        <v>35.757899999999999</v>
      </c>
      <c r="K1657">
        <v>2.1181000000000001</v>
      </c>
      <c r="L1657">
        <v>3.9236800000000001</v>
      </c>
      <c r="M1657">
        <v>6.8017300000000001</v>
      </c>
      <c r="N1657">
        <v>10.8523</v>
      </c>
      <c r="O1657" t="s">
        <v>106</v>
      </c>
      <c r="P1657" t="s">
        <v>106</v>
      </c>
    </row>
    <row r="1658" spans="1:16" x14ac:dyDescent="0.35">
      <c r="A1658">
        <v>1</v>
      </c>
      <c r="B1658">
        <v>2012</v>
      </c>
      <c r="C1658">
        <v>1</v>
      </c>
      <c r="D1658">
        <v>0</v>
      </c>
      <c r="E1658">
        <v>2</v>
      </c>
      <c r="F1658">
        <v>1</v>
      </c>
      <c r="G1658">
        <v>1</v>
      </c>
      <c r="H1658">
        <v>46</v>
      </c>
      <c r="I1658">
        <v>23.2288</v>
      </c>
      <c r="J1658">
        <v>15.169600000000001</v>
      </c>
      <c r="K1658">
        <v>4.6200599999999996</v>
      </c>
      <c r="L1658">
        <v>4.0544099999999998</v>
      </c>
      <c r="M1658">
        <v>6.91716</v>
      </c>
      <c r="N1658">
        <v>11.0562</v>
      </c>
      <c r="O1658" t="s">
        <v>106</v>
      </c>
      <c r="P1658" t="s">
        <v>106</v>
      </c>
    </row>
    <row r="1659" spans="1:16" x14ac:dyDescent="0.35">
      <c r="A1659">
        <v>1</v>
      </c>
      <c r="B1659">
        <v>2013</v>
      </c>
      <c r="C1659">
        <v>1</v>
      </c>
      <c r="D1659">
        <v>0</v>
      </c>
      <c r="E1659">
        <v>2</v>
      </c>
      <c r="F1659">
        <v>1</v>
      </c>
      <c r="G1659">
        <v>1</v>
      </c>
      <c r="H1659">
        <v>46</v>
      </c>
      <c r="I1659">
        <v>2.5298699999999998</v>
      </c>
      <c r="J1659">
        <v>31.669899999999998</v>
      </c>
      <c r="K1659">
        <v>0.246749</v>
      </c>
      <c r="L1659">
        <v>4.2076399999999996</v>
      </c>
      <c r="M1659">
        <v>7.1359599999999999</v>
      </c>
      <c r="N1659">
        <v>11.4598</v>
      </c>
      <c r="O1659" t="s">
        <v>106</v>
      </c>
      <c r="P1659" t="s">
        <v>106</v>
      </c>
    </row>
    <row r="1660" spans="1:16" x14ac:dyDescent="0.35">
      <c r="A1660">
        <v>1</v>
      </c>
      <c r="B1660">
        <v>2014</v>
      </c>
      <c r="C1660">
        <v>1</v>
      </c>
      <c r="D1660">
        <v>0</v>
      </c>
      <c r="E1660">
        <v>2</v>
      </c>
      <c r="F1660">
        <v>1</v>
      </c>
      <c r="G1660">
        <v>1</v>
      </c>
      <c r="H1660">
        <v>46</v>
      </c>
      <c r="I1660">
        <v>23.918800000000001</v>
      </c>
      <c r="J1660">
        <v>73.959000000000003</v>
      </c>
      <c r="K1660">
        <v>1.43309</v>
      </c>
      <c r="L1660">
        <v>4.1329000000000002</v>
      </c>
      <c r="M1660">
        <v>7.4122700000000004</v>
      </c>
      <c r="N1660">
        <v>11.8428</v>
      </c>
      <c r="O1660" t="s">
        <v>106</v>
      </c>
      <c r="P1660" t="s">
        <v>106</v>
      </c>
    </row>
    <row r="1661" spans="1:16" x14ac:dyDescent="0.35">
      <c r="A1661">
        <v>1</v>
      </c>
      <c r="B1661">
        <v>2015</v>
      </c>
      <c r="C1661">
        <v>1</v>
      </c>
      <c r="D1661">
        <v>0</v>
      </c>
      <c r="E1661">
        <v>2</v>
      </c>
      <c r="F1661">
        <v>1</v>
      </c>
      <c r="G1661">
        <v>1</v>
      </c>
      <c r="H1661">
        <v>46</v>
      </c>
      <c r="I1661">
        <v>18.629000000000001</v>
      </c>
      <c r="J1661">
        <v>109.06399999999999</v>
      </c>
      <c r="K1661">
        <v>0.97660499999999995</v>
      </c>
      <c r="L1661">
        <v>5.5142800000000003</v>
      </c>
      <c r="M1661">
        <v>8.6169799999999999</v>
      </c>
      <c r="N1661">
        <v>13.0985</v>
      </c>
      <c r="O1661" t="s">
        <v>106</v>
      </c>
      <c r="P1661" t="s">
        <v>106</v>
      </c>
    </row>
    <row r="1662" spans="1:16" x14ac:dyDescent="0.35">
      <c r="A1662">
        <v>1</v>
      </c>
      <c r="B1662">
        <v>2016</v>
      </c>
      <c r="C1662">
        <v>1</v>
      </c>
      <c r="D1662">
        <v>0</v>
      </c>
      <c r="E1662">
        <v>2</v>
      </c>
      <c r="F1662">
        <v>1</v>
      </c>
      <c r="G1662">
        <v>1</v>
      </c>
      <c r="H1662">
        <v>46</v>
      </c>
      <c r="I1662">
        <v>21.6189</v>
      </c>
      <c r="J1662">
        <v>66.154300000000006</v>
      </c>
      <c r="K1662">
        <v>1.35033</v>
      </c>
      <c r="L1662">
        <v>5.2180099999999996</v>
      </c>
      <c r="M1662">
        <v>8.8266200000000001</v>
      </c>
      <c r="N1662">
        <v>13.6213</v>
      </c>
      <c r="O1662" t="s">
        <v>106</v>
      </c>
      <c r="P1662" t="s">
        <v>106</v>
      </c>
    </row>
    <row r="1663" spans="1:16" x14ac:dyDescent="0.35">
      <c r="A1663">
        <v>1</v>
      </c>
      <c r="B1663">
        <v>2017</v>
      </c>
      <c r="C1663">
        <v>1</v>
      </c>
      <c r="D1663">
        <v>0</v>
      </c>
      <c r="E1663">
        <v>2</v>
      </c>
      <c r="F1663">
        <v>1</v>
      </c>
      <c r="G1663">
        <v>1</v>
      </c>
      <c r="H1663">
        <v>46</v>
      </c>
      <c r="I1663">
        <v>8.7395399999999999</v>
      </c>
      <c r="J1663">
        <v>55.052599999999998</v>
      </c>
      <c r="K1663">
        <v>0.85302800000000001</v>
      </c>
      <c r="L1663">
        <v>5.0843400000000001</v>
      </c>
      <c r="M1663">
        <v>8.7833299999999994</v>
      </c>
      <c r="N1663">
        <v>13.9092</v>
      </c>
      <c r="O1663" t="s">
        <v>106</v>
      </c>
      <c r="P1663" t="s">
        <v>106</v>
      </c>
    </row>
    <row r="1664" spans="1:16" x14ac:dyDescent="0.35">
      <c r="A1664">
        <v>1</v>
      </c>
      <c r="B1664">
        <v>2018</v>
      </c>
      <c r="C1664">
        <v>1</v>
      </c>
      <c r="D1664">
        <v>0</v>
      </c>
      <c r="E1664">
        <v>2</v>
      </c>
      <c r="F1664">
        <v>1</v>
      </c>
      <c r="G1664">
        <v>1</v>
      </c>
      <c r="H1664">
        <v>46</v>
      </c>
      <c r="I1664">
        <v>22.538799999999998</v>
      </c>
      <c r="J1664">
        <v>62.612499999999997</v>
      </c>
      <c r="K1664">
        <v>1.4384300000000001</v>
      </c>
      <c r="L1664">
        <v>4.6218899999999996</v>
      </c>
      <c r="M1664">
        <v>8.2999600000000004</v>
      </c>
      <c r="N1664">
        <v>13.8781</v>
      </c>
      <c r="O1664" t="s">
        <v>106</v>
      </c>
      <c r="P1664" t="s">
        <v>106</v>
      </c>
    </row>
    <row r="1665" spans="1:16" x14ac:dyDescent="0.35">
      <c r="A1665">
        <v>1</v>
      </c>
      <c r="B1665">
        <v>2019</v>
      </c>
      <c r="C1665">
        <v>1</v>
      </c>
      <c r="D1665">
        <v>0</v>
      </c>
      <c r="E1665">
        <v>2</v>
      </c>
      <c r="F1665">
        <v>1</v>
      </c>
      <c r="G1665">
        <v>1</v>
      </c>
      <c r="H1665">
        <v>46</v>
      </c>
      <c r="I1665">
        <v>20.009</v>
      </c>
      <c r="J1665">
        <v>291.93400000000003</v>
      </c>
      <c r="K1665">
        <v>0.42091699999999999</v>
      </c>
      <c r="L1665">
        <v>4.9408799999999999</v>
      </c>
      <c r="M1665">
        <v>7.7634600000000002</v>
      </c>
      <c r="N1665">
        <v>13.5121</v>
      </c>
      <c r="O1665" t="s">
        <v>106</v>
      </c>
      <c r="P1665" t="s">
        <v>106</v>
      </c>
    </row>
    <row r="1666" spans="1:16" x14ac:dyDescent="0.35">
      <c r="A1666">
        <v>2</v>
      </c>
      <c r="B1666">
        <v>1985</v>
      </c>
      <c r="C1666">
        <v>1</v>
      </c>
      <c r="D1666">
        <v>0</v>
      </c>
      <c r="E1666">
        <v>2</v>
      </c>
      <c r="F1666">
        <v>1</v>
      </c>
      <c r="G1666">
        <v>1</v>
      </c>
      <c r="H1666">
        <v>46</v>
      </c>
      <c r="I1666">
        <v>53</v>
      </c>
      <c r="J1666">
        <v>6.9932800000000004</v>
      </c>
      <c r="K1666">
        <v>44.847499999999997</v>
      </c>
      <c r="L1666">
        <v>4.4744799999999998</v>
      </c>
      <c r="M1666">
        <v>9.2966499999999996</v>
      </c>
      <c r="N1666">
        <v>15.6311</v>
      </c>
      <c r="O1666" t="s">
        <v>106</v>
      </c>
      <c r="P1666" t="s">
        <v>703</v>
      </c>
    </row>
    <row r="1667" spans="1:16" x14ac:dyDescent="0.35">
      <c r="A1667">
        <v>2</v>
      </c>
      <c r="B1667">
        <v>1986</v>
      </c>
      <c r="C1667">
        <v>1</v>
      </c>
      <c r="D1667">
        <v>0</v>
      </c>
      <c r="E1667">
        <v>2</v>
      </c>
      <c r="F1667">
        <v>1</v>
      </c>
      <c r="G1667">
        <v>1</v>
      </c>
      <c r="H1667">
        <v>46</v>
      </c>
      <c r="I1667">
        <v>7.2175799999999999</v>
      </c>
      <c r="J1667">
        <v>12.4735</v>
      </c>
      <c r="K1667">
        <v>2.3406500000000001</v>
      </c>
      <c r="L1667">
        <v>4.1271100000000001</v>
      </c>
      <c r="M1667">
        <v>8.9662000000000006</v>
      </c>
      <c r="N1667">
        <v>15.8064</v>
      </c>
      <c r="O1667" t="s">
        <v>106</v>
      </c>
      <c r="P1667" t="s">
        <v>106</v>
      </c>
    </row>
    <row r="1668" spans="1:16" x14ac:dyDescent="0.35">
      <c r="A1668">
        <v>2</v>
      </c>
      <c r="B1668">
        <v>1987</v>
      </c>
      <c r="C1668">
        <v>1</v>
      </c>
      <c r="D1668">
        <v>0</v>
      </c>
      <c r="E1668">
        <v>2</v>
      </c>
      <c r="F1668">
        <v>1</v>
      </c>
      <c r="G1668">
        <v>1</v>
      </c>
      <c r="H1668">
        <v>46</v>
      </c>
      <c r="I1668">
        <v>11.067</v>
      </c>
      <c r="J1668">
        <v>32.819000000000003</v>
      </c>
      <c r="K1668">
        <v>1.44913</v>
      </c>
      <c r="L1668">
        <v>4.1441999999999997</v>
      </c>
      <c r="M1668">
        <v>8.22973</v>
      </c>
      <c r="N1668">
        <v>15.5092</v>
      </c>
      <c r="O1668" t="s">
        <v>106</v>
      </c>
      <c r="P1668" t="s">
        <v>106</v>
      </c>
    </row>
    <row r="1669" spans="1:16" x14ac:dyDescent="0.35">
      <c r="A1669">
        <v>2</v>
      </c>
      <c r="B1669">
        <v>1988</v>
      </c>
      <c r="C1669">
        <v>1</v>
      </c>
      <c r="D1669">
        <v>0</v>
      </c>
      <c r="E1669">
        <v>2</v>
      </c>
      <c r="F1669">
        <v>1</v>
      </c>
      <c r="G1669">
        <v>1</v>
      </c>
      <c r="H1669">
        <v>46</v>
      </c>
      <c r="I1669">
        <v>7.9393399999999996</v>
      </c>
      <c r="J1669">
        <v>25.904599999999999</v>
      </c>
      <c r="K1669">
        <v>0.79145500000000002</v>
      </c>
      <c r="L1669">
        <v>4.6299299999999999</v>
      </c>
      <c r="M1669">
        <v>7.96089</v>
      </c>
      <c r="N1669">
        <v>15.202999999999999</v>
      </c>
      <c r="O1669" t="s">
        <v>106</v>
      </c>
      <c r="P1669" t="s">
        <v>106</v>
      </c>
    </row>
    <row r="1670" spans="1:16" x14ac:dyDescent="0.35">
      <c r="A1670">
        <v>2</v>
      </c>
      <c r="B1670">
        <v>1989</v>
      </c>
      <c r="C1670">
        <v>1</v>
      </c>
      <c r="D1670">
        <v>0</v>
      </c>
      <c r="E1670">
        <v>2</v>
      </c>
      <c r="F1670">
        <v>1</v>
      </c>
      <c r="G1670">
        <v>1</v>
      </c>
      <c r="H1670">
        <v>46</v>
      </c>
      <c r="I1670">
        <v>29.952999999999999</v>
      </c>
      <c r="J1670">
        <v>3.6395300000000002</v>
      </c>
      <c r="K1670">
        <v>16.6768</v>
      </c>
      <c r="L1670">
        <v>5.3032599999999999</v>
      </c>
      <c r="M1670">
        <v>8.3877400000000009</v>
      </c>
      <c r="N1670">
        <v>15.5863</v>
      </c>
      <c r="O1670" t="s">
        <v>106</v>
      </c>
      <c r="P1670" t="s">
        <v>106</v>
      </c>
    </row>
    <row r="1671" spans="1:16" x14ac:dyDescent="0.35">
      <c r="A1671">
        <v>2</v>
      </c>
      <c r="B1671">
        <v>1990</v>
      </c>
      <c r="C1671">
        <v>1</v>
      </c>
      <c r="D1671">
        <v>0</v>
      </c>
      <c r="E1671">
        <v>2</v>
      </c>
      <c r="F1671">
        <v>1</v>
      </c>
      <c r="G1671">
        <v>1</v>
      </c>
      <c r="H1671">
        <v>46</v>
      </c>
      <c r="I1671">
        <v>33.802300000000002</v>
      </c>
      <c r="J1671">
        <v>105.52800000000001</v>
      </c>
      <c r="K1671">
        <v>3.1182400000000001</v>
      </c>
      <c r="L1671">
        <v>5.3232799999999996</v>
      </c>
      <c r="M1671">
        <v>8.9424499999999991</v>
      </c>
      <c r="N1671">
        <v>16.5</v>
      </c>
      <c r="O1671" t="s">
        <v>106</v>
      </c>
      <c r="P1671" t="s">
        <v>106</v>
      </c>
    </row>
    <row r="1672" spans="1:16" x14ac:dyDescent="0.35">
      <c r="A1672">
        <v>2</v>
      </c>
      <c r="B1672">
        <v>1991</v>
      </c>
      <c r="C1672">
        <v>1</v>
      </c>
      <c r="D1672">
        <v>0</v>
      </c>
      <c r="E1672">
        <v>2</v>
      </c>
      <c r="F1672">
        <v>1</v>
      </c>
      <c r="G1672">
        <v>1</v>
      </c>
      <c r="H1672">
        <v>46</v>
      </c>
      <c r="I1672">
        <v>41.621400000000001</v>
      </c>
      <c r="J1672">
        <v>16.930499999999999</v>
      </c>
      <c r="K1672">
        <v>17.2376</v>
      </c>
      <c r="L1672">
        <v>4.0274299999999998</v>
      </c>
      <c r="M1672">
        <v>8.6957100000000001</v>
      </c>
      <c r="N1672">
        <v>16.5</v>
      </c>
      <c r="O1672" t="s">
        <v>106</v>
      </c>
      <c r="P1672" t="s">
        <v>106</v>
      </c>
    </row>
    <row r="1673" spans="1:16" x14ac:dyDescent="0.35">
      <c r="A1673">
        <v>2</v>
      </c>
      <c r="B1673">
        <v>1992</v>
      </c>
      <c r="C1673">
        <v>1</v>
      </c>
      <c r="D1673">
        <v>0</v>
      </c>
      <c r="E1673">
        <v>2</v>
      </c>
      <c r="F1673">
        <v>1</v>
      </c>
      <c r="G1673">
        <v>1</v>
      </c>
      <c r="H1673">
        <v>46</v>
      </c>
      <c r="I1673">
        <v>50.282499999999999</v>
      </c>
      <c r="J1673">
        <v>25.296800000000001</v>
      </c>
      <c r="K1673">
        <v>8.1416500000000003</v>
      </c>
      <c r="L1673">
        <v>3.4547300000000001</v>
      </c>
      <c r="M1673">
        <v>7.5698299999999996</v>
      </c>
      <c r="N1673">
        <v>15.5526</v>
      </c>
      <c r="O1673" t="s">
        <v>106</v>
      </c>
      <c r="P1673" t="s">
        <v>106</v>
      </c>
    </row>
    <row r="1674" spans="1:16" x14ac:dyDescent="0.35">
      <c r="A1674">
        <v>2</v>
      </c>
      <c r="B1674">
        <v>1993</v>
      </c>
      <c r="C1674">
        <v>1</v>
      </c>
      <c r="D1674">
        <v>0</v>
      </c>
      <c r="E1674">
        <v>2</v>
      </c>
      <c r="F1674">
        <v>1</v>
      </c>
      <c r="G1674">
        <v>1</v>
      </c>
      <c r="H1674">
        <v>46</v>
      </c>
      <c r="I1674">
        <v>34.524099999999997</v>
      </c>
      <c r="J1674">
        <v>40.877899999999997</v>
      </c>
      <c r="K1674">
        <v>5.4541500000000003</v>
      </c>
      <c r="L1674">
        <v>3.8360500000000002</v>
      </c>
      <c r="M1674">
        <v>6.4975500000000004</v>
      </c>
      <c r="N1674">
        <v>12.6854</v>
      </c>
      <c r="O1674" t="s">
        <v>106</v>
      </c>
      <c r="P1674" t="s">
        <v>106</v>
      </c>
    </row>
    <row r="1675" spans="1:16" x14ac:dyDescent="0.35">
      <c r="A1675">
        <v>2</v>
      </c>
      <c r="B1675">
        <v>1994</v>
      </c>
      <c r="C1675">
        <v>1</v>
      </c>
      <c r="D1675">
        <v>0</v>
      </c>
      <c r="E1675">
        <v>2</v>
      </c>
      <c r="F1675">
        <v>1</v>
      </c>
      <c r="G1675">
        <v>1</v>
      </c>
      <c r="H1675">
        <v>46</v>
      </c>
      <c r="I1675">
        <v>25.502099999999999</v>
      </c>
      <c r="J1675">
        <v>7.5479099999999999</v>
      </c>
      <c r="K1675">
        <v>5.7032999999999996</v>
      </c>
      <c r="L1675">
        <v>4.2907000000000002</v>
      </c>
      <c r="M1675">
        <v>6.4863799999999996</v>
      </c>
      <c r="N1675">
        <v>11.889699999999999</v>
      </c>
      <c r="O1675" t="s">
        <v>106</v>
      </c>
      <c r="P1675" t="s">
        <v>106</v>
      </c>
    </row>
    <row r="1676" spans="1:16" x14ac:dyDescent="0.35">
      <c r="A1676">
        <v>2</v>
      </c>
      <c r="B1676">
        <v>1995</v>
      </c>
      <c r="C1676">
        <v>1</v>
      </c>
      <c r="D1676">
        <v>0</v>
      </c>
      <c r="E1676">
        <v>2</v>
      </c>
      <c r="F1676">
        <v>1</v>
      </c>
      <c r="G1676">
        <v>1</v>
      </c>
      <c r="H1676">
        <v>46</v>
      </c>
      <c r="I1676">
        <v>19.2469</v>
      </c>
      <c r="J1676">
        <v>9.8603100000000001</v>
      </c>
      <c r="K1676">
        <v>4.1724500000000004</v>
      </c>
      <c r="L1676">
        <v>4.6597200000000001</v>
      </c>
      <c r="M1676">
        <v>7.00875</v>
      </c>
      <c r="N1676">
        <v>11.312900000000001</v>
      </c>
      <c r="O1676" t="s">
        <v>106</v>
      </c>
      <c r="P1676" t="s">
        <v>106</v>
      </c>
    </row>
    <row r="1677" spans="1:16" x14ac:dyDescent="0.35">
      <c r="A1677">
        <v>2</v>
      </c>
      <c r="B1677">
        <v>1996</v>
      </c>
      <c r="C1677">
        <v>1</v>
      </c>
      <c r="D1677">
        <v>0</v>
      </c>
      <c r="E1677">
        <v>2</v>
      </c>
      <c r="F1677">
        <v>1</v>
      </c>
      <c r="G1677">
        <v>1</v>
      </c>
      <c r="H1677">
        <v>46</v>
      </c>
      <c r="I1677">
        <v>18.645399999999999</v>
      </c>
      <c r="J1677">
        <v>13.2895</v>
      </c>
      <c r="K1677">
        <v>3.4161999999999999</v>
      </c>
      <c r="L1677">
        <v>4.4305899999999996</v>
      </c>
      <c r="M1677">
        <v>7.4518000000000004</v>
      </c>
      <c r="N1677">
        <v>10.8134</v>
      </c>
      <c r="O1677" t="s">
        <v>106</v>
      </c>
      <c r="P1677" t="s">
        <v>106</v>
      </c>
    </row>
    <row r="1678" spans="1:16" x14ac:dyDescent="0.35">
      <c r="A1678">
        <v>2</v>
      </c>
      <c r="B1678">
        <v>1997</v>
      </c>
      <c r="C1678">
        <v>1</v>
      </c>
      <c r="D1678">
        <v>0</v>
      </c>
      <c r="E1678">
        <v>2</v>
      </c>
      <c r="F1678">
        <v>1</v>
      </c>
      <c r="G1678">
        <v>1</v>
      </c>
      <c r="H1678">
        <v>46</v>
      </c>
      <c r="I1678">
        <v>16.961300000000001</v>
      </c>
      <c r="J1678">
        <v>8.2722700000000007</v>
      </c>
      <c r="K1678">
        <v>4.7817100000000003</v>
      </c>
      <c r="L1678">
        <v>4.4109400000000001</v>
      </c>
      <c r="M1678">
        <v>7.7092900000000002</v>
      </c>
      <c r="N1678">
        <v>11.044600000000001</v>
      </c>
      <c r="O1678" t="s">
        <v>106</v>
      </c>
      <c r="P1678" t="s">
        <v>106</v>
      </c>
    </row>
    <row r="1679" spans="1:16" x14ac:dyDescent="0.35">
      <c r="A1679">
        <v>2</v>
      </c>
      <c r="B1679">
        <v>1998</v>
      </c>
      <c r="C1679">
        <v>1</v>
      </c>
      <c r="D1679">
        <v>0</v>
      </c>
      <c r="E1679">
        <v>2</v>
      </c>
      <c r="F1679">
        <v>1</v>
      </c>
      <c r="G1679">
        <v>1</v>
      </c>
      <c r="H1679">
        <v>46</v>
      </c>
      <c r="I1679">
        <v>21.8933</v>
      </c>
      <c r="J1679">
        <v>25.037199999999999</v>
      </c>
      <c r="K1679">
        <v>3.4200599999999999</v>
      </c>
      <c r="L1679">
        <v>4.0191400000000002</v>
      </c>
      <c r="M1679">
        <v>7.6247299999999996</v>
      </c>
      <c r="N1679">
        <v>11.615600000000001</v>
      </c>
      <c r="O1679" t="s">
        <v>106</v>
      </c>
      <c r="P1679" t="s">
        <v>106</v>
      </c>
    </row>
    <row r="1680" spans="1:16" x14ac:dyDescent="0.35">
      <c r="A1680">
        <v>2</v>
      </c>
      <c r="B1680">
        <v>1999</v>
      </c>
      <c r="C1680">
        <v>1</v>
      </c>
      <c r="D1680">
        <v>0</v>
      </c>
      <c r="E1680">
        <v>2</v>
      </c>
      <c r="F1680">
        <v>1</v>
      </c>
      <c r="G1680">
        <v>1</v>
      </c>
      <c r="H1680">
        <v>46</v>
      </c>
      <c r="I1680">
        <v>28.509399999999999</v>
      </c>
      <c r="J1680">
        <v>50.267499999999998</v>
      </c>
      <c r="K1680">
        <v>3.5998199999999998</v>
      </c>
      <c r="L1680">
        <v>4.1083800000000004</v>
      </c>
      <c r="M1680">
        <v>7.1969900000000004</v>
      </c>
      <c r="N1680">
        <v>11.9034</v>
      </c>
      <c r="O1680" t="s">
        <v>106</v>
      </c>
      <c r="P1680" t="s">
        <v>106</v>
      </c>
    </row>
    <row r="1681" spans="1:16" x14ac:dyDescent="0.35">
      <c r="A1681">
        <v>2</v>
      </c>
      <c r="B1681">
        <v>2000</v>
      </c>
      <c r="C1681">
        <v>1</v>
      </c>
      <c r="D1681">
        <v>0</v>
      </c>
      <c r="E1681">
        <v>2</v>
      </c>
      <c r="F1681">
        <v>1</v>
      </c>
      <c r="G1681">
        <v>1</v>
      </c>
      <c r="H1681">
        <v>46</v>
      </c>
      <c r="I1681">
        <v>48.718699999999998</v>
      </c>
      <c r="J1681">
        <v>30.697600000000001</v>
      </c>
      <c r="K1681">
        <v>7.9124800000000004</v>
      </c>
      <c r="L1681">
        <v>4.2481499999999999</v>
      </c>
      <c r="M1681">
        <v>7.1319100000000004</v>
      </c>
      <c r="N1681">
        <v>12.286300000000001</v>
      </c>
      <c r="O1681" t="s">
        <v>106</v>
      </c>
      <c r="P1681" t="s">
        <v>106</v>
      </c>
    </row>
    <row r="1682" spans="1:16" x14ac:dyDescent="0.35">
      <c r="A1682">
        <v>2</v>
      </c>
      <c r="B1682">
        <v>2001</v>
      </c>
      <c r="C1682">
        <v>1</v>
      </c>
      <c r="D1682">
        <v>0</v>
      </c>
      <c r="E1682">
        <v>2</v>
      </c>
      <c r="F1682">
        <v>1</v>
      </c>
      <c r="G1682">
        <v>1</v>
      </c>
      <c r="H1682">
        <v>46</v>
      </c>
      <c r="I1682">
        <v>54.252099999999999</v>
      </c>
      <c r="J1682">
        <v>31.520800000000001</v>
      </c>
      <c r="K1682">
        <v>7.9317599999999997</v>
      </c>
      <c r="L1682">
        <v>4.0972400000000002</v>
      </c>
      <c r="M1682">
        <v>7.1383299999999998</v>
      </c>
      <c r="N1682">
        <v>12.4863</v>
      </c>
      <c r="O1682" t="s">
        <v>106</v>
      </c>
      <c r="P1682" t="s">
        <v>106</v>
      </c>
    </row>
    <row r="1683" spans="1:16" x14ac:dyDescent="0.35">
      <c r="A1683">
        <v>2</v>
      </c>
      <c r="B1683">
        <v>2002</v>
      </c>
      <c r="C1683">
        <v>1</v>
      </c>
      <c r="D1683">
        <v>0</v>
      </c>
      <c r="E1683">
        <v>2</v>
      </c>
      <c r="F1683">
        <v>1</v>
      </c>
      <c r="G1683">
        <v>1</v>
      </c>
      <c r="H1683">
        <v>46</v>
      </c>
      <c r="I1683">
        <v>25.261500000000002</v>
      </c>
      <c r="J1683">
        <v>23.1904</v>
      </c>
      <c r="K1683">
        <v>5.3997000000000002</v>
      </c>
      <c r="L1683">
        <v>4.1498400000000002</v>
      </c>
      <c r="M1683">
        <v>7.0799399999999997</v>
      </c>
      <c r="N1683">
        <v>12.188700000000001</v>
      </c>
      <c r="O1683" t="s">
        <v>106</v>
      </c>
      <c r="P1683" t="s">
        <v>106</v>
      </c>
    </row>
    <row r="1684" spans="1:16" x14ac:dyDescent="0.35">
      <c r="A1684">
        <v>2</v>
      </c>
      <c r="B1684">
        <v>2003</v>
      </c>
      <c r="C1684">
        <v>1</v>
      </c>
      <c r="D1684">
        <v>0</v>
      </c>
      <c r="E1684">
        <v>2</v>
      </c>
      <c r="F1684">
        <v>1</v>
      </c>
      <c r="G1684">
        <v>1</v>
      </c>
      <c r="H1684">
        <v>46</v>
      </c>
      <c r="I1684">
        <v>18.164200000000001</v>
      </c>
      <c r="J1684">
        <v>18.842199999999998</v>
      </c>
      <c r="K1684">
        <v>3.1627900000000002</v>
      </c>
      <c r="L1684">
        <v>4.1087499999999997</v>
      </c>
      <c r="M1684">
        <v>7.0409600000000001</v>
      </c>
      <c r="N1684">
        <v>11.605499999999999</v>
      </c>
      <c r="O1684" t="s">
        <v>106</v>
      </c>
      <c r="P1684" t="s">
        <v>106</v>
      </c>
    </row>
    <row r="1685" spans="1:16" x14ac:dyDescent="0.35">
      <c r="A1685">
        <v>2</v>
      </c>
      <c r="B1685">
        <v>2004</v>
      </c>
      <c r="C1685">
        <v>1</v>
      </c>
      <c r="D1685">
        <v>0</v>
      </c>
      <c r="E1685">
        <v>2</v>
      </c>
      <c r="F1685">
        <v>1</v>
      </c>
      <c r="G1685">
        <v>1</v>
      </c>
      <c r="H1685">
        <v>46</v>
      </c>
      <c r="I1685">
        <v>15.277200000000001</v>
      </c>
      <c r="J1685">
        <v>26.590399999999999</v>
      </c>
      <c r="K1685">
        <v>2.9777900000000002</v>
      </c>
      <c r="L1685">
        <v>4.2444100000000002</v>
      </c>
      <c r="M1685">
        <v>7.0492699999999999</v>
      </c>
      <c r="N1685">
        <v>11.372400000000001</v>
      </c>
      <c r="O1685" t="s">
        <v>106</v>
      </c>
      <c r="P1685" t="s">
        <v>106</v>
      </c>
    </row>
    <row r="1686" spans="1:16" x14ac:dyDescent="0.35">
      <c r="A1686">
        <v>2</v>
      </c>
      <c r="B1686">
        <v>2005</v>
      </c>
      <c r="C1686">
        <v>1</v>
      </c>
      <c r="D1686">
        <v>0</v>
      </c>
      <c r="E1686">
        <v>2</v>
      </c>
      <c r="F1686">
        <v>1</v>
      </c>
      <c r="G1686">
        <v>1</v>
      </c>
      <c r="H1686">
        <v>46</v>
      </c>
      <c r="I1686">
        <v>10.4655</v>
      </c>
      <c r="J1686">
        <v>33.272100000000002</v>
      </c>
      <c r="K1686">
        <v>1.7890699999999999</v>
      </c>
      <c r="L1686">
        <v>4.2279999999999998</v>
      </c>
      <c r="M1686">
        <v>7.19224</v>
      </c>
      <c r="N1686">
        <v>11.550599999999999</v>
      </c>
      <c r="O1686" t="s">
        <v>106</v>
      </c>
      <c r="P1686" t="s">
        <v>106</v>
      </c>
    </row>
    <row r="1687" spans="1:16" x14ac:dyDescent="0.35">
      <c r="A1687">
        <v>2</v>
      </c>
      <c r="B1687">
        <v>2006</v>
      </c>
      <c r="C1687">
        <v>1</v>
      </c>
      <c r="D1687">
        <v>0</v>
      </c>
      <c r="E1687">
        <v>2</v>
      </c>
      <c r="F1687">
        <v>1</v>
      </c>
      <c r="G1687">
        <v>1</v>
      </c>
      <c r="H1687">
        <v>46</v>
      </c>
      <c r="I1687">
        <v>6.4958200000000001</v>
      </c>
      <c r="J1687">
        <v>25.754300000000001</v>
      </c>
      <c r="K1687">
        <v>0.99426700000000001</v>
      </c>
      <c r="L1687">
        <v>4.1062900000000004</v>
      </c>
      <c r="M1687">
        <v>7.1829000000000001</v>
      </c>
      <c r="N1687">
        <v>11.620200000000001</v>
      </c>
      <c r="O1687" t="s">
        <v>106</v>
      </c>
      <c r="P1687" t="s">
        <v>106</v>
      </c>
    </row>
    <row r="1688" spans="1:16" x14ac:dyDescent="0.35">
      <c r="A1688">
        <v>2</v>
      </c>
      <c r="B1688">
        <v>2007</v>
      </c>
      <c r="C1688">
        <v>1</v>
      </c>
      <c r="D1688">
        <v>0</v>
      </c>
      <c r="E1688">
        <v>2</v>
      </c>
      <c r="F1688">
        <v>1</v>
      </c>
      <c r="G1688">
        <v>1</v>
      </c>
      <c r="H1688">
        <v>46</v>
      </c>
      <c r="I1688">
        <v>11.307499999999999</v>
      </c>
      <c r="J1688">
        <v>56.386400000000002</v>
      </c>
      <c r="K1688">
        <v>1.47</v>
      </c>
      <c r="L1688">
        <v>4.1319600000000003</v>
      </c>
      <c r="M1688">
        <v>7.0592100000000002</v>
      </c>
      <c r="N1688">
        <v>11.5549</v>
      </c>
      <c r="O1688" t="s">
        <v>106</v>
      </c>
      <c r="P1688" t="s">
        <v>106</v>
      </c>
    </row>
    <row r="1689" spans="1:16" x14ac:dyDescent="0.35">
      <c r="A1689">
        <v>2</v>
      </c>
      <c r="B1689">
        <v>2008</v>
      </c>
      <c r="C1689">
        <v>1</v>
      </c>
      <c r="D1689">
        <v>0</v>
      </c>
      <c r="E1689">
        <v>2</v>
      </c>
      <c r="F1689">
        <v>1</v>
      </c>
      <c r="G1689">
        <v>1</v>
      </c>
      <c r="H1689">
        <v>46</v>
      </c>
      <c r="I1689">
        <v>4.4508400000000004</v>
      </c>
      <c r="J1689">
        <v>51.232700000000001</v>
      </c>
      <c r="K1689">
        <v>0.44064300000000001</v>
      </c>
      <c r="L1689">
        <v>4.2339099999999998</v>
      </c>
      <c r="M1689">
        <v>7.0714199999999998</v>
      </c>
      <c r="N1689">
        <v>11.5488</v>
      </c>
      <c r="O1689" t="s">
        <v>106</v>
      </c>
      <c r="P1689" t="s">
        <v>106</v>
      </c>
    </row>
    <row r="1690" spans="1:16" x14ac:dyDescent="0.35">
      <c r="A1690">
        <v>2</v>
      </c>
      <c r="B1690">
        <v>2009</v>
      </c>
      <c r="C1690">
        <v>1</v>
      </c>
      <c r="D1690">
        <v>0</v>
      </c>
      <c r="E1690">
        <v>2</v>
      </c>
      <c r="F1690">
        <v>1</v>
      </c>
      <c r="G1690">
        <v>1</v>
      </c>
      <c r="H1690">
        <v>46</v>
      </c>
      <c r="I1690">
        <v>5.8943599999999998</v>
      </c>
      <c r="J1690">
        <v>168.14400000000001</v>
      </c>
      <c r="K1690">
        <v>0.28832999999999998</v>
      </c>
      <c r="L1690">
        <v>4.3402399999999997</v>
      </c>
      <c r="M1690">
        <v>7.2440800000000003</v>
      </c>
      <c r="N1690">
        <v>11.707800000000001</v>
      </c>
      <c r="O1690" t="s">
        <v>106</v>
      </c>
      <c r="P1690" t="s">
        <v>106</v>
      </c>
    </row>
    <row r="1691" spans="1:16" x14ac:dyDescent="0.35">
      <c r="A1691">
        <v>2</v>
      </c>
      <c r="B1691">
        <v>2010</v>
      </c>
      <c r="C1691">
        <v>1</v>
      </c>
      <c r="D1691">
        <v>0</v>
      </c>
      <c r="E1691">
        <v>2</v>
      </c>
      <c r="F1691">
        <v>1</v>
      </c>
      <c r="G1691">
        <v>1</v>
      </c>
      <c r="H1691">
        <v>46</v>
      </c>
      <c r="I1691">
        <v>4.0899599999999996</v>
      </c>
      <c r="J1691">
        <v>30.223199999999999</v>
      </c>
      <c r="K1691">
        <v>0.56640599999999997</v>
      </c>
      <c r="L1691">
        <v>4.2932199999999998</v>
      </c>
      <c r="M1691">
        <v>7.42197</v>
      </c>
      <c r="N1691">
        <v>11.917199999999999</v>
      </c>
      <c r="O1691" t="s">
        <v>106</v>
      </c>
      <c r="P1691" t="s">
        <v>106</v>
      </c>
    </row>
    <row r="1692" spans="1:16" x14ac:dyDescent="0.35">
      <c r="A1692">
        <v>2</v>
      </c>
      <c r="B1692">
        <v>2011</v>
      </c>
      <c r="C1692">
        <v>1</v>
      </c>
      <c r="D1692">
        <v>0</v>
      </c>
      <c r="E1692">
        <v>2</v>
      </c>
      <c r="F1692">
        <v>1</v>
      </c>
      <c r="G1692">
        <v>1</v>
      </c>
      <c r="H1692">
        <v>46</v>
      </c>
      <c r="I1692">
        <v>5.53348</v>
      </c>
      <c r="J1692">
        <v>66.911699999999996</v>
      </c>
      <c r="K1692">
        <v>0.48850300000000002</v>
      </c>
      <c r="L1692">
        <v>4.2580799999999996</v>
      </c>
      <c r="M1692">
        <v>7.4748400000000004</v>
      </c>
      <c r="N1692">
        <v>12.036199999999999</v>
      </c>
      <c r="O1692" t="s">
        <v>106</v>
      </c>
      <c r="P1692" t="s">
        <v>106</v>
      </c>
    </row>
    <row r="1693" spans="1:16" x14ac:dyDescent="0.35">
      <c r="A1693">
        <v>2</v>
      </c>
      <c r="B1693">
        <v>2012</v>
      </c>
      <c r="C1693">
        <v>1</v>
      </c>
      <c r="D1693">
        <v>0</v>
      </c>
      <c r="E1693">
        <v>2</v>
      </c>
      <c r="F1693">
        <v>1</v>
      </c>
      <c r="G1693">
        <v>1</v>
      </c>
      <c r="H1693">
        <v>46</v>
      </c>
      <c r="I1693">
        <v>10.706099999999999</v>
      </c>
      <c r="J1693">
        <v>56.017400000000002</v>
      </c>
      <c r="K1693">
        <v>1.1293</v>
      </c>
      <c r="L1693">
        <v>4.3873100000000003</v>
      </c>
      <c r="M1693">
        <v>7.5429199999999996</v>
      </c>
      <c r="N1693">
        <v>12.163500000000001</v>
      </c>
      <c r="O1693" t="s">
        <v>106</v>
      </c>
      <c r="P1693" t="s">
        <v>106</v>
      </c>
    </row>
    <row r="1694" spans="1:16" x14ac:dyDescent="0.35">
      <c r="A1694">
        <v>2</v>
      </c>
      <c r="B1694">
        <v>2013</v>
      </c>
      <c r="C1694">
        <v>1</v>
      </c>
      <c r="D1694">
        <v>0</v>
      </c>
      <c r="E1694">
        <v>2</v>
      </c>
      <c r="F1694">
        <v>1</v>
      </c>
      <c r="G1694">
        <v>1</v>
      </c>
      <c r="H1694">
        <v>46</v>
      </c>
      <c r="I1694">
        <v>4.93201</v>
      </c>
      <c r="J1694">
        <v>38.311700000000002</v>
      </c>
      <c r="K1694">
        <v>0.75562200000000002</v>
      </c>
      <c r="L1694">
        <v>4.5290100000000004</v>
      </c>
      <c r="M1694">
        <v>7.7226600000000003</v>
      </c>
      <c r="N1694">
        <v>12.4763</v>
      </c>
      <c r="O1694" t="s">
        <v>106</v>
      </c>
      <c r="P1694" t="s">
        <v>106</v>
      </c>
    </row>
    <row r="1695" spans="1:16" x14ac:dyDescent="0.35">
      <c r="A1695">
        <v>2</v>
      </c>
      <c r="B1695">
        <v>2014</v>
      </c>
      <c r="C1695">
        <v>1</v>
      </c>
      <c r="D1695">
        <v>0</v>
      </c>
      <c r="E1695">
        <v>2</v>
      </c>
      <c r="F1695">
        <v>1</v>
      </c>
      <c r="G1695">
        <v>1</v>
      </c>
      <c r="H1695">
        <v>46</v>
      </c>
      <c r="I1695">
        <v>8.0596300000000003</v>
      </c>
      <c r="J1695">
        <v>112.866</v>
      </c>
      <c r="K1695">
        <v>0.29236699999999999</v>
      </c>
      <c r="L1695">
        <v>4.9106399999999999</v>
      </c>
      <c r="M1695">
        <v>8.0247299999999999</v>
      </c>
      <c r="N1695">
        <v>12.8911</v>
      </c>
      <c r="O1695" t="s">
        <v>106</v>
      </c>
      <c r="P1695" t="s">
        <v>106</v>
      </c>
    </row>
    <row r="1696" spans="1:16" x14ac:dyDescent="0.35">
      <c r="A1696">
        <v>2</v>
      </c>
      <c r="B1696">
        <v>2015</v>
      </c>
      <c r="C1696">
        <v>1</v>
      </c>
      <c r="D1696">
        <v>0</v>
      </c>
      <c r="E1696">
        <v>2</v>
      </c>
      <c r="F1696">
        <v>1</v>
      </c>
      <c r="G1696">
        <v>1</v>
      </c>
      <c r="H1696">
        <v>46</v>
      </c>
      <c r="I1696">
        <v>8.6610999999999994</v>
      </c>
      <c r="J1696">
        <v>226.72499999999999</v>
      </c>
      <c r="K1696">
        <v>0.19217200000000001</v>
      </c>
      <c r="L1696">
        <v>5.6680700000000002</v>
      </c>
      <c r="M1696">
        <v>8.9153699999999994</v>
      </c>
      <c r="N1696">
        <v>13.868399999999999</v>
      </c>
      <c r="O1696" t="s">
        <v>106</v>
      </c>
      <c r="P1696" t="s">
        <v>106</v>
      </c>
    </row>
    <row r="1697" spans="1:16" x14ac:dyDescent="0.35">
      <c r="A1697">
        <v>2</v>
      </c>
      <c r="B1697">
        <v>2016</v>
      </c>
      <c r="C1697">
        <v>1</v>
      </c>
      <c r="D1697">
        <v>0</v>
      </c>
      <c r="E1697">
        <v>2</v>
      </c>
      <c r="F1697">
        <v>1</v>
      </c>
      <c r="G1697">
        <v>1</v>
      </c>
      <c r="H1697">
        <v>46</v>
      </c>
      <c r="I1697">
        <v>8.3002199999999995</v>
      </c>
      <c r="J1697">
        <v>123.35</v>
      </c>
      <c r="K1697">
        <v>0.32675900000000002</v>
      </c>
      <c r="L1697">
        <v>5.3449600000000004</v>
      </c>
      <c r="M1697">
        <v>9.1966000000000001</v>
      </c>
      <c r="N1697">
        <v>14.5025</v>
      </c>
      <c r="O1697" t="s">
        <v>106</v>
      </c>
      <c r="P1697" t="s">
        <v>106</v>
      </c>
    </row>
    <row r="1698" spans="1:16" x14ac:dyDescent="0.35">
      <c r="A1698">
        <v>2</v>
      </c>
      <c r="B1698">
        <v>2017</v>
      </c>
      <c r="C1698">
        <v>1</v>
      </c>
      <c r="D1698">
        <v>0</v>
      </c>
      <c r="E1698">
        <v>2</v>
      </c>
      <c r="F1698">
        <v>1</v>
      </c>
      <c r="G1698">
        <v>1</v>
      </c>
      <c r="H1698">
        <v>46</v>
      </c>
      <c r="I1698">
        <v>3.3681999999999999</v>
      </c>
      <c r="J1698">
        <v>26.62</v>
      </c>
      <c r="K1698">
        <v>0.65713699999999997</v>
      </c>
      <c r="L1698">
        <v>5.2387100000000002</v>
      </c>
      <c r="M1698">
        <v>9.2300199999999997</v>
      </c>
      <c r="N1698">
        <v>14.9275</v>
      </c>
      <c r="O1698" t="s">
        <v>106</v>
      </c>
      <c r="P1698" t="s">
        <v>106</v>
      </c>
    </row>
    <row r="1699" spans="1:16" x14ac:dyDescent="0.35">
      <c r="A1699">
        <v>2</v>
      </c>
      <c r="B1699">
        <v>2018</v>
      </c>
      <c r="C1699">
        <v>1</v>
      </c>
      <c r="D1699">
        <v>0</v>
      </c>
      <c r="E1699">
        <v>2</v>
      </c>
      <c r="F1699">
        <v>1</v>
      </c>
      <c r="G1699">
        <v>1</v>
      </c>
      <c r="H1699">
        <v>46</v>
      </c>
      <c r="I1699">
        <v>12.3902</v>
      </c>
      <c r="J1699">
        <v>96.537700000000001</v>
      </c>
      <c r="K1699">
        <v>0.48923800000000001</v>
      </c>
      <c r="L1699">
        <v>4.8400299999999996</v>
      </c>
      <c r="M1699">
        <v>8.83643</v>
      </c>
      <c r="N1699">
        <v>15.0594</v>
      </c>
      <c r="O1699" t="s">
        <v>106</v>
      </c>
      <c r="P1699" t="s">
        <v>106</v>
      </c>
    </row>
    <row r="1700" spans="1:16" x14ac:dyDescent="0.35">
      <c r="A1700">
        <v>2</v>
      </c>
      <c r="B1700">
        <v>2019</v>
      </c>
      <c r="C1700">
        <v>1</v>
      </c>
      <c r="D1700">
        <v>0</v>
      </c>
      <c r="E1700">
        <v>2</v>
      </c>
      <c r="F1700">
        <v>1</v>
      </c>
      <c r="G1700">
        <v>1</v>
      </c>
      <c r="H1700">
        <v>46</v>
      </c>
      <c r="I1700">
        <v>11.909000000000001</v>
      </c>
      <c r="J1700">
        <v>660.625</v>
      </c>
      <c r="K1700">
        <v>0.20267099999999999</v>
      </c>
      <c r="L1700">
        <v>5.0271499999999998</v>
      </c>
      <c r="M1700">
        <v>8.23048</v>
      </c>
      <c r="N1700">
        <v>14.732799999999999</v>
      </c>
      <c r="O1700" t="s">
        <v>106</v>
      </c>
      <c r="P1700" t="s">
        <v>106</v>
      </c>
    </row>
    <row r="1701" spans="1:16" x14ac:dyDescent="0.35">
      <c r="A1701">
        <v>3</v>
      </c>
      <c r="B1701">
        <v>1996</v>
      </c>
      <c r="C1701">
        <v>1</v>
      </c>
      <c r="D1701">
        <v>0</v>
      </c>
      <c r="E1701">
        <v>2</v>
      </c>
      <c r="F1701">
        <v>1</v>
      </c>
      <c r="G1701">
        <v>1</v>
      </c>
      <c r="H1701">
        <v>46</v>
      </c>
      <c r="I1701">
        <v>17.391400000000001</v>
      </c>
      <c r="J1701">
        <v>2.8418899999999998</v>
      </c>
      <c r="K1701">
        <v>8.6614599999999999</v>
      </c>
      <c r="L1701">
        <v>5.3928799999999999</v>
      </c>
      <c r="M1701">
        <v>7.9511200000000004</v>
      </c>
      <c r="N1701">
        <v>12.1915</v>
      </c>
      <c r="O1701" t="s">
        <v>106</v>
      </c>
      <c r="P1701" t="s">
        <v>106</v>
      </c>
    </row>
    <row r="1702" spans="1:16" x14ac:dyDescent="0.35">
      <c r="A1702">
        <v>3</v>
      </c>
      <c r="B1702">
        <v>1998</v>
      </c>
      <c r="C1702">
        <v>1</v>
      </c>
      <c r="D1702">
        <v>0</v>
      </c>
      <c r="E1702">
        <v>2</v>
      </c>
      <c r="F1702">
        <v>1</v>
      </c>
      <c r="G1702">
        <v>1</v>
      </c>
      <c r="H1702">
        <v>46</v>
      </c>
      <c r="I1702">
        <v>17.391400000000001</v>
      </c>
      <c r="J1702">
        <v>16.849900000000002</v>
      </c>
      <c r="K1702">
        <v>3.7078700000000002</v>
      </c>
      <c r="L1702">
        <v>5.1471799999999996</v>
      </c>
      <c r="M1702">
        <v>8.5983499999999999</v>
      </c>
      <c r="N1702">
        <v>12.0991</v>
      </c>
      <c r="O1702" t="s">
        <v>106</v>
      </c>
      <c r="P1702" t="s">
        <v>106</v>
      </c>
    </row>
    <row r="1703" spans="1:16" x14ac:dyDescent="0.35">
      <c r="A1703">
        <v>3</v>
      </c>
      <c r="B1703">
        <v>1999</v>
      </c>
      <c r="C1703">
        <v>1</v>
      </c>
      <c r="D1703">
        <v>0</v>
      </c>
      <c r="E1703">
        <v>2</v>
      </c>
      <c r="F1703">
        <v>1</v>
      </c>
      <c r="G1703">
        <v>1</v>
      </c>
      <c r="H1703">
        <v>46</v>
      </c>
      <c r="I1703">
        <v>17.391400000000001</v>
      </c>
      <c r="J1703">
        <v>24.728300000000001</v>
      </c>
      <c r="K1703">
        <v>2.8519800000000002</v>
      </c>
      <c r="L1703">
        <v>4.6533300000000004</v>
      </c>
      <c r="M1703">
        <v>8.4371500000000008</v>
      </c>
      <c r="N1703">
        <v>12.6374</v>
      </c>
      <c r="O1703" t="s">
        <v>106</v>
      </c>
      <c r="P1703" t="s">
        <v>106</v>
      </c>
    </row>
    <row r="1704" spans="1:16" x14ac:dyDescent="0.35">
      <c r="A1704">
        <v>3</v>
      </c>
      <c r="B1704">
        <v>2000</v>
      </c>
      <c r="C1704">
        <v>1</v>
      </c>
      <c r="D1704">
        <v>0</v>
      </c>
      <c r="E1704">
        <v>2</v>
      </c>
      <c r="F1704">
        <v>1</v>
      </c>
      <c r="G1704">
        <v>1</v>
      </c>
      <c r="H1704">
        <v>46</v>
      </c>
      <c r="I1704">
        <v>17.391400000000001</v>
      </c>
      <c r="J1704">
        <v>17.851900000000001</v>
      </c>
      <c r="K1704">
        <v>4.3767899999999997</v>
      </c>
      <c r="L1704">
        <v>5.0096600000000002</v>
      </c>
      <c r="M1704">
        <v>8.0527999999999995</v>
      </c>
      <c r="N1704">
        <v>12.911300000000001</v>
      </c>
      <c r="O1704" t="s">
        <v>106</v>
      </c>
      <c r="P1704" t="s">
        <v>106</v>
      </c>
    </row>
    <row r="1705" spans="1:16" x14ac:dyDescent="0.35">
      <c r="A1705">
        <v>3</v>
      </c>
      <c r="B1705">
        <v>2001</v>
      </c>
      <c r="C1705">
        <v>1</v>
      </c>
      <c r="D1705">
        <v>0</v>
      </c>
      <c r="E1705">
        <v>2</v>
      </c>
      <c r="F1705">
        <v>1</v>
      </c>
      <c r="G1705">
        <v>1</v>
      </c>
      <c r="H1705">
        <v>46</v>
      </c>
      <c r="I1705">
        <v>17.391400000000001</v>
      </c>
      <c r="J1705">
        <v>36.480800000000002</v>
      </c>
      <c r="K1705">
        <v>3.34213</v>
      </c>
      <c r="L1705">
        <v>5.0219300000000002</v>
      </c>
      <c r="M1705">
        <v>8.02454</v>
      </c>
      <c r="N1705">
        <v>13.268000000000001</v>
      </c>
      <c r="O1705" t="s">
        <v>106</v>
      </c>
      <c r="P1705" t="s">
        <v>106</v>
      </c>
    </row>
    <row r="1706" spans="1:16" x14ac:dyDescent="0.35">
      <c r="A1706">
        <v>3</v>
      </c>
      <c r="B1706">
        <v>2002</v>
      </c>
      <c r="C1706">
        <v>1</v>
      </c>
      <c r="D1706">
        <v>0</v>
      </c>
      <c r="E1706">
        <v>2</v>
      </c>
      <c r="F1706">
        <v>1</v>
      </c>
      <c r="G1706">
        <v>1</v>
      </c>
      <c r="H1706">
        <v>46</v>
      </c>
      <c r="I1706">
        <v>17.391400000000001</v>
      </c>
      <c r="J1706">
        <v>12.073499999999999</v>
      </c>
      <c r="K1706">
        <v>8.2179300000000008</v>
      </c>
      <c r="L1706">
        <v>4.8974200000000003</v>
      </c>
      <c r="M1706">
        <v>8.0062099999999994</v>
      </c>
      <c r="N1706">
        <v>13.3941</v>
      </c>
      <c r="O1706" t="s">
        <v>106</v>
      </c>
      <c r="P1706" t="s">
        <v>106</v>
      </c>
    </row>
    <row r="1707" spans="1:16" x14ac:dyDescent="0.35">
      <c r="A1707">
        <v>3</v>
      </c>
      <c r="B1707">
        <v>2003</v>
      </c>
      <c r="C1707">
        <v>1</v>
      </c>
      <c r="D1707">
        <v>0</v>
      </c>
      <c r="E1707">
        <v>2</v>
      </c>
      <c r="F1707">
        <v>1</v>
      </c>
      <c r="G1707">
        <v>1</v>
      </c>
      <c r="H1707">
        <v>46</v>
      </c>
      <c r="I1707">
        <v>17.391400000000001</v>
      </c>
      <c r="J1707">
        <v>16.617799999999999</v>
      </c>
      <c r="K1707">
        <v>3.5206900000000001</v>
      </c>
      <c r="L1707">
        <v>4.9354300000000002</v>
      </c>
      <c r="M1707">
        <v>7.9572599999999998</v>
      </c>
      <c r="N1707">
        <v>13.040699999999999</v>
      </c>
      <c r="O1707" t="s">
        <v>106</v>
      </c>
      <c r="P1707" t="s">
        <v>106</v>
      </c>
    </row>
    <row r="1708" spans="1:16" x14ac:dyDescent="0.35">
      <c r="A1708">
        <v>3</v>
      </c>
      <c r="B1708">
        <v>2004</v>
      </c>
      <c r="C1708">
        <v>1</v>
      </c>
      <c r="D1708">
        <v>0</v>
      </c>
      <c r="E1708">
        <v>2</v>
      </c>
      <c r="F1708">
        <v>1</v>
      </c>
      <c r="G1708">
        <v>1</v>
      </c>
      <c r="H1708">
        <v>46</v>
      </c>
      <c r="I1708">
        <v>17.391400000000001</v>
      </c>
      <c r="J1708">
        <v>11.9382</v>
      </c>
      <c r="K1708">
        <v>4.5351699999999999</v>
      </c>
      <c r="L1708">
        <v>4.9308300000000003</v>
      </c>
      <c r="M1708">
        <v>7.9005200000000002</v>
      </c>
      <c r="N1708">
        <v>12.473100000000001</v>
      </c>
      <c r="O1708" t="s">
        <v>106</v>
      </c>
      <c r="P1708" t="s">
        <v>106</v>
      </c>
    </row>
    <row r="1709" spans="1:16" x14ac:dyDescent="0.35">
      <c r="A1709">
        <v>3</v>
      </c>
      <c r="B1709">
        <v>2005</v>
      </c>
      <c r="C1709">
        <v>1</v>
      </c>
      <c r="D1709">
        <v>0</v>
      </c>
      <c r="E1709">
        <v>2</v>
      </c>
      <c r="F1709">
        <v>1</v>
      </c>
      <c r="G1709">
        <v>1</v>
      </c>
      <c r="H1709">
        <v>46</v>
      </c>
      <c r="I1709">
        <v>17.391400000000001</v>
      </c>
      <c r="J1709">
        <v>20.8094</v>
      </c>
      <c r="K1709">
        <v>4.0544599999999997</v>
      </c>
      <c r="L1709">
        <v>5.1011899999999999</v>
      </c>
      <c r="M1709">
        <v>7.9337099999999996</v>
      </c>
      <c r="N1709">
        <v>12.322800000000001</v>
      </c>
      <c r="O1709" t="s">
        <v>106</v>
      </c>
      <c r="P1709" t="s">
        <v>106</v>
      </c>
    </row>
    <row r="1710" spans="1:16" x14ac:dyDescent="0.35">
      <c r="A1710">
        <v>3</v>
      </c>
      <c r="B1710">
        <v>2006</v>
      </c>
      <c r="C1710">
        <v>1</v>
      </c>
      <c r="D1710">
        <v>0</v>
      </c>
      <c r="E1710">
        <v>2</v>
      </c>
      <c r="F1710">
        <v>1</v>
      </c>
      <c r="G1710">
        <v>1</v>
      </c>
      <c r="H1710">
        <v>46</v>
      </c>
      <c r="I1710">
        <v>17.391400000000001</v>
      </c>
      <c r="J1710">
        <v>10.456899999999999</v>
      </c>
      <c r="K1710">
        <v>5.3049600000000003</v>
      </c>
      <c r="L1710">
        <v>5.02529</v>
      </c>
      <c r="M1710">
        <v>8.0532400000000006</v>
      </c>
      <c r="N1710">
        <v>12.4716</v>
      </c>
      <c r="O1710" t="s">
        <v>106</v>
      </c>
      <c r="P1710" t="s">
        <v>106</v>
      </c>
    </row>
    <row r="1711" spans="1:16" x14ac:dyDescent="0.35">
      <c r="A1711">
        <v>3</v>
      </c>
      <c r="B1711">
        <v>2007</v>
      </c>
      <c r="C1711">
        <v>1</v>
      </c>
      <c r="D1711">
        <v>0</v>
      </c>
      <c r="E1711">
        <v>2</v>
      </c>
      <c r="F1711">
        <v>1</v>
      </c>
      <c r="G1711">
        <v>1</v>
      </c>
      <c r="H1711">
        <v>46</v>
      </c>
      <c r="I1711">
        <v>17.391400000000001</v>
      </c>
      <c r="J1711">
        <v>54.302199999999999</v>
      </c>
      <c r="K1711">
        <v>1.65011</v>
      </c>
      <c r="L1711">
        <v>4.8470599999999999</v>
      </c>
      <c r="M1711">
        <v>8.0203900000000008</v>
      </c>
      <c r="N1711">
        <v>12.516</v>
      </c>
      <c r="O1711" t="s">
        <v>106</v>
      </c>
      <c r="P1711" t="s">
        <v>106</v>
      </c>
    </row>
    <row r="1712" spans="1:16" x14ac:dyDescent="0.35">
      <c r="A1712">
        <v>3</v>
      </c>
      <c r="B1712">
        <v>2008</v>
      </c>
      <c r="C1712">
        <v>1</v>
      </c>
      <c r="D1712">
        <v>0</v>
      </c>
      <c r="E1712">
        <v>2</v>
      </c>
      <c r="F1712">
        <v>1</v>
      </c>
      <c r="G1712">
        <v>1</v>
      </c>
      <c r="H1712">
        <v>46</v>
      </c>
      <c r="I1712">
        <v>17.391400000000001</v>
      </c>
      <c r="J1712">
        <v>112.20399999999999</v>
      </c>
      <c r="K1712">
        <v>1.39405</v>
      </c>
      <c r="L1712">
        <v>4.9924499999999998</v>
      </c>
      <c r="M1712">
        <v>7.9190399999999999</v>
      </c>
      <c r="N1712">
        <v>12.4712</v>
      </c>
      <c r="O1712" t="s">
        <v>106</v>
      </c>
      <c r="P1712" t="s">
        <v>106</v>
      </c>
    </row>
    <row r="1713" spans="1:16" x14ac:dyDescent="0.35">
      <c r="A1713">
        <v>3</v>
      </c>
      <c r="B1713">
        <v>2009</v>
      </c>
      <c r="C1713">
        <v>1</v>
      </c>
      <c r="D1713">
        <v>0</v>
      </c>
      <c r="E1713">
        <v>2</v>
      </c>
      <c r="F1713">
        <v>1</v>
      </c>
      <c r="G1713">
        <v>1</v>
      </c>
      <c r="H1713">
        <v>46</v>
      </c>
      <c r="I1713">
        <v>17.391400000000001</v>
      </c>
      <c r="J1713">
        <v>38.606000000000002</v>
      </c>
      <c r="K1713">
        <v>1.94275</v>
      </c>
      <c r="L1713">
        <v>5.0983499999999999</v>
      </c>
      <c r="M1713">
        <v>7.9617000000000004</v>
      </c>
      <c r="N1713">
        <v>12.4953</v>
      </c>
      <c r="O1713" t="s">
        <v>106</v>
      </c>
      <c r="P1713" t="s">
        <v>106</v>
      </c>
    </row>
    <row r="1714" spans="1:16" x14ac:dyDescent="0.35">
      <c r="A1714">
        <v>3</v>
      </c>
      <c r="B1714">
        <v>2010</v>
      </c>
      <c r="C1714">
        <v>1</v>
      </c>
      <c r="D1714">
        <v>0</v>
      </c>
      <c r="E1714">
        <v>2</v>
      </c>
      <c r="F1714">
        <v>1</v>
      </c>
      <c r="G1714">
        <v>1</v>
      </c>
      <c r="H1714">
        <v>46</v>
      </c>
      <c r="I1714">
        <v>17.391400000000001</v>
      </c>
      <c r="J1714">
        <v>51.541800000000002</v>
      </c>
      <c r="K1714">
        <v>2.7585099999999998</v>
      </c>
      <c r="L1714">
        <v>5.1663800000000002</v>
      </c>
      <c r="M1714">
        <v>8.1378599999999999</v>
      </c>
      <c r="N1714">
        <v>12.6632</v>
      </c>
      <c r="O1714" t="s">
        <v>106</v>
      </c>
      <c r="P1714" t="s">
        <v>106</v>
      </c>
    </row>
    <row r="1715" spans="1:16" x14ac:dyDescent="0.35">
      <c r="A1715">
        <v>3</v>
      </c>
      <c r="B1715">
        <v>2011</v>
      </c>
      <c r="C1715">
        <v>1</v>
      </c>
      <c r="D1715">
        <v>0</v>
      </c>
      <c r="E1715">
        <v>2</v>
      </c>
      <c r="F1715">
        <v>1</v>
      </c>
      <c r="G1715">
        <v>1</v>
      </c>
      <c r="H1715">
        <v>46</v>
      </c>
      <c r="I1715">
        <v>17.391400000000001</v>
      </c>
      <c r="J1715">
        <v>96.217200000000005</v>
      </c>
      <c r="K1715">
        <v>1.1178300000000001</v>
      </c>
      <c r="L1715">
        <v>5.1067900000000002</v>
      </c>
      <c r="M1715">
        <v>8.2918400000000005</v>
      </c>
      <c r="N1715">
        <v>12.8497</v>
      </c>
      <c r="O1715" t="s">
        <v>106</v>
      </c>
      <c r="P1715" t="s">
        <v>106</v>
      </c>
    </row>
    <row r="1716" spans="1:16" x14ac:dyDescent="0.35">
      <c r="A1716">
        <v>3</v>
      </c>
      <c r="B1716">
        <v>2012</v>
      </c>
      <c r="C1716">
        <v>1</v>
      </c>
      <c r="D1716">
        <v>0</v>
      </c>
      <c r="E1716">
        <v>2</v>
      </c>
      <c r="F1716">
        <v>1</v>
      </c>
      <c r="G1716">
        <v>1</v>
      </c>
      <c r="H1716">
        <v>46</v>
      </c>
      <c r="I1716">
        <v>17.391400000000001</v>
      </c>
      <c r="J1716">
        <v>77.107299999999995</v>
      </c>
      <c r="K1716">
        <v>1.30291</v>
      </c>
      <c r="L1716">
        <v>5.11456</v>
      </c>
      <c r="M1716">
        <v>8.3434699999999999</v>
      </c>
      <c r="N1716">
        <v>12.9581</v>
      </c>
      <c r="O1716" t="s">
        <v>106</v>
      </c>
      <c r="P1716" t="s">
        <v>106</v>
      </c>
    </row>
    <row r="1717" spans="1:16" x14ac:dyDescent="0.35">
      <c r="A1717">
        <v>3</v>
      </c>
      <c r="B1717">
        <v>2015</v>
      </c>
      <c r="C1717">
        <v>1</v>
      </c>
      <c r="D1717">
        <v>0</v>
      </c>
      <c r="E1717">
        <v>2</v>
      </c>
      <c r="F1717">
        <v>1</v>
      </c>
      <c r="G1717">
        <v>1</v>
      </c>
      <c r="H1717">
        <v>46</v>
      </c>
      <c r="I1717">
        <v>50</v>
      </c>
      <c r="J1717">
        <v>16.3537</v>
      </c>
      <c r="K1717">
        <v>15.7729</v>
      </c>
      <c r="L1717">
        <v>5.5866800000000003</v>
      </c>
      <c r="M1717">
        <v>8.9663500000000003</v>
      </c>
      <c r="N1717">
        <v>13.9366</v>
      </c>
      <c r="O1717" t="s">
        <v>106</v>
      </c>
      <c r="P1717" t="s">
        <v>703</v>
      </c>
    </row>
    <row r="1718" spans="1:16" x14ac:dyDescent="0.35">
      <c r="A1718">
        <v>3</v>
      </c>
      <c r="B1718">
        <v>2018</v>
      </c>
      <c r="C1718">
        <v>1</v>
      </c>
      <c r="D1718">
        <v>0</v>
      </c>
      <c r="E1718">
        <v>2</v>
      </c>
      <c r="F1718">
        <v>1</v>
      </c>
      <c r="G1718">
        <v>1</v>
      </c>
      <c r="H1718">
        <v>46</v>
      </c>
      <c r="I1718">
        <v>17.391400000000001</v>
      </c>
      <c r="J1718">
        <v>4.8462399999999999</v>
      </c>
      <c r="K1718">
        <v>13.815099999999999</v>
      </c>
      <c r="L1718">
        <v>4.6315400000000002</v>
      </c>
      <c r="M1718">
        <v>8.8325800000000001</v>
      </c>
      <c r="N1718">
        <v>15.1203</v>
      </c>
      <c r="O1718" t="s">
        <v>106</v>
      </c>
      <c r="P1718" t="s">
        <v>106</v>
      </c>
    </row>
    <row r="1719" spans="1:16" x14ac:dyDescent="0.35">
      <c r="A1719">
        <v>4</v>
      </c>
      <c r="B1719">
        <v>2000</v>
      </c>
      <c r="C1719">
        <v>1</v>
      </c>
      <c r="D1719">
        <v>0</v>
      </c>
      <c r="E1719">
        <v>2</v>
      </c>
      <c r="F1719">
        <v>1</v>
      </c>
      <c r="G1719">
        <v>1</v>
      </c>
      <c r="H1719">
        <v>46</v>
      </c>
      <c r="I1719">
        <v>11.781499999999999</v>
      </c>
      <c r="J1719">
        <v>56.964599999999997</v>
      </c>
      <c r="K1719">
        <v>1.1186499999999999</v>
      </c>
      <c r="L1719">
        <v>4.4905900000000001</v>
      </c>
      <c r="M1719">
        <v>7.6561199999999996</v>
      </c>
      <c r="N1719">
        <v>12.795999999999999</v>
      </c>
      <c r="O1719" t="s">
        <v>106</v>
      </c>
      <c r="P1719" t="s">
        <v>106</v>
      </c>
    </row>
    <row r="1720" spans="1:16" x14ac:dyDescent="0.35">
      <c r="A1720">
        <v>4</v>
      </c>
      <c r="B1720">
        <v>2001</v>
      </c>
      <c r="C1720">
        <v>1</v>
      </c>
      <c r="D1720">
        <v>0</v>
      </c>
      <c r="E1720">
        <v>2</v>
      </c>
      <c r="F1720">
        <v>1</v>
      </c>
      <c r="G1720">
        <v>1</v>
      </c>
      <c r="H1720">
        <v>46</v>
      </c>
      <c r="I1720">
        <v>11.781499999999999</v>
      </c>
      <c r="J1720">
        <v>43.967300000000002</v>
      </c>
      <c r="K1720">
        <v>1.0240199999999999</v>
      </c>
      <c r="L1720">
        <v>4.20174</v>
      </c>
      <c r="M1720">
        <v>7.6028700000000002</v>
      </c>
      <c r="N1720">
        <v>13.145799999999999</v>
      </c>
      <c r="O1720" t="s">
        <v>106</v>
      </c>
      <c r="P1720" t="s">
        <v>106</v>
      </c>
    </row>
    <row r="1721" spans="1:16" x14ac:dyDescent="0.35">
      <c r="A1721">
        <v>4</v>
      </c>
      <c r="B1721">
        <v>2002</v>
      </c>
      <c r="C1721">
        <v>1</v>
      </c>
      <c r="D1721">
        <v>0</v>
      </c>
      <c r="E1721">
        <v>2</v>
      </c>
      <c r="F1721">
        <v>1</v>
      </c>
      <c r="G1721">
        <v>1</v>
      </c>
      <c r="H1721">
        <v>46</v>
      </c>
      <c r="I1721">
        <v>11.781499999999999</v>
      </c>
      <c r="J1721">
        <v>36.095100000000002</v>
      </c>
      <c r="K1721">
        <v>0.79384500000000002</v>
      </c>
      <c r="L1721">
        <v>4.3241899999999998</v>
      </c>
      <c r="M1721">
        <v>7.5438499999999999</v>
      </c>
      <c r="N1721">
        <v>13.196</v>
      </c>
      <c r="O1721" t="s">
        <v>106</v>
      </c>
      <c r="P1721" t="s">
        <v>106</v>
      </c>
    </row>
    <row r="1722" spans="1:16" x14ac:dyDescent="0.35">
      <c r="A1722">
        <v>4</v>
      </c>
      <c r="B1722">
        <v>2003</v>
      </c>
      <c r="C1722">
        <v>1</v>
      </c>
      <c r="D1722">
        <v>0</v>
      </c>
      <c r="E1722">
        <v>2</v>
      </c>
      <c r="F1722">
        <v>1</v>
      </c>
      <c r="G1722">
        <v>1</v>
      </c>
      <c r="H1722">
        <v>46</v>
      </c>
      <c r="I1722">
        <v>11.781499999999999</v>
      </c>
      <c r="J1722">
        <v>40.885300000000001</v>
      </c>
      <c r="K1722">
        <v>1.1121000000000001</v>
      </c>
      <c r="L1722">
        <v>4.2129500000000002</v>
      </c>
      <c r="M1722">
        <v>7.4876699999999996</v>
      </c>
      <c r="N1722">
        <v>12.787599999999999</v>
      </c>
      <c r="O1722" t="s">
        <v>106</v>
      </c>
      <c r="P1722" t="s">
        <v>106</v>
      </c>
    </row>
    <row r="1723" spans="1:16" x14ac:dyDescent="0.35">
      <c r="A1723">
        <v>4</v>
      </c>
      <c r="B1723">
        <v>2004</v>
      </c>
      <c r="C1723">
        <v>1</v>
      </c>
      <c r="D1723">
        <v>0</v>
      </c>
      <c r="E1723">
        <v>2</v>
      </c>
      <c r="F1723">
        <v>1</v>
      </c>
      <c r="G1723">
        <v>1</v>
      </c>
      <c r="H1723">
        <v>46</v>
      </c>
      <c r="I1723">
        <v>11.781499999999999</v>
      </c>
      <c r="J1723">
        <v>28.017099999999999</v>
      </c>
      <c r="K1723">
        <v>1.47533</v>
      </c>
      <c r="L1723">
        <v>4.37622</v>
      </c>
      <c r="M1723">
        <v>7.4755599999999998</v>
      </c>
      <c r="N1723">
        <v>12.1957</v>
      </c>
      <c r="O1723" t="s">
        <v>106</v>
      </c>
      <c r="P1723" t="s">
        <v>106</v>
      </c>
    </row>
    <row r="1724" spans="1:16" x14ac:dyDescent="0.35">
      <c r="A1724">
        <v>4</v>
      </c>
      <c r="B1724">
        <v>2005</v>
      </c>
      <c r="C1724">
        <v>1</v>
      </c>
      <c r="D1724">
        <v>0</v>
      </c>
      <c r="E1724">
        <v>2</v>
      </c>
      <c r="F1724">
        <v>1</v>
      </c>
      <c r="G1724">
        <v>1</v>
      </c>
      <c r="H1724">
        <v>46</v>
      </c>
      <c r="I1724">
        <v>11.781499999999999</v>
      </c>
      <c r="J1724">
        <v>39.114199999999997</v>
      </c>
      <c r="K1724">
        <v>1.1912799999999999</v>
      </c>
      <c r="L1724">
        <v>4.42774</v>
      </c>
      <c r="M1724">
        <v>7.6070399999999996</v>
      </c>
      <c r="N1724">
        <v>12.2096</v>
      </c>
      <c r="O1724" t="s">
        <v>106</v>
      </c>
      <c r="P1724" t="s">
        <v>106</v>
      </c>
    </row>
    <row r="1725" spans="1:16" x14ac:dyDescent="0.35">
      <c r="A1725">
        <v>4</v>
      </c>
      <c r="B1725">
        <v>2006</v>
      </c>
      <c r="C1725">
        <v>1</v>
      </c>
      <c r="D1725">
        <v>0</v>
      </c>
      <c r="E1725">
        <v>2</v>
      </c>
      <c r="F1725">
        <v>1</v>
      </c>
      <c r="G1725">
        <v>1</v>
      </c>
      <c r="H1725">
        <v>46</v>
      </c>
      <c r="I1725">
        <v>11.781499999999999</v>
      </c>
      <c r="J1725">
        <v>26.105399999999999</v>
      </c>
      <c r="K1725">
        <v>1.72783</v>
      </c>
      <c r="L1725">
        <v>4.2538900000000002</v>
      </c>
      <c r="M1725">
        <v>7.6196999999999999</v>
      </c>
      <c r="N1725">
        <v>12.340999999999999</v>
      </c>
      <c r="O1725" t="s">
        <v>106</v>
      </c>
      <c r="P1725" t="s">
        <v>106</v>
      </c>
    </row>
    <row r="1726" spans="1:16" x14ac:dyDescent="0.35">
      <c r="A1726">
        <v>4</v>
      </c>
      <c r="B1726">
        <v>2007</v>
      </c>
      <c r="C1726">
        <v>1</v>
      </c>
      <c r="D1726">
        <v>0</v>
      </c>
      <c r="E1726">
        <v>2</v>
      </c>
      <c r="F1726">
        <v>1</v>
      </c>
      <c r="G1726">
        <v>1</v>
      </c>
      <c r="H1726">
        <v>46</v>
      </c>
      <c r="I1726">
        <v>11.781499999999999</v>
      </c>
      <c r="J1726">
        <v>15.525600000000001</v>
      </c>
      <c r="K1726">
        <v>2.4624199999999998</v>
      </c>
      <c r="L1726">
        <v>4.2487199999999996</v>
      </c>
      <c r="M1726">
        <v>7.5149400000000002</v>
      </c>
      <c r="N1726">
        <v>12.2814</v>
      </c>
      <c r="O1726" t="s">
        <v>106</v>
      </c>
      <c r="P1726" t="s">
        <v>106</v>
      </c>
    </row>
    <row r="1727" spans="1:16" x14ac:dyDescent="0.35">
      <c r="A1727">
        <v>4</v>
      </c>
      <c r="B1727">
        <v>2008</v>
      </c>
      <c r="C1727">
        <v>1</v>
      </c>
      <c r="D1727">
        <v>0</v>
      </c>
      <c r="E1727">
        <v>2</v>
      </c>
      <c r="F1727">
        <v>1</v>
      </c>
      <c r="G1727">
        <v>1</v>
      </c>
      <c r="H1727">
        <v>46</v>
      </c>
      <c r="I1727">
        <v>11.781499999999999</v>
      </c>
      <c r="J1727">
        <v>65.492199999999997</v>
      </c>
      <c r="K1727">
        <v>0.89377700000000004</v>
      </c>
      <c r="L1727">
        <v>4.35853</v>
      </c>
      <c r="M1727">
        <v>7.5046099999999996</v>
      </c>
      <c r="N1727">
        <v>12.272500000000001</v>
      </c>
      <c r="O1727" t="s">
        <v>106</v>
      </c>
      <c r="P1727" t="s">
        <v>106</v>
      </c>
    </row>
    <row r="1728" spans="1:16" x14ac:dyDescent="0.35">
      <c r="A1728">
        <v>4</v>
      </c>
      <c r="B1728">
        <v>2009</v>
      </c>
      <c r="C1728">
        <v>1</v>
      </c>
      <c r="D1728">
        <v>0</v>
      </c>
      <c r="E1728">
        <v>2</v>
      </c>
      <c r="F1728">
        <v>1</v>
      </c>
      <c r="G1728">
        <v>1</v>
      </c>
      <c r="H1728">
        <v>46</v>
      </c>
      <c r="I1728">
        <v>11.781499999999999</v>
      </c>
      <c r="J1728">
        <v>9.2250399999999999</v>
      </c>
      <c r="K1728">
        <v>6.1326799999999997</v>
      </c>
      <c r="L1728">
        <v>4.5188300000000003</v>
      </c>
      <c r="M1728">
        <v>7.6518199999999998</v>
      </c>
      <c r="N1728">
        <v>12.4057</v>
      </c>
      <c r="O1728" t="s">
        <v>106</v>
      </c>
      <c r="P1728" t="s">
        <v>106</v>
      </c>
    </row>
    <row r="1729" spans="1:16" x14ac:dyDescent="0.35">
      <c r="A1729">
        <v>4</v>
      </c>
      <c r="B1729">
        <v>2010</v>
      </c>
      <c r="C1729">
        <v>1</v>
      </c>
      <c r="D1729">
        <v>0</v>
      </c>
      <c r="E1729">
        <v>2</v>
      </c>
      <c r="F1729">
        <v>1</v>
      </c>
      <c r="G1729">
        <v>1</v>
      </c>
      <c r="H1729">
        <v>46</v>
      </c>
      <c r="I1729">
        <v>11.781499999999999</v>
      </c>
      <c r="J1729">
        <v>179.19399999999999</v>
      </c>
      <c r="K1729">
        <v>0.44459399999999999</v>
      </c>
      <c r="L1729">
        <v>4.4977400000000003</v>
      </c>
      <c r="M1729">
        <v>7.8345599999999997</v>
      </c>
      <c r="N1729">
        <v>12.625999999999999</v>
      </c>
      <c r="O1729" t="s">
        <v>106</v>
      </c>
      <c r="P1729" t="s">
        <v>106</v>
      </c>
    </row>
    <row r="1730" spans="1:16" x14ac:dyDescent="0.35">
      <c r="A1730">
        <v>4</v>
      </c>
      <c r="B1730">
        <v>2011</v>
      </c>
      <c r="C1730">
        <v>1</v>
      </c>
      <c r="D1730">
        <v>0</v>
      </c>
      <c r="E1730">
        <v>2</v>
      </c>
      <c r="F1730">
        <v>1</v>
      </c>
      <c r="G1730">
        <v>1</v>
      </c>
      <c r="H1730">
        <v>46</v>
      </c>
      <c r="I1730">
        <v>11.781499999999999</v>
      </c>
      <c r="J1730">
        <v>24.799399999999999</v>
      </c>
      <c r="K1730">
        <v>2.3424499999999999</v>
      </c>
      <c r="L1730">
        <v>4.4166299999999996</v>
      </c>
      <c r="M1730">
        <v>7.9182499999999996</v>
      </c>
      <c r="N1730">
        <v>12.7791</v>
      </c>
      <c r="O1730" t="s">
        <v>106</v>
      </c>
      <c r="P1730" t="s">
        <v>106</v>
      </c>
    </row>
    <row r="1731" spans="1:16" x14ac:dyDescent="0.35">
      <c r="A1731">
        <v>4</v>
      </c>
      <c r="B1731">
        <v>2012</v>
      </c>
      <c r="C1731">
        <v>1</v>
      </c>
      <c r="D1731">
        <v>0</v>
      </c>
      <c r="E1731">
        <v>2</v>
      </c>
      <c r="F1731">
        <v>1</v>
      </c>
      <c r="G1731">
        <v>1</v>
      </c>
      <c r="H1731">
        <v>46</v>
      </c>
      <c r="I1731">
        <v>11.781499999999999</v>
      </c>
      <c r="J1731">
        <v>21.470500000000001</v>
      </c>
      <c r="K1731">
        <v>3.05592</v>
      </c>
      <c r="L1731">
        <v>4.577</v>
      </c>
      <c r="M1731">
        <v>8.0058000000000007</v>
      </c>
      <c r="N1731">
        <v>12.887499999999999</v>
      </c>
      <c r="O1731" t="s">
        <v>106</v>
      </c>
      <c r="P1731" t="s">
        <v>106</v>
      </c>
    </row>
    <row r="1732" spans="1:16" x14ac:dyDescent="0.35">
      <c r="A1732">
        <v>4</v>
      </c>
      <c r="B1732">
        <v>2013</v>
      </c>
      <c r="C1732">
        <v>1</v>
      </c>
      <c r="D1732">
        <v>0</v>
      </c>
      <c r="E1732">
        <v>2</v>
      </c>
      <c r="F1732">
        <v>1</v>
      </c>
      <c r="G1732">
        <v>1</v>
      </c>
      <c r="H1732">
        <v>46</v>
      </c>
      <c r="I1732">
        <v>11.781499999999999</v>
      </c>
      <c r="J1732">
        <v>11.3688</v>
      </c>
      <c r="K1732">
        <v>5.2726100000000002</v>
      </c>
      <c r="L1732">
        <v>4.7460199999999997</v>
      </c>
      <c r="M1732">
        <v>8.1730300000000007</v>
      </c>
      <c r="N1732">
        <v>13.0702</v>
      </c>
      <c r="O1732" t="s">
        <v>106</v>
      </c>
      <c r="P1732" t="s">
        <v>106</v>
      </c>
    </row>
    <row r="1733" spans="1:16" x14ac:dyDescent="0.35">
      <c r="A1733">
        <v>4</v>
      </c>
      <c r="B1733">
        <v>2014</v>
      </c>
      <c r="C1733">
        <v>1</v>
      </c>
      <c r="D1733">
        <v>0</v>
      </c>
      <c r="E1733">
        <v>2</v>
      </c>
      <c r="F1733">
        <v>1</v>
      </c>
      <c r="G1733">
        <v>1</v>
      </c>
      <c r="H1733">
        <v>46</v>
      </c>
      <c r="I1733">
        <v>11.781499999999999</v>
      </c>
      <c r="J1733">
        <v>18.027999999999999</v>
      </c>
      <c r="K1733">
        <v>3.74715</v>
      </c>
      <c r="L1733">
        <v>5.0999499999999998</v>
      </c>
      <c r="M1733">
        <v>8.4660799999999998</v>
      </c>
      <c r="N1733">
        <v>13.5092</v>
      </c>
      <c r="O1733" t="s">
        <v>106</v>
      </c>
      <c r="P1733" t="s">
        <v>106</v>
      </c>
    </row>
    <row r="1734" spans="1:16" x14ac:dyDescent="0.35">
      <c r="A1734">
        <v>4</v>
      </c>
      <c r="B1734">
        <v>2015</v>
      </c>
      <c r="C1734">
        <v>1</v>
      </c>
      <c r="D1734">
        <v>0</v>
      </c>
      <c r="E1734">
        <v>2</v>
      </c>
      <c r="F1734">
        <v>1</v>
      </c>
      <c r="G1734">
        <v>1</v>
      </c>
      <c r="H1734">
        <v>46</v>
      </c>
      <c r="I1734">
        <v>11.781499999999999</v>
      </c>
      <c r="J1734">
        <v>52.472799999999999</v>
      </c>
      <c r="K1734">
        <v>1.3217000000000001</v>
      </c>
      <c r="L1734">
        <v>5.1505900000000002</v>
      </c>
      <c r="M1734">
        <v>8.6920000000000002</v>
      </c>
      <c r="N1734">
        <v>13.7029</v>
      </c>
      <c r="O1734" t="s">
        <v>106</v>
      </c>
      <c r="P1734" t="s">
        <v>106</v>
      </c>
    </row>
    <row r="1735" spans="1:16" x14ac:dyDescent="0.35">
      <c r="A1735">
        <v>4</v>
      </c>
      <c r="B1735">
        <v>2016</v>
      </c>
      <c r="C1735">
        <v>1</v>
      </c>
      <c r="D1735">
        <v>0</v>
      </c>
      <c r="E1735">
        <v>2</v>
      </c>
      <c r="F1735">
        <v>1</v>
      </c>
      <c r="G1735">
        <v>1</v>
      </c>
      <c r="H1735">
        <v>46</v>
      </c>
      <c r="I1735">
        <v>11.781499999999999</v>
      </c>
      <c r="J1735">
        <v>74.989699999999999</v>
      </c>
      <c r="K1735">
        <v>1.80796</v>
      </c>
      <c r="L1735">
        <v>4.99383</v>
      </c>
      <c r="M1735">
        <v>8.8630499999999994</v>
      </c>
      <c r="N1735">
        <v>14.2308</v>
      </c>
      <c r="O1735" t="s">
        <v>106</v>
      </c>
      <c r="P1735" t="s">
        <v>106</v>
      </c>
    </row>
    <row r="1736" spans="1:16" x14ac:dyDescent="0.35">
      <c r="A1736">
        <v>4</v>
      </c>
      <c r="B1736">
        <v>2017</v>
      </c>
      <c r="C1736">
        <v>1</v>
      </c>
      <c r="D1736">
        <v>0</v>
      </c>
      <c r="E1736">
        <v>2</v>
      </c>
      <c r="F1736">
        <v>1</v>
      </c>
      <c r="G1736">
        <v>1</v>
      </c>
      <c r="H1736">
        <v>46</v>
      </c>
      <c r="I1736">
        <v>11.781499999999999</v>
      </c>
      <c r="J1736">
        <v>38.491799999999998</v>
      </c>
      <c r="K1736">
        <v>1.63948</v>
      </c>
      <c r="L1736">
        <v>4.4275399999999996</v>
      </c>
      <c r="M1736">
        <v>8.7275100000000005</v>
      </c>
      <c r="N1736">
        <v>14.594900000000001</v>
      </c>
      <c r="O1736" t="s">
        <v>106</v>
      </c>
      <c r="P1736" t="s">
        <v>106</v>
      </c>
    </row>
    <row r="1737" spans="1:16" x14ac:dyDescent="0.35">
      <c r="A1737">
        <v>4</v>
      </c>
      <c r="B1737">
        <v>2018</v>
      </c>
      <c r="C1737">
        <v>1</v>
      </c>
      <c r="D1737">
        <v>0</v>
      </c>
      <c r="E1737">
        <v>2</v>
      </c>
      <c r="F1737">
        <v>1</v>
      </c>
      <c r="G1737">
        <v>1</v>
      </c>
      <c r="H1737">
        <v>46</v>
      </c>
      <c r="I1737">
        <v>11.781499999999999</v>
      </c>
      <c r="J1737">
        <v>10.449400000000001</v>
      </c>
      <c r="K1737">
        <v>5.1201499999999998</v>
      </c>
      <c r="L1737">
        <v>4.2998200000000004</v>
      </c>
      <c r="M1737">
        <v>8.1734899999999993</v>
      </c>
      <c r="N1737">
        <v>14.527200000000001</v>
      </c>
      <c r="O1737" t="s">
        <v>106</v>
      </c>
      <c r="P1737" t="s">
        <v>106</v>
      </c>
    </row>
    <row r="1738" spans="1:16" x14ac:dyDescent="0.35">
      <c r="A1738">
        <v>4</v>
      </c>
      <c r="B1738">
        <v>2019</v>
      </c>
      <c r="C1738">
        <v>1</v>
      </c>
      <c r="D1738">
        <v>0</v>
      </c>
      <c r="E1738">
        <v>2</v>
      </c>
      <c r="F1738">
        <v>1</v>
      </c>
      <c r="G1738">
        <v>1</v>
      </c>
      <c r="H1738">
        <v>46</v>
      </c>
      <c r="I1738">
        <v>11.781499999999999</v>
      </c>
      <c r="J1738">
        <v>16.644300000000001</v>
      </c>
      <c r="K1738">
        <v>4.4564700000000004</v>
      </c>
      <c r="L1738">
        <v>4.6551600000000004</v>
      </c>
      <c r="M1738">
        <v>7.81501</v>
      </c>
      <c r="N1738">
        <v>14.2151</v>
      </c>
      <c r="O1738" t="s">
        <v>106</v>
      </c>
      <c r="P1738" t="s">
        <v>106</v>
      </c>
    </row>
    <row r="1739" spans="1:16" x14ac:dyDescent="0.35">
      <c r="A1739">
        <v>7</v>
      </c>
      <c r="B1739">
        <v>1986</v>
      </c>
      <c r="C1739">
        <v>1</v>
      </c>
      <c r="D1739">
        <v>0</v>
      </c>
      <c r="E1739">
        <v>0</v>
      </c>
      <c r="F1739">
        <v>1</v>
      </c>
      <c r="G1739">
        <v>1</v>
      </c>
      <c r="H1739">
        <v>46</v>
      </c>
      <c r="I1739">
        <v>15</v>
      </c>
      <c r="J1739">
        <v>16.615100000000002</v>
      </c>
      <c r="K1739">
        <v>1.5082899999999999</v>
      </c>
      <c r="L1739">
        <v>2.37392</v>
      </c>
      <c r="M1739">
        <v>3.4790299999999998</v>
      </c>
      <c r="N1739">
        <v>4.5586000000000002</v>
      </c>
      <c r="O1739" t="s">
        <v>106</v>
      </c>
      <c r="P1739" t="s">
        <v>106</v>
      </c>
    </row>
    <row r="1740" spans="1:16" x14ac:dyDescent="0.35">
      <c r="A1740">
        <v>7</v>
      </c>
      <c r="B1740">
        <v>1987</v>
      </c>
      <c r="C1740">
        <v>1</v>
      </c>
      <c r="D1740">
        <v>0</v>
      </c>
      <c r="E1740">
        <v>0</v>
      </c>
      <c r="F1740">
        <v>1</v>
      </c>
      <c r="G1740">
        <v>1</v>
      </c>
      <c r="H1740">
        <v>46</v>
      </c>
      <c r="I1740">
        <v>17</v>
      </c>
      <c r="J1740">
        <v>2.4794700000000001</v>
      </c>
      <c r="K1740">
        <v>8.2588200000000001</v>
      </c>
      <c r="L1740">
        <v>2.2004199999999998</v>
      </c>
      <c r="M1740">
        <v>3.83508</v>
      </c>
      <c r="N1740">
        <v>5.3211500000000003</v>
      </c>
      <c r="O1740" t="s">
        <v>106</v>
      </c>
      <c r="P1740" t="s">
        <v>106</v>
      </c>
    </row>
    <row r="1741" spans="1:16" x14ac:dyDescent="0.35">
      <c r="A1741">
        <v>7</v>
      </c>
      <c r="B1741">
        <v>1989</v>
      </c>
      <c r="C1741">
        <v>1</v>
      </c>
      <c r="D1741">
        <v>0</v>
      </c>
      <c r="E1741">
        <v>0</v>
      </c>
      <c r="F1741">
        <v>1</v>
      </c>
      <c r="G1741">
        <v>1</v>
      </c>
      <c r="H1741">
        <v>46</v>
      </c>
      <c r="I1741">
        <v>21</v>
      </c>
      <c r="J1741">
        <v>50.057099999999998</v>
      </c>
      <c r="K1741">
        <v>0.71526900000000004</v>
      </c>
      <c r="L1741">
        <v>2.0321699999999998</v>
      </c>
      <c r="M1741">
        <v>2.5699000000000001</v>
      </c>
      <c r="N1741">
        <v>3.4401600000000001</v>
      </c>
      <c r="O1741" t="s">
        <v>106</v>
      </c>
      <c r="P1741" t="s">
        <v>106</v>
      </c>
    </row>
    <row r="1742" spans="1:16" x14ac:dyDescent="0.35">
      <c r="A1742">
        <v>7</v>
      </c>
      <c r="B1742">
        <v>1990</v>
      </c>
      <c r="C1742">
        <v>1</v>
      </c>
      <c r="D1742">
        <v>0</v>
      </c>
      <c r="E1742">
        <v>0</v>
      </c>
      <c r="F1742">
        <v>1</v>
      </c>
      <c r="G1742">
        <v>1</v>
      </c>
      <c r="H1742">
        <v>46</v>
      </c>
      <c r="I1742">
        <v>24</v>
      </c>
      <c r="J1742">
        <v>21.946899999999999</v>
      </c>
      <c r="K1742">
        <v>1.3828400000000001</v>
      </c>
      <c r="L1742">
        <v>2.0638100000000001</v>
      </c>
      <c r="M1742">
        <v>2.93207</v>
      </c>
      <c r="N1742">
        <v>3.9641999999999999</v>
      </c>
      <c r="O1742" t="s">
        <v>106</v>
      </c>
      <c r="P1742" t="s">
        <v>106</v>
      </c>
    </row>
    <row r="1743" spans="1:16" x14ac:dyDescent="0.35">
      <c r="A1743">
        <v>7</v>
      </c>
      <c r="B1743">
        <v>1991</v>
      </c>
      <c r="C1743">
        <v>1</v>
      </c>
      <c r="D1743">
        <v>0</v>
      </c>
      <c r="E1743">
        <v>0</v>
      </c>
      <c r="F1743">
        <v>1</v>
      </c>
      <c r="G1743">
        <v>1</v>
      </c>
      <c r="H1743">
        <v>46</v>
      </c>
      <c r="I1743">
        <v>18</v>
      </c>
      <c r="J1743">
        <v>33.683999999999997</v>
      </c>
      <c r="K1743">
        <v>0.67193599999999998</v>
      </c>
      <c r="L1743">
        <v>2.0348700000000002</v>
      </c>
      <c r="M1743">
        <v>2.6250100000000001</v>
      </c>
      <c r="N1743">
        <v>3.70459</v>
      </c>
      <c r="O1743" t="s">
        <v>106</v>
      </c>
      <c r="P1743" t="s">
        <v>106</v>
      </c>
    </row>
    <row r="1744" spans="1:16" x14ac:dyDescent="0.35">
      <c r="A1744">
        <v>7</v>
      </c>
      <c r="B1744">
        <v>1992</v>
      </c>
      <c r="C1744">
        <v>1</v>
      </c>
      <c r="D1744">
        <v>0</v>
      </c>
      <c r="E1744">
        <v>0</v>
      </c>
      <c r="F1744">
        <v>1</v>
      </c>
      <c r="G1744">
        <v>1</v>
      </c>
      <c r="H1744">
        <v>46</v>
      </c>
      <c r="I1744">
        <v>35</v>
      </c>
      <c r="J1744">
        <v>6.4865500000000003</v>
      </c>
      <c r="K1744">
        <v>5.2704700000000004</v>
      </c>
      <c r="L1744">
        <v>2.2647300000000001</v>
      </c>
      <c r="M1744">
        <v>3.3989199999999999</v>
      </c>
      <c r="N1744">
        <v>4.3918100000000004</v>
      </c>
      <c r="O1744" t="s">
        <v>106</v>
      </c>
      <c r="P1744" t="s">
        <v>106</v>
      </c>
    </row>
    <row r="1745" spans="1:16" x14ac:dyDescent="0.35">
      <c r="A1745">
        <v>7</v>
      </c>
      <c r="B1745">
        <v>1993</v>
      </c>
      <c r="C1745">
        <v>1</v>
      </c>
      <c r="D1745">
        <v>0</v>
      </c>
      <c r="E1745">
        <v>0</v>
      </c>
      <c r="F1745">
        <v>1</v>
      </c>
      <c r="G1745">
        <v>1</v>
      </c>
      <c r="H1745">
        <v>46</v>
      </c>
      <c r="I1745">
        <v>35</v>
      </c>
      <c r="J1745">
        <v>14.862299999999999</v>
      </c>
      <c r="K1745">
        <v>3.6868699999999999</v>
      </c>
      <c r="L1745">
        <v>2.0610400000000002</v>
      </c>
      <c r="M1745">
        <v>3.1123099999999999</v>
      </c>
      <c r="N1745">
        <v>4.8808600000000002</v>
      </c>
      <c r="O1745" t="s">
        <v>106</v>
      </c>
      <c r="P1745" t="s">
        <v>106</v>
      </c>
    </row>
    <row r="1746" spans="1:16" x14ac:dyDescent="0.35">
      <c r="A1746">
        <v>7</v>
      </c>
      <c r="B1746">
        <v>1994</v>
      </c>
      <c r="C1746">
        <v>1</v>
      </c>
      <c r="D1746">
        <v>0</v>
      </c>
      <c r="E1746">
        <v>0</v>
      </c>
      <c r="F1746">
        <v>1</v>
      </c>
      <c r="G1746">
        <v>1</v>
      </c>
      <c r="H1746">
        <v>46</v>
      </c>
      <c r="I1746">
        <v>35</v>
      </c>
      <c r="J1746">
        <v>10.753500000000001</v>
      </c>
      <c r="K1746">
        <v>2.5540799999999999</v>
      </c>
      <c r="L1746">
        <v>2.0491299999999999</v>
      </c>
      <c r="M1746">
        <v>2.81142</v>
      </c>
      <c r="N1746">
        <v>3.9371999999999998</v>
      </c>
      <c r="O1746" t="s">
        <v>106</v>
      </c>
      <c r="P1746" t="s">
        <v>106</v>
      </c>
    </row>
    <row r="1747" spans="1:16" x14ac:dyDescent="0.35">
      <c r="A1747">
        <v>7</v>
      </c>
      <c r="B1747">
        <v>1995</v>
      </c>
      <c r="C1747">
        <v>1</v>
      </c>
      <c r="D1747">
        <v>0</v>
      </c>
      <c r="E1747">
        <v>0</v>
      </c>
      <c r="F1747">
        <v>1</v>
      </c>
      <c r="G1747">
        <v>1</v>
      </c>
      <c r="H1747">
        <v>46</v>
      </c>
      <c r="I1747">
        <v>36</v>
      </c>
      <c r="J1747">
        <v>170.863</v>
      </c>
      <c r="K1747">
        <v>0.84479899999999997</v>
      </c>
      <c r="L1747">
        <v>2.1032700000000002</v>
      </c>
      <c r="M1747">
        <v>3.1667100000000001</v>
      </c>
      <c r="N1747">
        <v>4.40259</v>
      </c>
      <c r="O1747" t="s">
        <v>106</v>
      </c>
      <c r="P1747" t="s">
        <v>106</v>
      </c>
    </row>
    <row r="1748" spans="1:16" x14ac:dyDescent="0.35">
      <c r="A1748">
        <v>7</v>
      </c>
      <c r="B1748">
        <v>1996</v>
      </c>
      <c r="C1748">
        <v>1</v>
      </c>
      <c r="D1748">
        <v>0</v>
      </c>
      <c r="E1748">
        <v>0</v>
      </c>
      <c r="F1748">
        <v>1</v>
      </c>
      <c r="G1748">
        <v>1</v>
      </c>
      <c r="H1748">
        <v>46</v>
      </c>
      <c r="I1748">
        <v>34</v>
      </c>
      <c r="J1748">
        <v>17.671500000000002</v>
      </c>
      <c r="K1748">
        <v>2.05844</v>
      </c>
      <c r="L1748">
        <v>2.0382199999999999</v>
      </c>
      <c r="M1748">
        <v>2.6964399999999999</v>
      </c>
      <c r="N1748">
        <v>3.9203199999999998</v>
      </c>
      <c r="O1748" t="s">
        <v>106</v>
      </c>
      <c r="P1748" t="s">
        <v>106</v>
      </c>
    </row>
    <row r="1749" spans="1:16" x14ac:dyDescent="0.35">
      <c r="A1749">
        <v>7</v>
      </c>
      <c r="B1749">
        <v>1997</v>
      </c>
      <c r="C1749">
        <v>1</v>
      </c>
      <c r="D1749">
        <v>0</v>
      </c>
      <c r="E1749">
        <v>0</v>
      </c>
      <c r="F1749">
        <v>1</v>
      </c>
      <c r="G1749">
        <v>1</v>
      </c>
      <c r="H1749">
        <v>46</v>
      </c>
      <c r="I1749">
        <v>35</v>
      </c>
      <c r="J1749">
        <v>15.507300000000001</v>
      </c>
      <c r="K1749">
        <v>2.4520400000000002</v>
      </c>
      <c r="L1749">
        <v>2.0484100000000001</v>
      </c>
      <c r="M1749">
        <v>2.79758</v>
      </c>
      <c r="N1749">
        <v>3.9144899999999998</v>
      </c>
      <c r="O1749" t="s">
        <v>106</v>
      </c>
      <c r="P1749" t="s">
        <v>106</v>
      </c>
    </row>
    <row r="1750" spans="1:16" x14ac:dyDescent="0.35">
      <c r="A1750">
        <v>7</v>
      </c>
      <c r="B1750">
        <v>1998</v>
      </c>
      <c r="C1750">
        <v>1</v>
      </c>
      <c r="D1750">
        <v>0</v>
      </c>
      <c r="E1750">
        <v>0</v>
      </c>
      <c r="F1750">
        <v>1</v>
      </c>
      <c r="G1750">
        <v>1</v>
      </c>
      <c r="H1750">
        <v>46</v>
      </c>
      <c r="I1750">
        <v>36</v>
      </c>
      <c r="J1750">
        <v>285.64</v>
      </c>
      <c r="K1750">
        <v>0.54222000000000004</v>
      </c>
      <c r="L1750">
        <v>2.3181099999999999</v>
      </c>
      <c r="M1750">
        <v>3.4686400000000002</v>
      </c>
      <c r="N1750">
        <v>4.6086400000000003</v>
      </c>
      <c r="O1750" t="s">
        <v>106</v>
      </c>
      <c r="P1750" t="s">
        <v>106</v>
      </c>
    </row>
    <row r="1751" spans="1:16" x14ac:dyDescent="0.35">
      <c r="A1751">
        <v>7</v>
      </c>
      <c r="B1751">
        <v>1999</v>
      </c>
      <c r="C1751">
        <v>1</v>
      </c>
      <c r="D1751">
        <v>0</v>
      </c>
      <c r="E1751">
        <v>0</v>
      </c>
      <c r="F1751">
        <v>1</v>
      </c>
      <c r="G1751">
        <v>1</v>
      </c>
      <c r="H1751">
        <v>46</v>
      </c>
      <c r="I1751">
        <v>33</v>
      </c>
      <c r="J1751">
        <v>75.775400000000005</v>
      </c>
      <c r="K1751">
        <v>1.1243099999999999</v>
      </c>
      <c r="L1751">
        <v>2.03287</v>
      </c>
      <c r="M1751">
        <v>2.6256300000000001</v>
      </c>
      <c r="N1751">
        <v>3.88381</v>
      </c>
      <c r="O1751" t="s">
        <v>106</v>
      </c>
      <c r="P1751" t="s">
        <v>106</v>
      </c>
    </row>
    <row r="1752" spans="1:16" x14ac:dyDescent="0.35">
      <c r="A1752">
        <v>7</v>
      </c>
      <c r="B1752">
        <v>2000</v>
      </c>
      <c r="C1752">
        <v>1</v>
      </c>
      <c r="D1752">
        <v>0</v>
      </c>
      <c r="E1752">
        <v>0</v>
      </c>
      <c r="F1752">
        <v>1</v>
      </c>
      <c r="G1752">
        <v>1</v>
      </c>
      <c r="H1752">
        <v>46</v>
      </c>
      <c r="I1752">
        <v>36</v>
      </c>
      <c r="J1752">
        <v>40.511600000000001</v>
      </c>
      <c r="K1752">
        <v>2.2778999999999998</v>
      </c>
      <c r="L1752">
        <v>2.1153400000000002</v>
      </c>
      <c r="M1752">
        <v>3.17144</v>
      </c>
      <c r="N1752">
        <v>4.0748800000000003</v>
      </c>
      <c r="O1752" t="s">
        <v>106</v>
      </c>
      <c r="P1752" t="s">
        <v>106</v>
      </c>
    </row>
    <row r="1753" spans="1:16" x14ac:dyDescent="0.35">
      <c r="A1753">
        <v>7</v>
      </c>
      <c r="B1753">
        <v>2001</v>
      </c>
      <c r="C1753">
        <v>1</v>
      </c>
      <c r="D1753">
        <v>0</v>
      </c>
      <c r="E1753">
        <v>0</v>
      </c>
      <c r="F1753">
        <v>1</v>
      </c>
      <c r="G1753">
        <v>1</v>
      </c>
      <c r="H1753">
        <v>46</v>
      </c>
      <c r="I1753">
        <v>33</v>
      </c>
      <c r="J1753">
        <v>43.214599999999997</v>
      </c>
      <c r="K1753">
        <v>1.2262</v>
      </c>
      <c r="L1753">
        <v>2.0403099999999998</v>
      </c>
      <c r="M1753">
        <v>2.7392400000000001</v>
      </c>
      <c r="N1753">
        <v>4.0652900000000001</v>
      </c>
      <c r="O1753" t="s">
        <v>106</v>
      </c>
      <c r="P1753" t="s">
        <v>106</v>
      </c>
    </row>
    <row r="1754" spans="1:16" x14ac:dyDescent="0.35">
      <c r="A1754">
        <v>7</v>
      </c>
      <c r="B1754">
        <v>2002</v>
      </c>
      <c r="C1754">
        <v>1</v>
      </c>
      <c r="D1754">
        <v>0</v>
      </c>
      <c r="E1754">
        <v>0</v>
      </c>
      <c r="F1754">
        <v>1</v>
      </c>
      <c r="G1754">
        <v>1</v>
      </c>
      <c r="H1754">
        <v>46</v>
      </c>
      <c r="I1754">
        <v>36</v>
      </c>
      <c r="J1754">
        <v>86.930199999999999</v>
      </c>
      <c r="K1754">
        <v>1.09873</v>
      </c>
      <c r="L1754">
        <v>2.0924999999999998</v>
      </c>
      <c r="M1754">
        <v>3.10317</v>
      </c>
      <c r="N1754">
        <v>4.1494600000000004</v>
      </c>
      <c r="O1754" t="s">
        <v>106</v>
      </c>
      <c r="P1754" t="s">
        <v>106</v>
      </c>
    </row>
    <row r="1755" spans="1:16" x14ac:dyDescent="0.35">
      <c r="A1755">
        <v>7</v>
      </c>
      <c r="B1755">
        <v>2003</v>
      </c>
      <c r="C1755">
        <v>1</v>
      </c>
      <c r="D1755">
        <v>0</v>
      </c>
      <c r="E1755">
        <v>0</v>
      </c>
      <c r="F1755">
        <v>1</v>
      </c>
      <c r="G1755">
        <v>1</v>
      </c>
      <c r="H1755">
        <v>46</v>
      </c>
      <c r="I1755">
        <v>35</v>
      </c>
      <c r="J1755">
        <v>96.832999999999998</v>
      </c>
      <c r="K1755">
        <v>1.4142999999999999</v>
      </c>
      <c r="L1755">
        <v>2.0601400000000001</v>
      </c>
      <c r="M1755">
        <v>2.9696500000000001</v>
      </c>
      <c r="N1755">
        <v>4.4969999999999999</v>
      </c>
      <c r="O1755" t="s">
        <v>106</v>
      </c>
      <c r="P1755" t="s">
        <v>106</v>
      </c>
    </row>
    <row r="1756" spans="1:16" x14ac:dyDescent="0.35">
      <c r="A1756">
        <v>7</v>
      </c>
      <c r="B1756">
        <v>2005</v>
      </c>
      <c r="C1756">
        <v>1</v>
      </c>
      <c r="D1756">
        <v>0</v>
      </c>
      <c r="E1756">
        <v>0</v>
      </c>
      <c r="F1756">
        <v>1</v>
      </c>
      <c r="G1756">
        <v>1</v>
      </c>
      <c r="H1756">
        <v>46</v>
      </c>
      <c r="I1756">
        <v>35</v>
      </c>
      <c r="J1756">
        <v>330.63799999999998</v>
      </c>
      <c r="K1756">
        <v>0.68558300000000005</v>
      </c>
      <c r="L1756">
        <v>2.0583999999999998</v>
      </c>
      <c r="M1756">
        <v>2.9067599999999998</v>
      </c>
      <c r="N1756">
        <v>3.9929000000000001</v>
      </c>
      <c r="O1756" t="s">
        <v>106</v>
      </c>
      <c r="P1756" t="s">
        <v>106</v>
      </c>
    </row>
    <row r="1757" spans="1:16" x14ac:dyDescent="0.35">
      <c r="A1757">
        <v>7</v>
      </c>
      <c r="B1757">
        <v>2006</v>
      </c>
      <c r="C1757">
        <v>1</v>
      </c>
      <c r="D1757">
        <v>0</v>
      </c>
      <c r="E1757">
        <v>0</v>
      </c>
      <c r="F1757">
        <v>1</v>
      </c>
      <c r="G1757">
        <v>1</v>
      </c>
      <c r="H1757">
        <v>46</v>
      </c>
      <c r="I1757">
        <v>34</v>
      </c>
      <c r="J1757">
        <v>41.988900000000001</v>
      </c>
      <c r="K1757">
        <v>1.14768</v>
      </c>
      <c r="L1757">
        <v>2.0689099999999998</v>
      </c>
      <c r="M1757">
        <v>3.00176</v>
      </c>
      <c r="N1757">
        <v>4.2892000000000001</v>
      </c>
      <c r="O1757" t="s">
        <v>106</v>
      </c>
      <c r="P1757" t="s">
        <v>106</v>
      </c>
    </row>
    <row r="1758" spans="1:16" x14ac:dyDescent="0.35">
      <c r="A1758">
        <v>7</v>
      </c>
      <c r="B1758">
        <v>2007</v>
      </c>
      <c r="C1758">
        <v>1</v>
      </c>
      <c r="D1758">
        <v>0</v>
      </c>
      <c r="E1758">
        <v>0</v>
      </c>
      <c r="F1758">
        <v>1</v>
      </c>
      <c r="G1758">
        <v>1</v>
      </c>
      <c r="H1758">
        <v>46</v>
      </c>
      <c r="I1758">
        <v>34</v>
      </c>
      <c r="J1758">
        <v>35.3735</v>
      </c>
      <c r="K1758">
        <v>1.3142400000000001</v>
      </c>
      <c r="L1758">
        <v>2.0746699999999998</v>
      </c>
      <c r="M1758">
        <v>3.0525099999999998</v>
      </c>
      <c r="N1758">
        <v>4.4416500000000001</v>
      </c>
      <c r="O1758" t="s">
        <v>106</v>
      </c>
      <c r="P1758" t="s">
        <v>106</v>
      </c>
    </row>
    <row r="1759" spans="1:16" x14ac:dyDescent="0.35">
      <c r="A1759">
        <v>7</v>
      </c>
      <c r="B1759">
        <v>2008</v>
      </c>
      <c r="C1759">
        <v>1</v>
      </c>
      <c r="D1759">
        <v>0</v>
      </c>
      <c r="E1759">
        <v>0</v>
      </c>
      <c r="F1759">
        <v>1</v>
      </c>
      <c r="G1759">
        <v>1</v>
      </c>
      <c r="H1759">
        <v>46</v>
      </c>
      <c r="I1759">
        <v>36</v>
      </c>
      <c r="J1759">
        <v>31.253599999999999</v>
      </c>
      <c r="K1759">
        <v>2.20716</v>
      </c>
      <c r="L1759">
        <v>2.0585900000000001</v>
      </c>
      <c r="M1759">
        <v>2.93283</v>
      </c>
      <c r="N1759">
        <v>4.2960099999999999</v>
      </c>
      <c r="O1759" t="s">
        <v>106</v>
      </c>
      <c r="P1759" t="s">
        <v>106</v>
      </c>
    </row>
    <row r="1760" spans="1:16" x14ac:dyDescent="0.35">
      <c r="A1760">
        <v>7</v>
      </c>
      <c r="B1760">
        <v>2009</v>
      </c>
      <c r="C1760">
        <v>1</v>
      </c>
      <c r="D1760">
        <v>0</v>
      </c>
      <c r="E1760">
        <v>0</v>
      </c>
      <c r="F1760">
        <v>1</v>
      </c>
      <c r="G1760">
        <v>1</v>
      </c>
      <c r="H1760">
        <v>46</v>
      </c>
      <c r="I1760">
        <v>35</v>
      </c>
      <c r="J1760">
        <v>208.249</v>
      </c>
      <c r="K1760">
        <v>1.1739200000000001</v>
      </c>
      <c r="L1760">
        <v>2.0554100000000002</v>
      </c>
      <c r="M1760">
        <v>2.8875500000000001</v>
      </c>
      <c r="N1760">
        <v>4.0261300000000002</v>
      </c>
      <c r="O1760" t="s">
        <v>106</v>
      </c>
      <c r="P1760" t="s">
        <v>106</v>
      </c>
    </row>
    <row r="1761" spans="1:16" x14ac:dyDescent="0.35">
      <c r="A1761">
        <v>7</v>
      </c>
      <c r="B1761">
        <v>2011</v>
      </c>
      <c r="C1761">
        <v>1</v>
      </c>
      <c r="D1761">
        <v>0</v>
      </c>
      <c r="E1761">
        <v>0</v>
      </c>
      <c r="F1761">
        <v>1</v>
      </c>
      <c r="G1761">
        <v>1</v>
      </c>
      <c r="H1761">
        <v>46</v>
      </c>
      <c r="I1761">
        <v>35</v>
      </c>
      <c r="J1761">
        <v>721.91600000000005</v>
      </c>
      <c r="K1761">
        <v>0.87142900000000001</v>
      </c>
      <c r="L1761">
        <v>2.06677</v>
      </c>
      <c r="M1761">
        <v>3.0137800000000001</v>
      </c>
      <c r="N1761">
        <v>4.49</v>
      </c>
      <c r="O1761" t="s">
        <v>106</v>
      </c>
      <c r="P1761" t="s">
        <v>106</v>
      </c>
    </row>
    <row r="1762" spans="1:16" x14ac:dyDescent="0.35">
      <c r="A1762">
        <v>7</v>
      </c>
      <c r="B1762">
        <v>2013</v>
      </c>
      <c r="C1762">
        <v>1</v>
      </c>
      <c r="D1762">
        <v>0</v>
      </c>
      <c r="E1762">
        <v>0</v>
      </c>
      <c r="F1762">
        <v>1</v>
      </c>
      <c r="G1762">
        <v>1</v>
      </c>
      <c r="H1762">
        <v>46</v>
      </c>
      <c r="I1762">
        <v>35</v>
      </c>
      <c r="J1762">
        <v>26.0335</v>
      </c>
      <c r="K1762">
        <v>2.0935100000000002</v>
      </c>
      <c r="L1762">
        <v>2.03911</v>
      </c>
      <c r="M1762">
        <v>2.7319399999999998</v>
      </c>
      <c r="N1762">
        <v>4.1829499999999999</v>
      </c>
      <c r="O1762" t="s">
        <v>106</v>
      </c>
      <c r="P1762" t="s">
        <v>106</v>
      </c>
    </row>
    <row r="1763" spans="1:16" x14ac:dyDescent="0.35">
      <c r="A1763">
        <v>7</v>
      </c>
      <c r="B1763">
        <v>2014</v>
      </c>
      <c r="C1763">
        <v>1</v>
      </c>
      <c r="D1763">
        <v>0</v>
      </c>
      <c r="E1763">
        <v>0</v>
      </c>
      <c r="F1763">
        <v>1</v>
      </c>
      <c r="G1763">
        <v>1</v>
      </c>
      <c r="H1763">
        <v>46</v>
      </c>
      <c r="I1763">
        <v>34</v>
      </c>
      <c r="J1763">
        <v>69.701099999999997</v>
      </c>
      <c r="K1763">
        <v>1.2592399999999999</v>
      </c>
      <c r="L1763">
        <v>2.09015</v>
      </c>
      <c r="M1763">
        <v>3.08941</v>
      </c>
      <c r="N1763">
        <v>4.0861499999999999</v>
      </c>
      <c r="O1763" t="s">
        <v>106</v>
      </c>
      <c r="P1763" t="s">
        <v>106</v>
      </c>
    </row>
    <row r="1764" spans="1:16" x14ac:dyDescent="0.35">
      <c r="A1764">
        <v>7</v>
      </c>
      <c r="B1764">
        <v>2015</v>
      </c>
      <c r="C1764">
        <v>1</v>
      </c>
      <c r="D1764">
        <v>0</v>
      </c>
      <c r="E1764">
        <v>0</v>
      </c>
      <c r="F1764">
        <v>1</v>
      </c>
      <c r="G1764">
        <v>1</v>
      </c>
      <c r="H1764">
        <v>46</v>
      </c>
      <c r="I1764">
        <v>34</v>
      </c>
      <c r="J1764">
        <v>13.8215</v>
      </c>
      <c r="K1764">
        <v>2.6182400000000001</v>
      </c>
      <c r="L1764">
        <v>2.0386199999999999</v>
      </c>
      <c r="M1764">
        <v>2.6987800000000002</v>
      </c>
      <c r="N1764">
        <v>3.9077199999999999</v>
      </c>
      <c r="O1764" t="s">
        <v>106</v>
      </c>
      <c r="P1764" t="s">
        <v>106</v>
      </c>
    </row>
    <row r="1765" spans="1:16" x14ac:dyDescent="0.35">
      <c r="A1765">
        <v>7</v>
      </c>
      <c r="B1765">
        <v>2016</v>
      </c>
      <c r="C1765">
        <v>1</v>
      </c>
      <c r="D1765">
        <v>0</v>
      </c>
      <c r="E1765">
        <v>0</v>
      </c>
      <c r="F1765">
        <v>1</v>
      </c>
      <c r="G1765">
        <v>1</v>
      </c>
      <c r="H1765">
        <v>46</v>
      </c>
      <c r="I1765">
        <v>35</v>
      </c>
      <c r="J1765">
        <v>34</v>
      </c>
      <c r="K1765">
        <v>1.3014399999999999</v>
      </c>
      <c r="L1765">
        <v>2.0497200000000002</v>
      </c>
      <c r="M1765">
        <v>2.8122799999999999</v>
      </c>
      <c r="N1765">
        <v>3.9247200000000002</v>
      </c>
      <c r="O1765" t="s">
        <v>106</v>
      </c>
      <c r="P1765" t="s">
        <v>106</v>
      </c>
    </row>
    <row r="1766" spans="1:16" x14ac:dyDescent="0.35">
      <c r="A1766">
        <v>7</v>
      </c>
      <c r="B1766">
        <v>2017</v>
      </c>
      <c r="C1766">
        <v>1</v>
      </c>
      <c r="D1766">
        <v>0</v>
      </c>
      <c r="E1766">
        <v>0</v>
      </c>
      <c r="F1766">
        <v>1</v>
      </c>
      <c r="G1766">
        <v>1</v>
      </c>
      <c r="H1766">
        <v>46</v>
      </c>
      <c r="I1766">
        <v>35</v>
      </c>
      <c r="J1766">
        <v>35.493499999999997</v>
      </c>
      <c r="K1766">
        <v>1.6710400000000001</v>
      </c>
      <c r="L1766">
        <v>2.1651199999999999</v>
      </c>
      <c r="M1766">
        <v>3.32605</v>
      </c>
      <c r="N1766">
        <v>4.5420600000000002</v>
      </c>
      <c r="O1766" t="s">
        <v>106</v>
      </c>
      <c r="P1766" t="s">
        <v>106</v>
      </c>
    </row>
    <row r="1767" spans="1:16" x14ac:dyDescent="0.35">
      <c r="A1767">
        <v>7</v>
      </c>
      <c r="B1767">
        <v>2018</v>
      </c>
      <c r="C1767">
        <v>1</v>
      </c>
      <c r="D1767">
        <v>0</v>
      </c>
      <c r="E1767">
        <v>0</v>
      </c>
      <c r="F1767">
        <v>1</v>
      </c>
      <c r="G1767">
        <v>1</v>
      </c>
      <c r="H1767">
        <v>46</v>
      </c>
      <c r="I1767">
        <v>34</v>
      </c>
      <c r="J1767">
        <v>199.81299999999999</v>
      </c>
      <c r="K1767">
        <v>1.0040899999999999</v>
      </c>
      <c r="L1767">
        <v>2.0405799999999998</v>
      </c>
      <c r="M1767">
        <v>2.7617799999999999</v>
      </c>
      <c r="N1767">
        <v>4.3176399999999999</v>
      </c>
      <c r="O1767" t="s">
        <v>106</v>
      </c>
      <c r="P1767" t="s">
        <v>106</v>
      </c>
    </row>
    <row r="1768" spans="1:16" x14ac:dyDescent="0.35">
      <c r="A1768">
        <v>7</v>
      </c>
      <c r="B1768">
        <v>2019</v>
      </c>
      <c r="C1768">
        <v>1</v>
      </c>
      <c r="D1768">
        <v>0</v>
      </c>
      <c r="E1768">
        <v>0</v>
      </c>
      <c r="F1768">
        <v>1</v>
      </c>
      <c r="G1768">
        <v>1</v>
      </c>
      <c r="H1768">
        <v>46</v>
      </c>
      <c r="I1768">
        <v>34</v>
      </c>
      <c r="J1768">
        <v>36.525500000000001</v>
      </c>
      <c r="K1768">
        <v>2.0092699999999999</v>
      </c>
      <c r="L1768">
        <v>2.13307</v>
      </c>
      <c r="M1768">
        <v>3.2320500000000001</v>
      </c>
      <c r="N1768">
        <v>4.2889699999999999</v>
      </c>
      <c r="O1768" t="s">
        <v>106</v>
      </c>
      <c r="P1768" t="s">
        <v>106</v>
      </c>
    </row>
    <row r="1770" spans="1:16" x14ac:dyDescent="0.35">
      <c r="A1770" t="s">
        <v>117</v>
      </c>
      <c r="B1770" t="s">
        <v>626</v>
      </c>
      <c r="C1770" t="s">
        <v>662</v>
      </c>
      <c r="D1770" t="s">
        <v>704</v>
      </c>
      <c r="E1770" t="s">
        <v>705</v>
      </c>
      <c r="F1770" t="s">
        <v>706</v>
      </c>
      <c r="G1770" t="s">
        <v>707</v>
      </c>
      <c r="H1770" t="s">
        <v>708</v>
      </c>
      <c r="I1770" t="s">
        <v>709</v>
      </c>
    </row>
    <row r="1771" spans="1:16" x14ac:dyDescent="0.35">
      <c r="A1771">
        <v>1</v>
      </c>
      <c r="B1771">
        <v>35</v>
      </c>
      <c r="C1771">
        <v>35</v>
      </c>
      <c r="D1771">
        <v>39.796700000000001</v>
      </c>
      <c r="E1771">
        <v>31.738299999999999</v>
      </c>
      <c r="F1771">
        <v>18.4817</v>
      </c>
      <c r="G1771">
        <v>2.41201</v>
      </c>
      <c r="H1771">
        <v>1.2539</v>
      </c>
      <c r="I1771">
        <v>0.229988</v>
      </c>
      <c r="J1771" t="s">
        <v>77</v>
      </c>
    </row>
    <row r="1772" spans="1:16" x14ac:dyDescent="0.35">
      <c r="A1772">
        <v>2</v>
      </c>
      <c r="B1772">
        <v>35</v>
      </c>
      <c r="C1772">
        <v>34</v>
      </c>
      <c r="D1772">
        <v>67.104799999999997</v>
      </c>
      <c r="E1772">
        <v>18.394200000000001</v>
      </c>
      <c r="F1772">
        <v>22.377300000000002</v>
      </c>
      <c r="G1772">
        <v>6.88164</v>
      </c>
      <c r="H1772">
        <v>3.6481499999999998</v>
      </c>
      <c r="I1772">
        <v>0.120293</v>
      </c>
      <c r="J1772" t="s">
        <v>78</v>
      </c>
    </row>
    <row r="1773" spans="1:16" x14ac:dyDescent="0.35">
      <c r="A1773">
        <v>3</v>
      </c>
      <c r="B1773">
        <v>18</v>
      </c>
      <c r="C1773">
        <v>17</v>
      </c>
      <c r="D1773">
        <v>35.616100000000003</v>
      </c>
      <c r="E1773">
        <v>17.391400000000001</v>
      </c>
      <c r="F1773">
        <v>14.074199999999999</v>
      </c>
      <c r="G1773">
        <v>2.0479099999999999</v>
      </c>
      <c r="H1773">
        <v>2.0479099999999999</v>
      </c>
      <c r="I1773">
        <v>0.34782800000000003</v>
      </c>
      <c r="J1773" t="s">
        <v>79</v>
      </c>
    </row>
    <row r="1774" spans="1:16" x14ac:dyDescent="0.35">
      <c r="A1774">
        <v>4</v>
      </c>
      <c r="B1774">
        <v>20</v>
      </c>
      <c r="C1774">
        <v>20</v>
      </c>
      <c r="D1774">
        <v>40.465000000000003</v>
      </c>
      <c r="E1774">
        <v>11.781499999999999</v>
      </c>
      <c r="F1774">
        <v>24.0915</v>
      </c>
      <c r="G1774">
        <v>3.4346199999999998</v>
      </c>
      <c r="H1774">
        <v>3.4346199999999998</v>
      </c>
      <c r="I1774">
        <v>0.117815</v>
      </c>
      <c r="J1774" t="s">
        <v>80</v>
      </c>
    </row>
    <row r="1775" spans="1:16" x14ac:dyDescent="0.35">
      <c r="A1775">
        <v>5</v>
      </c>
      <c r="B1775" t="s">
        <v>106</v>
      </c>
      <c r="C1775" t="s">
        <v>106</v>
      </c>
      <c r="D1775" t="s">
        <v>106</v>
      </c>
      <c r="E1775" t="s">
        <v>106</v>
      </c>
      <c r="F1775" t="s">
        <v>106</v>
      </c>
      <c r="G1775" t="s">
        <v>106</v>
      </c>
      <c r="H1775" t="s">
        <v>106</v>
      </c>
      <c r="I1775" t="s">
        <v>106</v>
      </c>
    </row>
    <row r="1776" spans="1:16" x14ac:dyDescent="0.35">
      <c r="A1776">
        <v>6</v>
      </c>
      <c r="B1776" t="s">
        <v>106</v>
      </c>
      <c r="C1776" t="s">
        <v>106</v>
      </c>
      <c r="D1776" t="s">
        <v>106</v>
      </c>
      <c r="E1776" t="s">
        <v>106</v>
      </c>
      <c r="F1776" t="s">
        <v>106</v>
      </c>
      <c r="G1776" t="s">
        <v>106</v>
      </c>
      <c r="H1776" t="s">
        <v>106</v>
      </c>
      <c r="I1776" t="s">
        <v>106</v>
      </c>
    </row>
    <row r="1777" spans="1:48" x14ac:dyDescent="0.35">
      <c r="A1777">
        <v>7</v>
      </c>
      <c r="B1777">
        <v>30</v>
      </c>
      <c r="C1777">
        <v>30</v>
      </c>
      <c r="D1777">
        <v>92.488</v>
      </c>
      <c r="E1777">
        <v>32.133299999999998</v>
      </c>
      <c r="F1777">
        <v>21.508099999999999</v>
      </c>
      <c r="G1777">
        <v>2.7399900000000001</v>
      </c>
      <c r="H1777">
        <v>2.87826</v>
      </c>
      <c r="I1777">
        <v>1</v>
      </c>
      <c r="J1777" t="s">
        <v>83</v>
      </c>
    </row>
    <row r="1778" spans="1:48" x14ac:dyDescent="0.35">
      <c r="A1778">
        <v>8</v>
      </c>
      <c r="B1778" t="s">
        <v>106</v>
      </c>
      <c r="C1778" t="s">
        <v>106</v>
      </c>
      <c r="D1778" t="s">
        <v>106</v>
      </c>
      <c r="E1778" t="s">
        <v>106</v>
      </c>
      <c r="F1778" t="s">
        <v>106</v>
      </c>
      <c r="G1778" t="s">
        <v>106</v>
      </c>
      <c r="H1778" t="s">
        <v>106</v>
      </c>
      <c r="I1778" t="s">
        <v>106</v>
      </c>
    </row>
    <row r="1779" spans="1:48" x14ac:dyDescent="0.35">
      <c r="A1779">
        <v>9</v>
      </c>
      <c r="B1779" t="s">
        <v>106</v>
      </c>
      <c r="C1779" t="s">
        <v>106</v>
      </c>
      <c r="D1779" t="s">
        <v>106</v>
      </c>
      <c r="E1779" t="s">
        <v>106</v>
      </c>
      <c r="F1779" t="s">
        <v>106</v>
      </c>
      <c r="G1779" t="s">
        <v>106</v>
      </c>
      <c r="H1779" t="s">
        <v>106</v>
      </c>
      <c r="I1779" t="s">
        <v>106</v>
      </c>
    </row>
    <row r="1781" spans="1:48" x14ac:dyDescent="0.35">
      <c r="A1781" t="s">
        <v>56</v>
      </c>
    </row>
    <row r="1782" spans="1:48" x14ac:dyDescent="0.35">
      <c r="A1782" t="s">
        <v>713</v>
      </c>
    </row>
    <row r="1783" spans="1:48" x14ac:dyDescent="0.35">
      <c r="A1783" t="s">
        <v>15</v>
      </c>
    </row>
    <row r="1784" spans="1:48" x14ac:dyDescent="0.35">
      <c r="A1784" t="s">
        <v>57</v>
      </c>
    </row>
    <row r="1785" spans="1:48" x14ac:dyDescent="0.35">
      <c r="A1785" t="s">
        <v>117</v>
      </c>
      <c r="B1785" t="s">
        <v>714</v>
      </c>
      <c r="C1785" t="s">
        <v>715</v>
      </c>
      <c r="D1785">
        <v>6</v>
      </c>
      <c r="E1785">
        <v>8</v>
      </c>
      <c r="F1785">
        <v>10</v>
      </c>
      <c r="G1785">
        <v>12</v>
      </c>
      <c r="H1785">
        <v>14</v>
      </c>
      <c r="I1785">
        <v>16</v>
      </c>
      <c r="J1785">
        <v>18</v>
      </c>
      <c r="K1785">
        <v>20</v>
      </c>
      <c r="L1785">
        <v>22</v>
      </c>
      <c r="M1785">
        <v>24</v>
      </c>
      <c r="N1785">
        <v>26</v>
      </c>
      <c r="O1785">
        <v>28</v>
      </c>
      <c r="P1785">
        <v>30</v>
      </c>
      <c r="Q1785">
        <v>32</v>
      </c>
      <c r="R1785">
        <v>34</v>
      </c>
      <c r="S1785">
        <v>36</v>
      </c>
      <c r="T1785">
        <v>38</v>
      </c>
      <c r="U1785">
        <v>40</v>
      </c>
      <c r="V1785">
        <v>42</v>
      </c>
      <c r="W1785">
        <v>44</v>
      </c>
      <c r="X1785">
        <v>46</v>
      </c>
      <c r="Y1785">
        <v>48</v>
      </c>
      <c r="Z1785">
        <v>50</v>
      </c>
      <c r="AA1785">
        <v>52</v>
      </c>
      <c r="AB1785">
        <v>54</v>
      </c>
      <c r="AC1785">
        <v>56</v>
      </c>
      <c r="AD1785">
        <v>58</v>
      </c>
      <c r="AE1785">
        <v>60</v>
      </c>
      <c r="AF1785">
        <v>62</v>
      </c>
      <c r="AG1785">
        <v>64</v>
      </c>
      <c r="AH1785">
        <v>66</v>
      </c>
      <c r="AI1785">
        <v>68</v>
      </c>
      <c r="AJ1785">
        <v>70</v>
      </c>
      <c r="AK1785">
        <v>72</v>
      </c>
      <c r="AL1785">
        <v>74</v>
      </c>
      <c r="AM1785">
        <v>76</v>
      </c>
      <c r="AN1785">
        <v>78</v>
      </c>
      <c r="AO1785">
        <v>80</v>
      </c>
      <c r="AP1785">
        <v>82</v>
      </c>
      <c r="AQ1785">
        <v>84</v>
      </c>
      <c r="AR1785">
        <v>86</v>
      </c>
      <c r="AS1785">
        <v>88</v>
      </c>
      <c r="AT1785">
        <v>90</v>
      </c>
      <c r="AU1785">
        <v>92</v>
      </c>
      <c r="AV1785">
        <v>94</v>
      </c>
    </row>
    <row r="1786" spans="1:48" x14ac:dyDescent="0.35">
      <c r="A1786">
        <v>1</v>
      </c>
      <c r="B1786">
        <v>50</v>
      </c>
      <c r="C1786" t="s">
        <v>716</v>
      </c>
      <c r="D1786" s="2">
        <v>9.99996E-8</v>
      </c>
      <c r="E1786" s="2">
        <v>9.99996E-8</v>
      </c>
      <c r="F1786" s="2">
        <v>9.99996E-8</v>
      </c>
      <c r="G1786" s="2">
        <v>9.99996E-8</v>
      </c>
      <c r="H1786">
        <v>3.9567699999999999E-4</v>
      </c>
      <c r="I1786">
        <v>4.0023499999999998E-4</v>
      </c>
      <c r="J1786">
        <v>6.4625300000000002E-3</v>
      </c>
      <c r="K1786">
        <v>1.02939E-2</v>
      </c>
      <c r="L1786">
        <v>5.2706300000000001E-3</v>
      </c>
      <c r="M1786">
        <v>5.4134500000000002E-3</v>
      </c>
      <c r="N1786">
        <v>1.2797899999999999E-2</v>
      </c>
      <c r="O1786">
        <v>1.9018699999999999E-2</v>
      </c>
      <c r="P1786">
        <v>5.3586000000000002E-2</v>
      </c>
      <c r="Q1786">
        <v>9.2336199999999993E-2</v>
      </c>
      <c r="R1786">
        <v>6.9781099999999999E-2</v>
      </c>
      <c r="S1786">
        <v>0.111163</v>
      </c>
      <c r="T1786">
        <v>0.12892100000000001</v>
      </c>
      <c r="U1786">
        <v>0.104949</v>
      </c>
      <c r="V1786">
        <v>7.7986799999999995E-2</v>
      </c>
      <c r="W1786">
        <v>6.31467E-2</v>
      </c>
      <c r="X1786">
        <v>4.8942300000000001E-2</v>
      </c>
      <c r="Y1786">
        <v>3.4481400000000002E-2</v>
      </c>
      <c r="Z1786">
        <v>2.8140499999999999E-2</v>
      </c>
      <c r="AA1786">
        <v>2.2369099999999999E-2</v>
      </c>
      <c r="AB1786">
        <v>3.5202900000000002E-2</v>
      </c>
      <c r="AC1786">
        <v>1.4838E-2</v>
      </c>
      <c r="AD1786">
        <v>1.2234200000000001E-2</v>
      </c>
      <c r="AE1786">
        <v>1.09135E-2</v>
      </c>
      <c r="AF1786">
        <v>8.7223500000000002E-3</v>
      </c>
      <c r="AG1786">
        <v>5.3188100000000002E-3</v>
      </c>
      <c r="AH1786">
        <v>4.39551E-3</v>
      </c>
      <c r="AI1786">
        <v>4.4814599999999996E-3</v>
      </c>
      <c r="AJ1786">
        <v>2.6999400000000001E-3</v>
      </c>
      <c r="AK1786">
        <v>2.2635400000000001E-3</v>
      </c>
      <c r="AL1786">
        <v>1.1507799999999999E-3</v>
      </c>
      <c r="AM1786">
        <v>9.8934900000000004E-4</v>
      </c>
      <c r="AN1786">
        <v>3.3773800000000002E-4</v>
      </c>
      <c r="AO1786">
        <v>1.88746E-4</v>
      </c>
      <c r="AP1786">
        <v>1.8951300000000001E-4</v>
      </c>
      <c r="AQ1786" s="2">
        <v>7.9650100000000005E-5</v>
      </c>
      <c r="AR1786">
        <v>1.27038E-4</v>
      </c>
      <c r="AS1786" s="2">
        <v>5.8863300000000003E-7</v>
      </c>
      <c r="AT1786" s="2">
        <v>1.0391600000000001E-5</v>
      </c>
      <c r="AU1786" s="2">
        <v>9.99996E-8</v>
      </c>
      <c r="AV1786" s="2">
        <v>9.99996E-8</v>
      </c>
    </row>
    <row r="1787" spans="1:48" x14ac:dyDescent="0.35">
      <c r="A1787">
        <v>1</v>
      </c>
      <c r="B1787">
        <v>50</v>
      </c>
      <c r="C1787" t="s">
        <v>717</v>
      </c>
      <c r="D1787" s="2">
        <v>9.99996E-8</v>
      </c>
      <c r="E1787" s="2">
        <v>1.9999899999999999E-7</v>
      </c>
      <c r="F1787" s="2">
        <v>2.9999900000000001E-7</v>
      </c>
      <c r="G1787" s="2">
        <v>3.9999799999999998E-7</v>
      </c>
      <c r="H1787">
        <v>3.96077E-4</v>
      </c>
      <c r="I1787">
        <v>7.9631199999999997E-4</v>
      </c>
      <c r="J1787">
        <v>7.2588399999999999E-3</v>
      </c>
      <c r="K1787">
        <v>1.75528E-2</v>
      </c>
      <c r="L1787">
        <v>2.2823400000000001E-2</v>
      </c>
      <c r="M1787">
        <v>2.8236899999999999E-2</v>
      </c>
      <c r="N1787">
        <v>4.1034800000000003E-2</v>
      </c>
      <c r="O1787">
        <v>6.00534E-2</v>
      </c>
      <c r="P1787">
        <v>0.113639</v>
      </c>
      <c r="Q1787">
        <v>0.20597599999999999</v>
      </c>
      <c r="R1787">
        <v>0.27575699999999997</v>
      </c>
      <c r="S1787">
        <v>0.38691999999999999</v>
      </c>
      <c r="T1787">
        <v>0.51583999999999997</v>
      </c>
      <c r="U1787">
        <v>0.62078900000000004</v>
      </c>
      <c r="V1787">
        <v>0.69877599999999995</v>
      </c>
      <c r="W1787">
        <v>0.76192199999999999</v>
      </c>
      <c r="X1787">
        <v>0.81086499999999995</v>
      </c>
      <c r="Y1787">
        <v>0.84534600000000004</v>
      </c>
      <c r="Z1787">
        <v>0.87348700000000001</v>
      </c>
      <c r="AA1787">
        <v>0.89585599999999999</v>
      </c>
      <c r="AB1787">
        <v>0.93105899999999997</v>
      </c>
      <c r="AC1787">
        <v>0.94589699999999999</v>
      </c>
      <c r="AD1787">
        <v>0.95813099999999995</v>
      </c>
      <c r="AE1787">
        <v>0.96904400000000002</v>
      </c>
      <c r="AF1787">
        <v>0.97776700000000005</v>
      </c>
      <c r="AG1787">
        <v>0.98308600000000002</v>
      </c>
      <c r="AH1787">
        <v>0.98748100000000005</v>
      </c>
      <c r="AI1787">
        <v>0.99196300000000004</v>
      </c>
      <c r="AJ1787">
        <v>0.99466200000000005</v>
      </c>
      <c r="AK1787">
        <v>0.99692599999999998</v>
      </c>
      <c r="AL1787">
        <v>0.99807699999999999</v>
      </c>
      <c r="AM1787">
        <v>0.99906600000000001</v>
      </c>
      <c r="AN1787">
        <v>0.99940399999999996</v>
      </c>
      <c r="AO1787">
        <v>0.99959299999999995</v>
      </c>
      <c r="AP1787">
        <v>0.99978199999999995</v>
      </c>
      <c r="AQ1787">
        <v>0.99986200000000003</v>
      </c>
      <c r="AR1787">
        <v>0.99998900000000002</v>
      </c>
      <c r="AS1787">
        <v>0.99998900000000002</v>
      </c>
      <c r="AT1787">
        <v>1</v>
      </c>
      <c r="AU1787">
        <v>1</v>
      </c>
      <c r="AV1787">
        <v>1</v>
      </c>
    </row>
    <row r="1788" spans="1:48" x14ac:dyDescent="0.35">
      <c r="A1788">
        <v>2</v>
      </c>
      <c r="B1788">
        <v>35</v>
      </c>
      <c r="C1788" t="s">
        <v>716</v>
      </c>
      <c r="D1788" s="2">
        <v>9.99996E-8</v>
      </c>
      <c r="E1788" s="2">
        <v>9.99996E-8</v>
      </c>
      <c r="F1788" s="2">
        <v>9.99996E-8</v>
      </c>
      <c r="G1788" s="2">
        <v>9.99996E-8</v>
      </c>
      <c r="H1788" s="2">
        <v>9.99996E-8</v>
      </c>
      <c r="I1788" s="2">
        <v>9.99996E-8</v>
      </c>
      <c r="J1788" s="2">
        <v>9.99996E-8</v>
      </c>
      <c r="K1788" s="2">
        <v>2.1053300000000001E-5</v>
      </c>
      <c r="L1788">
        <v>1.3621299999999999E-4</v>
      </c>
      <c r="M1788">
        <v>4.70304E-4</v>
      </c>
      <c r="N1788">
        <v>2.4955300000000001E-3</v>
      </c>
      <c r="O1788">
        <v>5.0201899999999999E-3</v>
      </c>
      <c r="P1788">
        <v>8.3928200000000005E-3</v>
      </c>
      <c r="Q1788">
        <v>1.47349E-2</v>
      </c>
      <c r="R1788">
        <v>3.3272799999999998E-2</v>
      </c>
      <c r="S1788">
        <v>7.5928200000000001E-2</v>
      </c>
      <c r="T1788">
        <v>8.3243700000000004E-2</v>
      </c>
      <c r="U1788">
        <v>9.3662200000000001E-2</v>
      </c>
      <c r="V1788">
        <v>0.106254</v>
      </c>
      <c r="W1788">
        <v>9.9553000000000003E-2</v>
      </c>
      <c r="X1788">
        <v>8.1186599999999998E-2</v>
      </c>
      <c r="Y1788">
        <v>6.63961E-2</v>
      </c>
      <c r="Z1788">
        <v>5.5093200000000002E-2</v>
      </c>
      <c r="AA1788">
        <v>4.84944E-2</v>
      </c>
      <c r="AB1788">
        <v>4.2616500000000002E-2</v>
      </c>
      <c r="AC1788">
        <v>3.6674699999999998E-2</v>
      </c>
      <c r="AD1788">
        <v>3.0429100000000001E-2</v>
      </c>
      <c r="AE1788">
        <v>2.69923E-2</v>
      </c>
      <c r="AF1788">
        <v>2.0194799999999999E-2</v>
      </c>
      <c r="AG1788">
        <v>1.59276E-2</v>
      </c>
      <c r="AH1788">
        <v>1.41987E-2</v>
      </c>
      <c r="AI1788">
        <v>9.6068100000000003E-3</v>
      </c>
      <c r="AJ1788">
        <v>8.744E-3</v>
      </c>
      <c r="AK1788">
        <v>5.6990799999999996E-3</v>
      </c>
      <c r="AL1788">
        <v>6.09816E-3</v>
      </c>
      <c r="AM1788">
        <v>3.57756E-3</v>
      </c>
      <c r="AN1788">
        <v>2.5563999999999999E-3</v>
      </c>
      <c r="AO1788">
        <v>1.0618100000000001E-3</v>
      </c>
      <c r="AP1788">
        <v>9.2871299999999996E-4</v>
      </c>
      <c r="AQ1788">
        <v>2.0813299999999999E-4</v>
      </c>
      <c r="AR1788" s="2">
        <v>9.1077300000000003E-5</v>
      </c>
      <c r="AS1788" s="2">
        <v>2.9276800000000001E-5</v>
      </c>
      <c r="AT1788" s="2">
        <v>9.99996E-8</v>
      </c>
      <c r="AU1788" s="2">
        <v>9.99996E-8</v>
      </c>
      <c r="AV1788" s="2">
        <v>8.7612500000000002E-6</v>
      </c>
    </row>
    <row r="1789" spans="1:48" x14ac:dyDescent="0.35">
      <c r="A1789">
        <v>2</v>
      </c>
      <c r="B1789">
        <v>35</v>
      </c>
      <c r="C1789" t="s">
        <v>717</v>
      </c>
      <c r="D1789" s="2">
        <v>9.99996E-8</v>
      </c>
      <c r="E1789" s="2">
        <v>1.9999899999999999E-7</v>
      </c>
      <c r="F1789" s="2">
        <v>2.9999900000000001E-7</v>
      </c>
      <c r="G1789" s="2">
        <v>3.9999799999999998E-7</v>
      </c>
      <c r="H1789" s="2">
        <v>4.9999800000000003E-7</v>
      </c>
      <c r="I1789" s="2">
        <v>5.99997E-7</v>
      </c>
      <c r="J1789" s="2">
        <v>6.9999699999999999E-7</v>
      </c>
      <c r="K1789" s="2">
        <v>2.1753300000000001E-5</v>
      </c>
      <c r="L1789">
        <v>1.57966E-4</v>
      </c>
      <c r="M1789">
        <v>6.2827E-4</v>
      </c>
      <c r="N1789">
        <v>3.1237999999999999E-3</v>
      </c>
      <c r="O1789">
        <v>8.1439900000000003E-3</v>
      </c>
      <c r="P1789">
        <v>1.6536800000000001E-2</v>
      </c>
      <c r="Q1789">
        <v>3.1271699999999999E-2</v>
      </c>
      <c r="R1789">
        <v>6.4544500000000005E-2</v>
      </c>
      <c r="S1789">
        <v>0.14047299999999999</v>
      </c>
      <c r="T1789">
        <v>0.223716</v>
      </c>
      <c r="U1789">
        <v>0.31737900000000002</v>
      </c>
      <c r="V1789">
        <v>0.42363299999999998</v>
      </c>
      <c r="W1789">
        <v>0.52318600000000004</v>
      </c>
      <c r="X1789">
        <v>0.60437300000000005</v>
      </c>
      <c r="Y1789">
        <v>0.67076899999999995</v>
      </c>
      <c r="Z1789">
        <v>0.72586200000000001</v>
      </c>
      <c r="AA1789">
        <v>0.77435600000000004</v>
      </c>
      <c r="AB1789">
        <v>0.81697299999999995</v>
      </c>
      <c r="AC1789">
        <v>0.85364700000000004</v>
      </c>
      <c r="AD1789">
        <v>0.88407599999999997</v>
      </c>
      <c r="AE1789">
        <v>0.91106900000000002</v>
      </c>
      <c r="AF1789">
        <v>0.93126399999999998</v>
      </c>
      <c r="AG1789">
        <v>0.94719100000000001</v>
      </c>
      <c r="AH1789">
        <v>0.96138999999999997</v>
      </c>
      <c r="AI1789">
        <v>0.970997</v>
      </c>
      <c r="AJ1789">
        <v>0.97974099999999997</v>
      </c>
      <c r="AK1789">
        <v>0.98543999999999998</v>
      </c>
      <c r="AL1789">
        <v>0.99153800000000003</v>
      </c>
      <c r="AM1789">
        <v>0.995116</v>
      </c>
      <c r="AN1789">
        <v>0.997672</v>
      </c>
      <c r="AO1789">
        <v>0.99873400000000001</v>
      </c>
      <c r="AP1789">
        <v>0.99966299999999997</v>
      </c>
      <c r="AQ1789">
        <v>0.99987099999999995</v>
      </c>
      <c r="AR1789">
        <v>0.99996200000000002</v>
      </c>
      <c r="AS1789">
        <v>0.99999099999999996</v>
      </c>
      <c r="AT1789">
        <v>0.99999099999999996</v>
      </c>
      <c r="AU1789">
        <v>0.99999099999999996</v>
      </c>
      <c r="AV1789">
        <v>1</v>
      </c>
    </row>
    <row r="1790" spans="1:48" x14ac:dyDescent="0.35">
      <c r="A1790">
        <v>3</v>
      </c>
      <c r="B1790">
        <v>23</v>
      </c>
      <c r="C1790" t="s">
        <v>716</v>
      </c>
      <c r="D1790" s="2">
        <v>9.99996E-8</v>
      </c>
      <c r="E1790" s="2">
        <v>9.99996E-8</v>
      </c>
      <c r="F1790" s="2">
        <v>9.99996E-8</v>
      </c>
      <c r="G1790" s="2">
        <v>9.99996E-8</v>
      </c>
      <c r="H1790" s="2">
        <v>9.99996E-8</v>
      </c>
      <c r="I1790">
        <v>1.55379E-4</v>
      </c>
      <c r="J1790">
        <v>4.6593600000000002E-4</v>
      </c>
      <c r="K1790">
        <v>3.1065800000000001E-4</v>
      </c>
      <c r="L1790">
        <v>1.55379E-4</v>
      </c>
      <c r="M1790">
        <v>1.55379E-4</v>
      </c>
      <c r="N1790">
        <v>1.55379E-4</v>
      </c>
      <c r="O1790">
        <v>3.1065800000000001E-4</v>
      </c>
      <c r="P1790">
        <v>3.1065800000000001E-4</v>
      </c>
      <c r="Q1790">
        <v>3.4546000000000002E-4</v>
      </c>
      <c r="R1790">
        <v>3.9736099999999998E-3</v>
      </c>
      <c r="S1790">
        <v>2.5838199999999999E-2</v>
      </c>
      <c r="T1790">
        <v>4.3834900000000003E-2</v>
      </c>
      <c r="U1790">
        <v>7.7541799999999994E-2</v>
      </c>
      <c r="V1790">
        <v>9.7000100000000006E-2</v>
      </c>
      <c r="W1790">
        <v>0.105527</v>
      </c>
      <c r="X1790">
        <v>0.10981200000000001</v>
      </c>
      <c r="Y1790">
        <v>9.4376399999999999E-2</v>
      </c>
      <c r="Z1790">
        <v>8.0516799999999999E-2</v>
      </c>
      <c r="AA1790">
        <v>6.0118100000000001E-2</v>
      </c>
      <c r="AB1790">
        <v>5.9263999999999997E-2</v>
      </c>
      <c r="AC1790">
        <v>4.9538100000000002E-2</v>
      </c>
      <c r="AD1790">
        <v>3.9813500000000002E-2</v>
      </c>
      <c r="AE1790">
        <v>6.8862999999999994E-2</v>
      </c>
      <c r="AF1790">
        <v>2.44002E-2</v>
      </c>
      <c r="AG1790">
        <v>2.1766000000000001E-2</v>
      </c>
      <c r="AH1790">
        <v>1.6090400000000001E-2</v>
      </c>
      <c r="AI1790">
        <v>6.7855099999999998E-3</v>
      </c>
      <c r="AJ1790">
        <v>5.52243E-3</v>
      </c>
      <c r="AK1790">
        <v>3.3850999999999998E-3</v>
      </c>
      <c r="AL1790">
        <v>1.1774400000000001E-3</v>
      </c>
      <c r="AM1790">
        <v>7.6767600000000001E-4</v>
      </c>
      <c r="AN1790">
        <v>4.4138000000000001E-4</v>
      </c>
      <c r="AO1790">
        <v>1.05532E-3</v>
      </c>
      <c r="AP1790">
        <v>1.2680800000000001E-4</v>
      </c>
      <c r="AQ1790" s="2">
        <v>9.8274099999999995E-5</v>
      </c>
      <c r="AR1790" s="2">
        <v>9.99996E-8</v>
      </c>
      <c r="AS1790" s="2">
        <v>9.99996E-8</v>
      </c>
      <c r="AT1790" s="2">
        <v>9.99996E-8</v>
      </c>
      <c r="AU1790" s="2">
        <v>9.99996E-8</v>
      </c>
      <c r="AV1790" s="2">
        <v>9.99996E-8</v>
      </c>
    </row>
    <row r="1791" spans="1:48" x14ac:dyDescent="0.35">
      <c r="A1791">
        <v>3</v>
      </c>
      <c r="B1791">
        <v>23</v>
      </c>
      <c r="C1791" t="s">
        <v>717</v>
      </c>
      <c r="D1791" s="2">
        <v>9.99996E-8</v>
      </c>
      <c r="E1791" s="2">
        <v>1.9999899999999999E-7</v>
      </c>
      <c r="F1791" s="2">
        <v>2.9999900000000001E-7</v>
      </c>
      <c r="G1791" s="2">
        <v>3.9999799999999998E-7</v>
      </c>
      <c r="H1791" s="2">
        <v>4.9999800000000003E-7</v>
      </c>
      <c r="I1791">
        <v>1.5587899999999999E-4</v>
      </c>
      <c r="J1791">
        <v>6.2181499999999995E-4</v>
      </c>
      <c r="K1791">
        <v>9.3247299999999996E-4</v>
      </c>
      <c r="L1791">
        <v>1.08785E-3</v>
      </c>
      <c r="M1791">
        <v>1.2432299999999999E-3</v>
      </c>
      <c r="N1791">
        <v>1.39861E-3</v>
      </c>
      <c r="O1791">
        <v>1.7092699999999999E-3</v>
      </c>
      <c r="P1791">
        <v>2.0199200000000001E-3</v>
      </c>
      <c r="Q1791">
        <v>2.3653799999999998E-3</v>
      </c>
      <c r="R1791">
        <v>6.3389900000000001E-3</v>
      </c>
      <c r="S1791">
        <v>3.21771E-2</v>
      </c>
      <c r="T1791">
        <v>7.6011999999999996E-2</v>
      </c>
      <c r="U1791">
        <v>0.153554</v>
      </c>
      <c r="V1791">
        <v>0.250554</v>
      </c>
      <c r="W1791">
        <v>0.35608099999999998</v>
      </c>
      <c r="X1791">
        <v>0.465893</v>
      </c>
      <c r="Y1791">
        <v>0.56026900000000002</v>
      </c>
      <c r="Z1791">
        <v>0.64078599999999997</v>
      </c>
      <c r="AA1791">
        <v>0.70090399999999997</v>
      </c>
      <c r="AB1791">
        <v>0.76016799999999995</v>
      </c>
      <c r="AC1791">
        <v>0.80970699999999995</v>
      </c>
      <c r="AD1791">
        <v>0.84952000000000005</v>
      </c>
      <c r="AE1791">
        <v>0.91838299999999995</v>
      </c>
      <c r="AF1791">
        <v>0.94278300000000004</v>
      </c>
      <c r="AG1791">
        <v>0.96454899999999999</v>
      </c>
      <c r="AH1791">
        <v>0.98063999999999996</v>
      </c>
      <c r="AI1791">
        <v>0.987425</v>
      </c>
      <c r="AJ1791">
        <v>0.99294700000000002</v>
      </c>
      <c r="AK1791">
        <v>0.99633300000000002</v>
      </c>
      <c r="AL1791">
        <v>0.99751000000000001</v>
      </c>
      <c r="AM1791">
        <v>0.998278</v>
      </c>
      <c r="AN1791">
        <v>0.99871900000000002</v>
      </c>
      <c r="AO1791">
        <v>0.99977400000000005</v>
      </c>
      <c r="AP1791">
        <v>0.99990100000000004</v>
      </c>
      <c r="AQ1791">
        <v>1</v>
      </c>
      <c r="AR1791">
        <v>1</v>
      </c>
      <c r="AS1791">
        <v>1</v>
      </c>
      <c r="AT1791">
        <v>1</v>
      </c>
      <c r="AU1791">
        <v>1</v>
      </c>
      <c r="AV1791">
        <v>1</v>
      </c>
    </row>
    <row r="1792" spans="1:48" x14ac:dyDescent="0.35">
      <c r="A1792">
        <v>4</v>
      </c>
      <c r="B1792">
        <v>28</v>
      </c>
      <c r="C1792" t="s">
        <v>716</v>
      </c>
      <c r="D1792">
        <v>5.3231000000000003E-4</v>
      </c>
      <c r="E1792">
        <v>6.9741600000000001E-3</v>
      </c>
      <c r="F1792">
        <v>9.9462000000000005E-3</v>
      </c>
      <c r="G1792">
        <v>1.5614699999999999E-3</v>
      </c>
      <c r="H1792">
        <v>8.2798300000000002E-4</v>
      </c>
      <c r="I1792">
        <v>1.9224299999999999E-3</v>
      </c>
      <c r="J1792">
        <v>4.8179800000000004E-3</v>
      </c>
      <c r="K1792">
        <v>4.7839299999999996E-3</v>
      </c>
      <c r="L1792">
        <v>9.2105599999999996E-3</v>
      </c>
      <c r="M1792">
        <v>1.2387199999999999E-2</v>
      </c>
      <c r="N1792">
        <v>1.2866799999999999E-2</v>
      </c>
      <c r="O1792">
        <v>6.9852300000000003E-3</v>
      </c>
      <c r="P1792">
        <v>2.2418199999999999E-2</v>
      </c>
      <c r="Q1792">
        <v>6.0195199999999997E-2</v>
      </c>
      <c r="R1792">
        <v>8.9743500000000004E-2</v>
      </c>
      <c r="S1792">
        <v>6.1836000000000002E-2</v>
      </c>
      <c r="T1792">
        <v>6.2799800000000003E-2</v>
      </c>
      <c r="U1792">
        <v>6.8348900000000004E-2</v>
      </c>
      <c r="V1792">
        <v>8.5794200000000001E-2</v>
      </c>
      <c r="W1792">
        <v>8.6083499999999993E-2</v>
      </c>
      <c r="X1792">
        <v>8.1750299999999998E-2</v>
      </c>
      <c r="Y1792">
        <v>6.0632800000000001E-2</v>
      </c>
      <c r="Z1792">
        <v>5.4025999999999998E-2</v>
      </c>
      <c r="AA1792">
        <v>3.9615299999999999E-2</v>
      </c>
      <c r="AB1792">
        <v>3.4363100000000001E-2</v>
      </c>
      <c r="AC1792">
        <v>2.845E-2</v>
      </c>
      <c r="AD1792">
        <v>2.25676E-2</v>
      </c>
      <c r="AE1792">
        <v>1.6420000000000001E-2</v>
      </c>
      <c r="AF1792">
        <v>1.52406E-2</v>
      </c>
      <c r="AG1792">
        <v>1.1944400000000001E-2</v>
      </c>
      <c r="AH1792">
        <v>7.7324300000000002E-3</v>
      </c>
      <c r="AI1792">
        <v>5.9625299999999997E-3</v>
      </c>
      <c r="AJ1792">
        <v>4.4133999999999996E-3</v>
      </c>
      <c r="AK1792">
        <v>2.94393E-3</v>
      </c>
      <c r="AL1792">
        <v>1.6538600000000001E-3</v>
      </c>
      <c r="AM1792">
        <v>8.2635200000000003E-4</v>
      </c>
      <c r="AN1792">
        <v>7.3161299999999999E-4</v>
      </c>
      <c r="AO1792">
        <v>2.4092699999999999E-4</v>
      </c>
      <c r="AP1792">
        <v>2.84956E-4</v>
      </c>
      <c r="AQ1792" s="2">
        <v>5.5147700000000001E-5</v>
      </c>
      <c r="AR1792" s="2">
        <v>8.4473800000000004E-5</v>
      </c>
      <c r="AS1792" s="2">
        <v>2.44618E-5</v>
      </c>
      <c r="AT1792" s="2">
        <v>9.99996E-8</v>
      </c>
      <c r="AU1792" s="2">
        <v>9.99996E-8</v>
      </c>
      <c r="AV1792" s="2">
        <v>9.99996E-8</v>
      </c>
    </row>
    <row r="1793" spans="1:48" x14ac:dyDescent="0.35">
      <c r="A1793">
        <v>4</v>
      </c>
      <c r="B1793">
        <v>28</v>
      </c>
      <c r="C1793" t="s">
        <v>717</v>
      </c>
      <c r="D1793">
        <v>5.3231000000000003E-4</v>
      </c>
      <c r="E1793">
        <v>7.5064700000000003E-3</v>
      </c>
      <c r="F1793">
        <v>1.7452700000000002E-2</v>
      </c>
      <c r="G1793">
        <v>1.9014099999999999E-2</v>
      </c>
      <c r="H1793">
        <v>1.9842100000000001E-2</v>
      </c>
      <c r="I1793">
        <v>2.1764499999999999E-2</v>
      </c>
      <c r="J1793">
        <v>2.6582499999999998E-2</v>
      </c>
      <c r="K1793">
        <v>3.1366499999999999E-2</v>
      </c>
      <c r="L1793">
        <v>4.0577000000000002E-2</v>
      </c>
      <c r="M1793">
        <v>5.2964200000000003E-2</v>
      </c>
      <c r="N1793">
        <v>6.5830899999999998E-2</v>
      </c>
      <c r="O1793">
        <v>7.2816199999999998E-2</v>
      </c>
      <c r="P1793">
        <v>9.5234399999999997E-2</v>
      </c>
      <c r="Q1793">
        <v>0.15543000000000001</v>
      </c>
      <c r="R1793">
        <v>0.245173</v>
      </c>
      <c r="S1793">
        <v>0.30700899999999998</v>
      </c>
      <c r="T1793">
        <v>0.369809</v>
      </c>
      <c r="U1793">
        <v>0.43815799999999999</v>
      </c>
      <c r="V1793">
        <v>0.52395199999999997</v>
      </c>
      <c r="W1793">
        <v>0.61003499999999999</v>
      </c>
      <c r="X1793">
        <v>0.69178600000000001</v>
      </c>
      <c r="Y1793">
        <v>0.75241899999999995</v>
      </c>
      <c r="Z1793">
        <v>0.80644499999999997</v>
      </c>
      <c r="AA1793">
        <v>0.84606000000000003</v>
      </c>
      <c r="AB1793">
        <v>0.88042299999999996</v>
      </c>
      <c r="AC1793">
        <v>0.90887300000000004</v>
      </c>
      <c r="AD1793">
        <v>0.93144099999999996</v>
      </c>
      <c r="AE1793">
        <v>0.94786099999999995</v>
      </c>
      <c r="AF1793">
        <v>0.96310099999999998</v>
      </c>
      <c r="AG1793">
        <v>0.97504599999999997</v>
      </c>
      <c r="AH1793">
        <v>0.98277800000000004</v>
      </c>
      <c r="AI1793">
        <v>0.98874099999999998</v>
      </c>
      <c r="AJ1793">
        <v>0.99315399999999998</v>
      </c>
      <c r="AK1793">
        <v>0.99609800000000004</v>
      </c>
      <c r="AL1793">
        <v>0.99775199999999997</v>
      </c>
      <c r="AM1793">
        <v>0.99857799999999997</v>
      </c>
      <c r="AN1793">
        <v>0.99931000000000003</v>
      </c>
      <c r="AO1793">
        <v>0.99955099999999997</v>
      </c>
      <c r="AP1793">
        <v>0.99983599999999995</v>
      </c>
      <c r="AQ1793">
        <v>0.99989099999999997</v>
      </c>
      <c r="AR1793">
        <v>0.99997499999999995</v>
      </c>
      <c r="AS1793">
        <v>1</v>
      </c>
      <c r="AT1793">
        <v>1</v>
      </c>
      <c r="AU1793">
        <v>1</v>
      </c>
      <c r="AV1793">
        <v>1</v>
      </c>
    </row>
    <row r="1794" spans="1:48" x14ac:dyDescent="0.35">
      <c r="A1794">
        <v>6</v>
      </c>
      <c r="B1794">
        <v>1</v>
      </c>
      <c r="C1794" t="s">
        <v>716</v>
      </c>
      <c r="D1794" s="2">
        <v>9.99996E-8</v>
      </c>
      <c r="E1794">
        <v>3.2304300000000002E-4</v>
      </c>
      <c r="F1794">
        <v>2.4664799999999997E-4</v>
      </c>
      <c r="G1794">
        <v>4.9319499999999998E-4</v>
      </c>
      <c r="H1794">
        <v>1.6417300000000001E-3</v>
      </c>
      <c r="I1794">
        <v>1.57054E-3</v>
      </c>
      <c r="J1794">
        <v>1.4437899999999999E-3</v>
      </c>
      <c r="K1794">
        <v>4.3233600000000001E-3</v>
      </c>
      <c r="L1794">
        <v>2.3857100000000001E-3</v>
      </c>
      <c r="M1794">
        <v>1.2674700000000001E-2</v>
      </c>
      <c r="N1794">
        <v>1.6360800000000002E-2</v>
      </c>
      <c r="O1794">
        <v>1.07978E-2</v>
      </c>
      <c r="P1794">
        <v>2.2620000000000001E-2</v>
      </c>
      <c r="Q1794">
        <v>2.8661300000000001E-2</v>
      </c>
      <c r="R1794">
        <v>2.10721E-2</v>
      </c>
      <c r="S1794">
        <v>3.9591800000000003E-2</v>
      </c>
      <c r="T1794">
        <v>4.1455699999999998E-2</v>
      </c>
      <c r="U1794">
        <v>8.0149799999999993E-2</v>
      </c>
      <c r="V1794">
        <v>0.122701</v>
      </c>
      <c r="W1794">
        <v>0.101828</v>
      </c>
      <c r="X1794">
        <v>8.1853899999999993E-2</v>
      </c>
      <c r="Y1794">
        <v>9.1491000000000003E-2</v>
      </c>
      <c r="Z1794">
        <v>8.5847300000000001E-2</v>
      </c>
      <c r="AA1794">
        <v>3.7186299999999999E-2</v>
      </c>
      <c r="AB1794">
        <v>5.3829099999999998E-2</v>
      </c>
      <c r="AC1794">
        <v>2.6273899999999999E-2</v>
      </c>
      <c r="AD1794">
        <v>1.42799E-2</v>
      </c>
      <c r="AE1794">
        <v>3.89399E-2</v>
      </c>
      <c r="AF1794">
        <v>1.6012700000000001E-2</v>
      </c>
      <c r="AG1794">
        <v>2.1452400000000001E-3</v>
      </c>
      <c r="AH1794">
        <v>1.1943799999999999E-2</v>
      </c>
      <c r="AI1794">
        <v>1.55526E-2</v>
      </c>
      <c r="AJ1794">
        <v>7.2420000000000002E-3</v>
      </c>
      <c r="AK1794">
        <v>2.27633E-3</v>
      </c>
      <c r="AL1794" s="2">
        <v>9.99996E-8</v>
      </c>
      <c r="AM1794" s="2">
        <v>3.4824999999999999E-5</v>
      </c>
      <c r="AN1794" s="2">
        <v>1.83625E-6</v>
      </c>
      <c r="AO1794">
        <v>4.7478800000000003E-3</v>
      </c>
      <c r="AP1794" s="2">
        <v>9.99996E-8</v>
      </c>
      <c r="AQ1794" s="2">
        <v>9.99996E-8</v>
      </c>
      <c r="AR1794" s="2">
        <v>9.99996E-8</v>
      </c>
      <c r="AS1794" s="2">
        <v>9.99996E-8</v>
      </c>
      <c r="AT1794" s="2">
        <v>9.99996E-8</v>
      </c>
      <c r="AU1794" s="2">
        <v>9.99996E-8</v>
      </c>
      <c r="AV1794" s="2">
        <v>9.99996E-8</v>
      </c>
    </row>
    <row r="1795" spans="1:48" x14ac:dyDescent="0.35">
      <c r="A1795">
        <v>6</v>
      </c>
      <c r="B1795">
        <v>1</v>
      </c>
      <c r="C1795" t="s">
        <v>717</v>
      </c>
      <c r="D1795" s="2">
        <v>9.99996E-8</v>
      </c>
      <c r="E1795">
        <v>3.2314300000000002E-4</v>
      </c>
      <c r="F1795">
        <v>5.6979000000000003E-4</v>
      </c>
      <c r="G1795">
        <v>1.06299E-3</v>
      </c>
      <c r="H1795">
        <v>2.7047099999999999E-3</v>
      </c>
      <c r="I1795">
        <v>4.2752500000000004E-3</v>
      </c>
      <c r="J1795">
        <v>5.7190399999999999E-3</v>
      </c>
      <c r="K1795">
        <v>1.00424E-2</v>
      </c>
      <c r="L1795">
        <v>1.2428099999999999E-2</v>
      </c>
      <c r="M1795">
        <v>2.5102800000000002E-2</v>
      </c>
      <c r="N1795">
        <v>4.1463600000000003E-2</v>
      </c>
      <c r="O1795">
        <v>5.2261500000000002E-2</v>
      </c>
      <c r="P1795">
        <v>7.4881500000000004E-2</v>
      </c>
      <c r="Q1795">
        <v>0.103543</v>
      </c>
      <c r="R1795">
        <v>0.124615</v>
      </c>
      <c r="S1795">
        <v>0.16420699999999999</v>
      </c>
      <c r="T1795">
        <v>0.20566200000000001</v>
      </c>
      <c r="U1795">
        <v>0.28581200000000001</v>
      </c>
      <c r="V1795">
        <v>0.40851300000000001</v>
      </c>
      <c r="W1795">
        <v>0.51034100000000004</v>
      </c>
      <c r="X1795">
        <v>0.59219500000000003</v>
      </c>
      <c r="Y1795">
        <v>0.68368600000000002</v>
      </c>
      <c r="Z1795">
        <v>0.76953300000000002</v>
      </c>
      <c r="AA1795">
        <v>0.80671899999999996</v>
      </c>
      <c r="AB1795">
        <v>0.86054799999999998</v>
      </c>
      <c r="AC1795">
        <v>0.886822</v>
      </c>
      <c r="AD1795">
        <v>0.90110199999999996</v>
      </c>
      <c r="AE1795">
        <v>0.94004200000000004</v>
      </c>
      <c r="AF1795">
        <v>0.95605499999999999</v>
      </c>
      <c r="AG1795">
        <v>0.95820000000000005</v>
      </c>
      <c r="AH1795">
        <v>0.97014400000000001</v>
      </c>
      <c r="AI1795">
        <v>0.98569600000000002</v>
      </c>
      <c r="AJ1795">
        <v>0.99293799999999999</v>
      </c>
      <c r="AK1795">
        <v>0.99521499999999996</v>
      </c>
      <c r="AL1795">
        <v>0.99521499999999996</v>
      </c>
      <c r="AM1795">
        <v>0.99524999999999997</v>
      </c>
      <c r="AN1795">
        <v>0.995251</v>
      </c>
      <c r="AO1795">
        <v>0.99999899999999997</v>
      </c>
      <c r="AP1795">
        <v>0.99999899999999997</v>
      </c>
      <c r="AQ1795">
        <v>1</v>
      </c>
      <c r="AR1795">
        <v>1</v>
      </c>
      <c r="AS1795">
        <v>1</v>
      </c>
      <c r="AT1795">
        <v>1</v>
      </c>
      <c r="AU1795">
        <v>1</v>
      </c>
      <c r="AV1795">
        <v>1</v>
      </c>
    </row>
    <row r="1796" spans="1:48" x14ac:dyDescent="0.35">
      <c r="A1796">
        <v>8</v>
      </c>
      <c r="B1796">
        <v>27</v>
      </c>
      <c r="C1796" t="s">
        <v>716</v>
      </c>
      <c r="D1796" s="2">
        <v>9.99996E-8</v>
      </c>
      <c r="E1796" s="2">
        <v>9.99996E-8</v>
      </c>
      <c r="F1796" s="2">
        <v>9.99996E-8</v>
      </c>
      <c r="G1796" s="2">
        <v>9.99996E-8</v>
      </c>
      <c r="H1796" s="2">
        <v>9.99996E-8</v>
      </c>
      <c r="I1796" s="2">
        <v>9.99996E-8</v>
      </c>
      <c r="J1796">
        <v>1.0730399999999999E-3</v>
      </c>
      <c r="K1796">
        <v>4.1101999999999996E-3</v>
      </c>
      <c r="L1796">
        <v>5.9447099999999998E-3</v>
      </c>
      <c r="M1796">
        <v>1.41759E-2</v>
      </c>
      <c r="N1796">
        <v>5.98097E-2</v>
      </c>
      <c r="O1796">
        <v>8.9839199999999994E-2</v>
      </c>
      <c r="P1796">
        <v>9.20541E-2</v>
      </c>
      <c r="Q1796">
        <v>0.11391999999999999</v>
      </c>
      <c r="R1796">
        <v>0.117908</v>
      </c>
      <c r="S1796">
        <v>0.10842300000000001</v>
      </c>
      <c r="T1796">
        <v>9.2117400000000002E-2</v>
      </c>
      <c r="U1796">
        <v>7.7473399999999998E-2</v>
      </c>
      <c r="V1796">
        <v>5.2047700000000002E-2</v>
      </c>
      <c r="W1796">
        <v>3.77363E-2</v>
      </c>
      <c r="X1796">
        <v>3.17179E-2</v>
      </c>
      <c r="Y1796">
        <v>1.8546900000000002E-2</v>
      </c>
      <c r="Z1796">
        <v>2.71279E-2</v>
      </c>
      <c r="AA1796">
        <v>1.1391500000000001E-2</v>
      </c>
      <c r="AB1796">
        <v>1.4341599999999999E-2</v>
      </c>
      <c r="AC1796">
        <v>4.9024000000000003E-3</v>
      </c>
      <c r="AD1796">
        <v>7.1133000000000004E-3</v>
      </c>
      <c r="AE1796">
        <v>7.0523000000000001E-3</v>
      </c>
      <c r="AF1796">
        <v>2.1239000000000002E-3</v>
      </c>
      <c r="AG1796">
        <v>2.3681000000000002E-3</v>
      </c>
      <c r="AH1796">
        <v>2.9981700000000001E-3</v>
      </c>
      <c r="AI1796">
        <v>8.9792799999999999E-4</v>
      </c>
      <c r="AJ1796">
        <v>5.4924699999999999E-4</v>
      </c>
      <c r="AK1796">
        <v>2.9051199999999999E-4</v>
      </c>
      <c r="AL1796">
        <v>1.6439600000000001E-3</v>
      </c>
      <c r="AM1796" s="2">
        <v>9.99996E-8</v>
      </c>
      <c r="AN1796" s="2">
        <v>9.99996E-8</v>
      </c>
      <c r="AO1796" s="2">
        <v>9.6303800000000005E-5</v>
      </c>
      <c r="AP1796">
        <v>2.04401E-4</v>
      </c>
      <c r="AQ1796" s="2">
        <v>9.99996E-8</v>
      </c>
      <c r="AR1796" s="2">
        <v>9.99996E-8</v>
      </c>
      <c r="AS1796" s="2">
        <v>9.99996E-8</v>
      </c>
      <c r="AT1796" s="2">
        <v>9.99996E-8</v>
      </c>
      <c r="AU1796" s="2">
        <v>9.99996E-8</v>
      </c>
      <c r="AV1796" s="2">
        <v>9.99996E-8</v>
      </c>
    </row>
    <row r="1797" spans="1:48" x14ac:dyDescent="0.35">
      <c r="A1797">
        <v>8</v>
      </c>
      <c r="B1797">
        <v>27</v>
      </c>
      <c r="C1797" t="s">
        <v>717</v>
      </c>
      <c r="D1797" s="2">
        <v>9.99996E-8</v>
      </c>
      <c r="E1797" s="2">
        <v>1.9999899999999999E-7</v>
      </c>
      <c r="F1797" s="2">
        <v>2.9999900000000001E-7</v>
      </c>
      <c r="G1797" s="2">
        <v>3.9999799999999998E-7</v>
      </c>
      <c r="H1797" s="2">
        <v>4.9999800000000003E-7</v>
      </c>
      <c r="I1797" s="2">
        <v>5.99997E-7</v>
      </c>
      <c r="J1797">
        <v>1.0736400000000001E-3</v>
      </c>
      <c r="K1797">
        <v>5.1838400000000003E-3</v>
      </c>
      <c r="L1797">
        <v>1.1128600000000001E-2</v>
      </c>
      <c r="M1797">
        <v>2.5304400000000001E-2</v>
      </c>
      <c r="N1797">
        <v>8.5114099999999998E-2</v>
      </c>
      <c r="O1797">
        <v>0.174953</v>
      </c>
      <c r="P1797">
        <v>0.26700699999999999</v>
      </c>
      <c r="Q1797">
        <v>0.38092799999999999</v>
      </c>
      <c r="R1797">
        <v>0.49883499999999997</v>
      </c>
      <c r="S1797">
        <v>0.60725799999999996</v>
      </c>
      <c r="T1797">
        <v>0.69937499999999997</v>
      </c>
      <c r="U1797">
        <v>0.77684900000000001</v>
      </c>
      <c r="V1797">
        <v>0.82889699999999999</v>
      </c>
      <c r="W1797">
        <v>0.86663299999999999</v>
      </c>
      <c r="X1797">
        <v>0.89835100000000001</v>
      </c>
      <c r="Y1797">
        <v>0.91689799999999999</v>
      </c>
      <c r="Z1797">
        <v>0.94402600000000003</v>
      </c>
      <c r="AA1797">
        <v>0.95541699999999996</v>
      </c>
      <c r="AB1797">
        <v>0.96975900000000004</v>
      </c>
      <c r="AC1797">
        <v>0.974661</v>
      </c>
      <c r="AD1797">
        <v>0.98177400000000004</v>
      </c>
      <c r="AE1797">
        <v>0.98882700000000001</v>
      </c>
      <c r="AF1797">
        <v>0.99095100000000003</v>
      </c>
      <c r="AG1797">
        <v>0.99331899999999995</v>
      </c>
      <c r="AH1797">
        <v>0.99631700000000001</v>
      </c>
      <c r="AI1797">
        <v>0.99721499999999996</v>
      </c>
      <c r="AJ1797">
        <v>0.99776399999999998</v>
      </c>
      <c r="AK1797">
        <v>0.99805500000000003</v>
      </c>
      <c r="AL1797">
        <v>0.99969799999999998</v>
      </c>
      <c r="AM1797">
        <v>0.999699</v>
      </c>
      <c r="AN1797">
        <v>0.999699</v>
      </c>
      <c r="AO1797">
        <v>0.99979499999999999</v>
      </c>
      <c r="AP1797">
        <v>0.99999899999999997</v>
      </c>
      <c r="AQ1797">
        <v>1</v>
      </c>
      <c r="AR1797">
        <v>1</v>
      </c>
      <c r="AS1797">
        <v>1</v>
      </c>
      <c r="AT1797">
        <v>1</v>
      </c>
      <c r="AU1797">
        <v>1</v>
      </c>
      <c r="AV1797">
        <v>1</v>
      </c>
    </row>
    <row r="1798" spans="1:48" x14ac:dyDescent="0.35">
      <c r="A1798" t="s">
        <v>117</v>
      </c>
      <c r="B1798" t="s">
        <v>714</v>
      </c>
      <c r="C1798" t="s">
        <v>718</v>
      </c>
      <c r="D1798">
        <v>0</v>
      </c>
      <c r="E1798">
        <v>1</v>
      </c>
      <c r="F1798">
        <v>2</v>
      </c>
      <c r="G1798">
        <v>3</v>
      </c>
      <c r="H1798">
        <v>4</v>
      </c>
      <c r="I1798">
        <v>5</v>
      </c>
      <c r="J1798">
        <v>6</v>
      </c>
      <c r="K1798">
        <v>7</v>
      </c>
      <c r="L1798">
        <v>8</v>
      </c>
      <c r="M1798">
        <v>9</v>
      </c>
      <c r="N1798">
        <v>10</v>
      </c>
      <c r="O1798">
        <v>11</v>
      </c>
      <c r="P1798">
        <v>12</v>
      </c>
      <c r="Q1798">
        <v>13</v>
      </c>
      <c r="R1798">
        <v>14</v>
      </c>
      <c r="S1798">
        <v>15</v>
      </c>
      <c r="T1798">
        <v>16</v>
      </c>
    </row>
    <row r="1799" spans="1:48" x14ac:dyDescent="0.35">
      <c r="A1799">
        <v>1</v>
      </c>
      <c r="B1799">
        <v>35</v>
      </c>
      <c r="C1799" t="s">
        <v>716</v>
      </c>
      <c r="D1799" s="2">
        <v>9.9999799999999998E-8</v>
      </c>
      <c r="E1799" s="2">
        <v>9.9999799999999998E-8</v>
      </c>
      <c r="F1799">
        <v>6.7465700000000003E-3</v>
      </c>
      <c r="G1799">
        <v>2.56726E-2</v>
      </c>
      <c r="H1799">
        <v>0.14543300000000001</v>
      </c>
      <c r="I1799">
        <v>0.25812800000000002</v>
      </c>
      <c r="J1799">
        <v>0.20966899999999999</v>
      </c>
      <c r="K1799">
        <v>0.123143</v>
      </c>
      <c r="L1799">
        <v>7.7394299999999999E-2</v>
      </c>
      <c r="M1799">
        <v>5.1290299999999997E-2</v>
      </c>
      <c r="N1799">
        <v>3.2280200000000002E-2</v>
      </c>
      <c r="O1799">
        <v>2.1908400000000001E-2</v>
      </c>
      <c r="P1799">
        <v>1.49827E-2</v>
      </c>
      <c r="Q1799">
        <v>1.0450600000000001E-2</v>
      </c>
      <c r="R1799">
        <v>6.7926499999999999E-3</v>
      </c>
      <c r="S1799">
        <v>6.3382899999999999E-3</v>
      </c>
      <c r="T1799">
        <v>9.7702799999999992E-3</v>
      </c>
    </row>
    <row r="1800" spans="1:48" x14ac:dyDescent="0.35">
      <c r="A1800">
        <v>1</v>
      </c>
      <c r="B1800">
        <v>35</v>
      </c>
      <c r="C1800" t="s">
        <v>717</v>
      </c>
      <c r="D1800" s="2">
        <v>9.9999799999999998E-8</v>
      </c>
      <c r="E1800" s="2">
        <v>1.9999999999999999E-7</v>
      </c>
      <c r="F1800">
        <v>6.74677E-3</v>
      </c>
      <c r="G1800">
        <v>3.2419400000000001E-2</v>
      </c>
      <c r="H1800">
        <v>0.17785200000000001</v>
      </c>
      <c r="I1800">
        <v>0.43597999999999998</v>
      </c>
      <c r="J1800">
        <v>0.64564900000000003</v>
      </c>
      <c r="K1800">
        <v>0.76879200000000003</v>
      </c>
      <c r="L1800">
        <v>0.84618700000000002</v>
      </c>
      <c r="M1800">
        <v>0.89747699999999997</v>
      </c>
      <c r="N1800">
        <v>0.92975699999999994</v>
      </c>
      <c r="O1800">
        <v>0.95166600000000001</v>
      </c>
      <c r="P1800">
        <v>0.96664799999999995</v>
      </c>
      <c r="Q1800">
        <v>0.97709900000000005</v>
      </c>
      <c r="R1800">
        <v>0.98389099999999996</v>
      </c>
      <c r="S1800">
        <v>0.99023000000000005</v>
      </c>
      <c r="T1800">
        <v>1</v>
      </c>
    </row>
    <row r="1801" spans="1:48" x14ac:dyDescent="0.35">
      <c r="A1801">
        <v>2</v>
      </c>
      <c r="B1801">
        <v>35</v>
      </c>
      <c r="C1801" t="s">
        <v>716</v>
      </c>
      <c r="D1801" s="2">
        <v>9.9999799999999998E-8</v>
      </c>
      <c r="E1801" s="2">
        <v>9.9999799999999998E-8</v>
      </c>
      <c r="F1801">
        <v>1.90741E-4</v>
      </c>
      <c r="G1801">
        <v>1.3616E-2</v>
      </c>
      <c r="H1801">
        <v>8.5478799999999994E-2</v>
      </c>
      <c r="I1801">
        <v>0.18568899999999999</v>
      </c>
      <c r="J1801">
        <v>0.20968800000000001</v>
      </c>
      <c r="K1801">
        <v>0.13908400000000001</v>
      </c>
      <c r="L1801">
        <v>9.9390199999999998E-2</v>
      </c>
      <c r="M1801">
        <v>7.3090000000000002E-2</v>
      </c>
      <c r="N1801">
        <v>5.7985099999999998E-2</v>
      </c>
      <c r="O1801">
        <v>3.8295999999999997E-2</v>
      </c>
      <c r="P1801">
        <v>2.7223500000000001E-2</v>
      </c>
      <c r="Q1801">
        <v>1.92861E-2</v>
      </c>
      <c r="R1801">
        <v>1.4629700000000001E-2</v>
      </c>
      <c r="S1801">
        <v>1.30905E-2</v>
      </c>
      <c r="T1801">
        <v>2.3262600000000001E-2</v>
      </c>
    </row>
    <row r="1802" spans="1:48" x14ac:dyDescent="0.35">
      <c r="A1802">
        <v>2</v>
      </c>
      <c r="B1802">
        <v>35</v>
      </c>
      <c r="C1802" t="s">
        <v>717</v>
      </c>
      <c r="D1802" s="2">
        <v>9.9999799999999998E-8</v>
      </c>
      <c r="E1802" s="2">
        <v>1.9999999999999999E-7</v>
      </c>
      <c r="F1802">
        <v>1.90941E-4</v>
      </c>
      <c r="G1802">
        <v>1.38069E-2</v>
      </c>
      <c r="H1802">
        <v>9.9285799999999994E-2</v>
      </c>
      <c r="I1802">
        <v>0.28497499999999998</v>
      </c>
      <c r="J1802">
        <v>0.49466300000000002</v>
      </c>
      <c r="K1802">
        <v>0.63374600000000003</v>
      </c>
      <c r="L1802">
        <v>0.73313700000000004</v>
      </c>
      <c r="M1802">
        <v>0.80622700000000003</v>
      </c>
      <c r="N1802">
        <v>0.86421199999999998</v>
      </c>
      <c r="O1802">
        <v>0.90250799999999998</v>
      </c>
      <c r="P1802">
        <v>0.92973099999999997</v>
      </c>
      <c r="Q1802">
        <v>0.949017</v>
      </c>
      <c r="R1802">
        <v>0.96364700000000003</v>
      </c>
      <c r="S1802">
        <v>0.97673699999999997</v>
      </c>
      <c r="T1802">
        <v>1</v>
      </c>
    </row>
    <row r="1803" spans="1:48" x14ac:dyDescent="0.35">
      <c r="A1803">
        <v>3</v>
      </c>
      <c r="B1803">
        <v>18</v>
      </c>
      <c r="C1803" t="s">
        <v>716</v>
      </c>
      <c r="D1803" s="2">
        <v>9.9999799999999998E-8</v>
      </c>
      <c r="E1803" s="2">
        <v>9.9999799999999998E-8</v>
      </c>
      <c r="F1803" s="2">
        <v>9.9999799999999998E-8</v>
      </c>
      <c r="G1803">
        <v>2.4826900000000002E-4</v>
      </c>
      <c r="H1803">
        <v>1.00045E-2</v>
      </c>
      <c r="I1803">
        <v>7.3075899999999999E-2</v>
      </c>
      <c r="J1803">
        <v>0.20511699999999999</v>
      </c>
      <c r="K1803">
        <v>0.271449</v>
      </c>
      <c r="L1803">
        <v>0.16352900000000001</v>
      </c>
      <c r="M1803">
        <v>0.12519</v>
      </c>
      <c r="N1803">
        <v>5.9027700000000002E-2</v>
      </c>
      <c r="O1803">
        <v>3.9236600000000003E-2</v>
      </c>
      <c r="P1803">
        <v>2.3420799999999999E-2</v>
      </c>
      <c r="Q1803">
        <v>1.3285699999999999E-2</v>
      </c>
      <c r="R1803">
        <v>7.9017099999999993E-3</v>
      </c>
      <c r="S1803">
        <v>3.1675499999999999E-3</v>
      </c>
      <c r="T1803">
        <v>5.3463399999999998E-3</v>
      </c>
    </row>
    <row r="1804" spans="1:48" x14ac:dyDescent="0.35">
      <c r="A1804">
        <v>3</v>
      </c>
      <c r="B1804">
        <v>18</v>
      </c>
      <c r="C1804" t="s">
        <v>717</v>
      </c>
      <c r="D1804" s="2">
        <v>9.9999799999999998E-8</v>
      </c>
      <c r="E1804" s="2">
        <v>1.9999999999999999E-7</v>
      </c>
      <c r="F1804" s="2">
        <v>2.9999900000000001E-7</v>
      </c>
      <c r="G1804">
        <v>2.4856900000000003E-4</v>
      </c>
      <c r="H1804">
        <v>1.0253099999999999E-2</v>
      </c>
      <c r="I1804">
        <v>8.3329E-2</v>
      </c>
      <c r="J1804">
        <v>0.28844599999999998</v>
      </c>
      <c r="K1804">
        <v>0.559894</v>
      </c>
      <c r="L1804">
        <v>0.72342399999999996</v>
      </c>
      <c r="M1804">
        <v>0.84861399999999998</v>
      </c>
      <c r="N1804">
        <v>0.90764100000000003</v>
      </c>
      <c r="O1804">
        <v>0.946878</v>
      </c>
      <c r="P1804">
        <v>0.97029900000000002</v>
      </c>
      <c r="Q1804">
        <v>0.98358400000000001</v>
      </c>
      <c r="R1804">
        <v>0.99148599999999998</v>
      </c>
      <c r="S1804">
        <v>0.99465400000000004</v>
      </c>
      <c r="T1804">
        <v>1</v>
      </c>
    </row>
    <row r="1805" spans="1:48" x14ac:dyDescent="0.35">
      <c r="A1805">
        <v>4</v>
      </c>
      <c r="B1805">
        <v>20</v>
      </c>
      <c r="C1805" t="s">
        <v>716</v>
      </c>
      <c r="D1805" s="2">
        <v>9.9999799999999998E-8</v>
      </c>
      <c r="E1805" s="2">
        <v>9.9999799999999998E-8</v>
      </c>
      <c r="F1805">
        <v>3.1639599999999998E-4</v>
      </c>
      <c r="G1805">
        <v>8.6288000000000007E-3</v>
      </c>
      <c r="H1805">
        <v>7.3959899999999995E-2</v>
      </c>
      <c r="I1805">
        <v>0.15946099999999999</v>
      </c>
      <c r="J1805">
        <v>0.20228399999999999</v>
      </c>
      <c r="K1805">
        <v>0.16800899999999999</v>
      </c>
      <c r="L1805">
        <v>0.13567299999999999</v>
      </c>
      <c r="M1805">
        <v>0.102977</v>
      </c>
      <c r="N1805">
        <v>6.1474599999999997E-2</v>
      </c>
      <c r="O1805">
        <v>3.8761299999999999E-2</v>
      </c>
      <c r="P1805">
        <v>2.04802E-2</v>
      </c>
      <c r="Q1805">
        <v>1.38339E-2</v>
      </c>
      <c r="R1805">
        <v>7.4716299999999999E-3</v>
      </c>
      <c r="S1805">
        <v>3.5195000000000001E-3</v>
      </c>
      <c r="T1805">
        <v>3.1495999999999998E-3</v>
      </c>
    </row>
    <row r="1806" spans="1:48" x14ac:dyDescent="0.35">
      <c r="A1806">
        <v>4</v>
      </c>
      <c r="B1806">
        <v>20</v>
      </c>
      <c r="C1806" t="s">
        <v>717</v>
      </c>
      <c r="D1806" s="2">
        <v>9.9999799999999998E-8</v>
      </c>
      <c r="E1806" s="2">
        <v>1.9999999999999999E-7</v>
      </c>
      <c r="F1806">
        <v>3.1659599999999999E-4</v>
      </c>
      <c r="G1806">
        <v>8.9453999999999992E-3</v>
      </c>
      <c r="H1806">
        <v>8.2905300000000001E-2</v>
      </c>
      <c r="I1806">
        <v>0.242366</v>
      </c>
      <c r="J1806">
        <v>0.44464999999999999</v>
      </c>
      <c r="K1806">
        <v>0.61265899999999995</v>
      </c>
      <c r="L1806">
        <v>0.74833300000000003</v>
      </c>
      <c r="M1806">
        <v>0.85130899999999998</v>
      </c>
      <c r="N1806">
        <v>0.91278400000000004</v>
      </c>
      <c r="O1806">
        <v>0.95154499999999997</v>
      </c>
      <c r="P1806">
        <v>0.97202500000000003</v>
      </c>
      <c r="Q1806">
        <v>0.98585900000000004</v>
      </c>
      <c r="R1806">
        <v>0.99333099999999996</v>
      </c>
      <c r="S1806">
        <v>0.99685000000000001</v>
      </c>
      <c r="T1806">
        <v>1</v>
      </c>
    </row>
    <row r="1807" spans="1:48" x14ac:dyDescent="0.35">
      <c r="A1807">
        <v>7</v>
      </c>
      <c r="B1807">
        <v>30</v>
      </c>
      <c r="C1807" t="s">
        <v>716</v>
      </c>
      <c r="D1807" s="2">
        <v>9.9999799999999998E-8</v>
      </c>
      <c r="E1807" s="2">
        <v>9.9999799999999998E-8</v>
      </c>
      <c r="F1807">
        <v>0.57390399999999997</v>
      </c>
      <c r="G1807">
        <v>0.350854</v>
      </c>
      <c r="H1807">
        <v>7.5240500000000002E-2</v>
      </c>
      <c r="I1807" s="2">
        <v>9.9999799999999998E-8</v>
      </c>
      <c r="J1807" s="2">
        <v>9.9999799999999998E-8</v>
      </c>
      <c r="K1807" s="2">
        <v>9.9999799999999998E-8</v>
      </c>
      <c r="L1807" s="2">
        <v>9.9999799999999998E-8</v>
      </c>
      <c r="M1807" s="2">
        <v>9.9999799999999998E-8</v>
      </c>
      <c r="N1807" s="2">
        <v>9.9999799999999998E-8</v>
      </c>
      <c r="O1807" s="2">
        <v>9.9999799999999998E-8</v>
      </c>
      <c r="P1807" s="2">
        <v>9.9999799999999998E-8</v>
      </c>
      <c r="Q1807" s="2">
        <v>9.9999799999999998E-8</v>
      </c>
      <c r="R1807" s="2">
        <v>9.9999799999999998E-8</v>
      </c>
      <c r="S1807" s="2">
        <v>9.9999799999999998E-8</v>
      </c>
      <c r="T1807" s="2">
        <v>9.9999799999999998E-8</v>
      </c>
    </row>
    <row r="1808" spans="1:48" x14ac:dyDescent="0.35">
      <c r="A1808">
        <v>7</v>
      </c>
      <c r="B1808">
        <v>30</v>
      </c>
      <c r="C1808" t="s">
        <v>717</v>
      </c>
      <c r="D1808" s="2">
        <v>9.9999799999999998E-8</v>
      </c>
      <c r="E1808" s="2">
        <v>1.9999999999999999E-7</v>
      </c>
      <c r="F1808">
        <v>0.57390399999999997</v>
      </c>
      <c r="G1808">
        <v>0.92475799999999997</v>
      </c>
      <c r="H1808">
        <v>0.99999899999999997</v>
      </c>
      <c r="I1808">
        <v>0.99999899999999997</v>
      </c>
      <c r="J1808">
        <v>0.99999899999999997</v>
      </c>
      <c r="K1808">
        <v>0.99999899999999997</v>
      </c>
      <c r="L1808">
        <v>0.99999899999999997</v>
      </c>
      <c r="M1808">
        <v>0.99999899999999997</v>
      </c>
      <c r="N1808">
        <v>0.99999899999999997</v>
      </c>
      <c r="O1808">
        <v>1</v>
      </c>
      <c r="P1808">
        <v>1</v>
      </c>
      <c r="Q1808">
        <v>1</v>
      </c>
      <c r="R1808">
        <v>1</v>
      </c>
      <c r="S1808">
        <v>1</v>
      </c>
      <c r="T1808">
        <v>1</v>
      </c>
    </row>
    <row r="1809" spans="1:51" x14ac:dyDescent="0.35">
      <c r="A1809" t="s">
        <v>15</v>
      </c>
    </row>
    <row r="1810" spans="1:51" x14ac:dyDescent="0.35">
      <c r="A1810" t="s">
        <v>58</v>
      </c>
    </row>
    <row r="1811" spans="1:51" x14ac:dyDescent="0.35">
      <c r="A1811" t="s">
        <v>719</v>
      </c>
    </row>
    <row r="1812" spans="1:51" x14ac:dyDescent="0.35">
      <c r="A1812" t="s">
        <v>720</v>
      </c>
    </row>
    <row r="1813" spans="1:51" x14ac:dyDescent="0.35">
      <c r="A1813" t="s">
        <v>721</v>
      </c>
    </row>
    <row r="1814" spans="1:51" x14ac:dyDescent="0.35">
      <c r="A1814" t="s">
        <v>722</v>
      </c>
    </row>
    <row r="1815" spans="1:51" x14ac:dyDescent="0.35">
      <c r="A1815" t="s">
        <v>723</v>
      </c>
      <c r="B1815" t="s">
        <v>724</v>
      </c>
    </row>
    <row r="1816" spans="1:51" x14ac:dyDescent="0.35">
      <c r="A1816" t="s">
        <v>725</v>
      </c>
      <c r="B1816" t="s">
        <v>117</v>
      </c>
      <c r="C1816" t="s">
        <v>632</v>
      </c>
      <c r="D1816" t="s">
        <v>726</v>
      </c>
      <c r="E1816" t="s">
        <v>727</v>
      </c>
      <c r="F1816">
        <v>5</v>
      </c>
      <c r="G1816">
        <v>7</v>
      </c>
      <c r="H1816">
        <v>9</v>
      </c>
      <c r="I1816">
        <v>11</v>
      </c>
      <c r="J1816">
        <v>13</v>
      </c>
      <c r="K1816">
        <v>15</v>
      </c>
      <c r="L1816">
        <v>17</v>
      </c>
      <c r="M1816">
        <v>19</v>
      </c>
      <c r="N1816">
        <v>21</v>
      </c>
      <c r="O1816">
        <v>23</v>
      </c>
      <c r="P1816">
        <v>25</v>
      </c>
      <c r="Q1816">
        <v>27</v>
      </c>
      <c r="R1816">
        <v>29</v>
      </c>
      <c r="S1816">
        <v>31</v>
      </c>
      <c r="T1816">
        <v>33</v>
      </c>
      <c r="U1816">
        <v>35</v>
      </c>
      <c r="V1816">
        <v>37</v>
      </c>
      <c r="W1816">
        <v>39</v>
      </c>
      <c r="X1816">
        <v>41</v>
      </c>
      <c r="Y1816">
        <v>43</v>
      </c>
      <c r="Z1816">
        <v>45</v>
      </c>
      <c r="AA1816">
        <v>47</v>
      </c>
      <c r="AB1816">
        <v>49</v>
      </c>
      <c r="AC1816">
        <v>51</v>
      </c>
      <c r="AD1816">
        <v>53</v>
      </c>
      <c r="AE1816">
        <v>55</v>
      </c>
      <c r="AF1816">
        <v>57</v>
      </c>
      <c r="AG1816">
        <v>59</v>
      </c>
      <c r="AH1816">
        <v>61</v>
      </c>
      <c r="AI1816">
        <v>63</v>
      </c>
      <c r="AJ1816">
        <v>65</v>
      </c>
      <c r="AK1816">
        <v>67</v>
      </c>
      <c r="AL1816">
        <v>69</v>
      </c>
      <c r="AM1816">
        <v>71</v>
      </c>
      <c r="AN1816">
        <v>73</v>
      </c>
      <c r="AO1816">
        <v>75</v>
      </c>
      <c r="AP1816">
        <v>77</v>
      </c>
      <c r="AQ1816">
        <v>79</v>
      </c>
      <c r="AR1816">
        <v>81</v>
      </c>
      <c r="AS1816">
        <v>83</v>
      </c>
      <c r="AT1816">
        <v>85</v>
      </c>
      <c r="AU1816">
        <v>87</v>
      </c>
      <c r="AV1816">
        <v>89</v>
      </c>
      <c r="AW1816">
        <v>91</v>
      </c>
      <c r="AX1816">
        <v>93</v>
      </c>
      <c r="AY1816">
        <v>95</v>
      </c>
    </row>
    <row r="1817" spans="1:51" x14ac:dyDescent="0.35">
      <c r="A1817" t="s">
        <v>728</v>
      </c>
      <c r="B1817">
        <v>1</v>
      </c>
      <c r="C1817">
        <v>1982</v>
      </c>
      <c r="D1817">
        <v>1</v>
      </c>
      <c r="E1817" t="s">
        <v>729</v>
      </c>
      <c r="F1817" s="2">
        <v>1.7463099999999999E-9</v>
      </c>
      <c r="G1817" s="2">
        <v>3.4227700000000002E-9</v>
      </c>
      <c r="H1817" s="2">
        <v>3.5167899999999998E-9</v>
      </c>
      <c r="I1817" s="2">
        <v>3.6244600000000001E-9</v>
      </c>
      <c r="J1817" s="2">
        <v>3.7489400000000001E-9</v>
      </c>
      <c r="K1817" s="2">
        <v>3.8944999999999997E-9</v>
      </c>
      <c r="L1817" s="2">
        <v>4.07207E-9</v>
      </c>
      <c r="M1817" s="2">
        <v>4.4625100000000001E-9</v>
      </c>
      <c r="N1817" s="2">
        <v>9.4601699999999996E-9</v>
      </c>
      <c r="O1817" s="2">
        <v>1.04273E-7</v>
      </c>
      <c r="P1817" s="2">
        <v>1.5557E-6</v>
      </c>
      <c r="Q1817" s="2">
        <v>1.8715600000000001E-5</v>
      </c>
      <c r="R1817" s="2">
        <v>1.74735E-4</v>
      </c>
      <c r="S1817">
        <v>1.2628400000000001E-3</v>
      </c>
      <c r="T1817">
        <v>7.0633500000000004E-3</v>
      </c>
      <c r="U1817">
        <v>3.05746E-2</v>
      </c>
      <c r="V1817">
        <v>0.102423</v>
      </c>
      <c r="W1817">
        <v>0.26553100000000002</v>
      </c>
      <c r="X1817">
        <v>0.53274699999999997</v>
      </c>
      <c r="Y1817">
        <v>0.82720199999999999</v>
      </c>
      <c r="Z1817">
        <v>0.99401600000000001</v>
      </c>
      <c r="AA1817">
        <v>0.99999899999999997</v>
      </c>
      <c r="AB1817">
        <v>0.99664600000000003</v>
      </c>
      <c r="AC1817">
        <v>0.98257099999999997</v>
      </c>
      <c r="AD1817">
        <v>0.95796300000000001</v>
      </c>
      <c r="AE1817">
        <v>0.92362299999999997</v>
      </c>
      <c r="AF1817">
        <v>0.88064699999999996</v>
      </c>
      <c r="AG1817">
        <v>0.83036799999999999</v>
      </c>
      <c r="AH1817">
        <v>0.774285</v>
      </c>
      <c r="AI1817">
        <v>0.71399100000000004</v>
      </c>
      <c r="AJ1817">
        <v>0.65109700000000004</v>
      </c>
      <c r="AK1817">
        <v>0.58716500000000005</v>
      </c>
      <c r="AL1817">
        <v>0.523644</v>
      </c>
      <c r="AM1817">
        <v>0.46182099999999998</v>
      </c>
      <c r="AN1817">
        <v>0.40278399999999998</v>
      </c>
      <c r="AO1817">
        <v>0.34740300000000002</v>
      </c>
      <c r="AP1817">
        <v>0.29631600000000002</v>
      </c>
      <c r="AQ1817">
        <v>0.249941</v>
      </c>
      <c r="AR1817">
        <v>0.20848900000000001</v>
      </c>
      <c r="AS1817">
        <v>0.171984</v>
      </c>
      <c r="AT1817">
        <v>0.14029900000000001</v>
      </c>
      <c r="AU1817">
        <v>0.11318400000000001</v>
      </c>
      <c r="AV1817">
        <v>9.02974E-2</v>
      </c>
      <c r="AW1817">
        <v>7.1240499999999998E-2</v>
      </c>
      <c r="AX1817">
        <v>5.5582800000000002E-2</v>
      </c>
      <c r="AY1817">
        <v>4.2885899999999998E-2</v>
      </c>
    </row>
    <row r="1818" spans="1:51" x14ac:dyDescent="0.35">
      <c r="A1818" t="s">
        <v>728</v>
      </c>
      <c r="B1818">
        <v>1</v>
      </c>
      <c r="C1818">
        <v>1985</v>
      </c>
      <c r="D1818">
        <v>1</v>
      </c>
      <c r="E1818" t="s">
        <v>730</v>
      </c>
      <c r="F1818" s="2">
        <v>3.8959100000000001E-6</v>
      </c>
      <c r="G1818" s="2">
        <v>7.6359900000000004E-6</v>
      </c>
      <c r="H1818" s="2">
        <v>2.8657500000000001E-5</v>
      </c>
      <c r="I1818" s="2">
        <v>9.9431200000000004E-5</v>
      </c>
      <c r="J1818">
        <v>3.18886E-4</v>
      </c>
      <c r="K1818">
        <v>9.4527399999999996E-4</v>
      </c>
      <c r="L1818">
        <v>2.5899E-3</v>
      </c>
      <c r="M1818">
        <v>6.5585799999999996E-3</v>
      </c>
      <c r="N1818">
        <v>1.5351E-2</v>
      </c>
      <c r="O1818">
        <v>3.3209799999999998E-2</v>
      </c>
      <c r="P1818">
        <v>6.6404299999999999E-2</v>
      </c>
      <c r="Q1818">
        <v>0.122723</v>
      </c>
      <c r="R1818">
        <v>0.20963300000000001</v>
      </c>
      <c r="S1818">
        <v>0.33097199999999999</v>
      </c>
      <c r="T1818">
        <v>0.48297499999999999</v>
      </c>
      <c r="U1818">
        <v>0.65141700000000002</v>
      </c>
      <c r="V1818">
        <v>0.81207200000000002</v>
      </c>
      <c r="W1818">
        <v>0.93568700000000005</v>
      </c>
      <c r="X1818">
        <v>0.99648000000000003</v>
      </c>
      <c r="Y1818">
        <v>1</v>
      </c>
      <c r="Z1818">
        <v>0.99726899999999996</v>
      </c>
      <c r="AA1818">
        <v>0.98401799999999995</v>
      </c>
      <c r="AB1818">
        <v>0.96018499999999996</v>
      </c>
      <c r="AC1818">
        <v>0.92654899999999996</v>
      </c>
      <c r="AD1818">
        <v>0.88418600000000003</v>
      </c>
      <c r="AE1818">
        <v>0.83440999999999999</v>
      </c>
      <c r="AF1818">
        <v>0.77871299999999999</v>
      </c>
      <c r="AG1818">
        <v>0.71868200000000004</v>
      </c>
      <c r="AH1818">
        <v>0.65593000000000001</v>
      </c>
      <c r="AI1818">
        <v>0.59202399999999999</v>
      </c>
      <c r="AJ1818">
        <v>0.52842500000000003</v>
      </c>
      <c r="AK1818">
        <v>0.46643200000000001</v>
      </c>
      <c r="AL1818">
        <v>0.40715000000000001</v>
      </c>
      <c r="AM1818">
        <v>0.35146500000000003</v>
      </c>
      <c r="AN1818">
        <v>0.300035</v>
      </c>
      <c r="AO1818">
        <v>0.25329200000000002</v>
      </c>
      <c r="AP1818">
        <v>0.21146300000000001</v>
      </c>
      <c r="AQ1818">
        <v>0.17458499999999999</v>
      </c>
      <c r="AR1818">
        <v>0.142542</v>
      </c>
      <c r="AS1818">
        <v>0.11509</v>
      </c>
      <c r="AT1818">
        <v>9.1896099999999994E-2</v>
      </c>
      <c r="AU1818">
        <v>7.2563199999999994E-2</v>
      </c>
      <c r="AV1818">
        <v>5.66626E-2</v>
      </c>
      <c r="AW1818">
        <v>4.3756099999999999E-2</v>
      </c>
      <c r="AX1818">
        <v>3.3415100000000003E-2</v>
      </c>
      <c r="AY1818">
        <v>2.5235299999999999E-2</v>
      </c>
    </row>
    <row r="1819" spans="1:51" x14ac:dyDescent="0.35">
      <c r="A1819" t="s">
        <v>728</v>
      </c>
      <c r="B1819">
        <v>1</v>
      </c>
      <c r="C1819">
        <v>2014</v>
      </c>
      <c r="D1819">
        <v>1</v>
      </c>
      <c r="E1819" t="s">
        <v>1544</v>
      </c>
      <c r="F1819" s="2">
        <v>3.8959100000000001E-6</v>
      </c>
      <c r="G1819" s="2">
        <v>7.6359900000000004E-6</v>
      </c>
      <c r="H1819" s="2">
        <v>2.8657500000000001E-5</v>
      </c>
      <c r="I1819" s="2">
        <v>9.9431200000000004E-5</v>
      </c>
      <c r="J1819">
        <v>3.18886E-4</v>
      </c>
      <c r="K1819">
        <v>9.4527399999999996E-4</v>
      </c>
      <c r="L1819">
        <v>2.5899E-3</v>
      </c>
      <c r="M1819">
        <v>6.5585799999999996E-3</v>
      </c>
      <c r="N1819">
        <v>1.5351E-2</v>
      </c>
      <c r="O1819">
        <v>3.3209799999999998E-2</v>
      </c>
      <c r="P1819">
        <v>6.6404299999999999E-2</v>
      </c>
      <c r="Q1819">
        <v>0.122723</v>
      </c>
      <c r="R1819">
        <v>0.20963300000000001</v>
      </c>
      <c r="S1819">
        <v>0.33097199999999999</v>
      </c>
      <c r="T1819">
        <v>0.48297499999999999</v>
      </c>
      <c r="U1819">
        <v>0.65141700000000002</v>
      </c>
      <c r="V1819">
        <v>0.81207200000000002</v>
      </c>
      <c r="W1819">
        <v>0.93568700000000005</v>
      </c>
      <c r="X1819">
        <v>0.99648000000000003</v>
      </c>
      <c r="Y1819">
        <v>1</v>
      </c>
      <c r="Z1819">
        <v>0.99726899999999996</v>
      </c>
      <c r="AA1819">
        <v>0.98401799999999995</v>
      </c>
      <c r="AB1819">
        <v>0.96018499999999996</v>
      </c>
      <c r="AC1819">
        <v>0.92654899999999996</v>
      </c>
      <c r="AD1819">
        <v>0.88418600000000003</v>
      </c>
      <c r="AE1819">
        <v>0.83440999999999999</v>
      </c>
      <c r="AF1819">
        <v>0.77871299999999999</v>
      </c>
      <c r="AG1819">
        <v>0.71868200000000004</v>
      </c>
      <c r="AH1819">
        <v>0.65593000000000001</v>
      </c>
      <c r="AI1819">
        <v>0.59202399999999999</v>
      </c>
      <c r="AJ1819">
        <v>0.52842500000000003</v>
      </c>
      <c r="AK1819">
        <v>0.46643200000000001</v>
      </c>
      <c r="AL1819">
        <v>0.40715000000000001</v>
      </c>
      <c r="AM1819">
        <v>0.35146500000000003</v>
      </c>
      <c r="AN1819">
        <v>0.300035</v>
      </c>
      <c r="AO1819">
        <v>0.25329200000000002</v>
      </c>
      <c r="AP1819">
        <v>0.21146300000000001</v>
      </c>
      <c r="AQ1819">
        <v>0.17458499999999999</v>
      </c>
      <c r="AR1819">
        <v>0.142542</v>
      </c>
      <c r="AS1819">
        <v>0.11509</v>
      </c>
      <c r="AT1819">
        <v>9.1896099999999994E-2</v>
      </c>
      <c r="AU1819">
        <v>7.2563199999999994E-2</v>
      </c>
      <c r="AV1819">
        <v>5.66626E-2</v>
      </c>
      <c r="AW1819">
        <v>4.3756099999999999E-2</v>
      </c>
      <c r="AX1819">
        <v>3.3415100000000003E-2</v>
      </c>
      <c r="AY1819">
        <v>2.5235299999999999E-2</v>
      </c>
    </row>
    <row r="1820" spans="1:51" x14ac:dyDescent="0.35">
      <c r="A1820" t="s">
        <v>728</v>
      </c>
      <c r="B1820">
        <v>1</v>
      </c>
      <c r="C1820">
        <v>2015</v>
      </c>
      <c r="D1820">
        <v>1</v>
      </c>
      <c r="E1820" t="s">
        <v>1629</v>
      </c>
      <c r="F1820" s="2">
        <v>1.7463099999999999E-9</v>
      </c>
      <c r="G1820" s="2">
        <v>3.4227700000000002E-9</v>
      </c>
      <c r="H1820" s="2">
        <v>3.5167899999999998E-9</v>
      </c>
      <c r="I1820" s="2">
        <v>3.6244600000000001E-9</v>
      </c>
      <c r="J1820" s="2">
        <v>3.7489400000000001E-9</v>
      </c>
      <c r="K1820" s="2">
        <v>3.8944999999999997E-9</v>
      </c>
      <c r="L1820" s="2">
        <v>4.07207E-9</v>
      </c>
      <c r="M1820" s="2">
        <v>4.4625100000000001E-9</v>
      </c>
      <c r="N1820" s="2">
        <v>9.4601699999999996E-9</v>
      </c>
      <c r="O1820" s="2">
        <v>1.04273E-7</v>
      </c>
      <c r="P1820" s="2">
        <v>1.5557E-6</v>
      </c>
      <c r="Q1820" s="2">
        <v>1.8715600000000001E-5</v>
      </c>
      <c r="R1820" s="2">
        <v>1.74735E-4</v>
      </c>
      <c r="S1820">
        <v>1.2628400000000001E-3</v>
      </c>
      <c r="T1820">
        <v>7.0633500000000004E-3</v>
      </c>
      <c r="U1820">
        <v>3.05746E-2</v>
      </c>
      <c r="V1820">
        <v>0.102423</v>
      </c>
      <c r="W1820">
        <v>0.26553100000000002</v>
      </c>
      <c r="X1820">
        <v>0.53274699999999997</v>
      </c>
      <c r="Y1820">
        <v>0.82720199999999999</v>
      </c>
      <c r="Z1820">
        <v>0.99401600000000001</v>
      </c>
      <c r="AA1820">
        <v>0.99999899999999997</v>
      </c>
      <c r="AB1820">
        <v>0.99664600000000003</v>
      </c>
      <c r="AC1820">
        <v>0.98257099999999997</v>
      </c>
      <c r="AD1820">
        <v>0.95796300000000001</v>
      </c>
      <c r="AE1820">
        <v>0.92362299999999997</v>
      </c>
      <c r="AF1820">
        <v>0.88064699999999996</v>
      </c>
      <c r="AG1820">
        <v>0.83036799999999999</v>
      </c>
      <c r="AH1820">
        <v>0.774285</v>
      </c>
      <c r="AI1820">
        <v>0.71399100000000004</v>
      </c>
      <c r="AJ1820">
        <v>0.65109700000000004</v>
      </c>
      <c r="AK1820">
        <v>0.58716500000000005</v>
      </c>
      <c r="AL1820">
        <v>0.523644</v>
      </c>
      <c r="AM1820">
        <v>0.46182099999999998</v>
      </c>
      <c r="AN1820">
        <v>0.40278399999999998</v>
      </c>
      <c r="AO1820">
        <v>0.34740300000000002</v>
      </c>
      <c r="AP1820">
        <v>0.29631600000000002</v>
      </c>
      <c r="AQ1820">
        <v>0.249941</v>
      </c>
      <c r="AR1820">
        <v>0.20848900000000001</v>
      </c>
      <c r="AS1820">
        <v>0.171984</v>
      </c>
      <c r="AT1820">
        <v>0.14029900000000001</v>
      </c>
      <c r="AU1820">
        <v>0.11318400000000001</v>
      </c>
      <c r="AV1820">
        <v>9.02974E-2</v>
      </c>
      <c r="AW1820">
        <v>7.1240499999999998E-2</v>
      </c>
      <c r="AX1820">
        <v>5.5582800000000002E-2</v>
      </c>
      <c r="AY1820">
        <v>4.2885899999999998E-2</v>
      </c>
    </row>
    <row r="1821" spans="1:51" x14ac:dyDescent="0.35">
      <c r="A1821" t="s">
        <v>728</v>
      </c>
      <c r="B1821">
        <v>1</v>
      </c>
      <c r="C1821">
        <v>2019</v>
      </c>
      <c r="D1821">
        <v>1</v>
      </c>
      <c r="E1821" t="s">
        <v>1717</v>
      </c>
      <c r="F1821" s="2">
        <v>1.7463099999999999E-9</v>
      </c>
      <c r="G1821" s="2">
        <v>3.4227700000000002E-9</v>
      </c>
      <c r="H1821" s="2">
        <v>3.5167899999999998E-9</v>
      </c>
      <c r="I1821" s="2">
        <v>3.6244600000000001E-9</v>
      </c>
      <c r="J1821" s="2">
        <v>3.7489400000000001E-9</v>
      </c>
      <c r="K1821" s="2">
        <v>3.8944999999999997E-9</v>
      </c>
      <c r="L1821" s="2">
        <v>4.07207E-9</v>
      </c>
      <c r="M1821" s="2">
        <v>4.4625100000000001E-9</v>
      </c>
      <c r="N1821" s="2">
        <v>9.4601699999999996E-9</v>
      </c>
      <c r="O1821" s="2">
        <v>1.04273E-7</v>
      </c>
      <c r="P1821" s="2">
        <v>1.5557E-6</v>
      </c>
      <c r="Q1821" s="2">
        <v>1.8715600000000001E-5</v>
      </c>
      <c r="R1821" s="2">
        <v>1.74735E-4</v>
      </c>
      <c r="S1821">
        <v>1.2628400000000001E-3</v>
      </c>
      <c r="T1821">
        <v>7.0633500000000004E-3</v>
      </c>
      <c r="U1821">
        <v>3.05746E-2</v>
      </c>
      <c r="V1821">
        <v>0.102423</v>
      </c>
      <c r="W1821">
        <v>0.26553100000000002</v>
      </c>
      <c r="X1821">
        <v>0.53274699999999997</v>
      </c>
      <c r="Y1821">
        <v>0.82720199999999999</v>
      </c>
      <c r="Z1821">
        <v>0.99401600000000001</v>
      </c>
      <c r="AA1821">
        <v>0.99999899999999997</v>
      </c>
      <c r="AB1821">
        <v>0.99664600000000003</v>
      </c>
      <c r="AC1821">
        <v>0.98257099999999997</v>
      </c>
      <c r="AD1821">
        <v>0.95796300000000001</v>
      </c>
      <c r="AE1821">
        <v>0.92362299999999997</v>
      </c>
      <c r="AF1821">
        <v>0.88064699999999996</v>
      </c>
      <c r="AG1821">
        <v>0.83036799999999999</v>
      </c>
      <c r="AH1821">
        <v>0.774285</v>
      </c>
      <c r="AI1821">
        <v>0.71399100000000004</v>
      </c>
      <c r="AJ1821">
        <v>0.65109700000000004</v>
      </c>
      <c r="AK1821">
        <v>0.58716500000000005</v>
      </c>
      <c r="AL1821">
        <v>0.523644</v>
      </c>
      <c r="AM1821">
        <v>0.46182099999999998</v>
      </c>
      <c r="AN1821">
        <v>0.40278399999999998</v>
      </c>
      <c r="AO1821">
        <v>0.34740300000000002</v>
      </c>
      <c r="AP1821">
        <v>0.29631600000000002</v>
      </c>
      <c r="AQ1821">
        <v>0.249941</v>
      </c>
      <c r="AR1821">
        <v>0.20848900000000001</v>
      </c>
      <c r="AS1821">
        <v>0.171984</v>
      </c>
      <c r="AT1821">
        <v>0.14029900000000001</v>
      </c>
      <c r="AU1821">
        <v>0.11318400000000001</v>
      </c>
      <c r="AV1821">
        <v>9.02974E-2</v>
      </c>
      <c r="AW1821">
        <v>7.1240499999999998E-2</v>
      </c>
      <c r="AX1821">
        <v>5.5582800000000002E-2</v>
      </c>
      <c r="AY1821">
        <v>4.2885899999999998E-2</v>
      </c>
    </row>
    <row r="1822" spans="1:51" x14ac:dyDescent="0.35">
      <c r="A1822" t="s">
        <v>728</v>
      </c>
      <c r="B1822">
        <v>1</v>
      </c>
      <c r="C1822">
        <v>2020</v>
      </c>
      <c r="D1822">
        <v>1</v>
      </c>
      <c r="E1822" t="s">
        <v>1783</v>
      </c>
      <c r="F1822" s="2">
        <v>1.7463099999999999E-9</v>
      </c>
      <c r="G1822" s="2">
        <v>3.4227700000000002E-9</v>
      </c>
      <c r="H1822" s="2">
        <v>3.5167899999999998E-9</v>
      </c>
      <c r="I1822" s="2">
        <v>3.6244600000000001E-9</v>
      </c>
      <c r="J1822" s="2">
        <v>3.7489400000000001E-9</v>
      </c>
      <c r="K1822" s="2">
        <v>3.8944999999999997E-9</v>
      </c>
      <c r="L1822" s="2">
        <v>4.07207E-9</v>
      </c>
      <c r="M1822" s="2">
        <v>4.4625100000000001E-9</v>
      </c>
      <c r="N1822" s="2">
        <v>9.4601699999999996E-9</v>
      </c>
      <c r="O1822" s="2">
        <v>1.04273E-7</v>
      </c>
      <c r="P1822" s="2">
        <v>1.5557E-6</v>
      </c>
      <c r="Q1822" s="2">
        <v>1.8715600000000001E-5</v>
      </c>
      <c r="R1822">
        <v>1.74735E-4</v>
      </c>
      <c r="S1822">
        <v>1.2628400000000001E-3</v>
      </c>
      <c r="T1822">
        <v>7.0633500000000004E-3</v>
      </c>
      <c r="U1822">
        <v>3.05746E-2</v>
      </c>
      <c r="V1822">
        <v>0.102423</v>
      </c>
      <c r="W1822">
        <v>0.26553100000000002</v>
      </c>
      <c r="X1822">
        <v>0.53274699999999997</v>
      </c>
      <c r="Y1822">
        <v>0.82720199999999999</v>
      </c>
      <c r="Z1822">
        <v>0.99401600000000001</v>
      </c>
      <c r="AA1822">
        <v>0.99999899999999997</v>
      </c>
      <c r="AB1822">
        <v>0.99664600000000003</v>
      </c>
      <c r="AC1822">
        <v>0.98257099999999997</v>
      </c>
      <c r="AD1822">
        <v>0.95796300000000001</v>
      </c>
      <c r="AE1822">
        <v>0.92362299999999997</v>
      </c>
      <c r="AF1822">
        <v>0.88064699999999996</v>
      </c>
      <c r="AG1822">
        <v>0.83036799999999999</v>
      </c>
      <c r="AH1822">
        <v>0.774285</v>
      </c>
      <c r="AI1822">
        <v>0.71399100000000004</v>
      </c>
      <c r="AJ1822">
        <v>0.65109700000000004</v>
      </c>
      <c r="AK1822">
        <v>0.58716500000000005</v>
      </c>
      <c r="AL1822">
        <v>0.523644</v>
      </c>
      <c r="AM1822">
        <v>0.46182099999999998</v>
      </c>
      <c r="AN1822">
        <v>0.40278399999999998</v>
      </c>
      <c r="AO1822">
        <v>0.34740300000000002</v>
      </c>
      <c r="AP1822">
        <v>0.29631600000000002</v>
      </c>
      <c r="AQ1822">
        <v>0.249941</v>
      </c>
      <c r="AR1822">
        <v>0.20848900000000001</v>
      </c>
      <c r="AS1822">
        <v>0.171984</v>
      </c>
      <c r="AT1822">
        <v>0.14029900000000001</v>
      </c>
      <c r="AU1822">
        <v>0.11318400000000001</v>
      </c>
      <c r="AV1822">
        <v>9.02974E-2</v>
      </c>
      <c r="AW1822">
        <v>7.1240499999999998E-2</v>
      </c>
      <c r="AX1822">
        <v>5.5582800000000002E-2</v>
      </c>
      <c r="AY1822">
        <v>4.2885899999999998E-2</v>
      </c>
    </row>
    <row r="1823" spans="1:51" x14ac:dyDescent="0.35">
      <c r="A1823" t="s">
        <v>728</v>
      </c>
      <c r="B1823">
        <v>2</v>
      </c>
      <c r="C1823">
        <v>1982</v>
      </c>
      <c r="D1823">
        <v>1</v>
      </c>
      <c r="E1823" t="s">
        <v>731</v>
      </c>
      <c r="F1823" s="2">
        <v>5.6364400000000003E-27</v>
      </c>
      <c r="G1823" s="2">
        <v>7.1422300000000002E-26</v>
      </c>
      <c r="H1823" s="2">
        <v>2.0128999999999999E-24</v>
      </c>
      <c r="I1823" s="2">
        <v>5.6729600000000004E-23</v>
      </c>
      <c r="J1823" s="2">
        <v>1.5988099999999999E-21</v>
      </c>
      <c r="K1823" s="2">
        <v>4.5059400000000001E-20</v>
      </c>
      <c r="L1823" s="2">
        <v>1.26991E-18</v>
      </c>
      <c r="M1823" s="2">
        <v>3.5789899999999998E-17</v>
      </c>
      <c r="N1823" s="2">
        <v>1.0086700000000001E-15</v>
      </c>
      <c r="O1823" s="2">
        <v>2.8427299999999999E-14</v>
      </c>
      <c r="P1823" s="2">
        <v>8.0116799999999996E-13</v>
      </c>
      <c r="Q1823" s="2">
        <v>2.2579300000000001E-11</v>
      </c>
      <c r="R1823" s="2">
        <v>6.3635400000000001E-10</v>
      </c>
      <c r="S1823" s="2">
        <v>1.7934399999999999E-8</v>
      </c>
      <c r="T1823" s="2">
        <v>5.0544500000000004E-7</v>
      </c>
      <c r="U1823" s="2">
        <v>1.42448E-5</v>
      </c>
      <c r="V1823">
        <v>4.0130599999999998E-4</v>
      </c>
      <c r="W1823">
        <v>1.1188E-2</v>
      </c>
      <c r="X1823">
        <v>0.24177999999999999</v>
      </c>
      <c r="Y1823">
        <v>0.89986999999999995</v>
      </c>
      <c r="Z1823">
        <v>0.99606700000000004</v>
      </c>
      <c r="AA1823">
        <v>0.99985999999999997</v>
      </c>
      <c r="AB1823">
        <v>0.99999499999999997</v>
      </c>
      <c r="AC1823">
        <v>1</v>
      </c>
      <c r="AD1823">
        <v>1</v>
      </c>
      <c r="AE1823">
        <v>1</v>
      </c>
      <c r="AF1823">
        <v>1</v>
      </c>
      <c r="AG1823">
        <v>1</v>
      </c>
      <c r="AH1823">
        <v>1</v>
      </c>
      <c r="AI1823">
        <v>1</v>
      </c>
      <c r="AJ1823">
        <v>1</v>
      </c>
      <c r="AK1823">
        <v>1</v>
      </c>
      <c r="AL1823">
        <v>1</v>
      </c>
      <c r="AM1823">
        <v>1</v>
      </c>
      <c r="AN1823">
        <v>1</v>
      </c>
      <c r="AO1823">
        <v>1</v>
      </c>
      <c r="AP1823">
        <v>1</v>
      </c>
      <c r="AQ1823">
        <v>1</v>
      </c>
      <c r="AR1823">
        <v>1</v>
      </c>
      <c r="AS1823">
        <v>1</v>
      </c>
      <c r="AT1823">
        <v>1</v>
      </c>
      <c r="AU1823">
        <v>1</v>
      </c>
      <c r="AV1823">
        <v>1</v>
      </c>
      <c r="AW1823">
        <v>1</v>
      </c>
      <c r="AX1823">
        <v>1</v>
      </c>
      <c r="AY1823">
        <v>1</v>
      </c>
    </row>
    <row r="1824" spans="1:51" x14ac:dyDescent="0.35">
      <c r="A1824" t="s">
        <v>728</v>
      </c>
      <c r="B1824">
        <v>2</v>
      </c>
      <c r="C1824">
        <v>1985</v>
      </c>
      <c r="D1824">
        <v>1</v>
      </c>
      <c r="E1824" t="s">
        <v>732</v>
      </c>
      <c r="F1824" s="2">
        <v>1.30532E-9</v>
      </c>
      <c r="G1824" s="2">
        <v>4.5518699999999999E-9</v>
      </c>
      <c r="H1824" s="2">
        <v>1.5873100000000001E-8</v>
      </c>
      <c r="I1824" s="2">
        <v>5.5352099999999997E-8</v>
      </c>
      <c r="J1824" s="2">
        <v>1.9302099999999999E-7</v>
      </c>
      <c r="K1824" s="2">
        <v>6.7309599999999995E-7</v>
      </c>
      <c r="L1824" s="2">
        <v>2.3471899999999999E-6</v>
      </c>
      <c r="M1824" s="2">
        <v>8.1849800000000007E-6</v>
      </c>
      <c r="N1824" s="2">
        <v>2.8541700000000002E-5</v>
      </c>
      <c r="O1824" s="2">
        <v>9.9522499999999995E-5</v>
      </c>
      <c r="P1824">
        <v>3.4696500000000002E-4</v>
      </c>
      <c r="Q1824">
        <v>1.2088800000000001E-3</v>
      </c>
      <c r="R1824">
        <v>4.2029199999999997E-3</v>
      </c>
      <c r="S1824">
        <v>1.4504599999999999E-2</v>
      </c>
      <c r="T1824">
        <v>4.8818800000000002E-2</v>
      </c>
      <c r="U1824">
        <v>0.151807</v>
      </c>
      <c r="V1824">
        <v>0.38428099999999998</v>
      </c>
      <c r="W1824">
        <v>0.68517799999999995</v>
      </c>
      <c r="X1824">
        <v>0.88357799999999997</v>
      </c>
      <c r="Y1824">
        <v>0.96359099999999998</v>
      </c>
      <c r="Z1824">
        <v>0.98928099999999997</v>
      </c>
      <c r="AA1824">
        <v>0.99690199999999995</v>
      </c>
      <c r="AB1824">
        <v>0.99911000000000005</v>
      </c>
      <c r="AC1824">
        <v>0.99974499999999999</v>
      </c>
      <c r="AD1824">
        <v>0.99992700000000001</v>
      </c>
      <c r="AE1824">
        <v>0.99997899999999995</v>
      </c>
      <c r="AF1824">
        <v>0.99999400000000005</v>
      </c>
      <c r="AG1824">
        <v>0.99999800000000005</v>
      </c>
      <c r="AH1824">
        <v>1</v>
      </c>
      <c r="AI1824">
        <v>1</v>
      </c>
      <c r="AJ1824">
        <v>1</v>
      </c>
      <c r="AK1824">
        <v>1</v>
      </c>
      <c r="AL1824">
        <v>1</v>
      </c>
      <c r="AM1824">
        <v>1</v>
      </c>
      <c r="AN1824">
        <v>1</v>
      </c>
      <c r="AO1824">
        <v>1</v>
      </c>
      <c r="AP1824">
        <v>1</v>
      </c>
      <c r="AQ1824">
        <v>1</v>
      </c>
      <c r="AR1824">
        <v>1</v>
      </c>
      <c r="AS1824">
        <v>1</v>
      </c>
      <c r="AT1824">
        <v>1</v>
      </c>
      <c r="AU1824">
        <v>1</v>
      </c>
      <c r="AV1824">
        <v>1</v>
      </c>
      <c r="AW1824">
        <v>1</v>
      </c>
      <c r="AX1824">
        <v>1</v>
      </c>
      <c r="AY1824">
        <v>1</v>
      </c>
    </row>
    <row r="1825" spans="1:51" x14ac:dyDescent="0.35">
      <c r="A1825" t="s">
        <v>728</v>
      </c>
      <c r="B1825">
        <v>2</v>
      </c>
      <c r="C1825">
        <v>2014</v>
      </c>
      <c r="D1825">
        <v>1</v>
      </c>
      <c r="E1825" t="s">
        <v>1630</v>
      </c>
      <c r="F1825" s="2">
        <v>1.30532E-9</v>
      </c>
      <c r="G1825" s="2">
        <v>4.5518699999999999E-9</v>
      </c>
      <c r="H1825" s="2">
        <v>1.5873100000000001E-8</v>
      </c>
      <c r="I1825" s="2">
        <v>5.5352099999999997E-8</v>
      </c>
      <c r="J1825" s="2">
        <v>1.9302099999999999E-7</v>
      </c>
      <c r="K1825" s="2">
        <v>6.7309599999999995E-7</v>
      </c>
      <c r="L1825" s="2">
        <v>2.3471899999999999E-6</v>
      </c>
      <c r="M1825" s="2">
        <v>8.1849800000000007E-6</v>
      </c>
      <c r="N1825" s="2">
        <v>2.8541700000000002E-5</v>
      </c>
      <c r="O1825" s="2">
        <v>9.9522499999999995E-5</v>
      </c>
      <c r="P1825">
        <v>3.4696500000000002E-4</v>
      </c>
      <c r="Q1825">
        <v>1.2088800000000001E-3</v>
      </c>
      <c r="R1825">
        <v>4.2029199999999997E-3</v>
      </c>
      <c r="S1825">
        <v>1.4504599999999999E-2</v>
      </c>
      <c r="T1825">
        <v>4.8818800000000002E-2</v>
      </c>
      <c r="U1825">
        <v>0.151807</v>
      </c>
      <c r="V1825">
        <v>0.38428099999999998</v>
      </c>
      <c r="W1825">
        <v>0.68517799999999995</v>
      </c>
      <c r="X1825">
        <v>0.88357799999999997</v>
      </c>
      <c r="Y1825">
        <v>0.96359099999999998</v>
      </c>
      <c r="Z1825">
        <v>0.98928099999999997</v>
      </c>
      <c r="AA1825">
        <v>0.99690199999999995</v>
      </c>
      <c r="AB1825">
        <v>0.99911000000000005</v>
      </c>
      <c r="AC1825">
        <v>0.99974499999999999</v>
      </c>
      <c r="AD1825">
        <v>0.99992700000000001</v>
      </c>
      <c r="AE1825">
        <v>0.99997899999999995</v>
      </c>
      <c r="AF1825">
        <v>0.99999400000000005</v>
      </c>
      <c r="AG1825">
        <v>0.99999800000000005</v>
      </c>
      <c r="AH1825">
        <v>1</v>
      </c>
      <c r="AI1825">
        <v>1</v>
      </c>
      <c r="AJ1825">
        <v>1</v>
      </c>
      <c r="AK1825">
        <v>1</v>
      </c>
      <c r="AL1825">
        <v>1</v>
      </c>
      <c r="AM1825">
        <v>1</v>
      </c>
      <c r="AN1825">
        <v>1</v>
      </c>
      <c r="AO1825">
        <v>1</v>
      </c>
      <c r="AP1825">
        <v>1</v>
      </c>
      <c r="AQ1825">
        <v>1</v>
      </c>
      <c r="AR1825">
        <v>1</v>
      </c>
      <c r="AS1825">
        <v>1</v>
      </c>
      <c r="AT1825">
        <v>1</v>
      </c>
      <c r="AU1825">
        <v>1</v>
      </c>
      <c r="AV1825">
        <v>1</v>
      </c>
      <c r="AW1825">
        <v>1</v>
      </c>
      <c r="AX1825">
        <v>1</v>
      </c>
      <c r="AY1825">
        <v>1</v>
      </c>
    </row>
    <row r="1826" spans="1:51" x14ac:dyDescent="0.35">
      <c r="A1826" t="s">
        <v>728</v>
      </c>
      <c r="B1826">
        <v>2</v>
      </c>
      <c r="C1826">
        <v>2015</v>
      </c>
      <c r="D1826">
        <v>1</v>
      </c>
      <c r="E1826" t="s">
        <v>1631</v>
      </c>
      <c r="F1826" s="2">
        <v>5.6364400000000003E-27</v>
      </c>
      <c r="G1826" s="2">
        <v>7.1422300000000002E-26</v>
      </c>
      <c r="H1826" s="2">
        <v>2.0128999999999999E-24</v>
      </c>
      <c r="I1826" s="2">
        <v>5.6729600000000004E-23</v>
      </c>
      <c r="J1826" s="2">
        <v>1.5988099999999999E-21</v>
      </c>
      <c r="K1826" s="2">
        <v>4.5059400000000001E-20</v>
      </c>
      <c r="L1826" s="2">
        <v>1.26991E-18</v>
      </c>
      <c r="M1826" s="2">
        <v>3.5789899999999998E-17</v>
      </c>
      <c r="N1826" s="2">
        <v>1.0086700000000001E-15</v>
      </c>
      <c r="O1826" s="2">
        <v>2.8427299999999999E-14</v>
      </c>
      <c r="P1826" s="2">
        <v>8.0116799999999996E-13</v>
      </c>
      <c r="Q1826" s="2">
        <v>2.2579300000000001E-11</v>
      </c>
      <c r="R1826" s="2">
        <v>6.3635400000000001E-10</v>
      </c>
      <c r="S1826" s="2">
        <v>1.7934399999999999E-8</v>
      </c>
      <c r="T1826" s="2">
        <v>5.0544500000000004E-7</v>
      </c>
      <c r="U1826" s="2">
        <v>1.42448E-5</v>
      </c>
      <c r="V1826">
        <v>4.0130599999999998E-4</v>
      </c>
      <c r="W1826">
        <v>1.1188E-2</v>
      </c>
      <c r="X1826">
        <v>0.24177999999999999</v>
      </c>
      <c r="Y1826">
        <v>0.89986999999999995</v>
      </c>
      <c r="Z1826">
        <v>0.99606700000000004</v>
      </c>
      <c r="AA1826">
        <v>0.99985999999999997</v>
      </c>
      <c r="AB1826">
        <v>0.99999499999999997</v>
      </c>
      <c r="AC1826">
        <v>1</v>
      </c>
      <c r="AD1826">
        <v>1</v>
      </c>
      <c r="AE1826">
        <v>1</v>
      </c>
      <c r="AF1826">
        <v>1</v>
      </c>
      <c r="AG1826">
        <v>1</v>
      </c>
      <c r="AH1826">
        <v>1</v>
      </c>
      <c r="AI1826">
        <v>1</v>
      </c>
      <c r="AJ1826">
        <v>1</v>
      </c>
      <c r="AK1826">
        <v>1</v>
      </c>
      <c r="AL1826">
        <v>1</v>
      </c>
      <c r="AM1826">
        <v>1</v>
      </c>
      <c r="AN1826">
        <v>1</v>
      </c>
      <c r="AO1826">
        <v>1</v>
      </c>
      <c r="AP1826">
        <v>1</v>
      </c>
      <c r="AQ1826">
        <v>1</v>
      </c>
      <c r="AR1826">
        <v>1</v>
      </c>
      <c r="AS1826">
        <v>1</v>
      </c>
      <c r="AT1826">
        <v>1</v>
      </c>
      <c r="AU1826">
        <v>1</v>
      </c>
      <c r="AV1826">
        <v>1</v>
      </c>
      <c r="AW1826">
        <v>1</v>
      </c>
      <c r="AX1826">
        <v>1</v>
      </c>
      <c r="AY1826">
        <v>1</v>
      </c>
    </row>
    <row r="1827" spans="1:51" x14ac:dyDescent="0.35">
      <c r="A1827" t="s">
        <v>728</v>
      </c>
      <c r="B1827">
        <v>2</v>
      </c>
      <c r="C1827">
        <v>2019</v>
      </c>
      <c r="D1827">
        <v>1</v>
      </c>
      <c r="E1827" t="s">
        <v>1718</v>
      </c>
      <c r="F1827" s="2">
        <v>5.6364400000000003E-27</v>
      </c>
      <c r="G1827" s="2">
        <v>7.1422300000000002E-26</v>
      </c>
      <c r="H1827" s="2">
        <v>2.0128999999999999E-24</v>
      </c>
      <c r="I1827" s="2">
        <v>5.6729600000000004E-23</v>
      </c>
      <c r="J1827" s="2">
        <v>1.5988099999999999E-21</v>
      </c>
      <c r="K1827" s="2">
        <v>4.5059400000000001E-20</v>
      </c>
      <c r="L1827" s="2">
        <v>1.26991E-18</v>
      </c>
      <c r="M1827" s="2">
        <v>3.5789899999999998E-17</v>
      </c>
      <c r="N1827" s="2">
        <v>1.0086700000000001E-15</v>
      </c>
      <c r="O1827" s="2">
        <v>2.8427299999999999E-14</v>
      </c>
      <c r="P1827" s="2">
        <v>8.0116799999999996E-13</v>
      </c>
      <c r="Q1827" s="2">
        <v>2.2579300000000001E-11</v>
      </c>
      <c r="R1827" s="2">
        <v>6.3635400000000001E-10</v>
      </c>
      <c r="S1827" s="2">
        <v>1.7934399999999999E-8</v>
      </c>
      <c r="T1827" s="2">
        <v>5.0544500000000004E-7</v>
      </c>
      <c r="U1827" s="2">
        <v>1.42448E-5</v>
      </c>
      <c r="V1827">
        <v>4.0130599999999998E-4</v>
      </c>
      <c r="W1827">
        <v>1.1188E-2</v>
      </c>
      <c r="X1827">
        <v>0.24177999999999999</v>
      </c>
      <c r="Y1827">
        <v>0.89986999999999995</v>
      </c>
      <c r="Z1827">
        <v>0.99606700000000004</v>
      </c>
      <c r="AA1827">
        <v>0.99985999999999997</v>
      </c>
      <c r="AB1827">
        <v>0.99999499999999997</v>
      </c>
      <c r="AC1827">
        <v>1</v>
      </c>
      <c r="AD1827">
        <v>1</v>
      </c>
      <c r="AE1827">
        <v>1</v>
      </c>
      <c r="AF1827">
        <v>1</v>
      </c>
      <c r="AG1827">
        <v>1</v>
      </c>
      <c r="AH1827">
        <v>1</v>
      </c>
      <c r="AI1827">
        <v>1</v>
      </c>
      <c r="AJ1827">
        <v>1</v>
      </c>
      <c r="AK1827">
        <v>1</v>
      </c>
      <c r="AL1827">
        <v>1</v>
      </c>
      <c r="AM1827">
        <v>1</v>
      </c>
      <c r="AN1827">
        <v>1</v>
      </c>
      <c r="AO1827">
        <v>1</v>
      </c>
      <c r="AP1827">
        <v>1</v>
      </c>
      <c r="AQ1827">
        <v>1</v>
      </c>
      <c r="AR1827">
        <v>1</v>
      </c>
      <c r="AS1827">
        <v>1</v>
      </c>
      <c r="AT1827">
        <v>1</v>
      </c>
      <c r="AU1827">
        <v>1</v>
      </c>
      <c r="AV1827">
        <v>1</v>
      </c>
      <c r="AW1827">
        <v>1</v>
      </c>
      <c r="AX1827">
        <v>1</v>
      </c>
      <c r="AY1827">
        <v>1</v>
      </c>
    </row>
    <row r="1828" spans="1:51" x14ac:dyDescent="0.35">
      <c r="A1828" t="s">
        <v>728</v>
      </c>
      <c r="B1828">
        <v>2</v>
      </c>
      <c r="C1828">
        <v>2020</v>
      </c>
      <c r="D1828">
        <v>1</v>
      </c>
      <c r="E1828" t="s">
        <v>1784</v>
      </c>
      <c r="F1828" s="2">
        <v>5.6364400000000003E-27</v>
      </c>
      <c r="G1828" s="2">
        <v>7.1422300000000002E-26</v>
      </c>
      <c r="H1828" s="2">
        <v>2.0128999999999999E-24</v>
      </c>
      <c r="I1828" s="2">
        <v>5.6729600000000004E-23</v>
      </c>
      <c r="J1828" s="2">
        <v>1.5988099999999999E-21</v>
      </c>
      <c r="K1828" s="2">
        <v>4.5059400000000001E-20</v>
      </c>
      <c r="L1828" s="2">
        <v>1.26991E-18</v>
      </c>
      <c r="M1828" s="2">
        <v>3.5789899999999998E-17</v>
      </c>
      <c r="N1828" s="2">
        <v>1.0086700000000001E-15</v>
      </c>
      <c r="O1828" s="2">
        <v>2.8427299999999999E-14</v>
      </c>
      <c r="P1828" s="2">
        <v>8.0116799999999996E-13</v>
      </c>
      <c r="Q1828" s="2">
        <v>2.2579300000000001E-11</v>
      </c>
      <c r="R1828" s="2">
        <v>6.3635400000000001E-10</v>
      </c>
      <c r="S1828" s="2">
        <v>1.7934399999999999E-8</v>
      </c>
      <c r="T1828" s="2">
        <v>5.0544500000000004E-7</v>
      </c>
      <c r="U1828" s="2">
        <v>1.42448E-5</v>
      </c>
      <c r="V1828">
        <v>4.0130599999999998E-4</v>
      </c>
      <c r="W1828">
        <v>1.1188E-2</v>
      </c>
      <c r="X1828">
        <v>0.24177999999999999</v>
      </c>
      <c r="Y1828">
        <v>0.89986999999999995</v>
      </c>
      <c r="Z1828">
        <v>0.99606700000000004</v>
      </c>
      <c r="AA1828">
        <v>0.99985999999999997</v>
      </c>
      <c r="AB1828">
        <v>0.99999499999999997</v>
      </c>
      <c r="AC1828">
        <v>1</v>
      </c>
      <c r="AD1828">
        <v>1</v>
      </c>
      <c r="AE1828">
        <v>1</v>
      </c>
      <c r="AF1828">
        <v>1</v>
      </c>
      <c r="AG1828">
        <v>1</v>
      </c>
      <c r="AH1828">
        <v>1</v>
      </c>
      <c r="AI1828">
        <v>1</v>
      </c>
      <c r="AJ1828">
        <v>1</v>
      </c>
      <c r="AK1828">
        <v>1</v>
      </c>
      <c r="AL1828">
        <v>1</v>
      </c>
      <c r="AM1828">
        <v>1</v>
      </c>
      <c r="AN1828">
        <v>1</v>
      </c>
      <c r="AO1828">
        <v>1</v>
      </c>
      <c r="AP1828">
        <v>1</v>
      </c>
      <c r="AQ1828">
        <v>1</v>
      </c>
      <c r="AR1828">
        <v>1</v>
      </c>
      <c r="AS1828">
        <v>1</v>
      </c>
      <c r="AT1828">
        <v>1</v>
      </c>
      <c r="AU1828">
        <v>1</v>
      </c>
      <c r="AV1828">
        <v>1</v>
      </c>
      <c r="AW1828">
        <v>1</v>
      </c>
      <c r="AX1828">
        <v>1</v>
      </c>
      <c r="AY1828">
        <v>1</v>
      </c>
    </row>
    <row r="1829" spans="1:51" x14ac:dyDescent="0.35">
      <c r="A1829" t="s">
        <v>728</v>
      </c>
      <c r="B1829">
        <v>3</v>
      </c>
      <c r="C1829">
        <v>1982</v>
      </c>
      <c r="D1829">
        <v>1</v>
      </c>
      <c r="E1829" t="s">
        <v>733</v>
      </c>
      <c r="F1829" s="2">
        <v>2.36753E-11</v>
      </c>
      <c r="G1829" s="2">
        <v>8.7546500000000006E-11</v>
      </c>
      <c r="H1829" s="2">
        <v>3.2372900000000002E-10</v>
      </c>
      <c r="I1829" s="2">
        <v>1.19708E-9</v>
      </c>
      <c r="J1829" s="2">
        <v>4.4265600000000001E-9</v>
      </c>
      <c r="K1829" s="2">
        <v>1.6368499999999999E-8</v>
      </c>
      <c r="L1829" s="2">
        <v>6.05273E-8</v>
      </c>
      <c r="M1829" s="2">
        <v>2.23817E-7</v>
      </c>
      <c r="N1829" s="2">
        <v>8.2762899999999998E-7</v>
      </c>
      <c r="O1829" s="2">
        <v>3.0603900000000001E-6</v>
      </c>
      <c r="P1829" s="2">
        <v>1.1316599999999999E-5</v>
      </c>
      <c r="Q1829" s="2">
        <v>4.1845199999999997E-5</v>
      </c>
      <c r="R1829" s="2">
        <v>1.5471699999999999E-4</v>
      </c>
      <c r="S1829">
        <v>5.7187399999999999E-4</v>
      </c>
      <c r="T1829">
        <v>2.1114100000000002E-3</v>
      </c>
      <c r="U1829">
        <v>7.7633399999999997E-3</v>
      </c>
      <c r="V1829">
        <v>2.8118299999999999E-2</v>
      </c>
      <c r="W1829">
        <v>9.6644499999999994E-2</v>
      </c>
      <c r="X1829">
        <v>0.28346399999999999</v>
      </c>
      <c r="Y1829">
        <v>0.59396800000000005</v>
      </c>
      <c r="Z1829">
        <v>0.84397800000000001</v>
      </c>
      <c r="AA1829">
        <v>0.95238699999999998</v>
      </c>
      <c r="AB1829">
        <v>0.98666100000000001</v>
      </c>
      <c r="AC1829">
        <v>0.99635700000000005</v>
      </c>
      <c r="AD1829">
        <v>0.99901200000000001</v>
      </c>
      <c r="AE1829">
        <v>0.99973299999999998</v>
      </c>
      <c r="AF1829">
        <v>0.99992800000000004</v>
      </c>
      <c r="AG1829">
        <v>0.99997999999999998</v>
      </c>
      <c r="AH1829">
        <v>0.99999499999999997</v>
      </c>
      <c r="AI1829">
        <v>0.99999899999999997</v>
      </c>
      <c r="AJ1829">
        <v>1</v>
      </c>
      <c r="AK1829">
        <v>1</v>
      </c>
      <c r="AL1829">
        <v>1</v>
      </c>
      <c r="AM1829">
        <v>1</v>
      </c>
      <c r="AN1829">
        <v>1</v>
      </c>
      <c r="AO1829">
        <v>1</v>
      </c>
      <c r="AP1829">
        <v>1</v>
      </c>
      <c r="AQ1829">
        <v>1</v>
      </c>
      <c r="AR1829">
        <v>1</v>
      </c>
      <c r="AS1829">
        <v>1</v>
      </c>
      <c r="AT1829">
        <v>1</v>
      </c>
      <c r="AU1829">
        <v>1</v>
      </c>
      <c r="AV1829">
        <v>1</v>
      </c>
      <c r="AW1829">
        <v>1</v>
      </c>
      <c r="AX1829">
        <v>1</v>
      </c>
      <c r="AY1829">
        <v>1</v>
      </c>
    </row>
    <row r="1830" spans="1:51" x14ac:dyDescent="0.35">
      <c r="A1830" t="s">
        <v>728</v>
      </c>
      <c r="B1830">
        <v>3</v>
      </c>
      <c r="C1830">
        <v>1985</v>
      </c>
      <c r="D1830">
        <v>1</v>
      </c>
      <c r="E1830" t="s">
        <v>734</v>
      </c>
      <c r="F1830" s="2">
        <v>2.36753E-11</v>
      </c>
      <c r="G1830" s="2">
        <v>8.7546500000000006E-11</v>
      </c>
      <c r="H1830" s="2">
        <v>3.2372900000000002E-10</v>
      </c>
      <c r="I1830" s="2">
        <v>1.19708E-9</v>
      </c>
      <c r="J1830" s="2">
        <v>4.4265600000000001E-9</v>
      </c>
      <c r="K1830" s="2">
        <v>1.6368499999999999E-8</v>
      </c>
      <c r="L1830" s="2">
        <v>6.05273E-8</v>
      </c>
      <c r="M1830" s="2">
        <v>2.23817E-7</v>
      </c>
      <c r="N1830" s="2">
        <v>8.2762899999999998E-7</v>
      </c>
      <c r="O1830" s="2">
        <v>3.0603900000000001E-6</v>
      </c>
      <c r="P1830" s="2">
        <v>1.1316599999999999E-5</v>
      </c>
      <c r="Q1830" s="2">
        <v>4.1845199999999997E-5</v>
      </c>
      <c r="R1830" s="2">
        <v>1.5471699999999999E-4</v>
      </c>
      <c r="S1830">
        <v>5.7187399999999999E-4</v>
      </c>
      <c r="T1830">
        <v>2.1114100000000002E-3</v>
      </c>
      <c r="U1830">
        <v>7.7633399999999997E-3</v>
      </c>
      <c r="V1830">
        <v>2.8118299999999999E-2</v>
      </c>
      <c r="W1830">
        <v>9.6644499999999994E-2</v>
      </c>
      <c r="X1830">
        <v>0.28346399999999999</v>
      </c>
      <c r="Y1830">
        <v>0.59396800000000005</v>
      </c>
      <c r="Z1830">
        <v>0.84397800000000001</v>
      </c>
      <c r="AA1830">
        <v>0.95238699999999998</v>
      </c>
      <c r="AB1830">
        <v>0.98666100000000001</v>
      </c>
      <c r="AC1830">
        <v>0.99635700000000005</v>
      </c>
      <c r="AD1830">
        <v>0.99901200000000001</v>
      </c>
      <c r="AE1830">
        <v>0.99973299999999998</v>
      </c>
      <c r="AF1830">
        <v>0.99992800000000004</v>
      </c>
      <c r="AG1830">
        <v>0.99997999999999998</v>
      </c>
      <c r="AH1830">
        <v>0.99999499999999997</v>
      </c>
      <c r="AI1830">
        <v>0.99999899999999997</v>
      </c>
      <c r="AJ1830">
        <v>1</v>
      </c>
      <c r="AK1830">
        <v>1</v>
      </c>
      <c r="AL1830">
        <v>1</v>
      </c>
      <c r="AM1830">
        <v>1</v>
      </c>
      <c r="AN1830">
        <v>1</v>
      </c>
      <c r="AO1830">
        <v>1</v>
      </c>
      <c r="AP1830">
        <v>1</v>
      </c>
      <c r="AQ1830">
        <v>1</v>
      </c>
      <c r="AR1830">
        <v>1</v>
      </c>
      <c r="AS1830">
        <v>1</v>
      </c>
      <c r="AT1830">
        <v>1</v>
      </c>
      <c r="AU1830">
        <v>1</v>
      </c>
      <c r="AV1830">
        <v>1</v>
      </c>
      <c r="AW1830">
        <v>1</v>
      </c>
      <c r="AX1830">
        <v>1</v>
      </c>
      <c r="AY1830">
        <v>1</v>
      </c>
    </row>
    <row r="1831" spans="1:51" x14ac:dyDescent="0.35">
      <c r="A1831" t="s">
        <v>728</v>
      </c>
      <c r="B1831">
        <v>3</v>
      </c>
      <c r="C1831">
        <v>2019</v>
      </c>
      <c r="D1831">
        <v>1</v>
      </c>
      <c r="E1831" t="s">
        <v>1719</v>
      </c>
      <c r="F1831" s="2">
        <v>2.36753E-11</v>
      </c>
      <c r="G1831" s="2">
        <v>8.7546500000000006E-11</v>
      </c>
      <c r="H1831" s="2">
        <v>3.2372900000000002E-10</v>
      </c>
      <c r="I1831" s="2">
        <v>1.19708E-9</v>
      </c>
      <c r="J1831" s="2">
        <v>4.4265600000000001E-9</v>
      </c>
      <c r="K1831" s="2">
        <v>1.6368499999999999E-8</v>
      </c>
      <c r="L1831" s="2">
        <v>6.05273E-8</v>
      </c>
      <c r="M1831" s="2">
        <v>2.23817E-7</v>
      </c>
      <c r="N1831" s="2">
        <v>8.2762899999999998E-7</v>
      </c>
      <c r="O1831" s="2">
        <v>3.0603900000000001E-6</v>
      </c>
      <c r="P1831" s="2">
        <v>1.1316599999999999E-5</v>
      </c>
      <c r="Q1831" s="2">
        <v>4.1845199999999997E-5</v>
      </c>
      <c r="R1831" s="2">
        <v>1.5471699999999999E-4</v>
      </c>
      <c r="S1831">
        <v>5.7187399999999999E-4</v>
      </c>
      <c r="T1831">
        <v>2.1114100000000002E-3</v>
      </c>
      <c r="U1831">
        <v>7.7633399999999997E-3</v>
      </c>
      <c r="V1831">
        <v>2.8118299999999999E-2</v>
      </c>
      <c r="W1831">
        <v>9.6644499999999994E-2</v>
      </c>
      <c r="X1831">
        <v>0.28346399999999999</v>
      </c>
      <c r="Y1831">
        <v>0.59396800000000005</v>
      </c>
      <c r="Z1831">
        <v>0.84397800000000001</v>
      </c>
      <c r="AA1831">
        <v>0.95238699999999998</v>
      </c>
      <c r="AB1831">
        <v>0.98666100000000001</v>
      </c>
      <c r="AC1831">
        <v>0.99635700000000005</v>
      </c>
      <c r="AD1831">
        <v>0.99901200000000001</v>
      </c>
      <c r="AE1831">
        <v>0.99973299999999998</v>
      </c>
      <c r="AF1831">
        <v>0.99992800000000004</v>
      </c>
      <c r="AG1831">
        <v>0.99997999999999998</v>
      </c>
      <c r="AH1831">
        <v>0.99999499999999997</v>
      </c>
      <c r="AI1831">
        <v>0.99999899999999997</v>
      </c>
      <c r="AJ1831">
        <v>1</v>
      </c>
      <c r="AK1831">
        <v>1</v>
      </c>
      <c r="AL1831">
        <v>1</v>
      </c>
      <c r="AM1831">
        <v>1</v>
      </c>
      <c r="AN1831">
        <v>1</v>
      </c>
      <c r="AO1831">
        <v>1</v>
      </c>
      <c r="AP1831">
        <v>1</v>
      </c>
      <c r="AQ1831">
        <v>1</v>
      </c>
      <c r="AR1831">
        <v>1</v>
      </c>
      <c r="AS1831">
        <v>1</v>
      </c>
      <c r="AT1831">
        <v>1</v>
      </c>
      <c r="AU1831">
        <v>1</v>
      </c>
      <c r="AV1831">
        <v>1</v>
      </c>
      <c r="AW1831">
        <v>1</v>
      </c>
      <c r="AX1831">
        <v>1</v>
      </c>
      <c r="AY1831">
        <v>1</v>
      </c>
    </row>
    <row r="1832" spans="1:51" x14ac:dyDescent="0.35">
      <c r="A1832" t="s">
        <v>728</v>
      </c>
      <c r="B1832">
        <v>3</v>
      </c>
      <c r="C1832">
        <v>2020</v>
      </c>
      <c r="D1832">
        <v>1</v>
      </c>
      <c r="E1832" t="s">
        <v>1785</v>
      </c>
      <c r="F1832" s="2">
        <v>2.36753E-11</v>
      </c>
      <c r="G1832" s="2">
        <v>8.7546500000000006E-11</v>
      </c>
      <c r="H1832" s="2">
        <v>3.2372900000000002E-10</v>
      </c>
      <c r="I1832" s="2">
        <v>1.19708E-9</v>
      </c>
      <c r="J1832" s="2">
        <v>4.4265600000000001E-9</v>
      </c>
      <c r="K1832" s="2">
        <v>1.6368499999999999E-8</v>
      </c>
      <c r="L1832" s="2">
        <v>6.05273E-8</v>
      </c>
      <c r="M1832" s="2">
        <v>2.23817E-7</v>
      </c>
      <c r="N1832" s="2">
        <v>8.2762899999999998E-7</v>
      </c>
      <c r="O1832" s="2">
        <v>3.0603900000000001E-6</v>
      </c>
      <c r="P1832" s="2">
        <v>1.1316599999999999E-5</v>
      </c>
      <c r="Q1832" s="2">
        <v>4.1845199999999997E-5</v>
      </c>
      <c r="R1832" s="2">
        <v>1.5471699999999999E-4</v>
      </c>
      <c r="S1832">
        <v>5.7187399999999999E-4</v>
      </c>
      <c r="T1832">
        <v>2.1114100000000002E-3</v>
      </c>
      <c r="U1832">
        <v>7.7633399999999997E-3</v>
      </c>
      <c r="V1832">
        <v>2.8118299999999999E-2</v>
      </c>
      <c r="W1832">
        <v>9.6644499999999994E-2</v>
      </c>
      <c r="X1832">
        <v>0.28346399999999999</v>
      </c>
      <c r="Y1832">
        <v>0.59396800000000005</v>
      </c>
      <c r="Z1832">
        <v>0.84397800000000001</v>
      </c>
      <c r="AA1832">
        <v>0.95238699999999998</v>
      </c>
      <c r="AB1832">
        <v>0.98666100000000001</v>
      </c>
      <c r="AC1832">
        <v>0.99635700000000005</v>
      </c>
      <c r="AD1832">
        <v>0.99901200000000001</v>
      </c>
      <c r="AE1832">
        <v>0.99973299999999998</v>
      </c>
      <c r="AF1832">
        <v>0.99992800000000004</v>
      </c>
      <c r="AG1832">
        <v>0.99997999999999998</v>
      </c>
      <c r="AH1832">
        <v>0.99999499999999997</v>
      </c>
      <c r="AI1832">
        <v>0.99999899999999997</v>
      </c>
      <c r="AJ1832">
        <v>1</v>
      </c>
      <c r="AK1832">
        <v>1</v>
      </c>
      <c r="AL1832">
        <v>1</v>
      </c>
      <c r="AM1832">
        <v>1</v>
      </c>
      <c r="AN1832">
        <v>1</v>
      </c>
      <c r="AO1832">
        <v>1</v>
      </c>
      <c r="AP1832">
        <v>1</v>
      </c>
      <c r="AQ1832">
        <v>1</v>
      </c>
      <c r="AR1832">
        <v>1</v>
      </c>
      <c r="AS1832">
        <v>1</v>
      </c>
      <c r="AT1832">
        <v>1</v>
      </c>
      <c r="AU1832">
        <v>1</v>
      </c>
      <c r="AV1832">
        <v>1</v>
      </c>
      <c r="AW1832">
        <v>1</v>
      </c>
      <c r="AX1832">
        <v>1</v>
      </c>
      <c r="AY1832">
        <v>1</v>
      </c>
    </row>
    <row r="1833" spans="1:51" x14ac:dyDescent="0.35">
      <c r="A1833" t="s">
        <v>728</v>
      </c>
      <c r="B1833">
        <v>4</v>
      </c>
      <c r="C1833">
        <v>1982</v>
      </c>
      <c r="D1833">
        <v>1</v>
      </c>
      <c r="E1833" t="s">
        <v>735</v>
      </c>
      <c r="F1833" s="2">
        <v>4.6423599999999998E-8</v>
      </c>
      <c r="G1833" s="2">
        <v>9.0990199999999994E-8</v>
      </c>
      <c r="H1833" s="2">
        <v>5.2479299999999995E-7</v>
      </c>
      <c r="I1833" s="2">
        <v>2.80378E-6</v>
      </c>
      <c r="J1833" s="2">
        <v>1.3564700000000001E-5</v>
      </c>
      <c r="K1833" s="2">
        <v>5.9203599999999997E-5</v>
      </c>
      <c r="L1833">
        <v>2.32952E-4</v>
      </c>
      <c r="M1833">
        <v>8.2624300000000005E-4</v>
      </c>
      <c r="N1833">
        <v>2.6415399999999999E-3</v>
      </c>
      <c r="O1833">
        <v>7.61227E-3</v>
      </c>
      <c r="P1833">
        <v>1.9773200000000001E-2</v>
      </c>
      <c r="Q1833">
        <v>4.62961E-2</v>
      </c>
      <c r="R1833">
        <v>9.7705100000000003E-2</v>
      </c>
      <c r="S1833">
        <v>0.185864</v>
      </c>
      <c r="T1833">
        <v>0.31869799999999998</v>
      </c>
      <c r="U1833">
        <v>0.49257000000000001</v>
      </c>
      <c r="V1833">
        <v>0.68621900000000002</v>
      </c>
      <c r="W1833">
        <v>0.86171200000000003</v>
      </c>
      <c r="X1833">
        <v>0.97536500000000004</v>
      </c>
      <c r="Y1833">
        <v>0.99999800000000005</v>
      </c>
      <c r="Z1833">
        <v>0.99995400000000001</v>
      </c>
      <c r="AA1833">
        <v>0.99915900000000002</v>
      </c>
      <c r="AB1833">
        <v>0.99738000000000004</v>
      </c>
      <c r="AC1833">
        <v>0.99462099999999998</v>
      </c>
      <c r="AD1833">
        <v>0.99089099999999997</v>
      </c>
      <c r="AE1833">
        <v>0.98620200000000002</v>
      </c>
      <c r="AF1833">
        <v>0.98056500000000002</v>
      </c>
      <c r="AG1833">
        <v>0.97399899999999995</v>
      </c>
      <c r="AH1833">
        <v>0.96652199999999999</v>
      </c>
      <c r="AI1833">
        <v>0.95815600000000001</v>
      </c>
      <c r="AJ1833">
        <v>0.94892600000000005</v>
      </c>
      <c r="AK1833">
        <v>0.93885600000000002</v>
      </c>
      <c r="AL1833">
        <v>0.92797700000000005</v>
      </c>
      <c r="AM1833">
        <v>0.91631899999999999</v>
      </c>
      <c r="AN1833">
        <v>0.90391500000000002</v>
      </c>
      <c r="AO1833">
        <v>0.89079799999999998</v>
      </c>
      <c r="AP1833">
        <v>0.87700599999999995</v>
      </c>
      <c r="AQ1833">
        <v>0.86257499999999998</v>
      </c>
      <c r="AR1833">
        <v>0.84754399999999996</v>
      </c>
      <c r="AS1833">
        <v>0.83195399999999997</v>
      </c>
      <c r="AT1833">
        <v>0.81584400000000001</v>
      </c>
      <c r="AU1833">
        <v>0.799257</v>
      </c>
      <c r="AV1833">
        <v>0.78223500000000001</v>
      </c>
      <c r="AW1833">
        <v>0.76481900000000003</v>
      </c>
      <c r="AX1833">
        <v>0.747054</v>
      </c>
      <c r="AY1833">
        <v>0.72898099999999999</v>
      </c>
    </row>
    <row r="1834" spans="1:51" x14ac:dyDescent="0.35">
      <c r="A1834" t="s">
        <v>728</v>
      </c>
      <c r="B1834">
        <v>4</v>
      </c>
      <c r="C1834">
        <v>1985</v>
      </c>
      <c r="D1834">
        <v>1</v>
      </c>
      <c r="E1834" t="s">
        <v>736</v>
      </c>
      <c r="F1834">
        <v>1.22755E-3</v>
      </c>
      <c r="G1834">
        <v>2.4060000000000002E-3</v>
      </c>
      <c r="H1834">
        <v>3.76583E-3</v>
      </c>
      <c r="I1834">
        <v>5.7931600000000003E-3</v>
      </c>
      <c r="J1834">
        <v>8.7591400000000003E-3</v>
      </c>
      <c r="K1834">
        <v>1.30166E-2</v>
      </c>
      <c r="L1834">
        <v>1.9011799999999999E-2</v>
      </c>
      <c r="M1834">
        <v>2.7292299999999999E-2</v>
      </c>
      <c r="N1834">
        <v>3.8507699999999999E-2</v>
      </c>
      <c r="O1834">
        <v>5.3400499999999997E-2</v>
      </c>
      <c r="P1834">
        <v>7.2783600000000004E-2</v>
      </c>
      <c r="Q1834">
        <v>9.7501699999999997E-2</v>
      </c>
      <c r="R1834">
        <v>0.12837499999999999</v>
      </c>
      <c r="S1834">
        <v>0.166127</v>
      </c>
      <c r="T1834">
        <v>0.21129600000000001</v>
      </c>
      <c r="U1834">
        <v>0.26413799999999998</v>
      </c>
      <c r="V1834">
        <v>0.32453599999999999</v>
      </c>
      <c r="W1834">
        <v>0.39190799999999998</v>
      </c>
      <c r="X1834">
        <v>0.46515299999999998</v>
      </c>
      <c r="Y1834">
        <v>0.54262299999999997</v>
      </c>
      <c r="Z1834">
        <v>0.622143</v>
      </c>
      <c r="AA1834">
        <v>0.70108999999999999</v>
      </c>
      <c r="AB1834">
        <v>0.77651000000000003</v>
      </c>
      <c r="AC1834">
        <v>0.84530099999999997</v>
      </c>
      <c r="AD1834">
        <v>0.90441099999999996</v>
      </c>
      <c r="AE1834">
        <v>0.95106599999999997</v>
      </c>
      <c r="AF1834">
        <v>0.98298300000000005</v>
      </c>
      <c r="AG1834">
        <v>0.99855499999999997</v>
      </c>
      <c r="AH1834">
        <v>1</v>
      </c>
      <c r="AI1834">
        <v>1</v>
      </c>
      <c r="AJ1834">
        <v>0.99999899999999997</v>
      </c>
      <c r="AK1834">
        <v>0.99999700000000002</v>
      </c>
      <c r="AL1834">
        <v>0.99999400000000005</v>
      </c>
      <c r="AM1834">
        <v>0.99999000000000005</v>
      </c>
      <c r="AN1834">
        <v>0.99998500000000001</v>
      </c>
      <c r="AO1834">
        <v>0.99997899999999995</v>
      </c>
      <c r="AP1834">
        <v>0.999973</v>
      </c>
      <c r="AQ1834">
        <v>0.99996499999999999</v>
      </c>
      <c r="AR1834">
        <v>0.99995699999999998</v>
      </c>
      <c r="AS1834">
        <v>0.99994799999999995</v>
      </c>
      <c r="AT1834">
        <v>0.99993799999999999</v>
      </c>
      <c r="AU1834">
        <v>0.99992700000000001</v>
      </c>
      <c r="AV1834">
        <v>0.999915</v>
      </c>
      <c r="AW1834">
        <v>0.99990299999999999</v>
      </c>
      <c r="AX1834">
        <v>0.99988999999999995</v>
      </c>
      <c r="AY1834">
        <v>0.99987700000000002</v>
      </c>
    </row>
    <row r="1835" spans="1:51" x14ac:dyDescent="0.35">
      <c r="A1835" t="s">
        <v>728</v>
      </c>
      <c r="B1835">
        <v>4</v>
      </c>
      <c r="C1835">
        <v>2014</v>
      </c>
      <c r="D1835">
        <v>1</v>
      </c>
      <c r="E1835" t="s">
        <v>1545</v>
      </c>
      <c r="F1835">
        <v>1.22755E-3</v>
      </c>
      <c r="G1835">
        <v>2.4060000000000002E-3</v>
      </c>
      <c r="H1835">
        <v>3.76583E-3</v>
      </c>
      <c r="I1835">
        <v>5.7931600000000003E-3</v>
      </c>
      <c r="J1835">
        <v>8.7591400000000003E-3</v>
      </c>
      <c r="K1835">
        <v>1.30166E-2</v>
      </c>
      <c r="L1835">
        <v>1.9011799999999999E-2</v>
      </c>
      <c r="M1835">
        <v>2.7292299999999999E-2</v>
      </c>
      <c r="N1835">
        <v>3.8507699999999999E-2</v>
      </c>
      <c r="O1835">
        <v>5.3400499999999997E-2</v>
      </c>
      <c r="P1835">
        <v>7.2783600000000004E-2</v>
      </c>
      <c r="Q1835">
        <v>9.7501699999999997E-2</v>
      </c>
      <c r="R1835">
        <v>0.12837499999999999</v>
      </c>
      <c r="S1835">
        <v>0.166127</v>
      </c>
      <c r="T1835">
        <v>0.21129600000000001</v>
      </c>
      <c r="U1835">
        <v>0.26413799999999998</v>
      </c>
      <c r="V1835">
        <v>0.32453599999999999</v>
      </c>
      <c r="W1835">
        <v>0.39190799999999998</v>
      </c>
      <c r="X1835">
        <v>0.46515299999999998</v>
      </c>
      <c r="Y1835">
        <v>0.54262299999999997</v>
      </c>
      <c r="Z1835">
        <v>0.622143</v>
      </c>
      <c r="AA1835">
        <v>0.70108999999999999</v>
      </c>
      <c r="AB1835">
        <v>0.77651000000000003</v>
      </c>
      <c r="AC1835">
        <v>0.84530099999999997</v>
      </c>
      <c r="AD1835">
        <v>0.90441099999999996</v>
      </c>
      <c r="AE1835">
        <v>0.95106599999999997</v>
      </c>
      <c r="AF1835">
        <v>0.98298300000000005</v>
      </c>
      <c r="AG1835">
        <v>0.99855499999999997</v>
      </c>
      <c r="AH1835">
        <v>1</v>
      </c>
      <c r="AI1835">
        <v>1</v>
      </c>
      <c r="AJ1835">
        <v>0.99999899999999997</v>
      </c>
      <c r="AK1835">
        <v>0.99999700000000002</v>
      </c>
      <c r="AL1835">
        <v>0.99999400000000005</v>
      </c>
      <c r="AM1835">
        <v>0.99999000000000005</v>
      </c>
      <c r="AN1835">
        <v>0.99998500000000001</v>
      </c>
      <c r="AO1835">
        <v>0.99997899999999995</v>
      </c>
      <c r="AP1835">
        <v>0.999973</v>
      </c>
      <c r="AQ1835">
        <v>0.99996499999999999</v>
      </c>
      <c r="AR1835">
        <v>0.99995699999999998</v>
      </c>
      <c r="AS1835">
        <v>0.99994799999999995</v>
      </c>
      <c r="AT1835">
        <v>0.99993799999999999</v>
      </c>
      <c r="AU1835">
        <v>0.99992700000000001</v>
      </c>
      <c r="AV1835">
        <v>0.999915</v>
      </c>
      <c r="AW1835">
        <v>0.99990299999999999</v>
      </c>
      <c r="AX1835">
        <v>0.99988999999999995</v>
      </c>
      <c r="AY1835">
        <v>0.99987700000000002</v>
      </c>
    </row>
    <row r="1836" spans="1:51" x14ac:dyDescent="0.35">
      <c r="A1836" t="s">
        <v>728</v>
      </c>
      <c r="B1836">
        <v>4</v>
      </c>
      <c r="C1836">
        <v>2015</v>
      </c>
      <c r="D1836">
        <v>1</v>
      </c>
      <c r="E1836" t="s">
        <v>1632</v>
      </c>
      <c r="F1836" s="2">
        <v>4.6423599999999998E-8</v>
      </c>
      <c r="G1836" s="2">
        <v>9.0990199999999994E-8</v>
      </c>
      <c r="H1836" s="2">
        <v>5.2479299999999995E-7</v>
      </c>
      <c r="I1836" s="2">
        <v>2.80378E-6</v>
      </c>
      <c r="J1836" s="2">
        <v>1.3564700000000001E-5</v>
      </c>
      <c r="K1836" s="2">
        <v>5.9203599999999997E-5</v>
      </c>
      <c r="L1836">
        <v>2.32952E-4</v>
      </c>
      <c r="M1836">
        <v>8.2624300000000005E-4</v>
      </c>
      <c r="N1836">
        <v>2.6415399999999999E-3</v>
      </c>
      <c r="O1836">
        <v>7.61227E-3</v>
      </c>
      <c r="P1836">
        <v>1.9773200000000001E-2</v>
      </c>
      <c r="Q1836">
        <v>4.62961E-2</v>
      </c>
      <c r="R1836">
        <v>9.7705100000000003E-2</v>
      </c>
      <c r="S1836">
        <v>0.185864</v>
      </c>
      <c r="T1836">
        <v>0.31869799999999998</v>
      </c>
      <c r="U1836">
        <v>0.49257000000000001</v>
      </c>
      <c r="V1836">
        <v>0.68621900000000002</v>
      </c>
      <c r="W1836">
        <v>0.86171200000000003</v>
      </c>
      <c r="X1836">
        <v>0.97536500000000004</v>
      </c>
      <c r="Y1836">
        <v>0.99999800000000005</v>
      </c>
      <c r="Z1836">
        <v>0.99995400000000001</v>
      </c>
      <c r="AA1836">
        <v>0.99915900000000002</v>
      </c>
      <c r="AB1836">
        <v>0.99738000000000004</v>
      </c>
      <c r="AC1836">
        <v>0.99462099999999998</v>
      </c>
      <c r="AD1836">
        <v>0.99089099999999997</v>
      </c>
      <c r="AE1836">
        <v>0.98620200000000002</v>
      </c>
      <c r="AF1836">
        <v>0.98056500000000002</v>
      </c>
      <c r="AG1836">
        <v>0.97399899999999995</v>
      </c>
      <c r="AH1836">
        <v>0.96652199999999999</v>
      </c>
      <c r="AI1836">
        <v>0.95815600000000001</v>
      </c>
      <c r="AJ1836">
        <v>0.94892600000000005</v>
      </c>
      <c r="AK1836">
        <v>0.93885600000000002</v>
      </c>
      <c r="AL1836">
        <v>0.92797700000000005</v>
      </c>
      <c r="AM1836">
        <v>0.91631899999999999</v>
      </c>
      <c r="AN1836">
        <v>0.90391500000000002</v>
      </c>
      <c r="AO1836">
        <v>0.89079799999999998</v>
      </c>
      <c r="AP1836">
        <v>0.87700599999999995</v>
      </c>
      <c r="AQ1836">
        <v>0.86257499999999998</v>
      </c>
      <c r="AR1836">
        <v>0.84754399999999996</v>
      </c>
      <c r="AS1836">
        <v>0.83195399999999997</v>
      </c>
      <c r="AT1836">
        <v>0.81584400000000001</v>
      </c>
      <c r="AU1836">
        <v>0.799257</v>
      </c>
      <c r="AV1836">
        <v>0.78223500000000001</v>
      </c>
      <c r="AW1836">
        <v>0.76481900000000003</v>
      </c>
      <c r="AX1836">
        <v>0.747054</v>
      </c>
      <c r="AY1836">
        <v>0.72898099999999999</v>
      </c>
    </row>
    <row r="1837" spans="1:51" x14ac:dyDescent="0.35">
      <c r="A1837" t="s">
        <v>728</v>
      </c>
      <c r="B1837">
        <v>4</v>
      </c>
      <c r="C1837">
        <v>2019</v>
      </c>
      <c r="D1837">
        <v>1</v>
      </c>
      <c r="E1837" t="s">
        <v>1720</v>
      </c>
      <c r="F1837" s="2">
        <v>4.6423599999999998E-8</v>
      </c>
      <c r="G1837" s="2">
        <v>9.0990199999999994E-8</v>
      </c>
      <c r="H1837" s="2">
        <v>5.2479299999999995E-7</v>
      </c>
      <c r="I1837" s="2">
        <v>2.80378E-6</v>
      </c>
      <c r="J1837" s="2">
        <v>1.3564700000000001E-5</v>
      </c>
      <c r="K1837" s="2">
        <v>5.9203599999999997E-5</v>
      </c>
      <c r="L1837">
        <v>2.32952E-4</v>
      </c>
      <c r="M1837">
        <v>8.2624300000000005E-4</v>
      </c>
      <c r="N1837">
        <v>2.6415399999999999E-3</v>
      </c>
      <c r="O1837">
        <v>7.61227E-3</v>
      </c>
      <c r="P1837">
        <v>1.9773200000000001E-2</v>
      </c>
      <c r="Q1837">
        <v>4.62961E-2</v>
      </c>
      <c r="R1837">
        <v>9.7705100000000003E-2</v>
      </c>
      <c r="S1837">
        <v>0.185864</v>
      </c>
      <c r="T1837">
        <v>0.31869799999999998</v>
      </c>
      <c r="U1837">
        <v>0.49257000000000001</v>
      </c>
      <c r="V1837">
        <v>0.68621900000000002</v>
      </c>
      <c r="W1837">
        <v>0.86171200000000003</v>
      </c>
      <c r="X1837">
        <v>0.97536500000000004</v>
      </c>
      <c r="Y1837">
        <v>0.99999800000000005</v>
      </c>
      <c r="Z1837">
        <v>0.99995400000000001</v>
      </c>
      <c r="AA1837">
        <v>0.99915900000000002</v>
      </c>
      <c r="AB1837">
        <v>0.99738000000000004</v>
      </c>
      <c r="AC1837">
        <v>0.99462099999999998</v>
      </c>
      <c r="AD1837">
        <v>0.99089099999999997</v>
      </c>
      <c r="AE1837">
        <v>0.98620200000000002</v>
      </c>
      <c r="AF1837">
        <v>0.98056500000000002</v>
      </c>
      <c r="AG1837">
        <v>0.97399899999999995</v>
      </c>
      <c r="AH1837">
        <v>0.96652199999999999</v>
      </c>
      <c r="AI1837">
        <v>0.95815600000000001</v>
      </c>
      <c r="AJ1837">
        <v>0.94892600000000005</v>
      </c>
      <c r="AK1837">
        <v>0.93885600000000002</v>
      </c>
      <c r="AL1837">
        <v>0.92797700000000005</v>
      </c>
      <c r="AM1837">
        <v>0.91631899999999999</v>
      </c>
      <c r="AN1837">
        <v>0.90391500000000002</v>
      </c>
      <c r="AO1837">
        <v>0.89079799999999998</v>
      </c>
      <c r="AP1837">
        <v>0.87700599999999995</v>
      </c>
      <c r="AQ1837">
        <v>0.86257499999999998</v>
      </c>
      <c r="AR1837">
        <v>0.84754399999999996</v>
      </c>
      <c r="AS1837">
        <v>0.83195399999999997</v>
      </c>
      <c r="AT1837">
        <v>0.81584400000000001</v>
      </c>
      <c r="AU1837">
        <v>0.799257</v>
      </c>
      <c r="AV1837">
        <v>0.78223500000000001</v>
      </c>
      <c r="AW1837">
        <v>0.76481900000000003</v>
      </c>
      <c r="AX1837">
        <v>0.747054</v>
      </c>
      <c r="AY1837">
        <v>0.72898099999999999</v>
      </c>
    </row>
    <row r="1838" spans="1:51" x14ac:dyDescent="0.35">
      <c r="A1838" t="s">
        <v>728</v>
      </c>
      <c r="B1838">
        <v>4</v>
      </c>
      <c r="C1838">
        <v>2020</v>
      </c>
      <c r="D1838">
        <v>1</v>
      </c>
      <c r="E1838" t="s">
        <v>1786</v>
      </c>
      <c r="F1838" s="2">
        <v>4.6423599999999998E-8</v>
      </c>
      <c r="G1838" s="2">
        <v>9.0990199999999994E-8</v>
      </c>
      <c r="H1838" s="2">
        <v>5.2479299999999995E-7</v>
      </c>
      <c r="I1838" s="2">
        <v>2.80378E-6</v>
      </c>
      <c r="J1838" s="2">
        <v>1.3564700000000001E-5</v>
      </c>
      <c r="K1838" s="2">
        <v>5.9203599999999997E-5</v>
      </c>
      <c r="L1838">
        <v>2.32952E-4</v>
      </c>
      <c r="M1838">
        <v>8.2624300000000005E-4</v>
      </c>
      <c r="N1838">
        <v>2.6415399999999999E-3</v>
      </c>
      <c r="O1838">
        <v>7.61227E-3</v>
      </c>
      <c r="P1838">
        <v>1.9773200000000001E-2</v>
      </c>
      <c r="Q1838">
        <v>4.62961E-2</v>
      </c>
      <c r="R1838">
        <v>9.7705100000000003E-2</v>
      </c>
      <c r="S1838">
        <v>0.185864</v>
      </c>
      <c r="T1838">
        <v>0.31869799999999998</v>
      </c>
      <c r="U1838">
        <v>0.49257000000000001</v>
      </c>
      <c r="V1838">
        <v>0.68621900000000002</v>
      </c>
      <c r="W1838">
        <v>0.86171200000000003</v>
      </c>
      <c r="X1838">
        <v>0.97536500000000004</v>
      </c>
      <c r="Y1838">
        <v>0.99999800000000005</v>
      </c>
      <c r="Z1838">
        <v>0.99995400000000001</v>
      </c>
      <c r="AA1838">
        <v>0.99915900000000002</v>
      </c>
      <c r="AB1838">
        <v>0.99738000000000004</v>
      </c>
      <c r="AC1838">
        <v>0.99462099999999998</v>
      </c>
      <c r="AD1838">
        <v>0.99089099999999997</v>
      </c>
      <c r="AE1838">
        <v>0.98620200000000002</v>
      </c>
      <c r="AF1838">
        <v>0.98056500000000002</v>
      </c>
      <c r="AG1838">
        <v>0.97399899999999995</v>
      </c>
      <c r="AH1838">
        <v>0.96652199999999999</v>
      </c>
      <c r="AI1838">
        <v>0.95815600000000001</v>
      </c>
      <c r="AJ1838">
        <v>0.94892600000000005</v>
      </c>
      <c r="AK1838">
        <v>0.93885600000000002</v>
      </c>
      <c r="AL1838">
        <v>0.92797700000000005</v>
      </c>
      <c r="AM1838">
        <v>0.91631899999999999</v>
      </c>
      <c r="AN1838">
        <v>0.90391500000000002</v>
      </c>
      <c r="AO1838">
        <v>0.89079799999999998</v>
      </c>
      <c r="AP1838">
        <v>0.87700599999999995</v>
      </c>
      <c r="AQ1838">
        <v>0.86257499999999998</v>
      </c>
      <c r="AR1838">
        <v>0.84754399999999996</v>
      </c>
      <c r="AS1838">
        <v>0.83195399999999997</v>
      </c>
      <c r="AT1838">
        <v>0.81584400000000001</v>
      </c>
      <c r="AU1838">
        <v>0.799257</v>
      </c>
      <c r="AV1838">
        <v>0.78223500000000001</v>
      </c>
      <c r="AW1838">
        <v>0.76481900000000003</v>
      </c>
      <c r="AX1838">
        <v>0.747054</v>
      </c>
      <c r="AY1838">
        <v>0.72898099999999999</v>
      </c>
    </row>
    <row r="1839" spans="1:51" x14ac:dyDescent="0.35">
      <c r="A1839" t="s">
        <v>728</v>
      </c>
      <c r="B1839">
        <v>5</v>
      </c>
      <c r="C1839">
        <v>1982</v>
      </c>
      <c r="D1839">
        <v>1</v>
      </c>
      <c r="E1839" t="s">
        <v>737</v>
      </c>
      <c r="F1839" s="2">
        <v>4.6423599999999998E-8</v>
      </c>
      <c r="G1839" s="2">
        <v>9.0990199999999994E-8</v>
      </c>
      <c r="H1839" s="2">
        <v>5.2479299999999995E-7</v>
      </c>
      <c r="I1839" s="2">
        <v>2.80378E-6</v>
      </c>
      <c r="J1839" s="2">
        <v>1.3564700000000001E-5</v>
      </c>
      <c r="K1839" s="2">
        <v>5.9203599999999997E-5</v>
      </c>
      <c r="L1839">
        <v>2.32952E-4</v>
      </c>
      <c r="M1839">
        <v>8.2624300000000005E-4</v>
      </c>
      <c r="N1839">
        <v>2.6415399999999999E-3</v>
      </c>
      <c r="O1839">
        <v>7.61227E-3</v>
      </c>
      <c r="P1839">
        <v>1.9773200000000001E-2</v>
      </c>
      <c r="Q1839">
        <v>4.62961E-2</v>
      </c>
      <c r="R1839">
        <v>9.7705100000000003E-2</v>
      </c>
      <c r="S1839">
        <v>0.185864</v>
      </c>
      <c r="T1839">
        <v>0.31869799999999998</v>
      </c>
      <c r="U1839">
        <v>0.49257000000000001</v>
      </c>
      <c r="V1839">
        <v>0.68621900000000002</v>
      </c>
      <c r="W1839">
        <v>0.86171200000000003</v>
      </c>
      <c r="X1839">
        <v>0.97536500000000004</v>
      </c>
      <c r="Y1839">
        <v>0.99999800000000005</v>
      </c>
      <c r="Z1839">
        <v>0.99995400000000001</v>
      </c>
      <c r="AA1839">
        <v>0.99915900000000002</v>
      </c>
      <c r="AB1839">
        <v>0.99738000000000004</v>
      </c>
      <c r="AC1839">
        <v>0.99462099999999998</v>
      </c>
      <c r="AD1839">
        <v>0.99089099999999997</v>
      </c>
      <c r="AE1839">
        <v>0.98620200000000002</v>
      </c>
      <c r="AF1839">
        <v>0.98056500000000002</v>
      </c>
      <c r="AG1839">
        <v>0.97399899999999995</v>
      </c>
      <c r="AH1839">
        <v>0.96652199999999999</v>
      </c>
      <c r="AI1839">
        <v>0.95815600000000001</v>
      </c>
      <c r="AJ1839">
        <v>0.94892600000000005</v>
      </c>
      <c r="AK1839">
        <v>0.93885600000000002</v>
      </c>
      <c r="AL1839">
        <v>0.92797700000000005</v>
      </c>
      <c r="AM1839">
        <v>0.91631899999999999</v>
      </c>
      <c r="AN1839">
        <v>0.90391500000000002</v>
      </c>
      <c r="AO1839">
        <v>0.89079799999999998</v>
      </c>
      <c r="AP1839">
        <v>0.87700599999999995</v>
      </c>
      <c r="AQ1839">
        <v>0.86257499999999998</v>
      </c>
      <c r="AR1839">
        <v>0.84754399999999996</v>
      </c>
      <c r="AS1839">
        <v>0.83195399999999997</v>
      </c>
      <c r="AT1839">
        <v>0.81584400000000001</v>
      </c>
      <c r="AU1839">
        <v>0.799257</v>
      </c>
      <c r="AV1839">
        <v>0.78223500000000001</v>
      </c>
      <c r="AW1839">
        <v>0.76481900000000003</v>
      </c>
      <c r="AX1839">
        <v>0.747054</v>
      </c>
      <c r="AY1839">
        <v>0.72898099999999999</v>
      </c>
    </row>
    <row r="1840" spans="1:51" x14ac:dyDescent="0.35">
      <c r="A1840" t="s">
        <v>728</v>
      </c>
      <c r="B1840">
        <v>5</v>
      </c>
      <c r="C1840">
        <v>1985</v>
      </c>
      <c r="D1840">
        <v>1</v>
      </c>
      <c r="E1840" t="s">
        <v>738</v>
      </c>
      <c r="F1840">
        <v>1.22755E-3</v>
      </c>
      <c r="G1840">
        <v>2.4060000000000002E-3</v>
      </c>
      <c r="H1840">
        <v>3.76583E-3</v>
      </c>
      <c r="I1840">
        <v>5.7931600000000003E-3</v>
      </c>
      <c r="J1840">
        <v>8.7591400000000003E-3</v>
      </c>
      <c r="K1840">
        <v>1.30166E-2</v>
      </c>
      <c r="L1840">
        <v>1.9011799999999999E-2</v>
      </c>
      <c r="M1840">
        <v>2.7292299999999999E-2</v>
      </c>
      <c r="N1840">
        <v>3.8507699999999999E-2</v>
      </c>
      <c r="O1840">
        <v>5.3400499999999997E-2</v>
      </c>
      <c r="P1840">
        <v>7.2783600000000004E-2</v>
      </c>
      <c r="Q1840">
        <v>9.7501699999999997E-2</v>
      </c>
      <c r="R1840">
        <v>0.12837499999999999</v>
      </c>
      <c r="S1840">
        <v>0.166127</v>
      </c>
      <c r="T1840">
        <v>0.21129600000000001</v>
      </c>
      <c r="U1840">
        <v>0.26413799999999998</v>
      </c>
      <c r="V1840">
        <v>0.32453599999999999</v>
      </c>
      <c r="W1840">
        <v>0.39190799999999998</v>
      </c>
      <c r="X1840">
        <v>0.46515299999999998</v>
      </c>
      <c r="Y1840">
        <v>0.54262299999999997</v>
      </c>
      <c r="Z1840">
        <v>0.622143</v>
      </c>
      <c r="AA1840">
        <v>0.70108999999999999</v>
      </c>
      <c r="AB1840">
        <v>0.77651000000000003</v>
      </c>
      <c r="AC1840">
        <v>0.84530099999999997</v>
      </c>
      <c r="AD1840">
        <v>0.90441099999999996</v>
      </c>
      <c r="AE1840">
        <v>0.95106599999999997</v>
      </c>
      <c r="AF1840">
        <v>0.98298300000000005</v>
      </c>
      <c r="AG1840">
        <v>0.99855499999999997</v>
      </c>
      <c r="AH1840">
        <v>1</v>
      </c>
      <c r="AI1840">
        <v>1</v>
      </c>
      <c r="AJ1840">
        <v>0.99999899999999997</v>
      </c>
      <c r="AK1840">
        <v>0.99999700000000002</v>
      </c>
      <c r="AL1840">
        <v>0.99999400000000005</v>
      </c>
      <c r="AM1840">
        <v>0.99999000000000005</v>
      </c>
      <c r="AN1840">
        <v>0.99998500000000001</v>
      </c>
      <c r="AO1840">
        <v>0.99997899999999995</v>
      </c>
      <c r="AP1840">
        <v>0.999973</v>
      </c>
      <c r="AQ1840">
        <v>0.99996499999999999</v>
      </c>
      <c r="AR1840">
        <v>0.99995699999999998</v>
      </c>
      <c r="AS1840">
        <v>0.99994799999999995</v>
      </c>
      <c r="AT1840">
        <v>0.99993799999999999</v>
      </c>
      <c r="AU1840">
        <v>0.99992700000000001</v>
      </c>
      <c r="AV1840">
        <v>0.999915</v>
      </c>
      <c r="AW1840">
        <v>0.99990299999999999</v>
      </c>
      <c r="AX1840">
        <v>0.99988999999999995</v>
      </c>
      <c r="AY1840">
        <v>0.99987700000000002</v>
      </c>
    </row>
    <row r="1841" spans="1:51" x14ac:dyDescent="0.35">
      <c r="A1841" t="s">
        <v>728</v>
      </c>
      <c r="B1841">
        <v>5</v>
      </c>
      <c r="C1841">
        <v>2014</v>
      </c>
      <c r="D1841">
        <v>1</v>
      </c>
      <c r="E1841" t="s">
        <v>1546</v>
      </c>
      <c r="F1841">
        <v>1.22755E-3</v>
      </c>
      <c r="G1841">
        <v>2.4060000000000002E-3</v>
      </c>
      <c r="H1841">
        <v>3.76583E-3</v>
      </c>
      <c r="I1841">
        <v>5.7931600000000003E-3</v>
      </c>
      <c r="J1841">
        <v>8.7591400000000003E-3</v>
      </c>
      <c r="K1841">
        <v>1.30166E-2</v>
      </c>
      <c r="L1841">
        <v>1.9011799999999999E-2</v>
      </c>
      <c r="M1841">
        <v>2.7292299999999999E-2</v>
      </c>
      <c r="N1841">
        <v>3.8507699999999999E-2</v>
      </c>
      <c r="O1841">
        <v>5.3400499999999997E-2</v>
      </c>
      <c r="P1841">
        <v>7.2783600000000004E-2</v>
      </c>
      <c r="Q1841">
        <v>9.7501699999999997E-2</v>
      </c>
      <c r="R1841">
        <v>0.12837499999999999</v>
      </c>
      <c r="S1841">
        <v>0.166127</v>
      </c>
      <c r="T1841">
        <v>0.21129600000000001</v>
      </c>
      <c r="U1841">
        <v>0.26413799999999998</v>
      </c>
      <c r="V1841">
        <v>0.32453599999999999</v>
      </c>
      <c r="W1841">
        <v>0.39190799999999998</v>
      </c>
      <c r="X1841">
        <v>0.46515299999999998</v>
      </c>
      <c r="Y1841">
        <v>0.54262299999999997</v>
      </c>
      <c r="Z1841">
        <v>0.622143</v>
      </c>
      <c r="AA1841">
        <v>0.70108999999999999</v>
      </c>
      <c r="AB1841">
        <v>0.77651000000000003</v>
      </c>
      <c r="AC1841">
        <v>0.84530099999999997</v>
      </c>
      <c r="AD1841">
        <v>0.90441099999999996</v>
      </c>
      <c r="AE1841">
        <v>0.95106599999999997</v>
      </c>
      <c r="AF1841">
        <v>0.98298300000000005</v>
      </c>
      <c r="AG1841">
        <v>0.99855499999999997</v>
      </c>
      <c r="AH1841">
        <v>1</v>
      </c>
      <c r="AI1841">
        <v>1</v>
      </c>
      <c r="AJ1841">
        <v>0.99999899999999997</v>
      </c>
      <c r="AK1841">
        <v>0.99999700000000002</v>
      </c>
      <c r="AL1841">
        <v>0.99999400000000005</v>
      </c>
      <c r="AM1841">
        <v>0.99999000000000005</v>
      </c>
      <c r="AN1841">
        <v>0.99998500000000001</v>
      </c>
      <c r="AO1841">
        <v>0.99997899999999995</v>
      </c>
      <c r="AP1841">
        <v>0.999973</v>
      </c>
      <c r="AQ1841">
        <v>0.99996499999999999</v>
      </c>
      <c r="AR1841">
        <v>0.99995699999999998</v>
      </c>
      <c r="AS1841">
        <v>0.99994799999999995</v>
      </c>
      <c r="AT1841">
        <v>0.99993799999999999</v>
      </c>
      <c r="AU1841">
        <v>0.99992700000000001</v>
      </c>
      <c r="AV1841">
        <v>0.999915</v>
      </c>
      <c r="AW1841">
        <v>0.99990299999999999</v>
      </c>
      <c r="AX1841">
        <v>0.99988999999999995</v>
      </c>
      <c r="AY1841">
        <v>0.99987700000000002</v>
      </c>
    </row>
    <row r="1842" spans="1:51" x14ac:dyDescent="0.35">
      <c r="A1842" t="s">
        <v>728</v>
      </c>
      <c r="B1842">
        <v>5</v>
      </c>
      <c r="C1842">
        <v>2015</v>
      </c>
      <c r="D1842">
        <v>1</v>
      </c>
      <c r="E1842" t="s">
        <v>1633</v>
      </c>
      <c r="F1842" s="2">
        <v>4.6423599999999998E-8</v>
      </c>
      <c r="G1842" s="2">
        <v>9.0990199999999994E-8</v>
      </c>
      <c r="H1842" s="2">
        <v>5.2479299999999995E-7</v>
      </c>
      <c r="I1842" s="2">
        <v>2.80378E-6</v>
      </c>
      <c r="J1842" s="2">
        <v>1.3564700000000001E-5</v>
      </c>
      <c r="K1842" s="2">
        <v>5.9203599999999997E-5</v>
      </c>
      <c r="L1842">
        <v>2.32952E-4</v>
      </c>
      <c r="M1842">
        <v>8.2624300000000005E-4</v>
      </c>
      <c r="N1842">
        <v>2.6415399999999999E-3</v>
      </c>
      <c r="O1842">
        <v>7.61227E-3</v>
      </c>
      <c r="P1842">
        <v>1.9773200000000001E-2</v>
      </c>
      <c r="Q1842">
        <v>4.62961E-2</v>
      </c>
      <c r="R1842">
        <v>9.7705100000000003E-2</v>
      </c>
      <c r="S1842">
        <v>0.185864</v>
      </c>
      <c r="T1842">
        <v>0.31869799999999998</v>
      </c>
      <c r="U1842">
        <v>0.49257000000000001</v>
      </c>
      <c r="V1842">
        <v>0.68621900000000002</v>
      </c>
      <c r="W1842">
        <v>0.86171200000000003</v>
      </c>
      <c r="X1842">
        <v>0.97536500000000004</v>
      </c>
      <c r="Y1842">
        <v>0.99999800000000005</v>
      </c>
      <c r="Z1842">
        <v>0.99995400000000001</v>
      </c>
      <c r="AA1842">
        <v>0.99915900000000002</v>
      </c>
      <c r="AB1842">
        <v>0.99738000000000004</v>
      </c>
      <c r="AC1842">
        <v>0.99462099999999998</v>
      </c>
      <c r="AD1842">
        <v>0.99089099999999997</v>
      </c>
      <c r="AE1842">
        <v>0.98620200000000002</v>
      </c>
      <c r="AF1842">
        <v>0.98056500000000002</v>
      </c>
      <c r="AG1842">
        <v>0.97399899999999995</v>
      </c>
      <c r="AH1842">
        <v>0.96652199999999999</v>
      </c>
      <c r="AI1842">
        <v>0.95815600000000001</v>
      </c>
      <c r="AJ1842">
        <v>0.94892600000000005</v>
      </c>
      <c r="AK1842">
        <v>0.93885600000000002</v>
      </c>
      <c r="AL1842">
        <v>0.92797700000000005</v>
      </c>
      <c r="AM1842">
        <v>0.91631899999999999</v>
      </c>
      <c r="AN1842">
        <v>0.90391500000000002</v>
      </c>
      <c r="AO1842">
        <v>0.89079799999999998</v>
      </c>
      <c r="AP1842">
        <v>0.87700599999999995</v>
      </c>
      <c r="AQ1842">
        <v>0.86257499999999998</v>
      </c>
      <c r="AR1842">
        <v>0.84754399999999996</v>
      </c>
      <c r="AS1842">
        <v>0.83195399999999997</v>
      </c>
      <c r="AT1842">
        <v>0.81584400000000001</v>
      </c>
      <c r="AU1842">
        <v>0.799257</v>
      </c>
      <c r="AV1842">
        <v>0.78223500000000001</v>
      </c>
      <c r="AW1842">
        <v>0.76481900000000003</v>
      </c>
      <c r="AX1842">
        <v>0.747054</v>
      </c>
      <c r="AY1842">
        <v>0.72898099999999999</v>
      </c>
    </row>
    <row r="1843" spans="1:51" x14ac:dyDescent="0.35">
      <c r="A1843" t="s">
        <v>728</v>
      </c>
      <c r="B1843">
        <v>5</v>
      </c>
      <c r="C1843">
        <v>2019</v>
      </c>
      <c r="D1843">
        <v>1</v>
      </c>
      <c r="E1843" t="s">
        <v>1721</v>
      </c>
      <c r="F1843" s="2">
        <v>4.6423599999999998E-8</v>
      </c>
      <c r="G1843" s="2">
        <v>9.0990199999999994E-8</v>
      </c>
      <c r="H1843" s="2">
        <v>5.2479299999999995E-7</v>
      </c>
      <c r="I1843" s="2">
        <v>2.80378E-6</v>
      </c>
      <c r="J1843" s="2">
        <v>1.3564700000000001E-5</v>
      </c>
      <c r="K1843" s="2">
        <v>5.9203599999999997E-5</v>
      </c>
      <c r="L1843">
        <v>2.32952E-4</v>
      </c>
      <c r="M1843">
        <v>8.2624300000000005E-4</v>
      </c>
      <c r="N1843">
        <v>2.6415399999999999E-3</v>
      </c>
      <c r="O1843">
        <v>7.61227E-3</v>
      </c>
      <c r="P1843">
        <v>1.9773200000000001E-2</v>
      </c>
      <c r="Q1843">
        <v>4.62961E-2</v>
      </c>
      <c r="R1843">
        <v>9.7705100000000003E-2</v>
      </c>
      <c r="S1843">
        <v>0.185864</v>
      </c>
      <c r="T1843">
        <v>0.31869799999999998</v>
      </c>
      <c r="U1843">
        <v>0.49257000000000001</v>
      </c>
      <c r="V1843">
        <v>0.68621900000000002</v>
      </c>
      <c r="W1843">
        <v>0.86171200000000003</v>
      </c>
      <c r="X1843">
        <v>0.97536500000000004</v>
      </c>
      <c r="Y1843">
        <v>0.99999800000000005</v>
      </c>
      <c r="Z1843">
        <v>0.99995400000000001</v>
      </c>
      <c r="AA1843">
        <v>0.99915900000000002</v>
      </c>
      <c r="AB1843">
        <v>0.99738000000000004</v>
      </c>
      <c r="AC1843">
        <v>0.99462099999999998</v>
      </c>
      <c r="AD1843">
        <v>0.99089099999999997</v>
      </c>
      <c r="AE1843">
        <v>0.98620200000000002</v>
      </c>
      <c r="AF1843">
        <v>0.98056500000000002</v>
      </c>
      <c r="AG1843">
        <v>0.97399899999999995</v>
      </c>
      <c r="AH1843">
        <v>0.96652199999999999</v>
      </c>
      <c r="AI1843">
        <v>0.95815600000000001</v>
      </c>
      <c r="AJ1843">
        <v>0.94892600000000005</v>
      </c>
      <c r="AK1843">
        <v>0.93885600000000002</v>
      </c>
      <c r="AL1843">
        <v>0.92797700000000005</v>
      </c>
      <c r="AM1843">
        <v>0.91631899999999999</v>
      </c>
      <c r="AN1843">
        <v>0.90391500000000002</v>
      </c>
      <c r="AO1843">
        <v>0.89079799999999998</v>
      </c>
      <c r="AP1843">
        <v>0.87700599999999995</v>
      </c>
      <c r="AQ1843">
        <v>0.86257499999999998</v>
      </c>
      <c r="AR1843">
        <v>0.84754399999999996</v>
      </c>
      <c r="AS1843">
        <v>0.83195399999999997</v>
      </c>
      <c r="AT1843">
        <v>0.81584400000000001</v>
      </c>
      <c r="AU1843">
        <v>0.799257</v>
      </c>
      <c r="AV1843">
        <v>0.78223500000000001</v>
      </c>
      <c r="AW1843">
        <v>0.76481900000000003</v>
      </c>
      <c r="AX1843">
        <v>0.747054</v>
      </c>
      <c r="AY1843">
        <v>0.72898099999999999</v>
      </c>
    </row>
    <row r="1844" spans="1:51" x14ac:dyDescent="0.35">
      <c r="A1844" t="s">
        <v>728</v>
      </c>
      <c r="B1844">
        <v>5</v>
      </c>
      <c r="C1844">
        <v>2020</v>
      </c>
      <c r="D1844">
        <v>1</v>
      </c>
      <c r="E1844" t="s">
        <v>1787</v>
      </c>
      <c r="F1844" s="2">
        <v>4.6423599999999998E-8</v>
      </c>
      <c r="G1844" s="2">
        <v>9.0990199999999994E-8</v>
      </c>
      <c r="H1844" s="2">
        <v>5.2479299999999995E-7</v>
      </c>
      <c r="I1844" s="2">
        <v>2.80378E-6</v>
      </c>
      <c r="J1844" s="2">
        <v>1.3564700000000001E-5</v>
      </c>
      <c r="K1844" s="2">
        <v>5.9203599999999997E-5</v>
      </c>
      <c r="L1844">
        <v>2.32952E-4</v>
      </c>
      <c r="M1844">
        <v>8.2624300000000005E-4</v>
      </c>
      <c r="N1844">
        <v>2.6415399999999999E-3</v>
      </c>
      <c r="O1844">
        <v>7.61227E-3</v>
      </c>
      <c r="P1844">
        <v>1.9773200000000001E-2</v>
      </c>
      <c r="Q1844">
        <v>4.62961E-2</v>
      </c>
      <c r="R1844">
        <v>9.7705100000000003E-2</v>
      </c>
      <c r="S1844">
        <v>0.185864</v>
      </c>
      <c r="T1844">
        <v>0.31869799999999998</v>
      </c>
      <c r="U1844">
        <v>0.49257000000000001</v>
      </c>
      <c r="V1844">
        <v>0.68621900000000002</v>
      </c>
      <c r="W1844">
        <v>0.86171200000000003</v>
      </c>
      <c r="X1844">
        <v>0.97536500000000004</v>
      </c>
      <c r="Y1844">
        <v>0.99999800000000005</v>
      </c>
      <c r="Z1844">
        <v>0.99995400000000001</v>
      </c>
      <c r="AA1844">
        <v>0.99915900000000002</v>
      </c>
      <c r="AB1844">
        <v>0.99738000000000004</v>
      </c>
      <c r="AC1844">
        <v>0.99462099999999998</v>
      </c>
      <c r="AD1844">
        <v>0.99089099999999997</v>
      </c>
      <c r="AE1844">
        <v>0.98620200000000002</v>
      </c>
      <c r="AF1844">
        <v>0.98056500000000002</v>
      </c>
      <c r="AG1844">
        <v>0.97399899999999995</v>
      </c>
      <c r="AH1844">
        <v>0.96652199999999999</v>
      </c>
      <c r="AI1844">
        <v>0.95815600000000001</v>
      </c>
      <c r="AJ1844">
        <v>0.94892600000000005</v>
      </c>
      <c r="AK1844">
        <v>0.93885600000000002</v>
      </c>
      <c r="AL1844">
        <v>0.92797700000000005</v>
      </c>
      <c r="AM1844">
        <v>0.91631899999999999</v>
      </c>
      <c r="AN1844">
        <v>0.90391500000000002</v>
      </c>
      <c r="AO1844">
        <v>0.89079799999999998</v>
      </c>
      <c r="AP1844">
        <v>0.87700599999999995</v>
      </c>
      <c r="AQ1844">
        <v>0.86257499999999998</v>
      </c>
      <c r="AR1844">
        <v>0.84754399999999996</v>
      </c>
      <c r="AS1844">
        <v>0.83195399999999997</v>
      </c>
      <c r="AT1844">
        <v>0.81584400000000001</v>
      </c>
      <c r="AU1844">
        <v>0.799257</v>
      </c>
      <c r="AV1844">
        <v>0.78223500000000001</v>
      </c>
      <c r="AW1844">
        <v>0.76481900000000003</v>
      </c>
      <c r="AX1844">
        <v>0.747054</v>
      </c>
      <c r="AY1844">
        <v>0.72898099999999999</v>
      </c>
    </row>
    <row r="1845" spans="1:51" x14ac:dyDescent="0.35">
      <c r="A1845" t="s">
        <v>728</v>
      </c>
      <c r="B1845">
        <v>6</v>
      </c>
      <c r="C1845">
        <v>1982</v>
      </c>
      <c r="D1845">
        <v>1</v>
      </c>
      <c r="E1845" t="s">
        <v>739</v>
      </c>
      <c r="F1845">
        <v>1.6929E-4</v>
      </c>
      <c r="G1845">
        <v>3.3180900000000002E-4</v>
      </c>
      <c r="H1845">
        <v>6.7221499999999999E-4</v>
      </c>
      <c r="I1845">
        <v>1.3182199999999999E-3</v>
      </c>
      <c r="J1845">
        <v>2.5022199999999999E-3</v>
      </c>
      <c r="K1845">
        <v>4.5974900000000001E-3</v>
      </c>
      <c r="L1845">
        <v>8.1766400000000006E-3</v>
      </c>
      <c r="M1845">
        <v>1.4076200000000001E-2</v>
      </c>
      <c r="N1845">
        <v>2.3456100000000001E-2</v>
      </c>
      <c r="O1845">
        <v>3.7834199999999998E-2</v>
      </c>
      <c r="P1845">
        <v>5.9070499999999998E-2</v>
      </c>
      <c r="Q1845">
        <v>8.9271900000000001E-2</v>
      </c>
      <c r="R1845">
        <v>0.13059200000000001</v>
      </c>
      <c r="S1845">
        <v>0.184917</v>
      </c>
      <c r="T1845">
        <v>0.25345200000000001</v>
      </c>
      <c r="U1845">
        <v>0.33625699999999997</v>
      </c>
      <c r="V1845">
        <v>0.43182199999999998</v>
      </c>
      <c r="W1845">
        <v>0.53678099999999995</v>
      </c>
      <c r="X1845">
        <v>0.64587300000000003</v>
      </c>
      <c r="Y1845">
        <v>0.75223700000000004</v>
      </c>
      <c r="Z1845">
        <v>0.84804900000000005</v>
      </c>
      <c r="AA1845">
        <v>0.92543299999999995</v>
      </c>
      <c r="AB1845">
        <v>0.977522</v>
      </c>
      <c r="AC1845">
        <v>0.99946500000000005</v>
      </c>
      <c r="AD1845">
        <v>1</v>
      </c>
      <c r="AE1845">
        <v>0.99998500000000001</v>
      </c>
      <c r="AF1845">
        <v>0.999942</v>
      </c>
      <c r="AG1845">
        <v>0.99990400000000002</v>
      </c>
      <c r="AH1845">
        <v>0.999884</v>
      </c>
      <c r="AI1845">
        <v>0.99987800000000004</v>
      </c>
      <c r="AJ1845">
        <v>0.99987700000000002</v>
      </c>
      <c r="AK1845">
        <v>0.99987700000000002</v>
      </c>
      <c r="AL1845">
        <v>0.99987700000000002</v>
      </c>
      <c r="AM1845">
        <v>0.99987700000000002</v>
      </c>
      <c r="AN1845">
        <v>0.99987700000000002</v>
      </c>
      <c r="AO1845">
        <v>0.99987700000000002</v>
      </c>
      <c r="AP1845">
        <v>0.99987700000000002</v>
      </c>
      <c r="AQ1845">
        <v>0.99987700000000002</v>
      </c>
      <c r="AR1845">
        <v>0.99987700000000002</v>
      </c>
      <c r="AS1845">
        <v>0.99987700000000002</v>
      </c>
      <c r="AT1845">
        <v>0.99987700000000002</v>
      </c>
      <c r="AU1845">
        <v>0.99987700000000002</v>
      </c>
      <c r="AV1845">
        <v>0.99987700000000002</v>
      </c>
      <c r="AW1845">
        <v>0.99987700000000002</v>
      </c>
      <c r="AX1845">
        <v>0.99987700000000002</v>
      </c>
      <c r="AY1845">
        <v>0.99987700000000002</v>
      </c>
    </row>
    <row r="1846" spans="1:51" x14ac:dyDescent="0.35">
      <c r="A1846" t="s">
        <v>728</v>
      </c>
      <c r="B1846">
        <v>6</v>
      </c>
      <c r="C1846">
        <v>1985</v>
      </c>
      <c r="D1846">
        <v>1</v>
      </c>
      <c r="E1846" t="s">
        <v>740</v>
      </c>
      <c r="F1846">
        <v>1.6929E-4</v>
      </c>
      <c r="G1846">
        <v>3.3180900000000002E-4</v>
      </c>
      <c r="H1846">
        <v>6.7221499999999999E-4</v>
      </c>
      <c r="I1846">
        <v>1.3182199999999999E-3</v>
      </c>
      <c r="J1846">
        <v>2.5022199999999999E-3</v>
      </c>
      <c r="K1846">
        <v>4.5974900000000001E-3</v>
      </c>
      <c r="L1846">
        <v>8.1766400000000006E-3</v>
      </c>
      <c r="M1846">
        <v>1.4076200000000001E-2</v>
      </c>
      <c r="N1846">
        <v>2.3456100000000001E-2</v>
      </c>
      <c r="O1846">
        <v>3.7834199999999998E-2</v>
      </c>
      <c r="P1846">
        <v>5.9070499999999998E-2</v>
      </c>
      <c r="Q1846">
        <v>8.9271900000000001E-2</v>
      </c>
      <c r="R1846">
        <v>0.13059200000000001</v>
      </c>
      <c r="S1846">
        <v>0.184917</v>
      </c>
      <c r="T1846">
        <v>0.25345200000000001</v>
      </c>
      <c r="U1846">
        <v>0.33625699999999997</v>
      </c>
      <c r="V1846">
        <v>0.43182199999999998</v>
      </c>
      <c r="W1846">
        <v>0.53678099999999995</v>
      </c>
      <c r="X1846">
        <v>0.64587300000000003</v>
      </c>
      <c r="Y1846">
        <v>0.75223700000000004</v>
      </c>
      <c r="Z1846">
        <v>0.84804900000000005</v>
      </c>
      <c r="AA1846">
        <v>0.92543299999999995</v>
      </c>
      <c r="AB1846">
        <v>0.977522</v>
      </c>
      <c r="AC1846">
        <v>0.99946500000000005</v>
      </c>
      <c r="AD1846">
        <v>1</v>
      </c>
      <c r="AE1846">
        <v>0.99998500000000001</v>
      </c>
      <c r="AF1846">
        <v>0.999942</v>
      </c>
      <c r="AG1846">
        <v>0.99990400000000002</v>
      </c>
      <c r="AH1846">
        <v>0.999884</v>
      </c>
      <c r="AI1846">
        <v>0.99987800000000004</v>
      </c>
      <c r="AJ1846">
        <v>0.99987700000000002</v>
      </c>
      <c r="AK1846">
        <v>0.99987700000000002</v>
      </c>
      <c r="AL1846">
        <v>0.99987700000000002</v>
      </c>
      <c r="AM1846">
        <v>0.99987700000000002</v>
      </c>
      <c r="AN1846">
        <v>0.99987700000000002</v>
      </c>
      <c r="AO1846">
        <v>0.99987700000000002</v>
      </c>
      <c r="AP1846">
        <v>0.99987700000000002</v>
      </c>
      <c r="AQ1846">
        <v>0.99987700000000002</v>
      </c>
      <c r="AR1846">
        <v>0.99987700000000002</v>
      </c>
      <c r="AS1846">
        <v>0.99987700000000002</v>
      </c>
      <c r="AT1846">
        <v>0.99987700000000002</v>
      </c>
      <c r="AU1846">
        <v>0.99987700000000002</v>
      </c>
      <c r="AV1846">
        <v>0.99987700000000002</v>
      </c>
      <c r="AW1846">
        <v>0.99987700000000002</v>
      </c>
      <c r="AX1846">
        <v>0.99987700000000002</v>
      </c>
      <c r="AY1846">
        <v>0.99987700000000002</v>
      </c>
    </row>
    <row r="1847" spans="1:51" x14ac:dyDescent="0.35">
      <c r="A1847" t="s">
        <v>728</v>
      </c>
      <c r="B1847">
        <v>6</v>
      </c>
      <c r="C1847">
        <v>2019</v>
      </c>
      <c r="D1847">
        <v>1</v>
      </c>
      <c r="E1847" t="s">
        <v>1722</v>
      </c>
      <c r="F1847">
        <v>1.6929E-4</v>
      </c>
      <c r="G1847">
        <v>3.3180900000000002E-4</v>
      </c>
      <c r="H1847">
        <v>6.7221499999999999E-4</v>
      </c>
      <c r="I1847">
        <v>1.3182199999999999E-3</v>
      </c>
      <c r="J1847">
        <v>2.5022199999999999E-3</v>
      </c>
      <c r="K1847">
        <v>4.5974900000000001E-3</v>
      </c>
      <c r="L1847">
        <v>8.1766400000000006E-3</v>
      </c>
      <c r="M1847">
        <v>1.4076200000000001E-2</v>
      </c>
      <c r="N1847">
        <v>2.3456100000000001E-2</v>
      </c>
      <c r="O1847">
        <v>3.7834199999999998E-2</v>
      </c>
      <c r="P1847">
        <v>5.9070499999999998E-2</v>
      </c>
      <c r="Q1847">
        <v>8.9271900000000001E-2</v>
      </c>
      <c r="R1847">
        <v>0.13059200000000001</v>
      </c>
      <c r="S1847">
        <v>0.184917</v>
      </c>
      <c r="T1847">
        <v>0.25345200000000001</v>
      </c>
      <c r="U1847">
        <v>0.33625699999999997</v>
      </c>
      <c r="V1847">
        <v>0.43182199999999998</v>
      </c>
      <c r="W1847">
        <v>0.53678099999999995</v>
      </c>
      <c r="X1847">
        <v>0.64587300000000003</v>
      </c>
      <c r="Y1847">
        <v>0.75223700000000004</v>
      </c>
      <c r="Z1847">
        <v>0.84804900000000005</v>
      </c>
      <c r="AA1847">
        <v>0.92543299999999995</v>
      </c>
      <c r="AB1847">
        <v>0.977522</v>
      </c>
      <c r="AC1847">
        <v>0.99946500000000005</v>
      </c>
      <c r="AD1847">
        <v>1</v>
      </c>
      <c r="AE1847">
        <v>0.99998500000000001</v>
      </c>
      <c r="AF1847">
        <v>0.999942</v>
      </c>
      <c r="AG1847">
        <v>0.99990400000000002</v>
      </c>
      <c r="AH1847">
        <v>0.999884</v>
      </c>
      <c r="AI1847">
        <v>0.99987800000000004</v>
      </c>
      <c r="AJ1847">
        <v>0.99987700000000002</v>
      </c>
      <c r="AK1847">
        <v>0.99987700000000002</v>
      </c>
      <c r="AL1847">
        <v>0.99987700000000002</v>
      </c>
      <c r="AM1847">
        <v>0.99987700000000002</v>
      </c>
      <c r="AN1847">
        <v>0.99987700000000002</v>
      </c>
      <c r="AO1847">
        <v>0.99987700000000002</v>
      </c>
      <c r="AP1847">
        <v>0.99987700000000002</v>
      </c>
      <c r="AQ1847">
        <v>0.99987700000000002</v>
      </c>
      <c r="AR1847">
        <v>0.99987700000000002</v>
      </c>
      <c r="AS1847">
        <v>0.99987700000000002</v>
      </c>
      <c r="AT1847">
        <v>0.99987700000000002</v>
      </c>
      <c r="AU1847">
        <v>0.99987700000000002</v>
      </c>
      <c r="AV1847">
        <v>0.99987700000000002</v>
      </c>
      <c r="AW1847">
        <v>0.99987700000000002</v>
      </c>
      <c r="AX1847">
        <v>0.99987700000000002</v>
      </c>
      <c r="AY1847">
        <v>0.99987700000000002</v>
      </c>
    </row>
    <row r="1848" spans="1:51" x14ac:dyDescent="0.35">
      <c r="A1848" t="s">
        <v>728</v>
      </c>
      <c r="B1848">
        <v>6</v>
      </c>
      <c r="C1848">
        <v>2020</v>
      </c>
      <c r="D1848">
        <v>1</v>
      </c>
      <c r="E1848" t="s">
        <v>1788</v>
      </c>
      <c r="F1848">
        <v>1.6929E-4</v>
      </c>
      <c r="G1848">
        <v>3.3180900000000002E-4</v>
      </c>
      <c r="H1848">
        <v>6.7221499999999999E-4</v>
      </c>
      <c r="I1848">
        <v>1.3182199999999999E-3</v>
      </c>
      <c r="J1848">
        <v>2.5022199999999999E-3</v>
      </c>
      <c r="K1848">
        <v>4.5974900000000001E-3</v>
      </c>
      <c r="L1848">
        <v>8.1766400000000006E-3</v>
      </c>
      <c r="M1848">
        <v>1.4076200000000001E-2</v>
      </c>
      <c r="N1848">
        <v>2.3456100000000001E-2</v>
      </c>
      <c r="O1848">
        <v>3.7834199999999998E-2</v>
      </c>
      <c r="P1848">
        <v>5.9070499999999998E-2</v>
      </c>
      <c r="Q1848">
        <v>8.9271900000000001E-2</v>
      </c>
      <c r="R1848">
        <v>0.13059200000000001</v>
      </c>
      <c r="S1848">
        <v>0.184917</v>
      </c>
      <c r="T1848">
        <v>0.25345200000000001</v>
      </c>
      <c r="U1848">
        <v>0.33625699999999997</v>
      </c>
      <c r="V1848">
        <v>0.43182199999999998</v>
      </c>
      <c r="W1848">
        <v>0.53678099999999995</v>
      </c>
      <c r="X1848">
        <v>0.64587300000000003</v>
      </c>
      <c r="Y1848">
        <v>0.75223700000000004</v>
      </c>
      <c r="Z1848">
        <v>0.84804900000000005</v>
      </c>
      <c r="AA1848">
        <v>0.92543299999999995</v>
      </c>
      <c r="AB1848">
        <v>0.977522</v>
      </c>
      <c r="AC1848">
        <v>0.99946500000000005</v>
      </c>
      <c r="AD1848">
        <v>1</v>
      </c>
      <c r="AE1848">
        <v>0.99998500000000001</v>
      </c>
      <c r="AF1848">
        <v>0.999942</v>
      </c>
      <c r="AG1848">
        <v>0.99990400000000002</v>
      </c>
      <c r="AH1848">
        <v>0.999884</v>
      </c>
      <c r="AI1848">
        <v>0.99987800000000004</v>
      </c>
      <c r="AJ1848">
        <v>0.99987700000000002</v>
      </c>
      <c r="AK1848">
        <v>0.99987700000000002</v>
      </c>
      <c r="AL1848">
        <v>0.99987700000000002</v>
      </c>
      <c r="AM1848">
        <v>0.99987700000000002</v>
      </c>
      <c r="AN1848">
        <v>0.99987700000000002</v>
      </c>
      <c r="AO1848">
        <v>0.99987700000000002</v>
      </c>
      <c r="AP1848">
        <v>0.99987700000000002</v>
      </c>
      <c r="AQ1848">
        <v>0.99987700000000002</v>
      </c>
      <c r="AR1848">
        <v>0.99987700000000002</v>
      </c>
      <c r="AS1848">
        <v>0.99987700000000002</v>
      </c>
      <c r="AT1848">
        <v>0.99987700000000002</v>
      </c>
      <c r="AU1848">
        <v>0.99987700000000002</v>
      </c>
      <c r="AV1848">
        <v>0.99987700000000002</v>
      </c>
      <c r="AW1848">
        <v>0.99987700000000002</v>
      </c>
      <c r="AX1848">
        <v>0.99987700000000002</v>
      </c>
      <c r="AY1848">
        <v>0.99987700000000002</v>
      </c>
    </row>
    <row r="1849" spans="1:51" x14ac:dyDescent="0.35">
      <c r="A1849" t="s">
        <v>728</v>
      </c>
      <c r="B1849">
        <v>7</v>
      </c>
      <c r="C1849">
        <v>1985</v>
      </c>
      <c r="D1849">
        <v>1</v>
      </c>
      <c r="E1849" t="s">
        <v>741</v>
      </c>
      <c r="F1849" s="2">
        <v>3.0864499999999998E-9</v>
      </c>
      <c r="G1849" s="2">
        <v>6.0494499999999996E-9</v>
      </c>
      <c r="H1849" s="2">
        <v>6.8887199999999998E-9</v>
      </c>
      <c r="I1849" s="2">
        <v>8.1561100000000007E-9</v>
      </c>
      <c r="J1849" s="2">
        <v>3.0802599999999999E-8</v>
      </c>
      <c r="K1849" s="2">
        <v>5.5315399999999997E-6</v>
      </c>
      <c r="L1849">
        <v>5.1165599999999998E-4</v>
      </c>
      <c r="M1849">
        <v>1.6494600000000002E-2</v>
      </c>
      <c r="N1849">
        <v>0.184892</v>
      </c>
      <c r="O1849">
        <v>0.72059200000000001</v>
      </c>
      <c r="P1849">
        <v>0.99993600000000005</v>
      </c>
      <c r="Q1849">
        <v>0.92964400000000003</v>
      </c>
      <c r="R1849">
        <v>9.2179499999999998E-2</v>
      </c>
      <c r="S1849">
        <v>3.5669299999999999E-4</v>
      </c>
      <c r="T1849" s="2">
        <v>8.42957E-8</v>
      </c>
      <c r="U1849" s="2">
        <v>1.72078E-8</v>
      </c>
      <c r="V1849" s="2">
        <v>1.18681E-8</v>
      </c>
      <c r="W1849" s="2">
        <v>9.1436000000000006E-9</v>
      </c>
      <c r="X1849" s="2">
        <v>7.5374599999999993E-9</v>
      </c>
      <c r="Y1849" s="2">
        <v>6.4951799999999999E-9</v>
      </c>
      <c r="Z1849" s="2">
        <v>5.77121E-9</v>
      </c>
      <c r="AA1849" s="2">
        <v>5.24233E-9</v>
      </c>
      <c r="AB1849" s="2">
        <v>4.8407300000000001E-9</v>
      </c>
      <c r="AC1849" s="2">
        <v>4.5262900000000001E-9</v>
      </c>
      <c r="AD1849" s="2">
        <v>4.2739299999999999E-9</v>
      </c>
      <c r="AE1849" s="2">
        <v>4.0672500000000004E-9</v>
      </c>
      <c r="AF1849" s="2">
        <v>3.8950499999999997E-9</v>
      </c>
      <c r="AG1849" s="2">
        <v>3.7495099999999998E-9</v>
      </c>
      <c r="AH1849" s="2">
        <v>3.6249599999999999E-9</v>
      </c>
      <c r="AI1849" s="2">
        <v>3.51722E-9</v>
      </c>
      <c r="AJ1849" s="2">
        <v>3.4231500000000001E-9</v>
      </c>
      <c r="AK1849" s="2">
        <v>3.3403300000000002E-9</v>
      </c>
      <c r="AL1849" s="2">
        <v>3.2668699999999999E-9</v>
      </c>
      <c r="AM1849" s="2">
        <v>3.2012899999999998E-9</v>
      </c>
      <c r="AN1849" s="2">
        <v>3.1423999999999998E-9</v>
      </c>
      <c r="AO1849" s="2">
        <v>3.0892300000000001E-9</v>
      </c>
      <c r="AP1849" s="2">
        <v>3.0409899999999999E-9</v>
      </c>
      <c r="AQ1849" s="2">
        <v>2.9970399999999998E-9</v>
      </c>
      <c r="AR1849" s="2">
        <v>2.9568200000000001E-9</v>
      </c>
      <c r="AS1849" s="2">
        <v>2.9198999999999998E-9</v>
      </c>
      <c r="AT1849" s="2">
        <v>2.8858700000000001E-9</v>
      </c>
      <c r="AU1849" s="2">
        <v>2.8544200000000002E-9</v>
      </c>
      <c r="AV1849" s="2">
        <v>2.8252599999999998E-9</v>
      </c>
      <c r="AW1849" s="2">
        <v>2.7981600000000002E-9</v>
      </c>
      <c r="AX1849" s="2">
        <v>2.7728999999999998E-9</v>
      </c>
      <c r="AY1849" s="2">
        <v>2.7493E-9</v>
      </c>
    </row>
    <row r="1850" spans="1:51" x14ac:dyDescent="0.35">
      <c r="A1850" t="s">
        <v>728</v>
      </c>
      <c r="B1850">
        <v>7</v>
      </c>
      <c r="C1850">
        <v>2019</v>
      </c>
      <c r="D1850">
        <v>1</v>
      </c>
      <c r="E1850" t="s">
        <v>1789</v>
      </c>
      <c r="F1850" s="2">
        <v>3.0864499999999998E-9</v>
      </c>
      <c r="G1850" s="2">
        <v>6.0494499999999996E-9</v>
      </c>
      <c r="H1850" s="2">
        <v>6.8887199999999998E-9</v>
      </c>
      <c r="I1850" s="2">
        <v>8.1561100000000007E-9</v>
      </c>
      <c r="J1850" s="2">
        <v>3.0802599999999999E-8</v>
      </c>
      <c r="K1850" s="2">
        <v>5.5315399999999997E-6</v>
      </c>
      <c r="L1850">
        <v>5.1165599999999998E-4</v>
      </c>
      <c r="M1850">
        <v>1.6494600000000002E-2</v>
      </c>
      <c r="N1850">
        <v>0.184892</v>
      </c>
      <c r="O1850">
        <v>0.72059200000000001</v>
      </c>
      <c r="P1850">
        <v>0.99993600000000005</v>
      </c>
      <c r="Q1850">
        <v>0.92964400000000003</v>
      </c>
      <c r="R1850">
        <v>9.2179499999999998E-2</v>
      </c>
      <c r="S1850">
        <v>3.5669299999999999E-4</v>
      </c>
      <c r="T1850" s="2">
        <v>8.42957E-8</v>
      </c>
      <c r="U1850" s="2">
        <v>1.72078E-8</v>
      </c>
      <c r="V1850" s="2">
        <v>1.18681E-8</v>
      </c>
      <c r="W1850" s="2">
        <v>9.1436000000000006E-9</v>
      </c>
      <c r="X1850" s="2">
        <v>7.5374599999999993E-9</v>
      </c>
      <c r="Y1850" s="2">
        <v>6.4951799999999999E-9</v>
      </c>
      <c r="Z1850" s="2">
        <v>5.77121E-9</v>
      </c>
      <c r="AA1850" s="2">
        <v>5.24233E-9</v>
      </c>
      <c r="AB1850" s="2">
        <v>4.8407300000000001E-9</v>
      </c>
      <c r="AC1850" s="2">
        <v>4.5262900000000001E-9</v>
      </c>
      <c r="AD1850" s="2">
        <v>4.2739299999999999E-9</v>
      </c>
      <c r="AE1850" s="2">
        <v>4.0672500000000004E-9</v>
      </c>
      <c r="AF1850" s="2">
        <v>3.8950499999999997E-9</v>
      </c>
      <c r="AG1850" s="2">
        <v>3.7495099999999998E-9</v>
      </c>
      <c r="AH1850" s="2">
        <v>3.6249599999999999E-9</v>
      </c>
      <c r="AI1850" s="2">
        <v>3.51722E-9</v>
      </c>
      <c r="AJ1850" s="2">
        <v>3.4231500000000001E-9</v>
      </c>
      <c r="AK1850" s="2">
        <v>3.3403300000000002E-9</v>
      </c>
      <c r="AL1850" s="2">
        <v>3.2668699999999999E-9</v>
      </c>
      <c r="AM1850" s="2">
        <v>3.2012899999999998E-9</v>
      </c>
      <c r="AN1850" s="2">
        <v>3.1423999999999998E-9</v>
      </c>
      <c r="AO1850" s="2">
        <v>3.0892300000000001E-9</v>
      </c>
      <c r="AP1850" s="2">
        <v>3.0409899999999999E-9</v>
      </c>
      <c r="AQ1850" s="2">
        <v>2.9970399999999998E-9</v>
      </c>
      <c r="AR1850" s="2">
        <v>2.9568200000000001E-9</v>
      </c>
      <c r="AS1850" s="2">
        <v>2.9198999999999998E-9</v>
      </c>
      <c r="AT1850" s="2">
        <v>2.8858700000000001E-9</v>
      </c>
      <c r="AU1850" s="2">
        <v>2.8544200000000002E-9</v>
      </c>
      <c r="AV1850" s="2">
        <v>2.8252599999999998E-9</v>
      </c>
      <c r="AW1850" s="2">
        <v>2.7981600000000002E-9</v>
      </c>
      <c r="AX1850" s="2">
        <v>2.7728999999999998E-9</v>
      </c>
      <c r="AY1850" s="2">
        <v>2.7493E-9</v>
      </c>
    </row>
    <row r="1851" spans="1:51" x14ac:dyDescent="0.35">
      <c r="A1851" t="s">
        <v>728</v>
      </c>
      <c r="B1851">
        <v>8</v>
      </c>
      <c r="C1851">
        <v>1985</v>
      </c>
      <c r="D1851">
        <v>1</v>
      </c>
      <c r="E1851" t="s">
        <v>742</v>
      </c>
      <c r="F1851" s="2">
        <v>2.2989499999999998E-9</v>
      </c>
      <c r="G1851" s="2">
        <v>4.5059499999999997E-9</v>
      </c>
      <c r="H1851" s="2">
        <v>4.81572E-9</v>
      </c>
      <c r="I1851" s="2">
        <v>5.2797999999999999E-9</v>
      </c>
      <c r="J1851" s="2">
        <v>1.1055499999999999E-8</v>
      </c>
      <c r="K1851" s="2">
        <v>2.6504499999999998E-7</v>
      </c>
      <c r="L1851" s="2">
        <v>8.0755700000000007E-6</v>
      </c>
      <c r="M1851">
        <v>1.61812E-4</v>
      </c>
      <c r="N1851">
        <v>2.0859099999999998E-3</v>
      </c>
      <c r="O1851">
        <v>1.7285700000000001E-2</v>
      </c>
      <c r="P1851">
        <v>9.2081800000000005E-2</v>
      </c>
      <c r="Q1851">
        <v>0.31531900000000002</v>
      </c>
      <c r="R1851">
        <v>0.69409299999999996</v>
      </c>
      <c r="S1851">
        <v>0.98215600000000003</v>
      </c>
      <c r="T1851">
        <v>0.99999899999999997</v>
      </c>
      <c r="U1851">
        <v>0.99686300000000005</v>
      </c>
      <c r="V1851">
        <v>0.98207199999999994</v>
      </c>
      <c r="W1851">
        <v>0.95566300000000004</v>
      </c>
      <c r="X1851">
        <v>0.91858700000000004</v>
      </c>
      <c r="Y1851">
        <v>0.87214700000000001</v>
      </c>
      <c r="Z1851">
        <v>0.81792399999999998</v>
      </c>
      <c r="AA1851">
        <v>0.75768800000000003</v>
      </c>
      <c r="AB1851">
        <v>0.69330099999999995</v>
      </c>
      <c r="AC1851">
        <v>0.62662399999999996</v>
      </c>
      <c r="AD1851">
        <v>0.55942999999999998</v>
      </c>
      <c r="AE1851">
        <v>0.49333199999999999</v>
      </c>
      <c r="AF1851">
        <v>0.42972100000000002</v>
      </c>
      <c r="AG1851">
        <v>0.36973200000000001</v>
      </c>
      <c r="AH1851">
        <v>0.31422600000000001</v>
      </c>
      <c r="AI1851">
        <v>0.26378499999999999</v>
      </c>
      <c r="AJ1851">
        <v>0.21873300000000001</v>
      </c>
      <c r="AK1851">
        <v>0.17915600000000001</v>
      </c>
      <c r="AL1851">
        <v>0.14494399999999999</v>
      </c>
      <c r="AM1851">
        <v>0.115831</v>
      </c>
      <c r="AN1851">
        <v>9.1433200000000006E-2</v>
      </c>
      <c r="AO1851">
        <v>7.1291300000000002E-2</v>
      </c>
      <c r="AP1851">
        <v>5.4906400000000001E-2</v>
      </c>
      <c r="AQ1851">
        <v>4.1769899999999999E-2</v>
      </c>
      <c r="AR1851">
        <v>3.1387600000000002E-2</v>
      </c>
      <c r="AS1851">
        <v>2.32973E-2</v>
      </c>
      <c r="AT1851">
        <v>1.70808E-2</v>
      </c>
      <c r="AU1851">
        <v>1.23698E-2</v>
      </c>
      <c r="AV1851">
        <v>8.8485999999999999E-3</v>
      </c>
      <c r="AW1851">
        <v>6.2522799999999998E-3</v>
      </c>
      <c r="AX1851">
        <v>4.3637199999999998E-3</v>
      </c>
      <c r="AY1851">
        <v>3.0083499999999999E-3</v>
      </c>
    </row>
    <row r="1852" spans="1:51" x14ac:dyDescent="0.35">
      <c r="A1852" t="s">
        <v>728</v>
      </c>
      <c r="B1852">
        <v>8</v>
      </c>
      <c r="C1852">
        <v>2019</v>
      </c>
      <c r="D1852">
        <v>1</v>
      </c>
      <c r="E1852" t="s">
        <v>1790</v>
      </c>
      <c r="F1852" s="2">
        <v>2.2989499999999998E-9</v>
      </c>
      <c r="G1852" s="2">
        <v>4.5059499999999997E-9</v>
      </c>
      <c r="H1852" s="2">
        <v>4.81572E-9</v>
      </c>
      <c r="I1852" s="2">
        <v>5.2797999999999999E-9</v>
      </c>
      <c r="J1852" s="2">
        <v>1.1055499999999999E-8</v>
      </c>
      <c r="K1852" s="2">
        <v>2.6504499999999998E-7</v>
      </c>
      <c r="L1852" s="2">
        <v>8.0755700000000007E-6</v>
      </c>
      <c r="M1852">
        <v>1.61812E-4</v>
      </c>
      <c r="N1852">
        <v>2.0859099999999998E-3</v>
      </c>
      <c r="O1852">
        <v>1.7285700000000001E-2</v>
      </c>
      <c r="P1852">
        <v>9.2081800000000005E-2</v>
      </c>
      <c r="Q1852">
        <v>0.31531900000000002</v>
      </c>
      <c r="R1852">
        <v>0.69409299999999996</v>
      </c>
      <c r="S1852">
        <v>0.98215600000000003</v>
      </c>
      <c r="T1852">
        <v>0.99999899999999997</v>
      </c>
      <c r="U1852">
        <v>0.99686300000000005</v>
      </c>
      <c r="V1852">
        <v>0.98207199999999994</v>
      </c>
      <c r="W1852">
        <v>0.95566300000000004</v>
      </c>
      <c r="X1852">
        <v>0.91858700000000004</v>
      </c>
      <c r="Y1852">
        <v>0.87214700000000001</v>
      </c>
      <c r="Z1852">
        <v>0.81792399999999998</v>
      </c>
      <c r="AA1852">
        <v>0.75768800000000003</v>
      </c>
      <c r="AB1852">
        <v>0.69330099999999995</v>
      </c>
      <c r="AC1852">
        <v>0.62662399999999996</v>
      </c>
      <c r="AD1852">
        <v>0.55942999999999998</v>
      </c>
      <c r="AE1852">
        <v>0.49333199999999999</v>
      </c>
      <c r="AF1852">
        <v>0.42972100000000002</v>
      </c>
      <c r="AG1852">
        <v>0.36973200000000001</v>
      </c>
      <c r="AH1852">
        <v>0.31422600000000001</v>
      </c>
      <c r="AI1852">
        <v>0.26378499999999999</v>
      </c>
      <c r="AJ1852">
        <v>0.21873300000000001</v>
      </c>
      <c r="AK1852">
        <v>0.17915600000000001</v>
      </c>
      <c r="AL1852">
        <v>0.14494399999999999</v>
      </c>
      <c r="AM1852">
        <v>0.115831</v>
      </c>
      <c r="AN1852">
        <v>9.1433200000000006E-2</v>
      </c>
      <c r="AO1852">
        <v>7.1291300000000002E-2</v>
      </c>
      <c r="AP1852">
        <v>5.4906400000000001E-2</v>
      </c>
      <c r="AQ1852">
        <v>4.1769899999999999E-2</v>
      </c>
      <c r="AR1852">
        <v>3.1387600000000002E-2</v>
      </c>
      <c r="AS1852">
        <v>2.32973E-2</v>
      </c>
      <c r="AT1852">
        <v>1.70808E-2</v>
      </c>
      <c r="AU1852">
        <v>1.23698E-2</v>
      </c>
      <c r="AV1852">
        <v>8.8485999999999999E-3</v>
      </c>
      <c r="AW1852">
        <v>6.2522799999999998E-3</v>
      </c>
      <c r="AX1852">
        <v>4.3637199999999998E-3</v>
      </c>
      <c r="AY1852">
        <v>3.0083499999999999E-3</v>
      </c>
    </row>
    <row r="1853" spans="1:51" x14ac:dyDescent="0.35">
      <c r="A1853" t="s">
        <v>728</v>
      </c>
      <c r="B1853">
        <v>9</v>
      </c>
      <c r="C1853">
        <v>1985</v>
      </c>
      <c r="D1853">
        <v>1</v>
      </c>
      <c r="E1853" t="s">
        <v>1547</v>
      </c>
      <c r="F1853">
        <v>1.22755E-3</v>
      </c>
      <c r="G1853">
        <v>2.4060000000000002E-3</v>
      </c>
      <c r="H1853">
        <v>3.76583E-3</v>
      </c>
      <c r="I1853">
        <v>5.7931600000000003E-3</v>
      </c>
      <c r="J1853">
        <v>8.7591400000000003E-3</v>
      </c>
      <c r="K1853">
        <v>1.30166E-2</v>
      </c>
      <c r="L1853">
        <v>1.9011799999999999E-2</v>
      </c>
      <c r="M1853">
        <v>2.7292299999999999E-2</v>
      </c>
      <c r="N1853">
        <v>3.8507699999999999E-2</v>
      </c>
      <c r="O1853">
        <v>5.3400499999999997E-2</v>
      </c>
      <c r="P1853">
        <v>7.2783600000000004E-2</v>
      </c>
      <c r="Q1853">
        <v>9.7501699999999997E-2</v>
      </c>
      <c r="R1853">
        <v>0.12837499999999999</v>
      </c>
      <c r="S1853">
        <v>0.166127</v>
      </c>
      <c r="T1853">
        <v>0.21129600000000001</v>
      </c>
      <c r="U1853">
        <v>0.26413799999999998</v>
      </c>
      <c r="V1853">
        <v>0.32453599999999999</v>
      </c>
      <c r="W1853">
        <v>0.39190799999999998</v>
      </c>
      <c r="X1853">
        <v>0.46515299999999998</v>
      </c>
      <c r="Y1853">
        <v>0.54262299999999997</v>
      </c>
      <c r="Z1853">
        <v>0.622143</v>
      </c>
      <c r="AA1853">
        <v>0.70108999999999999</v>
      </c>
      <c r="AB1853">
        <v>0.77651000000000003</v>
      </c>
      <c r="AC1853">
        <v>0.84530099999999997</v>
      </c>
      <c r="AD1853">
        <v>0.90441099999999996</v>
      </c>
      <c r="AE1853">
        <v>0.95106599999999997</v>
      </c>
      <c r="AF1853">
        <v>0.98298300000000005</v>
      </c>
      <c r="AG1853">
        <v>0.99855499999999997</v>
      </c>
      <c r="AH1853">
        <v>1</v>
      </c>
      <c r="AI1853">
        <v>1</v>
      </c>
      <c r="AJ1853">
        <v>0.99999899999999997</v>
      </c>
      <c r="AK1853">
        <v>0.99999700000000002</v>
      </c>
      <c r="AL1853">
        <v>0.99999400000000005</v>
      </c>
      <c r="AM1853">
        <v>0.99999000000000005</v>
      </c>
      <c r="AN1853">
        <v>0.99998500000000001</v>
      </c>
      <c r="AO1853">
        <v>0.99997899999999995</v>
      </c>
      <c r="AP1853">
        <v>0.999973</v>
      </c>
      <c r="AQ1853">
        <v>0.99996499999999999</v>
      </c>
      <c r="AR1853">
        <v>0.99995699999999998</v>
      </c>
      <c r="AS1853">
        <v>0.99994799999999995</v>
      </c>
      <c r="AT1853">
        <v>0.99993799999999999</v>
      </c>
      <c r="AU1853">
        <v>0.99992700000000001</v>
      </c>
      <c r="AV1853">
        <v>0.999915</v>
      </c>
      <c r="AW1853">
        <v>0.99990299999999999</v>
      </c>
      <c r="AX1853">
        <v>0.99988999999999995</v>
      </c>
      <c r="AY1853">
        <v>0.99987700000000002</v>
      </c>
    </row>
    <row r="1854" spans="1:51" x14ac:dyDescent="0.35">
      <c r="A1854" t="s">
        <v>728</v>
      </c>
      <c r="B1854">
        <v>9</v>
      </c>
      <c r="C1854">
        <v>2014</v>
      </c>
      <c r="D1854">
        <v>1</v>
      </c>
      <c r="E1854" t="s">
        <v>1548</v>
      </c>
      <c r="F1854">
        <v>1.22755E-3</v>
      </c>
      <c r="G1854">
        <v>2.4060000000000002E-3</v>
      </c>
      <c r="H1854">
        <v>3.76583E-3</v>
      </c>
      <c r="I1854">
        <v>5.7931600000000003E-3</v>
      </c>
      <c r="J1854">
        <v>8.7591400000000003E-3</v>
      </c>
      <c r="K1854">
        <v>1.30166E-2</v>
      </c>
      <c r="L1854">
        <v>1.9011799999999999E-2</v>
      </c>
      <c r="M1854">
        <v>2.7292299999999999E-2</v>
      </c>
      <c r="N1854">
        <v>3.8507699999999999E-2</v>
      </c>
      <c r="O1854">
        <v>5.3400499999999997E-2</v>
      </c>
      <c r="P1854">
        <v>7.2783600000000004E-2</v>
      </c>
      <c r="Q1854">
        <v>9.7501699999999997E-2</v>
      </c>
      <c r="R1854">
        <v>0.12837499999999999</v>
      </c>
      <c r="S1854">
        <v>0.166127</v>
      </c>
      <c r="T1854">
        <v>0.21129600000000001</v>
      </c>
      <c r="U1854">
        <v>0.26413799999999998</v>
      </c>
      <c r="V1854">
        <v>0.32453599999999999</v>
      </c>
      <c r="W1854">
        <v>0.39190799999999998</v>
      </c>
      <c r="X1854">
        <v>0.46515299999999998</v>
      </c>
      <c r="Y1854">
        <v>0.54262299999999997</v>
      </c>
      <c r="Z1854">
        <v>0.622143</v>
      </c>
      <c r="AA1854">
        <v>0.70108999999999999</v>
      </c>
      <c r="AB1854">
        <v>0.77651000000000003</v>
      </c>
      <c r="AC1854">
        <v>0.84530099999999997</v>
      </c>
      <c r="AD1854">
        <v>0.90441099999999996</v>
      </c>
      <c r="AE1854">
        <v>0.95106599999999997</v>
      </c>
      <c r="AF1854">
        <v>0.98298300000000005</v>
      </c>
      <c r="AG1854">
        <v>0.99855499999999997</v>
      </c>
      <c r="AH1854">
        <v>1</v>
      </c>
      <c r="AI1854">
        <v>1</v>
      </c>
      <c r="AJ1854">
        <v>0.99999899999999997</v>
      </c>
      <c r="AK1854">
        <v>0.99999700000000002</v>
      </c>
      <c r="AL1854">
        <v>0.99999400000000005</v>
      </c>
      <c r="AM1854">
        <v>0.99999000000000005</v>
      </c>
      <c r="AN1854">
        <v>0.99998500000000001</v>
      </c>
      <c r="AO1854">
        <v>0.99997899999999995</v>
      </c>
      <c r="AP1854">
        <v>0.999973</v>
      </c>
      <c r="AQ1854">
        <v>0.99996499999999999</v>
      </c>
      <c r="AR1854">
        <v>0.99995699999999998</v>
      </c>
      <c r="AS1854">
        <v>0.99994799999999995</v>
      </c>
      <c r="AT1854">
        <v>0.99993799999999999</v>
      </c>
      <c r="AU1854">
        <v>0.99992700000000001</v>
      </c>
      <c r="AV1854">
        <v>0.999915</v>
      </c>
      <c r="AW1854">
        <v>0.99990299999999999</v>
      </c>
      <c r="AX1854">
        <v>0.99988999999999995</v>
      </c>
      <c r="AY1854">
        <v>0.99987700000000002</v>
      </c>
    </row>
    <row r="1855" spans="1:51" x14ac:dyDescent="0.35">
      <c r="A1855" t="s">
        <v>728</v>
      </c>
      <c r="B1855">
        <v>9</v>
      </c>
      <c r="C1855">
        <v>2015</v>
      </c>
      <c r="D1855">
        <v>1</v>
      </c>
      <c r="E1855" t="s">
        <v>1634</v>
      </c>
      <c r="F1855" s="2">
        <v>4.6423599999999998E-8</v>
      </c>
      <c r="G1855" s="2">
        <v>9.0990199999999994E-8</v>
      </c>
      <c r="H1855" s="2">
        <v>5.2479299999999995E-7</v>
      </c>
      <c r="I1855" s="2">
        <v>2.80378E-6</v>
      </c>
      <c r="J1855" s="2">
        <v>1.3564700000000001E-5</v>
      </c>
      <c r="K1855" s="2">
        <v>5.9203599999999997E-5</v>
      </c>
      <c r="L1855">
        <v>2.32952E-4</v>
      </c>
      <c r="M1855">
        <v>8.2624300000000005E-4</v>
      </c>
      <c r="N1855">
        <v>2.6415399999999999E-3</v>
      </c>
      <c r="O1855">
        <v>7.61227E-3</v>
      </c>
      <c r="P1855">
        <v>1.9773200000000001E-2</v>
      </c>
      <c r="Q1855">
        <v>4.62961E-2</v>
      </c>
      <c r="R1855">
        <v>9.7705100000000003E-2</v>
      </c>
      <c r="S1855">
        <v>0.185864</v>
      </c>
      <c r="T1855">
        <v>0.31869799999999998</v>
      </c>
      <c r="U1855">
        <v>0.49257000000000001</v>
      </c>
      <c r="V1855">
        <v>0.68621900000000002</v>
      </c>
      <c r="W1855">
        <v>0.86171200000000003</v>
      </c>
      <c r="X1855">
        <v>0.97536500000000004</v>
      </c>
      <c r="Y1855">
        <v>0.99999800000000005</v>
      </c>
      <c r="Z1855">
        <v>0.99995400000000001</v>
      </c>
      <c r="AA1855">
        <v>0.99915900000000002</v>
      </c>
      <c r="AB1855">
        <v>0.99738000000000004</v>
      </c>
      <c r="AC1855">
        <v>0.99462099999999998</v>
      </c>
      <c r="AD1855">
        <v>0.99089099999999997</v>
      </c>
      <c r="AE1855">
        <v>0.98620200000000002</v>
      </c>
      <c r="AF1855">
        <v>0.98056500000000002</v>
      </c>
      <c r="AG1855">
        <v>0.97399899999999995</v>
      </c>
      <c r="AH1855">
        <v>0.96652199999999999</v>
      </c>
      <c r="AI1855">
        <v>0.95815600000000001</v>
      </c>
      <c r="AJ1855">
        <v>0.94892600000000005</v>
      </c>
      <c r="AK1855">
        <v>0.93885600000000002</v>
      </c>
      <c r="AL1855">
        <v>0.92797700000000005</v>
      </c>
      <c r="AM1855">
        <v>0.91631899999999999</v>
      </c>
      <c r="AN1855">
        <v>0.90391500000000002</v>
      </c>
      <c r="AO1855">
        <v>0.89079799999999998</v>
      </c>
      <c r="AP1855">
        <v>0.87700599999999995</v>
      </c>
      <c r="AQ1855">
        <v>0.86257499999999998</v>
      </c>
      <c r="AR1855">
        <v>0.84754399999999996</v>
      </c>
      <c r="AS1855">
        <v>0.83195399999999997</v>
      </c>
      <c r="AT1855">
        <v>0.81584400000000001</v>
      </c>
      <c r="AU1855">
        <v>0.799257</v>
      </c>
      <c r="AV1855">
        <v>0.78223500000000001</v>
      </c>
      <c r="AW1855">
        <v>0.76481900000000003</v>
      </c>
      <c r="AX1855">
        <v>0.747054</v>
      </c>
      <c r="AY1855">
        <v>0.72898099999999999</v>
      </c>
    </row>
    <row r="1856" spans="1:51" x14ac:dyDescent="0.35">
      <c r="A1856" t="s">
        <v>728</v>
      </c>
      <c r="B1856">
        <v>9</v>
      </c>
      <c r="C1856">
        <v>2019</v>
      </c>
      <c r="D1856">
        <v>1</v>
      </c>
      <c r="E1856" t="s">
        <v>1791</v>
      </c>
      <c r="F1856" s="2">
        <v>4.6423599999999998E-8</v>
      </c>
      <c r="G1856" s="2">
        <v>9.0990199999999994E-8</v>
      </c>
      <c r="H1856" s="2">
        <v>5.2479299999999995E-7</v>
      </c>
      <c r="I1856" s="2">
        <v>2.80378E-6</v>
      </c>
      <c r="J1856" s="2">
        <v>1.3564700000000001E-5</v>
      </c>
      <c r="K1856" s="2">
        <v>5.9203599999999997E-5</v>
      </c>
      <c r="L1856">
        <v>2.32952E-4</v>
      </c>
      <c r="M1856">
        <v>8.2624300000000005E-4</v>
      </c>
      <c r="N1856">
        <v>2.6415399999999999E-3</v>
      </c>
      <c r="O1856">
        <v>7.61227E-3</v>
      </c>
      <c r="P1856">
        <v>1.9773200000000001E-2</v>
      </c>
      <c r="Q1856">
        <v>4.62961E-2</v>
      </c>
      <c r="R1856">
        <v>9.7705100000000003E-2</v>
      </c>
      <c r="S1856">
        <v>0.185864</v>
      </c>
      <c r="T1856">
        <v>0.31869799999999998</v>
      </c>
      <c r="U1856">
        <v>0.49257000000000001</v>
      </c>
      <c r="V1856">
        <v>0.68621900000000002</v>
      </c>
      <c r="W1856">
        <v>0.86171200000000003</v>
      </c>
      <c r="X1856">
        <v>0.97536500000000004</v>
      </c>
      <c r="Y1856">
        <v>0.99999800000000005</v>
      </c>
      <c r="Z1856">
        <v>0.99995400000000001</v>
      </c>
      <c r="AA1856">
        <v>0.99915900000000002</v>
      </c>
      <c r="AB1856">
        <v>0.99738000000000004</v>
      </c>
      <c r="AC1856">
        <v>0.99462099999999998</v>
      </c>
      <c r="AD1856">
        <v>0.99089099999999997</v>
      </c>
      <c r="AE1856">
        <v>0.98620200000000002</v>
      </c>
      <c r="AF1856">
        <v>0.98056500000000002</v>
      </c>
      <c r="AG1856">
        <v>0.97399899999999995</v>
      </c>
      <c r="AH1856">
        <v>0.96652199999999999</v>
      </c>
      <c r="AI1856">
        <v>0.95815600000000001</v>
      </c>
      <c r="AJ1856">
        <v>0.94892600000000005</v>
      </c>
      <c r="AK1856">
        <v>0.93885600000000002</v>
      </c>
      <c r="AL1856">
        <v>0.92797700000000005</v>
      </c>
      <c r="AM1856">
        <v>0.91631899999999999</v>
      </c>
      <c r="AN1856">
        <v>0.90391500000000002</v>
      </c>
      <c r="AO1856">
        <v>0.89079799999999998</v>
      </c>
      <c r="AP1856">
        <v>0.87700599999999995</v>
      </c>
      <c r="AQ1856">
        <v>0.86257499999999998</v>
      </c>
      <c r="AR1856">
        <v>0.84754399999999996</v>
      </c>
      <c r="AS1856">
        <v>0.83195399999999997</v>
      </c>
      <c r="AT1856">
        <v>0.81584400000000001</v>
      </c>
      <c r="AU1856">
        <v>0.799257</v>
      </c>
      <c r="AV1856">
        <v>0.78223500000000001</v>
      </c>
      <c r="AW1856">
        <v>0.76481900000000003</v>
      </c>
      <c r="AX1856">
        <v>0.747054</v>
      </c>
      <c r="AY1856">
        <v>0.72898099999999999</v>
      </c>
    </row>
    <row r="1857" spans="1:51" x14ac:dyDescent="0.35">
      <c r="A1857" t="s">
        <v>743</v>
      </c>
      <c r="B1857">
        <v>1</v>
      </c>
      <c r="C1857">
        <v>1982</v>
      </c>
      <c r="D1857">
        <v>1</v>
      </c>
      <c r="E1857" t="s">
        <v>744</v>
      </c>
      <c r="F1857" s="2">
        <v>1.9502099999999999E-34</v>
      </c>
      <c r="G1857" s="2">
        <v>1.0023E-32</v>
      </c>
      <c r="H1857" s="2">
        <v>2.70038E-31</v>
      </c>
      <c r="I1857" s="2">
        <v>7.2976199999999993E-30</v>
      </c>
      <c r="J1857" s="2">
        <v>1.9792699999999999E-28</v>
      </c>
      <c r="K1857" s="2">
        <v>5.3914800000000002E-27</v>
      </c>
      <c r="L1857" s="2">
        <v>1.47819E-25</v>
      </c>
      <c r="M1857" s="2">
        <v>4.2476999999999998E-24</v>
      </c>
      <c r="N1857" s="2">
        <v>2.3611900000000001E-22</v>
      </c>
      <c r="O1857" s="2">
        <v>6.8243999999999995E-20</v>
      </c>
      <c r="P1857" s="2">
        <v>2.66978E-17</v>
      </c>
      <c r="Q1857" s="2">
        <v>8.4219700000000007E-15</v>
      </c>
      <c r="R1857" s="2">
        <v>2.0618200000000002E-12</v>
      </c>
      <c r="S1857" s="2">
        <v>3.90729E-10</v>
      </c>
      <c r="T1857" s="2">
        <v>5.7305299999999999E-8</v>
      </c>
      <c r="U1857" s="2">
        <v>6.50302E-6</v>
      </c>
      <c r="V1857">
        <v>5.6818000000000005E-4</v>
      </c>
      <c r="W1857">
        <v>3.3883900000000002E-2</v>
      </c>
      <c r="X1857">
        <v>0.42257400000000001</v>
      </c>
      <c r="Y1857">
        <v>0.81905899999999998</v>
      </c>
      <c r="Z1857">
        <v>0.99363900000000005</v>
      </c>
      <c r="AA1857">
        <v>0.99998500000000001</v>
      </c>
      <c r="AB1857">
        <v>0.996645</v>
      </c>
      <c r="AC1857">
        <v>0.98257099999999997</v>
      </c>
      <c r="AD1857">
        <v>0.95796300000000001</v>
      </c>
      <c r="AE1857">
        <v>0.92362299999999997</v>
      </c>
      <c r="AF1857">
        <v>0.88064699999999996</v>
      </c>
      <c r="AG1857">
        <v>0.83036799999999999</v>
      </c>
      <c r="AH1857">
        <v>0.774285</v>
      </c>
      <c r="AI1857">
        <v>0.71399100000000004</v>
      </c>
      <c r="AJ1857">
        <v>0.65109700000000004</v>
      </c>
      <c r="AK1857">
        <v>0.58716500000000005</v>
      </c>
      <c r="AL1857">
        <v>0.523644</v>
      </c>
      <c r="AM1857">
        <v>0.46182099999999998</v>
      </c>
      <c r="AN1857">
        <v>0.40278399999999998</v>
      </c>
      <c r="AO1857">
        <v>0.34740300000000002</v>
      </c>
      <c r="AP1857">
        <v>0.29631600000000002</v>
      </c>
      <c r="AQ1857">
        <v>0.249941</v>
      </c>
      <c r="AR1857">
        <v>0.20848900000000001</v>
      </c>
      <c r="AS1857">
        <v>0.171984</v>
      </c>
      <c r="AT1857">
        <v>0.14029900000000001</v>
      </c>
      <c r="AU1857">
        <v>0.11318400000000001</v>
      </c>
      <c r="AV1857">
        <v>9.02974E-2</v>
      </c>
      <c r="AW1857">
        <v>7.1240499999999998E-2</v>
      </c>
      <c r="AX1857">
        <v>5.5582800000000002E-2</v>
      </c>
      <c r="AY1857">
        <v>4.2885899999999998E-2</v>
      </c>
    </row>
    <row r="1858" spans="1:51" x14ac:dyDescent="0.35">
      <c r="A1858" t="s">
        <v>745</v>
      </c>
      <c r="B1858">
        <v>1</v>
      </c>
      <c r="C1858">
        <v>1982</v>
      </c>
      <c r="D1858">
        <v>1</v>
      </c>
      <c r="E1858" t="s">
        <v>746</v>
      </c>
      <c r="F1858" s="2">
        <v>1.7463099999999999E-9</v>
      </c>
      <c r="G1858" s="2">
        <v>3.4227700000000002E-9</v>
      </c>
      <c r="H1858" s="2">
        <v>3.5167899999999998E-9</v>
      </c>
      <c r="I1858" s="2">
        <v>3.6244600000000001E-9</v>
      </c>
      <c r="J1858" s="2">
        <v>3.7489400000000001E-9</v>
      </c>
      <c r="K1858" s="2">
        <v>3.8944999999999997E-9</v>
      </c>
      <c r="L1858" s="2">
        <v>4.07207E-9</v>
      </c>
      <c r="M1858" s="2">
        <v>4.4625100000000001E-9</v>
      </c>
      <c r="N1858" s="2">
        <v>9.4601699999999996E-9</v>
      </c>
      <c r="O1858" s="2">
        <v>1.04273E-7</v>
      </c>
      <c r="P1858" s="2">
        <v>1.5557E-6</v>
      </c>
      <c r="Q1858" s="2">
        <v>1.8715600000000001E-5</v>
      </c>
      <c r="R1858" s="2">
        <v>1.74735E-4</v>
      </c>
      <c r="S1858">
        <v>1.2628400000000001E-3</v>
      </c>
      <c r="T1858">
        <v>7.0633500000000004E-3</v>
      </c>
      <c r="U1858">
        <v>3.05746E-2</v>
      </c>
      <c r="V1858">
        <v>0.102423</v>
      </c>
      <c r="W1858">
        <v>0.26553100000000002</v>
      </c>
      <c r="X1858">
        <v>0.53274699999999997</v>
      </c>
      <c r="Y1858">
        <v>0.82720199999999999</v>
      </c>
      <c r="Z1858">
        <v>0.99401600000000001</v>
      </c>
      <c r="AA1858">
        <v>0.99999899999999997</v>
      </c>
      <c r="AB1858">
        <v>0.99664600000000003</v>
      </c>
      <c r="AC1858">
        <v>0.98257099999999997</v>
      </c>
      <c r="AD1858">
        <v>0.95796300000000001</v>
      </c>
      <c r="AE1858">
        <v>0.92362299999999997</v>
      </c>
      <c r="AF1858">
        <v>0.88064699999999996</v>
      </c>
      <c r="AG1858">
        <v>0.83036799999999999</v>
      </c>
      <c r="AH1858">
        <v>0.774285</v>
      </c>
      <c r="AI1858">
        <v>0.71399100000000004</v>
      </c>
      <c r="AJ1858">
        <v>0.65109700000000004</v>
      </c>
      <c r="AK1858">
        <v>0.58716500000000005</v>
      </c>
      <c r="AL1858">
        <v>0.523644</v>
      </c>
      <c r="AM1858">
        <v>0.46182099999999998</v>
      </c>
      <c r="AN1858">
        <v>0.40278399999999998</v>
      </c>
      <c r="AO1858">
        <v>0.34740300000000002</v>
      </c>
      <c r="AP1858">
        <v>0.29631600000000002</v>
      </c>
      <c r="AQ1858">
        <v>0.249941</v>
      </c>
      <c r="AR1858">
        <v>0.20848900000000001</v>
      </c>
      <c r="AS1858">
        <v>0.171984</v>
      </c>
      <c r="AT1858">
        <v>0.14029900000000001</v>
      </c>
      <c r="AU1858">
        <v>0.11318400000000001</v>
      </c>
      <c r="AV1858">
        <v>9.02974E-2</v>
      </c>
      <c r="AW1858">
        <v>7.1240499999999998E-2</v>
      </c>
      <c r="AX1858">
        <v>5.5582800000000002E-2</v>
      </c>
      <c r="AY1858">
        <v>4.2885899999999998E-2</v>
      </c>
    </row>
    <row r="1859" spans="1:51" x14ac:dyDescent="0.35">
      <c r="A1859" t="s">
        <v>747</v>
      </c>
      <c r="B1859">
        <v>1</v>
      </c>
      <c r="C1859">
        <v>1985</v>
      </c>
      <c r="D1859">
        <v>1</v>
      </c>
      <c r="E1859" t="s">
        <v>748</v>
      </c>
      <c r="F1859" s="2">
        <v>2.2839800000000001E-5</v>
      </c>
      <c r="G1859" s="2">
        <v>4.9470099999999999E-5</v>
      </c>
      <c r="H1859">
        <v>1.07147E-4</v>
      </c>
      <c r="I1859">
        <v>2.3205200000000001E-4</v>
      </c>
      <c r="J1859">
        <v>5.0249300000000002E-4</v>
      </c>
      <c r="K1859">
        <v>1.0877700000000001E-3</v>
      </c>
      <c r="L1859">
        <v>2.3531400000000001E-3</v>
      </c>
      <c r="M1859">
        <v>5.08298E-3</v>
      </c>
      <c r="N1859">
        <v>1.09449E-2</v>
      </c>
      <c r="O1859">
        <v>2.3408200000000001E-2</v>
      </c>
      <c r="P1859">
        <v>4.9355299999999998E-2</v>
      </c>
      <c r="Q1859">
        <v>0.101087</v>
      </c>
      <c r="R1859">
        <v>0.19586899999999999</v>
      </c>
      <c r="S1859">
        <v>0.34537499999999999</v>
      </c>
      <c r="T1859">
        <v>0.53331499999999998</v>
      </c>
      <c r="U1859">
        <v>0.712252</v>
      </c>
      <c r="V1859">
        <v>0.84280299999999997</v>
      </c>
      <c r="W1859">
        <v>0.92071700000000001</v>
      </c>
      <c r="X1859">
        <v>0.96176499999999998</v>
      </c>
      <c r="Y1859">
        <v>0.98197699999999999</v>
      </c>
      <c r="Z1859">
        <v>0.99159799999999998</v>
      </c>
      <c r="AA1859">
        <v>0.99610299999999996</v>
      </c>
      <c r="AB1859">
        <v>0.998197</v>
      </c>
      <c r="AC1859">
        <v>0.99916700000000003</v>
      </c>
      <c r="AD1859">
        <v>0.99961500000000003</v>
      </c>
      <c r="AE1859">
        <v>0.99982199999999999</v>
      </c>
      <c r="AF1859">
        <v>0.99991799999999997</v>
      </c>
      <c r="AG1859">
        <v>0.99996200000000002</v>
      </c>
      <c r="AH1859">
        <v>0.99998299999999996</v>
      </c>
      <c r="AI1859">
        <v>0.99999199999999999</v>
      </c>
      <c r="AJ1859">
        <v>0.999996</v>
      </c>
      <c r="AK1859">
        <v>0.99999800000000005</v>
      </c>
      <c r="AL1859">
        <v>0.99999899999999997</v>
      </c>
      <c r="AM1859">
        <v>1</v>
      </c>
      <c r="AN1859">
        <v>1</v>
      </c>
      <c r="AO1859">
        <v>1</v>
      </c>
      <c r="AP1859">
        <v>1</v>
      </c>
      <c r="AQ1859">
        <v>1</v>
      </c>
      <c r="AR1859">
        <v>1</v>
      </c>
      <c r="AS1859">
        <v>1</v>
      </c>
      <c r="AT1859">
        <v>1</v>
      </c>
      <c r="AU1859">
        <v>1</v>
      </c>
      <c r="AV1859">
        <v>1</v>
      </c>
      <c r="AW1859">
        <v>1</v>
      </c>
      <c r="AX1859">
        <v>1</v>
      </c>
      <c r="AY1859">
        <v>1</v>
      </c>
    </row>
    <row r="1860" spans="1:51" x14ac:dyDescent="0.35">
      <c r="A1860" t="s">
        <v>749</v>
      </c>
      <c r="B1860">
        <v>1</v>
      </c>
      <c r="C1860">
        <v>1985</v>
      </c>
      <c r="D1860">
        <v>1</v>
      </c>
      <c r="E1860" t="s">
        <v>750</v>
      </c>
      <c r="F1860">
        <v>1</v>
      </c>
      <c r="G1860">
        <v>1</v>
      </c>
      <c r="H1860">
        <v>1</v>
      </c>
      <c r="I1860">
        <v>1</v>
      </c>
      <c r="J1860">
        <v>1</v>
      </c>
      <c r="K1860">
        <v>1</v>
      </c>
      <c r="L1860">
        <v>1</v>
      </c>
      <c r="M1860">
        <v>1</v>
      </c>
      <c r="N1860">
        <v>1</v>
      </c>
      <c r="O1860">
        <v>1</v>
      </c>
      <c r="P1860">
        <v>1</v>
      </c>
      <c r="Q1860">
        <v>1</v>
      </c>
      <c r="R1860">
        <v>1</v>
      </c>
      <c r="S1860">
        <v>1</v>
      </c>
      <c r="T1860">
        <v>1</v>
      </c>
      <c r="U1860">
        <v>1</v>
      </c>
      <c r="V1860">
        <v>1</v>
      </c>
      <c r="W1860">
        <v>1</v>
      </c>
      <c r="X1860">
        <v>1</v>
      </c>
      <c r="Y1860">
        <v>1</v>
      </c>
      <c r="Z1860">
        <v>1</v>
      </c>
      <c r="AA1860">
        <v>1</v>
      </c>
      <c r="AB1860">
        <v>1</v>
      </c>
      <c r="AC1860">
        <v>1</v>
      </c>
      <c r="AD1860">
        <v>1</v>
      </c>
      <c r="AE1860">
        <v>1</v>
      </c>
      <c r="AF1860">
        <v>1</v>
      </c>
      <c r="AG1860">
        <v>1</v>
      </c>
      <c r="AH1860">
        <v>1</v>
      </c>
      <c r="AI1860">
        <v>1</v>
      </c>
      <c r="AJ1860">
        <v>1</v>
      </c>
      <c r="AK1860">
        <v>1</v>
      </c>
      <c r="AL1860">
        <v>1</v>
      </c>
      <c r="AM1860">
        <v>1</v>
      </c>
      <c r="AN1860">
        <v>1</v>
      </c>
      <c r="AO1860">
        <v>1</v>
      </c>
      <c r="AP1860">
        <v>1</v>
      </c>
      <c r="AQ1860">
        <v>1</v>
      </c>
      <c r="AR1860">
        <v>1</v>
      </c>
      <c r="AS1860">
        <v>1</v>
      </c>
      <c r="AT1860">
        <v>1</v>
      </c>
      <c r="AU1860">
        <v>1</v>
      </c>
      <c r="AV1860">
        <v>1</v>
      </c>
      <c r="AW1860">
        <v>1</v>
      </c>
      <c r="AX1860">
        <v>1</v>
      </c>
      <c r="AY1860">
        <v>1</v>
      </c>
    </row>
    <row r="1861" spans="1:51" x14ac:dyDescent="0.35">
      <c r="A1861" t="s">
        <v>743</v>
      </c>
      <c r="B1861">
        <v>1</v>
      </c>
      <c r="C1861">
        <v>1985</v>
      </c>
      <c r="D1861">
        <v>1</v>
      </c>
      <c r="E1861" t="s">
        <v>751</v>
      </c>
      <c r="F1861" s="2">
        <v>8.8982000000000004E-11</v>
      </c>
      <c r="G1861" s="2">
        <v>3.7775299999999999E-10</v>
      </c>
      <c r="H1861" s="2">
        <v>3.0705600000000002E-9</v>
      </c>
      <c r="I1861" s="2">
        <v>2.3073199999999998E-8</v>
      </c>
      <c r="J1861" s="2">
        <v>1.6023800000000001E-7</v>
      </c>
      <c r="K1861" s="2">
        <v>1.02824E-6</v>
      </c>
      <c r="L1861" s="2">
        <v>6.0943899999999998E-6</v>
      </c>
      <c r="M1861" s="2">
        <v>3.3337100000000003E-5</v>
      </c>
      <c r="N1861">
        <v>1.68016E-4</v>
      </c>
      <c r="O1861">
        <v>7.7738099999999995E-4</v>
      </c>
      <c r="P1861">
        <v>3.2774000000000002E-3</v>
      </c>
      <c r="Q1861">
        <v>1.24057E-2</v>
      </c>
      <c r="R1861">
        <v>4.1060399999999997E-2</v>
      </c>
      <c r="S1861">
        <v>0.11430999999999999</v>
      </c>
      <c r="T1861">
        <v>0.25757799999999997</v>
      </c>
      <c r="U1861">
        <v>0.46397300000000002</v>
      </c>
      <c r="V1861">
        <v>0.68441700000000005</v>
      </c>
      <c r="W1861">
        <v>0.86150300000000002</v>
      </c>
      <c r="X1861">
        <v>0.95837899999999998</v>
      </c>
      <c r="Y1861">
        <v>0.98197599999999996</v>
      </c>
      <c r="Z1861">
        <v>0.98889000000000005</v>
      </c>
      <c r="AA1861">
        <v>0.98018300000000003</v>
      </c>
      <c r="AB1861">
        <v>0.95845400000000003</v>
      </c>
      <c r="AC1861">
        <v>0.92577699999999996</v>
      </c>
      <c r="AD1861">
        <v>0.88384499999999999</v>
      </c>
      <c r="AE1861">
        <v>0.83426199999999995</v>
      </c>
      <c r="AF1861">
        <v>0.77864900000000004</v>
      </c>
      <c r="AG1861">
        <v>0.71865500000000004</v>
      </c>
      <c r="AH1861">
        <v>0.655918</v>
      </c>
      <c r="AI1861">
        <v>0.59201899999999996</v>
      </c>
      <c r="AJ1861">
        <v>0.52842299999999998</v>
      </c>
      <c r="AK1861">
        <v>0.46643099999999998</v>
      </c>
      <c r="AL1861">
        <v>0.40715000000000001</v>
      </c>
      <c r="AM1861">
        <v>0.35146500000000003</v>
      </c>
      <c r="AN1861">
        <v>0.300035</v>
      </c>
      <c r="AO1861">
        <v>0.25329200000000002</v>
      </c>
      <c r="AP1861">
        <v>0.21146300000000001</v>
      </c>
      <c r="AQ1861">
        <v>0.17458499999999999</v>
      </c>
      <c r="AR1861">
        <v>0.142542</v>
      </c>
      <c r="AS1861">
        <v>0.11509</v>
      </c>
      <c r="AT1861">
        <v>9.1896099999999994E-2</v>
      </c>
      <c r="AU1861">
        <v>7.2563199999999994E-2</v>
      </c>
      <c r="AV1861">
        <v>5.66626E-2</v>
      </c>
      <c r="AW1861">
        <v>4.3756099999999999E-2</v>
      </c>
      <c r="AX1861">
        <v>3.3415100000000003E-2</v>
      </c>
      <c r="AY1861">
        <v>2.5235299999999999E-2</v>
      </c>
    </row>
    <row r="1862" spans="1:51" x14ac:dyDescent="0.35">
      <c r="A1862" t="s">
        <v>745</v>
      </c>
      <c r="B1862">
        <v>1</v>
      </c>
      <c r="C1862">
        <v>1985</v>
      </c>
      <c r="D1862">
        <v>1</v>
      </c>
      <c r="E1862" t="s">
        <v>752</v>
      </c>
      <c r="F1862" s="2">
        <v>3.8959100000000001E-6</v>
      </c>
      <c r="G1862" s="2">
        <v>7.6359900000000004E-6</v>
      </c>
      <c r="H1862" s="2">
        <v>2.8657500000000001E-5</v>
      </c>
      <c r="I1862" s="2">
        <v>9.9431200000000004E-5</v>
      </c>
      <c r="J1862">
        <v>3.18886E-4</v>
      </c>
      <c r="K1862">
        <v>9.4527399999999996E-4</v>
      </c>
      <c r="L1862">
        <v>2.5899E-3</v>
      </c>
      <c r="M1862">
        <v>6.5585799999999996E-3</v>
      </c>
      <c r="N1862">
        <v>1.5351E-2</v>
      </c>
      <c r="O1862">
        <v>3.3209799999999998E-2</v>
      </c>
      <c r="P1862">
        <v>6.6404299999999999E-2</v>
      </c>
      <c r="Q1862">
        <v>0.122723</v>
      </c>
      <c r="R1862">
        <v>0.20963300000000001</v>
      </c>
      <c r="S1862">
        <v>0.33097199999999999</v>
      </c>
      <c r="T1862">
        <v>0.48297499999999999</v>
      </c>
      <c r="U1862">
        <v>0.65141700000000002</v>
      </c>
      <c r="V1862">
        <v>0.81207200000000002</v>
      </c>
      <c r="W1862">
        <v>0.93568700000000005</v>
      </c>
      <c r="X1862">
        <v>0.99648000000000003</v>
      </c>
      <c r="Y1862">
        <v>1</v>
      </c>
      <c r="Z1862">
        <v>0.99726899999999996</v>
      </c>
      <c r="AA1862">
        <v>0.98401799999999995</v>
      </c>
      <c r="AB1862">
        <v>0.96018499999999996</v>
      </c>
      <c r="AC1862">
        <v>0.92654899999999996</v>
      </c>
      <c r="AD1862">
        <v>0.88418600000000003</v>
      </c>
      <c r="AE1862">
        <v>0.83440999999999999</v>
      </c>
      <c r="AF1862">
        <v>0.77871299999999999</v>
      </c>
      <c r="AG1862">
        <v>0.71868200000000004</v>
      </c>
      <c r="AH1862">
        <v>0.65593000000000001</v>
      </c>
      <c r="AI1862">
        <v>0.59202399999999999</v>
      </c>
      <c r="AJ1862">
        <v>0.52842500000000003</v>
      </c>
      <c r="AK1862">
        <v>0.46643200000000001</v>
      </c>
      <c r="AL1862">
        <v>0.40715000000000001</v>
      </c>
      <c r="AM1862">
        <v>0.35146500000000003</v>
      </c>
      <c r="AN1862">
        <v>0.300035</v>
      </c>
      <c r="AO1862">
        <v>0.25329200000000002</v>
      </c>
      <c r="AP1862">
        <v>0.21146300000000001</v>
      </c>
      <c r="AQ1862">
        <v>0.17458499999999999</v>
      </c>
      <c r="AR1862">
        <v>0.142542</v>
      </c>
      <c r="AS1862">
        <v>0.11509</v>
      </c>
      <c r="AT1862">
        <v>9.1896099999999994E-2</v>
      </c>
      <c r="AU1862">
        <v>7.2563199999999994E-2</v>
      </c>
      <c r="AV1862">
        <v>5.66626E-2</v>
      </c>
      <c r="AW1862">
        <v>4.3756099999999999E-2</v>
      </c>
      <c r="AX1862">
        <v>3.3415100000000003E-2</v>
      </c>
      <c r="AY1862">
        <v>2.5235299999999999E-2</v>
      </c>
    </row>
    <row r="1863" spans="1:51" x14ac:dyDescent="0.35">
      <c r="A1863" t="s">
        <v>747</v>
      </c>
      <c r="B1863">
        <v>1</v>
      </c>
      <c r="C1863">
        <v>2014</v>
      </c>
      <c r="D1863">
        <v>1</v>
      </c>
      <c r="E1863" t="s">
        <v>1549</v>
      </c>
      <c r="F1863" s="2">
        <v>2.2839800000000001E-5</v>
      </c>
      <c r="G1863" s="2">
        <v>4.9470099999999999E-5</v>
      </c>
      <c r="H1863">
        <v>1.07147E-4</v>
      </c>
      <c r="I1863">
        <v>2.3205200000000001E-4</v>
      </c>
      <c r="J1863">
        <v>5.0249300000000002E-4</v>
      </c>
      <c r="K1863">
        <v>1.0877700000000001E-3</v>
      </c>
      <c r="L1863">
        <v>2.3531400000000001E-3</v>
      </c>
      <c r="M1863">
        <v>5.08298E-3</v>
      </c>
      <c r="N1863">
        <v>1.09449E-2</v>
      </c>
      <c r="O1863">
        <v>2.3408200000000001E-2</v>
      </c>
      <c r="P1863">
        <v>4.9355299999999998E-2</v>
      </c>
      <c r="Q1863">
        <v>0.101087</v>
      </c>
      <c r="R1863">
        <v>0.19586899999999999</v>
      </c>
      <c r="S1863">
        <v>0.34537499999999999</v>
      </c>
      <c r="T1863">
        <v>0.53331499999999998</v>
      </c>
      <c r="U1863">
        <v>0.712252</v>
      </c>
      <c r="V1863">
        <v>0.84280299999999997</v>
      </c>
      <c r="W1863">
        <v>0.92071700000000001</v>
      </c>
      <c r="X1863">
        <v>0.96176499999999998</v>
      </c>
      <c r="Y1863">
        <v>0.98197699999999999</v>
      </c>
      <c r="Z1863">
        <v>0.99159799999999998</v>
      </c>
      <c r="AA1863">
        <v>0.99610299999999996</v>
      </c>
      <c r="AB1863">
        <v>0.998197</v>
      </c>
      <c r="AC1863">
        <v>0.99916700000000003</v>
      </c>
      <c r="AD1863">
        <v>0.99961500000000003</v>
      </c>
      <c r="AE1863">
        <v>0.99982199999999999</v>
      </c>
      <c r="AF1863">
        <v>0.99991799999999997</v>
      </c>
      <c r="AG1863">
        <v>0.99996200000000002</v>
      </c>
      <c r="AH1863">
        <v>0.99998299999999996</v>
      </c>
      <c r="AI1863">
        <v>0.99999199999999999</v>
      </c>
      <c r="AJ1863">
        <v>0.999996</v>
      </c>
      <c r="AK1863">
        <v>0.99999800000000005</v>
      </c>
      <c r="AL1863">
        <v>0.99999899999999997</v>
      </c>
      <c r="AM1863">
        <v>1</v>
      </c>
      <c r="AN1863">
        <v>1</v>
      </c>
      <c r="AO1863">
        <v>1</v>
      </c>
      <c r="AP1863">
        <v>1</v>
      </c>
      <c r="AQ1863">
        <v>1</v>
      </c>
      <c r="AR1863">
        <v>1</v>
      </c>
      <c r="AS1863">
        <v>1</v>
      </c>
      <c r="AT1863">
        <v>1</v>
      </c>
      <c r="AU1863">
        <v>1</v>
      </c>
      <c r="AV1863">
        <v>1</v>
      </c>
      <c r="AW1863">
        <v>1</v>
      </c>
      <c r="AX1863">
        <v>1</v>
      </c>
      <c r="AY1863">
        <v>1</v>
      </c>
    </row>
    <row r="1864" spans="1:51" x14ac:dyDescent="0.35">
      <c r="A1864" t="s">
        <v>749</v>
      </c>
      <c r="B1864">
        <v>1</v>
      </c>
      <c r="C1864">
        <v>2014</v>
      </c>
      <c r="D1864">
        <v>1</v>
      </c>
      <c r="E1864" t="s">
        <v>1550</v>
      </c>
      <c r="F1864">
        <v>1</v>
      </c>
      <c r="G1864">
        <v>1</v>
      </c>
      <c r="H1864">
        <v>1</v>
      </c>
      <c r="I1864">
        <v>1</v>
      </c>
      <c r="J1864">
        <v>1</v>
      </c>
      <c r="K1864">
        <v>1</v>
      </c>
      <c r="L1864">
        <v>1</v>
      </c>
      <c r="M1864">
        <v>1</v>
      </c>
      <c r="N1864">
        <v>1</v>
      </c>
      <c r="O1864">
        <v>1</v>
      </c>
      <c r="P1864">
        <v>1</v>
      </c>
      <c r="Q1864">
        <v>1</v>
      </c>
      <c r="R1864">
        <v>1</v>
      </c>
      <c r="S1864">
        <v>1</v>
      </c>
      <c r="T1864">
        <v>1</v>
      </c>
      <c r="U1864">
        <v>1</v>
      </c>
      <c r="V1864">
        <v>1</v>
      </c>
      <c r="W1864">
        <v>1</v>
      </c>
      <c r="X1864">
        <v>1</v>
      </c>
      <c r="Y1864">
        <v>1</v>
      </c>
      <c r="Z1864">
        <v>1</v>
      </c>
      <c r="AA1864">
        <v>1</v>
      </c>
      <c r="AB1864">
        <v>1</v>
      </c>
      <c r="AC1864">
        <v>1</v>
      </c>
      <c r="AD1864">
        <v>1</v>
      </c>
      <c r="AE1864">
        <v>1</v>
      </c>
      <c r="AF1864">
        <v>1</v>
      </c>
      <c r="AG1864">
        <v>1</v>
      </c>
      <c r="AH1864">
        <v>1</v>
      </c>
      <c r="AI1864">
        <v>1</v>
      </c>
      <c r="AJ1864">
        <v>1</v>
      </c>
      <c r="AK1864">
        <v>1</v>
      </c>
      <c r="AL1864">
        <v>1</v>
      </c>
      <c r="AM1864">
        <v>1</v>
      </c>
      <c r="AN1864">
        <v>1</v>
      </c>
      <c r="AO1864">
        <v>1</v>
      </c>
      <c r="AP1864">
        <v>1</v>
      </c>
      <c r="AQ1864">
        <v>1</v>
      </c>
      <c r="AR1864">
        <v>1</v>
      </c>
      <c r="AS1864">
        <v>1</v>
      </c>
      <c r="AT1864">
        <v>1</v>
      </c>
      <c r="AU1864">
        <v>1</v>
      </c>
      <c r="AV1864">
        <v>1</v>
      </c>
      <c r="AW1864">
        <v>1</v>
      </c>
      <c r="AX1864">
        <v>1</v>
      </c>
      <c r="AY1864">
        <v>1</v>
      </c>
    </row>
    <row r="1865" spans="1:51" x14ac:dyDescent="0.35">
      <c r="A1865" t="s">
        <v>743</v>
      </c>
      <c r="B1865">
        <v>1</v>
      </c>
      <c r="C1865">
        <v>2014</v>
      </c>
      <c r="D1865">
        <v>1</v>
      </c>
      <c r="E1865" t="s">
        <v>1551</v>
      </c>
      <c r="F1865" s="2">
        <v>8.8982000000000004E-11</v>
      </c>
      <c r="G1865" s="2">
        <v>3.7775299999999999E-10</v>
      </c>
      <c r="H1865" s="2">
        <v>3.0705600000000002E-9</v>
      </c>
      <c r="I1865" s="2">
        <v>2.3073199999999998E-8</v>
      </c>
      <c r="J1865" s="2">
        <v>1.6023800000000001E-7</v>
      </c>
      <c r="K1865" s="2">
        <v>1.02824E-6</v>
      </c>
      <c r="L1865" s="2">
        <v>6.0943899999999998E-6</v>
      </c>
      <c r="M1865" s="2">
        <v>3.3337100000000003E-5</v>
      </c>
      <c r="N1865">
        <v>1.68016E-4</v>
      </c>
      <c r="O1865">
        <v>7.7738099999999995E-4</v>
      </c>
      <c r="P1865">
        <v>3.2774000000000002E-3</v>
      </c>
      <c r="Q1865">
        <v>1.24057E-2</v>
      </c>
      <c r="R1865">
        <v>4.1060399999999997E-2</v>
      </c>
      <c r="S1865">
        <v>0.11430999999999999</v>
      </c>
      <c r="T1865">
        <v>0.25757799999999997</v>
      </c>
      <c r="U1865">
        <v>0.46397300000000002</v>
      </c>
      <c r="V1865">
        <v>0.68441700000000005</v>
      </c>
      <c r="W1865">
        <v>0.86150300000000002</v>
      </c>
      <c r="X1865">
        <v>0.95837899999999998</v>
      </c>
      <c r="Y1865">
        <v>0.98197599999999996</v>
      </c>
      <c r="Z1865">
        <v>0.98889000000000005</v>
      </c>
      <c r="AA1865">
        <v>0.98018300000000003</v>
      </c>
      <c r="AB1865">
        <v>0.95845400000000003</v>
      </c>
      <c r="AC1865">
        <v>0.92577699999999996</v>
      </c>
      <c r="AD1865">
        <v>0.88384499999999999</v>
      </c>
      <c r="AE1865">
        <v>0.83426199999999995</v>
      </c>
      <c r="AF1865">
        <v>0.77864900000000004</v>
      </c>
      <c r="AG1865">
        <v>0.71865500000000004</v>
      </c>
      <c r="AH1865">
        <v>0.655918</v>
      </c>
      <c r="AI1865">
        <v>0.59201899999999996</v>
      </c>
      <c r="AJ1865">
        <v>0.52842299999999998</v>
      </c>
      <c r="AK1865">
        <v>0.46643099999999998</v>
      </c>
      <c r="AL1865">
        <v>0.40715000000000001</v>
      </c>
      <c r="AM1865">
        <v>0.35146500000000003</v>
      </c>
      <c r="AN1865">
        <v>0.300035</v>
      </c>
      <c r="AO1865">
        <v>0.25329200000000002</v>
      </c>
      <c r="AP1865">
        <v>0.21146300000000001</v>
      </c>
      <c r="AQ1865">
        <v>0.17458499999999999</v>
      </c>
      <c r="AR1865">
        <v>0.142542</v>
      </c>
      <c r="AS1865">
        <v>0.11509</v>
      </c>
      <c r="AT1865">
        <v>9.1896099999999994E-2</v>
      </c>
      <c r="AU1865">
        <v>7.2563199999999994E-2</v>
      </c>
      <c r="AV1865">
        <v>5.66626E-2</v>
      </c>
      <c r="AW1865">
        <v>4.3756099999999999E-2</v>
      </c>
      <c r="AX1865">
        <v>3.3415100000000003E-2</v>
      </c>
      <c r="AY1865">
        <v>2.5235299999999999E-2</v>
      </c>
    </row>
    <row r="1866" spans="1:51" x14ac:dyDescent="0.35">
      <c r="A1866" t="s">
        <v>745</v>
      </c>
      <c r="B1866">
        <v>1</v>
      </c>
      <c r="C1866">
        <v>2014</v>
      </c>
      <c r="D1866">
        <v>1</v>
      </c>
      <c r="E1866" t="s">
        <v>1552</v>
      </c>
      <c r="F1866" s="2">
        <v>3.8959100000000001E-6</v>
      </c>
      <c r="G1866" s="2">
        <v>7.6359900000000004E-6</v>
      </c>
      <c r="H1866" s="2">
        <v>2.8657500000000001E-5</v>
      </c>
      <c r="I1866" s="2">
        <v>9.9431200000000004E-5</v>
      </c>
      <c r="J1866">
        <v>3.18886E-4</v>
      </c>
      <c r="K1866">
        <v>9.4527399999999996E-4</v>
      </c>
      <c r="L1866">
        <v>2.5899E-3</v>
      </c>
      <c r="M1866">
        <v>6.5585799999999996E-3</v>
      </c>
      <c r="N1866">
        <v>1.5351E-2</v>
      </c>
      <c r="O1866">
        <v>3.3209799999999998E-2</v>
      </c>
      <c r="P1866">
        <v>6.6404299999999999E-2</v>
      </c>
      <c r="Q1866">
        <v>0.122723</v>
      </c>
      <c r="R1866">
        <v>0.20963300000000001</v>
      </c>
      <c r="S1866">
        <v>0.33097199999999999</v>
      </c>
      <c r="T1866">
        <v>0.48297499999999999</v>
      </c>
      <c r="U1866">
        <v>0.65141700000000002</v>
      </c>
      <c r="V1866">
        <v>0.81207200000000002</v>
      </c>
      <c r="W1866">
        <v>0.93568700000000005</v>
      </c>
      <c r="X1866">
        <v>0.99648000000000003</v>
      </c>
      <c r="Y1866">
        <v>1</v>
      </c>
      <c r="Z1866">
        <v>0.99726899999999996</v>
      </c>
      <c r="AA1866">
        <v>0.98401799999999995</v>
      </c>
      <c r="AB1866">
        <v>0.96018499999999996</v>
      </c>
      <c r="AC1866">
        <v>0.92654899999999996</v>
      </c>
      <c r="AD1866">
        <v>0.88418600000000003</v>
      </c>
      <c r="AE1866">
        <v>0.83440999999999999</v>
      </c>
      <c r="AF1866">
        <v>0.77871299999999999</v>
      </c>
      <c r="AG1866">
        <v>0.71868200000000004</v>
      </c>
      <c r="AH1866">
        <v>0.65593000000000001</v>
      </c>
      <c r="AI1866">
        <v>0.59202399999999999</v>
      </c>
      <c r="AJ1866">
        <v>0.52842500000000003</v>
      </c>
      <c r="AK1866">
        <v>0.46643200000000001</v>
      </c>
      <c r="AL1866">
        <v>0.40715000000000001</v>
      </c>
      <c r="AM1866">
        <v>0.35146500000000003</v>
      </c>
      <c r="AN1866">
        <v>0.300035</v>
      </c>
      <c r="AO1866">
        <v>0.25329200000000002</v>
      </c>
      <c r="AP1866">
        <v>0.21146300000000001</v>
      </c>
      <c r="AQ1866">
        <v>0.17458499999999999</v>
      </c>
      <c r="AR1866">
        <v>0.142542</v>
      </c>
      <c r="AS1866">
        <v>0.11509</v>
      </c>
      <c r="AT1866">
        <v>9.1896099999999994E-2</v>
      </c>
      <c r="AU1866">
        <v>7.2563199999999994E-2</v>
      </c>
      <c r="AV1866">
        <v>5.66626E-2</v>
      </c>
      <c r="AW1866">
        <v>4.3756099999999999E-2</v>
      </c>
      <c r="AX1866">
        <v>3.3415100000000003E-2</v>
      </c>
      <c r="AY1866">
        <v>2.5235299999999999E-2</v>
      </c>
    </row>
    <row r="1867" spans="1:51" x14ac:dyDescent="0.35">
      <c r="A1867" t="s">
        <v>747</v>
      </c>
      <c r="B1867">
        <v>1</v>
      </c>
      <c r="C1867">
        <v>2015</v>
      </c>
      <c r="D1867">
        <v>1</v>
      </c>
      <c r="E1867" t="s">
        <v>1635</v>
      </c>
      <c r="F1867" s="2">
        <v>1.1167600000000001E-25</v>
      </c>
      <c r="G1867" s="2">
        <v>2.9283199999999999E-24</v>
      </c>
      <c r="H1867" s="2">
        <v>7.6785299999999999E-23</v>
      </c>
      <c r="I1867" s="2">
        <v>2.0134299999999999E-21</v>
      </c>
      <c r="J1867" s="2">
        <v>5.2795399999999997E-20</v>
      </c>
      <c r="K1867" s="2">
        <v>1.3843800000000001E-18</v>
      </c>
      <c r="L1867" s="2">
        <v>3.6300700000000003E-17</v>
      </c>
      <c r="M1867" s="2">
        <v>9.5186200000000008E-16</v>
      </c>
      <c r="N1867" s="2">
        <v>2.4959300000000001E-14</v>
      </c>
      <c r="O1867" s="2">
        <v>6.5447400000000002E-13</v>
      </c>
      <c r="P1867" s="2">
        <v>1.71613E-11</v>
      </c>
      <c r="Q1867" s="2">
        <v>4.4999799999999998E-10</v>
      </c>
      <c r="R1867" s="2">
        <v>1.17997E-8</v>
      </c>
      <c r="S1867" s="2">
        <v>3.0940600000000001E-7</v>
      </c>
      <c r="T1867" s="2">
        <v>8.1130500000000002E-6</v>
      </c>
      <c r="U1867">
        <v>2.1269400000000001E-4</v>
      </c>
      <c r="V1867">
        <v>5.54741E-3</v>
      </c>
      <c r="W1867">
        <v>0.127608</v>
      </c>
      <c r="X1867">
        <v>0.79319700000000004</v>
      </c>
      <c r="Y1867">
        <v>0.99015500000000001</v>
      </c>
      <c r="Z1867">
        <v>0.99962099999999998</v>
      </c>
      <c r="AA1867">
        <v>0.99998600000000004</v>
      </c>
      <c r="AB1867">
        <v>0.99999899999999997</v>
      </c>
      <c r="AC1867">
        <v>1</v>
      </c>
      <c r="AD1867">
        <v>1</v>
      </c>
      <c r="AE1867">
        <v>1</v>
      </c>
      <c r="AF1867">
        <v>1</v>
      </c>
      <c r="AG1867">
        <v>1</v>
      </c>
      <c r="AH1867">
        <v>1</v>
      </c>
      <c r="AI1867">
        <v>1</v>
      </c>
      <c r="AJ1867">
        <v>1</v>
      </c>
      <c r="AK1867">
        <v>1</v>
      </c>
      <c r="AL1867">
        <v>1</v>
      </c>
      <c r="AM1867">
        <v>1</v>
      </c>
      <c r="AN1867">
        <v>1</v>
      </c>
      <c r="AO1867">
        <v>1</v>
      </c>
      <c r="AP1867">
        <v>1</v>
      </c>
      <c r="AQ1867">
        <v>1</v>
      </c>
      <c r="AR1867">
        <v>1</v>
      </c>
      <c r="AS1867">
        <v>1</v>
      </c>
      <c r="AT1867">
        <v>1</v>
      </c>
      <c r="AU1867">
        <v>1</v>
      </c>
      <c r="AV1867">
        <v>1</v>
      </c>
      <c r="AW1867">
        <v>1</v>
      </c>
      <c r="AX1867">
        <v>1</v>
      </c>
      <c r="AY1867">
        <v>1</v>
      </c>
    </row>
    <row r="1868" spans="1:51" x14ac:dyDescent="0.35">
      <c r="A1868" t="s">
        <v>749</v>
      </c>
      <c r="B1868">
        <v>1</v>
      </c>
      <c r="C1868">
        <v>2015</v>
      </c>
      <c r="D1868">
        <v>1</v>
      </c>
      <c r="E1868" t="s">
        <v>1636</v>
      </c>
      <c r="F1868">
        <v>1</v>
      </c>
      <c r="G1868">
        <v>1</v>
      </c>
      <c r="H1868">
        <v>1</v>
      </c>
      <c r="I1868">
        <v>1</v>
      </c>
      <c r="J1868">
        <v>1</v>
      </c>
      <c r="K1868">
        <v>1</v>
      </c>
      <c r="L1868">
        <v>1</v>
      </c>
      <c r="M1868">
        <v>1</v>
      </c>
      <c r="N1868">
        <v>1</v>
      </c>
      <c r="O1868">
        <v>1</v>
      </c>
      <c r="P1868">
        <v>1</v>
      </c>
      <c r="Q1868">
        <v>1</v>
      </c>
      <c r="R1868">
        <v>1</v>
      </c>
      <c r="S1868">
        <v>1</v>
      </c>
      <c r="T1868">
        <v>1</v>
      </c>
      <c r="U1868">
        <v>1</v>
      </c>
      <c r="V1868">
        <v>1</v>
      </c>
      <c r="W1868">
        <v>1</v>
      </c>
      <c r="X1868">
        <v>1</v>
      </c>
      <c r="Y1868">
        <v>1</v>
      </c>
      <c r="Z1868">
        <v>1</v>
      </c>
      <c r="AA1868">
        <v>1</v>
      </c>
      <c r="AB1868">
        <v>1</v>
      </c>
      <c r="AC1868">
        <v>1</v>
      </c>
      <c r="AD1868">
        <v>1</v>
      </c>
      <c r="AE1868">
        <v>1</v>
      </c>
      <c r="AF1868">
        <v>1</v>
      </c>
      <c r="AG1868">
        <v>1</v>
      </c>
      <c r="AH1868">
        <v>1</v>
      </c>
      <c r="AI1868">
        <v>1</v>
      </c>
      <c r="AJ1868">
        <v>1</v>
      </c>
      <c r="AK1868">
        <v>1</v>
      </c>
      <c r="AL1868">
        <v>1</v>
      </c>
      <c r="AM1868">
        <v>1</v>
      </c>
      <c r="AN1868">
        <v>1</v>
      </c>
      <c r="AO1868">
        <v>1</v>
      </c>
      <c r="AP1868">
        <v>1</v>
      </c>
      <c r="AQ1868">
        <v>1</v>
      </c>
      <c r="AR1868">
        <v>1</v>
      </c>
      <c r="AS1868">
        <v>1</v>
      </c>
      <c r="AT1868">
        <v>1</v>
      </c>
      <c r="AU1868">
        <v>1</v>
      </c>
      <c r="AV1868">
        <v>1</v>
      </c>
      <c r="AW1868">
        <v>1</v>
      </c>
      <c r="AX1868">
        <v>1</v>
      </c>
      <c r="AY1868">
        <v>1</v>
      </c>
    </row>
    <row r="1869" spans="1:51" x14ac:dyDescent="0.35">
      <c r="A1869" t="s">
        <v>743</v>
      </c>
      <c r="B1869">
        <v>1</v>
      </c>
      <c r="C1869">
        <v>2015</v>
      </c>
      <c r="D1869">
        <v>1</v>
      </c>
      <c r="E1869" t="s">
        <v>1637</v>
      </c>
      <c r="F1869" s="2">
        <v>1.9502099999999999E-34</v>
      </c>
      <c r="G1869" s="2">
        <v>1.0023E-32</v>
      </c>
      <c r="H1869" s="2">
        <v>2.70038E-31</v>
      </c>
      <c r="I1869" s="2">
        <v>7.2976199999999993E-30</v>
      </c>
      <c r="J1869" s="2">
        <v>1.9792699999999999E-28</v>
      </c>
      <c r="K1869" s="2">
        <v>5.3914800000000002E-27</v>
      </c>
      <c r="L1869" s="2">
        <v>1.47819E-25</v>
      </c>
      <c r="M1869" s="2">
        <v>4.2476999999999998E-24</v>
      </c>
      <c r="N1869" s="2">
        <v>2.3611900000000001E-22</v>
      </c>
      <c r="O1869" s="2">
        <v>6.8243999999999995E-20</v>
      </c>
      <c r="P1869" s="2">
        <v>2.66978E-17</v>
      </c>
      <c r="Q1869" s="2">
        <v>8.4219700000000007E-15</v>
      </c>
      <c r="R1869" s="2">
        <v>2.0618200000000002E-12</v>
      </c>
      <c r="S1869" s="2">
        <v>3.90729E-10</v>
      </c>
      <c r="T1869" s="2">
        <v>5.7305299999999999E-8</v>
      </c>
      <c r="U1869" s="2">
        <v>6.50302E-6</v>
      </c>
      <c r="V1869">
        <v>5.6818000000000005E-4</v>
      </c>
      <c r="W1869">
        <v>3.3883900000000002E-2</v>
      </c>
      <c r="X1869">
        <v>0.42257400000000001</v>
      </c>
      <c r="Y1869">
        <v>0.81905899999999998</v>
      </c>
      <c r="Z1869">
        <v>0.99363900000000005</v>
      </c>
      <c r="AA1869">
        <v>0.99998500000000001</v>
      </c>
      <c r="AB1869">
        <v>0.996645</v>
      </c>
      <c r="AC1869">
        <v>0.98257099999999997</v>
      </c>
      <c r="AD1869">
        <v>0.95796300000000001</v>
      </c>
      <c r="AE1869">
        <v>0.92362299999999997</v>
      </c>
      <c r="AF1869">
        <v>0.88064699999999996</v>
      </c>
      <c r="AG1869">
        <v>0.83036799999999999</v>
      </c>
      <c r="AH1869">
        <v>0.774285</v>
      </c>
      <c r="AI1869">
        <v>0.71399100000000004</v>
      </c>
      <c r="AJ1869">
        <v>0.65109700000000004</v>
      </c>
      <c r="AK1869">
        <v>0.58716500000000005</v>
      </c>
      <c r="AL1869">
        <v>0.523644</v>
      </c>
      <c r="AM1869">
        <v>0.46182099999999998</v>
      </c>
      <c r="AN1869">
        <v>0.40278399999999998</v>
      </c>
      <c r="AO1869">
        <v>0.34740300000000002</v>
      </c>
      <c r="AP1869">
        <v>0.29631600000000002</v>
      </c>
      <c r="AQ1869">
        <v>0.249941</v>
      </c>
      <c r="AR1869">
        <v>0.20848900000000001</v>
      </c>
      <c r="AS1869">
        <v>0.171984</v>
      </c>
      <c r="AT1869">
        <v>0.14029900000000001</v>
      </c>
      <c r="AU1869">
        <v>0.11318400000000001</v>
      </c>
      <c r="AV1869">
        <v>9.02974E-2</v>
      </c>
      <c r="AW1869">
        <v>7.1240499999999998E-2</v>
      </c>
      <c r="AX1869">
        <v>5.5582800000000002E-2</v>
      </c>
      <c r="AY1869">
        <v>4.2885899999999998E-2</v>
      </c>
    </row>
    <row r="1870" spans="1:51" x14ac:dyDescent="0.35">
      <c r="A1870" t="s">
        <v>745</v>
      </c>
      <c r="B1870">
        <v>1</v>
      </c>
      <c r="C1870">
        <v>2015</v>
      </c>
      <c r="D1870">
        <v>1</v>
      </c>
      <c r="E1870" t="s">
        <v>1638</v>
      </c>
      <c r="F1870" s="2">
        <v>1.7463099999999999E-9</v>
      </c>
      <c r="G1870" s="2">
        <v>3.4227700000000002E-9</v>
      </c>
      <c r="H1870" s="2">
        <v>3.5167899999999998E-9</v>
      </c>
      <c r="I1870" s="2">
        <v>3.6244600000000001E-9</v>
      </c>
      <c r="J1870" s="2">
        <v>3.7489400000000001E-9</v>
      </c>
      <c r="K1870" s="2">
        <v>3.8944999999999997E-9</v>
      </c>
      <c r="L1870" s="2">
        <v>4.07207E-9</v>
      </c>
      <c r="M1870" s="2">
        <v>4.4625100000000001E-9</v>
      </c>
      <c r="N1870" s="2">
        <v>9.4601699999999996E-9</v>
      </c>
      <c r="O1870" s="2">
        <v>1.04273E-7</v>
      </c>
      <c r="P1870" s="2">
        <v>1.5557E-6</v>
      </c>
      <c r="Q1870" s="2">
        <v>1.8715600000000001E-5</v>
      </c>
      <c r="R1870" s="2">
        <v>1.74735E-4</v>
      </c>
      <c r="S1870">
        <v>1.2628400000000001E-3</v>
      </c>
      <c r="T1870">
        <v>7.0633500000000004E-3</v>
      </c>
      <c r="U1870">
        <v>3.05746E-2</v>
      </c>
      <c r="V1870">
        <v>0.102423</v>
      </c>
      <c r="W1870">
        <v>0.26553100000000002</v>
      </c>
      <c r="X1870">
        <v>0.53274699999999997</v>
      </c>
      <c r="Y1870">
        <v>0.82720199999999999</v>
      </c>
      <c r="Z1870">
        <v>0.99401600000000001</v>
      </c>
      <c r="AA1870">
        <v>0.99999899999999997</v>
      </c>
      <c r="AB1870">
        <v>0.99664600000000003</v>
      </c>
      <c r="AC1870">
        <v>0.98257099999999997</v>
      </c>
      <c r="AD1870">
        <v>0.95796300000000001</v>
      </c>
      <c r="AE1870">
        <v>0.92362299999999997</v>
      </c>
      <c r="AF1870">
        <v>0.88064699999999996</v>
      </c>
      <c r="AG1870">
        <v>0.83036799999999999</v>
      </c>
      <c r="AH1870">
        <v>0.774285</v>
      </c>
      <c r="AI1870">
        <v>0.71399100000000004</v>
      </c>
      <c r="AJ1870">
        <v>0.65109700000000004</v>
      </c>
      <c r="AK1870">
        <v>0.58716500000000005</v>
      </c>
      <c r="AL1870">
        <v>0.523644</v>
      </c>
      <c r="AM1870">
        <v>0.46182099999999998</v>
      </c>
      <c r="AN1870">
        <v>0.40278399999999998</v>
      </c>
      <c r="AO1870">
        <v>0.34740300000000002</v>
      </c>
      <c r="AP1870">
        <v>0.29631600000000002</v>
      </c>
      <c r="AQ1870">
        <v>0.249941</v>
      </c>
      <c r="AR1870">
        <v>0.20848900000000001</v>
      </c>
      <c r="AS1870">
        <v>0.171984</v>
      </c>
      <c r="AT1870">
        <v>0.14029900000000001</v>
      </c>
      <c r="AU1870">
        <v>0.11318400000000001</v>
      </c>
      <c r="AV1870">
        <v>9.02974E-2</v>
      </c>
      <c r="AW1870">
        <v>7.1240499999999998E-2</v>
      </c>
      <c r="AX1870">
        <v>5.5582800000000002E-2</v>
      </c>
      <c r="AY1870">
        <v>4.2885899999999998E-2</v>
      </c>
    </row>
    <row r="1871" spans="1:51" x14ac:dyDescent="0.35">
      <c r="A1871" t="s">
        <v>747</v>
      </c>
      <c r="B1871">
        <v>1</v>
      </c>
      <c r="C1871">
        <v>2019</v>
      </c>
      <c r="D1871">
        <v>1</v>
      </c>
      <c r="E1871" t="s">
        <v>1792</v>
      </c>
      <c r="F1871" s="2">
        <v>1.1167600000000001E-25</v>
      </c>
      <c r="G1871" s="2">
        <v>2.9283199999999999E-24</v>
      </c>
      <c r="H1871" s="2">
        <v>7.6785299999999999E-23</v>
      </c>
      <c r="I1871" s="2">
        <v>2.0134299999999999E-21</v>
      </c>
      <c r="J1871" s="2">
        <v>5.2795399999999997E-20</v>
      </c>
      <c r="K1871" s="2">
        <v>1.3843800000000001E-18</v>
      </c>
      <c r="L1871" s="2">
        <v>3.6300700000000003E-17</v>
      </c>
      <c r="M1871" s="2">
        <v>9.5186200000000008E-16</v>
      </c>
      <c r="N1871" s="2">
        <v>2.4959300000000001E-14</v>
      </c>
      <c r="O1871" s="2">
        <v>6.5447400000000002E-13</v>
      </c>
      <c r="P1871" s="2">
        <v>1.71613E-11</v>
      </c>
      <c r="Q1871" s="2">
        <v>4.4999799999999998E-10</v>
      </c>
      <c r="R1871" s="2">
        <v>1.17997E-8</v>
      </c>
      <c r="S1871" s="2">
        <v>3.0940600000000001E-7</v>
      </c>
      <c r="T1871" s="2">
        <v>8.1130500000000002E-6</v>
      </c>
      <c r="U1871">
        <v>2.1269400000000001E-4</v>
      </c>
      <c r="V1871">
        <v>5.54741E-3</v>
      </c>
      <c r="W1871">
        <v>0.127608</v>
      </c>
      <c r="X1871">
        <v>0.79319700000000004</v>
      </c>
      <c r="Y1871">
        <v>0.99015500000000001</v>
      </c>
      <c r="Z1871">
        <v>0.99962099999999998</v>
      </c>
      <c r="AA1871">
        <v>0.99998600000000004</v>
      </c>
      <c r="AB1871">
        <v>0.99999899999999997</v>
      </c>
      <c r="AC1871">
        <v>1</v>
      </c>
      <c r="AD1871">
        <v>1</v>
      </c>
      <c r="AE1871">
        <v>1</v>
      </c>
      <c r="AF1871">
        <v>1</v>
      </c>
      <c r="AG1871">
        <v>1</v>
      </c>
      <c r="AH1871">
        <v>1</v>
      </c>
      <c r="AI1871">
        <v>1</v>
      </c>
      <c r="AJ1871">
        <v>1</v>
      </c>
      <c r="AK1871">
        <v>1</v>
      </c>
      <c r="AL1871">
        <v>1</v>
      </c>
      <c r="AM1871">
        <v>1</v>
      </c>
      <c r="AN1871">
        <v>1</v>
      </c>
      <c r="AO1871">
        <v>1</v>
      </c>
      <c r="AP1871">
        <v>1</v>
      </c>
      <c r="AQ1871">
        <v>1</v>
      </c>
      <c r="AR1871">
        <v>1</v>
      </c>
      <c r="AS1871">
        <v>1</v>
      </c>
      <c r="AT1871">
        <v>1</v>
      </c>
      <c r="AU1871">
        <v>1</v>
      </c>
      <c r="AV1871">
        <v>1</v>
      </c>
      <c r="AW1871">
        <v>1</v>
      </c>
      <c r="AX1871">
        <v>1</v>
      </c>
      <c r="AY1871">
        <v>1</v>
      </c>
    </row>
    <row r="1872" spans="1:51" x14ac:dyDescent="0.35">
      <c r="A1872" t="s">
        <v>749</v>
      </c>
      <c r="B1872">
        <v>1</v>
      </c>
      <c r="C1872">
        <v>2019</v>
      </c>
      <c r="D1872">
        <v>1</v>
      </c>
      <c r="E1872" t="s">
        <v>1793</v>
      </c>
      <c r="F1872">
        <v>1</v>
      </c>
      <c r="G1872">
        <v>1</v>
      </c>
      <c r="H1872">
        <v>1</v>
      </c>
      <c r="I1872">
        <v>1</v>
      </c>
      <c r="J1872">
        <v>1</v>
      </c>
      <c r="K1872">
        <v>1</v>
      </c>
      <c r="L1872">
        <v>1</v>
      </c>
      <c r="M1872">
        <v>1</v>
      </c>
      <c r="N1872">
        <v>1</v>
      </c>
      <c r="O1872">
        <v>1</v>
      </c>
      <c r="P1872">
        <v>1</v>
      </c>
      <c r="Q1872">
        <v>1</v>
      </c>
      <c r="R1872">
        <v>1</v>
      </c>
      <c r="S1872">
        <v>1</v>
      </c>
      <c r="T1872">
        <v>1</v>
      </c>
      <c r="U1872">
        <v>1</v>
      </c>
      <c r="V1872">
        <v>1</v>
      </c>
      <c r="W1872">
        <v>1</v>
      </c>
      <c r="X1872">
        <v>1</v>
      </c>
      <c r="Y1872">
        <v>1</v>
      </c>
      <c r="Z1872">
        <v>1</v>
      </c>
      <c r="AA1872">
        <v>1</v>
      </c>
      <c r="AB1872">
        <v>1</v>
      </c>
      <c r="AC1872">
        <v>1</v>
      </c>
      <c r="AD1872">
        <v>1</v>
      </c>
      <c r="AE1872">
        <v>1</v>
      </c>
      <c r="AF1872">
        <v>1</v>
      </c>
      <c r="AG1872">
        <v>1</v>
      </c>
      <c r="AH1872">
        <v>1</v>
      </c>
      <c r="AI1872">
        <v>1</v>
      </c>
      <c r="AJ1872">
        <v>1</v>
      </c>
      <c r="AK1872">
        <v>1</v>
      </c>
      <c r="AL1872">
        <v>1</v>
      </c>
      <c r="AM1872">
        <v>1</v>
      </c>
      <c r="AN1872">
        <v>1</v>
      </c>
      <c r="AO1872">
        <v>1</v>
      </c>
      <c r="AP1872">
        <v>1</v>
      </c>
      <c r="AQ1872">
        <v>1</v>
      </c>
      <c r="AR1872">
        <v>1</v>
      </c>
      <c r="AS1872">
        <v>1</v>
      </c>
      <c r="AT1872">
        <v>1</v>
      </c>
      <c r="AU1872">
        <v>1</v>
      </c>
      <c r="AV1872">
        <v>1</v>
      </c>
      <c r="AW1872">
        <v>1</v>
      </c>
      <c r="AX1872">
        <v>1</v>
      </c>
      <c r="AY1872">
        <v>1</v>
      </c>
    </row>
    <row r="1873" spans="1:51" x14ac:dyDescent="0.35">
      <c r="A1873" t="s">
        <v>743</v>
      </c>
      <c r="B1873">
        <v>1</v>
      </c>
      <c r="C1873">
        <v>2019</v>
      </c>
      <c r="D1873">
        <v>1</v>
      </c>
      <c r="E1873" t="s">
        <v>1723</v>
      </c>
      <c r="F1873" s="2">
        <v>1.9502099999999999E-34</v>
      </c>
      <c r="G1873" s="2">
        <v>1.0023E-32</v>
      </c>
      <c r="H1873" s="2">
        <v>2.70038E-31</v>
      </c>
      <c r="I1873" s="2">
        <v>7.2976199999999993E-30</v>
      </c>
      <c r="J1873" s="2">
        <v>1.9792699999999999E-28</v>
      </c>
      <c r="K1873" s="2">
        <v>5.3914800000000002E-27</v>
      </c>
      <c r="L1873" s="2">
        <v>1.47819E-25</v>
      </c>
      <c r="M1873" s="2">
        <v>4.2476999999999998E-24</v>
      </c>
      <c r="N1873" s="2">
        <v>2.3611900000000001E-22</v>
      </c>
      <c r="O1873" s="2">
        <v>6.8243999999999995E-20</v>
      </c>
      <c r="P1873" s="2">
        <v>2.66978E-17</v>
      </c>
      <c r="Q1873" s="2">
        <v>8.4219700000000007E-15</v>
      </c>
      <c r="R1873" s="2">
        <v>2.0618200000000002E-12</v>
      </c>
      <c r="S1873" s="2">
        <v>3.90729E-10</v>
      </c>
      <c r="T1873" s="2">
        <v>5.7305299999999999E-8</v>
      </c>
      <c r="U1873" s="2">
        <v>6.50302E-6</v>
      </c>
      <c r="V1873">
        <v>5.6818000000000005E-4</v>
      </c>
      <c r="W1873">
        <v>3.3883900000000002E-2</v>
      </c>
      <c r="X1873">
        <v>0.42257400000000001</v>
      </c>
      <c r="Y1873">
        <v>0.81905899999999998</v>
      </c>
      <c r="Z1873">
        <v>0.99363900000000005</v>
      </c>
      <c r="AA1873">
        <v>0.99998500000000001</v>
      </c>
      <c r="AB1873">
        <v>0.996645</v>
      </c>
      <c r="AC1873">
        <v>0.98257099999999997</v>
      </c>
      <c r="AD1873">
        <v>0.95796300000000001</v>
      </c>
      <c r="AE1873">
        <v>0.92362299999999997</v>
      </c>
      <c r="AF1873">
        <v>0.88064699999999996</v>
      </c>
      <c r="AG1873">
        <v>0.83036799999999999</v>
      </c>
      <c r="AH1873">
        <v>0.774285</v>
      </c>
      <c r="AI1873">
        <v>0.71399100000000004</v>
      </c>
      <c r="AJ1873">
        <v>0.65109700000000004</v>
      </c>
      <c r="AK1873">
        <v>0.58716500000000005</v>
      </c>
      <c r="AL1873">
        <v>0.523644</v>
      </c>
      <c r="AM1873">
        <v>0.46182099999999998</v>
      </c>
      <c r="AN1873">
        <v>0.40278399999999998</v>
      </c>
      <c r="AO1873">
        <v>0.34740300000000002</v>
      </c>
      <c r="AP1873">
        <v>0.29631600000000002</v>
      </c>
      <c r="AQ1873">
        <v>0.249941</v>
      </c>
      <c r="AR1873">
        <v>0.20848900000000001</v>
      </c>
      <c r="AS1873">
        <v>0.171984</v>
      </c>
      <c r="AT1873">
        <v>0.14029900000000001</v>
      </c>
      <c r="AU1873">
        <v>0.11318400000000001</v>
      </c>
      <c r="AV1873">
        <v>9.02974E-2</v>
      </c>
      <c r="AW1873">
        <v>7.1240499999999998E-2</v>
      </c>
      <c r="AX1873">
        <v>5.5582800000000002E-2</v>
      </c>
      <c r="AY1873">
        <v>4.2885899999999998E-2</v>
      </c>
    </row>
    <row r="1874" spans="1:51" x14ac:dyDescent="0.35">
      <c r="A1874" t="s">
        <v>745</v>
      </c>
      <c r="B1874">
        <v>1</v>
      </c>
      <c r="C1874">
        <v>2019</v>
      </c>
      <c r="D1874">
        <v>1</v>
      </c>
      <c r="E1874" t="s">
        <v>1724</v>
      </c>
      <c r="F1874" s="2">
        <v>1.7463099999999999E-9</v>
      </c>
      <c r="G1874" s="2">
        <v>3.4227700000000002E-9</v>
      </c>
      <c r="H1874" s="2">
        <v>3.5167899999999998E-9</v>
      </c>
      <c r="I1874" s="2">
        <v>3.6244600000000001E-9</v>
      </c>
      <c r="J1874" s="2">
        <v>3.7489400000000001E-9</v>
      </c>
      <c r="K1874" s="2">
        <v>3.8944999999999997E-9</v>
      </c>
      <c r="L1874" s="2">
        <v>4.07207E-9</v>
      </c>
      <c r="M1874" s="2">
        <v>4.4625100000000001E-9</v>
      </c>
      <c r="N1874" s="2">
        <v>9.4601699999999996E-9</v>
      </c>
      <c r="O1874" s="2">
        <v>1.04273E-7</v>
      </c>
      <c r="P1874" s="2">
        <v>1.5557E-6</v>
      </c>
      <c r="Q1874" s="2">
        <v>1.8715600000000001E-5</v>
      </c>
      <c r="R1874" s="2">
        <v>1.74735E-4</v>
      </c>
      <c r="S1874">
        <v>1.2628400000000001E-3</v>
      </c>
      <c r="T1874">
        <v>7.0633500000000004E-3</v>
      </c>
      <c r="U1874">
        <v>3.05746E-2</v>
      </c>
      <c r="V1874">
        <v>0.102423</v>
      </c>
      <c r="W1874">
        <v>0.26553100000000002</v>
      </c>
      <c r="X1874">
        <v>0.53274699999999997</v>
      </c>
      <c r="Y1874">
        <v>0.82720199999999999</v>
      </c>
      <c r="Z1874">
        <v>0.99401600000000001</v>
      </c>
      <c r="AA1874">
        <v>0.99999899999999997</v>
      </c>
      <c r="AB1874">
        <v>0.99664600000000003</v>
      </c>
      <c r="AC1874">
        <v>0.98257099999999997</v>
      </c>
      <c r="AD1874">
        <v>0.95796300000000001</v>
      </c>
      <c r="AE1874">
        <v>0.92362299999999997</v>
      </c>
      <c r="AF1874">
        <v>0.88064699999999996</v>
      </c>
      <c r="AG1874">
        <v>0.83036799999999999</v>
      </c>
      <c r="AH1874">
        <v>0.774285</v>
      </c>
      <c r="AI1874">
        <v>0.71399100000000004</v>
      </c>
      <c r="AJ1874">
        <v>0.65109700000000004</v>
      </c>
      <c r="AK1874">
        <v>0.58716500000000005</v>
      </c>
      <c r="AL1874">
        <v>0.523644</v>
      </c>
      <c r="AM1874">
        <v>0.46182099999999998</v>
      </c>
      <c r="AN1874">
        <v>0.40278399999999998</v>
      </c>
      <c r="AO1874">
        <v>0.34740300000000002</v>
      </c>
      <c r="AP1874">
        <v>0.29631600000000002</v>
      </c>
      <c r="AQ1874">
        <v>0.249941</v>
      </c>
      <c r="AR1874">
        <v>0.20848900000000001</v>
      </c>
      <c r="AS1874">
        <v>0.171984</v>
      </c>
      <c r="AT1874">
        <v>0.14029900000000001</v>
      </c>
      <c r="AU1874">
        <v>0.11318400000000001</v>
      </c>
      <c r="AV1874">
        <v>9.02974E-2</v>
      </c>
      <c r="AW1874">
        <v>7.1240499999999998E-2</v>
      </c>
      <c r="AX1874">
        <v>5.5582800000000002E-2</v>
      </c>
      <c r="AY1874">
        <v>4.2885899999999998E-2</v>
      </c>
    </row>
    <row r="1875" spans="1:51" x14ac:dyDescent="0.35">
      <c r="A1875" t="s">
        <v>743</v>
      </c>
      <c r="B1875">
        <v>1</v>
      </c>
      <c r="C1875">
        <v>2020</v>
      </c>
      <c r="D1875">
        <v>1</v>
      </c>
      <c r="E1875" t="s">
        <v>1794</v>
      </c>
      <c r="F1875" s="2">
        <v>1.9502099999999999E-34</v>
      </c>
      <c r="G1875" s="2">
        <v>1.0023E-32</v>
      </c>
      <c r="H1875" s="2">
        <v>2.70038E-31</v>
      </c>
      <c r="I1875" s="2">
        <v>7.2976199999999993E-30</v>
      </c>
      <c r="J1875" s="2">
        <v>1.9792699999999999E-28</v>
      </c>
      <c r="K1875" s="2">
        <v>5.3914800000000002E-27</v>
      </c>
      <c r="L1875" s="2">
        <v>1.47819E-25</v>
      </c>
      <c r="M1875" s="2">
        <v>4.2476999999999998E-24</v>
      </c>
      <c r="N1875" s="2">
        <v>2.3611900000000001E-22</v>
      </c>
      <c r="O1875" s="2">
        <v>6.8243999999999995E-20</v>
      </c>
      <c r="P1875" s="2">
        <v>2.66978E-17</v>
      </c>
      <c r="Q1875" s="2">
        <v>8.4219700000000007E-15</v>
      </c>
      <c r="R1875" s="2">
        <v>2.0618200000000002E-12</v>
      </c>
      <c r="S1875" s="2">
        <v>3.90729E-10</v>
      </c>
      <c r="T1875" s="2">
        <v>5.7305299999999999E-8</v>
      </c>
      <c r="U1875" s="2">
        <v>6.50302E-6</v>
      </c>
      <c r="V1875">
        <v>5.6818000000000005E-4</v>
      </c>
      <c r="W1875">
        <v>3.3883900000000002E-2</v>
      </c>
      <c r="X1875">
        <v>0.42257400000000001</v>
      </c>
      <c r="Y1875">
        <v>0.81905899999999998</v>
      </c>
      <c r="Z1875">
        <v>0.99363900000000005</v>
      </c>
      <c r="AA1875">
        <v>0.99998500000000001</v>
      </c>
      <c r="AB1875">
        <v>0.996645</v>
      </c>
      <c r="AC1875">
        <v>0.98257099999999997</v>
      </c>
      <c r="AD1875">
        <v>0.95796300000000001</v>
      </c>
      <c r="AE1875">
        <v>0.92362299999999997</v>
      </c>
      <c r="AF1875">
        <v>0.88064699999999996</v>
      </c>
      <c r="AG1875">
        <v>0.83036799999999999</v>
      </c>
      <c r="AH1875">
        <v>0.774285</v>
      </c>
      <c r="AI1875">
        <v>0.71399100000000004</v>
      </c>
      <c r="AJ1875">
        <v>0.65109700000000004</v>
      </c>
      <c r="AK1875">
        <v>0.58716500000000005</v>
      </c>
      <c r="AL1875">
        <v>0.523644</v>
      </c>
      <c r="AM1875">
        <v>0.46182099999999998</v>
      </c>
      <c r="AN1875">
        <v>0.40278399999999998</v>
      </c>
      <c r="AO1875">
        <v>0.34740300000000002</v>
      </c>
      <c r="AP1875">
        <v>0.29631600000000002</v>
      </c>
      <c r="AQ1875">
        <v>0.249941</v>
      </c>
      <c r="AR1875">
        <v>0.20848900000000001</v>
      </c>
      <c r="AS1875">
        <v>0.171984</v>
      </c>
      <c r="AT1875">
        <v>0.14029900000000001</v>
      </c>
      <c r="AU1875">
        <v>0.11318400000000001</v>
      </c>
      <c r="AV1875">
        <v>9.02974E-2</v>
      </c>
      <c r="AW1875">
        <v>7.1240499999999998E-2</v>
      </c>
      <c r="AX1875">
        <v>5.5582800000000002E-2</v>
      </c>
      <c r="AY1875">
        <v>4.2885899999999998E-2</v>
      </c>
    </row>
    <row r="1876" spans="1:51" x14ac:dyDescent="0.35">
      <c r="A1876" t="s">
        <v>745</v>
      </c>
      <c r="B1876">
        <v>1</v>
      </c>
      <c r="C1876">
        <v>2020</v>
      </c>
      <c r="D1876">
        <v>1</v>
      </c>
      <c r="E1876" t="s">
        <v>1795</v>
      </c>
      <c r="F1876" s="2">
        <v>1.7463099999999999E-9</v>
      </c>
      <c r="G1876" s="2">
        <v>3.4227700000000002E-9</v>
      </c>
      <c r="H1876" s="2">
        <v>3.5167899999999998E-9</v>
      </c>
      <c r="I1876" s="2">
        <v>3.6244600000000001E-9</v>
      </c>
      <c r="J1876" s="2">
        <v>3.7489400000000001E-9</v>
      </c>
      <c r="K1876" s="2">
        <v>3.8944999999999997E-9</v>
      </c>
      <c r="L1876" s="2">
        <v>4.07207E-9</v>
      </c>
      <c r="M1876" s="2">
        <v>4.4625100000000001E-9</v>
      </c>
      <c r="N1876" s="2">
        <v>9.4601699999999996E-9</v>
      </c>
      <c r="O1876" s="2">
        <v>1.04273E-7</v>
      </c>
      <c r="P1876" s="2">
        <v>1.5557E-6</v>
      </c>
      <c r="Q1876" s="2">
        <v>1.8715600000000001E-5</v>
      </c>
      <c r="R1876">
        <v>1.74735E-4</v>
      </c>
      <c r="S1876">
        <v>1.2628400000000001E-3</v>
      </c>
      <c r="T1876">
        <v>7.0633500000000004E-3</v>
      </c>
      <c r="U1876">
        <v>3.05746E-2</v>
      </c>
      <c r="V1876">
        <v>0.102423</v>
      </c>
      <c r="W1876">
        <v>0.26553100000000002</v>
      </c>
      <c r="X1876">
        <v>0.53274699999999997</v>
      </c>
      <c r="Y1876">
        <v>0.82720199999999999</v>
      </c>
      <c r="Z1876">
        <v>0.99401600000000001</v>
      </c>
      <c r="AA1876">
        <v>0.99999899999999997</v>
      </c>
      <c r="AB1876">
        <v>0.99664600000000003</v>
      </c>
      <c r="AC1876">
        <v>0.98257099999999997</v>
      </c>
      <c r="AD1876">
        <v>0.95796300000000001</v>
      </c>
      <c r="AE1876">
        <v>0.92362299999999997</v>
      </c>
      <c r="AF1876">
        <v>0.88064699999999996</v>
      </c>
      <c r="AG1876">
        <v>0.83036799999999999</v>
      </c>
      <c r="AH1876">
        <v>0.774285</v>
      </c>
      <c r="AI1876">
        <v>0.71399100000000004</v>
      </c>
      <c r="AJ1876">
        <v>0.65109700000000004</v>
      </c>
      <c r="AK1876">
        <v>0.58716500000000005</v>
      </c>
      <c r="AL1876">
        <v>0.523644</v>
      </c>
      <c r="AM1876">
        <v>0.46182099999999998</v>
      </c>
      <c r="AN1876">
        <v>0.40278399999999998</v>
      </c>
      <c r="AO1876">
        <v>0.34740300000000002</v>
      </c>
      <c r="AP1876">
        <v>0.29631600000000002</v>
      </c>
      <c r="AQ1876">
        <v>0.249941</v>
      </c>
      <c r="AR1876">
        <v>0.20848900000000001</v>
      </c>
      <c r="AS1876">
        <v>0.171984</v>
      </c>
      <c r="AT1876">
        <v>0.14029900000000001</v>
      </c>
      <c r="AU1876">
        <v>0.11318400000000001</v>
      </c>
      <c r="AV1876">
        <v>9.02974E-2</v>
      </c>
      <c r="AW1876">
        <v>7.1240499999999998E-2</v>
      </c>
      <c r="AX1876">
        <v>5.5582800000000002E-2</v>
      </c>
      <c r="AY1876">
        <v>4.2885899999999998E-2</v>
      </c>
    </row>
    <row r="1877" spans="1:51" x14ac:dyDescent="0.35">
      <c r="A1877" t="s">
        <v>743</v>
      </c>
      <c r="B1877">
        <v>2</v>
      </c>
      <c r="C1877">
        <v>1982</v>
      </c>
      <c r="D1877">
        <v>1</v>
      </c>
      <c r="E1877" t="s">
        <v>753</v>
      </c>
      <c r="F1877" s="2">
        <v>5.6364400000000003E-27</v>
      </c>
      <c r="G1877" s="2">
        <v>7.1422300000000002E-26</v>
      </c>
      <c r="H1877" s="2">
        <v>2.0128999999999999E-24</v>
      </c>
      <c r="I1877" s="2">
        <v>5.6729600000000004E-23</v>
      </c>
      <c r="J1877" s="2">
        <v>1.5988099999999999E-21</v>
      </c>
      <c r="K1877" s="2">
        <v>4.5059400000000001E-20</v>
      </c>
      <c r="L1877" s="2">
        <v>1.26991E-18</v>
      </c>
      <c r="M1877" s="2">
        <v>3.5789899999999998E-17</v>
      </c>
      <c r="N1877" s="2">
        <v>1.0086700000000001E-15</v>
      </c>
      <c r="O1877" s="2">
        <v>2.8427299999999999E-14</v>
      </c>
      <c r="P1877" s="2">
        <v>8.0116799999999996E-13</v>
      </c>
      <c r="Q1877" s="2">
        <v>2.2579300000000001E-11</v>
      </c>
      <c r="R1877" s="2">
        <v>6.3635400000000001E-10</v>
      </c>
      <c r="S1877" s="2">
        <v>1.7934399999999999E-8</v>
      </c>
      <c r="T1877" s="2">
        <v>5.0544500000000004E-7</v>
      </c>
      <c r="U1877" s="2">
        <v>1.42448E-5</v>
      </c>
      <c r="V1877">
        <v>4.0130599999999998E-4</v>
      </c>
      <c r="W1877">
        <v>1.1188E-2</v>
      </c>
      <c r="X1877">
        <v>0.24177999999999999</v>
      </c>
      <c r="Y1877">
        <v>0.89986999999999995</v>
      </c>
      <c r="Z1877">
        <v>0.99606700000000004</v>
      </c>
      <c r="AA1877">
        <v>0.99985999999999997</v>
      </c>
      <c r="AB1877">
        <v>0.99999499999999997</v>
      </c>
      <c r="AC1877">
        <v>1</v>
      </c>
      <c r="AD1877">
        <v>1</v>
      </c>
      <c r="AE1877">
        <v>1</v>
      </c>
      <c r="AF1877">
        <v>1</v>
      </c>
      <c r="AG1877">
        <v>1</v>
      </c>
      <c r="AH1877">
        <v>1</v>
      </c>
      <c r="AI1877">
        <v>1</v>
      </c>
      <c r="AJ1877">
        <v>1</v>
      </c>
      <c r="AK1877">
        <v>1</v>
      </c>
      <c r="AL1877">
        <v>1</v>
      </c>
      <c r="AM1877">
        <v>1</v>
      </c>
      <c r="AN1877">
        <v>1</v>
      </c>
      <c r="AO1877">
        <v>1</v>
      </c>
      <c r="AP1877">
        <v>1</v>
      </c>
      <c r="AQ1877">
        <v>1</v>
      </c>
      <c r="AR1877">
        <v>1</v>
      </c>
      <c r="AS1877">
        <v>1</v>
      </c>
      <c r="AT1877">
        <v>1</v>
      </c>
      <c r="AU1877">
        <v>1</v>
      </c>
      <c r="AV1877">
        <v>1</v>
      </c>
      <c r="AW1877">
        <v>1</v>
      </c>
      <c r="AX1877">
        <v>1</v>
      </c>
      <c r="AY1877">
        <v>1</v>
      </c>
    </row>
    <row r="1878" spans="1:51" x14ac:dyDescent="0.35">
      <c r="A1878" t="s">
        <v>745</v>
      </c>
      <c r="B1878">
        <v>2</v>
      </c>
      <c r="C1878">
        <v>1982</v>
      </c>
      <c r="D1878">
        <v>1</v>
      </c>
      <c r="E1878" t="s">
        <v>754</v>
      </c>
      <c r="F1878" s="2">
        <v>5.6364400000000003E-27</v>
      </c>
      <c r="G1878" s="2">
        <v>7.1422300000000002E-26</v>
      </c>
      <c r="H1878" s="2">
        <v>2.0128999999999999E-24</v>
      </c>
      <c r="I1878" s="2">
        <v>5.6729600000000004E-23</v>
      </c>
      <c r="J1878" s="2">
        <v>1.5988099999999999E-21</v>
      </c>
      <c r="K1878" s="2">
        <v>4.5059400000000001E-20</v>
      </c>
      <c r="L1878" s="2">
        <v>1.26991E-18</v>
      </c>
      <c r="M1878" s="2">
        <v>3.5789899999999998E-17</v>
      </c>
      <c r="N1878" s="2">
        <v>1.0086700000000001E-15</v>
      </c>
      <c r="O1878" s="2">
        <v>2.8427299999999999E-14</v>
      </c>
      <c r="P1878" s="2">
        <v>8.0116799999999996E-13</v>
      </c>
      <c r="Q1878" s="2">
        <v>2.2579300000000001E-11</v>
      </c>
      <c r="R1878" s="2">
        <v>6.3635400000000001E-10</v>
      </c>
      <c r="S1878" s="2">
        <v>1.7934399999999999E-8</v>
      </c>
      <c r="T1878" s="2">
        <v>5.0544500000000004E-7</v>
      </c>
      <c r="U1878" s="2">
        <v>1.42448E-5</v>
      </c>
      <c r="V1878">
        <v>4.0130599999999998E-4</v>
      </c>
      <c r="W1878">
        <v>1.1188E-2</v>
      </c>
      <c r="X1878">
        <v>0.24177999999999999</v>
      </c>
      <c r="Y1878">
        <v>0.89986999999999995</v>
      </c>
      <c r="Z1878">
        <v>0.99606700000000004</v>
      </c>
      <c r="AA1878">
        <v>0.99985999999999997</v>
      </c>
      <c r="AB1878">
        <v>0.99999499999999997</v>
      </c>
      <c r="AC1878">
        <v>1</v>
      </c>
      <c r="AD1878">
        <v>1</v>
      </c>
      <c r="AE1878">
        <v>1</v>
      </c>
      <c r="AF1878">
        <v>1</v>
      </c>
      <c r="AG1878">
        <v>1</v>
      </c>
      <c r="AH1878">
        <v>1</v>
      </c>
      <c r="AI1878">
        <v>1</v>
      </c>
      <c r="AJ1878">
        <v>1</v>
      </c>
      <c r="AK1878">
        <v>1</v>
      </c>
      <c r="AL1878">
        <v>1</v>
      </c>
      <c r="AM1878">
        <v>1</v>
      </c>
      <c r="AN1878">
        <v>1</v>
      </c>
      <c r="AO1878">
        <v>1</v>
      </c>
      <c r="AP1878">
        <v>1</v>
      </c>
      <c r="AQ1878">
        <v>1</v>
      </c>
      <c r="AR1878">
        <v>1</v>
      </c>
      <c r="AS1878">
        <v>1</v>
      </c>
      <c r="AT1878">
        <v>1</v>
      </c>
      <c r="AU1878">
        <v>1</v>
      </c>
      <c r="AV1878">
        <v>1</v>
      </c>
      <c r="AW1878">
        <v>1</v>
      </c>
      <c r="AX1878">
        <v>1</v>
      </c>
      <c r="AY1878">
        <v>1</v>
      </c>
    </row>
    <row r="1879" spans="1:51" x14ac:dyDescent="0.35">
      <c r="A1879" t="s">
        <v>747</v>
      </c>
      <c r="B1879">
        <v>2</v>
      </c>
      <c r="C1879">
        <v>1985</v>
      </c>
      <c r="D1879">
        <v>1</v>
      </c>
      <c r="E1879" t="s">
        <v>755</v>
      </c>
      <c r="F1879">
        <v>1</v>
      </c>
      <c r="G1879">
        <v>1</v>
      </c>
      <c r="H1879">
        <v>1</v>
      </c>
      <c r="I1879">
        <v>1</v>
      </c>
      <c r="J1879">
        <v>1</v>
      </c>
      <c r="K1879">
        <v>1</v>
      </c>
      <c r="L1879">
        <v>1</v>
      </c>
      <c r="M1879">
        <v>1</v>
      </c>
      <c r="N1879">
        <v>1</v>
      </c>
      <c r="O1879">
        <v>1</v>
      </c>
      <c r="P1879">
        <v>1</v>
      </c>
      <c r="Q1879">
        <v>1</v>
      </c>
      <c r="R1879">
        <v>1</v>
      </c>
      <c r="S1879">
        <v>1</v>
      </c>
      <c r="T1879">
        <v>1</v>
      </c>
      <c r="U1879">
        <v>1</v>
      </c>
      <c r="V1879">
        <v>1</v>
      </c>
      <c r="W1879">
        <v>1</v>
      </c>
      <c r="X1879">
        <v>1</v>
      </c>
      <c r="Y1879">
        <v>1</v>
      </c>
      <c r="Z1879">
        <v>1</v>
      </c>
      <c r="AA1879">
        <v>1</v>
      </c>
      <c r="AB1879">
        <v>1</v>
      </c>
      <c r="AC1879">
        <v>1</v>
      </c>
      <c r="AD1879">
        <v>1</v>
      </c>
      <c r="AE1879">
        <v>1</v>
      </c>
      <c r="AF1879">
        <v>1</v>
      </c>
      <c r="AG1879">
        <v>1</v>
      </c>
      <c r="AH1879">
        <v>1</v>
      </c>
      <c r="AI1879">
        <v>1</v>
      </c>
      <c r="AJ1879">
        <v>1</v>
      </c>
      <c r="AK1879">
        <v>1</v>
      </c>
      <c r="AL1879">
        <v>1</v>
      </c>
      <c r="AM1879">
        <v>1</v>
      </c>
      <c r="AN1879">
        <v>1</v>
      </c>
      <c r="AO1879">
        <v>1</v>
      </c>
      <c r="AP1879">
        <v>1</v>
      </c>
      <c r="AQ1879">
        <v>1</v>
      </c>
      <c r="AR1879">
        <v>1</v>
      </c>
      <c r="AS1879">
        <v>1</v>
      </c>
      <c r="AT1879">
        <v>1</v>
      </c>
      <c r="AU1879">
        <v>1</v>
      </c>
      <c r="AV1879">
        <v>1</v>
      </c>
      <c r="AW1879">
        <v>1</v>
      </c>
      <c r="AX1879">
        <v>1</v>
      </c>
      <c r="AY1879">
        <v>1</v>
      </c>
    </row>
    <row r="1880" spans="1:51" x14ac:dyDescent="0.35">
      <c r="A1880" t="s">
        <v>749</v>
      </c>
      <c r="B1880">
        <v>2</v>
      </c>
      <c r="C1880">
        <v>1985</v>
      </c>
      <c r="D1880">
        <v>1</v>
      </c>
      <c r="E1880" t="s">
        <v>756</v>
      </c>
      <c r="F1880">
        <v>1</v>
      </c>
      <c r="G1880">
        <v>1</v>
      </c>
      <c r="H1880">
        <v>1</v>
      </c>
      <c r="I1880">
        <v>1</v>
      </c>
      <c r="J1880">
        <v>1</v>
      </c>
      <c r="K1880">
        <v>1</v>
      </c>
      <c r="L1880">
        <v>1</v>
      </c>
      <c r="M1880">
        <v>1</v>
      </c>
      <c r="N1880">
        <v>1</v>
      </c>
      <c r="O1880">
        <v>1</v>
      </c>
      <c r="P1880">
        <v>1</v>
      </c>
      <c r="Q1880">
        <v>1</v>
      </c>
      <c r="R1880">
        <v>1</v>
      </c>
      <c r="S1880">
        <v>1</v>
      </c>
      <c r="T1880">
        <v>1</v>
      </c>
      <c r="U1880">
        <v>1</v>
      </c>
      <c r="V1880">
        <v>1</v>
      </c>
      <c r="W1880">
        <v>1</v>
      </c>
      <c r="X1880">
        <v>1</v>
      </c>
      <c r="Y1880">
        <v>1</v>
      </c>
      <c r="Z1880">
        <v>1</v>
      </c>
      <c r="AA1880">
        <v>1</v>
      </c>
      <c r="AB1880">
        <v>1</v>
      </c>
      <c r="AC1880">
        <v>1</v>
      </c>
      <c r="AD1880">
        <v>1</v>
      </c>
      <c r="AE1880">
        <v>1</v>
      </c>
      <c r="AF1880">
        <v>1</v>
      </c>
      <c r="AG1880">
        <v>1</v>
      </c>
      <c r="AH1880">
        <v>1</v>
      </c>
      <c r="AI1880">
        <v>1</v>
      </c>
      <c r="AJ1880">
        <v>1</v>
      </c>
      <c r="AK1880">
        <v>1</v>
      </c>
      <c r="AL1880">
        <v>1</v>
      </c>
      <c r="AM1880">
        <v>1</v>
      </c>
      <c r="AN1880">
        <v>1</v>
      </c>
      <c r="AO1880">
        <v>1</v>
      </c>
      <c r="AP1880">
        <v>1</v>
      </c>
      <c r="AQ1880">
        <v>1</v>
      </c>
      <c r="AR1880">
        <v>1</v>
      </c>
      <c r="AS1880">
        <v>1</v>
      </c>
      <c r="AT1880">
        <v>1</v>
      </c>
      <c r="AU1880">
        <v>1</v>
      </c>
      <c r="AV1880">
        <v>1</v>
      </c>
      <c r="AW1880">
        <v>1</v>
      </c>
      <c r="AX1880">
        <v>1</v>
      </c>
      <c r="AY1880">
        <v>1</v>
      </c>
    </row>
    <row r="1881" spans="1:51" x14ac:dyDescent="0.35">
      <c r="A1881" t="s">
        <v>743</v>
      </c>
      <c r="B1881">
        <v>2</v>
      </c>
      <c r="C1881">
        <v>1985</v>
      </c>
      <c r="D1881">
        <v>1</v>
      </c>
      <c r="E1881" t="s">
        <v>757</v>
      </c>
      <c r="F1881" s="2">
        <v>1.30532E-9</v>
      </c>
      <c r="G1881" s="2">
        <v>4.5518699999999999E-9</v>
      </c>
      <c r="H1881" s="2">
        <v>1.5873100000000001E-8</v>
      </c>
      <c r="I1881" s="2">
        <v>5.5352099999999997E-8</v>
      </c>
      <c r="J1881" s="2">
        <v>1.9302099999999999E-7</v>
      </c>
      <c r="K1881" s="2">
        <v>6.7309599999999995E-7</v>
      </c>
      <c r="L1881" s="2">
        <v>2.3471899999999999E-6</v>
      </c>
      <c r="M1881" s="2">
        <v>8.1849800000000007E-6</v>
      </c>
      <c r="N1881" s="2">
        <v>2.8541700000000002E-5</v>
      </c>
      <c r="O1881" s="2">
        <v>9.9522499999999995E-5</v>
      </c>
      <c r="P1881">
        <v>3.4696500000000002E-4</v>
      </c>
      <c r="Q1881">
        <v>1.2088800000000001E-3</v>
      </c>
      <c r="R1881">
        <v>4.2029199999999997E-3</v>
      </c>
      <c r="S1881">
        <v>1.4504599999999999E-2</v>
      </c>
      <c r="T1881">
        <v>4.8818800000000002E-2</v>
      </c>
      <c r="U1881">
        <v>0.151807</v>
      </c>
      <c r="V1881">
        <v>0.38428099999999998</v>
      </c>
      <c r="W1881">
        <v>0.68517799999999995</v>
      </c>
      <c r="X1881">
        <v>0.88357799999999997</v>
      </c>
      <c r="Y1881">
        <v>0.96359099999999998</v>
      </c>
      <c r="Z1881">
        <v>0.98928099999999997</v>
      </c>
      <c r="AA1881">
        <v>0.99690199999999995</v>
      </c>
      <c r="AB1881">
        <v>0.99911000000000005</v>
      </c>
      <c r="AC1881">
        <v>0.99974499999999999</v>
      </c>
      <c r="AD1881">
        <v>0.99992700000000001</v>
      </c>
      <c r="AE1881">
        <v>0.99997899999999995</v>
      </c>
      <c r="AF1881">
        <v>0.99999400000000005</v>
      </c>
      <c r="AG1881">
        <v>0.99999800000000005</v>
      </c>
      <c r="AH1881">
        <v>1</v>
      </c>
      <c r="AI1881">
        <v>1</v>
      </c>
      <c r="AJ1881">
        <v>1</v>
      </c>
      <c r="AK1881">
        <v>1</v>
      </c>
      <c r="AL1881">
        <v>1</v>
      </c>
      <c r="AM1881">
        <v>1</v>
      </c>
      <c r="AN1881">
        <v>1</v>
      </c>
      <c r="AO1881">
        <v>1</v>
      </c>
      <c r="AP1881">
        <v>1</v>
      </c>
      <c r="AQ1881">
        <v>1</v>
      </c>
      <c r="AR1881">
        <v>1</v>
      </c>
      <c r="AS1881">
        <v>1</v>
      </c>
      <c r="AT1881">
        <v>1</v>
      </c>
      <c r="AU1881">
        <v>1</v>
      </c>
      <c r="AV1881">
        <v>1</v>
      </c>
      <c r="AW1881">
        <v>1</v>
      </c>
      <c r="AX1881">
        <v>1</v>
      </c>
      <c r="AY1881">
        <v>1</v>
      </c>
    </row>
    <row r="1882" spans="1:51" x14ac:dyDescent="0.35">
      <c r="A1882" t="s">
        <v>745</v>
      </c>
      <c r="B1882">
        <v>2</v>
      </c>
      <c r="C1882">
        <v>1985</v>
      </c>
      <c r="D1882">
        <v>1</v>
      </c>
      <c r="E1882" t="s">
        <v>758</v>
      </c>
      <c r="F1882" s="2">
        <v>1.30532E-9</v>
      </c>
      <c r="G1882" s="2">
        <v>4.5518699999999999E-9</v>
      </c>
      <c r="H1882" s="2">
        <v>1.5873100000000001E-8</v>
      </c>
      <c r="I1882" s="2">
        <v>5.5352099999999997E-8</v>
      </c>
      <c r="J1882" s="2">
        <v>1.9302099999999999E-7</v>
      </c>
      <c r="K1882" s="2">
        <v>6.7309599999999995E-7</v>
      </c>
      <c r="L1882" s="2">
        <v>2.3471899999999999E-6</v>
      </c>
      <c r="M1882" s="2">
        <v>8.1849800000000007E-6</v>
      </c>
      <c r="N1882" s="2">
        <v>2.8541700000000002E-5</v>
      </c>
      <c r="O1882" s="2">
        <v>9.9522499999999995E-5</v>
      </c>
      <c r="P1882">
        <v>3.4696500000000002E-4</v>
      </c>
      <c r="Q1882">
        <v>1.2088800000000001E-3</v>
      </c>
      <c r="R1882">
        <v>4.2029199999999997E-3</v>
      </c>
      <c r="S1882">
        <v>1.4504599999999999E-2</v>
      </c>
      <c r="T1882">
        <v>4.8818800000000002E-2</v>
      </c>
      <c r="U1882">
        <v>0.151807</v>
      </c>
      <c r="V1882">
        <v>0.38428099999999998</v>
      </c>
      <c r="W1882">
        <v>0.68517799999999995</v>
      </c>
      <c r="X1882">
        <v>0.88357799999999997</v>
      </c>
      <c r="Y1882">
        <v>0.96359099999999998</v>
      </c>
      <c r="Z1882">
        <v>0.98928099999999997</v>
      </c>
      <c r="AA1882">
        <v>0.99690199999999995</v>
      </c>
      <c r="AB1882">
        <v>0.99911000000000005</v>
      </c>
      <c r="AC1882">
        <v>0.99974499999999999</v>
      </c>
      <c r="AD1882">
        <v>0.99992700000000001</v>
      </c>
      <c r="AE1882">
        <v>0.99997899999999995</v>
      </c>
      <c r="AF1882">
        <v>0.99999400000000005</v>
      </c>
      <c r="AG1882">
        <v>0.99999800000000005</v>
      </c>
      <c r="AH1882">
        <v>1</v>
      </c>
      <c r="AI1882">
        <v>1</v>
      </c>
      <c r="AJ1882">
        <v>1</v>
      </c>
      <c r="AK1882">
        <v>1</v>
      </c>
      <c r="AL1882">
        <v>1</v>
      </c>
      <c r="AM1882">
        <v>1</v>
      </c>
      <c r="AN1882">
        <v>1</v>
      </c>
      <c r="AO1882">
        <v>1</v>
      </c>
      <c r="AP1882">
        <v>1</v>
      </c>
      <c r="AQ1882">
        <v>1</v>
      </c>
      <c r="AR1882">
        <v>1</v>
      </c>
      <c r="AS1882">
        <v>1</v>
      </c>
      <c r="AT1882">
        <v>1</v>
      </c>
      <c r="AU1882">
        <v>1</v>
      </c>
      <c r="AV1882">
        <v>1</v>
      </c>
      <c r="AW1882">
        <v>1</v>
      </c>
      <c r="AX1882">
        <v>1</v>
      </c>
      <c r="AY1882">
        <v>1</v>
      </c>
    </row>
    <row r="1883" spans="1:51" x14ac:dyDescent="0.35">
      <c r="A1883" t="s">
        <v>747</v>
      </c>
      <c r="B1883">
        <v>2</v>
      </c>
      <c r="C1883">
        <v>2014</v>
      </c>
      <c r="D1883">
        <v>1</v>
      </c>
      <c r="E1883" t="s">
        <v>1639</v>
      </c>
      <c r="F1883">
        <v>1</v>
      </c>
      <c r="G1883">
        <v>1</v>
      </c>
      <c r="H1883">
        <v>1</v>
      </c>
      <c r="I1883">
        <v>1</v>
      </c>
      <c r="J1883">
        <v>1</v>
      </c>
      <c r="K1883">
        <v>1</v>
      </c>
      <c r="L1883">
        <v>1</v>
      </c>
      <c r="M1883">
        <v>1</v>
      </c>
      <c r="N1883">
        <v>1</v>
      </c>
      <c r="O1883">
        <v>1</v>
      </c>
      <c r="P1883">
        <v>1</v>
      </c>
      <c r="Q1883">
        <v>1</v>
      </c>
      <c r="R1883">
        <v>1</v>
      </c>
      <c r="S1883">
        <v>1</v>
      </c>
      <c r="T1883">
        <v>1</v>
      </c>
      <c r="U1883">
        <v>1</v>
      </c>
      <c r="V1883">
        <v>1</v>
      </c>
      <c r="W1883">
        <v>1</v>
      </c>
      <c r="X1883">
        <v>1</v>
      </c>
      <c r="Y1883">
        <v>1</v>
      </c>
      <c r="Z1883">
        <v>1</v>
      </c>
      <c r="AA1883">
        <v>1</v>
      </c>
      <c r="AB1883">
        <v>1</v>
      </c>
      <c r="AC1883">
        <v>1</v>
      </c>
      <c r="AD1883">
        <v>1</v>
      </c>
      <c r="AE1883">
        <v>1</v>
      </c>
      <c r="AF1883">
        <v>1</v>
      </c>
      <c r="AG1883">
        <v>1</v>
      </c>
      <c r="AH1883">
        <v>1</v>
      </c>
      <c r="AI1883">
        <v>1</v>
      </c>
      <c r="AJ1883">
        <v>1</v>
      </c>
      <c r="AK1883">
        <v>1</v>
      </c>
      <c r="AL1883">
        <v>1</v>
      </c>
      <c r="AM1883">
        <v>1</v>
      </c>
      <c r="AN1883">
        <v>1</v>
      </c>
      <c r="AO1883">
        <v>1</v>
      </c>
      <c r="AP1883">
        <v>1</v>
      </c>
      <c r="AQ1883">
        <v>1</v>
      </c>
      <c r="AR1883">
        <v>1</v>
      </c>
      <c r="AS1883">
        <v>1</v>
      </c>
      <c r="AT1883">
        <v>1</v>
      </c>
      <c r="AU1883">
        <v>1</v>
      </c>
      <c r="AV1883">
        <v>1</v>
      </c>
      <c r="AW1883">
        <v>1</v>
      </c>
      <c r="AX1883">
        <v>1</v>
      </c>
      <c r="AY1883">
        <v>1</v>
      </c>
    </row>
    <row r="1884" spans="1:51" x14ac:dyDescent="0.35">
      <c r="A1884" t="s">
        <v>749</v>
      </c>
      <c r="B1884">
        <v>2</v>
      </c>
      <c r="C1884">
        <v>2014</v>
      </c>
      <c r="D1884">
        <v>1</v>
      </c>
      <c r="E1884" t="s">
        <v>1640</v>
      </c>
      <c r="F1884">
        <v>1</v>
      </c>
      <c r="G1884">
        <v>1</v>
      </c>
      <c r="H1884">
        <v>1</v>
      </c>
      <c r="I1884">
        <v>1</v>
      </c>
      <c r="J1884">
        <v>1</v>
      </c>
      <c r="K1884">
        <v>1</v>
      </c>
      <c r="L1884">
        <v>1</v>
      </c>
      <c r="M1884">
        <v>1</v>
      </c>
      <c r="N1884">
        <v>1</v>
      </c>
      <c r="O1884">
        <v>1</v>
      </c>
      <c r="P1884">
        <v>1</v>
      </c>
      <c r="Q1884">
        <v>1</v>
      </c>
      <c r="R1884">
        <v>1</v>
      </c>
      <c r="S1884">
        <v>1</v>
      </c>
      <c r="T1884">
        <v>1</v>
      </c>
      <c r="U1884">
        <v>1</v>
      </c>
      <c r="V1884">
        <v>1</v>
      </c>
      <c r="W1884">
        <v>1</v>
      </c>
      <c r="X1884">
        <v>1</v>
      </c>
      <c r="Y1884">
        <v>1</v>
      </c>
      <c r="Z1884">
        <v>1</v>
      </c>
      <c r="AA1884">
        <v>1</v>
      </c>
      <c r="AB1884">
        <v>1</v>
      </c>
      <c r="AC1884">
        <v>1</v>
      </c>
      <c r="AD1884">
        <v>1</v>
      </c>
      <c r="AE1884">
        <v>1</v>
      </c>
      <c r="AF1884">
        <v>1</v>
      </c>
      <c r="AG1884">
        <v>1</v>
      </c>
      <c r="AH1884">
        <v>1</v>
      </c>
      <c r="AI1884">
        <v>1</v>
      </c>
      <c r="AJ1884">
        <v>1</v>
      </c>
      <c r="AK1884">
        <v>1</v>
      </c>
      <c r="AL1884">
        <v>1</v>
      </c>
      <c r="AM1884">
        <v>1</v>
      </c>
      <c r="AN1884">
        <v>1</v>
      </c>
      <c r="AO1884">
        <v>1</v>
      </c>
      <c r="AP1884">
        <v>1</v>
      </c>
      <c r="AQ1884">
        <v>1</v>
      </c>
      <c r="AR1884">
        <v>1</v>
      </c>
      <c r="AS1884">
        <v>1</v>
      </c>
      <c r="AT1884">
        <v>1</v>
      </c>
      <c r="AU1884">
        <v>1</v>
      </c>
      <c r="AV1884">
        <v>1</v>
      </c>
      <c r="AW1884">
        <v>1</v>
      </c>
      <c r="AX1884">
        <v>1</v>
      </c>
      <c r="AY1884">
        <v>1</v>
      </c>
    </row>
    <row r="1885" spans="1:51" x14ac:dyDescent="0.35">
      <c r="A1885" t="s">
        <v>743</v>
      </c>
      <c r="B1885">
        <v>2</v>
      </c>
      <c r="C1885">
        <v>2014</v>
      </c>
      <c r="D1885">
        <v>1</v>
      </c>
      <c r="E1885" t="s">
        <v>1641</v>
      </c>
      <c r="F1885" s="2">
        <v>1.30532E-9</v>
      </c>
      <c r="G1885" s="2">
        <v>4.5518699999999999E-9</v>
      </c>
      <c r="H1885" s="2">
        <v>1.5873100000000001E-8</v>
      </c>
      <c r="I1885" s="2">
        <v>5.5352099999999997E-8</v>
      </c>
      <c r="J1885" s="2">
        <v>1.9302099999999999E-7</v>
      </c>
      <c r="K1885" s="2">
        <v>6.7309599999999995E-7</v>
      </c>
      <c r="L1885" s="2">
        <v>2.3471899999999999E-6</v>
      </c>
      <c r="M1885" s="2">
        <v>8.1849800000000007E-6</v>
      </c>
      <c r="N1885" s="2">
        <v>2.8541700000000002E-5</v>
      </c>
      <c r="O1885" s="2">
        <v>9.9522499999999995E-5</v>
      </c>
      <c r="P1885">
        <v>3.4696500000000002E-4</v>
      </c>
      <c r="Q1885">
        <v>1.2088800000000001E-3</v>
      </c>
      <c r="R1885">
        <v>4.2029199999999997E-3</v>
      </c>
      <c r="S1885">
        <v>1.4504599999999999E-2</v>
      </c>
      <c r="T1885">
        <v>4.8818800000000002E-2</v>
      </c>
      <c r="U1885">
        <v>0.151807</v>
      </c>
      <c r="V1885">
        <v>0.38428099999999998</v>
      </c>
      <c r="W1885">
        <v>0.68517799999999995</v>
      </c>
      <c r="X1885">
        <v>0.88357799999999997</v>
      </c>
      <c r="Y1885">
        <v>0.96359099999999998</v>
      </c>
      <c r="Z1885">
        <v>0.98928099999999997</v>
      </c>
      <c r="AA1885">
        <v>0.99690199999999995</v>
      </c>
      <c r="AB1885">
        <v>0.99911000000000005</v>
      </c>
      <c r="AC1885">
        <v>0.99974499999999999</v>
      </c>
      <c r="AD1885">
        <v>0.99992700000000001</v>
      </c>
      <c r="AE1885">
        <v>0.99997899999999995</v>
      </c>
      <c r="AF1885">
        <v>0.99999400000000005</v>
      </c>
      <c r="AG1885">
        <v>0.99999800000000005</v>
      </c>
      <c r="AH1885">
        <v>1</v>
      </c>
      <c r="AI1885">
        <v>1</v>
      </c>
      <c r="AJ1885">
        <v>1</v>
      </c>
      <c r="AK1885">
        <v>1</v>
      </c>
      <c r="AL1885">
        <v>1</v>
      </c>
      <c r="AM1885">
        <v>1</v>
      </c>
      <c r="AN1885">
        <v>1</v>
      </c>
      <c r="AO1885">
        <v>1</v>
      </c>
      <c r="AP1885">
        <v>1</v>
      </c>
      <c r="AQ1885">
        <v>1</v>
      </c>
      <c r="AR1885">
        <v>1</v>
      </c>
      <c r="AS1885">
        <v>1</v>
      </c>
      <c r="AT1885">
        <v>1</v>
      </c>
      <c r="AU1885">
        <v>1</v>
      </c>
      <c r="AV1885">
        <v>1</v>
      </c>
      <c r="AW1885">
        <v>1</v>
      </c>
      <c r="AX1885">
        <v>1</v>
      </c>
      <c r="AY1885">
        <v>1</v>
      </c>
    </row>
    <row r="1886" spans="1:51" x14ac:dyDescent="0.35">
      <c r="A1886" t="s">
        <v>745</v>
      </c>
      <c r="B1886">
        <v>2</v>
      </c>
      <c r="C1886">
        <v>2014</v>
      </c>
      <c r="D1886">
        <v>1</v>
      </c>
      <c r="E1886" t="s">
        <v>1642</v>
      </c>
      <c r="F1886" s="2">
        <v>1.30532E-9</v>
      </c>
      <c r="G1886" s="2">
        <v>4.5518699999999999E-9</v>
      </c>
      <c r="H1886" s="2">
        <v>1.5873100000000001E-8</v>
      </c>
      <c r="I1886" s="2">
        <v>5.5352099999999997E-8</v>
      </c>
      <c r="J1886" s="2">
        <v>1.9302099999999999E-7</v>
      </c>
      <c r="K1886" s="2">
        <v>6.7309599999999995E-7</v>
      </c>
      <c r="L1886" s="2">
        <v>2.3471899999999999E-6</v>
      </c>
      <c r="M1886" s="2">
        <v>8.1849800000000007E-6</v>
      </c>
      <c r="N1886" s="2">
        <v>2.8541700000000002E-5</v>
      </c>
      <c r="O1886" s="2">
        <v>9.9522499999999995E-5</v>
      </c>
      <c r="P1886">
        <v>3.4696500000000002E-4</v>
      </c>
      <c r="Q1886">
        <v>1.2088800000000001E-3</v>
      </c>
      <c r="R1886">
        <v>4.2029199999999997E-3</v>
      </c>
      <c r="S1886">
        <v>1.4504599999999999E-2</v>
      </c>
      <c r="T1886">
        <v>4.8818800000000002E-2</v>
      </c>
      <c r="U1886">
        <v>0.151807</v>
      </c>
      <c r="V1886">
        <v>0.38428099999999998</v>
      </c>
      <c r="W1886">
        <v>0.68517799999999995</v>
      </c>
      <c r="X1886">
        <v>0.88357799999999997</v>
      </c>
      <c r="Y1886">
        <v>0.96359099999999998</v>
      </c>
      <c r="Z1886">
        <v>0.98928099999999997</v>
      </c>
      <c r="AA1886">
        <v>0.99690199999999995</v>
      </c>
      <c r="AB1886">
        <v>0.99911000000000005</v>
      </c>
      <c r="AC1886">
        <v>0.99974499999999999</v>
      </c>
      <c r="AD1886">
        <v>0.99992700000000001</v>
      </c>
      <c r="AE1886">
        <v>0.99997899999999995</v>
      </c>
      <c r="AF1886">
        <v>0.99999400000000005</v>
      </c>
      <c r="AG1886">
        <v>0.99999800000000005</v>
      </c>
      <c r="AH1886">
        <v>1</v>
      </c>
      <c r="AI1886">
        <v>1</v>
      </c>
      <c r="AJ1886">
        <v>1</v>
      </c>
      <c r="AK1886">
        <v>1</v>
      </c>
      <c r="AL1886">
        <v>1</v>
      </c>
      <c r="AM1886">
        <v>1</v>
      </c>
      <c r="AN1886">
        <v>1</v>
      </c>
      <c r="AO1886">
        <v>1</v>
      </c>
      <c r="AP1886">
        <v>1</v>
      </c>
      <c r="AQ1886">
        <v>1</v>
      </c>
      <c r="AR1886">
        <v>1</v>
      </c>
      <c r="AS1886">
        <v>1</v>
      </c>
      <c r="AT1886">
        <v>1</v>
      </c>
      <c r="AU1886">
        <v>1</v>
      </c>
      <c r="AV1886">
        <v>1</v>
      </c>
      <c r="AW1886">
        <v>1</v>
      </c>
      <c r="AX1886">
        <v>1</v>
      </c>
      <c r="AY1886">
        <v>1</v>
      </c>
    </row>
    <row r="1887" spans="1:51" x14ac:dyDescent="0.35">
      <c r="A1887" t="s">
        <v>747</v>
      </c>
      <c r="B1887">
        <v>2</v>
      </c>
      <c r="C1887">
        <v>2015</v>
      </c>
      <c r="D1887">
        <v>1</v>
      </c>
      <c r="E1887" t="s">
        <v>1643</v>
      </c>
      <c r="F1887">
        <v>1</v>
      </c>
      <c r="G1887">
        <v>1</v>
      </c>
      <c r="H1887">
        <v>1</v>
      </c>
      <c r="I1887">
        <v>1</v>
      </c>
      <c r="J1887">
        <v>1</v>
      </c>
      <c r="K1887">
        <v>1</v>
      </c>
      <c r="L1887">
        <v>1</v>
      </c>
      <c r="M1887">
        <v>1</v>
      </c>
      <c r="N1887">
        <v>1</v>
      </c>
      <c r="O1887">
        <v>1</v>
      </c>
      <c r="P1887">
        <v>1</v>
      </c>
      <c r="Q1887">
        <v>1</v>
      </c>
      <c r="R1887">
        <v>1</v>
      </c>
      <c r="S1887">
        <v>1</v>
      </c>
      <c r="T1887">
        <v>1</v>
      </c>
      <c r="U1887">
        <v>1</v>
      </c>
      <c r="V1887">
        <v>1</v>
      </c>
      <c r="W1887">
        <v>1</v>
      </c>
      <c r="X1887">
        <v>1</v>
      </c>
      <c r="Y1887">
        <v>1</v>
      </c>
      <c r="Z1887">
        <v>1</v>
      </c>
      <c r="AA1887">
        <v>1</v>
      </c>
      <c r="AB1887">
        <v>1</v>
      </c>
      <c r="AC1887">
        <v>1</v>
      </c>
      <c r="AD1887">
        <v>1</v>
      </c>
      <c r="AE1887">
        <v>1</v>
      </c>
      <c r="AF1887">
        <v>1</v>
      </c>
      <c r="AG1887">
        <v>1</v>
      </c>
      <c r="AH1887">
        <v>1</v>
      </c>
      <c r="AI1887">
        <v>1</v>
      </c>
      <c r="AJ1887">
        <v>1</v>
      </c>
      <c r="AK1887">
        <v>1</v>
      </c>
      <c r="AL1887">
        <v>1</v>
      </c>
      <c r="AM1887">
        <v>1</v>
      </c>
      <c r="AN1887">
        <v>1</v>
      </c>
      <c r="AO1887">
        <v>1</v>
      </c>
      <c r="AP1887">
        <v>1</v>
      </c>
      <c r="AQ1887">
        <v>1</v>
      </c>
      <c r="AR1887">
        <v>1</v>
      </c>
      <c r="AS1887">
        <v>1</v>
      </c>
      <c r="AT1887">
        <v>1</v>
      </c>
      <c r="AU1887">
        <v>1</v>
      </c>
      <c r="AV1887">
        <v>1</v>
      </c>
      <c r="AW1887">
        <v>1</v>
      </c>
      <c r="AX1887">
        <v>1</v>
      </c>
      <c r="AY1887">
        <v>1</v>
      </c>
    </row>
    <row r="1888" spans="1:51" x14ac:dyDescent="0.35">
      <c r="A1888" t="s">
        <v>749</v>
      </c>
      <c r="B1888">
        <v>2</v>
      </c>
      <c r="C1888">
        <v>2015</v>
      </c>
      <c r="D1888">
        <v>1</v>
      </c>
      <c r="E1888" t="s">
        <v>1644</v>
      </c>
      <c r="F1888">
        <v>1</v>
      </c>
      <c r="G1888">
        <v>1</v>
      </c>
      <c r="H1888">
        <v>1</v>
      </c>
      <c r="I1888">
        <v>1</v>
      </c>
      <c r="J1888">
        <v>1</v>
      </c>
      <c r="K1888">
        <v>1</v>
      </c>
      <c r="L1888">
        <v>1</v>
      </c>
      <c r="M1888">
        <v>1</v>
      </c>
      <c r="N1888">
        <v>1</v>
      </c>
      <c r="O1888">
        <v>1</v>
      </c>
      <c r="P1888">
        <v>1</v>
      </c>
      <c r="Q1888">
        <v>1</v>
      </c>
      <c r="R1888">
        <v>1</v>
      </c>
      <c r="S1888">
        <v>1</v>
      </c>
      <c r="T1888">
        <v>1</v>
      </c>
      <c r="U1888">
        <v>1</v>
      </c>
      <c r="V1888">
        <v>1</v>
      </c>
      <c r="W1888">
        <v>1</v>
      </c>
      <c r="X1888">
        <v>1</v>
      </c>
      <c r="Y1888">
        <v>1</v>
      </c>
      <c r="Z1888">
        <v>1</v>
      </c>
      <c r="AA1888">
        <v>1</v>
      </c>
      <c r="AB1888">
        <v>1</v>
      </c>
      <c r="AC1888">
        <v>1</v>
      </c>
      <c r="AD1888">
        <v>1</v>
      </c>
      <c r="AE1888">
        <v>1</v>
      </c>
      <c r="AF1888">
        <v>1</v>
      </c>
      <c r="AG1888">
        <v>1</v>
      </c>
      <c r="AH1888">
        <v>1</v>
      </c>
      <c r="AI1888">
        <v>1</v>
      </c>
      <c r="AJ1888">
        <v>1</v>
      </c>
      <c r="AK1888">
        <v>1</v>
      </c>
      <c r="AL1888">
        <v>1</v>
      </c>
      <c r="AM1888">
        <v>1</v>
      </c>
      <c r="AN1888">
        <v>1</v>
      </c>
      <c r="AO1888">
        <v>1</v>
      </c>
      <c r="AP1888">
        <v>1</v>
      </c>
      <c r="AQ1888">
        <v>1</v>
      </c>
      <c r="AR1888">
        <v>1</v>
      </c>
      <c r="AS1888">
        <v>1</v>
      </c>
      <c r="AT1888">
        <v>1</v>
      </c>
      <c r="AU1888">
        <v>1</v>
      </c>
      <c r="AV1888">
        <v>1</v>
      </c>
      <c r="AW1888">
        <v>1</v>
      </c>
      <c r="AX1888">
        <v>1</v>
      </c>
      <c r="AY1888">
        <v>1</v>
      </c>
    </row>
    <row r="1889" spans="1:51" x14ac:dyDescent="0.35">
      <c r="A1889" t="s">
        <v>743</v>
      </c>
      <c r="B1889">
        <v>2</v>
      </c>
      <c r="C1889">
        <v>2015</v>
      </c>
      <c r="D1889">
        <v>1</v>
      </c>
      <c r="E1889" t="s">
        <v>1645</v>
      </c>
      <c r="F1889" s="2">
        <v>5.6364400000000003E-27</v>
      </c>
      <c r="G1889" s="2">
        <v>7.1422300000000002E-26</v>
      </c>
      <c r="H1889" s="2">
        <v>2.0128999999999999E-24</v>
      </c>
      <c r="I1889" s="2">
        <v>5.6729600000000004E-23</v>
      </c>
      <c r="J1889" s="2">
        <v>1.5988099999999999E-21</v>
      </c>
      <c r="K1889" s="2">
        <v>4.5059400000000001E-20</v>
      </c>
      <c r="L1889" s="2">
        <v>1.26991E-18</v>
      </c>
      <c r="M1889" s="2">
        <v>3.5789899999999998E-17</v>
      </c>
      <c r="N1889" s="2">
        <v>1.0086700000000001E-15</v>
      </c>
      <c r="O1889" s="2">
        <v>2.8427299999999999E-14</v>
      </c>
      <c r="P1889" s="2">
        <v>8.0116799999999996E-13</v>
      </c>
      <c r="Q1889" s="2">
        <v>2.2579300000000001E-11</v>
      </c>
      <c r="R1889" s="2">
        <v>6.3635400000000001E-10</v>
      </c>
      <c r="S1889" s="2">
        <v>1.7934399999999999E-8</v>
      </c>
      <c r="T1889" s="2">
        <v>5.0544500000000004E-7</v>
      </c>
      <c r="U1889" s="2">
        <v>1.42448E-5</v>
      </c>
      <c r="V1889">
        <v>4.0130599999999998E-4</v>
      </c>
      <c r="W1889">
        <v>1.1188E-2</v>
      </c>
      <c r="X1889">
        <v>0.24177999999999999</v>
      </c>
      <c r="Y1889">
        <v>0.89986999999999995</v>
      </c>
      <c r="Z1889">
        <v>0.99606700000000004</v>
      </c>
      <c r="AA1889">
        <v>0.99985999999999997</v>
      </c>
      <c r="AB1889">
        <v>0.99999499999999997</v>
      </c>
      <c r="AC1889">
        <v>1</v>
      </c>
      <c r="AD1889">
        <v>1</v>
      </c>
      <c r="AE1889">
        <v>1</v>
      </c>
      <c r="AF1889">
        <v>1</v>
      </c>
      <c r="AG1889">
        <v>1</v>
      </c>
      <c r="AH1889">
        <v>1</v>
      </c>
      <c r="AI1889">
        <v>1</v>
      </c>
      <c r="AJ1889">
        <v>1</v>
      </c>
      <c r="AK1889">
        <v>1</v>
      </c>
      <c r="AL1889">
        <v>1</v>
      </c>
      <c r="AM1889">
        <v>1</v>
      </c>
      <c r="AN1889">
        <v>1</v>
      </c>
      <c r="AO1889">
        <v>1</v>
      </c>
      <c r="AP1889">
        <v>1</v>
      </c>
      <c r="AQ1889">
        <v>1</v>
      </c>
      <c r="AR1889">
        <v>1</v>
      </c>
      <c r="AS1889">
        <v>1</v>
      </c>
      <c r="AT1889">
        <v>1</v>
      </c>
      <c r="AU1889">
        <v>1</v>
      </c>
      <c r="AV1889">
        <v>1</v>
      </c>
      <c r="AW1889">
        <v>1</v>
      </c>
      <c r="AX1889">
        <v>1</v>
      </c>
      <c r="AY1889">
        <v>1</v>
      </c>
    </row>
    <row r="1890" spans="1:51" x14ac:dyDescent="0.35">
      <c r="A1890" t="s">
        <v>745</v>
      </c>
      <c r="B1890">
        <v>2</v>
      </c>
      <c r="C1890">
        <v>2015</v>
      </c>
      <c r="D1890">
        <v>1</v>
      </c>
      <c r="E1890" t="s">
        <v>1646</v>
      </c>
      <c r="F1890" s="2">
        <v>5.6364400000000003E-27</v>
      </c>
      <c r="G1890" s="2">
        <v>7.1422300000000002E-26</v>
      </c>
      <c r="H1890" s="2">
        <v>2.0128999999999999E-24</v>
      </c>
      <c r="I1890" s="2">
        <v>5.6729600000000004E-23</v>
      </c>
      <c r="J1890" s="2">
        <v>1.5988099999999999E-21</v>
      </c>
      <c r="K1890" s="2">
        <v>4.5059400000000001E-20</v>
      </c>
      <c r="L1890" s="2">
        <v>1.26991E-18</v>
      </c>
      <c r="M1890" s="2">
        <v>3.5789899999999998E-17</v>
      </c>
      <c r="N1890" s="2">
        <v>1.0086700000000001E-15</v>
      </c>
      <c r="O1890" s="2">
        <v>2.8427299999999999E-14</v>
      </c>
      <c r="P1890" s="2">
        <v>8.0116799999999996E-13</v>
      </c>
      <c r="Q1890" s="2">
        <v>2.2579300000000001E-11</v>
      </c>
      <c r="R1890" s="2">
        <v>6.3635400000000001E-10</v>
      </c>
      <c r="S1890" s="2">
        <v>1.7934399999999999E-8</v>
      </c>
      <c r="T1890" s="2">
        <v>5.0544500000000004E-7</v>
      </c>
      <c r="U1890" s="2">
        <v>1.42448E-5</v>
      </c>
      <c r="V1890">
        <v>4.0130599999999998E-4</v>
      </c>
      <c r="W1890">
        <v>1.1188E-2</v>
      </c>
      <c r="X1890">
        <v>0.24177999999999999</v>
      </c>
      <c r="Y1890">
        <v>0.89986999999999995</v>
      </c>
      <c r="Z1890">
        <v>0.99606700000000004</v>
      </c>
      <c r="AA1890">
        <v>0.99985999999999997</v>
      </c>
      <c r="AB1890">
        <v>0.99999499999999997</v>
      </c>
      <c r="AC1890">
        <v>1</v>
      </c>
      <c r="AD1890">
        <v>1</v>
      </c>
      <c r="AE1890">
        <v>1</v>
      </c>
      <c r="AF1890">
        <v>1</v>
      </c>
      <c r="AG1890">
        <v>1</v>
      </c>
      <c r="AH1890">
        <v>1</v>
      </c>
      <c r="AI1890">
        <v>1</v>
      </c>
      <c r="AJ1890">
        <v>1</v>
      </c>
      <c r="AK1890">
        <v>1</v>
      </c>
      <c r="AL1890">
        <v>1</v>
      </c>
      <c r="AM1890">
        <v>1</v>
      </c>
      <c r="AN1890">
        <v>1</v>
      </c>
      <c r="AO1890">
        <v>1</v>
      </c>
      <c r="AP1890">
        <v>1</v>
      </c>
      <c r="AQ1890">
        <v>1</v>
      </c>
      <c r="AR1890">
        <v>1</v>
      </c>
      <c r="AS1890">
        <v>1</v>
      </c>
      <c r="AT1890">
        <v>1</v>
      </c>
      <c r="AU1890">
        <v>1</v>
      </c>
      <c r="AV1890">
        <v>1</v>
      </c>
      <c r="AW1890">
        <v>1</v>
      </c>
      <c r="AX1890">
        <v>1</v>
      </c>
      <c r="AY1890">
        <v>1</v>
      </c>
    </row>
    <row r="1891" spans="1:51" x14ac:dyDescent="0.35">
      <c r="A1891" t="s">
        <v>747</v>
      </c>
      <c r="B1891">
        <v>2</v>
      </c>
      <c r="C1891">
        <v>2019</v>
      </c>
      <c r="D1891">
        <v>1</v>
      </c>
      <c r="E1891" t="s">
        <v>1796</v>
      </c>
      <c r="F1891">
        <v>1</v>
      </c>
      <c r="G1891">
        <v>1</v>
      </c>
      <c r="H1891">
        <v>1</v>
      </c>
      <c r="I1891">
        <v>1</v>
      </c>
      <c r="J1891">
        <v>1</v>
      </c>
      <c r="K1891">
        <v>1</v>
      </c>
      <c r="L1891">
        <v>1</v>
      </c>
      <c r="M1891">
        <v>1</v>
      </c>
      <c r="N1891">
        <v>1</v>
      </c>
      <c r="O1891">
        <v>1</v>
      </c>
      <c r="P1891">
        <v>1</v>
      </c>
      <c r="Q1891">
        <v>1</v>
      </c>
      <c r="R1891">
        <v>1</v>
      </c>
      <c r="S1891">
        <v>1</v>
      </c>
      <c r="T1891">
        <v>1</v>
      </c>
      <c r="U1891">
        <v>1</v>
      </c>
      <c r="V1891">
        <v>1</v>
      </c>
      <c r="W1891">
        <v>1</v>
      </c>
      <c r="X1891">
        <v>1</v>
      </c>
      <c r="Y1891">
        <v>1</v>
      </c>
      <c r="Z1891">
        <v>1</v>
      </c>
      <c r="AA1891">
        <v>1</v>
      </c>
      <c r="AB1891">
        <v>1</v>
      </c>
      <c r="AC1891">
        <v>1</v>
      </c>
      <c r="AD1891">
        <v>1</v>
      </c>
      <c r="AE1891">
        <v>1</v>
      </c>
      <c r="AF1891">
        <v>1</v>
      </c>
      <c r="AG1891">
        <v>1</v>
      </c>
      <c r="AH1891">
        <v>1</v>
      </c>
      <c r="AI1891">
        <v>1</v>
      </c>
      <c r="AJ1891">
        <v>1</v>
      </c>
      <c r="AK1891">
        <v>1</v>
      </c>
      <c r="AL1891">
        <v>1</v>
      </c>
      <c r="AM1891">
        <v>1</v>
      </c>
      <c r="AN1891">
        <v>1</v>
      </c>
      <c r="AO1891">
        <v>1</v>
      </c>
      <c r="AP1891">
        <v>1</v>
      </c>
      <c r="AQ1891">
        <v>1</v>
      </c>
      <c r="AR1891">
        <v>1</v>
      </c>
      <c r="AS1891">
        <v>1</v>
      </c>
      <c r="AT1891">
        <v>1</v>
      </c>
      <c r="AU1891">
        <v>1</v>
      </c>
      <c r="AV1891">
        <v>1</v>
      </c>
      <c r="AW1891">
        <v>1</v>
      </c>
      <c r="AX1891">
        <v>1</v>
      </c>
      <c r="AY1891">
        <v>1</v>
      </c>
    </row>
    <row r="1892" spans="1:51" x14ac:dyDescent="0.35">
      <c r="A1892" t="s">
        <v>749</v>
      </c>
      <c r="B1892">
        <v>2</v>
      </c>
      <c r="C1892">
        <v>2019</v>
      </c>
      <c r="D1892">
        <v>1</v>
      </c>
      <c r="E1892" t="s">
        <v>1797</v>
      </c>
      <c r="F1892">
        <v>1</v>
      </c>
      <c r="G1892">
        <v>1</v>
      </c>
      <c r="H1892">
        <v>1</v>
      </c>
      <c r="I1892">
        <v>1</v>
      </c>
      <c r="J1892">
        <v>1</v>
      </c>
      <c r="K1892">
        <v>1</v>
      </c>
      <c r="L1892">
        <v>1</v>
      </c>
      <c r="M1892">
        <v>1</v>
      </c>
      <c r="N1892">
        <v>1</v>
      </c>
      <c r="O1892">
        <v>1</v>
      </c>
      <c r="P1892">
        <v>1</v>
      </c>
      <c r="Q1892">
        <v>1</v>
      </c>
      <c r="R1892">
        <v>1</v>
      </c>
      <c r="S1892">
        <v>1</v>
      </c>
      <c r="T1892">
        <v>1</v>
      </c>
      <c r="U1892">
        <v>1</v>
      </c>
      <c r="V1892">
        <v>1</v>
      </c>
      <c r="W1892">
        <v>1</v>
      </c>
      <c r="X1892">
        <v>1</v>
      </c>
      <c r="Y1892">
        <v>1</v>
      </c>
      <c r="Z1892">
        <v>1</v>
      </c>
      <c r="AA1892">
        <v>1</v>
      </c>
      <c r="AB1892">
        <v>1</v>
      </c>
      <c r="AC1892">
        <v>1</v>
      </c>
      <c r="AD1892">
        <v>1</v>
      </c>
      <c r="AE1892">
        <v>1</v>
      </c>
      <c r="AF1892">
        <v>1</v>
      </c>
      <c r="AG1892">
        <v>1</v>
      </c>
      <c r="AH1892">
        <v>1</v>
      </c>
      <c r="AI1892">
        <v>1</v>
      </c>
      <c r="AJ1892">
        <v>1</v>
      </c>
      <c r="AK1892">
        <v>1</v>
      </c>
      <c r="AL1892">
        <v>1</v>
      </c>
      <c r="AM1892">
        <v>1</v>
      </c>
      <c r="AN1892">
        <v>1</v>
      </c>
      <c r="AO1892">
        <v>1</v>
      </c>
      <c r="AP1892">
        <v>1</v>
      </c>
      <c r="AQ1892">
        <v>1</v>
      </c>
      <c r="AR1892">
        <v>1</v>
      </c>
      <c r="AS1892">
        <v>1</v>
      </c>
      <c r="AT1892">
        <v>1</v>
      </c>
      <c r="AU1892">
        <v>1</v>
      </c>
      <c r="AV1892">
        <v>1</v>
      </c>
      <c r="AW1892">
        <v>1</v>
      </c>
      <c r="AX1892">
        <v>1</v>
      </c>
      <c r="AY1892">
        <v>1</v>
      </c>
    </row>
    <row r="1893" spans="1:51" x14ac:dyDescent="0.35">
      <c r="A1893" t="s">
        <v>743</v>
      </c>
      <c r="B1893">
        <v>2</v>
      </c>
      <c r="C1893">
        <v>2019</v>
      </c>
      <c r="D1893">
        <v>1</v>
      </c>
      <c r="E1893" t="s">
        <v>1725</v>
      </c>
      <c r="F1893" s="2">
        <v>5.6364400000000003E-27</v>
      </c>
      <c r="G1893" s="2">
        <v>7.1422300000000002E-26</v>
      </c>
      <c r="H1893" s="2">
        <v>2.0128999999999999E-24</v>
      </c>
      <c r="I1893" s="2">
        <v>5.6729600000000004E-23</v>
      </c>
      <c r="J1893" s="2">
        <v>1.5988099999999999E-21</v>
      </c>
      <c r="K1893" s="2">
        <v>4.5059400000000001E-20</v>
      </c>
      <c r="L1893" s="2">
        <v>1.26991E-18</v>
      </c>
      <c r="M1893" s="2">
        <v>3.5789899999999998E-17</v>
      </c>
      <c r="N1893" s="2">
        <v>1.0086700000000001E-15</v>
      </c>
      <c r="O1893" s="2">
        <v>2.8427299999999999E-14</v>
      </c>
      <c r="P1893" s="2">
        <v>8.0116799999999996E-13</v>
      </c>
      <c r="Q1893" s="2">
        <v>2.2579300000000001E-11</v>
      </c>
      <c r="R1893" s="2">
        <v>6.3635400000000001E-10</v>
      </c>
      <c r="S1893" s="2">
        <v>1.7934399999999999E-8</v>
      </c>
      <c r="T1893" s="2">
        <v>5.0544500000000004E-7</v>
      </c>
      <c r="U1893" s="2">
        <v>1.42448E-5</v>
      </c>
      <c r="V1893">
        <v>4.0130599999999998E-4</v>
      </c>
      <c r="W1893">
        <v>1.1188E-2</v>
      </c>
      <c r="X1893">
        <v>0.24177999999999999</v>
      </c>
      <c r="Y1893">
        <v>0.89986999999999995</v>
      </c>
      <c r="Z1893">
        <v>0.99606700000000004</v>
      </c>
      <c r="AA1893">
        <v>0.99985999999999997</v>
      </c>
      <c r="AB1893">
        <v>0.99999499999999997</v>
      </c>
      <c r="AC1893">
        <v>1</v>
      </c>
      <c r="AD1893">
        <v>1</v>
      </c>
      <c r="AE1893">
        <v>1</v>
      </c>
      <c r="AF1893">
        <v>1</v>
      </c>
      <c r="AG1893">
        <v>1</v>
      </c>
      <c r="AH1893">
        <v>1</v>
      </c>
      <c r="AI1893">
        <v>1</v>
      </c>
      <c r="AJ1893">
        <v>1</v>
      </c>
      <c r="AK1893">
        <v>1</v>
      </c>
      <c r="AL1893">
        <v>1</v>
      </c>
      <c r="AM1893">
        <v>1</v>
      </c>
      <c r="AN1893">
        <v>1</v>
      </c>
      <c r="AO1893">
        <v>1</v>
      </c>
      <c r="AP1893">
        <v>1</v>
      </c>
      <c r="AQ1893">
        <v>1</v>
      </c>
      <c r="AR1893">
        <v>1</v>
      </c>
      <c r="AS1893">
        <v>1</v>
      </c>
      <c r="AT1893">
        <v>1</v>
      </c>
      <c r="AU1893">
        <v>1</v>
      </c>
      <c r="AV1893">
        <v>1</v>
      </c>
      <c r="AW1893">
        <v>1</v>
      </c>
      <c r="AX1893">
        <v>1</v>
      </c>
      <c r="AY1893">
        <v>1</v>
      </c>
    </row>
    <row r="1894" spans="1:51" x14ac:dyDescent="0.35">
      <c r="A1894" t="s">
        <v>745</v>
      </c>
      <c r="B1894">
        <v>2</v>
      </c>
      <c r="C1894">
        <v>2019</v>
      </c>
      <c r="D1894">
        <v>1</v>
      </c>
      <c r="E1894" t="s">
        <v>1726</v>
      </c>
      <c r="F1894" s="2">
        <v>5.6364400000000003E-27</v>
      </c>
      <c r="G1894" s="2">
        <v>7.1422300000000002E-26</v>
      </c>
      <c r="H1894" s="2">
        <v>2.0128999999999999E-24</v>
      </c>
      <c r="I1894" s="2">
        <v>5.6729600000000004E-23</v>
      </c>
      <c r="J1894" s="2">
        <v>1.5988099999999999E-21</v>
      </c>
      <c r="K1894" s="2">
        <v>4.5059400000000001E-20</v>
      </c>
      <c r="L1894" s="2">
        <v>1.26991E-18</v>
      </c>
      <c r="M1894" s="2">
        <v>3.5789899999999998E-17</v>
      </c>
      <c r="N1894" s="2">
        <v>1.0086700000000001E-15</v>
      </c>
      <c r="O1894" s="2">
        <v>2.8427299999999999E-14</v>
      </c>
      <c r="P1894" s="2">
        <v>8.0116799999999996E-13</v>
      </c>
      <c r="Q1894" s="2">
        <v>2.2579300000000001E-11</v>
      </c>
      <c r="R1894" s="2">
        <v>6.3635400000000001E-10</v>
      </c>
      <c r="S1894" s="2">
        <v>1.7934399999999999E-8</v>
      </c>
      <c r="T1894" s="2">
        <v>5.0544500000000004E-7</v>
      </c>
      <c r="U1894" s="2">
        <v>1.42448E-5</v>
      </c>
      <c r="V1894">
        <v>4.0130599999999998E-4</v>
      </c>
      <c r="W1894">
        <v>1.1188E-2</v>
      </c>
      <c r="X1894">
        <v>0.24177999999999999</v>
      </c>
      <c r="Y1894">
        <v>0.89986999999999995</v>
      </c>
      <c r="Z1894">
        <v>0.99606700000000004</v>
      </c>
      <c r="AA1894">
        <v>0.99985999999999997</v>
      </c>
      <c r="AB1894">
        <v>0.99999499999999997</v>
      </c>
      <c r="AC1894">
        <v>1</v>
      </c>
      <c r="AD1894">
        <v>1</v>
      </c>
      <c r="AE1894">
        <v>1</v>
      </c>
      <c r="AF1894">
        <v>1</v>
      </c>
      <c r="AG1894">
        <v>1</v>
      </c>
      <c r="AH1894">
        <v>1</v>
      </c>
      <c r="AI1894">
        <v>1</v>
      </c>
      <c r="AJ1894">
        <v>1</v>
      </c>
      <c r="AK1894">
        <v>1</v>
      </c>
      <c r="AL1894">
        <v>1</v>
      </c>
      <c r="AM1894">
        <v>1</v>
      </c>
      <c r="AN1894">
        <v>1</v>
      </c>
      <c r="AO1894">
        <v>1</v>
      </c>
      <c r="AP1894">
        <v>1</v>
      </c>
      <c r="AQ1894">
        <v>1</v>
      </c>
      <c r="AR1894">
        <v>1</v>
      </c>
      <c r="AS1894">
        <v>1</v>
      </c>
      <c r="AT1894">
        <v>1</v>
      </c>
      <c r="AU1894">
        <v>1</v>
      </c>
      <c r="AV1894">
        <v>1</v>
      </c>
      <c r="AW1894">
        <v>1</v>
      </c>
      <c r="AX1894">
        <v>1</v>
      </c>
      <c r="AY1894">
        <v>1</v>
      </c>
    </row>
    <row r="1895" spans="1:51" x14ac:dyDescent="0.35">
      <c r="A1895" t="s">
        <v>743</v>
      </c>
      <c r="B1895">
        <v>2</v>
      </c>
      <c r="C1895">
        <v>2020</v>
      </c>
      <c r="D1895">
        <v>1</v>
      </c>
      <c r="E1895" t="s">
        <v>1798</v>
      </c>
      <c r="F1895" s="2">
        <v>5.6364400000000003E-27</v>
      </c>
      <c r="G1895" s="2">
        <v>7.1422300000000002E-26</v>
      </c>
      <c r="H1895" s="2">
        <v>2.0128999999999999E-24</v>
      </c>
      <c r="I1895" s="2">
        <v>5.6729600000000004E-23</v>
      </c>
      <c r="J1895" s="2">
        <v>1.5988099999999999E-21</v>
      </c>
      <c r="K1895" s="2">
        <v>4.5059400000000001E-20</v>
      </c>
      <c r="L1895" s="2">
        <v>1.26991E-18</v>
      </c>
      <c r="M1895" s="2">
        <v>3.5789899999999998E-17</v>
      </c>
      <c r="N1895" s="2">
        <v>1.0086700000000001E-15</v>
      </c>
      <c r="O1895" s="2">
        <v>2.8427299999999999E-14</v>
      </c>
      <c r="P1895" s="2">
        <v>8.0116799999999996E-13</v>
      </c>
      <c r="Q1895" s="2">
        <v>2.2579300000000001E-11</v>
      </c>
      <c r="R1895" s="2">
        <v>6.3635400000000001E-10</v>
      </c>
      <c r="S1895" s="2">
        <v>1.7934399999999999E-8</v>
      </c>
      <c r="T1895" s="2">
        <v>5.0544500000000004E-7</v>
      </c>
      <c r="U1895" s="2">
        <v>1.42448E-5</v>
      </c>
      <c r="V1895">
        <v>4.0130599999999998E-4</v>
      </c>
      <c r="W1895">
        <v>1.1188E-2</v>
      </c>
      <c r="X1895">
        <v>0.24177999999999999</v>
      </c>
      <c r="Y1895">
        <v>0.89986999999999995</v>
      </c>
      <c r="Z1895">
        <v>0.99606700000000004</v>
      </c>
      <c r="AA1895">
        <v>0.99985999999999997</v>
      </c>
      <c r="AB1895">
        <v>0.99999499999999997</v>
      </c>
      <c r="AC1895">
        <v>1</v>
      </c>
      <c r="AD1895">
        <v>1</v>
      </c>
      <c r="AE1895">
        <v>1</v>
      </c>
      <c r="AF1895">
        <v>1</v>
      </c>
      <c r="AG1895">
        <v>1</v>
      </c>
      <c r="AH1895">
        <v>1</v>
      </c>
      <c r="AI1895">
        <v>1</v>
      </c>
      <c r="AJ1895">
        <v>1</v>
      </c>
      <c r="AK1895">
        <v>1</v>
      </c>
      <c r="AL1895">
        <v>1</v>
      </c>
      <c r="AM1895">
        <v>1</v>
      </c>
      <c r="AN1895">
        <v>1</v>
      </c>
      <c r="AO1895">
        <v>1</v>
      </c>
      <c r="AP1895">
        <v>1</v>
      </c>
      <c r="AQ1895">
        <v>1</v>
      </c>
      <c r="AR1895">
        <v>1</v>
      </c>
      <c r="AS1895">
        <v>1</v>
      </c>
      <c r="AT1895">
        <v>1</v>
      </c>
      <c r="AU1895">
        <v>1</v>
      </c>
      <c r="AV1895">
        <v>1</v>
      </c>
      <c r="AW1895">
        <v>1</v>
      </c>
      <c r="AX1895">
        <v>1</v>
      </c>
      <c r="AY1895">
        <v>1</v>
      </c>
    </row>
    <row r="1896" spans="1:51" x14ac:dyDescent="0.35">
      <c r="A1896" t="s">
        <v>745</v>
      </c>
      <c r="B1896">
        <v>2</v>
      </c>
      <c r="C1896">
        <v>2020</v>
      </c>
      <c r="D1896">
        <v>1</v>
      </c>
      <c r="E1896" t="s">
        <v>1799</v>
      </c>
      <c r="F1896" s="2">
        <v>5.6364400000000003E-27</v>
      </c>
      <c r="G1896" s="2">
        <v>7.1422300000000002E-26</v>
      </c>
      <c r="H1896" s="2">
        <v>2.0128999999999999E-24</v>
      </c>
      <c r="I1896" s="2">
        <v>5.6729600000000004E-23</v>
      </c>
      <c r="J1896" s="2">
        <v>1.5988099999999999E-21</v>
      </c>
      <c r="K1896" s="2">
        <v>4.5059400000000001E-20</v>
      </c>
      <c r="L1896" s="2">
        <v>1.26991E-18</v>
      </c>
      <c r="M1896" s="2">
        <v>3.5789899999999998E-17</v>
      </c>
      <c r="N1896" s="2">
        <v>1.0086700000000001E-15</v>
      </c>
      <c r="O1896" s="2">
        <v>2.8427299999999999E-14</v>
      </c>
      <c r="P1896" s="2">
        <v>8.0116799999999996E-13</v>
      </c>
      <c r="Q1896" s="2">
        <v>2.2579300000000001E-11</v>
      </c>
      <c r="R1896" s="2">
        <v>6.3635400000000001E-10</v>
      </c>
      <c r="S1896" s="2">
        <v>1.7934399999999999E-8</v>
      </c>
      <c r="T1896" s="2">
        <v>5.0544500000000004E-7</v>
      </c>
      <c r="U1896" s="2">
        <v>1.42448E-5</v>
      </c>
      <c r="V1896">
        <v>4.0130599999999998E-4</v>
      </c>
      <c r="W1896">
        <v>1.1188E-2</v>
      </c>
      <c r="X1896">
        <v>0.24177999999999999</v>
      </c>
      <c r="Y1896">
        <v>0.89986999999999995</v>
      </c>
      <c r="Z1896">
        <v>0.99606700000000004</v>
      </c>
      <c r="AA1896">
        <v>0.99985999999999997</v>
      </c>
      <c r="AB1896">
        <v>0.99999499999999997</v>
      </c>
      <c r="AC1896">
        <v>1</v>
      </c>
      <c r="AD1896">
        <v>1</v>
      </c>
      <c r="AE1896">
        <v>1</v>
      </c>
      <c r="AF1896">
        <v>1</v>
      </c>
      <c r="AG1896">
        <v>1</v>
      </c>
      <c r="AH1896">
        <v>1</v>
      </c>
      <c r="AI1896">
        <v>1</v>
      </c>
      <c r="AJ1896">
        <v>1</v>
      </c>
      <c r="AK1896">
        <v>1</v>
      </c>
      <c r="AL1896">
        <v>1</v>
      </c>
      <c r="AM1896">
        <v>1</v>
      </c>
      <c r="AN1896">
        <v>1</v>
      </c>
      <c r="AO1896">
        <v>1</v>
      </c>
      <c r="AP1896">
        <v>1</v>
      </c>
      <c r="AQ1896">
        <v>1</v>
      </c>
      <c r="AR1896">
        <v>1</v>
      </c>
      <c r="AS1896">
        <v>1</v>
      </c>
      <c r="AT1896">
        <v>1</v>
      </c>
      <c r="AU1896">
        <v>1</v>
      </c>
      <c r="AV1896">
        <v>1</v>
      </c>
      <c r="AW1896">
        <v>1</v>
      </c>
      <c r="AX1896">
        <v>1</v>
      </c>
      <c r="AY1896">
        <v>1</v>
      </c>
    </row>
    <row r="1897" spans="1:51" x14ac:dyDescent="0.35">
      <c r="A1897" t="s">
        <v>743</v>
      </c>
      <c r="B1897">
        <v>3</v>
      </c>
      <c r="C1897">
        <v>1982</v>
      </c>
      <c r="D1897">
        <v>1</v>
      </c>
      <c r="E1897" t="s">
        <v>759</v>
      </c>
      <c r="F1897" s="2">
        <v>2.36753E-11</v>
      </c>
      <c r="G1897" s="2">
        <v>8.7546500000000006E-11</v>
      </c>
      <c r="H1897" s="2">
        <v>3.2372900000000002E-10</v>
      </c>
      <c r="I1897" s="2">
        <v>1.19708E-9</v>
      </c>
      <c r="J1897" s="2">
        <v>4.4265600000000001E-9</v>
      </c>
      <c r="K1897" s="2">
        <v>1.6368499999999999E-8</v>
      </c>
      <c r="L1897" s="2">
        <v>6.05273E-8</v>
      </c>
      <c r="M1897" s="2">
        <v>2.23817E-7</v>
      </c>
      <c r="N1897" s="2">
        <v>8.2762899999999998E-7</v>
      </c>
      <c r="O1897" s="2">
        <v>3.0603900000000001E-6</v>
      </c>
      <c r="P1897" s="2">
        <v>1.1316599999999999E-5</v>
      </c>
      <c r="Q1897" s="2">
        <v>4.1845199999999997E-5</v>
      </c>
      <c r="R1897" s="2">
        <v>1.5471699999999999E-4</v>
      </c>
      <c r="S1897">
        <v>5.7187399999999999E-4</v>
      </c>
      <c r="T1897">
        <v>2.1114100000000002E-3</v>
      </c>
      <c r="U1897">
        <v>7.7633399999999997E-3</v>
      </c>
      <c r="V1897">
        <v>2.8118299999999999E-2</v>
      </c>
      <c r="W1897">
        <v>9.6644499999999994E-2</v>
      </c>
      <c r="X1897">
        <v>0.28346399999999999</v>
      </c>
      <c r="Y1897">
        <v>0.59396800000000005</v>
      </c>
      <c r="Z1897">
        <v>0.84397800000000001</v>
      </c>
      <c r="AA1897">
        <v>0.95238699999999998</v>
      </c>
      <c r="AB1897">
        <v>0.98666100000000001</v>
      </c>
      <c r="AC1897">
        <v>0.99635700000000005</v>
      </c>
      <c r="AD1897">
        <v>0.99901200000000001</v>
      </c>
      <c r="AE1897">
        <v>0.99973299999999998</v>
      </c>
      <c r="AF1897">
        <v>0.99992800000000004</v>
      </c>
      <c r="AG1897">
        <v>0.99997999999999998</v>
      </c>
      <c r="AH1897">
        <v>0.99999499999999997</v>
      </c>
      <c r="AI1897">
        <v>0.99999899999999997</v>
      </c>
      <c r="AJ1897">
        <v>1</v>
      </c>
      <c r="AK1897">
        <v>1</v>
      </c>
      <c r="AL1897">
        <v>1</v>
      </c>
      <c r="AM1897">
        <v>1</v>
      </c>
      <c r="AN1897">
        <v>1</v>
      </c>
      <c r="AO1897">
        <v>1</v>
      </c>
      <c r="AP1897">
        <v>1</v>
      </c>
      <c r="AQ1897">
        <v>1</v>
      </c>
      <c r="AR1897">
        <v>1</v>
      </c>
      <c r="AS1897">
        <v>1</v>
      </c>
      <c r="AT1897">
        <v>1</v>
      </c>
      <c r="AU1897">
        <v>1</v>
      </c>
      <c r="AV1897">
        <v>1</v>
      </c>
      <c r="AW1897">
        <v>1</v>
      </c>
      <c r="AX1897">
        <v>1</v>
      </c>
      <c r="AY1897">
        <v>1</v>
      </c>
    </row>
    <row r="1898" spans="1:51" x14ac:dyDescent="0.35">
      <c r="A1898" t="s">
        <v>745</v>
      </c>
      <c r="B1898">
        <v>3</v>
      </c>
      <c r="C1898">
        <v>1982</v>
      </c>
      <c r="D1898">
        <v>1</v>
      </c>
      <c r="E1898" t="s">
        <v>760</v>
      </c>
      <c r="F1898" s="2">
        <v>2.36753E-11</v>
      </c>
      <c r="G1898" s="2">
        <v>8.7546500000000006E-11</v>
      </c>
      <c r="H1898" s="2">
        <v>3.2372900000000002E-10</v>
      </c>
      <c r="I1898" s="2">
        <v>1.19708E-9</v>
      </c>
      <c r="J1898" s="2">
        <v>4.4265600000000001E-9</v>
      </c>
      <c r="K1898" s="2">
        <v>1.6368499999999999E-8</v>
      </c>
      <c r="L1898" s="2">
        <v>6.05273E-8</v>
      </c>
      <c r="M1898" s="2">
        <v>2.23817E-7</v>
      </c>
      <c r="N1898" s="2">
        <v>8.2762899999999998E-7</v>
      </c>
      <c r="O1898" s="2">
        <v>3.0603900000000001E-6</v>
      </c>
      <c r="P1898" s="2">
        <v>1.1316599999999999E-5</v>
      </c>
      <c r="Q1898" s="2">
        <v>4.1845199999999997E-5</v>
      </c>
      <c r="R1898" s="2">
        <v>1.5471699999999999E-4</v>
      </c>
      <c r="S1898">
        <v>5.7187399999999999E-4</v>
      </c>
      <c r="T1898">
        <v>2.1114100000000002E-3</v>
      </c>
      <c r="U1898">
        <v>7.7633399999999997E-3</v>
      </c>
      <c r="V1898">
        <v>2.8118299999999999E-2</v>
      </c>
      <c r="W1898">
        <v>9.6644499999999994E-2</v>
      </c>
      <c r="X1898">
        <v>0.28346399999999999</v>
      </c>
      <c r="Y1898">
        <v>0.59396800000000005</v>
      </c>
      <c r="Z1898">
        <v>0.84397800000000001</v>
      </c>
      <c r="AA1898">
        <v>0.95238699999999998</v>
      </c>
      <c r="AB1898">
        <v>0.98666100000000001</v>
      </c>
      <c r="AC1898">
        <v>0.99635700000000005</v>
      </c>
      <c r="AD1898">
        <v>0.99901200000000001</v>
      </c>
      <c r="AE1898">
        <v>0.99973299999999998</v>
      </c>
      <c r="AF1898">
        <v>0.99992800000000004</v>
      </c>
      <c r="AG1898">
        <v>0.99997999999999998</v>
      </c>
      <c r="AH1898">
        <v>0.99999499999999997</v>
      </c>
      <c r="AI1898">
        <v>0.99999899999999997</v>
      </c>
      <c r="AJ1898">
        <v>1</v>
      </c>
      <c r="AK1898">
        <v>1</v>
      </c>
      <c r="AL1898">
        <v>1</v>
      </c>
      <c r="AM1898">
        <v>1</v>
      </c>
      <c r="AN1898">
        <v>1</v>
      </c>
      <c r="AO1898">
        <v>1</v>
      </c>
      <c r="AP1898">
        <v>1</v>
      </c>
      <c r="AQ1898">
        <v>1</v>
      </c>
      <c r="AR1898">
        <v>1</v>
      </c>
      <c r="AS1898">
        <v>1</v>
      </c>
      <c r="AT1898">
        <v>1</v>
      </c>
      <c r="AU1898">
        <v>1</v>
      </c>
      <c r="AV1898">
        <v>1</v>
      </c>
      <c r="AW1898">
        <v>1</v>
      </c>
      <c r="AX1898">
        <v>1</v>
      </c>
      <c r="AY1898">
        <v>1</v>
      </c>
    </row>
    <row r="1899" spans="1:51" x14ac:dyDescent="0.35">
      <c r="A1899" t="s">
        <v>747</v>
      </c>
      <c r="B1899">
        <v>3</v>
      </c>
      <c r="C1899">
        <v>1985</v>
      </c>
      <c r="D1899">
        <v>1</v>
      </c>
      <c r="E1899" t="s">
        <v>761</v>
      </c>
      <c r="F1899">
        <v>1</v>
      </c>
      <c r="G1899">
        <v>1</v>
      </c>
      <c r="H1899">
        <v>1</v>
      </c>
      <c r="I1899">
        <v>1</v>
      </c>
      <c r="J1899">
        <v>1</v>
      </c>
      <c r="K1899">
        <v>1</v>
      </c>
      <c r="L1899">
        <v>1</v>
      </c>
      <c r="M1899">
        <v>1</v>
      </c>
      <c r="N1899">
        <v>1</v>
      </c>
      <c r="O1899">
        <v>1</v>
      </c>
      <c r="P1899">
        <v>1</v>
      </c>
      <c r="Q1899">
        <v>1</v>
      </c>
      <c r="R1899">
        <v>1</v>
      </c>
      <c r="S1899">
        <v>1</v>
      </c>
      <c r="T1899">
        <v>1</v>
      </c>
      <c r="U1899">
        <v>1</v>
      </c>
      <c r="V1899">
        <v>1</v>
      </c>
      <c r="W1899">
        <v>1</v>
      </c>
      <c r="X1899">
        <v>1</v>
      </c>
      <c r="Y1899">
        <v>1</v>
      </c>
      <c r="Z1899">
        <v>1</v>
      </c>
      <c r="AA1899">
        <v>1</v>
      </c>
      <c r="AB1899">
        <v>1</v>
      </c>
      <c r="AC1899">
        <v>1</v>
      </c>
      <c r="AD1899">
        <v>1</v>
      </c>
      <c r="AE1899">
        <v>1</v>
      </c>
      <c r="AF1899">
        <v>1</v>
      </c>
      <c r="AG1899">
        <v>1</v>
      </c>
      <c r="AH1899">
        <v>1</v>
      </c>
      <c r="AI1899">
        <v>1</v>
      </c>
      <c r="AJ1899">
        <v>1</v>
      </c>
      <c r="AK1899">
        <v>1</v>
      </c>
      <c r="AL1899">
        <v>1</v>
      </c>
      <c r="AM1899">
        <v>1</v>
      </c>
      <c r="AN1899">
        <v>1</v>
      </c>
      <c r="AO1899">
        <v>1</v>
      </c>
      <c r="AP1899">
        <v>1</v>
      </c>
      <c r="AQ1899">
        <v>1</v>
      </c>
      <c r="AR1899">
        <v>1</v>
      </c>
      <c r="AS1899">
        <v>1</v>
      </c>
      <c r="AT1899">
        <v>1</v>
      </c>
      <c r="AU1899">
        <v>1</v>
      </c>
      <c r="AV1899">
        <v>1</v>
      </c>
      <c r="AW1899">
        <v>1</v>
      </c>
      <c r="AX1899">
        <v>1</v>
      </c>
      <c r="AY1899">
        <v>1</v>
      </c>
    </row>
    <row r="1900" spans="1:51" x14ac:dyDescent="0.35">
      <c r="A1900" t="s">
        <v>749</v>
      </c>
      <c r="B1900">
        <v>3</v>
      </c>
      <c r="C1900">
        <v>1985</v>
      </c>
      <c r="D1900">
        <v>1</v>
      </c>
      <c r="E1900" t="s">
        <v>762</v>
      </c>
      <c r="F1900">
        <v>1</v>
      </c>
      <c r="G1900">
        <v>1</v>
      </c>
      <c r="H1900">
        <v>1</v>
      </c>
      <c r="I1900">
        <v>1</v>
      </c>
      <c r="J1900">
        <v>1</v>
      </c>
      <c r="K1900">
        <v>1</v>
      </c>
      <c r="L1900">
        <v>1</v>
      </c>
      <c r="M1900">
        <v>1</v>
      </c>
      <c r="N1900">
        <v>1</v>
      </c>
      <c r="O1900">
        <v>1</v>
      </c>
      <c r="P1900">
        <v>1</v>
      </c>
      <c r="Q1900">
        <v>1</v>
      </c>
      <c r="R1900">
        <v>1</v>
      </c>
      <c r="S1900">
        <v>1</v>
      </c>
      <c r="T1900">
        <v>1</v>
      </c>
      <c r="U1900">
        <v>1</v>
      </c>
      <c r="V1900">
        <v>1</v>
      </c>
      <c r="W1900">
        <v>1</v>
      </c>
      <c r="X1900">
        <v>1</v>
      </c>
      <c r="Y1900">
        <v>1</v>
      </c>
      <c r="Z1900">
        <v>1</v>
      </c>
      <c r="AA1900">
        <v>1</v>
      </c>
      <c r="AB1900">
        <v>1</v>
      </c>
      <c r="AC1900">
        <v>1</v>
      </c>
      <c r="AD1900">
        <v>1</v>
      </c>
      <c r="AE1900">
        <v>1</v>
      </c>
      <c r="AF1900">
        <v>1</v>
      </c>
      <c r="AG1900">
        <v>1</v>
      </c>
      <c r="AH1900">
        <v>1</v>
      </c>
      <c r="AI1900">
        <v>1</v>
      </c>
      <c r="AJ1900">
        <v>1</v>
      </c>
      <c r="AK1900">
        <v>1</v>
      </c>
      <c r="AL1900">
        <v>1</v>
      </c>
      <c r="AM1900">
        <v>1</v>
      </c>
      <c r="AN1900">
        <v>1</v>
      </c>
      <c r="AO1900">
        <v>1</v>
      </c>
      <c r="AP1900">
        <v>1</v>
      </c>
      <c r="AQ1900">
        <v>1</v>
      </c>
      <c r="AR1900">
        <v>1</v>
      </c>
      <c r="AS1900">
        <v>1</v>
      </c>
      <c r="AT1900">
        <v>1</v>
      </c>
      <c r="AU1900">
        <v>1</v>
      </c>
      <c r="AV1900">
        <v>1</v>
      </c>
      <c r="AW1900">
        <v>1</v>
      </c>
      <c r="AX1900">
        <v>1</v>
      </c>
      <c r="AY1900">
        <v>1</v>
      </c>
    </row>
    <row r="1901" spans="1:51" x14ac:dyDescent="0.35">
      <c r="A1901" t="s">
        <v>743</v>
      </c>
      <c r="B1901">
        <v>3</v>
      </c>
      <c r="C1901">
        <v>1985</v>
      </c>
      <c r="D1901">
        <v>1</v>
      </c>
      <c r="E1901" t="s">
        <v>763</v>
      </c>
      <c r="F1901" s="2">
        <v>2.36753E-11</v>
      </c>
      <c r="G1901" s="2">
        <v>8.7546500000000006E-11</v>
      </c>
      <c r="H1901" s="2">
        <v>3.2372900000000002E-10</v>
      </c>
      <c r="I1901" s="2">
        <v>1.19708E-9</v>
      </c>
      <c r="J1901" s="2">
        <v>4.4265600000000001E-9</v>
      </c>
      <c r="K1901" s="2">
        <v>1.6368499999999999E-8</v>
      </c>
      <c r="L1901" s="2">
        <v>6.05273E-8</v>
      </c>
      <c r="M1901" s="2">
        <v>2.23817E-7</v>
      </c>
      <c r="N1901" s="2">
        <v>8.2762899999999998E-7</v>
      </c>
      <c r="O1901" s="2">
        <v>3.0603900000000001E-6</v>
      </c>
      <c r="P1901" s="2">
        <v>1.1316599999999999E-5</v>
      </c>
      <c r="Q1901" s="2">
        <v>4.1845199999999997E-5</v>
      </c>
      <c r="R1901" s="2">
        <v>1.5471699999999999E-4</v>
      </c>
      <c r="S1901">
        <v>5.7187399999999999E-4</v>
      </c>
      <c r="T1901">
        <v>2.1114100000000002E-3</v>
      </c>
      <c r="U1901">
        <v>7.7633399999999997E-3</v>
      </c>
      <c r="V1901">
        <v>2.8118299999999999E-2</v>
      </c>
      <c r="W1901">
        <v>9.6644499999999994E-2</v>
      </c>
      <c r="X1901">
        <v>0.28346399999999999</v>
      </c>
      <c r="Y1901">
        <v>0.59396800000000005</v>
      </c>
      <c r="Z1901">
        <v>0.84397800000000001</v>
      </c>
      <c r="AA1901">
        <v>0.95238699999999998</v>
      </c>
      <c r="AB1901">
        <v>0.98666100000000001</v>
      </c>
      <c r="AC1901">
        <v>0.99635700000000005</v>
      </c>
      <c r="AD1901">
        <v>0.99901200000000001</v>
      </c>
      <c r="AE1901">
        <v>0.99973299999999998</v>
      </c>
      <c r="AF1901">
        <v>0.99992800000000004</v>
      </c>
      <c r="AG1901">
        <v>0.99997999999999998</v>
      </c>
      <c r="AH1901">
        <v>0.99999499999999997</v>
      </c>
      <c r="AI1901">
        <v>0.99999899999999997</v>
      </c>
      <c r="AJ1901">
        <v>1</v>
      </c>
      <c r="AK1901">
        <v>1</v>
      </c>
      <c r="AL1901">
        <v>1</v>
      </c>
      <c r="AM1901">
        <v>1</v>
      </c>
      <c r="AN1901">
        <v>1</v>
      </c>
      <c r="AO1901">
        <v>1</v>
      </c>
      <c r="AP1901">
        <v>1</v>
      </c>
      <c r="AQ1901">
        <v>1</v>
      </c>
      <c r="AR1901">
        <v>1</v>
      </c>
      <c r="AS1901">
        <v>1</v>
      </c>
      <c r="AT1901">
        <v>1</v>
      </c>
      <c r="AU1901">
        <v>1</v>
      </c>
      <c r="AV1901">
        <v>1</v>
      </c>
      <c r="AW1901">
        <v>1</v>
      </c>
      <c r="AX1901">
        <v>1</v>
      </c>
      <c r="AY1901">
        <v>1</v>
      </c>
    </row>
    <row r="1902" spans="1:51" x14ac:dyDescent="0.35">
      <c r="A1902" t="s">
        <v>745</v>
      </c>
      <c r="B1902">
        <v>3</v>
      </c>
      <c r="C1902">
        <v>1985</v>
      </c>
      <c r="D1902">
        <v>1</v>
      </c>
      <c r="E1902" t="s">
        <v>764</v>
      </c>
      <c r="F1902" s="2">
        <v>2.36753E-11</v>
      </c>
      <c r="G1902" s="2">
        <v>8.7546500000000006E-11</v>
      </c>
      <c r="H1902" s="2">
        <v>3.2372900000000002E-10</v>
      </c>
      <c r="I1902" s="2">
        <v>1.19708E-9</v>
      </c>
      <c r="J1902" s="2">
        <v>4.4265600000000001E-9</v>
      </c>
      <c r="K1902" s="2">
        <v>1.6368499999999999E-8</v>
      </c>
      <c r="L1902" s="2">
        <v>6.05273E-8</v>
      </c>
      <c r="M1902" s="2">
        <v>2.23817E-7</v>
      </c>
      <c r="N1902" s="2">
        <v>8.2762899999999998E-7</v>
      </c>
      <c r="O1902" s="2">
        <v>3.0603900000000001E-6</v>
      </c>
      <c r="P1902" s="2">
        <v>1.1316599999999999E-5</v>
      </c>
      <c r="Q1902" s="2">
        <v>4.1845199999999997E-5</v>
      </c>
      <c r="R1902" s="2">
        <v>1.5471699999999999E-4</v>
      </c>
      <c r="S1902">
        <v>5.7187399999999999E-4</v>
      </c>
      <c r="T1902">
        <v>2.1114100000000002E-3</v>
      </c>
      <c r="U1902">
        <v>7.7633399999999997E-3</v>
      </c>
      <c r="V1902">
        <v>2.8118299999999999E-2</v>
      </c>
      <c r="W1902">
        <v>9.6644499999999994E-2</v>
      </c>
      <c r="X1902">
        <v>0.28346399999999999</v>
      </c>
      <c r="Y1902">
        <v>0.59396800000000005</v>
      </c>
      <c r="Z1902">
        <v>0.84397800000000001</v>
      </c>
      <c r="AA1902">
        <v>0.95238699999999998</v>
      </c>
      <c r="AB1902">
        <v>0.98666100000000001</v>
      </c>
      <c r="AC1902">
        <v>0.99635700000000005</v>
      </c>
      <c r="AD1902">
        <v>0.99901200000000001</v>
      </c>
      <c r="AE1902">
        <v>0.99973299999999998</v>
      </c>
      <c r="AF1902">
        <v>0.99992800000000004</v>
      </c>
      <c r="AG1902">
        <v>0.99997999999999998</v>
      </c>
      <c r="AH1902">
        <v>0.99999499999999997</v>
      </c>
      <c r="AI1902">
        <v>0.99999899999999997</v>
      </c>
      <c r="AJ1902">
        <v>1</v>
      </c>
      <c r="AK1902">
        <v>1</v>
      </c>
      <c r="AL1902">
        <v>1</v>
      </c>
      <c r="AM1902">
        <v>1</v>
      </c>
      <c r="AN1902">
        <v>1</v>
      </c>
      <c r="AO1902">
        <v>1</v>
      </c>
      <c r="AP1902">
        <v>1</v>
      </c>
      <c r="AQ1902">
        <v>1</v>
      </c>
      <c r="AR1902">
        <v>1</v>
      </c>
      <c r="AS1902">
        <v>1</v>
      </c>
      <c r="AT1902">
        <v>1</v>
      </c>
      <c r="AU1902">
        <v>1</v>
      </c>
      <c r="AV1902">
        <v>1</v>
      </c>
      <c r="AW1902">
        <v>1</v>
      </c>
      <c r="AX1902">
        <v>1</v>
      </c>
      <c r="AY1902">
        <v>1</v>
      </c>
    </row>
    <row r="1903" spans="1:51" x14ac:dyDescent="0.35">
      <c r="A1903" t="s">
        <v>747</v>
      </c>
      <c r="B1903">
        <v>3</v>
      </c>
      <c r="C1903">
        <v>2019</v>
      </c>
      <c r="D1903">
        <v>1</v>
      </c>
      <c r="E1903" t="s">
        <v>1800</v>
      </c>
      <c r="F1903">
        <v>1</v>
      </c>
      <c r="G1903">
        <v>1</v>
      </c>
      <c r="H1903">
        <v>1</v>
      </c>
      <c r="I1903">
        <v>1</v>
      </c>
      <c r="J1903">
        <v>1</v>
      </c>
      <c r="K1903">
        <v>1</v>
      </c>
      <c r="L1903">
        <v>1</v>
      </c>
      <c r="M1903">
        <v>1</v>
      </c>
      <c r="N1903">
        <v>1</v>
      </c>
      <c r="O1903">
        <v>1</v>
      </c>
      <c r="P1903">
        <v>1</v>
      </c>
      <c r="Q1903">
        <v>1</v>
      </c>
      <c r="R1903">
        <v>1</v>
      </c>
      <c r="S1903">
        <v>1</v>
      </c>
      <c r="T1903">
        <v>1</v>
      </c>
      <c r="U1903">
        <v>1</v>
      </c>
      <c r="V1903">
        <v>1</v>
      </c>
      <c r="W1903">
        <v>1</v>
      </c>
      <c r="X1903">
        <v>1</v>
      </c>
      <c r="Y1903">
        <v>1</v>
      </c>
      <c r="Z1903">
        <v>1</v>
      </c>
      <c r="AA1903">
        <v>1</v>
      </c>
      <c r="AB1903">
        <v>1</v>
      </c>
      <c r="AC1903">
        <v>1</v>
      </c>
      <c r="AD1903">
        <v>1</v>
      </c>
      <c r="AE1903">
        <v>1</v>
      </c>
      <c r="AF1903">
        <v>1</v>
      </c>
      <c r="AG1903">
        <v>1</v>
      </c>
      <c r="AH1903">
        <v>1</v>
      </c>
      <c r="AI1903">
        <v>1</v>
      </c>
      <c r="AJ1903">
        <v>1</v>
      </c>
      <c r="AK1903">
        <v>1</v>
      </c>
      <c r="AL1903">
        <v>1</v>
      </c>
      <c r="AM1903">
        <v>1</v>
      </c>
      <c r="AN1903">
        <v>1</v>
      </c>
      <c r="AO1903">
        <v>1</v>
      </c>
      <c r="AP1903">
        <v>1</v>
      </c>
      <c r="AQ1903">
        <v>1</v>
      </c>
      <c r="AR1903">
        <v>1</v>
      </c>
      <c r="AS1903">
        <v>1</v>
      </c>
      <c r="AT1903">
        <v>1</v>
      </c>
      <c r="AU1903">
        <v>1</v>
      </c>
      <c r="AV1903">
        <v>1</v>
      </c>
      <c r="AW1903">
        <v>1</v>
      </c>
      <c r="AX1903">
        <v>1</v>
      </c>
      <c r="AY1903">
        <v>1</v>
      </c>
    </row>
    <row r="1904" spans="1:51" x14ac:dyDescent="0.35">
      <c r="A1904" t="s">
        <v>749</v>
      </c>
      <c r="B1904">
        <v>3</v>
      </c>
      <c r="C1904">
        <v>2019</v>
      </c>
      <c r="D1904">
        <v>1</v>
      </c>
      <c r="E1904" t="s">
        <v>1801</v>
      </c>
      <c r="F1904">
        <v>1</v>
      </c>
      <c r="G1904">
        <v>1</v>
      </c>
      <c r="H1904">
        <v>1</v>
      </c>
      <c r="I1904">
        <v>1</v>
      </c>
      <c r="J1904">
        <v>1</v>
      </c>
      <c r="K1904">
        <v>1</v>
      </c>
      <c r="L1904">
        <v>1</v>
      </c>
      <c r="M1904">
        <v>1</v>
      </c>
      <c r="N1904">
        <v>1</v>
      </c>
      <c r="O1904">
        <v>1</v>
      </c>
      <c r="P1904">
        <v>1</v>
      </c>
      <c r="Q1904">
        <v>1</v>
      </c>
      <c r="R1904">
        <v>1</v>
      </c>
      <c r="S1904">
        <v>1</v>
      </c>
      <c r="T1904">
        <v>1</v>
      </c>
      <c r="U1904">
        <v>1</v>
      </c>
      <c r="V1904">
        <v>1</v>
      </c>
      <c r="W1904">
        <v>1</v>
      </c>
      <c r="X1904">
        <v>1</v>
      </c>
      <c r="Y1904">
        <v>1</v>
      </c>
      <c r="Z1904">
        <v>1</v>
      </c>
      <c r="AA1904">
        <v>1</v>
      </c>
      <c r="AB1904">
        <v>1</v>
      </c>
      <c r="AC1904">
        <v>1</v>
      </c>
      <c r="AD1904">
        <v>1</v>
      </c>
      <c r="AE1904">
        <v>1</v>
      </c>
      <c r="AF1904">
        <v>1</v>
      </c>
      <c r="AG1904">
        <v>1</v>
      </c>
      <c r="AH1904">
        <v>1</v>
      </c>
      <c r="AI1904">
        <v>1</v>
      </c>
      <c r="AJ1904">
        <v>1</v>
      </c>
      <c r="AK1904">
        <v>1</v>
      </c>
      <c r="AL1904">
        <v>1</v>
      </c>
      <c r="AM1904">
        <v>1</v>
      </c>
      <c r="AN1904">
        <v>1</v>
      </c>
      <c r="AO1904">
        <v>1</v>
      </c>
      <c r="AP1904">
        <v>1</v>
      </c>
      <c r="AQ1904">
        <v>1</v>
      </c>
      <c r="AR1904">
        <v>1</v>
      </c>
      <c r="AS1904">
        <v>1</v>
      </c>
      <c r="AT1904">
        <v>1</v>
      </c>
      <c r="AU1904">
        <v>1</v>
      </c>
      <c r="AV1904">
        <v>1</v>
      </c>
      <c r="AW1904">
        <v>1</v>
      </c>
      <c r="AX1904">
        <v>1</v>
      </c>
      <c r="AY1904">
        <v>1</v>
      </c>
    </row>
    <row r="1905" spans="1:51" x14ac:dyDescent="0.35">
      <c r="A1905" t="s">
        <v>743</v>
      </c>
      <c r="B1905">
        <v>3</v>
      </c>
      <c r="C1905">
        <v>2019</v>
      </c>
      <c r="D1905">
        <v>1</v>
      </c>
      <c r="E1905" t="s">
        <v>1727</v>
      </c>
      <c r="F1905" s="2">
        <v>2.36753E-11</v>
      </c>
      <c r="G1905" s="2">
        <v>8.7546500000000006E-11</v>
      </c>
      <c r="H1905" s="2">
        <v>3.2372900000000002E-10</v>
      </c>
      <c r="I1905" s="2">
        <v>1.19708E-9</v>
      </c>
      <c r="J1905" s="2">
        <v>4.4265600000000001E-9</v>
      </c>
      <c r="K1905" s="2">
        <v>1.6368499999999999E-8</v>
      </c>
      <c r="L1905" s="2">
        <v>6.05273E-8</v>
      </c>
      <c r="M1905" s="2">
        <v>2.23817E-7</v>
      </c>
      <c r="N1905" s="2">
        <v>8.2762899999999998E-7</v>
      </c>
      <c r="O1905" s="2">
        <v>3.0603900000000001E-6</v>
      </c>
      <c r="P1905" s="2">
        <v>1.1316599999999999E-5</v>
      </c>
      <c r="Q1905" s="2">
        <v>4.1845199999999997E-5</v>
      </c>
      <c r="R1905" s="2">
        <v>1.5471699999999999E-4</v>
      </c>
      <c r="S1905">
        <v>5.7187399999999999E-4</v>
      </c>
      <c r="T1905">
        <v>2.1114100000000002E-3</v>
      </c>
      <c r="U1905">
        <v>7.7633399999999997E-3</v>
      </c>
      <c r="V1905">
        <v>2.8118299999999999E-2</v>
      </c>
      <c r="W1905">
        <v>9.6644499999999994E-2</v>
      </c>
      <c r="X1905">
        <v>0.28346399999999999</v>
      </c>
      <c r="Y1905">
        <v>0.59396800000000005</v>
      </c>
      <c r="Z1905">
        <v>0.84397800000000001</v>
      </c>
      <c r="AA1905">
        <v>0.95238699999999998</v>
      </c>
      <c r="AB1905">
        <v>0.98666100000000001</v>
      </c>
      <c r="AC1905">
        <v>0.99635700000000005</v>
      </c>
      <c r="AD1905">
        <v>0.99901200000000001</v>
      </c>
      <c r="AE1905">
        <v>0.99973299999999998</v>
      </c>
      <c r="AF1905">
        <v>0.99992800000000004</v>
      </c>
      <c r="AG1905">
        <v>0.99997999999999998</v>
      </c>
      <c r="AH1905">
        <v>0.99999499999999997</v>
      </c>
      <c r="AI1905">
        <v>0.99999899999999997</v>
      </c>
      <c r="AJ1905">
        <v>1</v>
      </c>
      <c r="AK1905">
        <v>1</v>
      </c>
      <c r="AL1905">
        <v>1</v>
      </c>
      <c r="AM1905">
        <v>1</v>
      </c>
      <c r="AN1905">
        <v>1</v>
      </c>
      <c r="AO1905">
        <v>1</v>
      </c>
      <c r="AP1905">
        <v>1</v>
      </c>
      <c r="AQ1905">
        <v>1</v>
      </c>
      <c r="AR1905">
        <v>1</v>
      </c>
      <c r="AS1905">
        <v>1</v>
      </c>
      <c r="AT1905">
        <v>1</v>
      </c>
      <c r="AU1905">
        <v>1</v>
      </c>
      <c r="AV1905">
        <v>1</v>
      </c>
      <c r="AW1905">
        <v>1</v>
      </c>
      <c r="AX1905">
        <v>1</v>
      </c>
      <c r="AY1905">
        <v>1</v>
      </c>
    </row>
    <row r="1906" spans="1:51" x14ac:dyDescent="0.35">
      <c r="A1906" t="s">
        <v>745</v>
      </c>
      <c r="B1906">
        <v>3</v>
      </c>
      <c r="C1906">
        <v>2019</v>
      </c>
      <c r="D1906">
        <v>1</v>
      </c>
      <c r="E1906" t="s">
        <v>1728</v>
      </c>
      <c r="F1906" s="2">
        <v>2.36753E-11</v>
      </c>
      <c r="G1906" s="2">
        <v>8.7546500000000006E-11</v>
      </c>
      <c r="H1906" s="2">
        <v>3.2372900000000002E-10</v>
      </c>
      <c r="I1906" s="2">
        <v>1.19708E-9</v>
      </c>
      <c r="J1906" s="2">
        <v>4.4265600000000001E-9</v>
      </c>
      <c r="K1906" s="2">
        <v>1.6368499999999999E-8</v>
      </c>
      <c r="L1906" s="2">
        <v>6.05273E-8</v>
      </c>
      <c r="M1906" s="2">
        <v>2.23817E-7</v>
      </c>
      <c r="N1906" s="2">
        <v>8.2762899999999998E-7</v>
      </c>
      <c r="O1906" s="2">
        <v>3.0603900000000001E-6</v>
      </c>
      <c r="P1906" s="2">
        <v>1.1316599999999999E-5</v>
      </c>
      <c r="Q1906" s="2">
        <v>4.1845199999999997E-5</v>
      </c>
      <c r="R1906" s="2">
        <v>1.5471699999999999E-4</v>
      </c>
      <c r="S1906">
        <v>5.7187399999999999E-4</v>
      </c>
      <c r="T1906">
        <v>2.1114100000000002E-3</v>
      </c>
      <c r="U1906">
        <v>7.7633399999999997E-3</v>
      </c>
      <c r="V1906">
        <v>2.8118299999999999E-2</v>
      </c>
      <c r="W1906">
        <v>9.6644499999999994E-2</v>
      </c>
      <c r="X1906">
        <v>0.28346399999999999</v>
      </c>
      <c r="Y1906">
        <v>0.59396800000000005</v>
      </c>
      <c r="Z1906">
        <v>0.84397800000000001</v>
      </c>
      <c r="AA1906">
        <v>0.95238699999999998</v>
      </c>
      <c r="AB1906">
        <v>0.98666100000000001</v>
      </c>
      <c r="AC1906">
        <v>0.99635700000000005</v>
      </c>
      <c r="AD1906">
        <v>0.99901200000000001</v>
      </c>
      <c r="AE1906">
        <v>0.99973299999999998</v>
      </c>
      <c r="AF1906">
        <v>0.99992800000000004</v>
      </c>
      <c r="AG1906">
        <v>0.99997999999999998</v>
      </c>
      <c r="AH1906">
        <v>0.99999499999999997</v>
      </c>
      <c r="AI1906">
        <v>0.99999899999999997</v>
      </c>
      <c r="AJ1906">
        <v>1</v>
      </c>
      <c r="AK1906">
        <v>1</v>
      </c>
      <c r="AL1906">
        <v>1</v>
      </c>
      <c r="AM1906">
        <v>1</v>
      </c>
      <c r="AN1906">
        <v>1</v>
      </c>
      <c r="AO1906">
        <v>1</v>
      </c>
      <c r="AP1906">
        <v>1</v>
      </c>
      <c r="AQ1906">
        <v>1</v>
      </c>
      <c r="AR1906">
        <v>1</v>
      </c>
      <c r="AS1906">
        <v>1</v>
      </c>
      <c r="AT1906">
        <v>1</v>
      </c>
      <c r="AU1906">
        <v>1</v>
      </c>
      <c r="AV1906">
        <v>1</v>
      </c>
      <c r="AW1906">
        <v>1</v>
      </c>
      <c r="AX1906">
        <v>1</v>
      </c>
      <c r="AY1906">
        <v>1</v>
      </c>
    </row>
    <row r="1907" spans="1:51" x14ac:dyDescent="0.35">
      <c r="A1907" t="s">
        <v>743</v>
      </c>
      <c r="B1907">
        <v>3</v>
      </c>
      <c r="C1907">
        <v>2020</v>
      </c>
      <c r="D1907">
        <v>1</v>
      </c>
      <c r="E1907" t="s">
        <v>1802</v>
      </c>
      <c r="F1907" s="2">
        <v>2.36753E-11</v>
      </c>
      <c r="G1907" s="2">
        <v>8.7546500000000006E-11</v>
      </c>
      <c r="H1907" s="2">
        <v>3.2372900000000002E-10</v>
      </c>
      <c r="I1907" s="2">
        <v>1.19708E-9</v>
      </c>
      <c r="J1907" s="2">
        <v>4.4265600000000001E-9</v>
      </c>
      <c r="K1907" s="2">
        <v>1.6368499999999999E-8</v>
      </c>
      <c r="L1907" s="2">
        <v>6.05273E-8</v>
      </c>
      <c r="M1907" s="2">
        <v>2.23817E-7</v>
      </c>
      <c r="N1907" s="2">
        <v>8.2762899999999998E-7</v>
      </c>
      <c r="O1907" s="2">
        <v>3.0603900000000001E-6</v>
      </c>
      <c r="P1907" s="2">
        <v>1.1316599999999999E-5</v>
      </c>
      <c r="Q1907" s="2">
        <v>4.1845199999999997E-5</v>
      </c>
      <c r="R1907" s="2">
        <v>1.5471699999999999E-4</v>
      </c>
      <c r="S1907">
        <v>5.7187399999999999E-4</v>
      </c>
      <c r="T1907">
        <v>2.1114100000000002E-3</v>
      </c>
      <c r="U1907">
        <v>7.7633399999999997E-3</v>
      </c>
      <c r="V1907">
        <v>2.8118299999999999E-2</v>
      </c>
      <c r="W1907">
        <v>9.6644499999999994E-2</v>
      </c>
      <c r="X1907">
        <v>0.28346399999999999</v>
      </c>
      <c r="Y1907">
        <v>0.59396800000000005</v>
      </c>
      <c r="Z1907">
        <v>0.84397800000000001</v>
      </c>
      <c r="AA1907">
        <v>0.95238699999999998</v>
      </c>
      <c r="AB1907">
        <v>0.98666100000000001</v>
      </c>
      <c r="AC1907">
        <v>0.99635700000000005</v>
      </c>
      <c r="AD1907">
        <v>0.99901200000000001</v>
      </c>
      <c r="AE1907">
        <v>0.99973299999999998</v>
      </c>
      <c r="AF1907">
        <v>0.99992800000000004</v>
      </c>
      <c r="AG1907">
        <v>0.99997999999999998</v>
      </c>
      <c r="AH1907">
        <v>0.99999499999999997</v>
      </c>
      <c r="AI1907">
        <v>0.99999899999999997</v>
      </c>
      <c r="AJ1907">
        <v>1</v>
      </c>
      <c r="AK1907">
        <v>1</v>
      </c>
      <c r="AL1907">
        <v>1</v>
      </c>
      <c r="AM1907">
        <v>1</v>
      </c>
      <c r="AN1907">
        <v>1</v>
      </c>
      <c r="AO1907">
        <v>1</v>
      </c>
      <c r="AP1907">
        <v>1</v>
      </c>
      <c r="AQ1907">
        <v>1</v>
      </c>
      <c r="AR1907">
        <v>1</v>
      </c>
      <c r="AS1907">
        <v>1</v>
      </c>
      <c r="AT1907">
        <v>1</v>
      </c>
      <c r="AU1907">
        <v>1</v>
      </c>
      <c r="AV1907">
        <v>1</v>
      </c>
      <c r="AW1907">
        <v>1</v>
      </c>
      <c r="AX1907">
        <v>1</v>
      </c>
      <c r="AY1907">
        <v>1</v>
      </c>
    </row>
    <row r="1908" spans="1:51" x14ac:dyDescent="0.35">
      <c r="A1908" t="s">
        <v>745</v>
      </c>
      <c r="B1908">
        <v>3</v>
      </c>
      <c r="C1908">
        <v>2020</v>
      </c>
      <c r="D1908">
        <v>1</v>
      </c>
      <c r="E1908" t="s">
        <v>1803</v>
      </c>
      <c r="F1908" s="2">
        <v>2.36753E-11</v>
      </c>
      <c r="G1908" s="2">
        <v>8.7546500000000006E-11</v>
      </c>
      <c r="H1908" s="2">
        <v>3.2372900000000002E-10</v>
      </c>
      <c r="I1908" s="2">
        <v>1.19708E-9</v>
      </c>
      <c r="J1908" s="2">
        <v>4.4265600000000001E-9</v>
      </c>
      <c r="K1908" s="2">
        <v>1.6368499999999999E-8</v>
      </c>
      <c r="L1908" s="2">
        <v>6.05273E-8</v>
      </c>
      <c r="M1908" s="2">
        <v>2.23817E-7</v>
      </c>
      <c r="N1908" s="2">
        <v>8.2762899999999998E-7</v>
      </c>
      <c r="O1908" s="2">
        <v>3.0603900000000001E-6</v>
      </c>
      <c r="P1908" s="2">
        <v>1.1316599999999999E-5</v>
      </c>
      <c r="Q1908" s="2">
        <v>4.1845199999999997E-5</v>
      </c>
      <c r="R1908" s="2">
        <v>1.5471699999999999E-4</v>
      </c>
      <c r="S1908">
        <v>5.7187399999999999E-4</v>
      </c>
      <c r="T1908">
        <v>2.1114100000000002E-3</v>
      </c>
      <c r="U1908">
        <v>7.7633399999999997E-3</v>
      </c>
      <c r="V1908">
        <v>2.8118299999999999E-2</v>
      </c>
      <c r="W1908">
        <v>9.6644499999999994E-2</v>
      </c>
      <c r="X1908">
        <v>0.28346399999999999</v>
      </c>
      <c r="Y1908">
        <v>0.59396800000000005</v>
      </c>
      <c r="Z1908">
        <v>0.84397800000000001</v>
      </c>
      <c r="AA1908">
        <v>0.95238699999999998</v>
      </c>
      <c r="AB1908">
        <v>0.98666100000000001</v>
      </c>
      <c r="AC1908">
        <v>0.99635700000000005</v>
      </c>
      <c r="AD1908">
        <v>0.99901200000000001</v>
      </c>
      <c r="AE1908">
        <v>0.99973299999999998</v>
      </c>
      <c r="AF1908">
        <v>0.99992800000000004</v>
      </c>
      <c r="AG1908">
        <v>0.99997999999999998</v>
      </c>
      <c r="AH1908">
        <v>0.99999499999999997</v>
      </c>
      <c r="AI1908">
        <v>0.99999899999999997</v>
      </c>
      <c r="AJ1908">
        <v>1</v>
      </c>
      <c r="AK1908">
        <v>1</v>
      </c>
      <c r="AL1908">
        <v>1</v>
      </c>
      <c r="AM1908">
        <v>1</v>
      </c>
      <c r="AN1908">
        <v>1</v>
      </c>
      <c r="AO1908">
        <v>1</v>
      </c>
      <c r="AP1908">
        <v>1</v>
      </c>
      <c r="AQ1908">
        <v>1</v>
      </c>
      <c r="AR1908">
        <v>1</v>
      </c>
      <c r="AS1908">
        <v>1</v>
      </c>
      <c r="AT1908">
        <v>1</v>
      </c>
      <c r="AU1908">
        <v>1</v>
      </c>
      <c r="AV1908">
        <v>1</v>
      </c>
      <c r="AW1908">
        <v>1</v>
      </c>
      <c r="AX1908">
        <v>1</v>
      </c>
      <c r="AY1908">
        <v>1</v>
      </c>
    </row>
    <row r="1909" spans="1:51" x14ac:dyDescent="0.35">
      <c r="A1909" t="s">
        <v>743</v>
      </c>
      <c r="B1909">
        <v>4</v>
      </c>
      <c r="C1909">
        <v>1982</v>
      </c>
      <c r="D1909">
        <v>1</v>
      </c>
      <c r="E1909" t="s">
        <v>765</v>
      </c>
      <c r="F1909" s="2">
        <v>1.84804E-15</v>
      </c>
      <c r="G1909" s="2">
        <v>9.4617899999999995E-15</v>
      </c>
      <c r="H1909" s="2">
        <v>1.42552E-13</v>
      </c>
      <c r="I1909" s="2">
        <v>1.9894599999999999E-12</v>
      </c>
      <c r="J1909" s="2">
        <v>2.51423E-11</v>
      </c>
      <c r="K1909" s="2">
        <v>2.8664899999999998E-10</v>
      </c>
      <c r="L1909" s="2">
        <v>2.94627E-9</v>
      </c>
      <c r="M1909" s="2">
        <v>2.72967E-8</v>
      </c>
      <c r="N1909" s="2">
        <v>2.27952E-7</v>
      </c>
      <c r="O1909" s="2">
        <v>1.7157200000000001E-6</v>
      </c>
      <c r="P1909" s="2">
        <v>1.16374E-5</v>
      </c>
      <c r="Q1909" s="2">
        <v>7.1108199999999998E-5</v>
      </c>
      <c r="R1909">
        <v>3.9104299999999999E-4</v>
      </c>
      <c r="S1909">
        <v>1.93071E-3</v>
      </c>
      <c r="T1909">
        <v>8.5053699999999999E-3</v>
      </c>
      <c r="U1909">
        <v>3.2922600000000003E-2</v>
      </c>
      <c r="V1909">
        <v>0.108156</v>
      </c>
      <c r="W1909">
        <v>0.28289399999999998</v>
      </c>
      <c r="X1909">
        <v>0.54695199999999999</v>
      </c>
      <c r="Y1909">
        <v>0.76931700000000003</v>
      </c>
      <c r="Z1909">
        <v>0.89698999999999995</v>
      </c>
      <c r="AA1909">
        <v>0.95710099999999998</v>
      </c>
      <c r="AB1909">
        <v>0.98087899999999995</v>
      </c>
      <c r="AC1909">
        <v>0.98825700000000005</v>
      </c>
      <c r="AD1909">
        <v>0.98845499999999997</v>
      </c>
      <c r="AE1909">
        <v>0.98527200000000004</v>
      </c>
      <c r="AF1909">
        <v>0.98021100000000005</v>
      </c>
      <c r="AG1909">
        <v>0.97386399999999995</v>
      </c>
      <c r="AH1909">
        <v>0.96647099999999997</v>
      </c>
      <c r="AI1909">
        <v>0.95813700000000002</v>
      </c>
      <c r="AJ1909">
        <v>0.94891800000000004</v>
      </c>
      <c r="AK1909">
        <v>0.93885300000000005</v>
      </c>
      <c r="AL1909">
        <v>0.92797600000000002</v>
      </c>
      <c r="AM1909">
        <v>0.91631899999999999</v>
      </c>
      <c r="AN1909">
        <v>0.903914</v>
      </c>
      <c r="AO1909">
        <v>0.89079799999999998</v>
      </c>
      <c r="AP1909">
        <v>0.87700599999999995</v>
      </c>
      <c r="AQ1909">
        <v>0.86257499999999998</v>
      </c>
      <c r="AR1909">
        <v>0.84754399999999996</v>
      </c>
      <c r="AS1909">
        <v>0.83195399999999997</v>
      </c>
      <c r="AT1909">
        <v>0.81584400000000001</v>
      </c>
      <c r="AU1909">
        <v>0.799257</v>
      </c>
      <c r="AV1909">
        <v>0.78223500000000001</v>
      </c>
      <c r="AW1909">
        <v>0.76481900000000003</v>
      </c>
      <c r="AX1909">
        <v>0.747054</v>
      </c>
      <c r="AY1909">
        <v>0.72898099999999999</v>
      </c>
    </row>
    <row r="1910" spans="1:51" x14ac:dyDescent="0.35">
      <c r="A1910" t="s">
        <v>745</v>
      </c>
      <c r="B1910">
        <v>4</v>
      </c>
      <c r="C1910">
        <v>1982</v>
      </c>
      <c r="D1910">
        <v>1</v>
      </c>
      <c r="E1910" t="s">
        <v>766</v>
      </c>
      <c r="F1910" s="2">
        <v>4.6423599999999998E-8</v>
      </c>
      <c r="G1910" s="2">
        <v>9.0990199999999994E-8</v>
      </c>
      <c r="H1910" s="2">
        <v>5.2479299999999995E-7</v>
      </c>
      <c r="I1910" s="2">
        <v>2.80378E-6</v>
      </c>
      <c r="J1910" s="2">
        <v>1.3564700000000001E-5</v>
      </c>
      <c r="K1910" s="2">
        <v>5.9203599999999997E-5</v>
      </c>
      <c r="L1910">
        <v>2.32952E-4</v>
      </c>
      <c r="M1910">
        <v>8.2624300000000005E-4</v>
      </c>
      <c r="N1910">
        <v>2.6415399999999999E-3</v>
      </c>
      <c r="O1910">
        <v>7.61227E-3</v>
      </c>
      <c r="P1910">
        <v>1.9773200000000001E-2</v>
      </c>
      <c r="Q1910">
        <v>4.62961E-2</v>
      </c>
      <c r="R1910">
        <v>9.7705100000000003E-2</v>
      </c>
      <c r="S1910">
        <v>0.185864</v>
      </c>
      <c r="T1910">
        <v>0.31869799999999998</v>
      </c>
      <c r="U1910">
        <v>0.49257000000000001</v>
      </c>
      <c r="V1910">
        <v>0.68621900000000002</v>
      </c>
      <c r="W1910">
        <v>0.86171200000000003</v>
      </c>
      <c r="X1910">
        <v>0.97536500000000004</v>
      </c>
      <c r="Y1910">
        <v>0.99999800000000005</v>
      </c>
      <c r="Z1910">
        <v>0.99995400000000001</v>
      </c>
      <c r="AA1910">
        <v>0.99915900000000002</v>
      </c>
      <c r="AB1910">
        <v>0.99738000000000004</v>
      </c>
      <c r="AC1910">
        <v>0.99462099999999998</v>
      </c>
      <c r="AD1910">
        <v>0.99089099999999997</v>
      </c>
      <c r="AE1910">
        <v>0.98620200000000002</v>
      </c>
      <c r="AF1910">
        <v>0.98056500000000002</v>
      </c>
      <c r="AG1910">
        <v>0.97399899999999995</v>
      </c>
      <c r="AH1910">
        <v>0.96652199999999999</v>
      </c>
      <c r="AI1910">
        <v>0.95815600000000001</v>
      </c>
      <c r="AJ1910">
        <v>0.94892600000000005</v>
      </c>
      <c r="AK1910">
        <v>0.93885600000000002</v>
      </c>
      <c r="AL1910">
        <v>0.92797700000000005</v>
      </c>
      <c r="AM1910">
        <v>0.91631899999999999</v>
      </c>
      <c r="AN1910">
        <v>0.90391500000000002</v>
      </c>
      <c r="AO1910">
        <v>0.89079799999999998</v>
      </c>
      <c r="AP1910">
        <v>0.87700599999999995</v>
      </c>
      <c r="AQ1910">
        <v>0.86257499999999998</v>
      </c>
      <c r="AR1910">
        <v>0.84754399999999996</v>
      </c>
      <c r="AS1910">
        <v>0.83195399999999997</v>
      </c>
      <c r="AT1910">
        <v>0.81584400000000001</v>
      </c>
      <c r="AU1910">
        <v>0.799257</v>
      </c>
      <c r="AV1910">
        <v>0.78223500000000001</v>
      </c>
      <c r="AW1910">
        <v>0.76481900000000003</v>
      </c>
      <c r="AX1910">
        <v>0.747054</v>
      </c>
      <c r="AY1910">
        <v>0.72898099999999999</v>
      </c>
    </row>
    <row r="1911" spans="1:51" x14ac:dyDescent="0.35">
      <c r="A1911" t="s">
        <v>747</v>
      </c>
      <c r="B1911">
        <v>4</v>
      </c>
      <c r="C1911">
        <v>1985</v>
      </c>
      <c r="D1911">
        <v>1</v>
      </c>
      <c r="E1911" t="s">
        <v>767</v>
      </c>
      <c r="F1911" s="2">
        <v>4.5501000000000003E-15</v>
      </c>
      <c r="G1911" s="2">
        <v>3.8646300000000002E-14</v>
      </c>
      <c r="H1911" s="2">
        <v>3.2824200000000002E-13</v>
      </c>
      <c r="I1911" s="2">
        <v>2.7879200000000001E-12</v>
      </c>
      <c r="J1911" s="2">
        <v>2.36792E-11</v>
      </c>
      <c r="K1911" s="2">
        <v>2.0111899999999999E-10</v>
      </c>
      <c r="L1911" s="2">
        <v>1.70821E-9</v>
      </c>
      <c r="M1911" s="2">
        <v>1.4508599999999999E-8</v>
      </c>
      <c r="N1911" s="2">
        <v>1.23229E-7</v>
      </c>
      <c r="O1911" s="2">
        <v>1.0466399999999999E-6</v>
      </c>
      <c r="P1911" s="2">
        <v>8.8896099999999994E-6</v>
      </c>
      <c r="Q1911" s="2">
        <v>7.5498800000000003E-5</v>
      </c>
      <c r="R1911">
        <v>6.4088600000000002E-4</v>
      </c>
      <c r="S1911">
        <v>5.4173499999999996E-3</v>
      </c>
      <c r="T1911">
        <v>4.4217199999999998E-2</v>
      </c>
      <c r="U1911">
        <v>0.28209099999999998</v>
      </c>
      <c r="V1911">
        <v>0.76944599999999996</v>
      </c>
      <c r="W1911">
        <v>0.965924</v>
      </c>
      <c r="X1911">
        <v>0.99586399999999997</v>
      </c>
      <c r="Y1911">
        <v>0.99951100000000004</v>
      </c>
      <c r="Z1911">
        <v>0.999942</v>
      </c>
      <c r="AA1911">
        <v>0.99999300000000002</v>
      </c>
      <c r="AB1911">
        <v>0.99999899999999997</v>
      </c>
      <c r="AC1911">
        <v>1</v>
      </c>
      <c r="AD1911">
        <v>1</v>
      </c>
      <c r="AE1911">
        <v>1</v>
      </c>
      <c r="AF1911">
        <v>1</v>
      </c>
      <c r="AG1911">
        <v>1</v>
      </c>
      <c r="AH1911">
        <v>1</v>
      </c>
      <c r="AI1911">
        <v>1</v>
      </c>
      <c r="AJ1911">
        <v>1</v>
      </c>
      <c r="AK1911">
        <v>1</v>
      </c>
      <c r="AL1911">
        <v>1</v>
      </c>
      <c r="AM1911">
        <v>1</v>
      </c>
      <c r="AN1911">
        <v>1</v>
      </c>
      <c r="AO1911">
        <v>1</v>
      </c>
      <c r="AP1911">
        <v>1</v>
      </c>
      <c r="AQ1911">
        <v>1</v>
      </c>
      <c r="AR1911">
        <v>1</v>
      </c>
      <c r="AS1911">
        <v>1</v>
      </c>
      <c r="AT1911">
        <v>1</v>
      </c>
      <c r="AU1911">
        <v>1</v>
      </c>
      <c r="AV1911">
        <v>1</v>
      </c>
      <c r="AW1911">
        <v>1</v>
      </c>
      <c r="AX1911">
        <v>1</v>
      </c>
      <c r="AY1911">
        <v>1</v>
      </c>
    </row>
    <row r="1912" spans="1:51" x14ac:dyDescent="0.35">
      <c r="A1912" t="s">
        <v>749</v>
      </c>
      <c r="B1912">
        <v>4</v>
      </c>
      <c r="C1912">
        <v>1985</v>
      </c>
      <c r="D1912">
        <v>1</v>
      </c>
      <c r="E1912" t="s">
        <v>768</v>
      </c>
      <c r="F1912">
        <v>1</v>
      </c>
      <c r="G1912">
        <v>1</v>
      </c>
      <c r="H1912">
        <v>1</v>
      </c>
      <c r="I1912">
        <v>1</v>
      </c>
      <c r="J1912">
        <v>1</v>
      </c>
      <c r="K1912">
        <v>1</v>
      </c>
      <c r="L1912">
        <v>1</v>
      </c>
      <c r="M1912">
        <v>1</v>
      </c>
      <c r="N1912">
        <v>1</v>
      </c>
      <c r="O1912">
        <v>1</v>
      </c>
      <c r="P1912">
        <v>1</v>
      </c>
      <c r="Q1912">
        <v>1</v>
      </c>
      <c r="R1912">
        <v>1</v>
      </c>
      <c r="S1912">
        <v>1</v>
      </c>
      <c r="T1912">
        <v>1</v>
      </c>
      <c r="U1912">
        <v>1</v>
      </c>
      <c r="V1912">
        <v>1</v>
      </c>
      <c r="W1912">
        <v>1</v>
      </c>
      <c r="X1912">
        <v>1</v>
      </c>
      <c r="Y1912">
        <v>1</v>
      </c>
      <c r="Z1912">
        <v>1</v>
      </c>
      <c r="AA1912">
        <v>1</v>
      </c>
      <c r="AB1912">
        <v>1</v>
      </c>
      <c r="AC1912">
        <v>1</v>
      </c>
      <c r="AD1912">
        <v>1</v>
      </c>
      <c r="AE1912">
        <v>1</v>
      </c>
      <c r="AF1912">
        <v>1</v>
      </c>
      <c r="AG1912">
        <v>1</v>
      </c>
      <c r="AH1912">
        <v>1</v>
      </c>
      <c r="AI1912">
        <v>1</v>
      </c>
      <c r="AJ1912">
        <v>1</v>
      </c>
      <c r="AK1912">
        <v>1</v>
      </c>
      <c r="AL1912">
        <v>1</v>
      </c>
      <c r="AM1912">
        <v>1</v>
      </c>
      <c r="AN1912">
        <v>1</v>
      </c>
      <c r="AO1912">
        <v>1</v>
      </c>
      <c r="AP1912">
        <v>1</v>
      </c>
      <c r="AQ1912">
        <v>1</v>
      </c>
      <c r="AR1912">
        <v>1</v>
      </c>
      <c r="AS1912">
        <v>1</v>
      </c>
      <c r="AT1912">
        <v>1</v>
      </c>
      <c r="AU1912">
        <v>1</v>
      </c>
      <c r="AV1912">
        <v>1</v>
      </c>
      <c r="AW1912">
        <v>1</v>
      </c>
      <c r="AX1912">
        <v>1</v>
      </c>
      <c r="AY1912">
        <v>1</v>
      </c>
    </row>
    <row r="1913" spans="1:51" x14ac:dyDescent="0.35">
      <c r="A1913" t="s">
        <v>743</v>
      </c>
      <c r="B1913">
        <v>4</v>
      </c>
      <c r="C1913">
        <v>1985</v>
      </c>
      <c r="D1913">
        <v>1</v>
      </c>
      <c r="E1913" t="s">
        <v>769</v>
      </c>
      <c r="F1913" s="2">
        <v>5.5854900000000003E-18</v>
      </c>
      <c r="G1913" s="2">
        <v>9.2983100000000006E-17</v>
      </c>
      <c r="H1913" s="2">
        <v>1.2360999999999999E-15</v>
      </c>
      <c r="I1913" s="2">
        <v>1.6150900000000001E-14</v>
      </c>
      <c r="J1913" s="2">
        <v>2.07409E-13</v>
      </c>
      <c r="K1913" s="2">
        <v>2.6178899999999999E-12</v>
      </c>
      <c r="L1913" s="2">
        <v>3.2476099999999998E-11</v>
      </c>
      <c r="M1913" s="2">
        <v>3.9597500000000002E-10</v>
      </c>
      <c r="N1913" s="2">
        <v>4.7452699999999997E-9</v>
      </c>
      <c r="O1913" s="2">
        <v>5.5891400000000002E-8</v>
      </c>
      <c r="P1913" s="2">
        <v>6.4701799999999998E-7</v>
      </c>
      <c r="Q1913" s="2">
        <v>7.3612599999999999E-6</v>
      </c>
      <c r="R1913" s="2">
        <v>8.2274000000000005E-5</v>
      </c>
      <c r="S1913">
        <v>8.9996900000000003E-4</v>
      </c>
      <c r="T1913">
        <v>9.3429199999999994E-3</v>
      </c>
      <c r="U1913">
        <v>7.4510900000000005E-2</v>
      </c>
      <c r="V1913">
        <v>0.24971299999999999</v>
      </c>
      <c r="W1913">
        <v>0.37855299999999997</v>
      </c>
      <c r="X1913">
        <v>0.463229</v>
      </c>
      <c r="Y1913">
        <v>0.54235699999999998</v>
      </c>
      <c r="Z1913">
        <v>0.62210799999999999</v>
      </c>
      <c r="AA1913">
        <v>0.70108499999999996</v>
      </c>
      <c r="AB1913">
        <v>0.77651000000000003</v>
      </c>
      <c r="AC1913">
        <v>0.84530099999999997</v>
      </c>
      <c r="AD1913">
        <v>0.90441099999999996</v>
      </c>
      <c r="AE1913">
        <v>0.95106599999999997</v>
      </c>
      <c r="AF1913">
        <v>0.98298300000000005</v>
      </c>
      <c r="AG1913">
        <v>0.99855499999999997</v>
      </c>
      <c r="AH1913">
        <v>1</v>
      </c>
      <c r="AI1913">
        <v>1</v>
      </c>
      <c r="AJ1913">
        <v>0.99999899999999997</v>
      </c>
      <c r="AK1913">
        <v>0.99999700000000002</v>
      </c>
      <c r="AL1913">
        <v>0.99999400000000005</v>
      </c>
      <c r="AM1913">
        <v>0.99999000000000005</v>
      </c>
      <c r="AN1913">
        <v>0.99998500000000001</v>
      </c>
      <c r="AO1913">
        <v>0.99997899999999995</v>
      </c>
      <c r="AP1913">
        <v>0.999973</v>
      </c>
      <c r="AQ1913">
        <v>0.99996499999999999</v>
      </c>
      <c r="AR1913">
        <v>0.99995699999999998</v>
      </c>
      <c r="AS1913">
        <v>0.99994799999999995</v>
      </c>
      <c r="AT1913">
        <v>0.99993799999999999</v>
      </c>
      <c r="AU1913">
        <v>0.99992700000000001</v>
      </c>
      <c r="AV1913">
        <v>0.999915</v>
      </c>
      <c r="AW1913">
        <v>0.99990299999999999</v>
      </c>
      <c r="AX1913">
        <v>0.99988999999999995</v>
      </c>
      <c r="AY1913">
        <v>0.99987700000000002</v>
      </c>
    </row>
    <row r="1914" spans="1:51" x14ac:dyDescent="0.35">
      <c r="A1914" t="s">
        <v>745</v>
      </c>
      <c r="B1914">
        <v>4</v>
      </c>
      <c r="C1914">
        <v>1985</v>
      </c>
      <c r="D1914">
        <v>1</v>
      </c>
      <c r="E1914" t="s">
        <v>770</v>
      </c>
      <c r="F1914">
        <v>1.22755E-3</v>
      </c>
      <c r="G1914">
        <v>2.4060000000000002E-3</v>
      </c>
      <c r="H1914">
        <v>3.76583E-3</v>
      </c>
      <c r="I1914">
        <v>5.7931600000000003E-3</v>
      </c>
      <c r="J1914">
        <v>8.7591400000000003E-3</v>
      </c>
      <c r="K1914">
        <v>1.30166E-2</v>
      </c>
      <c r="L1914">
        <v>1.9011799999999999E-2</v>
      </c>
      <c r="M1914">
        <v>2.7292299999999999E-2</v>
      </c>
      <c r="N1914">
        <v>3.8507699999999999E-2</v>
      </c>
      <c r="O1914">
        <v>5.3400499999999997E-2</v>
      </c>
      <c r="P1914">
        <v>7.2783600000000004E-2</v>
      </c>
      <c r="Q1914">
        <v>9.7501699999999997E-2</v>
      </c>
      <c r="R1914">
        <v>0.12837499999999999</v>
      </c>
      <c r="S1914">
        <v>0.166127</v>
      </c>
      <c r="T1914">
        <v>0.21129600000000001</v>
      </c>
      <c r="U1914">
        <v>0.26413799999999998</v>
      </c>
      <c r="V1914">
        <v>0.32453599999999999</v>
      </c>
      <c r="W1914">
        <v>0.39190799999999998</v>
      </c>
      <c r="X1914">
        <v>0.46515299999999998</v>
      </c>
      <c r="Y1914">
        <v>0.54262299999999997</v>
      </c>
      <c r="Z1914">
        <v>0.622143</v>
      </c>
      <c r="AA1914">
        <v>0.70108999999999999</v>
      </c>
      <c r="AB1914">
        <v>0.77651000000000003</v>
      </c>
      <c r="AC1914">
        <v>0.84530099999999997</v>
      </c>
      <c r="AD1914">
        <v>0.90441099999999996</v>
      </c>
      <c r="AE1914">
        <v>0.95106599999999997</v>
      </c>
      <c r="AF1914">
        <v>0.98298300000000005</v>
      </c>
      <c r="AG1914">
        <v>0.99855499999999997</v>
      </c>
      <c r="AH1914">
        <v>1</v>
      </c>
      <c r="AI1914">
        <v>1</v>
      </c>
      <c r="AJ1914">
        <v>0.99999899999999997</v>
      </c>
      <c r="AK1914">
        <v>0.99999700000000002</v>
      </c>
      <c r="AL1914">
        <v>0.99999400000000005</v>
      </c>
      <c r="AM1914">
        <v>0.99999000000000005</v>
      </c>
      <c r="AN1914">
        <v>0.99998500000000001</v>
      </c>
      <c r="AO1914">
        <v>0.99997899999999995</v>
      </c>
      <c r="AP1914">
        <v>0.999973</v>
      </c>
      <c r="AQ1914">
        <v>0.99996499999999999</v>
      </c>
      <c r="AR1914">
        <v>0.99995699999999998</v>
      </c>
      <c r="AS1914">
        <v>0.99994799999999995</v>
      </c>
      <c r="AT1914">
        <v>0.99993799999999999</v>
      </c>
      <c r="AU1914">
        <v>0.99992700000000001</v>
      </c>
      <c r="AV1914">
        <v>0.999915</v>
      </c>
      <c r="AW1914">
        <v>0.99990299999999999</v>
      </c>
      <c r="AX1914">
        <v>0.99988999999999995</v>
      </c>
      <c r="AY1914">
        <v>0.99987700000000002</v>
      </c>
    </row>
    <row r="1915" spans="1:51" x14ac:dyDescent="0.35">
      <c r="A1915" t="s">
        <v>747</v>
      </c>
      <c r="B1915">
        <v>4</v>
      </c>
      <c r="C1915">
        <v>2014</v>
      </c>
      <c r="D1915">
        <v>1</v>
      </c>
      <c r="E1915" t="s">
        <v>1553</v>
      </c>
      <c r="F1915" s="2">
        <v>4.5501000000000003E-15</v>
      </c>
      <c r="G1915" s="2">
        <v>3.8646300000000002E-14</v>
      </c>
      <c r="H1915" s="2">
        <v>3.2824200000000002E-13</v>
      </c>
      <c r="I1915" s="2">
        <v>2.7879200000000001E-12</v>
      </c>
      <c r="J1915" s="2">
        <v>2.36792E-11</v>
      </c>
      <c r="K1915" s="2">
        <v>2.0111899999999999E-10</v>
      </c>
      <c r="L1915" s="2">
        <v>1.70821E-9</v>
      </c>
      <c r="M1915" s="2">
        <v>1.4508599999999999E-8</v>
      </c>
      <c r="N1915" s="2">
        <v>1.23229E-7</v>
      </c>
      <c r="O1915" s="2">
        <v>1.0466399999999999E-6</v>
      </c>
      <c r="P1915" s="2">
        <v>8.8896099999999994E-6</v>
      </c>
      <c r="Q1915" s="2">
        <v>7.5498800000000003E-5</v>
      </c>
      <c r="R1915">
        <v>6.4088600000000002E-4</v>
      </c>
      <c r="S1915">
        <v>5.4173499999999996E-3</v>
      </c>
      <c r="T1915">
        <v>4.4217199999999998E-2</v>
      </c>
      <c r="U1915">
        <v>0.28209099999999998</v>
      </c>
      <c r="V1915">
        <v>0.76944599999999996</v>
      </c>
      <c r="W1915">
        <v>0.965924</v>
      </c>
      <c r="X1915">
        <v>0.99586399999999997</v>
      </c>
      <c r="Y1915">
        <v>0.99951100000000004</v>
      </c>
      <c r="Z1915">
        <v>0.999942</v>
      </c>
      <c r="AA1915">
        <v>0.99999300000000002</v>
      </c>
      <c r="AB1915">
        <v>0.99999899999999997</v>
      </c>
      <c r="AC1915">
        <v>1</v>
      </c>
      <c r="AD1915">
        <v>1</v>
      </c>
      <c r="AE1915">
        <v>1</v>
      </c>
      <c r="AF1915">
        <v>1</v>
      </c>
      <c r="AG1915">
        <v>1</v>
      </c>
      <c r="AH1915">
        <v>1</v>
      </c>
      <c r="AI1915">
        <v>1</v>
      </c>
      <c r="AJ1915">
        <v>1</v>
      </c>
      <c r="AK1915">
        <v>1</v>
      </c>
      <c r="AL1915">
        <v>1</v>
      </c>
      <c r="AM1915">
        <v>1</v>
      </c>
      <c r="AN1915">
        <v>1</v>
      </c>
      <c r="AO1915">
        <v>1</v>
      </c>
      <c r="AP1915">
        <v>1</v>
      </c>
      <c r="AQ1915">
        <v>1</v>
      </c>
      <c r="AR1915">
        <v>1</v>
      </c>
      <c r="AS1915">
        <v>1</v>
      </c>
      <c r="AT1915">
        <v>1</v>
      </c>
      <c r="AU1915">
        <v>1</v>
      </c>
      <c r="AV1915">
        <v>1</v>
      </c>
      <c r="AW1915">
        <v>1</v>
      </c>
      <c r="AX1915">
        <v>1</v>
      </c>
      <c r="AY1915">
        <v>1</v>
      </c>
    </row>
    <row r="1916" spans="1:51" x14ac:dyDescent="0.35">
      <c r="A1916" t="s">
        <v>749</v>
      </c>
      <c r="B1916">
        <v>4</v>
      </c>
      <c r="C1916">
        <v>2014</v>
      </c>
      <c r="D1916">
        <v>1</v>
      </c>
      <c r="E1916" t="s">
        <v>1554</v>
      </c>
      <c r="F1916">
        <v>1</v>
      </c>
      <c r="G1916">
        <v>1</v>
      </c>
      <c r="H1916">
        <v>1</v>
      </c>
      <c r="I1916">
        <v>1</v>
      </c>
      <c r="J1916">
        <v>1</v>
      </c>
      <c r="K1916">
        <v>1</v>
      </c>
      <c r="L1916">
        <v>1</v>
      </c>
      <c r="M1916">
        <v>1</v>
      </c>
      <c r="N1916">
        <v>1</v>
      </c>
      <c r="O1916">
        <v>1</v>
      </c>
      <c r="P1916">
        <v>1</v>
      </c>
      <c r="Q1916">
        <v>1</v>
      </c>
      <c r="R1916">
        <v>1</v>
      </c>
      <c r="S1916">
        <v>1</v>
      </c>
      <c r="T1916">
        <v>1</v>
      </c>
      <c r="U1916">
        <v>1</v>
      </c>
      <c r="V1916">
        <v>1</v>
      </c>
      <c r="W1916">
        <v>1</v>
      </c>
      <c r="X1916">
        <v>1</v>
      </c>
      <c r="Y1916">
        <v>1</v>
      </c>
      <c r="Z1916">
        <v>1</v>
      </c>
      <c r="AA1916">
        <v>1</v>
      </c>
      <c r="AB1916">
        <v>1</v>
      </c>
      <c r="AC1916">
        <v>1</v>
      </c>
      <c r="AD1916">
        <v>1</v>
      </c>
      <c r="AE1916">
        <v>1</v>
      </c>
      <c r="AF1916">
        <v>1</v>
      </c>
      <c r="AG1916">
        <v>1</v>
      </c>
      <c r="AH1916">
        <v>1</v>
      </c>
      <c r="AI1916">
        <v>1</v>
      </c>
      <c r="AJ1916">
        <v>1</v>
      </c>
      <c r="AK1916">
        <v>1</v>
      </c>
      <c r="AL1916">
        <v>1</v>
      </c>
      <c r="AM1916">
        <v>1</v>
      </c>
      <c r="AN1916">
        <v>1</v>
      </c>
      <c r="AO1916">
        <v>1</v>
      </c>
      <c r="AP1916">
        <v>1</v>
      </c>
      <c r="AQ1916">
        <v>1</v>
      </c>
      <c r="AR1916">
        <v>1</v>
      </c>
      <c r="AS1916">
        <v>1</v>
      </c>
      <c r="AT1916">
        <v>1</v>
      </c>
      <c r="AU1916">
        <v>1</v>
      </c>
      <c r="AV1916">
        <v>1</v>
      </c>
      <c r="AW1916">
        <v>1</v>
      </c>
      <c r="AX1916">
        <v>1</v>
      </c>
      <c r="AY1916">
        <v>1</v>
      </c>
    </row>
    <row r="1917" spans="1:51" x14ac:dyDescent="0.35">
      <c r="A1917" t="s">
        <v>743</v>
      </c>
      <c r="B1917">
        <v>4</v>
      </c>
      <c r="C1917">
        <v>2014</v>
      </c>
      <c r="D1917">
        <v>1</v>
      </c>
      <c r="E1917" t="s">
        <v>1555</v>
      </c>
      <c r="F1917" s="2">
        <v>5.5854900000000003E-18</v>
      </c>
      <c r="G1917" s="2">
        <v>9.2983100000000006E-17</v>
      </c>
      <c r="H1917" s="2">
        <v>1.2360999999999999E-15</v>
      </c>
      <c r="I1917" s="2">
        <v>1.6150900000000001E-14</v>
      </c>
      <c r="J1917" s="2">
        <v>2.07409E-13</v>
      </c>
      <c r="K1917" s="2">
        <v>2.6178899999999999E-12</v>
      </c>
      <c r="L1917" s="2">
        <v>3.2476099999999998E-11</v>
      </c>
      <c r="M1917" s="2">
        <v>3.9597500000000002E-10</v>
      </c>
      <c r="N1917" s="2">
        <v>4.7452699999999997E-9</v>
      </c>
      <c r="O1917" s="2">
        <v>5.5891400000000002E-8</v>
      </c>
      <c r="P1917" s="2">
        <v>6.4701799999999998E-7</v>
      </c>
      <c r="Q1917" s="2">
        <v>7.3612599999999999E-6</v>
      </c>
      <c r="R1917" s="2">
        <v>8.2274000000000005E-5</v>
      </c>
      <c r="S1917">
        <v>8.9996900000000003E-4</v>
      </c>
      <c r="T1917">
        <v>9.3429199999999994E-3</v>
      </c>
      <c r="U1917">
        <v>7.4510900000000005E-2</v>
      </c>
      <c r="V1917">
        <v>0.24971299999999999</v>
      </c>
      <c r="W1917">
        <v>0.37855299999999997</v>
      </c>
      <c r="X1917">
        <v>0.463229</v>
      </c>
      <c r="Y1917">
        <v>0.54235699999999998</v>
      </c>
      <c r="Z1917">
        <v>0.62210799999999999</v>
      </c>
      <c r="AA1917">
        <v>0.70108499999999996</v>
      </c>
      <c r="AB1917">
        <v>0.77651000000000003</v>
      </c>
      <c r="AC1917">
        <v>0.84530099999999997</v>
      </c>
      <c r="AD1917">
        <v>0.90441099999999996</v>
      </c>
      <c r="AE1917">
        <v>0.95106599999999997</v>
      </c>
      <c r="AF1917">
        <v>0.98298300000000005</v>
      </c>
      <c r="AG1917">
        <v>0.99855499999999997</v>
      </c>
      <c r="AH1917">
        <v>1</v>
      </c>
      <c r="AI1917">
        <v>1</v>
      </c>
      <c r="AJ1917">
        <v>0.99999899999999997</v>
      </c>
      <c r="AK1917">
        <v>0.99999700000000002</v>
      </c>
      <c r="AL1917">
        <v>0.99999400000000005</v>
      </c>
      <c r="AM1917">
        <v>0.99999000000000005</v>
      </c>
      <c r="AN1917">
        <v>0.99998500000000001</v>
      </c>
      <c r="AO1917">
        <v>0.99997899999999995</v>
      </c>
      <c r="AP1917">
        <v>0.999973</v>
      </c>
      <c r="AQ1917">
        <v>0.99996499999999999</v>
      </c>
      <c r="AR1917">
        <v>0.99995699999999998</v>
      </c>
      <c r="AS1917">
        <v>0.99994799999999995</v>
      </c>
      <c r="AT1917">
        <v>0.99993799999999999</v>
      </c>
      <c r="AU1917">
        <v>0.99992700000000001</v>
      </c>
      <c r="AV1917">
        <v>0.999915</v>
      </c>
      <c r="AW1917">
        <v>0.99990299999999999</v>
      </c>
      <c r="AX1917">
        <v>0.99988999999999995</v>
      </c>
      <c r="AY1917">
        <v>0.99987700000000002</v>
      </c>
    </row>
    <row r="1918" spans="1:51" x14ac:dyDescent="0.35">
      <c r="A1918" t="s">
        <v>745</v>
      </c>
      <c r="B1918">
        <v>4</v>
      </c>
      <c r="C1918">
        <v>2014</v>
      </c>
      <c r="D1918">
        <v>1</v>
      </c>
      <c r="E1918" t="s">
        <v>1556</v>
      </c>
      <c r="F1918">
        <v>1.22755E-3</v>
      </c>
      <c r="G1918">
        <v>2.4060000000000002E-3</v>
      </c>
      <c r="H1918">
        <v>3.76583E-3</v>
      </c>
      <c r="I1918">
        <v>5.7931600000000003E-3</v>
      </c>
      <c r="J1918">
        <v>8.7591400000000003E-3</v>
      </c>
      <c r="K1918">
        <v>1.30166E-2</v>
      </c>
      <c r="L1918">
        <v>1.9011799999999999E-2</v>
      </c>
      <c r="M1918">
        <v>2.7292299999999999E-2</v>
      </c>
      <c r="N1918">
        <v>3.8507699999999999E-2</v>
      </c>
      <c r="O1918">
        <v>5.3400499999999997E-2</v>
      </c>
      <c r="P1918">
        <v>7.2783600000000004E-2</v>
      </c>
      <c r="Q1918">
        <v>9.7501699999999997E-2</v>
      </c>
      <c r="R1918">
        <v>0.12837499999999999</v>
      </c>
      <c r="S1918">
        <v>0.166127</v>
      </c>
      <c r="T1918">
        <v>0.21129600000000001</v>
      </c>
      <c r="U1918">
        <v>0.26413799999999998</v>
      </c>
      <c r="V1918">
        <v>0.32453599999999999</v>
      </c>
      <c r="W1918">
        <v>0.39190799999999998</v>
      </c>
      <c r="X1918">
        <v>0.46515299999999998</v>
      </c>
      <c r="Y1918">
        <v>0.54262299999999997</v>
      </c>
      <c r="Z1918">
        <v>0.622143</v>
      </c>
      <c r="AA1918">
        <v>0.70108999999999999</v>
      </c>
      <c r="AB1918">
        <v>0.77651000000000003</v>
      </c>
      <c r="AC1918">
        <v>0.84530099999999997</v>
      </c>
      <c r="AD1918">
        <v>0.90441099999999996</v>
      </c>
      <c r="AE1918">
        <v>0.95106599999999997</v>
      </c>
      <c r="AF1918">
        <v>0.98298300000000005</v>
      </c>
      <c r="AG1918">
        <v>0.99855499999999997</v>
      </c>
      <c r="AH1918">
        <v>1</v>
      </c>
      <c r="AI1918">
        <v>1</v>
      </c>
      <c r="AJ1918">
        <v>0.99999899999999997</v>
      </c>
      <c r="AK1918">
        <v>0.99999700000000002</v>
      </c>
      <c r="AL1918">
        <v>0.99999400000000005</v>
      </c>
      <c r="AM1918">
        <v>0.99999000000000005</v>
      </c>
      <c r="AN1918">
        <v>0.99998500000000001</v>
      </c>
      <c r="AO1918">
        <v>0.99997899999999995</v>
      </c>
      <c r="AP1918">
        <v>0.999973</v>
      </c>
      <c r="AQ1918">
        <v>0.99996499999999999</v>
      </c>
      <c r="AR1918">
        <v>0.99995699999999998</v>
      </c>
      <c r="AS1918">
        <v>0.99994799999999995</v>
      </c>
      <c r="AT1918">
        <v>0.99993799999999999</v>
      </c>
      <c r="AU1918">
        <v>0.99992700000000001</v>
      </c>
      <c r="AV1918">
        <v>0.999915</v>
      </c>
      <c r="AW1918">
        <v>0.99990299999999999</v>
      </c>
      <c r="AX1918">
        <v>0.99988999999999995</v>
      </c>
      <c r="AY1918">
        <v>0.99987700000000002</v>
      </c>
    </row>
    <row r="1919" spans="1:51" x14ac:dyDescent="0.35">
      <c r="A1919" t="s">
        <v>747</v>
      </c>
      <c r="B1919">
        <v>4</v>
      </c>
      <c r="C1919">
        <v>2015</v>
      </c>
      <c r="D1919">
        <v>1</v>
      </c>
      <c r="E1919" t="s">
        <v>1647</v>
      </c>
      <c r="F1919" s="2">
        <v>3.98081E-8</v>
      </c>
      <c r="G1919" s="2">
        <v>1.03987E-7</v>
      </c>
      <c r="H1919" s="2">
        <v>2.7163400000000001E-7</v>
      </c>
      <c r="I1919" s="2">
        <v>7.0956299999999999E-7</v>
      </c>
      <c r="J1919" s="2">
        <v>1.85352E-6</v>
      </c>
      <c r="K1919" s="2">
        <v>4.8417499999999998E-6</v>
      </c>
      <c r="L1919" s="2">
        <v>1.26475E-5</v>
      </c>
      <c r="M1919" s="2">
        <v>3.3037200000000003E-5</v>
      </c>
      <c r="N1919" s="2">
        <v>8.6295100000000007E-5</v>
      </c>
      <c r="O1919">
        <v>2.2538899999999999E-4</v>
      </c>
      <c r="P1919">
        <v>5.8854600000000001E-4</v>
      </c>
      <c r="Q1919">
        <v>1.53594E-3</v>
      </c>
      <c r="R1919">
        <v>4.0022800000000004E-3</v>
      </c>
      <c r="S1919">
        <v>1.03877E-2</v>
      </c>
      <c r="T1919">
        <v>2.6687900000000001E-2</v>
      </c>
      <c r="U1919">
        <v>6.6838300000000003E-2</v>
      </c>
      <c r="V1919">
        <v>0.157611</v>
      </c>
      <c r="W1919">
        <v>0.328293</v>
      </c>
      <c r="X1919">
        <v>0.56076700000000002</v>
      </c>
      <c r="Y1919">
        <v>0.76931899999999998</v>
      </c>
      <c r="Z1919">
        <v>0.89703100000000002</v>
      </c>
      <c r="AA1919">
        <v>0.95790600000000004</v>
      </c>
      <c r="AB1919">
        <v>0.983456</v>
      </c>
      <c r="AC1919">
        <v>0.99360099999999996</v>
      </c>
      <c r="AD1919">
        <v>0.99754100000000001</v>
      </c>
      <c r="AE1919">
        <v>0.99905699999999997</v>
      </c>
      <c r="AF1919">
        <v>0.99963900000000006</v>
      </c>
      <c r="AG1919">
        <v>0.99986200000000003</v>
      </c>
      <c r="AH1919">
        <v>0.99994700000000003</v>
      </c>
      <c r="AI1919">
        <v>0.99997999999999998</v>
      </c>
      <c r="AJ1919">
        <v>0.99999199999999999</v>
      </c>
      <c r="AK1919">
        <v>0.99999700000000002</v>
      </c>
      <c r="AL1919">
        <v>0.99999899999999997</v>
      </c>
      <c r="AM1919">
        <v>1</v>
      </c>
      <c r="AN1919">
        <v>1</v>
      </c>
      <c r="AO1919">
        <v>1</v>
      </c>
      <c r="AP1919">
        <v>1</v>
      </c>
      <c r="AQ1919">
        <v>1</v>
      </c>
      <c r="AR1919">
        <v>1</v>
      </c>
      <c r="AS1919">
        <v>1</v>
      </c>
      <c r="AT1919">
        <v>1</v>
      </c>
      <c r="AU1919">
        <v>1</v>
      </c>
      <c r="AV1919">
        <v>1</v>
      </c>
      <c r="AW1919">
        <v>1</v>
      </c>
      <c r="AX1919">
        <v>1</v>
      </c>
      <c r="AY1919">
        <v>1</v>
      </c>
    </row>
    <row r="1920" spans="1:51" x14ac:dyDescent="0.35">
      <c r="A1920" t="s">
        <v>749</v>
      </c>
      <c r="B1920">
        <v>4</v>
      </c>
      <c r="C1920">
        <v>2015</v>
      </c>
      <c r="D1920">
        <v>1</v>
      </c>
      <c r="E1920" t="s">
        <v>1648</v>
      </c>
      <c r="F1920">
        <v>1</v>
      </c>
      <c r="G1920">
        <v>1</v>
      </c>
      <c r="H1920">
        <v>1</v>
      </c>
      <c r="I1920">
        <v>1</v>
      </c>
      <c r="J1920">
        <v>1</v>
      </c>
      <c r="K1920">
        <v>1</v>
      </c>
      <c r="L1920">
        <v>1</v>
      </c>
      <c r="M1920">
        <v>1</v>
      </c>
      <c r="N1920">
        <v>1</v>
      </c>
      <c r="O1920">
        <v>1</v>
      </c>
      <c r="P1920">
        <v>1</v>
      </c>
      <c r="Q1920">
        <v>1</v>
      </c>
      <c r="R1920">
        <v>1</v>
      </c>
      <c r="S1920">
        <v>1</v>
      </c>
      <c r="T1920">
        <v>1</v>
      </c>
      <c r="U1920">
        <v>1</v>
      </c>
      <c r="V1920">
        <v>1</v>
      </c>
      <c r="W1920">
        <v>1</v>
      </c>
      <c r="X1920">
        <v>1</v>
      </c>
      <c r="Y1920">
        <v>1</v>
      </c>
      <c r="Z1920">
        <v>1</v>
      </c>
      <c r="AA1920">
        <v>1</v>
      </c>
      <c r="AB1920">
        <v>1</v>
      </c>
      <c r="AC1920">
        <v>1</v>
      </c>
      <c r="AD1920">
        <v>1</v>
      </c>
      <c r="AE1920">
        <v>1</v>
      </c>
      <c r="AF1920">
        <v>1</v>
      </c>
      <c r="AG1920">
        <v>1</v>
      </c>
      <c r="AH1920">
        <v>1</v>
      </c>
      <c r="AI1920">
        <v>1</v>
      </c>
      <c r="AJ1920">
        <v>1</v>
      </c>
      <c r="AK1920">
        <v>1</v>
      </c>
      <c r="AL1920">
        <v>1</v>
      </c>
      <c r="AM1920">
        <v>1</v>
      </c>
      <c r="AN1920">
        <v>1</v>
      </c>
      <c r="AO1920">
        <v>1</v>
      </c>
      <c r="AP1920">
        <v>1</v>
      </c>
      <c r="AQ1920">
        <v>1</v>
      </c>
      <c r="AR1920">
        <v>1</v>
      </c>
      <c r="AS1920">
        <v>1</v>
      </c>
      <c r="AT1920">
        <v>1</v>
      </c>
      <c r="AU1920">
        <v>1</v>
      </c>
      <c r="AV1920">
        <v>1</v>
      </c>
      <c r="AW1920">
        <v>1</v>
      </c>
      <c r="AX1920">
        <v>1</v>
      </c>
      <c r="AY1920">
        <v>1</v>
      </c>
    </row>
    <row r="1921" spans="1:51" x14ac:dyDescent="0.35">
      <c r="A1921" t="s">
        <v>743</v>
      </c>
      <c r="B1921">
        <v>4</v>
      </c>
      <c r="C1921">
        <v>2015</v>
      </c>
      <c r="D1921">
        <v>1</v>
      </c>
      <c r="E1921" t="s">
        <v>1649</v>
      </c>
      <c r="F1921" s="2">
        <v>1.84804E-15</v>
      </c>
      <c r="G1921" s="2">
        <v>9.4617899999999995E-15</v>
      </c>
      <c r="H1921" s="2">
        <v>1.42552E-13</v>
      </c>
      <c r="I1921" s="2">
        <v>1.9894599999999999E-12</v>
      </c>
      <c r="J1921" s="2">
        <v>2.51423E-11</v>
      </c>
      <c r="K1921" s="2">
        <v>2.8664899999999998E-10</v>
      </c>
      <c r="L1921" s="2">
        <v>2.94627E-9</v>
      </c>
      <c r="M1921" s="2">
        <v>2.72967E-8</v>
      </c>
      <c r="N1921" s="2">
        <v>2.27952E-7</v>
      </c>
      <c r="O1921" s="2">
        <v>1.7157200000000001E-6</v>
      </c>
      <c r="P1921" s="2">
        <v>1.16374E-5</v>
      </c>
      <c r="Q1921" s="2">
        <v>7.1108199999999998E-5</v>
      </c>
      <c r="R1921">
        <v>3.9104299999999999E-4</v>
      </c>
      <c r="S1921">
        <v>1.93071E-3</v>
      </c>
      <c r="T1921">
        <v>8.5053699999999999E-3</v>
      </c>
      <c r="U1921">
        <v>3.2922600000000003E-2</v>
      </c>
      <c r="V1921">
        <v>0.108156</v>
      </c>
      <c r="W1921">
        <v>0.28289399999999998</v>
      </c>
      <c r="X1921">
        <v>0.54695199999999999</v>
      </c>
      <c r="Y1921">
        <v>0.76931700000000003</v>
      </c>
      <c r="Z1921">
        <v>0.89698999999999995</v>
      </c>
      <c r="AA1921">
        <v>0.95710099999999998</v>
      </c>
      <c r="AB1921">
        <v>0.98087899999999995</v>
      </c>
      <c r="AC1921">
        <v>0.98825700000000005</v>
      </c>
      <c r="AD1921">
        <v>0.98845499999999997</v>
      </c>
      <c r="AE1921">
        <v>0.98527200000000004</v>
      </c>
      <c r="AF1921">
        <v>0.98021100000000005</v>
      </c>
      <c r="AG1921">
        <v>0.97386399999999995</v>
      </c>
      <c r="AH1921">
        <v>0.96647099999999997</v>
      </c>
      <c r="AI1921">
        <v>0.95813700000000002</v>
      </c>
      <c r="AJ1921">
        <v>0.94891800000000004</v>
      </c>
      <c r="AK1921">
        <v>0.93885300000000005</v>
      </c>
      <c r="AL1921">
        <v>0.92797600000000002</v>
      </c>
      <c r="AM1921">
        <v>0.91631899999999999</v>
      </c>
      <c r="AN1921">
        <v>0.903914</v>
      </c>
      <c r="AO1921">
        <v>0.89079799999999998</v>
      </c>
      <c r="AP1921">
        <v>0.87700599999999995</v>
      </c>
      <c r="AQ1921">
        <v>0.86257499999999998</v>
      </c>
      <c r="AR1921">
        <v>0.84754399999999996</v>
      </c>
      <c r="AS1921">
        <v>0.83195399999999997</v>
      </c>
      <c r="AT1921">
        <v>0.81584400000000001</v>
      </c>
      <c r="AU1921">
        <v>0.799257</v>
      </c>
      <c r="AV1921">
        <v>0.78223500000000001</v>
      </c>
      <c r="AW1921">
        <v>0.76481900000000003</v>
      </c>
      <c r="AX1921">
        <v>0.747054</v>
      </c>
      <c r="AY1921">
        <v>0.72898099999999999</v>
      </c>
    </row>
    <row r="1922" spans="1:51" x14ac:dyDescent="0.35">
      <c r="A1922" t="s">
        <v>745</v>
      </c>
      <c r="B1922">
        <v>4</v>
      </c>
      <c r="C1922">
        <v>2015</v>
      </c>
      <c r="D1922">
        <v>1</v>
      </c>
      <c r="E1922" t="s">
        <v>1650</v>
      </c>
      <c r="F1922" s="2">
        <v>4.6423599999999998E-8</v>
      </c>
      <c r="G1922" s="2">
        <v>9.0990199999999994E-8</v>
      </c>
      <c r="H1922" s="2">
        <v>5.2479299999999995E-7</v>
      </c>
      <c r="I1922" s="2">
        <v>2.80378E-6</v>
      </c>
      <c r="J1922" s="2">
        <v>1.3564700000000001E-5</v>
      </c>
      <c r="K1922" s="2">
        <v>5.9203599999999997E-5</v>
      </c>
      <c r="L1922">
        <v>2.32952E-4</v>
      </c>
      <c r="M1922">
        <v>8.2624300000000005E-4</v>
      </c>
      <c r="N1922">
        <v>2.6415399999999999E-3</v>
      </c>
      <c r="O1922">
        <v>7.61227E-3</v>
      </c>
      <c r="P1922">
        <v>1.9773200000000001E-2</v>
      </c>
      <c r="Q1922">
        <v>4.62961E-2</v>
      </c>
      <c r="R1922">
        <v>9.7705100000000003E-2</v>
      </c>
      <c r="S1922">
        <v>0.185864</v>
      </c>
      <c r="T1922">
        <v>0.31869799999999998</v>
      </c>
      <c r="U1922">
        <v>0.49257000000000001</v>
      </c>
      <c r="V1922">
        <v>0.68621900000000002</v>
      </c>
      <c r="W1922">
        <v>0.86171200000000003</v>
      </c>
      <c r="X1922">
        <v>0.97536500000000004</v>
      </c>
      <c r="Y1922">
        <v>0.99999800000000005</v>
      </c>
      <c r="Z1922">
        <v>0.99995400000000001</v>
      </c>
      <c r="AA1922">
        <v>0.99915900000000002</v>
      </c>
      <c r="AB1922">
        <v>0.99738000000000004</v>
      </c>
      <c r="AC1922">
        <v>0.99462099999999998</v>
      </c>
      <c r="AD1922">
        <v>0.99089099999999997</v>
      </c>
      <c r="AE1922">
        <v>0.98620200000000002</v>
      </c>
      <c r="AF1922">
        <v>0.98056500000000002</v>
      </c>
      <c r="AG1922">
        <v>0.97399899999999995</v>
      </c>
      <c r="AH1922">
        <v>0.96652199999999999</v>
      </c>
      <c r="AI1922">
        <v>0.95815600000000001</v>
      </c>
      <c r="AJ1922">
        <v>0.94892600000000005</v>
      </c>
      <c r="AK1922">
        <v>0.93885600000000002</v>
      </c>
      <c r="AL1922">
        <v>0.92797700000000005</v>
      </c>
      <c r="AM1922">
        <v>0.91631899999999999</v>
      </c>
      <c r="AN1922">
        <v>0.90391500000000002</v>
      </c>
      <c r="AO1922">
        <v>0.89079799999999998</v>
      </c>
      <c r="AP1922">
        <v>0.87700599999999995</v>
      </c>
      <c r="AQ1922">
        <v>0.86257499999999998</v>
      </c>
      <c r="AR1922">
        <v>0.84754399999999996</v>
      </c>
      <c r="AS1922">
        <v>0.83195399999999997</v>
      </c>
      <c r="AT1922">
        <v>0.81584400000000001</v>
      </c>
      <c r="AU1922">
        <v>0.799257</v>
      </c>
      <c r="AV1922">
        <v>0.78223500000000001</v>
      </c>
      <c r="AW1922">
        <v>0.76481900000000003</v>
      </c>
      <c r="AX1922">
        <v>0.747054</v>
      </c>
      <c r="AY1922">
        <v>0.72898099999999999</v>
      </c>
    </row>
    <row r="1923" spans="1:51" x14ac:dyDescent="0.35">
      <c r="A1923" t="s">
        <v>747</v>
      </c>
      <c r="B1923">
        <v>4</v>
      </c>
      <c r="C1923">
        <v>2019</v>
      </c>
      <c r="D1923">
        <v>1</v>
      </c>
      <c r="E1923" t="s">
        <v>1804</v>
      </c>
      <c r="F1923" s="2">
        <v>3.98081E-8</v>
      </c>
      <c r="G1923" s="2">
        <v>1.03987E-7</v>
      </c>
      <c r="H1923" s="2">
        <v>2.7163400000000001E-7</v>
      </c>
      <c r="I1923" s="2">
        <v>7.0956299999999999E-7</v>
      </c>
      <c r="J1923" s="2">
        <v>1.85352E-6</v>
      </c>
      <c r="K1923" s="2">
        <v>4.8417499999999998E-6</v>
      </c>
      <c r="L1923" s="2">
        <v>1.26475E-5</v>
      </c>
      <c r="M1923" s="2">
        <v>3.3037200000000003E-5</v>
      </c>
      <c r="N1923" s="2">
        <v>8.6295100000000007E-5</v>
      </c>
      <c r="O1923">
        <v>2.2538899999999999E-4</v>
      </c>
      <c r="P1923">
        <v>5.8854600000000001E-4</v>
      </c>
      <c r="Q1923">
        <v>1.53594E-3</v>
      </c>
      <c r="R1923">
        <v>4.0022800000000004E-3</v>
      </c>
      <c r="S1923">
        <v>1.03877E-2</v>
      </c>
      <c r="T1923">
        <v>2.6687900000000001E-2</v>
      </c>
      <c r="U1923">
        <v>6.6838300000000003E-2</v>
      </c>
      <c r="V1923">
        <v>0.157611</v>
      </c>
      <c r="W1923">
        <v>0.328293</v>
      </c>
      <c r="X1923">
        <v>0.56076700000000002</v>
      </c>
      <c r="Y1923">
        <v>0.76931899999999998</v>
      </c>
      <c r="Z1923">
        <v>0.89703100000000002</v>
      </c>
      <c r="AA1923">
        <v>0.95790600000000004</v>
      </c>
      <c r="AB1923">
        <v>0.983456</v>
      </c>
      <c r="AC1923">
        <v>0.99360099999999996</v>
      </c>
      <c r="AD1923">
        <v>0.99754100000000001</v>
      </c>
      <c r="AE1923">
        <v>0.99905699999999997</v>
      </c>
      <c r="AF1923">
        <v>0.99963900000000006</v>
      </c>
      <c r="AG1923">
        <v>0.99986200000000003</v>
      </c>
      <c r="AH1923">
        <v>0.99994700000000003</v>
      </c>
      <c r="AI1923">
        <v>0.99997999999999998</v>
      </c>
      <c r="AJ1923">
        <v>0.99999199999999999</v>
      </c>
      <c r="AK1923">
        <v>0.99999700000000002</v>
      </c>
      <c r="AL1923">
        <v>0.99999899999999997</v>
      </c>
      <c r="AM1923">
        <v>1</v>
      </c>
      <c r="AN1923">
        <v>1</v>
      </c>
      <c r="AO1923">
        <v>1</v>
      </c>
      <c r="AP1923">
        <v>1</v>
      </c>
      <c r="AQ1923">
        <v>1</v>
      </c>
      <c r="AR1923">
        <v>1</v>
      </c>
      <c r="AS1923">
        <v>1</v>
      </c>
      <c r="AT1923">
        <v>1</v>
      </c>
      <c r="AU1923">
        <v>1</v>
      </c>
      <c r="AV1923">
        <v>1</v>
      </c>
      <c r="AW1923">
        <v>1</v>
      </c>
      <c r="AX1923">
        <v>1</v>
      </c>
      <c r="AY1923">
        <v>1</v>
      </c>
    </row>
    <row r="1924" spans="1:51" x14ac:dyDescent="0.35">
      <c r="A1924" t="s">
        <v>749</v>
      </c>
      <c r="B1924">
        <v>4</v>
      </c>
      <c r="C1924">
        <v>2019</v>
      </c>
      <c r="D1924">
        <v>1</v>
      </c>
      <c r="E1924" t="s">
        <v>1805</v>
      </c>
      <c r="F1924">
        <v>1</v>
      </c>
      <c r="G1924">
        <v>1</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v>1</v>
      </c>
      <c r="AA1924">
        <v>1</v>
      </c>
      <c r="AB1924">
        <v>1</v>
      </c>
      <c r="AC1924">
        <v>1</v>
      </c>
      <c r="AD1924">
        <v>1</v>
      </c>
      <c r="AE1924">
        <v>1</v>
      </c>
      <c r="AF1924">
        <v>1</v>
      </c>
      <c r="AG1924">
        <v>1</v>
      </c>
      <c r="AH1924">
        <v>1</v>
      </c>
      <c r="AI1924">
        <v>1</v>
      </c>
      <c r="AJ1924">
        <v>1</v>
      </c>
      <c r="AK1924">
        <v>1</v>
      </c>
      <c r="AL1924">
        <v>1</v>
      </c>
      <c r="AM1924">
        <v>1</v>
      </c>
      <c r="AN1924">
        <v>1</v>
      </c>
      <c r="AO1924">
        <v>1</v>
      </c>
      <c r="AP1924">
        <v>1</v>
      </c>
      <c r="AQ1924">
        <v>1</v>
      </c>
      <c r="AR1924">
        <v>1</v>
      </c>
      <c r="AS1924">
        <v>1</v>
      </c>
      <c r="AT1924">
        <v>1</v>
      </c>
      <c r="AU1924">
        <v>1</v>
      </c>
      <c r="AV1924">
        <v>1</v>
      </c>
      <c r="AW1924">
        <v>1</v>
      </c>
      <c r="AX1924">
        <v>1</v>
      </c>
      <c r="AY1924">
        <v>1</v>
      </c>
    </row>
    <row r="1925" spans="1:51" x14ac:dyDescent="0.35">
      <c r="A1925" t="s">
        <v>743</v>
      </c>
      <c r="B1925">
        <v>4</v>
      </c>
      <c r="C1925">
        <v>2019</v>
      </c>
      <c r="D1925">
        <v>1</v>
      </c>
      <c r="E1925" t="s">
        <v>1729</v>
      </c>
      <c r="F1925" s="2">
        <v>1.84804E-15</v>
      </c>
      <c r="G1925" s="2">
        <v>9.4617899999999995E-15</v>
      </c>
      <c r="H1925" s="2">
        <v>1.42552E-13</v>
      </c>
      <c r="I1925" s="2">
        <v>1.9894599999999999E-12</v>
      </c>
      <c r="J1925" s="2">
        <v>2.51423E-11</v>
      </c>
      <c r="K1925" s="2">
        <v>2.8664899999999998E-10</v>
      </c>
      <c r="L1925" s="2">
        <v>2.94627E-9</v>
      </c>
      <c r="M1925" s="2">
        <v>2.72967E-8</v>
      </c>
      <c r="N1925" s="2">
        <v>2.27952E-7</v>
      </c>
      <c r="O1925" s="2">
        <v>1.7157200000000001E-6</v>
      </c>
      <c r="P1925" s="2">
        <v>1.16374E-5</v>
      </c>
      <c r="Q1925" s="2">
        <v>7.1108199999999998E-5</v>
      </c>
      <c r="R1925">
        <v>3.9104299999999999E-4</v>
      </c>
      <c r="S1925">
        <v>1.93071E-3</v>
      </c>
      <c r="T1925">
        <v>8.5053699999999999E-3</v>
      </c>
      <c r="U1925">
        <v>3.2922600000000003E-2</v>
      </c>
      <c r="V1925">
        <v>0.108156</v>
      </c>
      <c r="W1925">
        <v>0.28289399999999998</v>
      </c>
      <c r="X1925">
        <v>0.54695199999999999</v>
      </c>
      <c r="Y1925">
        <v>0.76931700000000003</v>
      </c>
      <c r="Z1925">
        <v>0.89698999999999995</v>
      </c>
      <c r="AA1925">
        <v>0.95710099999999998</v>
      </c>
      <c r="AB1925">
        <v>0.98087899999999995</v>
      </c>
      <c r="AC1925">
        <v>0.98825700000000005</v>
      </c>
      <c r="AD1925">
        <v>0.98845499999999997</v>
      </c>
      <c r="AE1925">
        <v>0.98527200000000004</v>
      </c>
      <c r="AF1925">
        <v>0.98021100000000005</v>
      </c>
      <c r="AG1925">
        <v>0.97386399999999995</v>
      </c>
      <c r="AH1925">
        <v>0.96647099999999997</v>
      </c>
      <c r="AI1925">
        <v>0.95813700000000002</v>
      </c>
      <c r="AJ1925">
        <v>0.94891800000000004</v>
      </c>
      <c r="AK1925">
        <v>0.93885300000000005</v>
      </c>
      <c r="AL1925">
        <v>0.92797600000000002</v>
      </c>
      <c r="AM1925">
        <v>0.91631899999999999</v>
      </c>
      <c r="AN1925">
        <v>0.903914</v>
      </c>
      <c r="AO1925">
        <v>0.89079799999999998</v>
      </c>
      <c r="AP1925">
        <v>0.87700599999999995</v>
      </c>
      <c r="AQ1925">
        <v>0.86257499999999998</v>
      </c>
      <c r="AR1925">
        <v>0.84754399999999996</v>
      </c>
      <c r="AS1925">
        <v>0.83195399999999997</v>
      </c>
      <c r="AT1925">
        <v>0.81584400000000001</v>
      </c>
      <c r="AU1925">
        <v>0.799257</v>
      </c>
      <c r="AV1925">
        <v>0.78223500000000001</v>
      </c>
      <c r="AW1925">
        <v>0.76481900000000003</v>
      </c>
      <c r="AX1925">
        <v>0.747054</v>
      </c>
      <c r="AY1925">
        <v>0.72898099999999999</v>
      </c>
    </row>
    <row r="1926" spans="1:51" x14ac:dyDescent="0.35">
      <c r="A1926" t="s">
        <v>745</v>
      </c>
      <c r="B1926">
        <v>4</v>
      </c>
      <c r="C1926">
        <v>2019</v>
      </c>
      <c r="D1926">
        <v>1</v>
      </c>
      <c r="E1926" t="s">
        <v>1730</v>
      </c>
      <c r="F1926" s="2">
        <v>4.6423599999999998E-8</v>
      </c>
      <c r="G1926" s="2">
        <v>9.0990199999999994E-8</v>
      </c>
      <c r="H1926" s="2">
        <v>5.2479299999999995E-7</v>
      </c>
      <c r="I1926" s="2">
        <v>2.80378E-6</v>
      </c>
      <c r="J1926" s="2">
        <v>1.3564700000000001E-5</v>
      </c>
      <c r="K1926" s="2">
        <v>5.9203599999999997E-5</v>
      </c>
      <c r="L1926">
        <v>2.32952E-4</v>
      </c>
      <c r="M1926">
        <v>8.2624300000000005E-4</v>
      </c>
      <c r="N1926">
        <v>2.6415399999999999E-3</v>
      </c>
      <c r="O1926">
        <v>7.61227E-3</v>
      </c>
      <c r="P1926">
        <v>1.9773200000000001E-2</v>
      </c>
      <c r="Q1926">
        <v>4.62961E-2</v>
      </c>
      <c r="R1926">
        <v>9.7705100000000003E-2</v>
      </c>
      <c r="S1926">
        <v>0.185864</v>
      </c>
      <c r="T1926">
        <v>0.31869799999999998</v>
      </c>
      <c r="U1926">
        <v>0.49257000000000001</v>
      </c>
      <c r="V1926">
        <v>0.68621900000000002</v>
      </c>
      <c r="W1926">
        <v>0.86171200000000003</v>
      </c>
      <c r="X1926">
        <v>0.97536500000000004</v>
      </c>
      <c r="Y1926">
        <v>0.99999800000000005</v>
      </c>
      <c r="Z1926">
        <v>0.99995400000000001</v>
      </c>
      <c r="AA1926">
        <v>0.99915900000000002</v>
      </c>
      <c r="AB1926">
        <v>0.99738000000000004</v>
      </c>
      <c r="AC1926">
        <v>0.99462099999999998</v>
      </c>
      <c r="AD1926">
        <v>0.99089099999999997</v>
      </c>
      <c r="AE1926">
        <v>0.98620200000000002</v>
      </c>
      <c r="AF1926">
        <v>0.98056500000000002</v>
      </c>
      <c r="AG1926">
        <v>0.97399899999999995</v>
      </c>
      <c r="AH1926">
        <v>0.96652199999999999</v>
      </c>
      <c r="AI1926">
        <v>0.95815600000000001</v>
      </c>
      <c r="AJ1926">
        <v>0.94892600000000005</v>
      </c>
      <c r="AK1926">
        <v>0.93885600000000002</v>
      </c>
      <c r="AL1926">
        <v>0.92797700000000005</v>
      </c>
      <c r="AM1926">
        <v>0.91631899999999999</v>
      </c>
      <c r="AN1926">
        <v>0.90391500000000002</v>
      </c>
      <c r="AO1926">
        <v>0.89079799999999998</v>
      </c>
      <c r="AP1926">
        <v>0.87700599999999995</v>
      </c>
      <c r="AQ1926">
        <v>0.86257499999999998</v>
      </c>
      <c r="AR1926">
        <v>0.84754399999999996</v>
      </c>
      <c r="AS1926">
        <v>0.83195399999999997</v>
      </c>
      <c r="AT1926">
        <v>0.81584400000000001</v>
      </c>
      <c r="AU1926">
        <v>0.799257</v>
      </c>
      <c r="AV1926">
        <v>0.78223500000000001</v>
      </c>
      <c r="AW1926">
        <v>0.76481900000000003</v>
      </c>
      <c r="AX1926">
        <v>0.747054</v>
      </c>
      <c r="AY1926">
        <v>0.72898099999999999</v>
      </c>
    </row>
    <row r="1927" spans="1:51" x14ac:dyDescent="0.35">
      <c r="A1927" t="s">
        <v>743</v>
      </c>
      <c r="B1927">
        <v>4</v>
      </c>
      <c r="C1927">
        <v>2020</v>
      </c>
      <c r="D1927">
        <v>1</v>
      </c>
      <c r="E1927" t="s">
        <v>1806</v>
      </c>
      <c r="F1927" s="2">
        <v>1.84804E-15</v>
      </c>
      <c r="G1927" s="2">
        <v>9.4617899999999995E-15</v>
      </c>
      <c r="H1927" s="2">
        <v>1.42552E-13</v>
      </c>
      <c r="I1927" s="2">
        <v>1.9894599999999999E-12</v>
      </c>
      <c r="J1927" s="2">
        <v>2.51423E-11</v>
      </c>
      <c r="K1927" s="2">
        <v>2.8664899999999998E-10</v>
      </c>
      <c r="L1927" s="2">
        <v>2.94627E-9</v>
      </c>
      <c r="M1927" s="2">
        <v>2.72967E-8</v>
      </c>
      <c r="N1927" s="2">
        <v>2.27952E-7</v>
      </c>
      <c r="O1927" s="2">
        <v>1.7157200000000001E-6</v>
      </c>
      <c r="P1927" s="2">
        <v>1.16374E-5</v>
      </c>
      <c r="Q1927" s="2">
        <v>7.1108199999999998E-5</v>
      </c>
      <c r="R1927">
        <v>3.9104299999999999E-4</v>
      </c>
      <c r="S1927">
        <v>1.93071E-3</v>
      </c>
      <c r="T1927">
        <v>8.5053699999999999E-3</v>
      </c>
      <c r="U1927">
        <v>3.2922600000000003E-2</v>
      </c>
      <c r="V1927">
        <v>0.108156</v>
      </c>
      <c r="W1927">
        <v>0.28289399999999998</v>
      </c>
      <c r="X1927">
        <v>0.54695199999999999</v>
      </c>
      <c r="Y1927">
        <v>0.76931700000000003</v>
      </c>
      <c r="Z1927">
        <v>0.89698999999999995</v>
      </c>
      <c r="AA1927">
        <v>0.95710099999999998</v>
      </c>
      <c r="AB1927">
        <v>0.98087899999999995</v>
      </c>
      <c r="AC1927">
        <v>0.98825700000000005</v>
      </c>
      <c r="AD1927">
        <v>0.98845499999999997</v>
      </c>
      <c r="AE1927">
        <v>0.98527200000000004</v>
      </c>
      <c r="AF1927">
        <v>0.98021100000000005</v>
      </c>
      <c r="AG1927">
        <v>0.97386399999999995</v>
      </c>
      <c r="AH1927">
        <v>0.96647099999999997</v>
      </c>
      <c r="AI1927">
        <v>0.95813700000000002</v>
      </c>
      <c r="AJ1927">
        <v>0.94891800000000004</v>
      </c>
      <c r="AK1927">
        <v>0.93885300000000005</v>
      </c>
      <c r="AL1927">
        <v>0.92797600000000002</v>
      </c>
      <c r="AM1927">
        <v>0.91631899999999999</v>
      </c>
      <c r="AN1927">
        <v>0.903914</v>
      </c>
      <c r="AO1927">
        <v>0.89079799999999998</v>
      </c>
      <c r="AP1927">
        <v>0.87700599999999995</v>
      </c>
      <c r="AQ1927">
        <v>0.86257499999999998</v>
      </c>
      <c r="AR1927">
        <v>0.84754399999999996</v>
      </c>
      <c r="AS1927">
        <v>0.83195399999999997</v>
      </c>
      <c r="AT1927">
        <v>0.81584400000000001</v>
      </c>
      <c r="AU1927">
        <v>0.799257</v>
      </c>
      <c r="AV1927">
        <v>0.78223500000000001</v>
      </c>
      <c r="AW1927">
        <v>0.76481900000000003</v>
      </c>
      <c r="AX1927">
        <v>0.747054</v>
      </c>
      <c r="AY1927">
        <v>0.72898099999999999</v>
      </c>
    </row>
    <row r="1928" spans="1:51" x14ac:dyDescent="0.35">
      <c r="A1928" t="s">
        <v>745</v>
      </c>
      <c r="B1928">
        <v>4</v>
      </c>
      <c r="C1928">
        <v>2020</v>
      </c>
      <c r="D1928">
        <v>1</v>
      </c>
      <c r="E1928" t="s">
        <v>1807</v>
      </c>
      <c r="F1928" s="2">
        <v>4.6423599999999998E-8</v>
      </c>
      <c r="G1928" s="2">
        <v>9.0990199999999994E-8</v>
      </c>
      <c r="H1928" s="2">
        <v>5.2479299999999995E-7</v>
      </c>
      <c r="I1928" s="2">
        <v>2.80378E-6</v>
      </c>
      <c r="J1928" s="2">
        <v>1.3564700000000001E-5</v>
      </c>
      <c r="K1928" s="2">
        <v>5.9203599999999997E-5</v>
      </c>
      <c r="L1928">
        <v>2.32952E-4</v>
      </c>
      <c r="M1928">
        <v>8.2624300000000005E-4</v>
      </c>
      <c r="N1928">
        <v>2.6415399999999999E-3</v>
      </c>
      <c r="O1928">
        <v>7.61227E-3</v>
      </c>
      <c r="P1928">
        <v>1.9773200000000001E-2</v>
      </c>
      <c r="Q1928">
        <v>4.62961E-2</v>
      </c>
      <c r="R1928">
        <v>9.7705100000000003E-2</v>
      </c>
      <c r="S1928">
        <v>0.185864</v>
      </c>
      <c r="T1928">
        <v>0.31869799999999998</v>
      </c>
      <c r="U1928">
        <v>0.49257000000000001</v>
      </c>
      <c r="V1928">
        <v>0.68621900000000002</v>
      </c>
      <c r="W1928">
        <v>0.86171200000000003</v>
      </c>
      <c r="X1928">
        <v>0.97536500000000004</v>
      </c>
      <c r="Y1928">
        <v>0.99999800000000005</v>
      </c>
      <c r="Z1928">
        <v>0.99995400000000001</v>
      </c>
      <c r="AA1928">
        <v>0.99915900000000002</v>
      </c>
      <c r="AB1928">
        <v>0.99738000000000004</v>
      </c>
      <c r="AC1928">
        <v>0.99462099999999998</v>
      </c>
      <c r="AD1928">
        <v>0.99089099999999997</v>
      </c>
      <c r="AE1928">
        <v>0.98620200000000002</v>
      </c>
      <c r="AF1928">
        <v>0.98056500000000002</v>
      </c>
      <c r="AG1928">
        <v>0.97399899999999995</v>
      </c>
      <c r="AH1928">
        <v>0.96652199999999999</v>
      </c>
      <c r="AI1928">
        <v>0.95815600000000001</v>
      </c>
      <c r="AJ1928">
        <v>0.94892600000000005</v>
      </c>
      <c r="AK1928">
        <v>0.93885600000000002</v>
      </c>
      <c r="AL1928">
        <v>0.92797700000000005</v>
      </c>
      <c r="AM1928">
        <v>0.91631899999999999</v>
      </c>
      <c r="AN1928">
        <v>0.90391500000000002</v>
      </c>
      <c r="AO1928">
        <v>0.89079799999999998</v>
      </c>
      <c r="AP1928">
        <v>0.87700599999999995</v>
      </c>
      <c r="AQ1928">
        <v>0.86257499999999998</v>
      </c>
      <c r="AR1928">
        <v>0.84754399999999996</v>
      </c>
      <c r="AS1928">
        <v>0.83195399999999997</v>
      </c>
      <c r="AT1928">
        <v>0.81584400000000001</v>
      </c>
      <c r="AU1928">
        <v>0.799257</v>
      </c>
      <c r="AV1928">
        <v>0.78223500000000001</v>
      </c>
      <c r="AW1928">
        <v>0.76481900000000003</v>
      </c>
      <c r="AX1928">
        <v>0.747054</v>
      </c>
      <c r="AY1928">
        <v>0.72898099999999999</v>
      </c>
    </row>
    <row r="1929" spans="1:51" x14ac:dyDescent="0.35">
      <c r="A1929" t="s">
        <v>743</v>
      </c>
      <c r="B1929">
        <v>5</v>
      </c>
      <c r="C1929">
        <v>1982</v>
      </c>
      <c r="D1929">
        <v>1</v>
      </c>
      <c r="E1929" t="s">
        <v>771</v>
      </c>
      <c r="F1929" s="2">
        <v>4.6423599999999998E-8</v>
      </c>
      <c r="G1929" s="2">
        <v>9.0990199999999994E-8</v>
      </c>
      <c r="H1929" s="2">
        <v>5.2479299999999995E-7</v>
      </c>
      <c r="I1929" s="2">
        <v>2.80378E-6</v>
      </c>
      <c r="J1929" s="2">
        <v>1.3564700000000001E-5</v>
      </c>
      <c r="K1929" s="2">
        <v>5.9203599999999997E-5</v>
      </c>
      <c r="L1929">
        <v>2.32952E-4</v>
      </c>
      <c r="M1929">
        <v>8.2624300000000005E-4</v>
      </c>
      <c r="N1929">
        <v>2.6415399999999999E-3</v>
      </c>
      <c r="O1929">
        <v>7.61227E-3</v>
      </c>
      <c r="P1929">
        <v>1.9773200000000001E-2</v>
      </c>
      <c r="Q1929">
        <v>4.62961E-2</v>
      </c>
      <c r="R1929">
        <v>9.7705100000000003E-2</v>
      </c>
      <c r="S1929">
        <v>0.185864</v>
      </c>
      <c r="T1929">
        <v>0.31869799999999998</v>
      </c>
      <c r="U1929">
        <v>0.49257000000000001</v>
      </c>
      <c r="V1929">
        <v>0.68621900000000002</v>
      </c>
      <c r="W1929">
        <v>0.86171200000000003</v>
      </c>
      <c r="X1929">
        <v>0.97536500000000004</v>
      </c>
      <c r="Y1929">
        <v>0.99999800000000005</v>
      </c>
      <c r="Z1929">
        <v>0.99995400000000001</v>
      </c>
      <c r="AA1929">
        <v>0.99915900000000002</v>
      </c>
      <c r="AB1929">
        <v>0.99738000000000004</v>
      </c>
      <c r="AC1929">
        <v>0.99462099999999998</v>
      </c>
      <c r="AD1929">
        <v>0.99089099999999997</v>
      </c>
      <c r="AE1929">
        <v>0.98620200000000002</v>
      </c>
      <c r="AF1929">
        <v>0.98056500000000002</v>
      </c>
      <c r="AG1929">
        <v>0.97399899999999995</v>
      </c>
      <c r="AH1929">
        <v>0.96652199999999999</v>
      </c>
      <c r="AI1929">
        <v>0.95815600000000001</v>
      </c>
      <c r="AJ1929">
        <v>0.94892600000000005</v>
      </c>
      <c r="AK1929">
        <v>0.93885600000000002</v>
      </c>
      <c r="AL1929">
        <v>0.92797700000000005</v>
      </c>
      <c r="AM1929">
        <v>0.91631899999999999</v>
      </c>
      <c r="AN1929">
        <v>0.90391500000000002</v>
      </c>
      <c r="AO1929">
        <v>0.89079799999999998</v>
      </c>
      <c r="AP1929">
        <v>0.87700599999999995</v>
      </c>
      <c r="AQ1929">
        <v>0.86257499999999998</v>
      </c>
      <c r="AR1929">
        <v>0.84754399999999996</v>
      </c>
      <c r="AS1929">
        <v>0.83195399999999997</v>
      </c>
      <c r="AT1929">
        <v>0.81584400000000001</v>
      </c>
      <c r="AU1929">
        <v>0.799257</v>
      </c>
      <c r="AV1929">
        <v>0.78223500000000001</v>
      </c>
      <c r="AW1929">
        <v>0.76481900000000003</v>
      </c>
      <c r="AX1929">
        <v>0.747054</v>
      </c>
      <c r="AY1929">
        <v>0.72898099999999999</v>
      </c>
    </row>
    <row r="1930" spans="1:51" x14ac:dyDescent="0.35">
      <c r="A1930" t="s">
        <v>745</v>
      </c>
      <c r="B1930">
        <v>5</v>
      </c>
      <c r="C1930">
        <v>1982</v>
      </c>
      <c r="D1930">
        <v>1</v>
      </c>
      <c r="E1930" t="s">
        <v>772</v>
      </c>
      <c r="F1930" s="2">
        <v>4.6423599999999998E-8</v>
      </c>
      <c r="G1930" s="2">
        <v>9.0990199999999994E-8</v>
      </c>
      <c r="H1930" s="2">
        <v>5.2479299999999995E-7</v>
      </c>
      <c r="I1930" s="2">
        <v>2.80378E-6</v>
      </c>
      <c r="J1930" s="2">
        <v>1.3564700000000001E-5</v>
      </c>
      <c r="K1930" s="2">
        <v>5.9203599999999997E-5</v>
      </c>
      <c r="L1930">
        <v>2.32952E-4</v>
      </c>
      <c r="M1930">
        <v>8.2624300000000005E-4</v>
      </c>
      <c r="N1930">
        <v>2.6415399999999999E-3</v>
      </c>
      <c r="O1930">
        <v>7.61227E-3</v>
      </c>
      <c r="P1930">
        <v>1.9773200000000001E-2</v>
      </c>
      <c r="Q1930">
        <v>4.62961E-2</v>
      </c>
      <c r="R1930">
        <v>9.7705100000000003E-2</v>
      </c>
      <c r="S1930">
        <v>0.185864</v>
      </c>
      <c r="T1930">
        <v>0.31869799999999998</v>
      </c>
      <c r="U1930">
        <v>0.49257000000000001</v>
      </c>
      <c r="V1930">
        <v>0.68621900000000002</v>
      </c>
      <c r="W1930">
        <v>0.86171200000000003</v>
      </c>
      <c r="X1930">
        <v>0.97536500000000004</v>
      </c>
      <c r="Y1930">
        <v>0.99999800000000005</v>
      </c>
      <c r="Z1930">
        <v>0.99995400000000001</v>
      </c>
      <c r="AA1930">
        <v>0.99915900000000002</v>
      </c>
      <c r="AB1930">
        <v>0.99738000000000004</v>
      </c>
      <c r="AC1930">
        <v>0.99462099999999998</v>
      </c>
      <c r="AD1930">
        <v>0.99089099999999997</v>
      </c>
      <c r="AE1930">
        <v>0.98620200000000002</v>
      </c>
      <c r="AF1930">
        <v>0.98056500000000002</v>
      </c>
      <c r="AG1930">
        <v>0.97399899999999995</v>
      </c>
      <c r="AH1930">
        <v>0.96652199999999999</v>
      </c>
      <c r="AI1930">
        <v>0.95815600000000001</v>
      </c>
      <c r="AJ1930">
        <v>0.94892600000000005</v>
      </c>
      <c r="AK1930">
        <v>0.93885600000000002</v>
      </c>
      <c r="AL1930">
        <v>0.92797700000000005</v>
      </c>
      <c r="AM1930">
        <v>0.91631899999999999</v>
      </c>
      <c r="AN1930">
        <v>0.90391500000000002</v>
      </c>
      <c r="AO1930">
        <v>0.89079799999999998</v>
      </c>
      <c r="AP1930">
        <v>0.87700599999999995</v>
      </c>
      <c r="AQ1930">
        <v>0.86257499999999998</v>
      </c>
      <c r="AR1930">
        <v>0.84754399999999996</v>
      </c>
      <c r="AS1930">
        <v>0.83195399999999997</v>
      </c>
      <c r="AT1930">
        <v>0.81584400000000001</v>
      </c>
      <c r="AU1930">
        <v>0.799257</v>
      </c>
      <c r="AV1930">
        <v>0.78223500000000001</v>
      </c>
      <c r="AW1930">
        <v>0.76481900000000003</v>
      </c>
      <c r="AX1930">
        <v>0.747054</v>
      </c>
      <c r="AY1930">
        <v>0.72898099999999999</v>
      </c>
    </row>
    <row r="1931" spans="1:51" x14ac:dyDescent="0.35">
      <c r="A1931" t="s">
        <v>747</v>
      </c>
      <c r="B1931">
        <v>5</v>
      </c>
      <c r="C1931">
        <v>1985</v>
      </c>
      <c r="D1931">
        <v>1</v>
      </c>
      <c r="E1931" t="s">
        <v>773</v>
      </c>
      <c r="F1931">
        <v>1</v>
      </c>
      <c r="G1931">
        <v>1</v>
      </c>
      <c r="H1931">
        <v>1</v>
      </c>
      <c r="I1931">
        <v>1</v>
      </c>
      <c r="J1931">
        <v>1</v>
      </c>
      <c r="K1931">
        <v>1</v>
      </c>
      <c r="L1931">
        <v>1</v>
      </c>
      <c r="M1931">
        <v>1</v>
      </c>
      <c r="N1931">
        <v>1</v>
      </c>
      <c r="O1931">
        <v>1</v>
      </c>
      <c r="P1931">
        <v>1</v>
      </c>
      <c r="Q1931">
        <v>1</v>
      </c>
      <c r="R1931">
        <v>1</v>
      </c>
      <c r="S1931">
        <v>1</v>
      </c>
      <c r="T1931">
        <v>1</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O1931">
        <v>1</v>
      </c>
      <c r="AP1931">
        <v>1</v>
      </c>
      <c r="AQ1931">
        <v>1</v>
      </c>
      <c r="AR1931">
        <v>1</v>
      </c>
      <c r="AS1931">
        <v>1</v>
      </c>
      <c r="AT1931">
        <v>1</v>
      </c>
      <c r="AU1931">
        <v>1</v>
      </c>
      <c r="AV1931">
        <v>1</v>
      </c>
      <c r="AW1931">
        <v>1</v>
      </c>
      <c r="AX1931">
        <v>1</v>
      </c>
      <c r="AY1931">
        <v>1</v>
      </c>
    </row>
    <row r="1932" spans="1:51" x14ac:dyDescent="0.35">
      <c r="A1932" t="s">
        <v>749</v>
      </c>
      <c r="B1932">
        <v>5</v>
      </c>
      <c r="C1932">
        <v>1985</v>
      </c>
      <c r="D1932">
        <v>1</v>
      </c>
      <c r="E1932" t="s">
        <v>774</v>
      </c>
      <c r="F1932">
        <v>1</v>
      </c>
      <c r="G1932">
        <v>1</v>
      </c>
      <c r="H1932">
        <v>1</v>
      </c>
      <c r="I1932">
        <v>1</v>
      </c>
      <c r="J1932">
        <v>1</v>
      </c>
      <c r="K1932">
        <v>1</v>
      </c>
      <c r="L1932">
        <v>1</v>
      </c>
      <c r="M1932">
        <v>1</v>
      </c>
      <c r="N1932">
        <v>1</v>
      </c>
      <c r="O1932">
        <v>1</v>
      </c>
      <c r="P1932">
        <v>1</v>
      </c>
      <c r="Q1932">
        <v>1</v>
      </c>
      <c r="R1932">
        <v>1</v>
      </c>
      <c r="S1932">
        <v>1</v>
      </c>
      <c r="T1932">
        <v>1</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O1932">
        <v>1</v>
      </c>
      <c r="AP1932">
        <v>1</v>
      </c>
      <c r="AQ1932">
        <v>1</v>
      </c>
      <c r="AR1932">
        <v>1</v>
      </c>
      <c r="AS1932">
        <v>1</v>
      </c>
      <c r="AT1932">
        <v>1</v>
      </c>
      <c r="AU1932">
        <v>1</v>
      </c>
      <c r="AV1932">
        <v>1</v>
      </c>
      <c r="AW1932">
        <v>1</v>
      </c>
      <c r="AX1932">
        <v>1</v>
      </c>
      <c r="AY1932">
        <v>1</v>
      </c>
    </row>
    <row r="1933" spans="1:51" x14ac:dyDescent="0.35">
      <c r="A1933" t="s">
        <v>743</v>
      </c>
      <c r="B1933">
        <v>5</v>
      </c>
      <c r="C1933">
        <v>1985</v>
      </c>
      <c r="D1933">
        <v>1</v>
      </c>
      <c r="E1933" t="s">
        <v>775</v>
      </c>
      <c r="F1933">
        <v>1.22755E-3</v>
      </c>
      <c r="G1933">
        <v>2.4060000000000002E-3</v>
      </c>
      <c r="H1933">
        <v>3.76583E-3</v>
      </c>
      <c r="I1933">
        <v>5.7931600000000003E-3</v>
      </c>
      <c r="J1933">
        <v>8.7591400000000003E-3</v>
      </c>
      <c r="K1933">
        <v>1.30166E-2</v>
      </c>
      <c r="L1933">
        <v>1.9011799999999999E-2</v>
      </c>
      <c r="M1933">
        <v>2.7292299999999999E-2</v>
      </c>
      <c r="N1933">
        <v>3.8507699999999999E-2</v>
      </c>
      <c r="O1933">
        <v>5.3400499999999997E-2</v>
      </c>
      <c r="P1933">
        <v>7.2783600000000004E-2</v>
      </c>
      <c r="Q1933">
        <v>9.7501699999999997E-2</v>
      </c>
      <c r="R1933">
        <v>0.12837499999999999</v>
      </c>
      <c r="S1933">
        <v>0.166127</v>
      </c>
      <c r="T1933">
        <v>0.21129600000000001</v>
      </c>
      <c r="U1933">
        <v>0.26413799999999998</v>
      </c>
      <c r="V1933">
        <v>0.32453599999999999</v>
      </c>
      <c r="W1933">
        <v>0.39190799999999998</v>
      </c>
      <c r="X1933">
        <v>0.46515299999999998</v>
      </c>
      <c r="Y1933">
        <v>0.54262299999999997</v>
      </c>
      <c r="Z1933">
        <v>0.622143</v>
      </c>
      <c r="AA1933">
        <v>0.70108999999999999</v>
      </c>
      <c r="AB1933">
        <v>0.77651000000000003</v>
      </c>
      <c r="AC1933">
        <v>0.84530099999999997</v>
      </c>
      <c r="AD1933">
        <v>0.90441099999999996</v>
      </c>
      <c r="AE1933">
        <v>0.95106599999999997</v>
      </c>
      <c r="AF1933">
        <v>0.98298300000000005</v>
      </c>
      <c r="AG1933">
        <v>0.99855499999999997</v>
      </c>
      <c r="AH1933">
        <v>1</v>
      </c>
      <c r="AI1933">
        <v>1</v>
      </c>
      <c r="AJ1933">
        <v>0.99999899999999997</v>
      </c>
      <c r="AK1933">
        <v>0.99999700000000002</v>
      </c>
      <c r="AL1933">
        <v>0.99999400000000005</v>
      </c>
      <c r="AM1933">
        <v>0.99999000000000005</v>
      </c>
      <c r="AN1933">
        <v>0.99998500000000001</v>
      </c>
      <c r="AO1933">
        <v>0.99997899999999995</v>
      </c>
      <c r="AP1933">
        <v>0.999973</v>
      </c>
      <c r="AQ1933">
        <v>0.99996499999999999</v>
      </c>
      <c r="AR1933">
        <v>0.99995699999999998</v>
      </c>
      <c r="AS1933">
        <v>0.99994799999999995</v>
      </c>
      <c r="AT1933">
        <v>0.99993799999999999</v>
      </c>
      <c r="AU1933">
        <v>0.99992700000000001</v>
      </c>
      <c r="AV1933">
        <v>0.999915</v>
      </c>
      <c r="AW1933">
        <v>0.99990299999999999</v>
      </c>
      <c r="AX1933">
        <v>0.99988999999999995</v>
      </c>
      <c r="AY1933">
        <v>0.99987700000000002</v>
      </c>
    </row>
    <row r="1934" spans="1:51" x14ac:dyDescent="0.35">
      <c r="A1934" t="s">
        <v>745</v>
      </c>
      <c r="B1934">
        <v>5</v>
      </c>
      <c r="C1934">
        <v>1985</v>
      </c>
      <c r="D1934">
        <v>1</v>
      </c>
      <c r="E1934" t="s">
        <v>776</v>
      </c>
      <c r="F1934">
        <v>1.22755E-3</v>
      </c>
      <c r="G1934">
        <v>2.4060000000000002E-3</v>
      </c>
      <c r="H1934">
        <v>3.76583E-3</v>
      </c>
      <c r="I1934">
        <v>5.7931600000000003E-3</v>
      </c>
      <c r="J1934">
        <v>8.7591400000000003E-3</v>
      </c>
      <c r="K1934">
        <v>1.30166E-2</v>
      </c>
      <c r="L1934">
        <v>1.9011799999999999E-2</v>
      </c>
      <c r="M1934">
        <v>2.7292299999999999E-2</v>
      </c>
      <c r="N1934">
        <v>3.8507699999999999E-2</v>
      </c>
      <c r="O1934">
        <v>5.3400499999999997E-2</v>
      </c>
      <c r="P1934">
        <v>7.2783600000000004E-2</v>
      </c>
      <c r="Q1934">
        <v>9.7501699999999997E-2</v>
      </c>
      <c r="R1934">
        <v>0.12837499999999999</v>
      </c>
      <c r="S1934">
        <v>0.166127</v>
      </c>
      <c r="T1934">
        <v>0.21129600000000001</v>
      </c>
      <c r="U1934">
        <v>0.26413799999999998</v>
      </c>
      <c r="V1934">
        <v>0.32453599999999999</v>
      </c>
      <c r="W1934">
        <v>0.39190799999999998</v>
      </c>
      <c r="X1934">
        <v>0.46515299999999998</v>
      </c>
      <c r="Y1934">
        <v>0.54262299999999997</v>
      </c>
      <c r="Z1934">
        <v>0.622143</v>
      </c>
      <c r="AA1934">
        <v>0.70108999999999999</v>
      </c>
      <c r="AB1934">
        <v>0.77651000000000003</v>
      </c>
      <c r="AC1934">
        <v>0.84530099999999997</v>
      </c>
      <c r="AD1934">
        <v>0.90441099999999996</v>
      </c>
      <c r="AE1934">
        <v>0.95106599999999997</v>
      </c>
      <c r="AF1934">
        <v>0.98298300000000005</v>
      </c>
      <c r="AG1934">
        <v>0.99855499999999997</v>
      </c>
      <c r="AH1934">
        <v>1</v>
      </c>
      <c r="AI1934">
        <v>1</v>
      </c>
      <c r="AJ1934">
        <v>0.99999899999999997</v>
      </c>
      <c r="AK1934">
        <v>0.99999700000000002</v>
      </c>
      <c r="AL1934">
        <v>0.99999400000000005</v>
      </c>
      <c r="AM1934">
        <v>0.99999000000000005</v>
      </c>
      <c r="AN1934">
        <v>0.99998500000000001</v>
      </c>
      <c r="AO1934">
        <v>0.99997899999999995</v>
      </c>
      <c r="AP1934">
        <v>0.999973</v>
      </c>
      <c r="AQ1934">
        <v>0.99996499999999999</v>
      </c>
      <c r="AR1934">
        <v>0.99995699999999998</v>
      </c>
      <c r="AS1934">
        <v>0.99994799999999995</v>
      </c>
      <c r="AT1934">
        <v>0.99993799999999999</v>
      </c>
      <c r="AU1934">
        <v>0.99992700000000001</v>
      </c>
      <c r="AV1934">
        <v>0.999915</v>
      </c>
      <c r="AW1934">
        <v>0.99990299999999999</v>
      </c>
      <c r="AX1934">
        <v>0.99988999999999995</v>
      </c>
      <c r="AY1934">
        <v>0.99987700000000002</v>
      </c>
    </row>
    <row r="1935" spans="1:51" x14ac:dyDescent="0.35">
      <c r="A1935" t="s">
        <v>747</v>
      </c>
      <c r="B1935">
        <v>5</v>
      </c>
      <c r="C1935">
        <v>2014</v>
      </c>
      <c r="D1935">
        <v>1</v>
      </c>
      <c r="E1935" t="s">
        <v>1557</v>
      </c>
      <c r="F1935">
        <v>1</v>
      </c>
      <c r="G1935">
        <v>1</v>
      </c>
      <c r="H1935">
        <v>1</v>
      </c>
      <c r="I1935">
        <v>1</v>
      </c>
      <c r="J1935">
        <v>1</v>
      </c>
      <c r="K1935">
        <v>1</v>
      </c>
      <c r="L1935">
        <v>1</v>
      </c>
      <c r="M1935">
        <v>1</v>
      </c>
      <c r="N1935">
        <v>1</v>
      </c>
      <c r="O1935">
        <v>1</v>
      </c>
      <c r="P1935">
        <v>1</v>
      </c>
      <c r="Q1935">
        <v>1</v>
      </c>
      <c r="R1935">
        <v>1</v>
      </c>
      <c r="S1935">
        <v>1</v>
      </c>
      <c r="T1935">
        <v>1</v>
      </c>
      <c r="U1935">
        <v>1</v>
      </c>
      <c r="V1935">
        <v>1</v>
      </c>
      <c r="W1935">
        <v>1</v>
      </c>
      <c r="X1935">
        <v>1</v>
      </c>
      <c r="Y1935">
        <v>1</v>
      </c>
      <c r="Z1935">
        <v>1</v>
      </c>
      <c r="AA1935">
        <v>1</v>
      </c>
      <c r="AB1935">
        <v>1</v>
      </c>
      <c r="AC1935">
        <v>1</v>
      </c>
      <c r="AD1935">
        <v>1</v>
      </c>
      <c r="AE1935">
        <v>1</v>
      </c>
      <c r="AF1935">
        <v>1</v>
      </c>
      <c r="AG1935">
        <v>1</v>
      </c>
      <c r="AH1935">
        <v>1</v>
      </c>
      <c r="AI1935">
        <v>1</v>
      </c>
      <c r="AJ1935">
        <v>1</v>
      </c>
      <c r="AK1935">
        <v>1</v>
      </c>
      <c r="AL1935">
        <v>1</v>
      </c>
      <c r="AM1935">
        <v>1</v>
      </c>
      <c r="AN1935">
        <v>1</v>
      </c>
      <c r="AO1935">
        <v>1</v>
      </c>
      <c r="AP1935">
        <v>1</v>
      </c>
      <c r="AQ1935">
        <v>1</v>
      </c>
      <c r="AR1935">
        <v>1</v>
      </c>
      <c r="AS1935">
        <v>1</v>
      </c>
      <c r="AT1935">
        <v>1</v>
      </c>
      <c r="AU1935">
        <v>1</v>
      </c>
      <c r="AV1935">
        <v>1</v>
      </c>
      <c r="AW1935">
        <v>1</v>
      </c>
      <c r="AX1935">
        <v>1</v>
      </c>
      <c r="AY1935">
        <v>1</v>
      </c>
    </row>
    <row r="1936" spans="1:51" x14ac:dyDescent="0.35">
      <c r="A1936" t="s">
        <v>749</v>
      </c>
      <c r="B1936">
        <v>5</v>
      </c>
      <c r="C1936">
        <v>2014</v>
      </c>
      <c r="D1936">
        <v>1</v>
      </c>
      <c r="E1936" t="s">
        <v>1558</v>
      </c>
      <c r="F1936">
        <v>1</v>
      </c>
      <c r="G1936">
        <v>1</v>
      </c>
      <c r="H1936">
        <v>1</v>
      </c>
      <c r="I1936">
        <v>1</v>
      </c>
      <c r="J1936">
        <v>1</v>
      </c>
      <c r="K1936">
        <v>1</v>
      </c>
      <c r="L1936">
        <v>1</v>
      </c>
      <c r="M1936">
        <v>1</v>
      </c>
      <c r="N1936">
        <v>1</v>
      </c>
      <c r="O1936">
        <v>1</v>
      </c>
      <c r="P1936">
        <v>1</v>
      </c>
      <c r="Q1936">
        <v>1</v>
      </c>
      <c r="R1936">
        <v>1</v>
      </c>
      <c r="S1936">
        <v>1</v>
      </c>
      <c r="T1936">
        <v>1</v>
      </c>
      <c r="U1936">
        <v>1</v>
      </c>
      <c r="V1936">
        <v>1</v>
      </c>
      <c r="W1936">
        <v>1</v>
      </c>
      <c r="X1936">
        <v>1</v>
      </c>
      <c r="Y1936">
        <v>1</v>
      </c>
      <c r="Z1936">
        <v>1</v>
      </c>
      <c r="AA1936">
        <v>1</v>
      </c>
      <c r="AB1936">
        <v>1</v>
      </c>
      <c r="AC1936">
        <v>1</v>
      </c>
      <c r="AD1936">
        <v>1</v>
      </c>
      <c r="AE1936">
        <v>1</v>
      </c>
      <c r="AF1936">
        <v>1</v>
      </c>
      <c r="AG1936">
        <v>1</v>
      </c>
      <c r="AH1936">
        <v>1</v>
      </c>
      <c r="AI1936">
        <v>1</v>
      </c>
      <c r="AJ1936">
        <v>1</v>
      </c>
      <c r="AK1936">
        <v>1</v>
      </c>
      <c r="AL1936">
        <v>1</v>
      </c>
      <c r="AM1936">
        <v>1</v>
      </c>
      <c r="AN1936">
        <v>1</v>
      </c>
      <c r="AO1936">
        <v>1</v>
      </c>
      <c r="AP1936">
        <v>1</v>
      </c>
      <c r="AQ1936">
        <v>1</v>
      </c>
      <c r="AR1936">
        <v>1</v>
      </c>
      <c r="AS1936">
        <v>1</v>
      </c>
      <c r="AT1936">
        <v>1</v>
      </c>
      <c r="AU1936">
        <v>1</v>
      </c>
      <c r="AV1936">
        <v>1</v>
      </c>
      <c r="AW1936">
        <v>1</v>
      </c>
      <c r="AX1936">
        <v>1</v>
      </c>
      <c r="AY1936">
        <v>1</v>
      </c>
    </row>
    <row r="1937" spans="1:51" x14ac:dyDescent="0.35">
      <c r="A1937" t="s">
        <v>743</v>
      </c>
      <c r="B1937">
        <v>5</v>
      </c>
      <c r="C1937">
        <v>2014</v>
      </c>
      <c r="D1937">
        <v>1</v>
      </c>
      <c r="E1937" t="s">
        <v>1559</v>
      </c>
      <c r="F1937">
        <v>1.22755E-3</v>
      </c>
      <c r="G1937">
        <v>2.4060000000000002E-3</v>
      </c>
      <c r="H1937">
        <v>3.76583E-3</v>
      </c>
      <c r="I1937">
        <v>5.7931600000000003E-3</v>
      </c>
      <c r="J1937">
        <v>8.7591400000000003E-3</v>
      </c>
      <c r="K1937">
        <v>1.30166E-2</v>
      </c>
      <c r="L1937">
        <v>1.9011799999999999E-2</v>
      </c>
      <c r="M1937">
        <v>2.7292299999999999E-2</v>
      </c>
      <c r="N1937">
        <v>3.8507699999999999E-2</v>
      </c>
      <c r="O1937">
        <v>5.3400499999999997E-2</v>
      </c>
      <c r="P1937">
        <v>7.2783600000000004E-2</v>
      </c>
      <c r="Q1937">
        <v>9.7501699999999997E-2</v>
      </c>
      <c r="R1937">
        <v>0.12837499999999999</v>
      </c>
      <c r="S1937">
        <v>0.166127</v>
      </c>
      <c r="T1937">
        <v>0.21129600000000001</v>
      </c>
      <c r="U1937">
        <v>0.26413799999999998</v>
      </c>
      <c r="V1937">
        <v>0.32453599999999999</v>
      </c>
      <c r="W1937">
        <v>0.39190799999999998</v>
      </c>
      <c r="X1937">
        <v>0.46515299999999998</v>
      </c>
      <c r="Y1937">
        <v>0.54262299999999997</v>
      </c>
      <c r="Z1937">
        <v>0.622143</v>
      </c>
      <c r="AA1937">
        <v>0.70108999999999999</v>
      </c>
      <c r="AB1937">
        <v>0.77651000000000003</v>
      </c>
      <c r="AC1937">
        <v>0.84530099999999997</v>
      </c>
      <c r="AD1937">
        <v>0.90441099999999996</v>
      </c>
      <c r="AE1937">
        <v>0.95106599999999997</v>
      </c>
      <c r="AF1937">
        <v>0.98298300000000005</v>
      </c>
      <c r="AG1937">
        <v>0.99855499999999997</v>
      </c>
      <c r="AH1937">
        <v>1</v>
      </c>
      <c r="AI1937">
        <v>1</v>
      </c>
      <c r="AJ1937">
        <v>0.99999899999999997</v>
      </c>
      <c r="AK1937">
        <v>0.99999700000000002</v>
      </c>
      <c r="AL1937">
        <v>0.99999400000000005</v>
      </c>
      <c r="AM1937">
        <v>0.99999000000000005</v>
      </c>
      <c r="AN1937">
        <v>0.99998500000000001</v>
      </c>
      <c r="AO1937">
        <v>0.99997899999999995</v>
      </c>
      <c r="AP1937">
        <v>0.999973</v>
      </c>
      <c r="AQ1937">
        <v>0.99996499999999999</v>
      </c>
      <c r="AR1937">
        <v>0.99995699999999998</v>
      </c>
      <c r="AS1937">
        <v>0.99994799999999995</v>
      </c>
      <c r="AT1937">
        <v>0.99993799999999999</v>
      </c>
      <c r="AU1937">
        <v>0.99992700000000001</v>
      </c>
      <c r="AV1937">
        <v>0.999915</v>
      </c>
      <c r="AW1937">
        <v>0.99990299999999999</v>
      </c>
      <c r="AX1937">
        <v>0.99988999999999995</v>
      </c>
      <c r="AY1937">
        <v>0.99987700000000002</v>
      </c>
    </row>
    <row r="1938" spans="1:51" x14ac:dyDescent="0.35">
      <c r="A1938" t="s">
        <v>745</v>
      </c>
      <c r="B1938">
        <v>5</v>
      </c>
      <c r="C1938">
        <v>2014</v>
      </c>
      <c r="D1938">
        <v>1</v>
      </c>
      <c r="E1938" t="s">
        <v>1560</v>
      </c>
      <c r="F1938">
        <v>1.22755E-3</v>
      </c>
      <c r="G1938">
        <v>2.4060000000000002E-3</v>
      </c>
      <c r="H1938">
        <v>3.76583E-3</v>
      </c>
      <c r="I1938">
        <v>5.7931600000000003E-3</v>
      </c>
      <c r="J1938">
        <v>8.7591400000000003E-3</v>
      </c>
      <c r="K1938">
        <v>1.30166E-2</v>
      </c>
      <c r="L1938">
        <v>1.9011799999999999E-2</v>
      </c>
      <c r="M1938">
        <v>2.7292299999999999E-2</v>
      </c>
      <c r="N1938">
        <v>3.8507699999999999E-2</v>
      </c>
      <c r="O1938">
        <v>5.3400499999999997E-2</v>
      </c>
      <c r="P1938">
        <v>7.2783600000000004E-2</v>
      </c>
      <c r="Q1938">
        <v>9.7501699999999997E-2</v>
      </c>
      <c r="R1938">
        <v>0.12837499999999999</v>
      </c>
      <c r="S1938">
        <v>0.166127</v>
      </c>
      <c r="T1938">
        <v>0.21129600000000001</v>
      </c>
      <c r="U1938">
        <v>0.26413799999999998</v>
      </c>
      <c r="V1938">
        <v>0.32453599999999999</v>
      </c>
      <c r="W1938">
        <v>0.39190799999999998</v>
      </c>
      <c r="X1938">
        <v>0.46515299999999998</v>
      </c>
      <c r="Y1938">
        <v>0.54262299999999997</v>
      </c>
      <c r="Z1938">
        <v>0.622143</v>
      </c>
      <c r="AA1938">
        <v>0.70108999999999999</v>
      </c>
      <c r="AB1938">
        <v>0.77651000000000003</v>
      </c>
      <c r="AC1938">
        <v>0.84530099999999997</v>
      </c>
      <c r="AD1938">
        <v>0.90441099999999996</v>
      </c>
      <c r="AE1938">
        <v>0.95106599999999997</v>
      </c>
      <c r="AF1938">
        <v>0.98298300000000005</v>
      </c>
      <c r="AG1938">
        <v>0.99855499999999997</v>
      </c>
      <c r="AH1938">
        <v>1</v>
      </c>
      <c r="AI1938">
        <v>1</v>
      </c>
      <c r="AJ1938">
        <v>0.99999899999999997</v>
      </c>
      <c r="AK1938">
        <v>0.99999700000000002</v>
      </c>
      <c r="AL1938">
        <v>0.99999400000000005</v>
      </c>
      <c r="AM1938">
        <v>0.99999000000000005</v>
      </c>
      <c r="AN1938">
        <v>0.99998500000000001</v>
      </c>
      <c r="AO1938">
        <v>0.99997899999999995</v>
      </c>
      <c r="AP1938">
        <v>0.999973</v>
      </c>
      <c r="AQ1938">
        <v>0.99996499999999999</v>
      </c>
      <c r="AR1938">
        <v>0.99995699999999998</v>
      </c>
      <c r="AS1938">
        <v>0.99994799999999995</v>
      </c>
      <c r="AT1938">
        <v>0.99993799999999999</v>
      </c>
      <c r="AU1938">
        <v>0.99992700000000001</v>
      </c>
      <c r="AV1938">
        <v>0.999915</v>
      </c>
      <c r="AW1938">
        <v>0.99990299999999999</v>
      </c>
      <c r="AX1938">
        <v>0.99988999999999995</v>
      </c>
      <c r="AY1938">
        <v>0.99987700000000002</v>
      </c>
    </row>
    <row r="1939" spans="1:51" x14ac:dyDescent="0.35">
      <c r="A1939" t="s">
        <v>747</v>
      </c>
      <c r="B1939">
        <v>5</v>
      </c>
      <c r="C1939">
        <v>2015</v>
      </c>
      <c r="D1939">
        <v>1</v>
      </c>
      <c r="E1939" t="s">
        <v>1651</v>
      </c>
      <c r="F1939">
        <v>1</v>
      </c>
      <c r="G1939">
        <v>1</v>
      </c>
      <c r="H1939">
        <v>1</v>
      </c>
      <c r="I1939">
        <v>1</v>
      </c>
      <c r="J1939">
        <v>1</v>
      </c>
      <c r="K1939">
        <v>1</v>
      </c>
      <c r="L1939">
        <v>1</v>
      </c>
      <c r="M1939">
        <v>1</v>
      </c>
      <c r="N1939">
        <v>1</v>
      </c>
      <c r="O1939">
        <v>1</v>
      </c>
      <c r="P1939">
        <v>1</v>
      </c>
      <c r="Q1939">
        <v>1</v>
      </c>
      <c r="R1939">
        <v>1</v>
      </c>
      <c r="S1939">
        <v>1</v>
      </c>
      <c r="T1939">
        <v>1</v>
      </c>
      <c r="U1939">
        <v>1</v>
      </c>
      <c r="V1939">
        <v>1</v>
      </c>
      <c r="W1939">
        <v>1</v>
      </c>
      <c r="X1939">
        <v>1</v>
      </c>
      <c r="Y1939">
        <v>1</v>
      </c>
      <c r="Z1939">
        <v>1</v>
      </c>
      <c r="AA1939">
        <v>1</v>
      </c>
      <c r="AB1939">
        <v>1</v>
      </c>
      <c r="AC1939">
        <v>1</v>
      </c>
      <c r="AD1939">
        <v>1</v>
      </c>
      <c r="AE1939">
        <v>1</v>
      </c>
      <c r="AF1939">
        <v>1</v>
      </c>
      <c r="AG1939">
        <v>1</v>
      </c>
      <c r="AH1939">
        <v>1</v>
      </c>
      <c r="AI1939">
        <v>1</v>
      </c>
      <c r="AJ1939">
        <v>1</v>
      </c>
      <c r="AK1939">
        <v>1</v>
      </c>
      <c r="AL1939">
        <v>1</v>
      </c>
      <c r="AM1939">
        <v>1</v>
      </c>
      <c r="AN1939">
        <v>1</v>
      </c>
      <c r="AO1939">
        <v>1</v>
      </c>
      <c r="AP1939">
        <v>1</v>
      </c>
      <c r="AQ1939">
        <v>1</v>
      </c>
      <c r="AR1939">
        <v>1</v>
      </c>
      <c r="AS1939">
        <v>1</v>
      </c>
      <c r="AT1939">
        <v>1</v>
      </c>
      <c r="AU1939">
        <v>1</v>
      </c>
      <c r="AV1939">
        <v>1</v>
      </c>
      <c r="AW1939">
        <v>1</v>
      </c>
      <c r="AX1939">
        <v>1</v>
      </c>
      <c r="AY1939">
        <v>1</v>
      </c>
    </row>
    <row r="1940" spans="1:51" x14ac:dyDescent="0.35">
      <c r="A1940" t="s">
        <v>749</v>
      </c>
      <c r="B1940">
        <v>5</v>
      </c>
      <c r="C1940">
        <v>2015</v>
      </c>
      <c r="D1940">
        <v>1</v>
      </c>
      <c r="E1940" t="s">
        <v>1652</v>
      </c>
      <c r="F1940">
        <v>1</v>
      </c>
      <c r="G1940">
        <v>1</v>
      </c>
      <c r="H1940">
        <v>1</v>
      </c>
      <c r="I1940">
        <v>1</v>
      </c>
      <c r="J1940">
        <v>1</v>
      </c>
      <c r="K1940">
        <v>1</v>
      </c>
      <c r="L1940">
        <v>1</v>
      </c>
      <c r="M1940">
        <v>1</v>
      </c>
      <c r="N1940">
        <v>1</v>
      </c>
      <c r="O1940">
        <v>1</v>
      </c>
      <c r="P1940">
        <v>1</v>
      </c>
      <c r="Q1940">
        <v>1</v>
      </c>
      <c r="R1940">
        <v>1</v>
      </c>
      <c r="S1940">
        <v>1</v>
      </c>
      <c r="T1940">
        <v>1</v>
      </c>
      <c r="U1940">
        <v>1</v>
      </c>
      <c r="V1940">
        <v>1</v>
      </c>
      <c r="W1940">
        <v>1</v>
      </c>
      <c r="X1940">
        <v>1</v>
      </c>
      <c r="Y1940">
        <v>1</v>
      </c>
      <c r="Z1940">
        <v>1</v>
      </c>
      <c r="AA1940">
        <v>1</v>
      </c>
      <c r="AB1940">
        <v>1</v>
      </c>
      <c r="AC1940">
        <v>1</v>
      </c>
      <c r="AD1940">
        <v>1</v>
      </c>
      <c r="AE1940">
        <v>1</v>
      </c>
      <c r="AF1940">
        <v>1</v>
      </c>
      <c r="AG1940">
        <v>1</v>
      </c>
      <c r="AH1940">
        <v>1</v>
      </c>
      <c r="AI1940">
        <v>1</v>
      </c>
      <c r="AJ1940">
        <v>1</v>
      </c>
      <c r="AK1940">
        <v>1</v>
      </c>
      <c r="AL1940">
        <v>1</v>
      </c>
      <c r="AM1940">
        <v>1</v>
      </c>
      <c r="AN1940">
        <v>1</v>
      </c>
      <c r="AO1940">
        <v>1</v>
      </c>
      <c r="AP1940">
        <v>1</v>
      </c>
      <c r="AQ1940">
        <v>1</v>
      </c>
      <c r="AR1940">
        <v>1</v>
      </c>
      <c r="AS1940">
        <v>1</v>
      </c>
      <c r="AT1940">
        <v>1</v>
      </c>
      <c r="AU1940">
        <v>1</v>
      </c>
      <c r="AV1940">
        <v>1</v>
      </c>
      <c r="AW1940">
        <v>1</v>
      </c>
      <c r="AX1940">
        <v>1</v>
      </c>
      <c r="AY1940">
        <v>1</v>
      </c>
    </row>
    <row r="1941" spans="1:51" x14ac:dyDescent="0.35">
      <c r="A1941" t="s">
        <v>743</v>
      </c>
      <c r="B1941">
        <v>5</v>
      </c>
      <c r="C1941">
        <v>2015</v>
      </c>
      <c r="D1941">
        <v>1</v>
      </c>
      <c r="E1941" t="s">
        <v>1653</v>
      </c>
      <c r="F1941" s="2">
        <v>4.6423599999999998E-8</v>
      </c>
      <c r="G1941" s="2">
        <v>9.0990199999999994E-8</v>
      </c>
      <c r="H1941" s="2">
        <v>5.2479299999999995E-7</v>
      </c>
      <c r="I1941" s="2">
        <v>2.80378E-6</v>
      </c>
      <c r="J1941" s="2">
        <v>1.3564700000000001E-5</v>
      </c>
      <c r="K1941" s="2">
        <v>5.9203599999999997E-5</v>
      </c>
      <c r="L1941">
        <v>2.32952E-4</v>
      </c>
      <c r="M1941">
        <v>8.2624300000000005E-4</v>
      </c>
      <c r="N1941">
        <v>2.6415399999999999E-3</v>
      </c>
      <c r="O1941">
        <v>7.61227E-3</v>
      </c>
      <c r="P1941">
        <v>1.9773200000000001E-2</v>
      </c>
      <c r="Q1941">
        <v>4.62961E-2</v>
      </c>
      <c r="R1941">
        <v>9.7705100000000003E-2</v>
      </c>
      <c r="S1941">
        <v>0.185864</v>
      </c>
      <c r="T1941">
        <v>0.31869799999999998</v>
      </c>
      <c r="U1941">
        <v>0.49257000000000001</v>
      </c>
      <c r="V1941">
        <v>0.68621900000000002</v>
      </c>
      <c r="W1941">
        <v>0.86171200000000003</v>
      </c>
      <c r="X1941">
        <v>0.97536500000000004</v>
      </c>
      <c r="Y1941">
        <v>0.99999800000000005</v>
      </c>
      <c r="Z1941">
        <v>0.99995400000000001</v>
      </c>
      <c r="AA1941">
        <v>0.99915900000000002</v>
      </c>
      <c r="AB1941">
        <v>0.99738000000000004</v>
      </c>
      <c r="AC1941">
        <v>0.99462099999999998</v>
      </c>
      <c r="AD1941">
        <v>0.99089099999999997</v>
      </c>
      <c r="AE1941">
        <v>0.98620200000000002</v>
      </c>
      <c r="AF1941">
        <v>0.98056500000000002</v>
      </c>
      <c r="AG1941">
        <v>0.97399899999999995</v>
      </c>
      <c r="AH1941">
        <v>0.96652199999999999</v>
      </c>
      <c r="AI1941">
        <v>0.95815600000000001</v>
      </c>
      <c r="AJ1941">
        <v>0.94892600000000005</v>
      </c>
      <c r="AK1941">
        <v>0.93885600000000002</v>
      </c>
      <c r="AL1941">
        <v>0.92797700000000005</v>
      </c>
      <c r="AM1941">
        <v>0.91631899999999999</v>
      </c>
      <c r="AN1941">
        <v>0.90391500000000002</v>
      </c>
      <c r="AO1941">
        <v>0.89079799999999998</v>
      </c>
      <c r="AP1941">
        <v>0.87700599999999995</v>
      </c>
      <c r="AQ1941">
        <v>0.86257499999999998</v>
      </c>
      <c r="AR1941">
        <v>0.84754399999999996</v>
      </c>
      <c r="AS1941">
        <v>0.83195399999999997</v>
      </c>
      <c r="AT1941">
        <v>0.81584400000000001</v>
      </c>
      <c r="AU1941">
        <v>0.799257</v>
      </c>
      <c r="AV1941">
        <v>0.78223500000000001</v>
      </c>
      <c r="AW1941">
        <v>0.76481900000000003</v>
      </c>
      <c r="AX1941">
        <v>0.747054</v>
      </c>
      <c r="AY1941">
        <v>0.72898099999999999</v>
      </c>
    </row>
    <row r="1942" spans="1:51" x14ac:dyDescent="0.35">
      <c r="A1942" t="s">
        <v>745</v>
      </c>
      <c r="B1942">
        <v>5</v>
      </c>
      <c r="C1942">
        <v>2015</v>
      </c>
      <c r="D1942">
        <v>1</v>
      </c>
      <c r="E1942" t="s">
        <v>1654</v>
      </c>
      <c r="F1942" s="2">
        <v>4.6423599999999998E-8</v>
      </c>
      <c r="G1942" s="2">
        <v>9.0990199999999994E-8</v>
      </c>
      <c r="H1942" s="2">
        <v>5.2479299999999995E-7</v>
      </c>
      <c r="I1942" s="2">
        <v>2.80378E-6</v>
      </c>
      <c r="J1942" s="2">
        <v>1.3564700000000001E-5</v>
      </c>
      <c r="K1942" s="2">
        <v>5.9203599999999997E-5</v>
      </c>
      <c r="L1942">
        <v>2.32952E-4</v>
      </c>
      <c r="M1942">
        <v>8.2624300000000005E-4</v>
      </c>
      <c r="N1942">
        <v>2.6415399999999999E-3</v>
      </c>
      <c r="O1942">
        <v>7.61227E-3</v>
      </c>
      <c r="P1942">
        <v>1.9773200000000001E-2</v>
      </c>
      <c r="Q1942">
        <v>4.62961E-2</v>
      </c>
      <c r="R1942">
        <v>9.7705100000000003E-2</v>
      </c>
      <c r="S1942">
        <v>0.185864</v>
      </c>
      <c r="T1942">
        <v>0.31869799999999998</v>
      </c>
      <c r="U1942">
        <v>0.49257000000000001</v>
      </c>
      <c r="V1942">
        <v>0.68621900000000002</v>
      </c>
      <c r="W1942">
        <v>0.86171200000000003</v>
      </c>
      <c r="X1942">
        <v>0.97536500000000004</v>
      </c>
      <c r="Y1942">
        <v>0.99999800000000005</v>
      </c>
      <c r="Z1942">
        <v>0.99995400000000001</v>
      </c>
      <c r="AA1942">
        <v>0.99915900000000002</v>
      </c>
      <c r="AB1942">
        <v>0.99738000000000004</v>
      </c>
      <c r="AC1942">
        <v>0.99462099999999998</v>
      </c>
      <c r="AD1942">
        <v>0.99089099999999997</v>
      </c>
      <c r="AE1942">
        <v>0.98620200000000002</v>
      </c>
      <c r="AF1942">
        <v>0.98056500000000002</v>
      </c>
      <c r="AG1942">
        <v>0.97399899999999995</v>
      </c>
      <c r="AH1942">
        <v>0.96652199999999999</v>
      </c>
      <c r="AI1942">
        <v>0.95815600000000001</v>
      </c>
      <c r="AJ1942">
        <v>0.94892600000000005</v>
      </c>
      <c r="AK1942">
        <v>0.93885600000000002</v>
      </c>
      <c r="AL1942">
        <v>0.92797700000000005</v>
      </c>
      <c r="AM1942">
        <v>0.91631899999999999</v>
      </c>
      <c r="AN1942">
        <v>0.90391500000000002</v>
      </c>
      <c r="AO1942">
        <v>0.89079799999999998</v>
      </c>
      <c r="AP1942">
        <v>0.87700599999999995</v>
      </c>
      <c r="AQ1942">
        <v>0.86257499999999998</v>
      </c>
      <c r="AR1942">
        <v>0.84754399999999996</v>
      </c>
      <c r="AS1942">
        <v>0.83195399999999997</v>
      </c>
      <c r="AT1942">
        <v>0.81584400000000001</v>
      </c>
      <c r="AU1942">
        <v>0.799257</v>
      </c>
      <c r="AV1942">
        <v>0.78223500000000001</v>
      </c>
      <c r="AW1942">
        <v>0.76481900000000003</v>
      </c>
      <c r="AX1942">
        <v>0.747054</v>
      </c>
      <c r="AY1942">
        <v>0.72898099999999999</v>
      </c>
    </row>
    <row r="1943" spans="1:51" x14ac:dyDescent="0.35">
      <c r="A1943" t="s">
        <v>747</v>
      </c>
      <c r="B1943">
        <v>5</v>
      </c>
      <c r="C1943">
        <v>2019</v>
      </c>
      <c r="D1943">
        <v>1</v>
      </c>
      <c r="E1943" t="s">
        <v>1808</v>
      </c>
      <c r="F1943">
        <v>1</v>
      </c>
      <c r="G1943">
        <v>1</v>
      </c>
      <c r="H1943">
        <v>1</v>
      </c>
      <c r="I1943">
        <v>1</v>
      </c>
      <c r="J1943">
        <v>1</v>
      </c>
      <c r="K1943">
        <v>1</v>
      </c>
      <c r="L1943">
        <v>1</v>
      </c>
      <c r="M1943">
        <v>1</v>
      </c>
      <c r="N1943">
        <v>1</v>
      </c>
      <c r="O1943">
        <v>1</v>
      </c>
      <c r="P1943">
        <v>1</v>
      </c>
      <c r="Q1943">
        <v>1</v>
      </c>
      <c r="R1943">
        <v>1</v>
      </c>
      <c r="S1943">
        <v>1</v>
      </c>
      <c r="T1943">
        <v>1</v>
      </c>
      <c r="U1943">
        <v>1</v>
      </c>
      <c r="V1943">
        <v>1</v>
      </c>
      <c r="W1943">
        <v>1</v>
      </c>
      <c r="X1943">
        <v>1</v>
      </c>
      <c r="Y1943">
        <v>1</v>
      </c>
      <c r="Z1943">
        <v>1</v>
      </c>
      <c r="AA1943">
        <v>1</v>
      </c>
      <c r="AB1943">
        <v>1</v>
      </c>
      <c r="AC1943">
        <v>1</v>
      </c>
      <c r="AD1943">
        <v>1</v>
      </c>
      <c r="AE1943">
        <v>1</v>
      </c>
      <c r="AF1943">
        <v>1</v>
      </c>
      <c r="AG1943">
        <v>1</v>
      </c>
      <c r="AH1943">
        <v>1</v>
      </c>
      <c r="AI1943">
        <v>1</v>
      </c>
      <c r="AJ1943">
        <v>1</v>
      </c>
      <c r="AK1943">
        <v>1</v>
      </c>
      <c r="AL1943">
        <v>1</v>
      </c>
      <c r="AM1943">
        <v>1</v>
      </c>
      <c r="AN1943">
        <v>1</v>
      </c>
      <c r="AO1943">
        <v>1</v>
      </c>
      <c r="AP1943">
        <v>1</v>
      </c>
      <c r="AQ1943">
        <v>1</v>
      </c>
      <c r="AR1943">
        <v>1</v>
      </c>
      <c r="AS1943">
        <v>1</v>
      </c>
      <c r="AT1943">
        <v>1</v>
      </c>
      <c r="AU1943">
        <v>1</v>
      </c>
      <c r="AV1943">
        <v>1</v>
      </c>
      <c r="AW1943">
        <v>1</v>
      </c>
      <c r="AX1943">
        <v>1</v>
      </c>
      <c r="AY1943">
        <v>1</v>
      </c>
    </row>
    <row r="1944" spans="1:51" x14ac:dyDescent="0.35">
      <c r="A1944" t="s">
        <v>749</v>
      </c>
      <c r="B1944">
        <v>5</v>
      </c>
      <c r="C1944">
        <v>2019</v>
      </c>
      <c r="D1944">
        <v>1</v>
      </c>
      <c r="E1944" t="s">
        <v>1809</v>
      </c>
      <c r="F1944">
        <v>1</v>
      </c>
      <c r="G1944">
        <v>1</v>
      </c>
      <c r="H1944">
        <v>1</v>
      </c>
      <c r="I1944">
        <v>1</v>
      </c>
      <c r="J1944">
        <v>1</v>
      </c>
      <c r="K1944">
        <v>1</v>
      </c>
      <c r="L1944">
        <v>1</v>
      </c>
      <c r="M1944">
        <v>1</v>
      </c>
      <c r="N1944">
        <v>1</v>
      </c>
      <c r="O1944">
        <v>1</v>
      </c>
      <c r="P1944">
        <v>1</v>
      </c>
      <c r="Q1944">
        <v>1</v>
      </c>
      <c r="R1944">
        <v>1</v>
      </c>
      <c r="S1944">
        <v>1</v>
      </c>
      <c r="T1944">
        <v>1</v>
      </c>
      <c r="U1944">
        <v>1</v>
      </c>
      <c r="V1944">
        <v>1</v>
      </c>
      <c r="W1944">
        <v>1</v>
      </c>
      <c r="X1944">
        <v>1</v>
      </c>
      <c r="Y1944">
        <v>1</v>
      </c>
      <c r="Z1944">
        <v>1</v>
      </c>
      <c r="AA1944">
        <v>1</v>
      </c>
      <c r="AB1944">
        <v>1</v>
      </c>
      <c r="AC1944">
        <v>1</v>
      </c>
      <c r="AD1944">
        <v>1</v>
      </c>
      <c r="AE1944">
        <v>1</v>
      </c>
      <c r="AF1944">
        <v>1</v>
      </c>
      <c r="AG1944">
        <v>1</v>
      </c>
      <c r="AH1944">
        <v>1</v>
      </c>
      <c r="AI1944">
        <v>1</v>
      </c>
      <c r="AJ1944">
        <v>1</v>
      </c>
      <c r="AK1944">
        <v>1</v>
      </c>
      <c r="AL1944">
        <v>1</v>
      </c>
      <c r="AM1944">
        <v>1</v>
      </c>
      <c r="AN1944">
        <v>1</v>
      </c>
      <c r="AO1944">
        <v>1</v>
      </c>
      <c r="AP1944">
        <v>1</v>
      </c>
      <c r="AQ1944">
        <v>1</v>
      </c>
      <c r="AR1944">
        <v>1</v>
      </c>
      <c r="AS1944">
        <v>1</v>
      </c>
      <c r="AT1944">
        <v>1</v>
      </c>
      <c r="AU1944">
        <v>1</v>
      </c>
      <c r="AV1944">
        <v>1</v>
      </c>
      <c r="AW1944">
        <v>1</v>
      </c>
      <c r="AX1944">
        <v>1</v>
      </c>
      <c r="AY1944">
        <v>1</v>
      </c>
    </row>
    <row r="1945" spans="1:51" x14ac:dyDescent="0.35">
      <c r="A1945" t="s">
        <v>743</v>
      </c>
      <c r="B1945">
        <v>5</v>
      </c>
      <c r="C1945">
        <v>2019</v>
      </c>
      <c r="D1945">
        <v>1</v>
      </c>
      <c r="E1945" t="s">
        <v>1731</v>
      </c>
      <c r="F1945" s="2">
        <v>4.6423599999999998E-8</v>
      </c>
      <c r="G1945" s="2">
        <v>9.0990199999999994E-8</v>
      </c>
      <c r="H1945" s="2">
        <v>5.2479299999999995E-7</v>
      </c>
      <c r="I1945" s="2">
        <v>2.80378E-6</v>
      </c>
      <c r="J1945" s="2">
        <v>1.3564700000000001E-5</v>
      </c>
      <c r="K1945" s="2">
        <v>5.9203599999999997E-5</v>
      </c>
      <c r="L1945">
        <v>2.32952E-4</v>
      </c>
      <c r="M1945">
        <v>8.2624300000000005E-4</v>
      </c>
      <c r="N1945">
        <v>2.6415399999999999E-3</v>
      </c>
      <c r="O1945">
        <v>7.61227E-3</v>
      </c>
      <c r="P1945">
        <v>1.9773200000000001E-2</v>
      </c>
      <c r="Q1945">
        <v>4.62961E-2</v>
      </c>
      <c r="R1945">
        <v>9.7705100000000003E-2</v>
      </c>
      <c r="S1945">
        <v>0.185864</v>
      </c>
      <c r="T1945">
        <v>0.31869799999999998</v>
      </c>
      <c r="U1945">
        <v>0.49257000000000001</v>
      </c>
      <c r="V1945">
        <v>0.68621900000000002</v>
      </c>
      <c r="W1945">
        <v>0.86171200000000003</v>
      </c>
      <c r="X1945">
        <v>0.97536500000000004</v>
      </c>
      <c r="Y1945">
        <v>0.99999800000000005</v>
      </c>
      <c r="Z1945">
        <v>0.99995400000000001</v>
      </c>
      <c r="AA1945">
        <v>0.99915900000000002</v>
      </c>
      <c r="AB1945">
        <v>0.99738000000000004</v>
      </c>
      <c r="AC1945">
        <v>0.99462099999999998</v>
      </c>
      <c r="AD1945">
        <v>0.99089099999999997</v>
      </c>
      <c r="AE1945">
        <v>0.98620200000000002</v>
      </c>
      <c r="AF1945">
        <v>0.98056500000000002</v>
      </c>
      <c r="AG1945">
        <v>0.97399899999999995</v>
      </c>
      <c r="AH1945">
        <v>0.96652199999999999</v>
      </c>
      <c r="AI1945">
        <v>0.95815600000000001</v>
      </c>
      <c r="AJ1945">
        <v>0.94892600000000005</v>
      </c>
      <c r="AK1945">
        <v>0.93885600000000002</v>
      </c>
      <c r="AL1945">
        <v>0.92797700000000005</v>
      </c>
      <c r="AM1945">
        <v>0.91631899999999999</v>
      </c>
      <c r="AN1945">
        <v>0.90391500000000002</v>
      </c>
      <c r="AO1945">
        <v>0.89079799999999998</v>
      </c>
      <c r="AP1945">
        <v>0.87700599999999995</v>
      </c>
      <c r="AQ1945">
        <v>0.86257499999999998</v>
      </c>
      <c r="AR1945">
        <v>0.84754399999999996</v>
      </c>
      <c r="AS1945">
        <v>0.83195399999999997</v>
      </c>
      <c r="AT1945">
        <v>0.81584400000000001</v>
      </c>
      <c r="AU1945">
        <v>0.799257</v>
      </c>
      <c r="AV1945">
        <v>0.78223500000000001</v>
      </c>
      <c r="AW1945">
        <v>0.76481900000000003</v>
      </c>
      <c r="AX1945">
        <v>0.747054</v>
      </c>
      <c r="AY1945">
        <v>0.72898099999999999</v>
      </c>
    </row>
    <row r="1946" spans="1:51" x14ac:dyDescent="0.35">
      <c r="A1946" t="s">
        <v>745</v>
      </c>
      <c r="B1946">
        <v>5</v>
      </c>
      <c r="C1946">
        <v>2019</v>
      </c>
      <c r="D1946">
        <v>1</v>
      </c>
      <c r="E1946" t="s">
        <v>1732</v>
      </c>
      <c r="F1946" s="2">
        <v>4.6423599999999998E-8</v>
      </c>
      <c r="G1946" s="2">
        <v>9.0990199999999994E-8</v>
      </c>
      <c r="H1946" s="2">
        <v>5.2479299999999995E-7</v>
      </c>
      <c r="I1946" s="2">
        <v>2.80378E-6</v>
      </c>
      <c r="J1946" s="2">
        <v>1.3564700000000001E-5</v>
      </c>
      <c r="K1946" s="2">
        <v>5.9203599999999997E-5</v>
      </c>
      <c r="L1946">
        <v>2.32952E-4</v>
      </c>
      <c r="M1946">
        <v>8.2624300000000005E-4</v>
      </c>
      <c r="N1946">
        <v>2.6415399999999999E-3</v>
      </c>
      <c r="O1946">
        <v>7.61227E-3</v>
      </c>
      <c r="P1946">
        <v>1.9773200000000001E-2</v>
      </c>
      <c r="Q1946">
        <v>4.62961E-2</v>
      </c>
      <c r="R1946">
        <v>9.7705100000000003E-2</v>
      </c>
      <c r="S1946">
        <v>0.185864</v>
      </c>
      <c r="T1946">
        <v>0.31869799999999998</v>
      </c>
      <c r="U1946">
        <v>0.49257000000000001</v>
      </c>
      <c r="V1946">
        <v>0.68621900000000002</v>
      </c>
      <c r="W1946">
        <v>0.86171200000000003</v>
      </c>
      <c r="X1946">
        <v>0.97536500000000004</v>
      </c>
      <c r="Y1946">
        <v>0.99999800000000005</v>
      </c>
      <c r="Z1946">
        <v>0.99995400000000001</v>
      </c>
      <c r="AA1946">
        <v>0.99915900000000002</v>
      </c>
      <c r="AB1946">
        <v>0.99738000000000004</v>
      </c>
      <c r="AC1946">
        <v>0.99462099999999998</v>
      </c>
      <c r="AD1946">
        <v>0.99089099999999997</v>
      </c>
      <c r="AE1946">
        <v>0.98620200000000002</v>
      </c>
      <c r="AF1946">
        <v>0.98056500000000002</v>
      </c>
      <c r="AG1946">
        <v>0.97399899999999995</v>
      </c>
      <c r="AH1946">
        <v>0.96652199999999999</v>
      </c>
      <c r="AI1946">
        <v>0.95815600000000001</v>
      </c>
      <c r="AJ1946">
        <v>0.94892600000000005</v>
      </c>
      <c r="AK1946">
        <v>0.93885600000000002</v>
      </c>
      <c r="AL1946">
        <v>0.92797700000000005</v>
      </c>
      <c r="AM1946">
        <v>0.91631899999999999</v>
      </c>
      <c r="AN1946">
        <v>0.90391500000000002</v>
      </c>
      <c r="AO1946">
        <v>0.89079799999999998</v>
      </c>
      <c r="AP1946">
        <v>0.87700599999999995</v>
      </c>
      <c r="AQ1946">
        <v>0.86257499999999998</v>
      </c>
      <c r="AR1946">
        <v>0.84754399999999996</v>
      </c>
      <c r="AS1946">
        <v>0.83195399999999997</v>
      </c>
      <c r="AT1946">
        <v>0.81584400000000001</v>
      </c>
      <c r="AU1946">
        <v>0.799257</v>
      </c>
      <c r="AV1946">
        <v>0.78223500000000001</v>
      </c>
      <c r="AW1946">
        <v>0.76481900000000003</v>
      </c>
      <c r="AX1946">
        <v>0.747054</v>
      </c>
      <c r="AY1946">
        <v>0.72898099999999999</v>
      </c>
    </row>
    <row r="1947" spans="1:51" x14ac:dyDescent="0.35">
      <c r="A1947" t="s">
        <v>743</v>
      </c>
      <c r="B1947">
        <v>5</v>
      </c>
      <c r="C1947">
        <v>2020</v>
      </c>
      <c r="D1947">
        <v>1</v>
      </c>
      <c r="E1947" t="s">
        <v>1810</v>
      </c>
      <c r="F1947" s="2">
        <v>4.6423599999999998E-8</v>
      </c>
      <c r="G1947" s="2">
        <v>9.0990199999999994E-8</v>
      </c>
      <c r="H1947" s="2">
        <v>5.2479299999999995E-7</v>
      </c>
      <c r="I1947" s="2">
        <v>2.80378E-6</v>
      </c>
      <c r="J1947" s="2">
        <v>1.3564700000000001E-5</v>
      </c>
      <c r="K1947" s="2">
        <v>5.9203599999999997E-5</v>
      </c>
      <c r="L1947">
        <v>2.32952E-4</v>
      </c>
      <c r="M1947">
        <v>8.2624300000000005E-4</v>
      </c>
      <c r="N1947">
        <v>2.6415399999999999E-3</v>
      </c>
      <c r="O1947">
        <v>7.61227E-3</v>
      </c>
      <c r="P1947">
        <v>1.9773200000000001E-2</v>
      </c>
      <c r="Q1947">
        <v>4.62961E-2</v>
      </c>
      <c r="R1947">
        <v>9.7705100000000003E-2</v>
      </c>
      <c r="S1947">
        <v>0.185864</v>
      </c>
      <c r="T1947">
        <v>0.31869799999999998</v>
      </c>
      <c r="U1947">
        <v>0.49257000000000001</v>
      </c>
      <c r="V1947">
        <v>0.68621900000000002</v>
      </c>
      <c r="W1947">
        <v>0.86171200000000003</v>
      </c>
      <c r="X1947">
        <v>0.97536500000000004</v>
      </c>
      <c r="Y1947">
        <v>0.99999800000000005</v>
      </c>
      <c r="Z1947">
        <v>0.99995400000000001</v>
      </c>
      <c r="AA1947">
        <v>0.99915900000000002</v>
      </c>
      <c r="AB1947">
        <v>0.99738000000000004</v>
      </c>
      <c r="AC1947">
        <v>0.99462099999999998</v>
      </c>
      <c r="AD1947">
        <v>0.99089099999999997</v>
      </c>
      <c r="AE1947">
        <v>0.98620200000000002</v>
      </c>
      <c r="AF1947">
        <v>0.98056500000000002</v>
      </c>
      <c r="AG1947">
        <v>0.97399899999999995</v>
      </c>
      <c r="AH1947">
        <v>0.96652199999999999</v>
      </c>
      <c r="AI1947">
        <v>0.95815600000000001</v>
      </c>
      <c r="AJ1947">
        <v>0.94892600000000005</v>
      </c>
      <c r="AK1947">
        <v>0.93885600000000002</v>
      </c>
      <c r="AL1947">
        <v>0.92797700000000005</v>
      </c>
      <c r="AM1947">
        <v>0.91631899999999999</v>
      </c>
      <c r="AN1947">
        <v>0.90391500000000002</v>
      </c>
      <c r="AO1947">
        <v>0.89079799999999998</v>
      </c>
      <c r="AP1947">
        <v>0.87700599999999995</v>
      </c>
      <c r="AQ1947">
        <v>0.86257499999999998</v>
      </c>
      <c r="AR1947">
        <v>0.84754399999999996</v>
      </c>
      <c r="AS1947">
        <v>0.83195399999999997</v>
      </c>
      <c r="AT1947">
        <v>0.81584400000000001</v>
      </c>
      <c r="AU1947">
        <v>0.799257</v>
      </c>
      <c r="AV1947">
        <v>0.78223500000000001</v>
      </c>
      <c r="AW1947">
        <v>0.76481900000000003</v>
      </c>
      <c r="AX1947">
        <v>0.747054</v>
      </c>
      <c r="AY1947">
        <v>0.72898099999999999</v>
      </c>
    </row>
    <row r="1948" spans="1:51" x14ac:dyDescent="0.35">
      <c r="A1948" t="s">
        <v>745</v>
      </c>
      <c r="B1948">
        <v>5</v>
      </c>
      <c r="C1948">
        <v>2020</v>
      </c>
      <c r="D1948">
        <v>1</v>
      </c>
      <c r="E1948" t="s">
        <v>1811</v>
      </c>
      <c r="F1948" s="2">
        <v>4.6423599999999998E-8</v>
      </c>
      <c r="G1948" s="2">
        <v>9.0990199999999994E-8</v>
      </c>
      <c r="H1948" s="2">
        <v>5.2479299999999995E-7</v>
      </c>
      <c r="I1948" s="2">
        <v>2.80378E-6</v>
      </c>
      <c r="J1948" s="2">
        <v>1.3564700000000001E-5</v>
      </c>
      <c r="K1948" s="2">
        <v>5.9203599999999997E-5</v>
      </c>
      <c r="L1948">
        <v>2.32952E-4</v>
      </c>
      <c r="M1948">
        <v>8.2624300000000005E-4</v>
      </c>
      <c r="N1948">
        <v>2.6415399999999999E-3</v>
      </c>
      <c r="O1948">
        <v>7.61227E-3</v>
      </c>
      <c r="P1948">
        <v>1.9773200000000001E-2</v>
      </c>
      <c r="Q1948">
        <v>4.62961E-2</v>
      </c>
      <c r="R1948">
        <v>9.7705100000000003E-2</v>
      </c>
      <c r="S1948">
        <v>0.185864</v>
      </c>
      <c r="T1948">
        <v>0.31869799999999998</v>
      </c>
      <c r="U1948">
        <v>0.49257000000000001</v>
      </c>
      <c r="V1948">
        <v>0.68621900000000002</v>
      </c>
      <c r="W1948">
        <v>0.86171200000000003</v>
      </c>
      <c r="X1948">
        <v>0.97536500000000004</v>
      </c>
      <c r="Y1948">
        <v>0.99999800000000005</v>
      </c>
      <c r="Z1948">
        <v>0.99995400000000001</v>
      </c>
      <c r="AA1948">
        <v>0.99915900000000002</v>
      </c>
      <c r="AB1948">
        <v>0.99738000000000004</v>
      </c>
      <c r="AC1948">
        <v>0.99462099999999998</v>
      </c>
      <c r="AD1948">
        <v>0.99089099999999997</v>
      </c>
      <c r="AE1948">
        <v>0.98620200000000002</v>
      </c>
      <c r="AF1948">
        <v>0.98056500000000002</v>
      </c>
      <c r="AG1948">
        <v>0.97399899999999995</v>
      </c>
      <c r="AH1948">
        <v>0.96652199999999999</v>
      </c>
      <c r="AI1948">
        <v>0.95815600000000001</v>
      </c>
      <c r="AJ1948">
        <v>0.94892600000000005</v>
      </c>
      <c r="AK1948">
        <v>0.93885600000000002</v>
      </c>
      <c r="AL1948">
        <v>0.92797700000000005</v>
      </c>
      <c r="AM1948">
        <v>0.91631899999999999</v>
      </c>
      <c r="AN1948">
        <v>0.90391500000000002</v>
      </c>
      <c r="AO1948">
        <v>0.89079799999999998</v>
      </c>
      <c r="AP1948">
        <v>0.87700599999999995</v>
      </c>
      <c r="AQ1948">
        <v>0.86257499999999998</v>
      </c>
      <c r="AR1948">
        <v>0.84754399999999996</v>
      </c>
      <c r="AS1948">
        <v>0.83195399999999997</v>
      </c>
      <c r="AT1948">
        <v>0.81584400000000001</v>
      </c>
      <c r="AU1948">
        <v>0.799257</v>
      </c>
      <c r="AV1948">
        <v>0.78223500000000001</v>
      </c>
      <c r="AW1948">
        <v>0.76481900000000003</v>
      </c>
      <c r="AX1948">
        <v>0.747054</v>
      </c>
      <c r="AY1948">
        <v>0.72898099999999999</v>
      </c>
    </row>
    <row r="1949" spans="1:51" x14ac:dyDescent="0.35">
      <c r="A1949" t="s">
        <v>743</v>
      </c>
      <c r="B1949">
        <v>6</v>
      </c>
      <c r="C1949">
        <v>1982</v>
      </c>
      <c r="D1949">
        <v>1</v>
      </c>
      <c r="E1949" t="s">
        <v>777</v>
      </c>
      <c r="F1949">
        <v>1.6929E-4</v>
      </c>
      <c r="G1949">
        <v>3.3180900000000002E-4</v>
      </c>
      <c r="H1949">
        <v>6.7221499999999999E-4</v>
      </c>
      <c r="I1949">
        <v>1.3182199999999999E-3</v>
      </c>
      <c r="J1949">
        <v>2.5022199999999999E-3</v>
      </c>
      <c r="K1949">
        <v>4.5974900000000001E-3</v>
      </c>
      <c r="L1949">
        <v>8.1766400000000006E-3</v>
      </c>
      <c r="M1949">
        <v>1.4076200000000001E-2</v>
      </c>
      <c r="N1949">
        <v>2.3456100000000001E-2</v>
      </c>
      <c r="O1949">
        <v>3.7834199999999998E-2</v>
      </c>
      <c r="P1949">
        <v>5.9070499999999998E-2</v>
      </c>
      <c r="Q1949">
        <v>8.9271900000000001E-2</v>
      </c>
      <c r="R1949">
        <v>0.13059200000000001</v>
      </c>
      <c r="S1949">
        <v>0.184917</v>
      </c>
      <c r="T1949">
        <v>0.25345200000000001</v>
      </c>
      <c r="U1949">
        <v>0.33625699999999997</v>
      </c>
      <c r="V1949">
        <v>0.43182199999999998</v>
      </c>
      <c r="W1949">
        <v>0.53678099999999995</v>
      </c>
      <c r="X1949">
        <v>0.64587300000000003</v>
      </c>
      <c r="Y1949">
        <v>0.75223700000000004</v>
      </c>
      <c r="Z1949">
        <v>0.84804900000000005</v>
      </c>
      <c r="AA1949">
        <v>0.92543299999999995</v>
      </c>
      <c r="AB1949">
        <v>0.977522</v>
      </c>
      <c r="AC1949">
        <v>0.99946500000000005</v>
      </c>
      <c r="AD1949">
        <v>1</v>
      </c>
      <c r="AE1949">
        <v>0.99998500000000001</v>
      </c>
      <c r="AF1949">
        <v>0.999942</v>
      </c>
      <c r="AG1949">
        <v>0.99990400000000002</v>
      </c>
      <c r="AH1949">
        <v>0.999884</v>
      </c>
      <c r="AI1949">
        <v>0.99987800000000004</v>
      </c>
      <c r="AJ1949">
        <v>0.99987700000000002</v>
      </c>
      <c r="AK1949">
        <v>0.99987700000000002</v>
      </c>
      <c r="AL1949">
        <v>0.99987700000000002</v>
      </c>
      <c r="AM1949">
        <v>0.99987700000000002</v>
      </c>
      <c r="AN1949">
        <v>0.99987700000000002</v>
      </c>
      <c r="AO1949">
        <v>0.99987700000000002</v>
      </c>
      <c r="AP1949">
        <v>0.99987700000000002</v>
      </c>
      <c r="AQ1949">
        <v>0.99987700000000002</v>
      </c>
      <c r="AR1949">
        <v>0.99987700000000002</v>
      </c>
      <c r="AS1949">
        <v>0.99987700000000002</v>
      </c>
      <c r="AT1949">
        <v>0.99987700000000002</v>
      </c>
      <c r="AU1949">
        <v>0.99987700000000002</v>
      </c>
      <c r="AV1949">
        <v>0.99987700000000002</v>
      </c>
      <c r="AW1949">
        <v>0.99987700000000002</v>
      </c>
      <c r="AX1949">
        <v>0.99987700000000002</v>
      </c>
      <c r="AY1949">
        <v>0.99987700000000002</v>
      </c>
    </row>
    <row r="1950" spans="1:51" x14ac:dyDescent="0.35">
      <c r="A1950" t="s">
        <v>745</v>
      </c>
      <c r="B1950">
        <v>6</v>
      </c>
      <c r="C1950">
        <v>1982</v>
      </c>
      <c r="D1950">
        <v>1</v>
      </c>
      <c r="E1950" t="s">
        <v>778</v>
      </c>
      <c r="F1950">
        <v>1.6929E-4</v>
      </c>
      <c r="G1950">
        <v>3.3180900000000002E-4</v>
      </c>
      <c r="H1950">
        <v>6.7221499999999999E-4</v>
      </c>
      <c r="I1950">
        <v>1.3182199999999999E-3</v>
      </c>
      <c r="J1950">
        <v>2.5022199999999999E-3</v>
      </c>
      <c r="K1950">
        <v>4.5974900000000001E-3</v>
      </c>
      <c r="L1950">
        <v>8.1766400000000006E-3</v>
      </c>
      <c r="M1950">
        <v>1.4076200000000001E-2</v>
      </c>
      <c r="N1950">
        <v>2.3456100000000001E-2</v>
      </c>
      <c r="O1950">
        <v>3.7834199999999998E-2</v>
      </c>
      <c r="P1950">
        <v>5.9070499999999998E-2</v>
      </c>
      <c r="Q1950">
        <v>8.9271900000000001E-2</v>
      </c>
      <c r="R1950">
        <v>0.13059200000000001</v>
      </c>
      <c r="S1950">
        <v>0.184917</v>
      </c>
      <c r="T1950">
        <v>0.25345200000000001</v>
      </c>
      <c r="U1950">
        <v>0.33625699999999997</v>
      </c>
      <c r="V1950">
        <v>0.43182199999999998</v>
      </c>
      <c r="W1950">
        <v>0.53678099999999995</v>
      </c>
      <c r="X1950">
        <v>0.64587300000000003</v>
      </c>
      <c r="Y1950">
        <v>0.75223700000000004</v>
      </c>
      <c r="Z1950">
        <v>0.84804900000000005</v>
      </c>
      <c r="AA1950">
        <v>0.92543299999999995</v>
      </c>
      <c r="AB1950">
        <v>0.977522</v>
      </c>
      <c r="AC1950">
        <v>0.99946500000000005</v>
      </c>
      <c r="AD1950">
        <v>1</v>
      </c>
      <c r="AE1950">
        <v>0.99998500000000001</v>
      </c>
      <c r="AF1950">
        <v>0.999942</v>
      </c>
      <c r="AG1950">
        <v>0.99990400000000002</v>
      </c>
      <c r="AH1950">
        <v>0.999884</v>
      </c>
      <c r="AI1950">
        <v>0.99987800000000004</v>
      </c>
      <c r="AJ1950">
        <v>0.99987700000000002</v>
      </c>
      <c r="AK1950">
        <v>0.99987700000000002</v>
      </c>
      <c r="AL1950">
        <v>0.99987700000000002</v>
      </c>
      <c r="AM1950">
        <v>0.99987700000000002</v>
      </c>
      <c r="AN1950">
        <v>0.99987700000000002</v>
      </c>
      <c r="AO1950">
        <v>0.99987700000000002</v>
      </c>
      <c r="AP1950">
        <v>0.99987700000000002</v>
      </c>
      <c r="AQ1950">
        <v>0.99987700000000002</v>
      </c>
      <c r="AR1950">
        <v>0.99987700000000002</v>
      </c>
      <c r="AS1950">
        <v>0.99987700000000002</v>
      </c>
      <c r="AT1950">
        <v>0.99987700000000002</v>
      </c>
      <c r="AU1950">
        <v>0.99987700000000002</v>
      </c>
      <c r="AV1950">
        <v>0.99987700000000002</v>
      </c>
      <c r="AW1950">
        <v>0.99987700000000002</v>
      </c>
      <c r="AX1950">
        <v>0.99987700000000002</v>
      </c>
      <c r="AY1950">
        <v>0.99987700000000002</v>
      </c>
    </row>
    <row r="1951" spans="1:51" x14ac:dyDescent="0.35">
      <c r="A1951" t="s">
        <v>747</v>
      </c>
      <c r="B1951">
        <v>6</v>
      </c>
      <c r="C1951">
        <v>1985</v>
      </c>
      <c r="D1951">
        <v>1</v>
      </c>
      <c r="E1951" t="s">
        <v>779</v>
      </c>
      <c r="F1951">
        <v>1</v>
      </c>
      <c r="G1951">
        <v>1</v>
      </c>
      <c r="H1951">
        <v>1</v>
      </c>
      <c r="I1951">
        <v>1</v>
      </c>
      <c r="J1951">
        <v>1</v>
      </c>
      <c r="K1951">
        <v>1</v>
      </c>
      <c r="L1951">
        <v>1</v>
      </c>
      <c r="M1951">
        <v>1</v>
      </c>
      <c r="N1951">
        <v>1</v>
      </c>
      <c r="O1951">
        <v>1</v>
      </c>
      <c r="P1951">
        <v>1</v>
      </c>
      <c r="Q1951">
        <v>1</v>
      </c>
      <c r="R1951">
        <v>1</v>
      </c>
      <c r="S1951">
        <v>1</v>
      </c>
      <c r="T1951">
        <v>1</v>
      </c>
      <c r="U1951">
        <v>1</v>
      </c>
      <c r="V1951">
        <v>1</v>
      </c>
      <c r="W1951">
        <v>1</v>
      </c>
      <c r="X1951">
        <v>1</v>
      </c>
      <c r="Y1951">
        <v>1</v>
      </c>
      <c r="Z1951">
        <v>1</v>
      </c>
      <c r="AA1951">
        <v>1</v>
      </c>
      <c r="AB1951">
        <v>1</v>
      </c>
      <c r="AC1951">
        <v>1</v>
      </c>
      <c r="AD1951">
        <v>1</v>
      </c>
      <c r="AE1951">
        <v>1</v>
      </c>
      <c r="AF1951">
        <v>1</v>
      </c>
      <c r="AG1951">
        <v>1</v>
      </c>
      <c r="AH1951">
        <v>1</v>
      </c>
      <c r="AI1951">
        <v>1</v>
      </c>
      <c r="AJ1951">
        <v>1</v>
      </c>
      <c r="AK1951">
        <v>1</v>
      </c>
      <c r="AL1951">
        <v>1</v>
      </c>
      <c r="AM1951">
        <v>1</v>
      </c>
      <c r="AN1951">
        <v>1</v>
      </c>
      <c r="AO1951">
        <v>1</v>
      </c>
      <c r="AP1951">
        <v>1</v>
      </c>
      <c r="AQ1951">
        <v>1</v>
      </c>
      <c r="AR1951">
        <v>1</v>
      </c>
      <c r="AS1951">
        <v>1</v>
      </c>
      <c r="AT1951">
        <v>1</v>
      </c>
      <c r="AU1951">
        <v>1</v>
      </c>
      <c r="AV1951">
        <v>1</v>
      </c>
      <c r="AW1951">
        <v>1</v>
      </c>
      <c r="AX1951">
        <v>1</v>
      </c>
      <c r="AY1951">
        <v>1</v>
      </c>
    </row>
    <row r="1952" spans="1:51" x14ac:dyDescent="0.35">
      <c r="A1952" t="s">
        <v>749</v>
      </c>
      <c r="B1952">
        <v>6</v>
      </c>
      <c r="C1952">
        <v>1985</v>
      </c>
      <c r="D1952">
        <v>1</v>
      </c>
      <c r="E1952" t="s">
        <v>780</v>
      </c>
      <c r="F1952">
        <v>1</v>
      </c>
      <c r="G1952">
        <v>1</v>
      </c>
      <c r="H1952">
        <v>1</v>
      </c>
      <c r="I1952">
        <v>1</v>
      </c>
      <c r="J1952">
        <v>1</v>
      </c>
      <c r="K1952">
        <v>1</v>
      </c>
      <c r="L1952">
        <v>1</v>
      </c>
      <c r="M1952">
        <v>1</v>
      </c>
      <c r="N1952">
        <v>1</v>
      </c>
      <c r="O1952">
        <v>1</v>
      </c>
      <c r="P1952">
        <v>1</v>
      </c>
      <c r="Q1952">
        <v>1</v>
      </c>
      <c r="R1952">
        <v>1</v>
      </c>
      <c r="S1952">
        <v>1</v>
      </c>
      <c r="T1952">
        <v>1</v>
      </c>
      <c r="U1952">
        <v>1</v>
      </c>
      <c r="V1952">
        <v>1</v>
      </c>
      <c r="W1952">
        <v>1</v>
      </c>
      <c r="X1952">
        <v>1</v>
      </c>
      <c r="Y1952">
        <v>1</v>
      </c>
      <c r="Z1952">
        <v>1</v>
      </c>
      <c r="AA1952">
        <v>1</v>
      </c>
      <c r="AB1952">
        <v>1</v>
      </c>
      <c r="AC1952">
        <v>1</v>
      </c>
      <c r="AD1952">
        <v>1</v>
      </c>
      <c r="AE1952">
        <v>1</v>
      </c>
      <c r="AF1952">
        <v>1</v>
      </c>
      <c r="AG1952">
        <v>1</v>
      </c>
      <c r="AH1952">
        <v>1</v>
      </c>
      <c r="AI1952">
        <v>1</v>
      </c>
      <c r="AJ1952">
        <v>1</v>
      </c>
      <c r="AK1952">
        <v>1</v>
      </c>
      <c r="AL1952">
        <v>1</v>
      </c>
      <c r="AM1952">
        <v>1</v>
      </c>
      <c r="AN1952">
        <v>1</v>
      </c>
      <c r="AO1952">
        <v>1</v>
      </c>
      <c r="AP1952">
        <v>1</v>
      </c>
      <c r="AQ1952">
        <v>1</v>
      </c>
      <c r="AR1952">
        <v>1</v>
      </c>
      <c r="AS1952">
        <v>1</v>
      </c>
      <c r="AT1952">
        <v>1</v>
      </c>
      <c r="AU1952">
        <v>1</v>
      </c>
      <c r="AV1952">
        <v>1</v>
      </c>
      <c r="AW1952">
        <v>1</v>
      </c>
      <c r="AX1952">
        <v>1</v>
      </c>
      <c r="AY1952">
        <v>1</v>
      </c>
    </row>
    <row r="1953" spans="1:51" x14ac:dyDescent="0.35">
      <c r="A1953" t="s">
        <v>743</v>
      </c>
      <c r="B1953">
        <v>6</v>
      </c>
      <c r="C1953">
        <v>1985</v>
      </c>
      <c r="D1953">
        <v>1</v>
      </c>
      <c r="E1953" t="s">
        <v>781</v>
      </c>
      <c r="F1953">
        <v>1.6929E-4</v>
      </c>
      <c r="G1953">
        <v>3.3180900000000002E-4</v>
      </c>
      <c r="H1953">
        <v>6.7221499999999999E-4</v>
      </c>
      <c r="I1953">
        <v>1.3182199999999999E-3</v>
      </c>
      <c r="J1953">
        <v>2.5022199999999999E-3</v>
      </c>
      <c r="K1953">
        <v>4.5974900000000001E-3</v>
      </c>
      <c r="L1953">
        <v>8.1766400000000006E-3</v>
      </c>
      <c r="M1953">
        <v>1.4076200000000001E-2</v>
      </c>
      <c r="N1953">
        <v>2.3456100000000001E-2</v>
      </c>
      <c r="O1953">
        <v>3.7834199999999998E-2</v>
      </c>
      <c r="P1953">
        <v>5.9070499999999998E-2</v>
      </c>
      <c r="Q1953">
        <v>8.9271900000000001E-2</v>
      </c>
      <c r="R1953">
        <v>0.13059200000000001</v>
      </c>
      <c r="S1953">
        <v>0.184917</v>
      </c>
      <c r="T1953">
        <v>0.25345200000000001</v>
      </c>
      <c r="U1953">
        <v>0.33625699999999997</v>
      </c>
      <c r="V1953">
        <v>0.43182199999999998</v>
      </c>
      <c r="W1953">
        <v>0.53678099999999995</v>
      </c>
      <c r="X1953">
        <v>0.64587300000000003</v>
      </c>
      <c r="Y1953">
        <v>0.75223700000000004</v>
      </c>
      <c r="Z1953">
        <v>0.84804900000000005</v>
      </c>
      <c r="AA1953">
        <v>0.92543299999999995</v>
      </c>
      <c r="AB1953">
        <v>0.977522</v>
      </c>
      <c r="AC1953">
        <v>0.99946500000000005</v>
      </c>
      <c r="AD1953">
        <v>1</v>
      </c>
      <c r="AE1953">
        <v>0.99998500000000001</v>
      </c>
      <c r="AF1953">
        <v>0.999942</v>
      </c>
      <c r="AG1953">
        <v>0.99990400000000002</v>
      </c>
      <c r="AH1953">
        <v>0.999884</v>
      </c>
      <c r="AI1953">
        <v>0.99987800000000004</v>
      </c>
      <c r="AJ1953">
        <v>0.99987700000000002</v>
      </c>
      <c r="AK1953">
        <v>0.99987700000000002</v>
      </c>
      <c r="AL1953">
        <v>0.99987700000000002</v>
      </c>
      <c r="AM1953">
        <v>0.99987700000000002</v>
      </c>
      <c r="AN1953">
        <v>0.99987700000000002</v>
      </c>
      <c r="AO1953">
        <v>0.99987700000000002</v>
      </c>
      <c r="AP1953">
        <v>0.99987700000000002</v>
      </c>
      <c r="AQ1953">
        <v>0.99987700000000002</v>
      </c>
      <c r="AR1953">
        <v>0.99987700000000002</v>
      </c>
      <c r="AS1953">
        <v>0.99987700000000002</v>
      </c>
      <c r="AT1953">
        <v>0.99987700000000002</v>
      </c>
      <c r="AU1953">
        <v>0.99987700000000002</v>
      </c>
      <c r="AV1953">
        <v>0.99987700000000002</v>
      </c>
      <c r="AW1953">
        <v>0.99987700000000002</v>
      </c>
      <c r="AX1953">
        <v>0.99987700000000002</v>
      </c>
      <c r="AY1953">
        <v>0.99987700000000002</v>
      </c>
    </row>
    <row r="1954" spans="1:51" x14ac:dyDescent="0.35">
      <c r="A1954" t="s">
        <v>745</v>
      </c>
      <c r="B1954">
        <v>6</v>
      </c>
      <c r="C1954">
        <v>1985</v>
      </c>
      <c r="D1954">
        <v>1</v>
      </c>
      <c r="E1954" t="s">
        <v>782</v>
      </c>
      <c r="F1954">
        <v>1.6929E-4</v>
      </c>
      <c r="G1954">
        <v>3.3180900000000002E-4</v>
      </c>
      <c r="H1954">
        <v>6.7221499999999999E-4</v>
      </c>
      <c r="I1954">
        <v>1.3182199999999999E-3</v>
      </c>
      <c r="J1954">
        <v>2.5022199999999999E-3</v>
      </c>
      <c r="K1954">
        <v>4.5974900000000001E-3</v>
      </c>
      <c r="L1954">
        <v>8.1766400000000006E-3</v>
      </c>
      <c r="M1954">
        <v>1.4076200000000001E-2</v>
      </c>
      <c r="N1954">
        <v>2.3456100000000001E-2</v>
      </c>
      <c r="O1954">
        <v>3.7834199999999998E-2</v>
      </c>
      <c r="P1954">
        <v>5.9070499999999998E-2</v>
      </c>
      <c r="Q1954">
        <v>8.9271900000000001E-2</v>
      </c>
      <c r="R1954">
        <v>0.13059200000000001</v>
      </c>
      <c r="S1954">
        <v>0.184917</v>
      </c>
      <c r="T1954">
        <v>0.25345200000000001</v>
      </c>
      <c r="U1954">
        <v>0.33625699999999997</v>
      </c>
      <c r="V1954">
        <v>0.43182199999999998</v>
      </c>
      <c r="W1954">
        <v>0.53678099999999995</v>
      </c>
      <c r="X1954">
        <v>0.64587300000000003</v>
      </c>
      <c r="Y1954">
        <v>0.75223700000000004</v>
      </c>
      <c r="Z1954">
        <v>0.84804900000000005</v>
      </c>
      <c r="AA1954">
        <v>0.92543299999999995</v>
      </c>
      <c r="AB1954">
        <v>0.977522</v>
      </c>
      <c r="AC1954">
        <v>0.99946500000000005</v>
      </c>
      <c r="AD1954">
        <v>1</v>
      </c>
      <c r="AE1954">
        <v>0.99998500000000001</v>
      </c>
      <c r="AF1954">
        <v>0.999942</v>
      </c>
      <c r="AG1954">
        <v>0.99990400000000002</v>
      </c>
      <c r="AH1954">
        <v>0.999884</v>
      </c>
      <c r="AI1954">
        <v>0.99987800000000004</v>
      </c>
      <c r="AJ1954">
        <v>0.99987700000000002</v>
      </c>
      <c r="AK1954">
        <v>0.99987700000000002</v>
      </c>
      <c r="AL1954">
        <v>0.99987700000000002</v>
      </c>
      <c r="AM1954">
        <v>0.99987700000000002</v>
      </c>
      <c r="AN1954">
        <v>0.99987700000000002</v>
      </c>
      <c r="AO1954">
        <v>0.99987700000000002</v>
      </c>
      <c r="AP1954">
        <v>0.99987700000000002</v>
      </c>
      <c r="AQ1954">
        <v>0.99987700000000002</v>
      </c>
      <c r="AR1954">
        <v>0.99987700000000002</v>
      </c>
      <c r="AS1954">
        <v>0.99987700000000002</v>
      </c>
      <c r="AT1954">
        <v>0.99987700000000002</v>
      </c>
      <c r="AU1954">
        <v>0.99987700000000002</v>
      </c>
      <c r="AV1954">
        <v>0.99987700000000002</v>
      </c>
      <c r="AW1954">
        <v>0.99987700000000002</v>
      </c>
      <c r="AX1954">
        <v>0.99987700000000002</v>
      </c>
      <c r="AY1954">
        <v>0.99987700000000002</v>
      </c>
    </row>
    <row r="1955" spans="1:51" x14ac:dyDescent="0.35">
      <c r="A1955" t="s">
        <v>747</v>
      </c>
      <c r="B1955">
        <v>6</v>
      </c>
      <c r="C1955">
        <v>2019</v>
      </c>
      <c r="D1955">
        <v>1</v>
      </c>
      <c r="E1955" t="s">
        <v>1812</v>
      </c>
      <c r="F1955">
        <v>1</v>
      </c>
      <c r="G1955">
        <v>1</v>
      </c>
      <c r="H1955">
        <v>1</v>
      </c>
      <c r="I1955">
        <v>1</v>
      </c>
      <c r="J1955">
        <v>1</v>
      </c>
      <c r="K1955">
        <v>1</v>
      </c>
      <c r="L1955">
        <v>1</v>
      </c>
      <c r="M1955">
        <v>1</v>
      </c>
      <c r="N1955">
        <v>1</v>
      </c>
      <c r="O1955">
        <v>1</v>
      </c>
      <c r="P1955">
        <v>1</v>
      </c>
      <c r="Q1955">
        <v>1</v>
      </c>
      <c r="R1955">
        <v>1</v>
      </c>
      <c r="S1955">
        <v>1</v>
      </c>
      <c r="T1955">
        <v>1</v>
      </c>
      <c r="U1955">
        <v>1</v>
      </c>
      <c r="V1955">
        <v>1</v>
      </c>
      <c r="W1955">
        <v>1</v>
      </c>
      <c r="X1955">
        <v>1</v>
      </c>
      <c r="Y1955">
        <v>1</v>
      </c>
      <c r="Z1955">
        <v>1</v>
      </c>
      <c r="AA1955">
        <v>1</v>
      </c>
      <c r="AB1955">
        <v>1</v>
      </c>
      <c r="AC1955">
        <v>1</v>
      </c>
      <c r="AD1955">
        <v>1</v>
      </c>
      <c r="AE1955">
        <v>1</v>
      </c>
      <c r="AF1955">
        <v>1</v>
      </c>
      <c r="AG1955">
        <v>1</v>
      </c>
      <c r="AH1955">
        <v>1</v>
      </c>
      <c r="AI1955">
        <v>1</v>
      </c>
      <c r="AJ1955">
        <v>1</v>
      </c>
      <c r="AK1955">
        <v>1</v>
      </c>
      <c r="AL1955">
        <v>1</v>
      </c>
      <c r="AM1955">
        <v>1</v>
      </c>
      <c r="AN1955">
        <v>1</v>
      </c>
      <c r="AO1955">
        <v>1</v>
      </c>
      <c r="AP1955">
        <v>1</v>
      </c>
      <c r="AQ1955">
        <v>1</v>
      </c>
      <c r="AR1955">
        <v>1</v>
      </c>
      <c r="AS1955">
        <v>1</v>
      </c>
      <c r="AT1955">
        <v>1</v>
      </c>
      <c r="AU1955">
        <v>1</v>
      </c>
      <c r="AV1955">
        <v>1</v>
      </c>
      <c r="AW1955">
        <v>1</v>
      </c>
      <c r="AX1955">
        <v>1</v>
      </c>
      <c r="AY1955">
        <v>1</v>
      </c>
    </row>
    <row r="1956" spans="1:51" x14ac:dyDescent="0.35">
      <c r="A1956" t="s">
        <v>749</v>
      </c>
      <c r="B1956">
        <v>6</v>
      </c>
      <c r="C1956">
        <v>2019</v>
      </c>
      <c r="D1956">
        <v>1</v>
      </c>
      <c r="E1956" t="s">
        <v>1813</v>
      </c>
      <c r="F1956">
        <v>1</v>
      </c>
      <c r="G1956">
        <v>1</v>
      </c>
      <c r="H1956">
        <v>1</v>
      </c>
      <c r="I1956">
        <v>1</v>
      </c>
      <c r="J1956">
        <v>1</v>
      </c>
      <c r="K1956">
        <v>1</v>
      </c>
      <c r="L1956">
        <v>1</v>
      </c>
      <c r="M1956">
        <v>1</v>
      </c>
      <c r="N1956">
        <v>1</v>
      </c>
      <c r="O1956">
        <v>1</v>
      </c>
      <c r="P1956">
        <v>1</v>
      </c>
      <c r="Q1956">
        <v>1</v>
      </c>
      <c r="R1956">
        <v>1</v>
      </c>
      <c r="S1956">
        <v>1</v>
      </c>
      <c r="T1956">
        <v>1</v>
      </c>
      <c r="U1956">
        <v>1</v>
      </c>
      <c r="V1956">
        <v>1</v>
      </c>
      <c r="W1956">
        <v>1</v>
      </c>
      <c r="X1956">
        <v>1</v>
      </c>
      <c r="Y1956">
        <v>1</v>
      </c>
      <c r="Z1956">
        <v>1</v>
      </c>
      <c r="AA1956">
        <v>1</v>
      </c>
      <c r="AB1956">
        <v>1</v>
      </c>
      <c r="AC1956">
        <v>1</v>
      </c>
      <c r="AD1956">
        <v>1</v>
      </c>
      <c r="AE1956">
        <v>1</v>
      </c>
      <c r="AF1956">
        <v>1</v>
      </c>
      <c r="AG1956">
        <v>1</v>
      </c>
      <c r="AH1956">
        <v>1</v>
      </c>
      <c r="AI1956">
        <v>1</v>
      </c>
      <c r="AJ1956">
        <v>1</v>
      </c>
      <c r="AK1956">
        <v>1</v>
      </c>
      <c r="AL1956">
        <v>1</v>
      </c>
      <c r="AM1956">
        <v>1</v>
      </c>
      <c r="AN1956">
        <v>1</v>
      </c>
      <c r="AO1956">
        <v>1</v>
      </c>
      <c r="AP1956">
        <v>1</v>
      </c>
      <c r="AQ1956">
        <v>1</v>
      </c>
      <c r="AR1956">
        <v>1</v>
      </c>
      <c r="AS1956">
        <v>1</v>
      </c>
      <c r="AT1956">
        <v>1</v>
      </c>
      <c r="AU1956">
        <v>1</v>
      </c>
      <c r="AV1956">
        <v>1</v>
      </c>
      <c r="AW1956">
        <v>1</v>
      </c>
      <c r="AX1956">
        <v>1</v>
      </c>
      <c r="AY1956">
        <v>1</v>
      </c>
    </row>
    <row r="1957" spans="1:51" x14ac:dyDescent="0.35">
      <c r="A1957" t="s">
        <v>743</v>
      </c>
      <c r="B1957">
        <v>6</v>
      </c>
      <c r="C1957">
        <v>2019</v>
      </c>
      <c r="D1957">
        <v>1</v>
      </c>
      <c r="E1957" t="s">
        <v>1733</v>
      </c>
      <c r="F1957">
        <v>1.6929E-4</v>
      </c>
      <c r="G1957">
        <v>3.3180900000000002E-4</v>
      </c>
      <c r="H1957">
        <v>6.7221499999999999E-4</v>
      </c>
      <c r="I1957">
        <v>1.3182199999999999E-3</v>
      </c>
      <c r="J1957">
        <v>2.5022199999999999E-3</v>
      </c>
      <c r="K1957">
        <v>4.5974900000000001E-3</v>
      </c>
      <c r="L1957">
        <v>8.1766400000000006E-3</v>
      </c>
      <c r="M1957">
        <v>1.4076200000000001E-2</v>
      </c>
      <c r="N1957">
        <v>2.3456100000000001E-2</v>
      </c>
      <c r="O1957">
        <v>3.7834199999999998E-2</v>
      </c>
      <c r="P1957">
        <v>5.9070499999999998E-2</v>
      </c>
      <c r="Q1957">
        <v>8.9271900000000001E-2</v>
      </c>
      <c r="R1957">
        <v>0.13059200000000001</v>
      </c>
      <c r="S1957">
        <v>0.184917</v>
      </c>
      <c r="T1957">
        <v>0.25345200000000001</v>
      </c>
      <c r="U1957">
        <v>0.33625699999999997</v>
      </c>
      <c r="V1957">
        <v>0.43182199999999998</v>
      </c>
      <c r="W1957">
        <v>0.53678099999999995</v>
      </c>
      <c r="X1957">
        <v>0.64587300000000003</v>
      </c>
      <c r="Y1957">
        <v>0.75223700000000004</v>
      </c>
      <c r="Z1957">
        <v>0.84804900000000005</v>
      </c>
      <c r="AA1957">
        <v>0.92543299999999995</v>
      </c>
      <c r="AB1957">
        <v>0.977522</v>
      </c>
      <c r="AC1957">
        <v>0.99946500000000005</v>
      </c>
      <c r="AD1957">
        <v>1</v>
      </c>
      <c r="AE1957">
        <v>0.99998500000000001</v>
      </c>
      <c r="AF1957">
        <v>0.999942</v>
      </c>
      <c r="AG1957">
        <v>0.99990400000000002</v>
      </c>
      <c r="AH1957">
        <v>0.999884</v>
      </c>
      <c r="AI1957">
        <v>0.99987800000000004</v>
      </c>
      <c r="AJ1957">
        <v>0.99987700000000002</v>
      </c>
      <c r="AK1957">
        <v>0.99987700000000002</v>
      </c>
      <c r="AL1957">
        <v>0.99987700000000002</v>
      </c>
      <c r="AM1957">
        <v>0.99987700000000002</v>
      </c>
      <c r="AN1957">
        <v>0.99987700000000002</v>
      </c>
      <c r="AO1957">
        <v>0.99987700000000002</v>
      </c>
      <c r="AP1957">
        <v>0.99987700000000002</v>
      </c>
      <c r="AQ1957">
        <v>0.99987700000000002</v>
      </c>
      <c r="AR1957">
        <v>0.99987700000000002</v>
      </c>
      <c r="AS1957">
        <v>0.99987700000000002</v>
      </c>
      <c r="AT1957">
        <v>0.99987700000000002</v>
      </c>
      <c r="AU1957">
        <v>0.99987700000000002</v>
      </c>
      <c r="AV1957">
        <v>0.99987700000000002</v>
      </c>
      <c r="AW1957">
        <v>0.99987700000000002</v>
      </c>
      <c r="AX1957">
        <v>0.99987700000000002</v>
      </c>
      <c r="AY1957">
        <v>0.99987700000000002</v>
      </c>
    </row>
    <row r="1958" spans="1:51" x14ac:dyDescent="0.35">
      <c r="A1958" t="s">
        <v>745</v>
      </c>
      <c r="B1958">
        <v>6</v>
      </c>
      <c r="C1958">
        <v>2019</v>
      </c>
      <c r="D1958">
        <v>1</v>
      </c>
      <c r="E1958" t="s">
        <v>1734</v>
      </c>
      <c r="F1958">
        <v>1.6929E-4</v>
      </c>
      <c r="G1958">
        <v>3.3180900000000002E-4</v>
      </c>
      <c r="H1958">
        <v>6.7221499999999999E-4</v>
      </c>
      <c r="I1958">
        <v>1.3182199999999999E-3</v>
      </c>
      <c r="J1958">
        <v>2.5022199999999999E-3</v>
      </c>
      <c r="K1958">
        <v>4.5974900000000001E-3</v>
      </c>
      <c r="L1958">
        <v>8.1766400000000006E-3</v>
      </c>
      <c r="M1958">
        <v>1.4076200000000001E-2</v>
      </c>
      <c r="N1958">
        <v>2.3456100000000001E-2</v>
      </c>
      <c r="O1958">
        <v>3.7834199999999998E-2</v>
      </c>
      <c r="P1958">
        <v>5.9070499999999998E-2</v>
      </c>
      <c r="Q1958">
        <v>8.9271900000000001E-2</v>
      </c>
      <c r="R1958">
        <v>0.13059200000000001</v>
      </c>
      <c r="S1958">
        <v>0.184917</v>
      </c>
      <c r="T1958">
        <v>0.25345200000000001</v>
      </c>
      <c r="U1958">
        <v>0.33625699999999997</v>
      </c>
      <c r="V1958">
        <v>0.43182199999999998</v>
      </c>
      <c r="W1958">
        <v>0.53678099999999995</v>
      </c>
      <c r="X1958">
        <v>0.64587300000000003</v>
      </c>
      <c r="Y1958">
        <v>0.75223700000000004</v>
      </c>
      <c r="Z1958">
        <v>0.84804900000000005</v>
      </c>
      <c r="AA1958">
        <v>0.92543299999999995</v>
      </c>
      <c r="AB1958">
        <v>0.977522</v>
      </c>
      <c r="AC1958">
        <v>0.99946500000000005</v>
      </c>
      <c r="AD1958">
        <v>1</v>
      </c>
      <c r="AE1958">
        <v>0.99998500000000001</v>
      </c>
      <c r="AF1958">
        <v>0.999942</v>
      </c>
      <c r="AG1958">
        <v>0.99990400000000002</v>
      </c>
      <c r="AH1958">
        <v>0.999884</v>
      </c>
      <c r="AI1958">
        <v>0.99987800000000004</v>
      </c>
      <c r="AJ1958">
        <v>0.99987700000000002</v>
      </c>
      <c r="AK1958">
        <v>0.99987700000000002</v>
      </c>
      <c r="AL1958">
        <v>0.99987700000000002</v>
      </c>
      <c r="AM1958">
        <v>0.99987700000000002</v>
      </c>
      <c r="AN1958">
        <v>0.99987700000000002</v>
      </c>
      <c r="AO1958">
        <v>0.99987700000000002</v>
      </c>
      <c r="AP1958">
        <v>0.99987700000000002</v>
      </c>
      <c r="AQ1958">
        <v>0.99987700000000002</v>
      </c>
      <c r="AR1958">
        <v>0.99987700000000002</v>
      </c>
      <c r="AS1958">
        <v>0.99987700000000002</v>
      </c>
      <c r="AT1958">
        <v>0.99987700000000002</v>
      </c>
      <c r="AU1958">
        <v>0.99987700000000002</v>
      </c>
      <c r="AV1958">
        <v>0.99987700000000002</v>
      </c>
      <c r="AW1958">
        <v>0.99987700000000002</v>
      </c>
      <c r="AX1958">
        <v>0.99987700000000002</v>
      </c>
      <c r="AY1958">
        <v>0.99987700000000002</v>
      </c>
    </row>
    <row r="1959" spans="1:51" x14ac:dyDescent="0.35">
      <c r="A1959" t="s">
        <v>743</v>
      </c>
      <c r="B1959">
        <v>6</v>
      </c>
      <c r="C1959">
        <v>2020</v>
      </c>
      <c r="D1959">
        <v>1</v>
      </c>
      <c r="E1959" t="s">
        <v>1814</v>
      </c>
      <c r="F1959">
        <v>1.6929E-4</v>
      </c>
      <c r="G1959">
        <v>3.3180900000000002E-4</v>
      </c>
      <c r="H1959">
        <v>6.7221499999999999E-4</v>
      </c>
      <c r="I1959">
        <v>1.3182199999999999E-3</v>
      </c>
      <c r="J1959">
        <v>2.5022199999999999E-3</v>
      </c>
      <c r="K1959">
        <v>4.5974900000000001E-3</v>
      </c>
      <c r="L1959">
        <v>8.1766400000000006E-3</v>
      </c>
      <c r="M1959">
        <v>1.4076200000000001E-2</v>
      </c>
      <c r="N1959">
        <v>2.3456100000000001E-2</v>
      </c>
      <c r="O1959">
        <v>3.7834199999999998E-2</v>
      </c>
      <c r="P1959">
        <v>5.9070499999999998E-2</v>
      </c>
      <c r="Q1959">
        <v>8.9271900000000001E-2</v>
      </c>
      <c r="R1959">
        <v>0.13059200000000001</v>
      </c>
      <c r="S1959">
        <v>0.184917</v>
      </c>
      <c r="T1959">
        <v>0.25345200000000001</v>
      </c>
      <c r="U1959">
        <v>0.33625699999999997</v>
      </c>
      <c r="V1959">
        <v>0.43182199999999998</v>
      </c>
      <c r="W1959">
        <v>0.53678099999999995</v>
      </c>
      <c r="X1959">
        <v>0.64587300000000003</v>
      </c>
      <c r="Y1959">
        <v>0.75223700000000004</v>
      </c>
      <c r="Z1959">
        <v>0.84804900000000005</v>
      </c>
      <c r="AA1959">
        <v>0.92543299999999995</v>
      </c>
      <c r="AB1959">
        <v>0.977522</v>
      </c>
      <c r="AC1959">
        <v>0.99946500000000005</v>
      </c>
      <c r="AD1959">
        <v>1</v>
      </c>
      <c r="AE1959">
        <v>0.99998500000000001</v>
      </c>
      <c r="AF1959">
        <v>0.999942</v>
      </c>
      <c r="AG1959">
        <v>0.99990400000000002</v>
      </c>
      <c r="AH1959">
        <v>0.999884</v>
      </c>
      <c r="AI1959">
        <v>0.99987800000000004</v>
      </c>
      <c r="AJ1959">
        <v>0.99987700000000002</v>
      </c>
      <c r="AK1959">
        <v>0.99987700000000002</v>
      </c>
      <c r="AL1959">
        <v>0.99987700000000002</v>
      </c>
      <c r="AM1959">
        <v>0.99987700000000002</v>
      </c>
      <c r="AN1959">
        <v>0.99987700000000002</v>
      </c>
      <c r="AO1959">
        <v>0.99987700000000002</v>
      </c>
      <c r="AP1959">
        <v>0.99987700000000002</v>
      </c>
      <c r="AQ1959">
        <v>0.99987700000000002</v>
      </c>
      <c r="AR1959">
        <v>0.99987700000000002</v>
      </c>
      <c r="AS1959">
        <v>0.99987700000000002</v>
      </c>
      <c r="AT1959">
        <v>0.99987700000000002</v>
      </c>
      <c r="AU1959">
        <v>0.99987700000000002</v>
      </c>
      <c r="AV1959">
        <v>0.99987700000000002</v>
      </c>
      <c r="AW1959">
        <v>0.99987700000000002</v>
      </c>
      <c r="AX1959">
        <v>0.99987700000000002</v>
      </c>
      <c r="AY1959">
        <v>0.99987700000000002</v>
      </c>
    </row>
    <row r="1960" spans="1:51" x14ac:dyDescent="0.35">
      <c r="A1960" t="s">
        <v>745</v>
      </c>
      <c r="B1960">
        <v>6</v>
      </c>
      <c r="C1960">
        <v>2020</v>
      </c>
      <c r="D1960">
        <v>1</v>
      </c>
      <c r="E1960" t="s">
        <v>1815</v>
      </c>
      <c r="F1960">
        <v>1.6929E-4</v>
      </c>
      <c r="G1960">
        <v>3.3180900000000002E-4</v>
      </c>
      <c r="H1960">
        <v>6.7221499999999999E-4</v>
      </c>
      <c r="I1960">
        <v>1.3182199999999999E-3</v>
      </c>
      <c r="J1960">
        <v>2.5022199999999999E-3</v>
      </c>
      <c r="K1960">
        <v>4.5974900000000001E-3</v>
      </c>
      <c r="L1960">
        <v>8.1766400000000006E-3</v>
      </c>
      <c r="M1960">
        <v>1.4076200000000001E-2</v>
      </c>
      <c r="N1960">
        <v>2.3456100000000001E-2</v>
      </c>
      <c r="O1960">
        <v>3.7834199999999998E-2</v>
      </c>
      <c r="P1960">
        <v>5.9070499999999998E-2</v>
      </c>
      <c r="Q1960">
        <v>8.9271900000000001E-2</v>
      </c>
      <c r="R1960">
        <v>0.13059200000000001</v>
      </c>
      <c r="S1960">
        <v>0.184917</v>
      </c>
      <c r="T1960">
        <v>0.25345200000000001</v>
      </c>
      <c r="U1960">
        <v>0.33625699999999997</v>
      </c>
      <c r="V1960">
        <v>0.43182199999999998</v>
      </c>
      <c r="W1960">
        <v>0.53678099999999995</v>
      </c>
      <c r="X1960">
        <v>0.64587300000000003</v>
      </c>
      <c r="Y1960">
        <v>0.75223700000000004</v>
      </c>
      <c r="Z1960">
        <v>0.84804900000000005</v>
      </c>
      <c r="AA1960">
        <v>0.92543299999999995</v>
      </c>
      <c r="AB1960">
        <v>0.977522</v>
      </c>
      <c r="AC1960">
        <v>0.99946500000000005</v>
      </c>
      <c r="AD1960">
        <v>1</v>
      </c>
      <c r="AE1960">
        <v>0.99998500000000001</v>
      </c>
      <c r="AF1960">
        <v>0.999942</v>
      </c>
      <c r="AG1960">
        <v>0.99990400000000002</v>
      </c>
      <c r="AH1960">
        <v>0.999884</v>
      </c>
      <c r="AI1960">
        <v>0.99987800000000004</v>
      </c>
      <c r="AJ1960">
        <v>0.99987700000000002</v>
      </c>
      <c r="AK1960">
        <v>0.99987700000000002</v>
      </c>
      <c r="AL1960">
        <v>0.99987700000000002</v>
      </c>
      <c r="AM1960">
        <v>0.99987700000000002</v>
      </c>
      <c r="AN1960">
        <v>0.99987700000000002</v>
      </c>
      <c r="AO1960">
        <v>0.99987700000000002</v>
      </c>
      <c r="AP1960">
        <v>0.99987700000000002</v>
      </c>
      <c r="AQ1960">
        <v>0.99987700000000002</v>
      </c>
      <c r="AR1960">
        <v>0.99987700000000002</v>
      </c>
      <c r="AS1960">
        <v>0.99987700000000002</v>
      </c>
      <c r="AT1960">
        <v>0.99987700000000002</v>
      </c>
      <c r="AU1960">
        <v>0.99987700000000002</v>
      </c>
      <c r="AV1960">
        <v>0.99987700000000002</v>
      </c>
      <c r="AW1960">
        <v>0.99987700000000002</v>
      </c>
      <c r="AX1960">
        <v>0.99987700000000002</v>
      </c>
      <c r="AY1960">
        <v>0.99987700000000002</v>
      </c>
    </row>
    <row r="1963" spans="1:51" x14ac:dyDescent="0.35">
      <c r="A1963" t="s">
        <v>62</v>
      </c>
    </row>
    <row r="1964" spans="1:51" x14ac:dyDescent="0.35">
      <c r="A1964" t="s">
        <v>783</v>
      </c>
    </row>
    <row r="1965" spans="1:51" x14ac:dyDescent="0.35">
      <c r="A1965" t="s">
        <v>784</v>
      </c>
    </row>
    <row r="1966" spans="1:51" x14ac:dyDescent="0.35">
      <c r="A1966" t="s">
        <v>785</v>
      </c>
      <c r="B1966">
        <v>2020</v>
      </c>
      <c r="C1966" t="s">
        <v>786</v>
      </c>
      <c r="D1966">
        <v>2015</v>
      </c>
      <c r="E1966" t="s">
        <v>642</v>
      </c>
      <c r="F1966" t="s">
        <v>1816</v>
      </c>
      <c r="G1966" t="s">
        <v>724</v>
      </c>
    </row>
    <row r="1967" spans="1:51" x14ac:dyDescent="0.35">
      <c r="A1967" t="s">
        <v>787</v>
      </c>
      <c r="B1967" t="s">
        <v>788</v>
      </c>
      <c r="C1967" t="s">
        <v>632</v>
      </c>
      <c r="D1967" t="s">
        <v>789</v>
      </c>
      <c r="E1967" t="s">
        <v>726</v>
      </c>
      <c r="F1967" t="s">
        <v>790</v>
      </c>
      <c r="G1967" t="s">
        <v>727</v>
      </c>
      <c r="H1967">
        <v>0</v>
      </c>
      <c r="I1967">
        <v>1</v>
      </c>
      <c r="J1967">
        <v>2</v>
      </c>
      <c r="K1967">
        <v>3</v>
      </c>
      <c r="L1967">
        <v>4</v>
      </c>
      <c r="M1967">
        <v>5</v>
      </c>
      <c r="N1967">
        <v>6</v>
      </c>
      <c r="O1967">
        <v>7</v>
      </c>
      <c r="P1967">
        <v>8</v>
      </c>
      <c r="Q1967">
        <v>9</v>
      </c>
      <c r="R1967">
        <v>10</v>
      </c>
      <c r="S1967">
        <v>11</v>
      </c>
      <c r="T1967">
        <v>12</v>
      </c>
      <c r="U1967">
        <v>13</v>
      </c>
      <c r="V1967">
        <v>14</v>
      </c>
      <c r="W1967">
        <v>15</v>
      </c>
      <c r="X1967">
        <v>16</v>
      </c>
      <c r="Y1967">
        <v>17</v>
      </c>
      <c r="Z1967">
        <v>18</v>
      </c>
      <c r="AA1967">
        <v>19</v>
      </c>
      <c r="AB1967">
        <v>20</v>
      </c>
      <c r="AC1967">
        <v>21</v>
      </c>
      <c r="AD1967">
        <v>22</v>
      </c>
      <c r="AE1967">
        <v>23</v>
      </c>
      <c r="AF1967">
        <v>24</v>
      </c>
      <c r="AG1967">
        <v>25</v>
      </c>
      <c r="AH1967">
        <v>26</v>
      </c>
      <c r="AI1967">
        <v>27</v>
      </c>
      <c r="AJ1967">
        <v>28</v>
      </c>
      <c r="AK1967">
        <v>29</v>
      </c>
      <c r="AL1967">
        <v>30</v>
      </c>
    </row>
    <row r="1968" spans="1:51" x14ac:dyDescent="0.35">
      <c r="A1968" t="s">
        <v>791</v>
      </c>
      <c r="B1968">
        <v>1</v>
      </c>
      <c r="C1968">
        <v>1982</v>
      </c>
      <c r="D1968">
        <v>1</v>
      </c>
      <c r="E1968">
        <v>1</v>
      </c>
      <c r="F1968">
        <v>1</v>
      </c>
      <c r="G1968" t="s">
        <v>792</v>
      </c>
      <c r="H1968">
        <v>0</v>
      </c>
      <c r="I1968">
        <v>1</v>
      </c>
      <c r="J1968">
        <v>1</v>
      </c>
      <c r="K1968">
        <v>1</v>
      </c>
      <c r="L1968">
        <v>1</v>
      </c>
      <c r="M1968">
        <v>1</v>
      </c>
      <c r="N1968">
        <v>1</v>
      </c>
      <c r="O1968">
        <v>1</v>
      </c>
      <c r="P1968">
        <v>1</v>
      </c>
      <c r="Q1968">
        <v>1</v>
      </c>
      <c r="R1968">
        <v>1</v>
      </c>
      <c r="S1968">
        <v>1</v>
      </c>
      <c r="T1968">
        <v>1</v>
      </c>
      <c r="U1968">
        <v>1</v>
      </c>
      <c r="V1968">
        <v>1</v>
      </c>
      <c r="W1968">
        <v>1</v>
      </c>
      <c r="X1968">
        <v>1</v>
      </c>
      <c r="Y1968">
        <v>1</v>
      </c>
      <c r="Z1968">
        <v>1</v>
      </c>
      <c r="AA1968">
        <v>1</v>
      </c>
      <c r="AB1968">
        <v>1</v>
      </c>
      <c r="AC1968">
        <v>1</v>
      </c>
      <c r="AD1968">
        <v>1</v>
      </c>
      <c r="AE1968">
        <v>1</v>
      </c>
      <c r="AF1968">
        <v>1</v>
      </c>
      <c r="AG1968">
        <v>1</v>
      </c>
      <c r="AH1968">
        <v>1</v>
      </c>
      <c r="AI1968">
        <v>1</v>
      </c>
      <c r="AJ1968">
        <v>1</v>
      </c>
      <c r="AK1968">
        <v>1</v>
      </c>
      <c r="AL1968">
        <v>1</v>
      </c>
    </row>
    <row r="1969" spans="1:38" x14ac:dyDescent="0.35">
      <c r="A1969" t="s">
        <v>791</v>
      </c>
      <c r="B1969">
        <v>1</v>
      </c>
      <c r="C1969">
        <v>1985</v>
      </c>
      <c r="D1969">
        <v>1</v>
      </c>
      <c r="E1969">
        <v>1</v>
      </c>
      <c r="F1969">
        <v>1</v>
      </c>
      <c r="G1969" t="s">
        <v>793</v>
      </c>
      <c r="H1969">
        <v>0</v>
      </c>
      <c r="I1969">
        <v>1</v>
      </c>
      <c r="J1969">
        <v>1</v>
      </c>
      <c r="K1969">
        <v>1</v>
      </c>
      <c r="L1969">
        <v>1</v>
      </c>
      <c r="M1969">
        <v>1</v>
      </c>
      <c r="N1969">
        <v>1</v>
      </c>
      <c r="O1969">
        <v>1</v>
      </c>
      <c r="P1969">
        <v>1</v>
      </c>
      <c r="Q1969">
        <v>1</v>
      </c>
      <c r="R1969">
        <v>1</v>
      </c>
      <c r="S1969">
        <v>1</v>
      </c>
      <c r="T1969">
        <v>1</v>
      </c>
      <c r="U1969">
        <v>1</v>
      </c>
      <c r="V1969">
        <v>1</v>
      </c>
      <c r="W1969">
        <v>1</v>
      </c>
      <c r="X1969">
        <v>1</v>
      </c>
      <c r="Y1969">
        <v>1</v>
      </c>
      <c r="Z1969">
        <v>1</v>
      </c>
      <c r="AA1969">
        <v>1</v>
      </c>
      <c r="AB1969">
        <v>1</v>
      </c>
      <c r="AC1969">
        <v>1</v>
      </c>
      <c r="AD1969">
        <v>1</v>
      </c>
      <c r="AE1969">
        <v>1</v>
      </c>
      <c r="AF1969">
        <v>1</v>
      </c>
      <c r="AG1969">
        <v>1</v>
      </c>
      <c r="AH1969">
        <v>1</v>
      </c>
      <c r="AI1969">
        <v>1</v>
      </c>
      <c r="AJ1969">
        <v>1</v>
      </c>
      <c r="AK1969">
        <v>1</v>
      </c>
      <c r="AL1969">
        <v>1</v>
      </c>
    </row>
    <row r="1970" spans="1:38" x14ac:dyDescent="0.35">
      <c r="A1970" t="s">
        <v>791</v>
      </c>
      <c r="B1970">
        <v>1</v>
      </c>
      <c r="C1970">
        <v>2019</v>
      </c>
      <c r="D1970">
        <v>1</v>
      </c>
      <c r="E1970">
        <v>1</v>
      </c>
      <c r="F1970">
        <v>1</v>
      </c>
      <c r="G1970" t="s">
        <v>1735</v>
      </c>
      <c r="H1970">
        <v>0</v>
      </c>
      <c r="I1970">
        <v>1</v>
      </c>
      <c r="J1970">
        <v>1</v>
      </c>
      <c r="K1970">
        <v>1</v>
      </c>
      <c r="L1970">
        <v>1</v>
      </c>
      <c r="M1970">
        <v>1</v>
      </c>
      <c r="N1970">
        <v>1</v>
      </c>
      <c r="O1970">
        <v>1</v>
      </c>
      <c r="P1970">
        <v>1</v>
      </c>
      <c r="Q1970">
        <v>1</v>
      </c>
      <c r="R1970">
        <v>1</v>
      </c>
      <c r="S1970">
        <v>1</v>
      </c>
      <c r="T1970">
        <v>1</v>
      </c>
      <c r="U1970">
        <v>1</v>
      </c>
      <c r="V1970">
        <v>1</v>
      </c>
      <c r="W1970">
        <v>1</v>
      </c>
      <c r="X1970">
        <v>1</v>
      </c>
      <c r="Y1970">
        <v>1</v>
      </c>
      <c r="Z1970">
        <v>1</v>
      </c>
      <c r="AA1970">
        <v>1</v>
      </c>
      <c r="AB1970">
        <v>1</v>
      </c>
      <c r="AC1970">
        <v>1</v>
      </c>
      <c r="AD1970">
        <v>1</v>
      </c>
      <c r="AE1970">
        <v>1</v>
      </c>
      <c r="AF1970">
        <v>1</v>
      </c>
      <c r="AG1970">
        <v>1</v>
      </c>
      <c r="AH1970">
        <v>1</v>
      </c>
      <c r="AI1970">
        <v>1</v>
      </c>
      <c r="AJ1970">
        <v>1</v>
      </c>
      <c r="AK1970">
        <v>1</v>
      </c>
      <c r="AL1970">
        <v>1</v>
      </c>
    </row>
    <row r="1971" spans="1:38" x14ac:dyDescent="0.35">
      <c r="A1971" t="s">
        <v>791</v>
      </c>
      <c r="B1971">
        <v>1</v>
      </c>
      <c r="C1971">
        <v>2020</v>
      </c>
      <c r="D1971">
        <v>1</v>
      </c>
      <c r="E1971">
        <v>1</v>
      </c>
      <c r="F1971">
        <v>1</v>
      </c>
      <c r="G1971" t="s">
        <v>1817</v>
      </c>
      <c r="H1971">
        <v>0</v>
      </c>
      <c r="I1971">
        <v>1</v>
      </c>
      <c r="J1971">
        <v>1</v>
      </c>
      <c r="K1971">
        <v>1</v>
      </c>
      <c r="L1971">
        <v>1</v>
      </c>
      <c r="M1971">
        <v>1</v>
      </c>
      <c r="N1971">
        <v>1</v>
      </c>
      <c r="O1971">
        <v>1</v>
      </c>
      <c r="P1971">
        <v>1</v>
      </c>
      <c r="Q1971">
        <v>1</v>
      </c>
      <c r="R1971">
        <v>1</v>
      </c>
      <c r="S1971">
        <v>1</v>
      </c>
      <c r="T1971">
        <v>1</v>
      </c>
      <c r="U1971">
        <v>1</v>
      </c>
      <c r="V1971">
        <v>1</v>
      </c>
      <c r="W1971">
        <v>1</v>
      </c>
      <c r="X1971">
        <v>1</v>
      </c>
      <c r="Y1971">
        <v>1</v>
      </c>
      <c r="Z1971">
        <v>1</v>
      </c>
      <c r="AA1971">
        <v>1</v>
      </c>
      <c r="AB1971">
        <v>1</v>
      </c>
      <c r="AC1971">
        <v>1</v>
      </c>
      <c r="AD1971">
        <v>1</v>
      </c>
      <c r="AE1971">
        <v>1</v>
      </c>
      <c r="AF1971">
        <v>1</v>
      </c>
      <c r="AG1971">
        <v>1</v>
      </c>
      <c r="AH1971">
        <v>1</v>
      </c>
      <c r="AI1971">
        <v>1</v>
      </c>
      <c r="AJ1971">
        <v>1</v>
      </c>
      <c r="AK1971">
        <v>1</v>
      </c>
      <c r="AL1971">
        <v>1</v>
      </c>
    </row>
    <row r="1972" spans="1:38" x14ac:dyDescent="0.35">
      <c r="A1972" t="s">
        <v>791</v>
      </c>
      <c r="B1972">
        <v>2</v>
      </c>
      <c r="C1972">
        <v>1982</v>
      </c>
      <c r="D1972">
        <v>1</v>
      </c>
      <c r="E1972">
        <v>1</v>
      </c>
      <c r="F1972">
        <v>1</v>
      </c>
      <c r="G1972" t="s">
        <v>794</v>
      </c>
      <c r="H1972">
        <v>0</v>
      </c>
      <c r="I1972">
        <v>1</v>
      </c>
      <c r="J1972">
        <v>1</v>
      </c>
      <c r="K1972">
        <v>1</v>
      </c>
      <c r="L1972">
        <v>1</v>
      </c>
      <c r="M1972">
        <v>1</v>
      </c>
      <c r="N1972">
        <v>1</v>
      </c>
      <c r="O1972">
        <v>1</v>
      </c>
      <c r="P1972">
        <v>1</v>
      </c>
      <c r="Q1972">
        <v>1</v>
      </c>
      <c r="R1972">
        <v>1</v>
      </c>
      <c r="S1972">
        <v>1</v>
      </c>
      <c r="T1972">
        <v>1</v>
      </c>
      <c r="U1972">
        <v>1</v>
      </c>
      <c r="V1972">
        <v>1</v>
      </c>
      <c r="W1972">
        <v>1</v>
      </c>
      <c r="X1972">
        <v>1</v>
      </c>
      <c r="Y1972">
        <v>1</v>
      </c>
      <c r="Z1972">
        <v>1</v>
      </c>
      <c r="AA1972">
        <v>1</v>
      </c>
      <c r="AB1972">
        <v>1</v>
      </c>
      <c r="AC1972">
        <v>1</v>
      </c>
      <c r="AD1972">
        <v>1</v>
      </c>
      <c r="AE1972">
        <v>1</v>
      </c>
      <c r="AF1972">
        <v>1</v>
      </c>
      <c r="AG1972">
        <v>1</v>
      </c>
      <c r="AH1972">
        <v>1</v>
      </c>
      <c r="AI1972">
        <v>1</v>
      </c>
      <c r="AJ1972">
        <v>1</v>
      </c>
      <c r="AK1972">
        <v>1</v>
      </c>
      <c r="AL1972">
        <v>1</v>
      </c>
    </row>
    <row r="1973" spans="1:38" x14ac:dyDescent="0.35">
      <c r="A1973" t="s">
        <v>791</v>
      </c>
      <c r="B1973">
        <v>2</v>
      </c>
      <c r="C1973">
        <v>1985</v>
      </c>
      <c r="D1973">
        <v>1</v>
      </c>
      <c r="E1973">
        <v>1</v>
      </c>
      <c r="F1973">
        <v>1</v>
      </c>
      <c r="G1973" t="s">
        <v>795</v>
      </c>
      <c r="H1973">
        <v>0</v>
      </c>
      <c r="I1973">
        <v>1</v>
      </c>
      <c r="J1973">
        <v>1</v>
      </c>
      <c r="K1973">
        <v>1</v>
      </c>
      <c r="L1973">
        <v>1</v>
      </c>
      <c r="M1973">
        <v>1</v>
      </c>
      <c r="N1973">
        <v>1</v>
      </c>
      <c r="O1973">
        <v>1</v>
      </c>
      <c r="P1973">
        <v>1</v>
      </c>
      <c r="Q1973">
        <v>1</v>
      </c>
      <c r="R1973">
        <v>1</v>
      </c>
      <c r="S1973">
        <v>1</v>
      </c>
      <c r="T1973">
        <v>1</v>
      </c>
      <c r="U1973">
        <v>1</v>
      </c>
      <c r="V1973">
        <v>1</v>
      </c>
      <c r="W1973">
        <v>1</v>
      </c>
      <c r="X1973">
        <v>1</v>
      </c>
      <c r="Y1973">
        <v>1</v>
      </c>
      <c r="Z1973">
        <v>1</v>
      </c>
      <c r="AA1973">
        <v>1</v>
      </c>
      <c r="AB1973">
        <v>1</v>
      </c>
      <c r="AC1973">
        <v>1</v>
      </c>
      <c r="AD1973">
        <v>1</v>
      </c>
      <c r="AE1973">
        <v>1</v>
      </c>
      <c r="AF1973">
        <v>1</v>
      </c>
      <c r="AG1973">
        <v>1</v>
      </c>
      <c r="AH1973">
        <v>1</v>
      </c>
      <c r="AI1973">
        <v>1</v>
      </c>
      <c r="AJ1973">
        <v>1</v>
      </c>
      <c r="AK1973">
        <v>1</v>
      </c>
      <c r="AL1973">
        <v>1</v>
      </c>
    </row>
    <row r="1974" spans="1:38" x14ac:dyDescent="0.35">
      <c r="A1974" t="s">
        <v>791</v>
      </c>
      <c r="B1974">
        <v>2</v>
      </c>
      <c r="C1974">
        <v>2019</v>
      </c>
      <c r="D1974">
        <v>1</v>
      </c>
      <c r="E1974">
        <v>1</v>
      </c>
      <c r="F1974">
        <v>1</v>
      </c>
      <c r="G1974" t="s">
        <v>1736</v>
      </c>
      <c r="H1974">
        <v>0</v>
      </c>
      <c r="I1974">
        <v>1</v>
      </c>
      <c r="J1974">
        <v>1</v>
      </c>
      <c r="K1974">
        <v>1</v>
      </c>
      <c r="L1974">
        <v>1</v>
      </c>
      <c r="M1974">
        <v>1</v>
      </c>
      <c r="N1974">
        <v>1</v>
      </c>
      <c r="O1974">
        <v>1</v>
      </c>
      <c r="P1974">
        <v>1</v>
      </c>
      <c r="Q1974">
        <v>1</v>
      </c>
      <c r="R1974">
        <v>1</v>
      </c>
      <c r="S1974">
        <v>1</v>
      </c>
      <c r="T1974">
        <v>1</v>
      </c>
      <c r="U1974">
        <v>1</v>
      </c>
      <c r="V1974">
        <v>1</v>
      </c>
      <c r="W1974">
        <v>1</v>
      </c>
      <c r="X1974">
        <v>1</v>
      </c>
      <c r="Y1974">
        <v>1</v>
      </c>
      <c r="Z1974">
        <v>1</v>
      </c>
      <c r="AA1974">
        <v>1</v>
      </c>
      <c r="AB1974">
        <v>1</v>
      </c>
      <c r="AC1974">
        <v>1</v>
      </c>
      <c r="AD1974">
        <v>1</v>
      </c>
      <c r="AE1974">
        <v>1</v>
      </c>
      <c r="AF1974">
        <v>1</v>
      </c>
      <c r="AG1974">
        <v>1</v>
      </c>
      <c r="AH1974">
        <v>1</v>
      </c>
      <c r="AI1974">
        <v>1</v>
      </c>
      <c r="AJ1974">
        <v>1</v>
      </c>
      <c r="AK1974">
        <v>1</v>
      </c>
      <c r="AL1974">
        <v>1</v>
      </c>
    </row>
    <row r="1975" spans="1:38" x14ac:dyDescent="0.35">
      <c r="A1975" t="s">
        <v>791</v>
      </c>
      <c r="B1975">
        <v>2</v>
      </c>
      <c r="C1975">
        <v>2020</v>
      </c>
      <c r="D1975">
        <v>1</v>
      </c>
      <c r="E1975">
        <v>1</v>
      </c>
      <c r="F1975">
        <v>1</v>
      </c>
      <c r="G1975" t="s">
        <v>1818</v>
      </c>
      <c r="H1975">
        <v>0</v>
      </c>
      <c r="I1975">
        <v>1</v>
      </c>
      <c r="J1975">
        <v>1</v>
      </c>
      <c r="K1975">
        <v>1</v>
      </c>
      <c r="L1975">
        <v>1</v>
      </c>
      <c r="M1975">
        <v>1</v>
      </c>
      <c r="N1975">
        <v>1</v>
      </c>
      <c r="O1975">
        <v>1</v>
      </c>
      <c r="P1975">
        <v>1</v>
      </c>
      <c r="Q1975">
        <v>1</v>
      </c>
      <c r="R1975">
        <v>1</v>
      </c>
      <c r="S1975">
        <v>1</v>
      </c>
      <c r="T1975">
        <v>1</v>
      </c>
      <c r="U1975">
        <v>1</v>
      </c>
      <c r="V1975">
        <v>1</v>
      </c>
      <c r="W1975">
        <v>1</v>
      </c>
      <c r="X1975">
        <v>1</v>
      </c>
      <c r="Y1975">
        <v>1</v>
      </c>
      <c r="Z1975">
        <v>1</v>
      </c>
      <c r="AA1975">
        <v>1</v>
      </c>
      <c r="AB1975">
        <v>1</v>
      </c>
      <c r="AC1975">
        <v>1</v>
      </c>
      <c r="AD1975">
        <v>1</v>
      </c>
      <c r="AE1975">
        <v>1</v>
      </c>
      <c r="AF1975">
        <v>1</v>
      </c>
      <c r="AG1975">
        <v>1</v>
      </c>
      <c r="AH1975">
        <v>1</v>
      </c>
      <c r="AI1975">
        <v>1</v>
      </c>
      <c r="AJ1975">
        <v>1</v>
      </c>
      <c r="AK1975">
        <v>1</v>
      </c>
      <c r="AL1975">
        <v>1</v>
      </c>
    </row>
    <row r="1976" spans="1:38" x14ac:dyDescent="0.35">
      <c r="A1976" t="s">
        <v>791</v>
      </c>
      <c r="B1976">
        <v>3</v>
      </c>
      <c r="C1976">
        <v>1982</v>
      </c>
      <c r="D1976">
        <v>1</v>
      </c>
      <c r="E1976">
        <v>1</v>
      </c>
      <c r="F1976">
        <v>1</v>
      </c>
      <c r="G1976" t="s">
        <v>796</v>
      </c>
      <c r="H1976">
        <v>0</v>
      </c>
      <c r="I1976">
        <v>1</v>
      </c>
      <c r="J1976">
        <v>1</v>
      </c>
      <c r="K1976">
        <v>1</v>
      </c>
      <c r="L1976">
        <v>1</v>
      </c>
      <c r="M1976">
        <v>1</v>
      </c>
      <c r="N1976">
        <v>1</v>
      </c>
      <c r="O1976">
        <v>1</v>
      </c>
      <c r="P1976">
        <v>1</v>
      </c>
      <c r="Q1976">
        <v>1</v>
      </c>
      <c r="R1976">
        <v>1</v>
      </c>
      <c r="S1976">
        <v>1</v>
      </c>
      <c r="T1976">
        <v>1</v>
      </c>
      <c r="U1976">
        <v>1</v>
      </c>
      <c r="V1976">
        <v>1</v>
      </c>
      <c r="W1976">
        <v>1</v>
      </c>
      <c r="X1976">
        <v>1</v>
      </c>
      <c r="Y1976">
        <v>1</v>
      </c>
      <c r="Z1976">
        <v>1</v>
      </c>
      <c r="AA1976">
        <v>1</v>
      </c>
      <c r="AB1976">
        <v>1</v>
      </c>
      <c r="AC1976">
        <v>1</v>
      </c>
      <c r="AD1976">
        <v>1</v>
      </c>
      <c r="AE1976">
        <v>1</v>
      </c>
      <c r="AF1976">
        <v>1</v>
      </c>
      <c r="AG1976">
        <v>1</v>
      </c>
      <c r="AH1976">
        <v>1</v>
      </c>
      <c r="AI1976">
        <v>1</v>
      </c>
      <c r="AJ1976">
        <v>1</v>
      </c>
      <c r="AK1976">
        <v>1</v>
      </c>
      <c r="AL1976">
        <v>1</v>
      </c>
    </row>
    <row r="1977" spans="1:38" x14ac:dyDescent="0.35">
      <c r="A1977" t="s">
        <v>791</v>
      </c>
      <c r="B1977">
        <v>3</v>
      </c>
      <c r="C1977">
        <v>1985</v>
      </c>
      <c r="D1977">
        <v>1</v>
      </c>
      <c r="E1977">
        <v>1</v>
      </c>
      <c r="F1977">
        <v>1</v>
      </c>
      <c r="G1977" t="s">
        <v>797</v>
      </c>
      <c r="H1977">
        <v>0</v>
      </c>
      <c r="I1977">
        <v>1</v>
      </c>
      <c r="J1977">
        <v>1</v>
      </c>
      <c r="K1977">
        <v>1</v>
      </c>
      <c r="L1977">
        <v>1</v>
      </c>
      <c r="M1977">
        <v>1</v>
      </c>
      <c r="N1977">
        <v>1</v>
      </c>
      <c r="O1977">
        <v>1</v>
      </c>
      <c r="P1977">
        <v>1</v>
      </c>
      <c r="Q1977">
        <v>1</v>
      </c>
      <c r="R1977">
        <v>1</v>
      </c>
      <c r="S1977">
        <v>1</v>
      </c>
      <c r="T1977">
        <v>1</v>
      </c>
      <c r="U1977">
        <v>1</v>
      </c>
      <c r="V1977">
        <v>1</v>
      </c>
      <c r="W1977">
        <v>1</v>
      </c>
      <c r="X1977">
        <v>1</v>
      </c>
      <c r="Y1977">
        <v>1</v>
      </c>
      <c r="Z1977">
        <v>1</v>
      </c>
      <c r="AA1977">
        <v>1</v>
      </c>
      <c r="AB1977">
        <v>1</v>
      </c>
      <c r="AC1977">
        <v>1</v>
      </c>
      <c r="AD1977">
        <v>1</v>
      </c>
      <c r="AE1977">
        <v>1</v>
      </c>
      <c r="AF1977">
        <v>1</v>
      </c>
      <c r="AG1977">
        <v>1</v>
      </c>
      <c r="AH1977">
        <v>1</v>
      </c>
      <c r="AI1977">
        <v>1</v>
      </c>
      <c r="AJ1977">
        <v>1</v>
      </c>
      <c r="AK1977">
        <v>1</v>
      </c>
      <c r="AL1977">
        <v>1</v>
      </c>
    </row>
    <row r="1978" spans="1:38" x14ac:dyDescent="0.35">
      <c r="A1978" t="s">
        <v>791</v>
      </c>
      <c r="B1978">
        <v>3</v>
      </c>
      <c r="C1978">
        <v>2019</v>
      </c>
      <c r="D1978">
        <v>1</v>
      </c>
      <c r="E1978">
        <v>1</v>
      </c>
      <c r="F1978">
        <v>1</v>
      </c>
      <c r="G1978" t="s">
        <v>1737</v>
      </c>
      <c r="H1978">
        <v>0</v>
      </c>
      <c r="I1978">
        <v>1</v>
      </c>
      <c r="J1978">
        <v>1</v>
      </c>
      <c r="K1978">
        <v>1</v>
      </c>
      <c r="L1978">
        <v>1</v>
      </c>
      <c r="M1978">
        <v>1</v>
      </c>
      <c r="N1978">
        <v>1</v>
      </c>
      <c r="O1978">
        <v>1</v>
      </c>
      <c r="P1978">
        <v>1</v>
      </c>
      <c r="Q1978">
        <v>1</v>
      </c>
      <c r="R1978">
        <v>1</v>
      </c>
      <c r="S1978">
        <v>1</v>
      </c>
      <c r="T1978">
        <v>1</v>
      </c>
      <c r="U1978">
        <v>1</v>
      </c>
      <c r="V1978">
        <v>1</v>
      </c>
      <c r="W1978">
        <v>1</v>
      </c>
      <c r="X1978">
        <v>1</v>
      </c>
      <c r="Y1978">
        <v>1</v>
      </c>
      <c r="Z1978">
        <v>1</v>
      </c>
      <c r="AA1978">
        <v>1</v>
      </c>
      <c r="AB1978">
        <v>1</v>
      </c>
      <c r="AC1978">
        <v>1</v>
      </c>
      <c r="AD1978">
        <v>1</v>
      </c>
      <c r="AE1978">
        <v>1</v>
      </c>
      <c r="AF1978">
        <v>1</v>
      </c>
      <c r="AG1978">
        <v>1</v>
      </c>
      <c r="AH1978">
        <v>1</v>
      </c>
      <c r="AI1978">
        <v>1</v>
      </c>
      <c r="AJ1978">
        <v>1</v>
      </c>
      <c r="AK1978">
        <v>1</v>
      </c>
      <c r="AL1978">
        <v>1</v>
      </c>
    </row>
    <row r="1979" spans="1:38" x14ac:dyDescent="0.35">
      <c r="A1979" t="s">
        <v>791</v>
      </c>
      <c r="B1979">
        <v>3</v>
      </c>
      <c r="C1979">
        <v>2020</v>
      </c>
      <c r="D1979">
        <v>1</v>
      </c>
      <c r="E1979">
        <v>1</v>
      </c>
      <c r="F1979">
        <v>1</v>
      </c>
      <c r="G1979" t="s">
        <v>1819</v>
      </c>
      <c r="H1979">
        <v>0</v>
      </c>
      <c r="I1979">
        <v>1</v>
      </c>
      <c r="J1979">
        <v>1</v>
      </c>
      <c r="K1979">
        <v>1</v>
      </c>
      <c r="L1979">
        <v>1</v>
      </c>
      <c r="M1979">
        <v>1</v>
      </c>
      <c r="N1979">
        <v>1</v>
      </c>
      <c r="O1979">
        <v>1</v>
      </c>
      <c r="P1979">
        <v>1</v>
      </c>
      <c r="Q1979">
        <v>1</v>
      </c>
      <c r="R1979">
        <v>1</v>
      </c>
      <c r="S1979">
        <v>1</v>
      </c>
      <c r="T1979">
        <v>1</v>
      </c>
      <c r="U1979">
        <v>1</v>
      </c>
      <c r="V1979">
        <v>1</v>
      </c>
      <c r="W1979">
        <v>1</v>
      </c>
      <c r="X1979">
        <v>1</v>
      </c>
      <c r="Y1979">
        <v>1</v>
      </c>
      <c r="Z1979">
        <v>1</v>
      </c>
      <c r="AA1979">
        <v>1</v>
      </c>
      <c r="AB1979">
        <v>1</v>
      </c>
      <c r="AC1979">
        <v>1</v>
      </c>
      <c r="AD1979">
        <v>1</v>
      </c>
      <c r="AE1979">
        <v>1</v>
      </c>
      <c r="AF1979">
        <v>1</v>
      </c>
      <c r="AG1979">
        <v>1</v>
      </c>
      <c r="AH1979">
        <v>1</v>
      </c>
      <c r="AI1979">
        <v>1</v>
      </c>
      <c r="AJ1979">
        <v>1</v>
      </c>
      <c r="AK1979">
        <v>1</v>
      </c>
      <c r="AL1979">
        <v>1</v>
      </c>
    </row>
    <row r="1980" spans="1:38" x14ac:dyDescent="0.35">
      <c r="A1980" t="s">
        <v>791</v>
      </c>
      <c r="B1980">
        <v>4</v>
      </c>
      <c r="C1980">
        <v>1982</v>
      </c>
      <c r="D1980">
        <v>1</v>
      </c>
      <c r="E1980">
        <v>1</v>
      </c>
      <c r="F1980">
        <v>1</v>
      </c>
      <c r="G1980" t="s">
        <v>798</v>
      </c>
      <c r="H1980">
        <v>0</v>
      </c>
      <c r="I1980">
        <v>1</v>
      </c>
      <c r="J1980">
        <v>1</v>
      </c>
      <c r="K1980">
        <v>1</v>
      </c>
      <c r="L1980">
        <v>1</v>
      </c>
      <c r="M1980">
        <v>1</v>
      </c>
      <c r="N1980">
        <v>1</v>
      </c>
      <c r="O1980">
        <v>1</v>
      </c>
      <c r="P1980">
        <v>1</v>
      </c>
      <c r="Q1980">
        <v>1</v>
      </c>
      <c r="R1980">
        <v>1</v>
      </c>
      <c r="S1980">
        <v>1</v>
      </c>
      <c r="T1980">
        <v>1</v>
      </c>
      <c r="U1980">
        <v>1</v>
      </c>
      <c r="V1980">
        <v>1</v>
      </c>
      <c r="W1980">
        <v>1</v>
      </c>
      <c r="X1980">
        <v>1</v>
      </c>
      <c r="Y1980">
        <v>1</v>
      </c>
      <c r="Z1980">
        <v>1</v>
      </c>
      <c r="AA1980">
        <v>1</v>
      </c>
      <c r="AB1980">
        <v>1</v>
      </c>
      <c r="AC1980">
        <v>1</v>
      </c>
      <c r="AD1980">
        <v>1</v>
      </c>
      <c r="AE1980">
        <v>1</v>
      </c>
      <c r="AF1980">
        <v>1</v>
      </c>
      <c r="AG1980">
        <v>1</v>
      </c>
      <c r="AH1980">
        <v>1</v>
      </c>
      <c r="AI1980">
        <v>1</v>
      </c>
      <c r="AJ1980">
        <v>1</v>
      </c>
      <c r="AK1980">
        <v>1</v>
      </c>
      <c r="AL1980">
        <v>1</v>
      </c>
    </row>
    <row r="1981" spans="1:38" x14ac:dyDescent="0.35">
      <c r="A1981" t="s">
        <v>791</v>
      </c>
      <c r="B1981">
        <v>4</v>
      </c>
      <c r="C1981">
        <v>1985</v>
      </c>
      <c r="D1981">
        <v>1</v>
      </c>
      <c r="E1981">
        <v>1</v>
      </c>
      <c r="F1981">
        <v>1</v>
      </c>
      <c r="G1981" t="s">
        <v>799</v>
      </c>
      <c r="H1981">
        <v>0</v>
      </c>
      <c r="I1981">
        <v>1</v>
      </c>
      <c r="J1981">
        <v>1</v>
      </c>
      <c r="K1981">
        <v>1</v>
      </c>
      <c r="L1981">
        <v>1</v>
      </c>
      <c r="M1981">
        <v>1</v>
      </c>
      <c r="N1981">
        <v>1</v>
      </c>
      <c r="O1981">
        <v>1</v>
      </c>
      <c r="P1981">
        <v>1</v>
      </c>
      <c r="Q1981">
        <v>1</v>
      </c>
      <c r="R1981">
        <v>1</v>
      </c>
      <c r="S1981">
        <v>1</v>
      </c>
      <c r="T1981">
        <v>1</v>
      </c>
      <c r="U1981">
        <v>1</v>
      </c>
      <c r="V1981">
        <v>1</v>
      </c>
      <c r="W1981">
        <v>1</v>
      </c>
      <c r="X1981">
        <v>1</v>
      </c>
      <c r="Y1981">
        <v>1</v>
      </c>
      <c r="Z1981">
        <v>1</v>
      </c>
      <c r="AA1981">
        <v>1</v>
      </c>
      <c r="AB1981">
        <v>1</v>
      </c>
      <c r="AC1981">
        <v>1</v>
      </c>
      <c r="AD1981">
        <v>1</v>
      </c>
      <c r="AE1981">
        <v>1</v>
      </c>
      <c r="AF1981">
        <v>1</v>
      </c>
      <c r="AG1981">
        <v>1</v>
      </c>
      <c r="AH1981">
        <v>1</v>
      </c>
      <c r="AI1981">
        <v>1</v>
      </c>
      <c r="AJ1981">
        <v>1</v>
      </c>
      <c r="AK1981">
        <v>1</v>
      </c>
      <c r="AL1981">
        <v>1</v>
      </c>
    </row>
    <row r="1982" spans="1:38" x14ac:dyDescent="0.35">
      <c r="A1982" t="s">
        <v>791</v>
      </c>
      <c r="B1982">
        <v>4</v>
      </c>
      <c r="C1982">
        <v>2019</v>
      </c>
      <c r="D1982">
        <v>1</v>
      </c>
      <c r="E1982">
        <v>1</v>
      </c>
      <c r="F1982">
        <v>1</v>
      </c>
      <c r="G1982" t="s">
        <v>1738</v>
      </c>
      <c r="H1982">
        <v>0</v>
      </c>
      <c r="I1982">
        <v>1</v>
      </c>
      <c r="J1982">
        <v>1</v>
      </c>
      <c r="K1982">
        <v>1</v>
      </c>
      <c r="L1982">
        <v>1</v>
      </c>
      <c r="M1982">
        <v>1</v>
      </c>
      <c r="N1982">
        <v>1</v>
      </c>
      <c r="O1982">
        <v>1</v>
      </c>
      <c r="P1982">
        <v>1</v>
      </c>
      <c r="Q1982">
        <v>1</v>
      </c>
      <c r="R1982">
        <v>1</v>
      </c>
      <c r="S1982">
        <v>1</v>
      </c>
      <c r="T1982">
        <v>1</v>
      </c>
      <c r="U1982">
        <v>1</v>
      </c>
      <c r="V1982">
        <v>1</v>
      </c>
      <c r="W1982">
        <v>1</v>
      </c>
      <c r="X1982">
        <v>1</v>
      </c>
      <c r="Y1982">
        <v>1</v>
      </c>
      <c r="Z1982">
        <v>1</v>
      </c>
      <c r="AA1982">
        <v>1</v>
      </c>
      <c r="AB1982">
        <v>1</v>
      </c>
      <c r="AC1982">
        <v>1</v>
      </c>
      <c r="AD1982">
        <v>1</v>
      </c>
      <c r="AE1982">
        <v>1</v>
      </c>
      <c r="AF1982">
        <v>1</v>
      </c>
      <c r="AG1982">
        <v>1</v>
      </c>
      <c r="AH1982">
        <v>1</v>
      </c>
      <c r="AI1982">
        <v>1</v>
      </c>
      <c r="AJ1982">
        <v>1</v>
      </c>
      <c r="AK1982">
        <v>1</v>
      </c>
      <c r="AL1982">
        <v>1</v>
      </c>
    </row>
    <row r="1983" spans="1:38" x14ac:dyDescent="0.35">
      <c r="A1983" t="s">
        <v>791</v>
      </c>
      <c r="B1983">
        <v>4</v>
      </c>
      <c r="C1983">
        <v>2020</v>
      </c>
      <c r="D1983">
        <v>1</v>
      </c>
      <c r="E1983">
        <v>1</v>
      </c>
      <c r="F1983">
        <v>1</v>
      </c>
      <c r="G1983" t="s">
        <v>1820</v>
      </c>
      <c r="H1983">
        <v>0</v>
      </c>
      <c r="I1983">
        <v>1</v>
      </c>
      <c r="J1983">
        <v>1</v>
      </c>
      <c r="K1983">
        <v>1</v>
      </c>
      <c r="L1983">
        <v>1</v>
      </c>
      <c r="M1983">
        <v>1</v>
      </c>
      <c r="N1983">
        <v>1</v>
      </c>
      <c r="O1983">
        <v>1</v>
      </c>
      <c r="P1983">
        <v>1</v>
      </c>
      <c r="Q1983">
        <v>1</v>
      </c>
      <c r="R1983">
        <v>1</v>
      </c>
      <c r="S1983">
        <v>1</v>
      </c>
      <c r="T1983">
        <v>1</v>
      </c>
      <c r="U1983">
        <v>1</v>
      </c>
      <c r="V1983">
        <v>1</v>
      </c>
      <c r="W1983">
        <v>1</v>
      </c>
      <c r="X1983">
        <v>1</v>
      </c>
      <c r="Y1983">
        <v>1</v>
      </c>
      <c r="Z1983">
        <v>1</v>
      </c>
      <c r="AA1983">
        <v>1</v>
      </c>
      <c r="AB1983">
        <v>1</v>
      </c>
      <c r="AC1983">
        <v>1</v>
      </c>
      <c r="AD1983">
        <v>1</v>
      </c>
      <c r="AE1983">
        <v>1</v>
      </c>
      <c r="AF1983">
        <v>1</v>
      </c>
      <c r="AG1983">
        <v>1</v>
      </c>
      <c r="AH1983">
        <v>1</v>
      </c>
      <c r="AI1983">
        <v>1</v>
      </c>
      <c r="AJ1983">
        <v>1</v>
      </c>
      <c r="AK1983">
        <v>1</v>
      </c>
      <c r="AL1983">
        <v>1</v>
      </c>
    </row>
    <row r="1984" spans="1:38" x14ac:dyDescent="0.35">
      <c r="A1984" t="s">
        <v>791</v>
      </c>
      <c r="B1984">
        <v>5</v>
      </c>
      <c r="C1984">
        <v>1982</v>
      </c>
      <c r="D1984">
        <v>1</v>
      </c>
      <c r="E1984">
        <v>1</v>
      </c>
      <c r="F1984">
        <v>1</v>
      </c>
      <c r="G1984" t="s">
        <v>800</v>
      </c>
      <c r="H1984">
        <v>0</v>
      </c>
      <c r="I1984">
        <v>1</v>
      </c>
      <c r="J1984">
        <v>1</v>
      </c>
      <c r="K1984">
        <v>1</v>
      </c>
      <c r="L1984">
        <v>1</v>
      </c>
      <c r="M1984">
        <v>1</v>
      </c>
      <c r="N1984">
        <v>1</v>
      </c>
      <c r="O1984">
        <v>1</v>
      </c>
      <c r="P1984">
        <v>1</v>
      </c>
      <c r="Q1984">
        <v>1</v>
      </c>
      <c r="R1984">
        <v>1</v>
      </c>
      <c r="S1984">
        <v>1</v>
      </c>
      <c r="T1984">
        <v>1</v>
      </c>
      <c r="U1984">
        <v>1</v>
      </c>
      <c r="V1984">
        <v>1</v>
      </c>
      <c r="W1984">
        <v>1</v>
      </c>
      <c r="X1984">
        <v>1</v>
      </c>
      <c r="Y1984">
        <v>1</v>
      </c>
      <c r="Z1984">
        <v>1</v>
      </c>
      <c r="AA1984">
        <v>1</v>
      </c>
      <c r="AB1984">
        <v>1</v>
      </c>
      <c r="AC1984">
        <v>1</v>
      </c>
      <c r="AD1984">
        <v>1</v>
      </c>
      <c r="AE1984">
        <v>1</v>
      </c>
      <c r="AF1984">
        <v>1</v>
      </c>
      <c r="AG1984">
        <v>1</v>
      </c>
      <c r="AH1984">
        <v>1</v>
      </c>
      <c r="AI1984">
        <v>1</v>
      </c>
      <c r="AJ1984">
        <v>1</v>
      </c>
      <c r="AK1984">
        <v>1</v>
      </c>
      <c r="AL1984">
        <v>1</v>
      </c>
    </row>
    <row r="1985" spans="1:38" x14ac:dyDescent="0.35">
      <c r="A1985" t="s">
        <v>791</v>
      </c>
      <c r="B1985">
        <v>5</v>
      </c>
      <c r="C1985">
        <v>1985</v>
      </c>
      <c r="D1985">
        <v>1</v>
      </c>
      <c r="E1985">
        <v>1</v>
      </c>
      <c r="F1985">
        <v>1</v>
      </c>
      <c r="G1985" t="s">
        <v>801</v>
      </c>
      <c r="H1985">
        <v>0</v>
      </c>
      <c r="I1985">
        <v>1</v>
      </c>
      <c r="J1985">
        <v>1</v>
      </c>
      <c r="K1985">
        <v>1</v>
      </c>
      <c r="L1985">
        <v>1</v>
      </c>
      <c r="M1985">
        <v>1</v>
      </c>
      <c r="N1985">
        <v>1</v>
      </c>
      <c r="O1985">
        <v>1</v>
      </c>
      <c r="P1985">
        <v>1</v>
      </c>
      <c r="Q1985">
        <v>1</v>
      </c>
      <c r="R1985">
        <v>1</v>
      </c>
      <c r="S1985">
        <v>1</v>
      </c>
      <c r="T1985">
        <v>1</v>
      </c>
      <c r="U1985">
        <v>1</v>
      </c>
      <c r="V1985">
        <v>1</v>
      </c>
      <c r="W1985">
        <v>1</v>
      </c>
      <c r="X1985">
        <v>1</v>
      </c>
      <c r="Y1985">
        <v>1</v>
      </c>
      <c r="Z1985">
        <v>1</v>
      </c>
      <c r="AA1985">
        <v>1</v>
      </c>
      <c r="AB1985">
        <v>1</v>
      </c>
      <c r="AC1985">
        <v>1</v>
      </c>
      <c r="AD1985">
        <v>1</v>
      </c>
      <c r="AE1985">
        <v>1</v>
      </c>
      <c r="AF1985">
        <v>1</v>
      </c>
      <c r="AG1985">
        <v>1</v>
      </c>
      <c r="AH1985">
        <v>1</v>
      </c>
      <c r="AI1985">
        <v>1</v>
      </c>
      <c r="AJ1985">
        <v>1</v>
      </c>
      <c r="AK1985">
        <v>1</v>
      </c>
      <c r="AL1985">
        <v>1</v>
      </c>
    </row>
    <row r="1986" spans="1:38" x14ac:dyDescent="0.35">
      <c r="A1986" t="s">
        <v>791</v>
      </c>
      <c r="B1986">
        <v>5</v>
      </c>
      <c r="C1986">
        <v>2019</v>
      </c>
      <c r="D1986">
        <v>1</v>
      </c>
      <c r="E1986">
        <v>1</v>
      </c>
      <c r="F1986">
        <v>1</v>
      </c>
      <c r="G1986" t="s">
        <v>1739</v>
      </c>
      <c r="H1986">
        <v>0</v>
      </c>
      <c r="I1986">
        <v>1</v>
      </c>
      <c r="J1986">
        <v>1</v>
      </c>
      <c r="K1986">
        <v>1</v>
      </c>
      <c r="L1986">
        <v>1</v>
      </c>
      <c r="M1986">
        <v>1</v>
      </c>
      <c r="N1986">
        <v>1</v>
      </c>
      <c r="O1986">
        <v>1</v>
      </c>
      <c r="P1986">
        <v>1</v>
      </c>
      <c r="Q1986">
        <v>1</v>
      </c>
      <c r="R1986">
        <v>1</v>
      </c>
      <c r="S1986">
        <v>1</v>
      </c>
      <c r="T1986">
        <v>1</v>
      </c>
      <c r="U1986">
        <v>1</v>
      </c>
      <c r="V1986">
        <v>1</v>
      </c>
      <c r="W1986">
        <v>1</v>
      </c>
      <c r="X1986">
        <v>1</v>
      </c>
      <c r="Y1986">
        <v>1</v>
      </c>
      <c r="Z1986">
        <v>1</v>
      </c>
      <c r="AA1986">
        <v>1</v>
      </c>
      <c r="AB1986">
        <v>1</v>
      </c>
      <c r="AC1986">
        <v>1</v>
      </c>
      <c r="AD1986">
        <v>1</v>
      </c>
      <c r="AE1986">
        <v>1</v>
      </c>
      <c r="AF1986">
        <v>1</v>
      </c>
      <c r="AG1986">
        <v>1</v>
      </c>
      <c r="AH1986">
        <v>1</v>
      </c>
      <c r="AI1986">
        <v>1</v>
      </c>
      <c r="AJ1986">
        <v>1</v>
      </c>
      <c r="AK1986">
        <v>1</v>
      </c>
      <c r="AL1986">
        <v>1</v>
      </c>
    </row>
    <row r="1987" spans="1:38" x14ac:dyDescent="0.35">
      <c r="A1987" t="s">
        <v>791</v>
      </c>
      <c r="B1987">
        <v>5</v>
      </c>
      <c r="C1987">
        <v>2020</v>
      </c>
      <c r="D1987">
        <v>1</v>
      </c>
      <c r="E1987">
        <v>1</v>
      </c>
      <c r="F1987">
        <v>1</v>
      </c>
      <c r="G1987" t="s">
        <v>1821</v>
      </c>
      <c r="H1987">
        <v>0</v>
      </c>
      <c r="I1987">
        <v>1</v>
      </c>
      <c r="J1987">
        <v>1</v>
      </c>
      <c r="K1987">
        <v>1</v>
      </c>
      <c r="L1987">
        <v>1</v>
      </c>
      <c r="M1987">
        <v>1</v>
      </c>
      <c r="N1987">
        <v>1</v>
      </c>
      <c r="O1987">
        <v>1</v>
      </c>
      <c r="P1987">
        <v>1</v>
      </c>
      <c r="Q1987">
        <v>1</v>
      </c>
      <c r="R1987">
        <v>1</v>
      </c>
      <c r="S1987">
        <v>1</v>
      </c>
      <c r="T1987">
        <v>1</v>
      </c>
      <c r="U1987">
        <v>1</v>
      </c>
      <c r="V1987">
        <v>1</v>
      </c>
      <c r="W1987">
        <v>1</v>
      </c>
      <c r="X1987">
        <v>1</v>
      </c>
      <c r="Y1987">
        <v>1</v>
      </c>
      <c r="Z1987">
        <v>1</v>
      </c>
      <c r="AA1987">
        <v>1</v>
      </c>
      <c r="AB1987">
        <v>1</v>
      </c>
      <c r="AC1987">
        <v>1</v>
      </c>
      <c r="AD1987">
        <v>1</v>
      </c>
      <c r="AE1987">
        <v>1</v>
      </c>
      <c r="AF1987">
        <v>1</v>
      </c>
      <c r="AG1987">
        <v>1</v>
      </c>
      <c r="AH1987">
        <v>1</v>
      </c>
      <c r="AI1987">
        <v>1</v>
      </c>
      <c r="AJ1987">
        <v>1</v>
      </c>
      <c r="AK1987">
        <v>1</v>
      </c>
      <c r="AL1987">
        <v>1</v>
      </c>
    </row>
    <row r="1988" spans="1:38" x14ac:dyDescent="0.35">
      <c r="A1988" t="s">
        <v>791</v>
      </c>
      <c r="B1988">
        <v>6</v>
      </c>
      <c r="C1988">
        <v>1982</v>
      </c>
      <c r="D1988">
        <v>1</v>
      </c>
      <c r="E1988">
        <v>1</v>
      </c>
      <c r="F1988">
        <v>1</v>
      </c>
      <c r="G1988" t="s">
        <v>802</v>
      </c>
      <c r="H1988">
        <v>0</v>
      </c>
      <c r="I1988">
        <v>1</v>
      </c>
      <c r="J1988">
        <v>1</v>
      </c>
      <c r="K1988">
        <v>1</v>
      </c>
      <c r="L1988">
        <v>1</v>
      </c>
      <c r="M1988">
        <v>1</v>
      </c>
      <c r="N1988">
        <v>1</v>
      </c>
      <c r="O1988">
        <v>1</v>
      </c>
      <c r="P1988">
        <v>1</v>
      </c>
      <c r="Q1988">
        <v>1</v>
      </c>
      <c r="R1988">
        <v>1</v>
      </c>
      <c r="S1988">
        <v>1</v>
      </c>
      <c r="T1988">
        <v>1</v>
      </c>
      <c r="U1988">
        <v>1</v>
      </c>
      <c r="V1988">
        <v>1</v>
      </c>
      <c r="W1988">
        <v>1</v>
      </c>
      <c r="X1988">
        <v>1</v>
      </c>
      <c r="Y1988">
        <v>1</v>
      </c>
      <c r="Z1988">
        <v>1</v>
      </c>
      <c r="AA1988">
        <v>1</v>
      </c>
      <c r="AB1988">
        <v>1</v>
      </c>
      <c r="AC1988">
        <v>1</v>
      </c>
      <c r="AD1988">
        <v>1</v>
      </c>
      <c r="AE1988">
        <v>1</v>
      </c>
      <c r="AF1988">
        <v>1</v>
      </c>
      <c r="AG1988">
        <v>1</v>
      </c>
      <c r="AH1988">
        <v>1</v>
      </c>
      <c r="AI1988">
        <v>1</v>
      </c>
      <c r="AJ1988">
        <v>1</v>
      </c>
      <c r="AK1988">
        <v>1</v>
      </c>
      <c r="AL1988">
        <v>1</v>
      </c>
    </row>
    <row r="1989" spans="1:38" x14ac:dyDescent="0.35">
      <c r="A1989" t="s">
        <v>791</v>
      </c>
      <c r="B1989">
        <v>6</v>
      </c>
      <c r="C1989">
        <v>1985</v>
      </c>
      <c r="D1989">
        <v>1</v>
      </c>
      <c r="E1989">
        <v>1</v>
      </c>
      <c r="F1989">
        <v>1</v>
      </c>
      <c r="G1989" t="s">
        <v>803</v>
      </c>
      <c r="H1989">
        <v>0</v>
      </c>
      <c r="I1989">
        <v>1</v>
      </c>
      <c r="J1989">
        <v>1</v>
      </c>
      <c r="K1989">
        <v>1</v>
      </c>
      <c r="L1989">
        <v>1</v>
      </c>
      <c r="M1989">
        <v>1</v>
      </c>
      <c r="N1989">
        <v>1</v>
      </c>
      <c r="O1989">
        <v>1</v>
      </c>
      <c r="P1989">
        <v>1</v>
      </c>
      <c r="Q1989">
        <v>1</v>
      </c>
      <c r="R1989">
        <v>1</v>
      </c>
      <c r="S1989">
        <v>1</v>
      </c>
      <c r="T1989">
        <v>1</v>
      </c>
      <c r="U1989">
        <v>1</v>
      </c>
      <c r="V1989">
        <v>1</v>
      </c>
      <c r="W1989">
        <v>1</v>
      </c>
      <c r="X1989">
        <v>1</v>
      </c>
      <c r="Y1989">
        <v>1</v>
      </c>
      <c r="Z1989">
        <v>1</v>
      </c>
      <c r="AA1989">
        <v>1</v>
      </c>
      <c r="AB1989">
        <v>1</v>
      </c>
      <c r="AC1989">
        <v>1</v>
      </c>
      <c r="AD1989">
        <v>1</v>
      </c>
      <c r="AE1989">
        <v>1</v>
      </c>
      <c r="AF1989">
        <v>1</v>
      </c>
      <c r="AG1989">
        <v>1</v>
      </c>
      <c r="AH1989">
        <v>1</v>
      </c>
      <c r="AI1989">
        <v>1</v>
      </c>
      <c r="AJ1989">
        <v>1</v>
      </c>
      <c r="AK1989">
        <v>1</v>
      </c>
      <c r="AL1989">
        <v>1</v>
      </c>
    </row>
    <row r="1990" spans="1:38" x14ac:dyDescent="0.35">
      <c r="A1990" t="s">
        <v>791</v>
      </c>
      <c r="B1990">
        <v>6</v>
      </c>
      <c r="C1990">
        <v>2019</v>
      </c>
      <c r="D1990">
        <v>1</v>
      </c>
      <c r="E1990">
        <v>1</v>
      </c>
      <c r="F1990">
        <v>1</v>
      </c>
      <c r="G1990" t="s">
        <v>1740</v>
      </c>
      <c r="H1990">
        <v>0</v>
      </c>
      <c r="I1990">
        <v>1</v>
      </c>
      <c r="J1990">
        <v>1</v>
      </c>
      <c r="K1990">
        <v>1</v>
      </c>
      <c r="L1990">
        <v>1</v>
      </c>
      <c r="M1990">
        <v>1</v>
      </c>
      <c r="N1990">
        <v>1</v>
      </c>
      <c r="O1990">
        <v>1</v>
      </c>
      <c r="P1990">
        <v>1</v>
      </c>
      <c r="Q1990">
        <v>1</v>
      </c>
      <c r="R1990">
        <v>1</v>
      </c>
      <c r="S1990">
        <v>1</v>
      </c>
      <c r="T1990">
        <v>1</v>
      </c>
      <c r="U1990">
        <v>1</v>
      </c>
      <c r="V1990">
        <v>1</v>
      </c>
      <c r="W1990">
        <v>1</v>
      </c>
      <c r="X1990">
        <v>1</v>
      </c>
      <c r="Y1990">
        <v>1</v>
      </c>
      <c r="Z1990">
        <v>1</v>
      </c>
      <c r="AA1990">
        <v>1</v>
      </c>
      <c r="AB1990">
        <v>1</v>
      </c>
      <c r="AC1990">
        <v>1</v>
      </c>
      <c r="AD1990">
        <v>1</v>
      </c>
      <c r="AE1990">
        <v>1</v>
      </c>
      <c r="AF1990">
        <v>1</v>
      </c>
      <c r="AG1990">
        <v>1</v>
      </c>
      <c r="AH1990">
        <v>1</v>
      </c>
      <c r="AI1990">
        <v>1</v>
      </c>
      <c r="AJ1990">
        <v>1</v>
      </c>
      <c r="AK1990">
        <v>1</v>
      </c>
      <c r="AL1990">
        <v>1</v>
      </c>
    </row>
    <row r="1991" spans="1:38" x14ac:dyDescent="0.35">
      <c r="A1991" t="s">
        <v>791</v>
      </c>
      <c r="B1991">
        <v>6</v>
      </c>
      <c r="C1991">
        <v>2020</v>
      </c>
      <c r="D1991">
        <v>1</v>
      </c>
      <c r="E1991">
        <v>1</v>
      </c>
      <c r="F1991">
        <v>1</v>
      </c>
      <c r="G1991" t="s">
        <v>1822</v>
      </c>
      <c r="H1991">
        <v>0</v>
      </c>
      <c r="I1991">
        <v>1</v>
      </c>
      <c r="J1991">
        <v>1</v>
      </c>
      <c r="K1991">
        <v>1</v>
      </c>
      <c r="L1991">
        <v>1</v>
      </c>
      <c r="M1991">
        <v>1</v>
      </c>
      <c r="N1991">
        <v>1</v>
      </c>
      <c r="O1991">
        <v>1</v>
      </c>
      <c r="P1991">
        <v>1</v>
      </c>
      <c r="Q1991">
        <v>1</v>
      </c>
      <c r="R1991">
        <v>1</v>
      </c>
      <c r="S1991">
        <v>1</v>
      </c>
      <c r="T1991">
        <v>1</v>
      </c>
      <c r="U1991">
        <v>1</v>
      </c>
      <c r="V1991">
        <v>1</v>
      </c>
      <c r="W1991">
        <v>1</v>
      </c>
      <c r="X1991">
        <v>1</v>
      </c>
      <c r="Y1991">
        <v>1</v>
      </c>
      <c r="Z1991">
        <v>1</v>
      </c>
      <c r="AA1991">
        <v>1</v>
      </c>
      <c r="AB1991">
        <v>1</v>
      </c>
      <c r="AC1991">
        <v>1</v>
      </c>
      <c r="AD1991">
        <v>1</v>
      </c>
      <c r="AE1991">
        <v>1</v>
      </c>
      <c r="AF1991">
        <v>1</v>
      </c>
      <c r="AG1991">
        <v>1</v>
      </c>
      <c r="AH1991">
        <v>1</v>
      </c>
      <c r="AI1991">
        <v>1</v>
      </c>
      <c r="AJ1991">
        <v>1</v>
      </c>
      <c r="AK1991">
        <v>1</v>
      </c>
      <c r="AL1991">
        <v>1</v>
      </c>
    </row>
    <row r="1992" spans="1:38" x14ac:dyDescent="0.35">
      <c r="A1992" t="s">
        <v>791</v>
      </c>
      <c r="B1992">
        <v>7</v>
      </c>
      <c r="C1992">
        <v>1985</v>
      </c>
      <c r="D1992">
        <v>1</v>
      </c>
      <c r="E1992">
        <v>1</v>
      </c>
      <c r="F1992">
        <v>1</v>
      </c>
      <c r="G1992" t="s">
        <v>804</v>
      </c>
      <c r="H1992">
        <v>0</v>
      </c>
      <c r="I1992">
        <v>0</v>
      </c>
      <c r="J1992">
        <v>1</v>
      </c>
      <c r="K1992">
        <v>1</v>
      </c>
      <c r="L1992">
        <v>1</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row>
    <row r="1993" spans="1:38" x14ac:dyDescent="0.35">
      <c r="A1993" t="s">
        <v>791</v>
      </c>
      <c r="B1993">
        <v>7</v>
      </c>
      <c r="C1993">
        <v>2019</v>
      </c>
      <c r="D1993">
        <v>1</v>
      </c>
      <c r="E1993">
        <v>1</v>
      </c>
      <c r="F1993">
        <v>1</v>
      </c>
      <c r="G1993" t="s">
        <v>1823</v>
      </c>
      <c r="H1993">
        <v>0</v>
      </c>
      <c r="I1993">
        <v>0</v>
      </c>
      <c r="J1993">
        <v>1</v>
      </c>
      <c r="K1993">
        <v>1</v>
      </c>
      <c r="L1993">
        <v>1</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row>
    <row r="1994" spans="1:38" x14ac:dyDescent="0.35">
      <c r="A1994" t="s">
        <v>791</v>
      </c>
      <c r="B1994">
        <v>8</v>
      </c>
      <c r="C1994">
        <v>1985</v>
      </c>
      <c r="D1994">
        <v>1</v>
      </c>
      <c r="E1994">
        <v>1</v>
      </c>
      <c r="F1994">
        <v>1</v>
      </c>
      <c r="G1994" t="s">
        <v>805</v>
      </c>
      <c r="H1994">
        <v>0</v>
      </c>
      <c r="I1994">
        <v>1</v>
      </c>
      <c r="J1994">
        <v>1</v>
      </c>
      <c r="K1994">
        <v>1</v>
      </c>
      <c r="L1994">
        <v>1</v>
      </c>
      <c r="M1994">
        <v>1</v>
      </c>
      <c r="N1994">
        <v>1</v>
      </c>
      <c r="O1994">
        <v>1</v>
      </c>
      <c r="P1994">
        <v>1</v>
      </c>
      <c r="Q1994">
        <v>1</v>
      </c>
      <c r="R1994">
        <v>1</v>
      </c>
      <c r="S1994">
        <v>1</v>
      </c>
      <c r="T1994">
        <v>1</v>
      </c>
      <c r="U1994">
        <v>1</v>
      </c>
      <c r="V1994">
        <v>1</v>
      </c>
      <c r="W1994">
        <v>1</v>
      </c>
      <c r="X1994">
        <v>1</v>
      </c>
      <c r="Y1994">
        <v>1</v>
      </c>
      <c r="Z1994">
        <v>1</v>
      </c>
      <c r="AA1994">
        <v>1</v>
      </c>
      <c r="AB1994">
        <v>1</v>
      </c>
      <c r="AC1994">
        <v>1</v>
      </c>
      <c r="AD1994">
        <v>1</v>
      </c>
      <c r="AE1994">
        <v>1</v>
      </c>
      <c r="AF1994">
        <v>1</v>
      </c>
      <c r="AG1994">
        <v>1</v>
      </c>
      <c r="AH1994">
        <v>1</v>
      </c>
      <c r="AI1994">
        <v>1</v>
      </c>
      <c r="AJ1994">
        <v>1</v>
      </c>
      <c r="AK1994">
        <v>1</v>
      </c>
      <c r="AL1994">
        <v>1</v>
      </c>
    </row>
    <row r="1995" spans="1:38" x14ac:dyDescent="0.35">
      <c r="A1995" t="s">
        <v>791</v>
      </c>
      <c r="B1995">
        <v>8</v>
      </c>
      <c r="C1995">
        <v>2019</v>
      </c>
      <c r="D1995">
        <v>1</v>
      </c>
      <c r="E1995">
        <v>1</v>
      </c>
      <c r="F1995">
        <v>1</v>
      </c>
      <c r="G1995" t="s">
        <v>1824</v>
      </c>
      <c r="H1995">
        <v>0</v>
      </c>
      <c r="I1995">
        <v>1</v>
      </c>
      <c r="J1995">
        <v>1</v>
      </c>
      <c r="K1995">
        <v>1</v>
      </c>
      <c r="L1995">
        <v>1</v>
      </c>
      <c r="M1995">
        <v>1</v>
      </c>
      <c r="N1995">
        <v>1</v>
      </c>
      <c r="O1995">
        <v>1</v>
      </c>
      <c r="P1995">
        <v>1</v>
      </c>
      <c r="Q1995">
        <v>1</v>
      </c>
      <c r="R1995">
        <v>1</v>
      </c>
      <c r="S1995">
        <v>1</v>
      </c>
      <c r="T1995">
        <v>1</v>
      </c>
      <c r="U1995">
        <v>1</v>
      </c>
      <c r="V1995">
        <v>1</v>
      </c>
      <c r="W1995">
        <v>1</v>
      </c>
      <c r="X1995">
        <v>1</v>
      </c>
      <c r="Y1995">
        <v>1</v>
      </c>
      <c r="Z1995">
        <v>1</v>
      </c>
      <c r="AA1995">
        <v>1</v>
      </c>
      <c r="AB1995">
        <v>1</v>
      </c>
      <c r="AC1995">
        <v>1</v>
      </c>
      <c r="AD1995">
        <v>1</v>
      </c>
      <c r="AE1995">
        <v>1</v>
      </c>
      <c r="AF1995">
        <v>1</v>
      </c>
      <c r="AG1995">
        <v>1</v>
      </c>
      <c r="AH1995">
        <v>1</v>
      </c>
      <c r="AI1995">
        <v>1</v>
      </c>
      <c r="AJ1995">
        <v>1</v>
      </c>
      <c r="AK1995">
        <v>1</v>
      </c>
      <c r="AL1995">
        <v>1</v>
      </c>
    </row>
    <row r="1996" spans="1:38" x14ac:dyDescent="0.35">
      <c r="A1996" t="s">
        <v>791</v>
      </c>
      <c r="B1996">
        <v>9</v>
      </c>
      <c r="C1996">
        <v>1985</v>
      </c>
      <c r="D1996">
        <v>1</v>
      </c>
      <c r="E1996">
        <v>1</v>
      </c>
      <c r="F1996">
        <v>1</v>
      </c>
      <c r="G1996" t="s">
        <v>1561</v>
      </c>
      <c r="H1996">
        <v>0</v>
      </c>
      <c r="I1996">
        <v>1</v>
      </c>
      <c r="J1996">
        <v>1</v>
      </c>
      <c r="K1996">
        <v>1</v>
      </c>
      <c r="L1996">
        <v>1</v>
      </c>
      <c r="M1996">
        <v>1</v>
      </c>
      <c r="N1996">
        <v>1</v>
      </c>
      <c r="O1996">
        <v>1</v>
      </c>
      <c r="P1996">
        <v>1</v>
      </c>
      <c r="Q1996">
        <v>1</v>
      </c>
      <c r="R1996">
        <v>1</v>
      </c>
      <c r="S1996">
        <v>1</v>
      </c>
      <c r="T1996">
        <v>1</v>
      </c>
      <c r="U1996">
        <v>1</v>
      </c>
      <c r="V1996">
        <v>1</v>
      </c>
      <c r="W1996">
        <v>1</v>
      </c>
      <c r="X1996">
        <v>1</v>
      </c>
      <c r="Y1996">
        <v>1</v>
      </c>
      <c r="Z1996">
        <v>1</v>
      </c>
      <c r="AA1996">
        <v>1</v>
      </c>
      <c r="AB1996">
        <v>1</v>
      </c>
      <c r="AC1996">
        <v>1</v>
      </c>
      <c r="AD1996">
        <v>1</v>
      </c>
      <c r="AE1996">
        <v>1</v>
      </c>
      <c r="AF1996">
        <v>1</v>
      </c>
      <c r="AG1996">
        <v>1</v>
      </c>
      <c r="AH1996">
        <v>1</v>
      </c>
      <c r="AI1996">
        <v>1</v>
      </c>
      <c r="AJ1996">
        <v>1</v>
      </c>
      <c r="AK1996">
        <v>1</v>
      </c>
      <c r="AL1996">
        <v>1</v>
      </c>
    </row>
    <row r="1997" spans="1:38" x14ac:dyDescent="0.35">
      <c r="A1997" t="s">
        <v>791</v>
      </c>
      <c r="B1997">
        <v>9</v>
      </c>
      <c r="C1997">
        <v>2019</v>
      </c>
      <c r="D1997">
        <v>1</v>
      </c>
      <c r="E1997">
        <v>1</v>
      </c>
      <c r="F1997">
        <v>1</v>
      </c>
      <c r="G1997" t="s">
        <v>1825</v>
      </c>
      <c r="H1997">
        <v>0</v>
      </c>
      <c r="I1997">
        <v>1</v>
      </c>
      <c r="J1997">
        <v>1</v>
      </c>
      <c r="K1997">
        <v>1</v>
      </c>
      <c r="L1997">
        <v>1</v>
      </c>
      <c r="M1997">
        <v>1</v>
      </c>
      <c r="N1997">
        <v>1</v>
      </c>
      <c r="O1997">
        <v>1</v>
      </c>
      <c r="P1997">
        <v>1</v>
      </c>
      <c r="Q1997">
        <v>1</v>
      </c>
      <c r="R1997">
        <v>1</v>
      </c>
      <c r="S1997">
        <v>1</v>
      </c>
      <c r="T1997">
        <v>1</v>
      </c>
      <c r="U1997">
        <v>1</v>
      </c>
      <c r="V1997">
        <v>1</v>
      </c>
      <c r="W1997">
        <v>1</v>
      </c>
      <c r="X1997">
        <v>1</v>
      </c>
      <c r="Y1997">
        <v>1</v>
      </c>
      <c r="Z1997">
        <v>1</v>
      </c>
      <c r="AA1997">
        <v>1</v>
      </c>
      <c r="AB1997">
        <v>1</v>
      </c>
      <c r="AC1997">
        <v>1</v>
      </c>
      <c r="AD1997">
        <v>1</v>
      </c>
      <c r="AE1997">
        <v>1</v>
      </c>
      <c r="AF1997">
        <v>1</v>
      </c>
      <c r="AG1997">
        <v>1</v>
      </c>
      <c r="AH1997">
        <v>1</v>
      </c>
      <c r="AI1997">
        <v>1</v>
      </c>
      <c r="AJ1997">
        <v>1</v>
      </c>
      <c r="AK1997">
        <v>1</v>
      </c>
      <c r="AL1997">
        <v>1</v>
      </c>
    </row>
    <row r="1998" spans="1:38" x14ac:dyDescent="0.35">
      <c r="A1998" t="s">
        <v>806</v>
      </c>
      <c r="B1998" t="s">
        <v>103</v>
      </c>
      <c r="C1998">
        <v>1982</v>
      </c>
      <c r="D1998">
        <v>1</v>
      </c>
      <c r="E1998">
        <v>1</v>
      </c>
      <c r="F1998">
        <v>1</v>
      </c>
      <c r="G1998" t="s">
        <v>807</v>
      </c>
      <c r="H1998">
        <v>0</v>
      </c>
      <c r="I1998">
        <v>0</v>
      </c>
      <c r="J1998">
        <v>0</v>
      </c>
      <c r="K1998">
        <v>0</v>
      </c>
      <c r="L1998">
        <v>3.49948E-2</v>
      </c>
      <c r="M1998">
        <v>0.17141000000000001</v>
      </c>
      <c r="N1998">
        <v>0.46875600000000001</v>
      </c>
      <c r="O1998">
        <v>0.85585699999999998</v>
      </c>
      <c r="P1998">
        <v>1.24166</v>
      </c>
      <c r="Q1998">
        <v>1.59975</v>
      </c>
      <c r="R1998">
        <v>1.93689</v>
      </c>
      <c r="S1998">
        <v>2.2614999999999998</v>
      </c>
      <c r="T1998">
        <v>2.5771500000000001</v>
      </c>
      <c r="U1998">
        <v>2.8841199999999998</v>
      </c>
      <c r="V1998">
        <v>3.1814</v>
      </c>
      <c r="W1998">
        <v>3.4676999999999998</v>
      </c>
      <c r="X1998">
        <v>3.7418499999999999</v>
      </c>
      <c r="Y1998">
        <v>4.00298</v>
      </c>
      <c r="Z1998">
        <v>4.2505100000000002</v>
      </c>
      <c r="AA1998">
        <v>4.4841600000000001</v>
      </c>
      <c r="AB1998">
        <v>4.70383</v>
      </c>
      <c r="AC1998">
        <v>4.9095800000000001</v>
      </c>
      <c r="AD1998">
        <v>5.1015600000000001</v>
      </c>
      <c r="AE1998">
        <v>5.2799899999999997</v>
      </c>
      <c r="AF1998">
        <v>5.4451799999999997</v>
      </c>
      <c r="AG1998">
        <v>5.59748</v>
      </c>
      <c r="AH1998">
        <v>5.7373099999999999</v>
      </c>
      <c r="AI1998">
        <v>5.8651999999999997</v>
      </c>
      <c r="AJ1998">
        <v>5.9817099999999996</v>
      </c>
      <c r="AK1998">
        <v>6.0844100000000001</v>
      </c>
      <c r="AL1998">
        <v>6.3153199999999998</v>
      </c>
    </row>
    <row r="1999" spans="1:38" x14ac:dyDescent="0.35">
      <c r="A1999" t="s">
        <v>808</v>
      </c>
      <c r="B1999">
        <v>1</v>
      </c>
      <c r="C1999">
        <v>1982</v>
      </c>
      <c r="D1999">
        <v>1</v>
      </c>
      <c r="E1999">
        <v>1</v>
      </c>
      <c r="F1999">
        <v>1</v>
      </c>
      <c r="G1999" t="s">
        <v>809</v>
      </c>
      <c r="H1999">
        <v>0</v>
      </c>
      <c r="I1999" s="2">
        <v>3.0194099999999998E-8</v>
      </c>
      <c r="J1999" s="2">
        <v>4.2802400000000002E-5</v>
      </c>
      <c r="K1999">
        <v>4.2118399999999997E-3</v>
      </c>
      <c r="L1999">
        <v>7.0787600000000006E-2</v>
      </c>
      <c r="M1999">
        <v>0.33708700000000003</v>
      </c>
      <c r="N1999">
        <v>0.69574499999999995</v>
      </c>
      <c r="O1999">
        <v>0.89977700000000005</v>
      </c>
      <c r="P1999">
        <v>0.94621</v>
      </c>
      <c r="Q1999">
        <v>0.92057199999999995</v>
      </c>
      <c r="R1999">
        <v>0.86794300000000002</v>
      </c>
      <c r="S1999">
        <v>0.80538500000000002</v>
      </c>
      <c r="T1999">
        <v>0.74053899999999995</v>
      </c>
      <c r="U1999">
        <v>0.67755500000000002</v>
      </c>
      <c r="V1999">
        <v>0.61872799999999994</v>
      </c>
      <c r="W1999">
        <v>0.56517399999999995</v>
      </c>
      <c r="X1999">
        <v>0.51725900000000002</v>
      </c>
      <c r="Y1999">
        <v>0.47489100000000001</v>
      </c>
      <c r="Z1999">
        <v>0.437724</v>
      </c>
      <c r="AA1999">
        <v>0.40528999999999998</v>
      </c>
      <c r="AB1999">
        <v>0.37708199999999997</v>
      </c>
      <c r="AC1999">
        <v>0.352601</v>
      </c>
      <c r="AD1999">
        <v>0.33138099999999998</v>
      </c>
      <c r="AE1999">
        <v>0.313002</v>
      </c>
      <c r="AF1999">
        <v>0.297093</v>
      </c>
      <c r="AG1999">
        <v>0.283327</v>
      </c>
      <c r="AH1999">
        <v>0.27142300000000003</v>
      </c>
      <c r="AI1999">
        <v>0.26113599999999998</v>
      </c>
      <c r="AJ1999">
        <v>0.25156899999999999</v>
      </c>
      <c r="AK1999">
        <v>0.242502</v>
      </c>
      <c r="AL1999">
        <v>0.22307199999999999</v>
      </c>
    </row>
    <row r="2000" spans="1:38" x14ac:dyDescent="0.35">
      <c r="A2000" t="s">
        <v>810</v>
      </c>
      <c r="B2000">
        <v>1</v>
      </c>
      <c r="C2000">
        <v>1982</v>
      </c>
      <c r="D2000">
        <v>1</v>
      </c>
      <c r="E2000">
        <v>1</v>
      </c>
      <c r="F2000">
        <v>1</v>
      </c>
      <c r="G2000" t="s">
        <v>811</v>
      </c>
      <c r="H2000">
        <v>1.0461399999999999E-2</v>
      </c>
      <c r="I2000">
        <v>0.21921199999999999</v>
      </c>
      <c r="J2000">
        <v>0.38541900000000001</v>
      </c>
      <c r="K2000">
        <v>0.54100099999999995</v>
      </c>
      <c r="L2000">
        <v>0.701515</v>
      </c>
      <c r="M2000">
        <v>0.86369600000000002</v>
      </c>
      <c r="N2000">
        <v>1.04054</v>
      </c>
      <c r="O2000">
        <v>1.25349</v>
      </c>
      <c r="P2000">
        <v>1.5056799999999999</v>
      </c>
      <c r="Q2000">
        <v>1.78091</v>
      </c>
      <c r="R2000">
        <v>2.0630600000000001</v>
      </c>
      <c r="S2000">
        <v>2.3428</v>
      </c>
      <c r="T2000">
        <v>2.6150099999999998</v>
      </c>
      <c r="U2000">
        <v>2.87642</v>
      </c>
      <c r="V2000">
        <v>3.1248100000000001</v>
      </c>
      <c r="W2000">
        <v>3.3586499999999999</v>
      </c>
      <c r="X2000">
        <v>3.5769799999999998</v>
      </c>
      <c r="Y2000">
        <v>3.7793100000000002</v>
      </c>
      <c r="Z2000">
        <v>3.9654699999999998</v>
      </c>
      <c r="AA2000">
        <v>4.1356299999999999</v>
      </c>
      <c r="AB2000">
        <v>4.2901499999999997</v>
      </c>
      <c r="AC2000">
        <v>4.4295999999999998</v>
      </c>
      <c r="AD2000">
        <v>4.5546600000000002</v>
      </c>
      <c r="AE2000">
        <v>4.6661000000000001</v>
      </c>
      <c r="AF2000">
        <v>4.7647399999999998</v>
      </c>
      <c r="AG2000">
        <v>4.8514400000000002</v>
      </c>
      <c r="AH2000">
        <v>4.9270500000000004</v>
      </c>
      <c r="AI2000">
        <v>4.9923999999999999</v>
      </c>
      <c r="AJ2000">
        <v>5.0635599999999998</v>
      </c>
      <c r="AK2000">
        <v>5.1425299999999998</v>
      </c>
      <c r="AL2000">
        <v>5.3220299999999998</v>
      </c>
    </row>
    <row r="2001" spans="1:38" x14ac:dyDescent="0.35">
      <c r="A2001" t="s">
        <v>808</v>
      </c>
      <c r="B2001">
        <v>2</v>
      </c>
      <c r="C2001">
        <v>1982</v>
      </c>
      <c r="D2001">
        <v>1</v>
      </c>
      <c r="E2001">
        <v>1</v>
      </c>
      <c r="F2001">
        <v>1</v>
      </c>
      <c r="G2001" t="s">
        <v>812</v>
      </c>
      <c r="H2001">
        <v>0</v>
      </c>
      <c r="I2001" s="2">
        <v>1.7148099999999999E-13</v>
      </c>
      <c r="J2001" s="2">
        <v>3.10962E-8</v>
      </c>
      <c r="K2001" s="2">
        <v>1.4216599999999999E-4</v>
      </c>
      <c r="L2001">
        <v>1.84998E-2</v>
      </c>
      <c r="M2001">
        <v>0.216859</v>
      </c>
      <c r="N2001">
        <v>0.621637</v>
      </c>
      <c r="O2001">
        <v>0.88911799999999996</v>
      </c>
      <c r="P2001">
        <v>0.97618799999999994</v>
      </c>
      <c r="Q2001">
        <v>0.99547799999999997</v>
      </c>
      <c r="R2001">
        <v>0.99912999999999996</v>
      </c>
      <c r="S2001">
        <v>0.99981500000000001</v>
      </c>
      <c r="T2001">
        <v>0.99995400000000001</v>
      </c>
      <c r="U2001">
        <v>0.99998699999999996</v>
      </c>
      <c r="V2001">
        <v>0.99999499999999997</v>
      </c>
      <c r="W2001">
        <v>0.99999800000000005</v>
      </c>
      <c r="X2001">
        <v>0.99999899999999997</v>
      </c>
      <c r="Y2001">
        <v>0.99999899999999997</v>
      </c>
      <c r="Z2001">
        <v>1</v>
      </c>
      <c r="AA2001">
        <v>1</v>
      </c>
      <c r="AB2001">
        <v>1</v>
      </c>
      <c r="AC2001">
        <v>1</v>
      </c>
      <c r="AD2001">
        <v>1</v>
      </c>
      <c r="AE2001">
        <v>1</v>
      </c>
      <c r="AF2001">
        <v>1</v>
      </c>
      <c r="AG2001">
        <v>1</v>
      </c>
      <c r="AH2001">
        <v>1</v>
      </c>
      <c r="AI2001">
        <v>1</v>
      </c>
      <c r="AJ2001">
        <v>1</v>
      </c>
      <c r="AK2001">
        <v>1</v>
      </c>
      <c r="AL2001">
        <v>1</v>
      </c>
    </row>
    <row r="2002" spans="1:38" x14ac:dyDescent="0.35">
      <c r="A2002" t="s">
        <v>810</v>
      </c>
      <c r="B2002">
        <v>2</v>
      </c>
      <c r="C2002">
        <v>1982</v>
      </c>
      <c r="D2002">
        <v>1</v>
      </c>
      <c r="E2002">
        <v>1</v>
      </c>
      <c r="F2002">
        <v>1</v>
      </c>
      <c r="G2002" t="s">
        <v>813</v>
      </c>
      <c r="H2002">
        <v>0.18126999999999999</v>
      </c>
      <c r="I2002">
        <v>0.40435300000000002</v>
      </c>
      <c r="J2002">
        <v>0.67337599999999997</v>
      </c>
      <c r="K2002">
        <v>0.79805499999999996</v>
      </c>
      <c r="L2002">
        <v>0.87397800000000003</v>
      </c>
      <c r="M2002">
        <v>0.95837099999999997</v>
      </c>
      <c r="N2002">
        <v>1.08239</v>
      </c>
      <c r="O2002">
        <v>1.2719100000000001</v>
      </c>
      <c r="P2002">
        <v>1.5252699999999999</v>
      </c>
      <c r="Q2002">
        <v>1.8165</v>
      </c>
      <c r="R2002">
        <v>2.12262</v>
      </c>
      <c r="S2002">
        <v>2.4317700000000002</v>
      </c>
      <c r="T2002">
        <v>2.738</v>
      </c>
      <c r="U2002">
        <v>3.0376799999999999</v>
      </c>
      <c r="V2002">
        <v>3.3282400000000001</v>
      </c>
      <c r="W2002">
        <v>3.6078000000000001</v>
      </c>
      <c r="X2002">
        <v>3.87507</v>
      </c>
      <c r="Y2002">
        <v>4.1291700000000002</v>
      </c>
      <c r="Z2002">
        <v>4.3696000000000002</v>
      </c>
      <c r="AA2002">
        <v>4.5961400000000001</v>
      </c>
      <c r="AB2002">
        <v>4.8087600000000004</v>
      </c>
      <c r="AC2002">
        <v>5.0075399999999997</v>
      </c>
      <c r="AD2002">
        <v>5.1926699999999997</v>
      </c>
      <c r="AE2002">
        <v>5.36442</v>
      </c>
      <c r="AF2002">
        <v>5.5230899999999998</v>
      </c>
      <c r="AG2002">
        <v>5.6690800000000001</v>
      </c>
      <c r="AH2002">
        <v>5.8028599999999999</v>
      </c>
      <c r="AI2002">
        <v>5.9249799999999997</v>
      </c>
      <c r="AJ2002">
        <v>6.0343499999999999</v>
      </c>
      <c r="AK2002">
        <v>6.1324399999999999</v>
      </c>
      <c r="AL2002">
        <v>6.3527800000000001</v>
      </c>
    </row>
    <row r="2003" spans="1:38" x14ac:dyDescent="0.35">
      <c r="A2003" t="s">
        <v>808</v>
      </c>
      <c r="B2003">
        <v>3</v>
      </c>
      <c r="C2003">
        <v>1982</v>
      </c>
      <c r="D2003">
        <v>1</v>
      </c>
      <c r="E2003">
        <v>1</v>
      </c>
      <c r="F2003">
        <v>1</v>
      </c>
      <c r="G2003" t="s">
        <v>814</v>
      </c>
      <c r="H2003">
        <v>0</v>
      </c>
      <c r="I2003" s="2">
        <v>2.2679499999999999E-7</v>
      </c>
      <c r="J2003" s="2">
        <v>2.5400400000000002E-5</v>
      </c>
      <c r="K2003">
        <v>1.3362000000000001E-3</v>
      </c>
      <c r="L2003">
        <v>3.0018300000000001E-2</v>
      </c>
      <c r="M2003">
        <v>0.20678099999999999</v>
      </c>
      <c r="N2003">
        <v>0.54617300000000002</v>
      </c>
      <c r="O2003">
        <v>0.81882100000000002</v>
      </c>
      <c r="P2003">
        <v>0.94275900000000001</v>
      </c>
      <c r="Q2003">
        <v>0.98362499999999997</v>
      </c>
      <c r="R2003">
        <v>0.99531400000000003</v>
      </c>
      <c r="S2003">
        <v>0.99857200000000002</v>
      </c>
      <c r="T2003">
        <v>0.99952099999999999</v>
      </c>
      <c r="U2003">
        <v>0.99982000000000004</v>
      </c>
      <c r="V2003">
        <v>0.99992400000000004</v>
      </c>
      <c r="W2003">
        <v>0.99996399999999996</v>
      </c>
      <c r="X2003">
        <v>0.99998100000000001</v>
      </c>
      <c r="Y2003">
        <v>0.99998900000000002</v>
      </c>
      <c r="Z2003">
        <v>0.99999300000000002</v>
      </c>
      <c r="AA2003">
        <v>0.99999499999999997</v>
      </c>
      <c r="AB2003">
        <v>0.999996</v>
      </c>
      <c r="AC2003">
        <v>0.99999700000000002</v>
      </c>
      <c r="AD2003">
        <v>0.99999700000000002</v>
      </c>
      <c r="AE2003">
        <v>0.99999800000000005</v>
      </c>
      <c r="AF2003">
        <v>0.99999800000000005</v>
      </c>
      <c r="AG2003">
        <v>0.99999800000000005</v>
      </c>
      <c r="AH2003">
        <v>0.99999700000000002</v>
      </c>
      <c r="AI2003">
        <v>0.99999700000000002</v>
      </c>
      <c r="AJ2003">
        <v>0.99999700000000002</v>
      </c>
      <c r="AK2003">
        <v>0.99999800000000005</v>
      </c>
      <c r="AL2003">
        <v>0.99999899999999997</v>
      </c>
    </row>
    <row r="2004" spans="1:38" x14ac:dyDescent="0.35">
      <c r="A2004" t="s">
        <v>810</v>
      </c>
      <c r="B2004">
        <v>3</v>
      </c>
      <c r="C2004">
        <v>1982</v>
      </c>
      <c r="D2004">
        <v>1</v>
      </c>
      <c r="E2004">
        <v>1</v>
      </c>
      <c r="F2004">
        <v>1</v>
      </c>
      <c r="G2004" t="s">
        <v>815</v>
      </c>
      <c r="H2004">
        <v>4.0964199999999999E-2</v>
      </c>
      <c r="I2004">
        <v>0.13791900000000001</v>
      </c>
      <c r="J2004">
        <v>0.31542500000000001</v>
      </c>
      <c r="K2004">
        <v>0.54575099999999999</v>
      </c>
      <c r="L2004">
        <v>0.75289799999999996</v>
      </c>
      <c r="M2004">
        <v>0.91881699999999999</v>
      </c>
      <c r="N2004">
        <v>1.0877300000000001</v>
      </c>
      <c r="O2004">
        <v>1.2921</v>
      </c>
      <c r="P2004">
        <v>1.5413300000000001</v>
      </c>
      <c r="Q2004">
        <v>1.8248500000000001</v>
      </c>
      <c r="R2004">
        <v>2.12622</v>
      </c>
      <c r="S2004">
        <v>2.4332400000000001</v>
      </c>
      <c r="T2004">
        <v>2.7386200000000001</v>
      </c>
      <c r="U2004">
        <v>3.03796</v>
      </c>
      <c r="V2004">
        <v>3.3283700000000001</v>
      </c>
      <c r="W2004">
        <v>3.6078800000000002</v>
      </c>
      <c r="X2004">
        <v>3.8751099999999998</v>
      </c>
      <c r="Y2004">
        <v>4.1292</v>
      </c>
      <c r="Z2004">
        <v>4.3696200000000003</v>
      </c>
      <c r="AA2004">
        <v>4.5961600000000002</v>
      </c>
      <c r="AB2004">
        <v>4.80877</v>
      </c>
      <c r="AC2004">
        <v>5.0075500000000002</v>
      </c>
      <c r="AD2004">
        <v>5.1926800000000002</v>
      </c>
      <c r="AE2004">
        <v>5.36442</v>
      </c>
      <c r="AF2004">
        <v>5.5231000000000003</v>
      </c>
      <c r="AG2004">
        <v>5.6690899999999997</v>
      </c>
      <c r="AH2004">
        <v>5.8028700000000004</v>
      </c>
      <c r="AI2004">
        <v>5.9249900000000002</v>
      </c>
      <c r="AJ2004">
        <v>6.0343600000000004</v>
      </c>
      <c r="AK2004">
        <v>6.1324500000000004</v>
      </c>
      <c r="AL2004">
        <v>6.3527800000000001</v>
      </c>
    </row>
    <row r="2005" spans="1:38" x14ac:dyDescent="0.35">
      <c r="A2005" t="s">
        <v>808</v>
      </c>
      <c r="B2005">
        <v>4</v>
      </c>
      <c r="C2005">
        <v>1982</v>
      </c>
      <c r="D2005">
        <v>1</v>
      </c>
      <c r="E2005">
        <v>1</v>
      </c>
      <c r="F2005">
        <v>1</v>
      </c>
      <c r="G2005" t="s">
        <v>816</v>
      </c>
      <c r="H2005">
        <v>0</v>
      </c>
      <c r="I2005">
        <v>5.9599900000000005E-4</v>
      </c>
      <c r="J2005">
        <v>1.7710699999999999E-2</v>
      </c>
      <c r="K2005">
        <v>0.131772</v>
      </c>
      <c r="L2005">
        <v>0.42693199999999998</v>
      </c>
      <c r="M2005">
        <v>0.75971</v>
      </c>
      <c r="N2005">
        <v>0.93682200000000004</v>
      </c>
      <c r="O2005">
        <v>0.986016</v>
      </c>
      <c r="P2005">
        <v>0.99150300000000002</v>
      </c>
      <c r="Q2005">
        <v>0.98667499999999997</v>
      </c>
      <c r="R2005">
        <v>0.97902199999999995</v>
      </c>
      <c r="S2005">
        <v>0.97016999999999998</v>
      </c>
      <c r="T2005">
        <v>0.96070900000000004</v>
      </c>
      <c r="U2005">
        <v>0.95099500000000003</v>
      </c>
      <c r="V2005">
        <v>0.94128100000000003</v>
      </c>
      <c r="W2005">
        <v>0.93174699999999999</v>
      </c>
      <c r="X2005">
        <v>0.92252000000000001</v>
      </c>
      <c r="Y2005">
        <v>0.913686</v>
      </c>
      <c r="Z2005">
        <v>0.90530100000000002</v>
      </c>
      <c r="AA2005">
        <v>0.89739599999999997</v>
      </c>
      <c r="AB2005">
        <v>0.88998699999999997</v>
      </c>
      <c r="AC2005">
        <v>0.883077</v>
      </c>
      <c r="AD2005">
        <v>0.87666299999999997</v>
      </c>
      <c r="AE2005">
        <v>0.87073500000000004</v>
      </c>
      <c r="AF2005">
        <v>0.86528099999999997</v>
      </c>
      <c r="AG2005">
        <v>0.86028300000000002</v>
      </c>
      <c r="AH2005">
        <v>0.85572099999999995</v>
      </c>
      <c r="AI2005">
        <v>0.85157400000000005</v>
      </c>
      <c r="AJ2005">
        <v>0.84785500000000003</v>
      </c>
      <c r="AK2005">
        <v>0.84451200000000004</v>
      </c>
      <c r="AL2005">
        <v>0.83702200000000004</v>
      </c>
    </row>
    <row r="2006" spans="1:38" x14ac:dyDescent="0.35">
      <c r="A2006" t="s">
        <v>810</v>
      </c>
      <c r="B2006">
        <v>4</v>
      </c>
      <c r="C2006">
        <v>1982</v>
      </c>
      <c r="D2006">
        <v>1</v>
      </c>
      <c r="E2006">
        <v>1</v>
      </c>
      <c r="F2006">
        <v>1</v>
      </c>
      <c r="G2006" t="s">
        <v>817</v>
      </c>
      <c r="H2006">
        <v>4.4361999999999999E-2</v>
      </c>
      <c r="I2006">
        <v>0.118745</v>
      </c>
      <c r="J2006">
        <v>0.23807700000000001</v>
      </c>
      <c r="K2006">
        <v>0.384463</v>
      </c>
      <c r="L2006">
        <v>0.55340500000000004</v>
      </c>
      <c r="M2006">
        <v>0.74162899999999998</v>
      </c>
      <c r="N2006">
        <v>0.96105399999999996</v>
      </c>
      <c r="O2006">
        <v>1.2196400000000001</v>
      </c>
      <c r="P2006">
        <v>1.5064</v>
      </c>
      <c r="Q2006">
        <v>1.8074699999999999</v>
      </c>
      <c r="R2006">
        <v>2.11416</v>
      </c>
      <c r="S2006">
        <v>2.4209499999999999</v>
      </c>
      <c r="T2006">
        <v>2.7237399999999998</v>
      </c>
      <c r="U2006">
        <v>3.0193500000000002</v>
      </c>
      <c r="V2006">
        <v>3.3053599999999999</v>
      </c>
      <c r="W2006">
        <v>3.5799400000000001</v>
      </c>
      <c r="X2006">
        <v>3.8418199999999998</v>
      </c>
      <c r="Y2006">
        <v>4.0901699999999996</v>
      </c>
      <c r="Z2006">
        <v>4.3245100000000001</v>
      </c>
      <c r="AA2006">
        <v>4.5446600000000004</v>
      </c>
      <c r="AB2006">
        <v>4.7506399999999998</v>
      </c>
      <c r="AC2006">
        <v>4.9426300000000003</v>
      </c>
      <c r="AD2006">
        <v>5.1208900000000002</v>
      </c>
      <c r="AE2006">
        <v>5.2857700000000003</v>
      </c>
      <c r="AF2006">
        <v>5.4376899999999999</v>
      </c>
      <c r="AG2006">
        <v>5.5771100000000002</v>
      </c>
      <c r="AH2006">
        <v>5.7045599999999999</v>
      </c>
      <c r="AI2006">
        <v>5.8206300000000004</v>
      </c>
      <c r="AJ2006">
        <v>5.9263000000000003</v>
      </c>
      <c r="AK2006">
        <v>6.0229799999999996</v>
      </c>
      <c r="AL2006">
        <v>6.2406899999999998</v>
      </c>
    </row>
    <row r="2007" spans="1:38" x14ac:dyDescent="0.35">
      <c r="A2007" t="s">
        <v>808</v>
      </c>
      <c r="B2007">
        <v>5</v>
      </c>
      <c r="C2007">
        <v>1982</v>
      </c>
      <c r="D2007">
        <v>1</v>
      </c>
      <c r="E2007">
        <v>1</v>
      </c>
      <c r="F2007">
        <v>1</v>
      </c>
      <c r="G2007" t="s">
        <v>818</v>
      </c>
      <c r="H2007">
        <v>0</v>
      </c>
      <c r="I2007">
        <v>5.9599900000000005E-4</v>
      </c>
      <c r="J2007">
        <v>1.7710699999999999E-2</v>
      </c>
      <c r="K2007">
        <v>0.131772</v>
      </c>
      <c r="L2007">
        <v>0.42693199999999998</v>
      </c>
      <c r="M2007">
        <v>0.75971</v>
      </c>
      <c r="N2007">
        <v>0.93682200000000004</v>
      </c>
      <c r="O2007">
        <v>0.986016</v>
      </c>
      <c r="P2007">
        <v>0.99150300000000002</v>
      </c>
      <c r="Q2007">
        <v>0.98667499999999997</v>
      </c>
      <c r="R2007">
        <v>0.97902199999999995</v>
      </c>
      <c r="S2007">
        <v>0.97016999999999998</v>
      </c>
      <c r="T2007">
        <v>0.96070900000000004</v>
      </c>
      <c r="U2007">
        <v>0.95099500000000003</v>
      </c>
      <c r="V2007">
        <v>0.94128100000000003</v>
      </c>
      <c r="W2007">
        <v>0.93174699999999999</v>
      </c>
      <c r="X2007">
        <v>0.92252000000000001</v>
      </c>
      <c r="Y2007">
        <v>0.913686</v>
      </c>
      <c r="Z2007">
        <v>0.90530100000000002</v>
      </c>
      <c r="AA2007">
        <v>0.89739599999999997</v>
      </c>
      <c r="AB2007">
        <v>0.88998699999999997</v>
      </c>
      <c r="AC2007">
        <v>0.883077</v>
      </c>
      <c r="AD2007">
        <v>0.87666299999999997</v>
      </c>
      <c r="AE2007">
        <v>0.87073500000000004</v>
      </c>
      <c r="AF2007">
        <v>0.86528099999999997</v>
      </c>
      <c r="AG2007">
        <v>0.86028300000000002</v>
      </c>
      <c r="AH2007">
        <v>0.85572099999999995</v>
      </c>
      <c r="AI2007">
        <v>0.85157400000000005</v>
      </c>
      <c r="AJ2007">
        <v>0.84785500000000003</v>
      </c>
      <c r="AK2007">
        <v>0.84451200000000004</v>
      </c>
      <c r="AL2007">
        <v>0.83702200000000004</v>
      </c>
    </row>
    <row r="2008" spans="1:38" x14ac:dyDescent="0.35">
      <c r="A2008" t="s">
        <v>810</v>
      </c>
      <c r="B2008">
        <v>5</v>
      </c>
      <c r="C2008">
        <v>1982</v>
      </c>
      <c r="D2008">
        <v>1</v>
      </c>
      <c r="E2008">
        <v>1</v>
      </c>
      <c r="F2008">
        <v>1</v>
      </c>
      <c r="G2008" t="s">
        <v>819</v>
      </c>
      <c r="H2008">
        <v>4.4361999999999999E-2</v>
      </c>
      <c r="I2008">
        <v>0.118745</v>
      </c>
      <c r="J2008">
        <v>0.23807700000000001</v>
      </c>
      <c r="K2008">
        <v>0.384463</v>
      </c>
      <c r="L2008">
        <v>0.55340500000000004</v>
      </c>
      <c r="M2008">
        <v>0.74162899999999998</v>
      </c>
      <c r="N2008">
        <v>0.96105399999999996</v>
      </c>
      <c r="O2008">
        <v>1.2196400000000001</v>
      </c>
      <c r="P2008">
        <v>1.5064</v>
      </c>
      <c r="Q2008">
        <v>1.8074699999999999</v>
      </c>
      <c r="R2008">
        <v>2.11416</v>
      </c>
      <c r="S2008">
        <v>2.4209499999999999</v>
      </c>
      <c r="T2008">
        <v>2.7237399999999998</v>
      </c>
      <c r="U2008">
        <v>3.0193500000000002</v>
      </c>
      <c r="V2008">
        <v>3.3053599999999999</v>
      </c>
      <c r="W2008">
        <v>3.5799400000000001</v>
      </c>
      <c r="X2008">
        <v>3.8418199999999998</v>
      </c>
      <c r="Y2008">
        <v>4.0901699999999996</v>
      </c>
      <c r="Z2008">
        <v>4.3245100000000001</v>
      </c>
      <c r="AA2008">
        <v>4.5446600000000004</v>
      </c>
      <c r="AB2008">
        <v>4.7506399999999998</v>
      </c>
      <c r="AC2008">
        <v>4.9426300000000003</v>
      </c>
      <c r="AD2008">
        <v>5.1208900000000002</v>
      </c>
      <c r="AE2008">
        <v>5.2857700000000003</v>
      </c>
      <c r="AF2008">
        <v>5.4376899999999999</v>
      </c>
      <c r="AG2008">
        <v>5.5771100000000002</v>
      </c>
      <c r="AH2008">
        <v>5.7045599999999999</v>
      </c>
      <c r="AI2008">
        <v>5.8206300000000004</v>
      </c>
      <c r="AJ2008">
        <v>5.9263000000000003</v>
      </c>
      <c r="AK2008">
        <v>6.0229799999999996</v>
      </c>
      <c r="AL2008">
        <v>6.2406899999999998</v>
      </c>
    </row>
    <row r="2009" spans="1:38" x14ac:dyDescent="0.35">
      <c r="A2009" t="s">
        <v>808</v>
      </c>
      <c r="B2009">
        <v>6</v>
      </c>
      <c r="C2009">
        <v>1982</v>
      </c>
      <c r="D2009">
        <v>1</v>
      </c>
      <c r="E2009">
        <v>1</v>
      </c>
      <c r="F2009">
        <v>1</v>
      </c>
      <c r="G2009" t="s">
        <v>820</v>
      </c>
      <c r="H2009">
        <v>0</v>
      </c>
      <c r="I2009">
        <v>8.1285999999999997E-3</v>
      </c>
      <c r="J2009">
        <v>4.4974800000000002E-2</v>
      </c>
      <c r="K2009">
        <v>0.139098</v>
      </c>
      <c r="L2009">
        <v>0.30765999999999999</v>
      </c>
      <c r="M2009">
        <v>0.52420900000000004</v>
      </c>
      <c r="N2009">
        <v>0.73062700000000003</v>
      </c>
      <c r="O2009">
        <v>0.877054</v>
      </c>
      <c r="P2009">
        <v>0.95405300000000004</v>
      </c>
      <c r="Q2009">
        <v>0.98509000000000002</v>
      </c>
      <c r="R2009">
        <v>0.99543599999999999</v>
      </c>
      <c r="S2009">
        <v>0.99854900000000002</v>
      </c>
      <c r="T2009">
        <v>0.99946100000000004</v>
      </c>
      <c r="U2009">
        <v>0.99973599999999996</v>
      </c>
      <c r="V2009">
        <v>0.99982300000000002</v>
      </c>
      <c r="W2009">
        <v>0.99985400000000002</v>
      </c>
      <c r="X2009">
        <v>0.99986600000000003</v>
      </c>
      <c r="Y2009">
        <v>0.99987099999999995</v>
      </c>
      <c r="Z2009">
        <v>0.99987300000000001</v>
      </c>
      <c r="AA2009">
        <v>0.99987400000000004</v>
      </c>
      <c r="AB2009">
        <v>0.99987499999999996</v>
      </c>
      <c r="AC2009">
        <v>0.99987499999999996</v>
      </c>
      <c r="AD2009">
        <v>0.99987499999999996</v>
      </c>
      <c r="AE2009">
        <v>0.99987499999999996</v>
      </c>
      <c r="AF2009">
        <v>0.99987499999999996</v>
      </c>
      <c r="AG2009">
        <v>0.99987499999999996</v>
      </c>
      <c r="AH2009">
        <v>0.99987499999999996</v>
      </c>
      <c r="AI2009">
        <v>0.99987499999999996</v>
      </c>
      <c r="AJ2009">
        <v>0.99987499999999996</v>
      </c>
      <c r="AK2009">
        <v>0.99987499999999996</v>
      </c>
      <c r="AL2009">
        <v>0.99987599999999999</v>
      </c>
    </row>
    <row r="2010" spans="1:38" x14ac:dyDescent="0.35">
      <c r="A2010" t="s">
        <v>810</v>
      </c>
      <c r="B2010">
        <v>6</v>
      </c>
      <c r="C2010">
        <v>1982</v>
      </c>
      <c r="D2010">
        <v>1</v>
      </c>
      <c r="E2010">
        <v>1</v>
      </c>
      <c r="F2010">
        <v>1</v>
      </c>
      <c r="G2010" t="s">
        <v>821</v>
      </c>
      <c r="H2010">
        <v>2.0172599999999999E-2</v>
      </c>
      <c r="I2010">
        <v>8.0052300000000007E-2</v>
      </c>
      <c r="J2010">
        <v>0.192721</v>
      </c>
      <c r="K2010">
        <v>0.34431499999999998</v>
      </c>
      <c r="L2010">
        <v>0.53434400000000004</v>
      </c>
      <c r="M2010">
        <v>0.75473299999999999</v>
      </c>
      <c r="N2010">
        <v>0.99711099999999997</v>
      </c>
      <c r="O2010">
        <v>1.25593</v>
      </c>
      <c r="P2010">
        <v>1.5311699999999999</v>
      </c>
      <c r="Q2010">
        <v>1.8228500000000001</v>
      </c>
      <c r="R2010">
        <v>2.1259399999999999</v>
      </c>
      <c r="S2010">
        <v>2.4331900000000002</v>
      </c>
      <c r="T2010">
        <v>2.7385799999999998</v>
      </c>
      <c r="U2010">
        <v>3.0379200000000002</v>
      </c>
      <c r="V2010">
        <v>3.3283499999999999</v>
      </c>
      <c r="W2010">
        <v>3.6078600000000001</v>
      </c>
      <c r="X2010">
        <v>3.8751000000000002</v>
      </c>
      <c r="Y2010">
        <v>4.1291900000000004</v>
      </c>
      <c r="Z2010">
        <v>4.3696200000000003</v>
      </c>
      <c r="AA2010">
        <v>4.5961499999999997</v>
      </c>
      <c r="AB2010">
        <v>4.8087600000000004</v>
      </c>
      <c r="AC2010">
        <v>5.0075399999999997</v>
      </c>
      <c r="AD2010">
        <v>5.1926800000000002</v>
      </c>
      <c r="AE2010">
        <v>5.36442</v>
      </c>
      <c r="AF2010">
        <v>5.5230899999999998</v>
      </c>
      <c r="AG2010">
        <v>5.6690899999999997</v>
      </c>
      <c r="AH2010">
        <v>5.8028700000000004</v>
      </c>
      <c r="AI2010">
        <v>5.9249799999999997</v>
      </c>
      <c r="AJ2010">
        <v>6.0343600000000004</v>
      </c>
      <c r="AK2010">
        <v>6.1324500000000004</v>
      </c>
      <c r="AL2010">
        <v>6.3527800000000001</v>
      </c>
    </row>
    <row r="2011" spans="1:38" x14ac:dyDescent="0.35">
      <c r="A2011" t="s">
        <v>806</v>
      </c>
      <c r="B2011" t="s">
        <v>103</v>
      </c>
      <c r="C2011">
        <v>1985</v>
      </c>
      <c r="D2011">
        <v>1</v>
      </c>
      <c r="E2011">
        <v>1</v>
      </c>
      <c r="F2011">
        <v>1</v>
      </c>
      <c r="G2011" t="s">
        <v>822</v>
      </c>
      <c r="H2011">
        <v>0</v>
      </c>
      <c r="I2011">
        <v>0</v>
      </c>
      <c r="J2011">
        <v>0</v>
      </c>
      <c r="K2011">
        <v>0</v>
      </c>
      <c r="L2011">
        <v>3.49948E-2</v>
      </c>
      <c r="M2011">
        <v>0.17141000000000001</v>
      </c>
      <c r="N2011">
        <v>0.46875600000000001</v>
      </c>
      <c r="O2011">
        <v>0.85585699999999998</v>
      </c>
      <c r="P2011">
        <v>1.24166</v>
      </c>
      <c r="Q2011">
        <v>1.59975</v>
      </c>
      <c r="R2011">
        <v>1.93689</v>
      </c>
      <c r="S2011">
        <v>2.2614999999999998</v>
      </c>
      <c r="T2011">
        <v>2.5771500000000001</v>
      </c>
      <c r="U2011">
        <v>2.8841199999999998</v>
      </c>
      <c r="V2011">
        <v>3.1814</v>
      </c>
      <c r="W2011">
        <v>3.4676999999999998</v>
      </c>
      <c r="X2011">
        <v>3.7418499999999999</v>
      </c>
      <c r="Y2011">
        <v>4.00298</v>
      </c>
      <c r="Z2011">
        <v>4.2505100000000002</v>
      </c>
      <c r="AA2011">
        <v>4.4841600000000001</v>
      </c>
      <c r="AB2011">
        <v>4.70383</v>
      </c>
      <c r="AC2011">
        <v>4.9095800000000001</v>
      </c>
      <c r="AD2011">
        <v>5.1015600000000001</v>
      </c>
      <c r="AE2011">
        <v>5.2799899999999997</v>
      </c>
      <c r="AF2011">
        <v>5.4451799999999997</v>
      </c>
      <c r="AG2011">
        <v>5.59748</v>
      </c>
      <c r="AH2011">
        <v>5.7373099999999999</v>
      </c>
      <c r="AI2011">
        <v>5.8651999999999997</v>
      </c>
      <c r="AJ2011">
        <v>5.9817099999999996</v>
      </c>
      <c r="AK2011">
        <v>6.0844100000000001</v>
      </c>
      <c r="AL2011">
        <v>6.3153199999999998</v>
      </c>
    </row>
    <row r="2012" spans="1:38" x14ac:dyDescent="0.35">
      <c r="A2012" t="s">
        <v>808</v>
      </c>
      <c r="B2012">
        <v>1</v>
      </c>
      <c r="C2012">
        <v>1985</v>
      </c>
      <c r="D2012">
        <v>1</v>
      </c>
      <c r="E2012">
        <v>1</v>
      </c>
      <c r="F2012">
        <v>1</v>
      </c>
      <c r="G2012" t="s">
        <v>823</v>
      </c>
      <c r="H2012">
        <v>0</v>
      </c>
      <c r="I2012">
        <v>3.75764E-3</v>
      </c>
      <c r="J2012">
        <v>5.09077E-2</v>
      </c>
      <c r="K2012">
        <v>0.23291100000000001</v>
      </c>
      <c r="L2012">
        <v>0.55819300000000005</v>
      </c>
      <c r="M2012">
        <v>0.84004199999999996</v>
      </c>
      <c r="N2012">
        <v>0.95600200000000002</v>
      </c>
      <c r="O2012">
        <v>0.95989000000000002</v>
      </c>
      <c r="P2012">
        <v>0.91556999999999999</v>
      </c>
      <c r="Q2012">
        <v>0.85012900000000002</v>
      </c>
      <c r="R2012">
        <v>0.77609700000000004</v>
      </c>
      <c r="S2012">
        <v>0.70100300000000004</v>
      </c>
      <c r="T2012">
        <v>0.62941499999999995</v>
      </c>
      <c r="U2012">
        <v>0.56379900000000005</v>
      </c>
      <c r="V2012">
        <v>0.50519199999999997</v>
      </c>
      <c r="W2012">
        <v>0.453737</v>
      </c>
      <c r="X2012">
        <v>0.40907100000000002</v>
      </c>
      <c r="Y2012">
        <v>0.37058000000000002</v>
      </c>
      <c r="Z2012">
        <v>0.337557</v>
      </c>
      <c r="AA2012">
        <v>0.30929299999999998</v>
      </c>
      <c r="AB2012">
        <v>0.28512799999999999</v>
      </c>
      <c r="AC2012">
        <v>0.26447100000000001</v>
      </c>
      <c r="AD2012">
        <v>0.246807</v>
      </c>
      <c r="AE2012">
        <v>0.23169500000000001</v>
      </c>
      <c r="AF2012">
        <v>0.21875700000000001</v>
      </c>
      <c r="AG2012">
        <v>0.207676</v>
      </c>
      <c r="AH2012">
        <v>0.198184</v>
      </c>
      <c r="AI2012">
        <v>0.190056</v>
      </c>
      <c r="AJ2012">
        <v>0.18241099999999999</v>
      </c>
      <c r="AK2012">
        <v>0.17507900000000001</v>
      </c>
      <c r="AL2012">
        <v>0.15950400000000001</v>
      </c>
    </row>
    <row r="2013" spans="1:38" x14ac:dyDescent="0.35">
      <c r="A2013" t="s">
        <v>810</v>
      </c>
      <c r="B2013">
        <v>1</v>
      </c>
      <c r="C2013">
        <v>1985</v>
      </c>
      <c r="D2013">
        <v>1</v>
      </c>
      <c r="E2013">
        <v>1</v>
      </c>
      <c r="F2013">
        <v>1</v>
      </c>
      <c r="G2013" t="s">
        <v>824</v>
      </c>
      <c r="H2013">
        <v>3.2773499999999997E-2</v>
      </c>
      <c r="I2013">
        <v>0.100285</v>
      </c>
      <c r="J2013">
        <v>0.21429799999999999</v>
      </c>
      <c r="K2013">
        <v>0.35818299999999997</v>
      </c>
      <c r="L2013">
        <v>0.52882600000000002</v>
      </c>
      <c r="M2013">
        <v>0.72297999999999996</v>
      </c>
      <c r="N2013">
        <v>0.94805300000000003</v>
      </c>
      <c r="O2013">
        <v>1.2035899999999999</v>
      </c>
      <c r="P2013">
        <v>1.4770399999999999</v>
      </c>
      <c r="Q2013">
        <v>1.7576499999999999</v>
      </c>
      <c r="R2013">
        <v>2.0386199999999999</v>
      </c>
      <c r="S2013">
        <v>2.3151000000000002</v>
      </c>
      <c r="T2013">
        <v>2.5833599999999999</v>
      </c>
      <c r="U2013">
        <v>2.8405300000000002</v>
      </c>
      <c r="V2013">
        <v>3.0844900000000002</v>
      </c>
      <c r="W2013">
        <v>3.3137599999999998</v>
      </c>
      <c r="X2013">
        <v>3.5274100000000002</v>
      </c>
      <c r="Y2013">
        <v>3.7249599999999998</v>
      </c>
      <c r="Z2013">
        <v>3.9062899999999998</v>
      </c>
      <c r="AA2013">
        <v>4.0715399999999997</v>
      </c>
      <c r="AB2013">
        <v>4.2211299999999996</v>
      </c>
      <c r="AC2013">
        <v>4.3556100000000004</v>
      </c>
      <c r="AD2013">
        <v>4.4756799999999997</v>
      </c>
      <c r="AE2013">
        <v>4.5821100000000001</v>
      </c>
      <c r="AF2013">
        <v>4.6757400000000002</v>
      </c>
      <c r="AG2013">
        <v>4.7574399999999999</v>
      </c>
      <c r="AH2013">
        <v>4.8280500000000002</v>
      </c>
      <c r="AI2013">
        <v>4.88842</v>
      </c>
      <c r="AJ2013">
        <v>4.9564899999999996</v>
      </c>
      <c r="AK2013">
        <v>5.0343299999999997</v>
      </c>
      <c r="AL2013">
        <v>5.2112999999999996</v>
      </c>
    </row>
    <row r="2014" spans="1:38" x14ac:dyDescent="0.35">
      <c r="A2014" t="s">
        <v>808</v>
      </c>
      <c r="B2014">
        <v>2</v>
      </c>
      <c r="C2014">
        <v>1985</v>
      </c>
      <c r="D2014">
        <v>1</v>
      </c>
      <c r="E2014">
        <v>1</v>
      </c>
      <c r="F2014">
        <v>1</v>
      </c>
      <c r="G2014" t="s">
        <v>825</v>
      </c>
      <c r="H2014">
        <v>0</v>
      </c>
      <c r="I2014" s="2">
        <v>7.5619800000000001E-6</v>
      </c>
      <c r="J2014">
        <v>6.6459099999999997E-4</v>
      </c>
      <c r="K2014">
        <v>2.1304199999999999E-2</v>
      </c>
      <c r="L2014">
        <v>0.19608400000000001</v>
      </c>
      <c r="M2014">
        <v>0.574434</v>
      </c>
      <c r="N2014">
        <v>0.85866500000000001</v>
      </c>
      <c r="O2014">
        <v>0.96506599999999998</v>
      </c>
      <c r="P2014">
        <v>0.99228099999999997</v>
      </c>
      <c r="Q2014">
        <v>0.99826499999999996</v>
      </c>
      <c r="R2014">
        <v>0.99957300000000004</v>
      </c>
      <c r="S2014">
        <v>0.99988100000000002</v>
      </c>
      <c r="T2014">
        <v>0.99996200000000002</v>
      </c>
      <c r="U2014">
        <v>0.99998600000000004</v>
      </c>
      <c r="V2014">
        <v>0.99999400000000005</v>
      </c>
      <c r="W2014">
        <v>0.99999700000000002</v>
      </c>
      <c r="X2014">
        <v>0.99999899999999997</v>
      </c>
      <c r="Y2014">
        <v>0.99999899999999997</v>
      </c>
      <c r="Z2014">
        <v>0.99999899999999997</v>
      </c>
      <c r="AA2014">
        <v>1</v>
      </c>
      <c r="AB2014">
        <v>1</v>
      </c>
      <c r="AC2014">
        <v>1</v>
      </c>
      <c r="AD2014">
        <v>1</v>
      </c>
      <c r="AE2014">
        <v>1</v>
      </c>
      <c r="AF2014">
        <v>1</v>
      </c>
      <c r="AG2014">
        <v>1</v>
      </c>
      <c r="AH2014">
        <v>1</v>
      </c>
      <c r="AI2014">
        <v>1</v>
      </c>
      <c r="AJ2014">
        <v>1</v>
      </c>
      <c r="AK2014">
        <v>1</v>
      </c>
      <c r="AL2014">
        <v>1</v>
      </c>
    </row>
    <row r="2015" spans="1:38" x14ac:dyDescent="0.35">
      <c r="A2015" t="s">
        <v>810</v>
      </c>
      <c r="B2015">
        <v>2</v>
      </c>
      <c r="C2015">
        <v>1985</v>
      </c>
      <c r="D2015">
        <v>1</v>
      </c>
      <c r="E2015">
        <v>1</v>
      </c>
      <c r="F2015">
        <v>1</v>
      </c>
      <c r="G2015" t="s">
        <v>826</v>
      </c>
      <c r="H2015">
        <v>3.8733700000000003E-2</v>
      </c>
      <c r="I2015">
        <v>0.13276399999999999</v>
      </c>
      <c r="J2015">
        <v>0.30129800000000001</v>
      </c>
      <c r="K2015">
        <v>0.48378500000000002</v>
      </c>
      <c r="L2015">
        <v>0.63619899999999996</v>
      </c>
      <c r="M2015">
        <v>0.791547</v>
      </c>
      <c r="N2015">
        <v>0.98648100000000005</v>
      </c>
      <c r="O2015">
        <v>1.2313700000000001</v>
      </c>
      <c r="P2015">
        <v>1.51281</v>
      </c>
      <c r="Q2015">
        <v>1.8134399999999999</v>
      </c>
      <c r="R2015">
        <v>2.12195</v>
      </c>
      <c r="S2015">
        <v>2.4316300000000002</v>
      </c>
      <c r="T2015">
        <v>2.7379699999999998</v>
      </c>
      <c r="U2015">
        <v>3.0376799999999999</v>
      </c>
      <c r="V2015">
        <v>3.3282400000000001</v>
      </c>
      <c r="W2015">
        <v>3.6078000000000001</v>
      </c>
      <c r="X2015">
        <v>3.87507</v>
      </c>
      <c r="Y2015">
        <v>4.1291700000000002</v>
      </c>
      <c r="Z2015">
        <v>4.3696000000000002</v>
      </c>
      <c r="AA2015">
        <v>4.5961400000000001</v>
      </c>
      <c r="AB2015">
        <v>4.8087600000000004</v>
      </c>
      <c r="AC2015">
        <v>5.0075399999999997</v>
      </c>
      <c r="AD2015">
        <v>5.1926699999999997</v>
      </c>
      <c r="AE2015">
        <v>5.36442</v>
      </c>
      <c r="AF2015">
        <v>5.5230899999999998</v>
      </c>
      <c r="AG2015">
        <v>5.6690800000000001</v>
      </c>
      <c r="AH2015">
        <v>5.8028599999999999</v>
      </c>
      <c r="AI2015">
        <v>5.9249700000000001</v>
      </c>
      <c r="AJ2015">
        <v>6.0343499999999999</v>
      </c>
      <c r="AK2015">
        <v>6.1324399999999999</v>
      </c>
      <c r="AL2015">
        <v>6.3527800000000001</v>
      </c>
    </row>
    <row r="2016" spans="1:38" x14ac:dyDescent="0.35">
      <c r="A2016" t="s">
        <v>808</v>
      </c>
      <c r="B2016">
        <v>3</v>
      </c>
      <c r="C2016">
        <v>1985</v>
      </c>
      <c r="D2016">
        <v>1</v>
      </c>
      <c r="E2016">
        <v>1</v>
      </c>
      <c r="F2016">
        <v>1</v>
      </c>
      <c r="G2016" t="s">
        <v>827</v>
      </c>
      <c r="H2016">
        <v>0</v>
      </c>
      <c r="I2016" s="2">
        <v>2.2679499999999999E-7</v>
      </c>
      <c r="J2016" s="2">
        <v>2.5400400000000002E-5</v>
      </c>
      <c r="K2016">
        <v>1.3362000000000001E-3</v>
      </c>
      <c r="L2016">
        <v>3.0018300000000001E-2</v>
      </c>
      <c r="M2016">
        <v>0.20678099999999999</v>
      </c>
      <c r="N2016">
        <v>0.54617300000000002</v>
      </c>
      <c r="O2016">
        <v>0.81882100000000002</v>
      </c>
      <c r="P2016">
        <v>0.94275900000000001</v>
      </c>
      <c r="Q2016">
        <v>0.98362499999999997</v>
      </c>
      <c r="R2016">
        <v>0.99531400000000003</v>
      </c>
      <c r="S2016">
        <v>0.99857200000000002</v>
      </c>
      <c r="T2016">
        <v>0.99952099999999999</v>
      </c>
      <c r="U2016">
        <v>0.99982000000000004</v>
      </c>
      <c r="V2016">
        <v>0.99992400000000004</v>
      </c>
      <c r="W2016">
        <v>0.99996399999999996</v>
      </c>
      <c r="X2016">
        <v>0.99998100000000001</v>
      </c>
      <c r="Y2016">
        <v>0.99998900000000002</v>
      </c>
      <c r="Z2016">
        <v>0.99999300000000002</v>
      </c>
      <c r="AA2016">
        <v>0.99999499999999997</v>
      </c>
      <c r="AB2016">
        <v>0.999996</v>
      </c>
      <c r="AC2016">
        <v>0.99999700000000002</v>
      </c>
      <c r="AD2016">
        <v>0.99999700000000002</v>
      </c>
      <c r="AE2016">
        <v>0.99999800000000005</v>
      </c>
      <c r="AF2016">
        <v>0.99999800000000005</v>
      </c>
      <c r="AG2016">
        <v>0.99999800000000005</v>
      </c>
      <c r="AH2016">
        <v>0.99999700000000002</v>
      </c>
      <c r="AI2016">
        <v>0.99999700000000002</v>
      </c>
      <c r="AJ2016">
        <v>0.99999700000000002</v>
      </c>
      <c r="AK2016">
        <v>0.99999800000000005</v>
      </c>
      <c r="AL2016">
        <v>0.99999899999999997</v>
      </c>
    </row>
    <row r="2017" spans="1:38" x14ac:dyDescent="0.35">
      <c r="A2017" t="s">
        <v>810</v>
      </c>
      <c r="B2017">
        <v>3</v>
      </c>
      <c r="C2017">
        <v>1985</v>
      </c>
      <c r="D2017">
        <v>1</v>
      </c>
      <c r="E2017">
        <v>1</v>
      </c>
      <c r="F2017">
        <v>1</v>
      </c>
      <c r="G2017" t="s">
        <v>828</v>
      </c>
      <c r="H2017">
        <v>4.0964199999999999E-2</v>
      </c>
      <c r="I2017">
        <v>0.13791900000000001</v>
      </c>
      <c r="J2017">
        <v>0.31542500000000001</v>
      </c>
      <c r="K2017">
        <v>0.54575099999999999</v>
      </c>
      <c r="L2017">
        <v>0.75289799999999996</v>
      </c>
      <c r="M2017">
        <v>0.91881699999999999</v>
      </c>
      <c r="N2017">
        <v>1.0877300000000001</v>
      </c>
      <c r="O2017">
        <v>1.2921</v>
      </c>
      <c r="P2017">
        <v>1.5413300000000001</v>
      </c>
      <c r="Q2017">
        <v>1.8248500000000001</v>
      </c>
      <c r="R2017">
        <v>2.12622</v>
      </c>
      <c r="S2017">
        <v>2.4332400000000001</v>
      </c>
      <c r="T2017">
        <v>2.7386200000000001</v>
      </c>
      <c r="U2017">
        <v>3.03796</v>
      </c>
      <c r="V2017">
        <v>3.3283700000000001</v>
      </c>
      <c r="W2017">
        <v>3.6078800000000002</v>
      </c>
      <c r="X2017">
        <v>3.8751099999999998</v>
      </c>
      <c r="Y2017">
        <v>4.1292</v>
      </c>
      <c r="Z2017">
        <v>4.3696200000000003</v>
      </c>
      <c r="AA2017">
        <v>4.5961600000000002</v>
      </c>
      <c r="AB2017">
        <v>4.80877</v>
      </c>
      <c r="AC2017">
        <v>5.0075500000000002</v>
      </c>
      <c r="AD2017">
        <v>5.1926800000000002</v>
      </c>
      <c r="AE2017">
        <v>5.36442</v>
      </c>
      <c r="AF2017">
        <v>5.5231000000000003</v>
      </c>
      <c r="AG2017">
        <v>5.6690899999999997</v>
      </c>
      <c r="AH2017">
        <v>5.8028700000000004</v>
      </c>
      <c r="AI2017">
        <v>5.9249900000000002</v>
      </c>
      <c r="AJ2017">
        <v>6.0343600000000004</v>
      </c>
      <c r="AK2017">
        <v>6.1324500000000004</v>
      </c>
      <c r="AL2017">
        <v>6.3527800000000001</v>
      </c>
    </row>
    <row r="2018" spans="1:38" x14ac:dyDescent="0.35">
      <c r="A2018" t="s">
        <v>808</v>
      </c>
      <c r="B2018">
        <v>4</v>
      </c>
      <c r="C2018">
        <v>1985</v>
      </c>
      <c r="D2018">
        <v>1</v>
      </c>
      <c r="E2018">
        <v>1</v>
      </c>
      <c r="F2018">
        <v>1</v>
      </c>
      <c r="G2018" t="s">
        <v>829</v>
      </c>
      <c r="H2018">
        <v>0</v>
      </c>
      <c r="I2018">
        <v>1.75231E-2</v>
      </c>
      <c r="J2018">
        <v>5.7464000000000001E-2</v>
      </c>
      <c r="K2018">
        <v>0.13123399999999999</v>
      </c>
      <c r="L2018">
        <v>0.24490799999999999</v>
      </c>
      <c r="M2018">
        <v>0.38923999999999997</v>
      </c>
      <c r="N2018">
        <v>0.54479900000000003</v>
      </c>
      <c r="O2018">
        <v>0.68996599999999997</v>
      </c>
      <c r="P2018">
        <v>0.80825499999999995</v>
      </c>
      <c r="Q2018">
        <v>0.892262</v>
      </c>
      <c r="R2018">
        <v>0.94422099999999998</v>
      </c>
      <c r="S2018">
        <v>0.97264600000000001</v>
      </c>
      <c r="T2018">
        <v>0.98685900000000004</v>
      </c>
      <c r="U2018">
        <v>0.99361600000000005</v>
      </c>
      <c r="V2018">
        <v>0.99678199999999995</v>
      </c>
      <c r="W2018">
        <v>0.99828600000000001</v>
      </c>
      <c r="X2018">
        <v>0.99902400000000002</v>
      </c>
      <c r="Y2018">
        <v>0.99940099999999998</v>
      </c>
      <c r="Z2018">
        <v>0.99960199999999999</v>
      </c>
      <c r="AA2018">
        <v>0.99971500000000002</v>
      </c>
      <c r="AB2018">
        <v>0.99978</v>
      </c>
      <c r="AC2018">
        <v>0.99981900000000001</v>
      </c>
      <c r="AD2018">
        <v>0.99984200000000001</v>
      </c>
      <c r="AE2018">
        <v>0.99985500000000005</v>
      </c>
      <c r="AF2018">
        <v>0.99986299999999995</v>
      </c>
      <c r="AG2018">
        <v>0.99986600000000003</v>
      </c>
      <c r="AH2018">
        <v>0.99986600000000003</v>
      </c>
      <c r="AI2018">
        <v>0.99986399999999998</v>
      </c>
      <c r="AJ2018">
        <v>0.99987000000000004</v>
      </c>
      <c r="AK2018">
        <v>0.999884</v>
      </c>
      <c r="AL2018">
        <v>0.99990599999999996</v>
      </c>
    </row>
    <row r="2019" spans="1:38" x14ac:dyDescent="0.35">
      <c r="A2019" t="s">
        <v>810</v>
      </c>
      <c r="B2019">
        <v>4</v>
      </c>
      <c r="C2019">
        <v>1985</v>
      </c>
      <c r="D2019">
        <v>1</v>
      </c>
      <c r="E2019">
        <v>1</v>
      </c>
      <c r="F2019">
        <v>1</v>
      </c>
      <c r="G2019" t="s">
        <v>830</v>
      </c>
      <c r="H2019">
        <v>1.5756900000000001E-2</v>
      </c>
      <c r="I2019">
        <v>7.0246400000000001E-2</v>
      </c>
      <c r="J2019">
        <v>0.17907899999999999</v>
      </c>
      <c r="K2019">
        <v>0.32938800000000001</v>
      </c>
      <c r="L2019">
        <v>0.52222900000000005</v>
      </c>
      <c r="M2019">
        <v>0.75043099999999996</v>
      </c>
      <c r="N2019">
        <v>1.00586</v>
      </c>
      <c r="O2019">
        <v>1.28041</v>
      </c>
      <c r="P2019">
        <v>1.56674</v>
      </c>
      <c r="Q2019">
        <v>1.8593999999999999</v>
      </c>
      <c r="R2019">
        <v>2.1556099999999998</v>
      </c>
      <c r="S2019">
        <v>2.4538199999999999</v>
      </c>
      <c r="T2019">
        <v>2.7516699999999998</v>
      </c>
      <c r="U2019">
        <v>3.0459000000000001</v>
      </c>
      <c r="V2019">
        <v>3.3331900000000001</v>
      </c>
      <c r="W2019">
        <v>3.6108600000000002</v>
      </c>
      <c r="X2019">
        <v>3.87703</v>
      </c>
      <c r="Y2019">
        <v>4.1304999999999996</v>
      </c>
      <c r="Z2019">
        <v>4.3705499999999997</v>
      </c>
      <c r="AA2019">
        <v>4.5968499999999999</v>
      </c>
      <c r="AB2019">
        <v>4.80931</v>
      </c>
      <c r="AC2019">
        <v>5.008</v>
      </c>
      <c r="AD2019">
        <v>5.1930699999999996</v>
      </c>
      <c r="AE2019">
        <v>5.36477</v>
      </c>
      <c r="AF2019">
        <v>5.5234199999999998</v>
      </c>
      <c r="AG2019">
        <v>5.6694000000000004</v>
      </c>
      <c r="AH2019">
        <v>5.8031800000000002</v>
      </c>
      <c r="AI2019">
        <v>5.9253</v>
      </c>
      <c r="AJ2019">
        <v>6.0346500000000001</v>
      </c>
      <c r="AK2019">
        <v>6.1326799999999997</v>
      </c>
      <c r="AL2019">
        <v>6.3529099999999996</v>
      </c>
    </row>
    <row r="2020" spans="1:38" x14ac:dyDescent="0.35">
      <c r="A2020" t="s">
        <v>808</v>
      </c>
      <c r="B2020">
        <v>5</v>
      </c>
      <c r="C2020">
        <v>1985</v>
      </c>
      <c r="D2020">
        <v>1</v>
      </c>
      <c r="E2020">
        <v>1</v>
      </c>
      <c r="F2020">
        <v>1</v>
      </c>
      <c r="G2020" t="s">
        <v>831</v>
      </c>
      <c r="H2020">
        <v>0</v>
      </c>
      <c r="I2020">
        <v>1.75231E-2</v>
      </c>
      <c r="J2020">
        <v>5.7464000000000001E-2</v>
      </c>
      <c r="K2020">
        <v>0.13123399999999999</v>
      </c>
      <c r="L2020">
        <v>0.24490799999999999</v>
      </c>
      <c r="M2020">
        <v>0.38923999999999997</v>
      </c>
      <c r="N2020">
        <v>0.54479900000000003</v>
      </c>
      <c r="O2020">
        <v>0.68996599999999997</v>
      </c>
      <c r="P2020">
        <v>0.80825499999999995</v>
      </c>
      <c r="Q2020">
        <v>0.892262</v>
      </c>
      <c r="R2020">
        <v>0.94422099999999998</v>
      </c>
      <c r="S2020">
        <v>0.97264600000000001</v>
      </c>
      <c r="T2020">
        <v>0.98685900000000004</v>
      </c>
      <c r="U2020">
        <v>0.99361600000000005</v>
      </c>
      <c r="V2020">
        <v>0.99678199999999995</v>
      </c>
      <c r="W2020">
        <v>0.99828600000000001</v>
      </c>
      <c r="X2020">
        <v>0.99902400000000002</v>
      </c>
      <c r="Y2020">
        <v>0.99940099999999998</v>
      </c>
      <c r="Z2020">
        <v>0.99960199999999999</v>
      </c>
      <c r="AA2020">
        <v>0.99971500000000002</v>
      </c>
      <c r="AB2020">
        <v>0.99978</v>
      </c>
      <c r="AC2020">
        <v>0.99981900000000001</v>
      </c>
      <c r="AD2020">
        <v>0.99984200000000001</v>
      </c>
      <c r="AE2020">
        <v>0.99985500000000005</v>
      </c>
      <c r="AF2020">
        <v>0.99986299999999995</v>
      </c>
      <c r="AG2020">
        <v>0.99986600000000003</v>
      </c>
      <c r="AH2020">
        <v>0.99986600000000003</v>
      </c>
      <c r="AI2020">
        <v>0.99986399999999998</v>
      </c>
      <c r="AJ2020">
        <v>0.99987000000000004</v>
      </c>
      <c r="AK2020">
        <v>0.999884</v>
      </c>
      <c r="AL2020">
        <v>0.99990599999999996</v>
      </c>
    </row>
    <row r="2021" spans="1:38" x14ac:dyDescent="0.35">
      <c r="A2021" t="s">
        <v>810</v>
      </c>
      <c r="B2021">
        <v>5</v>
      </c>
      <c r="C2021">
        <v>1985</v>
      </c>
      <c r="D2021">
        <v>1</v>
      </c>
      <c r="E2021">
        <v>1</v>
      </c>
      <c r="F2021">
        <v>1</v>
      </c>
      <c r="G2021" t="s">
        <v>832</v>
      </c>
      <c r="H2021">
        <v>1.5756900000000001E-2</v>
      </c>
      <c r="I2021">
        <v>7.0246400000000001E-2</v>
      </c>
      <c r="J2021">
        <v>0.17907899999999999</v>
      </c>
      <c r="K2021">
        <v>0.32938800000000001</v>
      </c>
      <c r="L2021">
        <v>0.52222900000000005</v>
      </c>
      <c r="M2021">
        <v>0.75043099999999996</v>
      </c>
      <c r="N2021">
        <v>1.00586</v>
      </c>
      <c r="O2021">
        <v>1.28041</v>
      </c>
      <c r="P2021">
        <v>1.56674</v>
      </c>
      <c r="Q2021">
        <v>1.8593999999999999</v>
      </c>
      <c r="R2021">
        <v>2.1556099999999998</v>
      </c>
      <c r="S2021">
        <v>2.4538199999999999</v>
      </c>
      <c r="T2021">
        <v>2.7516699999999998</v>
      </c>
      <c r="U2021">
        <v>3.0459000000000001</v>
      </c>
      <c r="V2021">
        <v>3.3331900000000001</v>
      </c>
      <c r="W2021">
        <v>3.6108600000000002</v>
      </c>
      <c r="X2021">
        <v>3.87703</v>
      </c>
      <c r="Y2021">
        <v>4.1304999999999996</v>
      </c>
      <c r="Z2021">
        <v>4.3705499999999997</v>
      </c>
      <c r="AA2021">
        <v>4.5968499999999999</v>
      </c>
      <c r="AB2021">
        <v>4.80931</v>
      </c>
      <c r="AC2021">
        <v>5.008</v>
      </c>
      <c r="AD2021">
        <v>5.1930699999999996</v>
      </c>
      <c r="AE2021">
        <v>5.36477</v>
      </c>
      <c r="AF2021">
        <v>5.5234199999999998</v>
      </c>
      <c r="AG2021">
        <v>5.6694000000000004</v>
      </c>
      <c r="AH2021">
        <v>5.8031800000000002</v>
      </c>
      <c r="AI2021">
        <v>5.9253</v>
      </c>
      <c r="AJ2021">
        <v>6.0346500000000001</v>
      </c>
      <c r="AK2021">
        <v>6.1326799999999997</v>
      </c>
      <c r="AL2021">
        <v>6.3529099999999996</v>
      </c>
    </row>
    <row r="2022" spans="1:38" x14ac:dyDescent="0.35">
      <c r="A2022" t="s">
        <v>808</v>
      </c>
      <c r="B2022">
        <v>6</v>
      </c>
      <c r="C2022">
        <v>1985</v>
      </c>
      <c r="D2022">
        <v>1</v>
      </c>
      <c r="E2022">
        <v>1</v>
      </c>
      <c r="F2022">
        <v>1</v>
      </c>
      <c r="G2022" t="s">
        <v>833</v>
      </c>
      <c r="H2022">
        <v>0</v>
      </c>
      <c r="I2022">
        <v>8.1285999999999997E-3</v>
      </c>
      <c r="J2022">
        <v>4.4974800000000002E-2</v>
      </c>
      <c r="K2022">
        <v>0.139098</v>
      </c>
      <c r="L2022">
        <v>0.30765999999999999</v>
      </c>
      <c r="M2022">
        <v>0.52420900000000004</v>
      </c>
      <c r="N2022">
        <v>0.73062700000000003</v>
      </c>
      <c r="O2022">
        <v>0.877054</v>
      </c>
      <c r="P2022">
        <v>0.95405300000000004</v>
      </c>
      <c r="Q2022">
        <v>0.98509000000000002</v>
      </c>
      <c r="R2022">
        <v>0.99543599999999999</v>
      </c>
      <c r="S2022">
        <v>0.99854900000000002</v>
      </c>
      <c r="T2022">
        <v>0.99946100000000004</v>
      </c>
      <c r="U2022">
        <v>0.99973599999999996</v>
      </c>
      <c r="V2022">
        <v>0.99982300000000002</v>
      </c>
      <c r="W2022">
        <v>0.99985400000000002</v>
      </c>
      <c r="X2022">
        <v>0.99986600000000003</v>
      </c>
      <c r="Y2022">
        <v>0.99987099999999995</v>
      </c>
      <c r="Z2022">
        <v>0.99987300000000001</v>
      </c>
      <c r="AA2022">
        <v>0.99987400000000004</v>
      </c>
      <c r="AB2022">
        <v>0.99987499999999996</v>
      </c>
      <c r="AC2022">
        <v>0.99987499999999996</v>
      </c>
      <c r="AD2022">
        <v>0.99987499999999996</v>
      </c>
      <c r="AE2022">
        <v>0.99987499999999996</v>
      </c>
      <c r="AF2022">
        <v>0.99987499999999996</v>
      </c>
      <c r="AG2022">
        <v>0.99987499999999996</v>
      </c>
      <c r="AH2022">
        <v>0.99987499999999996</v>
      </c>
      <c r="AI2022">
        <v>0.99987499999999996</v>
      </c>
      <c r="AJ2022">
        <v>0.99987499999999996</v>
      </c>
      <c r="AK2022">
        <v>0.99987499999999996</v>
      </c>
      <c r="AL2022">
        <v>0.99987599999999999</v>
      </c>
    </row>
    <row r="2023" spans="1:38" x14ac:dyDescent="0.35">
      <c r="A2023" t="s">
        <v>810</v>
      </c>
      <c r="B2023">
        <v>6</v>
      </c>
      <c r="C2023">
        <v>1985</v>
      </c>
      <c r="D2023">
        <v>1</v>
      </c>
      <c r="E2023">
        <v>1</v>
      </c>
      <c r="F2023">
        <v>1</v>
      </c>
      <c r="G2023" t="s">
        <v>834</v>
      </c>
      <c r="H2023">
        <v>2.0172599999999999E-2</v>
      </c>
      <c r="I2023">
        <v>8.0052300000000007E-2</v>
      </c>
      <c r="J2023">
        <v>0.192721</v>
      </c>
      <c r="K2023">
        <v>0.34431499999999998</v>
      </c>
      <c r="L2023">
        <v>0.53434400000000004</v>
      </c>
      <c r="M2023">
        <v>0.75473299999999999</v>
      </c>
      <c r="N2023">
        <v>0.99711099999999997</v>
      </c>
      <c r="O2023">
        <v>1.25593</v>
      </c>
      <c r="P2023">
        <v>1.5311699999999999</v>
      </c>
      <c r="Q2023">
        <v>1.8228500000000001</v>
      </c>
      <c r="R2023">
        <v>2.1259399999999999</v>
      </c>
      <c r="S2023">
        <v>2.4331900000000002</v>
      </c>
      <c r="T2023">
        <v>2.7385799999999998</v>
      </c>
      <c r="U2023">
        <v>3.0379200000000002</v>
      </c>
      <c r="V2023">
        <v>3.3283499999999999</v>
      </c>
      <c r="W2023">
        <v>3.6078600000000001</v>
      </c>
      <c r="X2023">
        <v>3.8751000000000002</v>
      </c>
      <c r="Y2023">
        <v>4.1291900000000004</v>
      </c>
      <c r="Z2023">
        <v>4.3696200000000003</v>
      </c>
      <c r="AA2023">
        <v>4.5961499999999997</v>
      </c>
      <c r="AB2023">
        <v>4.8087600000000004</v>
      </c>
      <c r="AC2023">
        <v>5.0075399999999997</v>
      </c>
      <c r="AD2023">
        <v>5.1926800000000002</v>
      </c>
      <c r="AE2023">
        <v>5.36442</v>
      </c>
      <c r="AF2023">
        <v>5.5230899999999998</v>
      </c>
      <c r="AG2023">
        <v>5.6690899999999997</v>
      </c>
      <c r="AH2023">
        <v>5.8028700000000004</v>
      </c>
      <c r="AI2023">
        <v>5.9249799999999997</v>
      </c>
      <c r="AJ2023">
        <v>6.0343600000000004</v>
      </c>
      <c r="AK2023">
        <v>6.1324500000000004</v>
      </c>
      <c r="AL2023">
        <v>6.3527800000000001</v>
      </c>
    </row>
    <row r="2024" spans="1:38" x14ac:dyDescent="0.35">
      <c r="A2024" t="s">
        <v>806</v>
      </c>
      <c r="B2024" t="s">
        <v>103</v>
      </c>
      <c r="C2024">
        <v>1986</v>
      </c>
      <c r="D2024">
        <v>1</v>
      </c>
      <c r="E2024">
        <v>1</v>
      </c>
      <c r="F2024">
        <v>1</v>
      </c>
      <c r="G2024" t="s">
        <v>835</v>
      </c>
      <c r="H2024">
        <v>0</v>
      </c>
      <c r="I2024">
        <v>0</v>
      </c>
      <c r="J2024">
        <v>0</v>
      </c>
      <c r="K2024">
        <v>0</v>
      </c>
      <c r="L2024">
        <v>3.49948E-2</v>
      </c>
      <c r="M2024">
        <v>0.17141000000000001</v>
      </c>
      <c r="N2024">
        <v>0.46875600000000001</v>
      </c>
      <c r="O2024">
        <v>0.85585699999999998</v>
      </c>
      <c r="P2024">
        <v>1.24166</v>
      </c>
      <c r="Q2024">
        <v>1.59975</v>
      </c>
      <c r="R2024">
        <v>1.93689</v>
      </c>
      <c r="S2024">
        <v>2.2614999999999998</v>
      </c>
      <c r="T2024">
        <v>2.5771500000000001</v>
      </c>
      <c r="U2024">
        <v>2.8841199999999998</v>
      </c>
      <c r="V2024">
        <v>3.1814</v>
      </c>
      <c r="W2024">
        <v>3.4676999999999998</v>
      </c>
      <c r="X2024">
        <v>3.7418499999999999</v>
      </c>
      <c r="Y2024">
        <v>4.00298</v>
      </c>
      <c r="Z2024">
        <v>4.2505100000000002</v>
      </c>
      <c r="AA2024">
        <v>4.4841600000000001</v>
      </c>
      <c r="AB2024">
        <v>4.70383</v>
      </c>
      <c r="AC2024">
        <v>4.9095800000000001</v>
      </c>
      <c r="AD2024">
        <v>5.1015600000000001</v>
      </c>
      <c r="AE2024">
        <v>5.2799899999999997</v>
      </c>
      <c r="AF2024">
        <v>5.4451799999999997</v>
      </c>
      <c r="AG2024">
        <v>5.59748</v>
      </c>
      <c r="AH2024">
        <v>5.7373099999999999</v>
      </c>
      <c r="AI2024">
        <v>5.8651999999999997</v>
      </c>
      <c r="AJ2024">
        <v>5.9817099999999996</v>
      </c>
      <c r="AK2024">
        <v>6.0844100000000001</v>
      </c>
      <c r="AL2024">
        <v>6.3153199999999998</v>
      </c>
    </row>
    <row r="2025" spans="1:38" x14ac:dyDescent="0.35">
      <c r="A2025" t="s">
        <v>808</v>
      </c>
      <c r="B2025">
        <v>1</v>
      </c>
      <c r="C2025">
        <v>1986</v>
      </c>
      <c r="D2025">
        <v>1</v>
      </c>
      <c r="E2025">
        <v>1</v>
      </c>
      <c r="F2025">
        <v>1</v>
      </c>
      <c r="G2025" t="s">
        <v>836</v>
      </c>
      <c r="H2025">
        <v>0</v>
      </c>
      <c r="I2025">
        <v>3.75764E-3</v>
      </c>
      <c r="J2025">
        <v>5.09077E-2</v>
      </c>
      <c r="K2025">
        <v>0.23291100000000001</v>
      </c>
      <c r="L2025">
        <v>0.55819300000000005</v>
      </c>
      <c r="M2025">
        <v>0.84004199999999996</v>
      </c>
      <c r="N2025">
        <v>0.95600200000000002</v>
      </c>
      <c r="O2025">
        <v>0.95989000000000002</v>
      </c>
      <c r="P2025">
        <v>0.91556999999999999</v>
      </c>
      <c r="Q2025">
        <v>0.85012900000000002</v>
      </c>
      <c r="R2025">
        <v>0.77609700000000004</v>
      </c>
      <c r="S2025">
        <v>0.70100300000000004</v>
      </c>
      <c r="T2025">
        <v>0.62941499999999995</v>
      </c>
      <c r="U2025">
        <v>0.56379900000000005</v>
      </c>
      <c r="V2025">
        <v>0.50519199999999997</v>
      </c>
      <c r="W2025">
        <v>0.453737</v>
      </c>
      <c r="X2025">
        <v>0.40907100000000002</v>
      </c>
      <c r="Y2025">
        <v>0.37058000000000002</v>
      </c>
      <c r="Z2025">
        <v>0.337557</v>
      </c>
      <c r="AA2025">
        <v>0.30929299999999998</v>
      </c>
      <c r="AB2025">
        <v>0.28512799999999999</v>
      </c>
      <c r="AC2025">
        <v>0.26447100000000001</v>
      </c>
      <c r="AD2025">
        <v>0.246807</v>
      </c>
      <c r="AE2025">
        <v>0.23169500000000001</v>
      </c>
      <c r="AF2025">
        <v>0.21875700000000001</v>
      </c>
      <c r="AG2025">
        <v>0.207676</v>
      </c>
      <c r="AH2025">
        <v>0.198184</v>
      </c>
      <c r="AI2025">
        <v>0.190056</v>
      </c>
      <c r="AJ2025">
        <v>0.18241099999999999</v>
      </c>
      <c r="AK2025">
        <v>0.17507900000000001</v>
      </c>
      <c r="AL2025">
        <v>0.15950400000000001</v>
      </c>
    </row>
    <row r="2026" spans="1:38" x14ac:dyDescent="0.35">
      <c r="A2026" t="s">
        <v>810</v>
      </c>
      <c r="B2026">
        <v>1</v>
      </c>
      <c r="C2026">
        <v>1986</v>
      </c>
      <c r="D2026">
        <v>1</v>
      </c>
      <c r="E2026">
        <v>1</v>
      </c>
      <c r="F2026">
        <v>1</v>
      </c>
      <c r="G2026" t="s">
        <v>837</v>
      </c>
      <c r="H2026">
        <v>3.2773499999999997E-2</v>
      </c>
      <c r="I2026">
        <v>0.100285</v>
      </c>
      <c r="J2026">
        <v>0.21429799999999999</v>
      </c>
      <c r="K2026">
        <v>0.35818299999999997</v>
      </c>
      <c r="L2026">
        <v>0.52882600000000002</v>
      </c>
      <c r="M2026">
        <v>0.72297999999999996</v>
      </c>
      <c r="N2026">
        <v>0.94805300000000003</v>
      </c>
      <c r="O2026">
        <v>1.2035899999999999</v>
      </c>
      <c r="P2026">
        <v>1.4770399999999999</v>
      </c>
      <c r="Q2026">
        <v>1.7576499999999999</v>
      </c>
      <c r="R2026">
        <v>2.0386199999999999</v>
      </c>
      <c r="S2026">
        <v>2.3151000000000002</v>
      </c>
      <c r="T2026">
        <v>2.5833599999999999</v>
      </c>
      <c r="U2026">
        <v>2.8405300000000002</v>
      </c>
      <c r="V2026">
        <v>3.0844900000000002</v>
      </c>
      <c r="W2026">
        <v>3.3137599999999998</v>
      </c>
      <c r="X2026">
        <v>3.5274100000000002</v>
      </c>
      <c r="Y2026">
        <v>3.7249599999999998</v>
      </c>
      <c r="Z2026">
        <v>3.9062899999999998</v>
      </c>
      <c r="AA2026">
        <v>4.0715399999999997</v>
      </c>
      <c r="AB2026">
        <v>4.2211299999999996</v>
      </c>
      <c r="AC2026">
        <v>4.3556100000000004</v>
      </c>
      <c r="AD2026">
        <v>4.4756799999999997</v>
      </c>
      <c r="AE2026">
        <v>4.5821100000000001</v>
      </c>
      <c r="AF2026">
        <v>4.6757400000000002</v>
      </c>
      <c r="AG2026">
        <v>4.7574399999999999</v>
      </c>
      <c r="AH2026">
        <v>4.8280500000000002</v>
      </c>
      <c r="AI2026">
        <v>4.88842</v>
      </c>
      <c r="AJ2026">
        <v>4.9564899999999996</v>
      </c>
      <c r="AK2026">
        <v>5.0343299999999997</v>
      </c>
      <c r="AL2026">
        <v>5.2112999999999996</v>
      </c>
    </row>
    <row r="2027" spans="1:38" x14ac:dyDescent="0.35">
      <c r="A2027" t="s">
        <v>808</v>
      </c>
      <c r="B2027">
        <v>2</v>
      </c>
      <c r="C2027">
        <v>1986</v>
      </c>
      <c r="D2027">
        <v>1</v>
      </c>
      <c r="E2027">
        <v>1</v>
      </c>
      <c r="F2027">
        <v>1</v>
      </c>
      <c r="G2027" t="s">
        <v>838</v>
      </c>
      <c r="H2027">
        <v>0</v>
      </c>
      <c r="I2027" s="2">
        <v>7.5619800000000001E-6</v>
      </c>
      <c r="J2027">
        <v>6.6459099999999997E-4</v>
      </c>
      <c r="K2027">
        <v>2.1304199999999999E-2</v>
      </c>
      <c r="L2027">
        <v>0.19608400000000001</v>
      </c>
      <c r="M2027">
        <v>0.574434</v>
      </c>
      <c r="N2027">
        <v>0.85866500000000001</v>
      </c>
      <c r="O2027">
        <v>0.96506599999999998</v>
      </c>
      <c r="P2027">
        <v>0.99228099999999997</v>
      </c>
      <c r="Q2027">
        <v>0.99826499999999996</v>
      </c>
      <c r="R2027">
        <v>0.99957300000000004</v>
      </c>
      <c r="S2027">
        <v>0.99988100000000002</v>
      </c>
      <c r="T2027">
        <v>0.99996200000000002</v>
      </c>
      <c r="U2027">
        <v>0.99998600000000004</v>
      </c>
      <c r="V2027">
        <v>0.99999400000000005</v>
      </c>
      <c r="W2027">
        <v>0.99999700000000002</v>
      </c>
      <c r="X2027">
        <v>0.99999899999999997</v>
      </c>
      <c r="Y2027">
        <v>0.99999899999999997</v>
      </c>
      <c r="Z2027">
        <v>0.99999899999999997</v>
      </c>
      <c r="AA2027">
        <v>1</v>
      </c>
      <c r="AB2027">
        <v>1</v>
      </c>
      <c r="AC2027">
        <v>1</v>
      </c>
      <c r="AD2027">
        <v>1</v>
      </c>
      <c r="AE2027">
        <v>1</v>
      </c>
      <c r="AF2027">
        <v>1</v>
      </c>
      <c r="AG2027">
        <v>1</v>
      </c>
      <c r="AH2027">
        <v>1</v>
      </c>
      <c r="AI2027">
        <v>1</v>
      </c>
      <c r="AJ2027">
        <v>1</v>
      </c>
      <c r="AK2027">
        <v>1</v>
      </c>
      <c r="AL2027">
        <v>1</v>
      </c>
    </row>
    <row r="2028" spans="1:38" x14ac:dyDescent="0.35">
      <c r="A2028" t="s">
        <v>810</v>
      </c>
      <c r="B2028">
        <v>2</v>
      </c>
      <c r="C2028">
        <v>1986</v>
      </c>
      <c r="D2028">
        <v>1</v>
      </c>
      <c r="E2028">
        <v>1</v>
      </c>
      <c r="F2028">
        <v>1</v>
      </c>
      <c r="G2028" t="s">
        <v>839</v>
      </c>
      <c r="H2028">
        <v>3.8733700000000003E-2</v>
      </c>
      <c r="I2028">
        <v>0.13276399999999999</v>
      </c>
      <c r="J2028">
        <v>0.30129800000000001</v>
      </c>
      <c r="K2028">
        <v>0.48378500000000002</v>
      </c>
      <c r="L2028">
        <v>0.63619899999999996</v>
      </c>
      <c r="M2028">
        <v>0.791547</v>
      </c>
      <c r="N2028">
        <v>0.98648100000000005</v>
      </c>
      <c r="O2028">
        <v>1.2313700000000001</v>
      </c>
      <c r="P2028">
        <v>1.51281</v>
      </c>
      <c r="Q2028">
        <v>1.8134399999999999</v>
      </c>
      <c r="R2028">
        <v>2.12195</v>
      </c>
      <c r="S2028">
        <v>2.4316300000000002</v>
      </c>
      <c r="T2028">
        <v>2.7379699999999998</v>
      </c>
      <c r="U2028">
        <v>3.0376799999999999</v>
      </c>
      <c r="V2028">
        <v>3.3282400000000001</v>
      </c>
      <c r="W2028">
        <v>3.6078000000000001</v>
      </c>
      <c r="X2028">
        <v>3.87507</v>
      </c>
      <c r="Y2028">
        <v>4.1291700000000002</v>
      </c>
      <c r="Z2028">
        <v>4.3696000000000002</v>
      </c>
      <c r="AA2028">
        <v>4.5961400000000001</v>
      </c>
      <c r="AB2028">
        <v>4.8087600000000004</v>
      </c>
      <c r="AC2028">
        <v>5.0075399999999997</v>
      </c>
      <c r="AD2028">
        <v>5.1926699999999997</v>
      </c>
      <c r="AE2028">
        <v>5.36442</v>
      </c>
      <c r="AF2028">
        <v>5.5230899999999998</v>
      </c>
      <c r="AG2028">
        <v>5.6690800000000001</v>
      </c>
      <c r="AH2028">
        <v>5.8028599999999999</v>
      </c>
      <c r="AI2028">
        <v>5.9249700000000001</v>
      </c>
      <c r="AJ2028">
        <v>6.0343499999999999</v>
      </c>
      <c r="AK2028">
        <v>6.1324399999999999</v>
      </c>
      <c r="AL2028">
        <v>6.3527800000000001</v>
      </c>
    </row>
    <row r="2029" spans="1:38" x14ac:dyDescent="0.35">
      <c r="A2029" t="s">
        <v>808</v>
      </c>
      <c r="B2029">
        <v>3</v>
      </c>
      <c r="C2029">
        <v>1986</v>
      </c>
      <c r="D2029">
        <v>1</v>
      </c>
      <c r="E2029">
        <v>1</v>
      </c>
      <c r="F2029">
        <v>1</v>
      </c>
      <c r="G2029" t="s">
        <v>840</v>
      </c>
      <c r="H2029">
        <v>0</v>
      </c>
      <c r="I2029" s="2">
        <v>2.2679499999999999E-7</v>
      </c>
      <c r="J2029" s="2">
        <v>2.5400400000000002E-5</v>
      </c>
      <c r="K2029">
        <v>1.3362000000000001E-3</v>
      </c>
      <c r="L2029">
        <v>3.0018300000000001E-2</v>
      </c>
      <c r="M2029">
        <v>0.20678099999999999</v>
      </c>
      <c r="N2029">
        <v>0.54617300000000002</v>
      </c>
      <c r="O2029">
        <v>0.81882100000000002</v>
      </c>
      <c r="P2029">
        <v>0.94275900000000001</v>
      </c>
      <c r="Q2029">
        <v>0.98362499999999997</v>
      </c>
      <c r="R2029">
        <v>0.99531400000000003</v>
      </c>
      <c r="S2029">
        <v>0.99857200000000002</v>
      </c>
      <c r="T2029">
        <v>0.99952099999999999</v>
      </c>
      <c r="U2029">
        <v>0.99982000000000004</v>
      </c>
      <c r="V2029">
        <v>0.99992400000000004</v>
      </c>
      <c r="W2029">
        <v>0.99996399999999996</v>
      </c>
      <c r="X2029">
        <v>0.99998100000000001</v>
      </c>
      <c r="Y2029">
        <v>0.99998900000000002</v>
      </c>
      <c r="Z2029">
        <v>0.99999300000000002</v>
      </c>
      <c r="AA2029">
        <v>0.99999499999999997</v>
      </c>
      <c r="AB2029">
        <v>0.999996</v>
      </c>
      <c r="AC2029">
        <v>0.99999700000000002</v>
      </c>
      <c r="AD2029">
        <v>0.99999700000000002</v>
      </c>
      <c r="AE2029">
        <v>0.99999800000000005</v>
      </c>
      <c r="AF2029">
        <v>0.99999800000000005</v>
      </c>
      <c r="AG2029">
        <v>0.99999800000000005</v>
      </c>
      <c r="AH2029">
        <v>0.99999700000000002</v>
      </c>
      <c r="AI2029">
        <v>0.99999700000000002</v>
      </c>
      <c r="AJ2029">
        <v>0.99999700000000002</v>
      </c>
      <c r="AK2029">
        <v>0.99999800000000005</v>
      </c>
      <c r="AL2029">
        <v>0.99999899999999997</v>
      </c>
    </row>
    <row r="2030" spans="1:38" x14ac:dyDescent="0.35">
      <c r="A2030" t="s">
        <v>810</v>
      </c>
      <c r="B2030">
        <v>3</v>
      </c>
      <c r="C2030">
        <v>1986</v>
      </c>
      <c r="D2030">
        <v>1</v>
      </c>
      <c r="E2030">
        <v>1</v>
      </c>
      <c r="F2030">
        <v>1</v>
      </c>
      <c r="G2030" t="s">
        <v>841</v>
      </c>
      <c r="H2030">
        <v>4.0964199999999999E-2</v>
      </c>
      <c r="I2030">
        <v>0.13791900000000001</v>
      </c>
      <c r="J2030">
        <v>0.31542500000000001</v>
      </c>
      <c r="K2030">
        <v>0.54575099999999999</v>
      </c>
      <c r="L2030">
        <v>0.75289799999999996</v>
      </c>
      <c r="M2030">
        <v>0.91881699999999999</v>
      </c>
      <c r="N2030">
        <v>1.0877300000000001</v>
      </c>
      <c r="O2030">
        <v>1.2921</v>
      </c>
      <c r="P2030">
        <v>1.5413300000000001</v>
      </c>
      <c r="Q2030">
        <v>1.8248500000000001</v>
      </c>
      <c r="R2030">
        <v>2.12622</v>
      </c>
      <c r="S2030">
        <v>2.4332400000000001</v>
      </c>
      <c r="T2030">
        <v>2.7386200000000001</v>
      </c>
      <c r="U2030">
        <v>3.03796</v>
      </c>
      <c r="V2030">
        <v>3.3283700000000001</v>
      </c>
      <c r="W2030">
        <v>3.6078800000000002</v>
      </c>
      <c r="X2030">
        <v>3.8751099999999998</v>
      </c>
      <c r="Y2030">
        <v>4.1292</v>
      </c>
      <c r="Z2030">
        <v>4.3696200000000003</v>
      </c>
      <c r="AA2030">
        <v>4.5961600000000002</v>
      </c>
      <c r="AB2030">
        <v>4.80877</v>
      </c>
      <c r="AC2030">
        <v>5.0075500000000002</v>
      </c>
      <c r="AD2030">
        <v>5.1926800000000002</v>
      </c>
      <c r="AE2030">
        <v>5.36442</v>
      </c>
      <c r="AF2030">
        <v>5.5231000000000003</v>
      </c>
      <c r="AG2030">
        <v>5.6690899999999997</v>
      </c>
      <c r="AH2030">
        <v>5.8028700000000004</v>
      </c>
      <c r="AI2030">
        <v>5.9249900000000002</v>
      </c>
      <c r="AJ2030">
        <v>6.0343600000000004</v>
      </c>
      <c r="AK2030">
        <v>6.1324500000000004</v>
      </c>
      <c r="AL2030">
        <v>6.3527800000000001</v>
      </c>
    </row>
    <row r="2031" spans="1:38" x14ac:dyDescent="0.35">
      <c r="A2031" t="s">
        <v>808</v>
      </c>
      <c r="B2031">
        <v>4</v>
      </c>
      <c r="C2031">
        <v>1986</v>
      </c>
      <c r="D2031">
        <v>1</v>
      </c>
      <c r="E2031">
        <v>1</v>
      </c>
      <c r="F2031">
        <v>1</v>
      </c>
      <c r="G2031" t="s">
        <v>842</v>
      </c>
      <c r="H2031">
        <v>0</v>
      </c>
      <c r="I2031">
        <v>1.75231E-2</v>
      </c>
      <c r="J2031">
        <v>5.7464000000000001E-2</v>
      </c>
      <c r="K2031">
        <v>0.13123399999999999</v>
      </c>
      <c r="L2031">
        <v>0.24490799999999999</v>
      </c>
      <c r="M2031">
        <v>0.38923999999999997</v>
      </c>
      <c r="N2031">
        <v>0.54479900000000003</v>
      </c>
      <c r="O2031">
        <v>0.68996599999999997</v>
      </c>
      <c r="P2031">
        <v>0.80825499999999995</v>
      </c>
      <c r="Q2031">
        <v>0.892262</v>
      </c>
      <c r="R2031">
        <v>0.94422099999999998</v>
      </c>
      <c r="S2031">
        <v>0.97264600000000001</v>
      </c>
      <c r="T2031">
        <v>0.98685900000000004</v>
      </c>
      <c r="U2031">
        <v>0.99361600000000005</v>
      </c>
      <c r="V2031">
        <v>0.99678199999999995</v>
      </c>
      <c r="W2031">
        <v>0.99828600000000001</v>
      </c>
      <c r="X2031">
        <v>0.99902400000000002</v>
      </c>
      <c r="Y2031">
        <v>0.99940099999999998</v>
      </c>
      <c r="Z2031">
        <v>0.99960199999999999</v>
      </c>
      <c r="AA2031">
        <v>0.99971500000000002</v>
      </c>
      <c r="AB2031">
        <v>0.99978</v>
      </c>
      <c r="AC2031">
        <v>0.99981900000000001</v>
      </c>
      <c r="AD2031">
        <v>0.99984200000000001</v>
      </c>
      <c r="AE2031">
        <v>0.99985500000000005</v>
      </c>
      <c r="AF2031">
        <v>0.99986299999999995</v>
      </c>
      <c r="AG2031">
        <v>0.99986600000000003</v>
      </c>
      <c r="AH2031">
        <v>0.99986600000000003</v>
      </c>
      <c r="AI2031">
        <v>0.99986399999999998</v>
      </c>
      <c r="AJ2031">
        <v>0.99987000000000004</v>
      </c>
      <c r="AK2031">
        <v>0.999884</v>
      </c>
      <c r="AL2031">
        <v>0.99990599999999996</v>
      </c>
    </row>
    <row r="2032" spans="1:38" x14ac:dyDescent="0.35">
      <c r="A2032" t="s">
        <v>810</v>
      </c>
      <c r="B2032">
        <v>4</v>
      </c>
      <c r="C2032">
        <v>1986</v>
      </c>
      <c r="D2032">
        <v>1</v>
      </c>
      <c r="E2032">
        <v>1</v>
      </c>
      <c r="F2032">
        <v>1</v>
      </c>
      <c r="G2032" t="s">
        <v>843</v>
      </c>
      <c r="H2032">
        <v>1.5756900000000001E-2</v>
      </c>
      <c r="I2032">
        <v>7.0246400000000001E-2</v>
      </c>
      <c r="J2032">
        <v>0.17907899999999999</v>
      </c>
      <c r="K2032">
        <v>0.32938800000000001</v>
      </c>
      <c r="L2032">
        <v>0.52222900000000005</v>
      </c>
      <c r="M2032">
        <v>0.75043099999999996</v>
      </c>
      <c r="N2032">
        <v>1.00586</v>
      </c>
      <c r="O2032">
        <v>1.28041</v>
      </c>
      <c r="P2032">
        <v>1.56674</v>
      </c>
      <c r="Q2032">
        <v>1.8593999999999999</v>
      </c>
      <c r="R2032">
        <v>2.1556099999999998</v>
      </c>
      <c r="S2032">
        <v>2.4538199999999999</v>
      </c>
      <c r="T2032">
        <v>2.7516699999999998</v>
      </c>
      <c r="U2032">
        <v>3.0459000000000001</v>
      </c>
      <c r="V2032">
        <v>3.3331900000000001</v>
      </c>
      <c r="W2032">
        <v>3.6108600000000002</v>
      </c>
      <c r="X2032">
        <v>3.87703</v>
      </c>
      <c r="Y2032">
        <v>4.1304999999999996</v>
      </c>
      <c r="Z2032">
        <v>4.3705499999999997</v>
      </c>
      <c r="AA2032">
        <v>4.5968499999999999</v>
      </c>
      <c r="AB2032">
        <v>4.80931</v>
      </c>
      <c r="AC2032">
        <v>5.008</v>
      </c>
      <c r="AD2032">
        <v>5.1930699999999996</v>
      </c>
      <c r="AE2032">
        <v>5.36477</v>
      </c>
      <c r="AF2032">
        <v>5.5234199999999998</v>
      </c>
      <c r="AG2032">
        <v>5.6694000000000004</v>
      </c>
      <c r="AH2032">
        <v>5.8031800000000002</v>
      </c>
      <c r="AI2032">
        <v>5.9253</v>
      </c>
      <c r="AJ2032">
        <v>6.0346500000000001</v>
      </c>
      <c r="AK2032">
        <v>6.1326799999999997</v>
      </c>
      <c r="AL2032">
        <v>6.3529099999999996</v>
      </c>
    </row>
    <row r="2033" spans="1:38" x14ac:dyDescent="0.35">
      <c r="A2033" t="s">
        <v>808</v>
      </c>
      <c r="B2033">
        <v>5</v>
      </c>
      <c r="C2033">
        <v>1986</v>
      </c>
      <c r="D2033">
        <v>1</v>
      </c>
      <c r="E2033">
        <v>1</v>
      </c>
      <c r="F2033">
        <v>1</v>
      </c>
      <c r="G2033" t="s">
        <v>844</v>
      </c>
      <c r="H2033">
        <v>0</v>
      </c>
      <c r="I2033">
        <v>1.75231E-2</v>
      </c>
      <c r="J2033">
        <v>5.7464000000000001E-2</v>
      </c>
      <c r="K2033">
        <v>0.13123399999999999</v>
      </c>
      <c r="L2033">
        <v>0.24490799999999999</v>
      </c>
      <c r="M2033">
        <v>0.38923999999999997</v>
      </c>
      <c r="N2033">
        <v>0.54479900000000003</v>
      </c>
      <c r="O2033">
        <v>0.68996599999999997</v>
      </c>
      <c r="P2033">
        <v>0.80825499999999995</v>
      </c>
      <c r="Q2033">
        <v>0.892262</v>
      </c>
      <c r="R2033">
        <v>0.94422099999999998</v>
      </c>
      <c r="S2033">
        <v>0.97264600000000001</v>
      </c>
      <c r="T2033">
        <v>0.98685900000000004</v>
      </c>
      <c r="U2033">
        <v>0.99361600000000005</v>
      </c>
      <c r="V2033">
        <v>0.99678199999999995</v>
      </c>
      <c r="W2033">
        <v>0.99828600000000001</v>
      </c>
      <c r="X2033">
        <v>0.99902400000000002</v>
      </c>
      <c r="Y2033">
        <v>0.99940099999999998</v>
      </c>
      <c r="Z2033">
        <v>0.99960199999999999</v>
      </c>
      <c r="AA2033">
        <v>0.99971500000000002</v>
      </c>
      <c r="AB2033">
        <v>0.99978</v>
      </c>
      <c r="AC2033">
        <v>0.99981900000000001</v>
      </c>
      <c r="AD2033">
        <v>0.99984200000000001</v>
      </c>
      <c r="AE2033">
        <v>0.99985500000000005</v>
      </c>
      <c r="AF2033">
        <v>0.99986299999999995</v>
      </c>
      <c r="AG2033">
        <v>0.99986600000000003</v>
      </c>
      <c r="AH2033">
        <v>0.99986600000000003</v>
      </c>
      <c r="AI2033">
        <v>0.99986399999999998</v>
      </c>
      <c r="AJ2033">
        <v>0.99987000000000004</v>
      </c>
      <c r="AK2033">
        <v>0.999884</v>
      </c>
      <c r="AL2033">
        <v>0.99990599999999996</v>
      </c>
    </row>
    <row r="2034" spans="1:38" x14ac:dyDescent="0.35">
      <c r="A2034" t="s">
        <v>810</v>
      </c>
      <c r="B2034">
        <v>5</v>
      </c>
      <c r="C2034">
        <v>1986</v>
      </c>
      <c r="D2034">
        <v>1</v>
      </c>
      <c r="E2034">
        <v>1</v>
      </c>
      <c r="F2034">
        <v>1</v>
      </c>
      <c r="G2034" t="s">
        <v>845</v>
      </c>
      <c r="H2034">
        <v>1.5756900000000001E-2</v>
      </c>
      <c r="I2034">
        <v>7.0246400000000001E-2</v>
      </c>
      <c r="J2034">
        <v>0.17907899999999999</v>
      </c>
      <c r="K2034">
        <v>0.32938800000000001</v>
      </c>
      <c r="L2034">
        <v>0.52222900000000005</v>
      </c>
      <c r="M2034">
        <v>0.75043099999999996</v>
      </c>
      <c r="N2034">
        <v>1.00586</v>
      </c>
      <c r="O2034">
        <v>1.28041</v>
      </c>
      <c r="P2034">
        <v>1.56674</v>
      </c>
      <c r="Q2034">
        <v>1.8593999999999999</v>
      </c>
      <c r="R2034">
        <v>2.1556099999999998</v>
      </c>
      <c r="S2034">
        <v>2.4538199999999999</v>
      </c>
      <c r="T2034">
        <v>2.7516699999999998</v>
      </c>
      <c r="U2034">
        <v>3.0459000000000001</v>
      </c>
      <c r="V2034">
        <v>3.3331900000000001</v>
      </c>
      <c r="W2034">
        <v>3.6108600000000002</v>
      </c>
      <c r="X2034">
        <v>3.87703</v>
      </c>
      <c r="Y2034">
        <v>4.1304999999999996</v>
      </c>
      <c r="Z2034">
        <v>4.3705499999999997</v>
      </c>
      <c r="AA2034">
        <v>4.5968499999999999</v>
      </c>
      <c r="AB2034">
        <v>4.80931</v>
      </c>
      <c r="AC2034">
        <v>5.008</v>
      </c>
      <c r="AD2034">
        <v>5.1930699999999996</v>
      </c>
      <c r="AE2034">
        <v>5.36477</v>
      </c>
      <c r="AF2034">
        <v>5.5234199999999998</v>
      </c>
      <c r="AG2034">
        <v>5.6694000000000004</v>
      </c>
      <c r="AH2034">
        <v>5.8031800000000002</v>
      </c>
      <c r="AI2034">
        <v>5.9253</v>
      </c>
      <c r="AJ2034">
        <v>6.0346500000000001</v>
      </c>
      <c r="AK2034">
        <v>6.1326799999999997</v>
      </c>
      <c r="AL2034">
        <v>6.3529099999999996</v>
      </c>
    </row>
    <row r="2035" spans="1:38" x14ac:dyDescent="0.35">
      <c r="A2035" t="s">
        <v>808</v>
      </c>
      <c r="B2035">
        <v>6</v>
      </c>
      <c r="C2035">
        <v>1986</v>
      </c>
      <c r="D2035">
        <v>1</v>
      </c>
      <c r="E2035">
        <v>1</v>
      </c>
      <c r="F2035">
        <v>1</v>
      </c>
      <c r="G2035" t="s">
        <v>846</v>
      </c>
      <c r="H2035">
        <v>0</v>
      </c>
      <c r="I2035">
        <v>8.1285999999999997E-3</v>
      </c>
      <c r="J2035">
        <v>4.4974800000000002E-2</v>
      </c>
      <c r="K2035">
        <v>0.139098</v>
      </c>
      <c r="L2035">
        <v>0.30765999999999999</v>
      </c>
      <c r="M2035">
        <v>0.52420900000000004</v>
      </c>
      <c r="N2035">
        <v>0.73062700000000003</v>
      </c>
      <c r="O2035">
        <v>0.877054</v>
      </c>
      <c r="P2035">
        <v>0.95405300000000004</v>
      </c>
      <c r="Q2035">
        <v>0.98509000000000002</v>
      </c>
      <c r="R2035">
        <v>0.99543599999999999</v>
      </c>
      <c r="S2035">
        <v>0.99854900000000002</v>
      </c>
      <c r="T2035">
        <v>0.99946100000000004</v>
      </c>
      <c r="U2035">
        <v>0.99973599999999996</v>
      </c>
      <c r="V2035">
        <v>0.99982300000000002</v>
      </c>
      <c r="W2035">
        <v>0.99985400000000002</v>
      </c>
      <c r="X2035">
        <v>0.99986600000000003</v>
      </c>
      <c r="Y2035">
        <v>0.99987099999999995</v>
      </c>
      <c r="Z2035">
        <v>0.99987300000000001</v>
      </c>
      <c r="AA2035">
        <v>0.99987400000000004</v>
      </c>
      <c r="AB2035">
        <v>0.99987499999999996</v>
      </c>
      <c r="AC2035">
        <v>0.99987499999999996</v>
      </c>
      <c r="AD2035">
        <v>0.99987499999999996</v>
      </c>
      <c r="AE2035">
        <v>0.99987499999999996</v>
      </c>
      <c r="AF2035">
        <v>0.99987499999999996</v>
      </c>
      <c r="AG2035">
        <v>0.99987499999999996</v>
      </c>
      <c r="AH2035">
        <v>0.99987499999999996</v>
      </c>
      <c r="AI2035">
        <v>0.99987499999999996</v>
      </c>
      <c r="AJ2035">
        <v>0.99987499999999996</v>
      </c>
      <c r="AK2035">
        <v>0.99987499999999996</v>
      </c>
      <c r="AL2035">
        <v>0.99987599999999999</v>
      </c>
    </row>
    <row r="2036" spans="1:38" x14ac:dyDescent="0.35">
      <c r="A2036" t="s">
        <v>810</v>
      </c>
      <c r="B2036">
        <v>6</v>
      </c>
      <c r="C2036">
        <v>1986</v>
      </c>
      <c r="D2036">
        <v>1</v>
      </c>
      <c r="E2036">
        <v>1</v>
      </c>
      <c r="F2036">
        <v>1</v>
      </c>
      <c r="G2036" t="s">
        <v>847</v>
      </c>
      <c r="H2036">
        <v>2.0172599999999999E-2</v>
      </c>
      <c r="I2036">
        <v>8.0052300000000007E-2</v>
      </c>
      <c r="J2036">
        <v>0.192721</v>
      </c>
      <c r="K2036">
        <v>0.34431499999999998</v>
      </c>
      <c r="L2036">
        <v>0.53434400000000004</v>
      </c>
      <c r="M2036">
        <v>0.75473299999999999</v>
      </c>
      <c r="N2036">
        <v>0.99711099999999997</v>
      </c>
      <c r="O2036">
        <v>1.25593</v>
      </c>
      <c r="P2036">
        <v>1.5311699999999999</v>
      </c>
      <c r="Q2036">
        <v>1.8228500000000001</v>
      </c>
      <c r="R2036">
        <v>2.1259399999999999</v>
      </c>
      <c r="S2036">
        <v>2.4331900000000002</v>
      </c>
      <c r="T2036">
        <v>2.7385799999999998</v>
      </c>
      <c r="U2036">
        <v>3.0379200000000002</v>
      </c>
      <c r="V2036">
        <v>3.3283499999999999</v>
      </c>
      <c r="W2036">
        <v>3.6078600000000001</v>
      </c>
      <c r="X2036">
        <v>3.8751000000000002</v>
      </c>
      <c r="Y2036">
        <v>4.1291900000000004</v>
      </c>
      <c r="Z2036">
        <v>4.3696200000000003</v>
      </c>
      <c r="AA2036">
        <v>4.5961499999999997</v>
      </c>
      <c r="AB2036">
        <v>4.8087600000000004</v>
      </c>
      <c r="AC2036">
        <v>5.0075399999999997</v>
      </c>
      <c r="AD2036">
        <v>5.1926800000000002</v>
      </c>
      <c r="AE2036">
        <v>5.36442</v>
      </c>
      <c r="AF2036">
        <v>5.5230899999999998</v>
      </c>
      <c r="AG2036">
        <v>5.6690899999999997</v>
      </c>
      <c r="AH2036">
        <v>5.8028700000000004</v>
      </c>
      <c r="AI2036">
        <v>5.9249799999999997</v>
      </c>
      <c r="AJ2036">
        <v>6.0343600000000004</v>
      </c>
      <c r="AK2036">
        <v>6.1324500000000004</v>
      </c>
      <c r="AL2036">
        <v>6.3527800000000001</v>
      </c>
    </row>
    <row r="2037" spans="1:38" x14ac:dyDescent="0.35">
      <c r="A2037" t="s">
        <v>806</v>
      </c>
      <c r="B2037" t="s">
        <v>103</v>
      </c>
      <c r="C2037">
        <v>1987</v>
      </c>
      <c r="D2037">
        <v>1</v>
      </c>
      <c r="E2037">
        <v>1</v>
      </c>
      <c r="F2037">
        <v>1</v>
      </c>
      <c r="G2037" t="s">
        <v>848</v>
      </c>
      <c r="H2037">
        <v>0</v>
      </c>
      <c r="I2037">
        <v>0</v>
      </c>
      <c r="J2037">
        <v>0</v>
      </c>
      <c r="K2037">
        <v>0</v>
      </c>
      <c r="L2037">
        <v>3.49948E-2</v>
      </c>
      <c r="M2037">
        <v>0.17141000000000001</v>
      </c>
      <c r="N2037">
        <v>0.46875600000000001</v>
      </c>
      <c r="O2037">
        <v>0.85585699999999998</v>
      </c>
      <c r="P2037">
        <v>1.24166</v>
      </c>
      <c r="Q2037">
        <v>1.59975</v>
      </c>
      <c r="R2037">
        <v>1.93689</v>
      </c>
      <c r="S2037">
        <v>2.2614999999999998</v>
      </c>
      <c r="T2037">
        <v>2.5771500000000001</v>
      </c>
      <c r="U2037">
        <v>2.8841199999999998</v>
      </c>
      <c r="V2037">
        <v>3.1814</v>
      </c>
      <c r="W2037">
        <v>3.4676999999999998</v>
      </c>
      <c r="X2037">
        <v>3.7418499999999999</v>
      </c>
      <c r="Y2037">
        <v>4.00298</v>
      </c>
      <c r="Z2037">
        <v>4.2505100000000002</v>
      </c>
      <c r="AA2037">
        <v>4.4841600000000001</v>
      </c>
      <c r="AB2037">
        <v>4.70383</v>
      </c>
      <c r="AC2037">
        <v>4.9095800000000001</v>
      </c>
      <c r="AD2037">
        <v>5.1015600000000001</v>
      </c>
      <c r="AE2037">
        <v>5.2799899999999997</v>
      </c>
      <c r="AF2037">
        <v>5.4451799999999997</v>
      </c>
      <c r="AG2037">
        <v>5.59748</v>
      </c>
      <c r="AH2037">
        <v>5.7373099999999999</v>
      </c>
      <c r="AI2037">
        <v>5.8651999999999997</v>
      </c>
      <c r="AJ2037">
        <v>5.9817099999999996</v>
      </c>
      <c r="AK2037">
        <v>6.0844100000000001</v>
      </c>
      <c r="AL2037">
        <v>6.3153199999999998</v>
      </c>
    </row>
    <row r="2038" spans="1:38" x14ac:dyDescent="0.35">
      <c r="A2038" t="s">
        <v>808</v>
      </c>
      <c r="B2038">
        <v>1</v>
      </c>
      <c r="C2038">
        <v>1987</v>
      </c>
      <c r="D2038">
        <v>1</v>
      </c>
      <c r="E2038">
        <v>1</v>
      </c>
      <c r="F2038">
        <v>1</v>
      </c>
      <c r="G2038" t="s">
        <v>849</v>
      </c>
      <c r="H2038">
        <v>0</v>
      </c>
      <c r="I2038">
        <v>3.75764E-3</v>
      </c>
      <c r="J2038">
        <v>5.09077E-2</v>
      </c>
      <c r="K2038">
        <v>0.23291100000000001</v>
      </c>
      <c r="L2038">
        <v>0.55819300000000005</v>
      </c>
      <c r="M2038">
        <v>0.84004199999999996</v>
      </c>
      <c r="N2038">
        <v>0.95600200000000002</v>
      </c>
      <c r="O2038">
        <v>0.95989000000000002</v>
      </c>
      <c r="P2038">
        <v>0.91556999999999999</v>
      </c>
      <c r="Q2038">
        <v>0.85012900000000002</v>
      </c>
      <c r="R2038">
        <v>0.77609700000000004</v>
      </c>
      <c r="S2038">
        <v>0.70100300000000004</v>
      </c>
      <c r="T2038">
        <v>0.62941499999999995</v>
      </c>
      <c r="U2038">
        <v>0.56379900000000005</v>
      </c>
      <c r="V2038">
        <v>0.50519199999999997</v>
      </c>
      <c r="W2038">
        <v>0.453737</v>
      </c>
      <c r="X2038">
        <v>0.40907100000000002</v>
      </c>
      <c r="Y2038">
        <v>0.37058000000000002</v>
      </c>
      <c r="Z2038">
        <v>0.337557</v>
      </c>
      <c r="AA2038">
        <v>0.30929299999999998</v>
      </c>
      <c r="AB2038">
        <v>0.28512799999999999</v>
      </c>
      <c r="AC2038">
        <v>0.26447100000000001</v>
      </c>
      <c r="AD2038">
        <v>0.246807</v>
      </c>
      <c r="AE2038">
        <v>0.23169500000000001</v>
      </c>
      <c r="AF2038">
        <v>0.21875700000000001</v>
      </c>
      <c r="AG2038">
        <v>0.207676</v>
      </c>
      <c r="AH2038">
        <v>0.198184</v>
      </c>
      <c r="AI2038">
        <v>0.190056</v>
      </c>
      <c r="AJ2038">
        <v>0.18241099999999999</v>
      </c>
      <c r="AK2038">
        <v>0.17507900000000001</v>
      </c>
      <c r="AL2038">
        <v>0.15950400000000001</v>
      </c>
    </row>
    <row r="2039" spans="1:38" x14ac:dyDescent="0.35">
      <c r="A2039" t="s">
        <v>810</v>
      </c>
      <c r="B2039">
        <v>1</v>
      </c>
      <c r="C2039">
        <v>1987</v>
      </c>
      <c r="D2039">
        <v>1</v>
      </c>
      <c r="E2039">
        <v>1</v>
      </c>
      <c r="F2039">
        <v>1</v>
      </c>
      <c r="G2039" t="s">
        <v>850</v>
      </c>
      <c r="H2039">
        <v>3.2773499999999997E-2</v>
      </c>
      <c r="I2039">
        <v>0.100285</v>
      </c>
      <c r="J2039">
        <v>0.21429799999999999</v>
      </c>
      <c r="K2039">
        <v>0.35818299999999997</v>
      </c>
      <c r="L2039">
        <v>0.52882600000000002</v>
      </c>
      <c r="M2039">
        <v>0.72297999999999996</v>
      </c>
      <c r="N2039">
        <v>0.94805300000000003</v>
      </c>
      <c r="O2039">
        <v>1.2035899999999999</v>
      </c>
      <c r="P2039">
        <v>1.4770399999999999</v>
      </c>
      <c r="Q2039">
        <v>1.7576499999999999</v>
      </c>
      <c r="R2039">
        <v>2.0386199999999999</v>
      </c>
      <c r="S2039">
        <v>2.3151000000000002</v>
      </c>
      <c r="T2039">
        <v>2.5833599999999999</v>
      </c>
      <c r="U2039">
        <v>2.8405300000000002</v>
      </c>
      <c r="V2039">
        <v>3.0844900000000002</v>
      </c>
      <c r="W2039">
        <v>3.3137599999999998</v>
      </c>
      <c r="X2039">
        <v>3.5274100000000002</v>
      </c>
      <c r="Y2039">
        <v>3.7249599999999998</v>
      </c>
      <c r="Z2039">
        <v>3.9062899999999998</v>
      </c>
      <c r="AA2039">
        <v>4.0715399999999997</v>
      </c>
      <c r="AB2039">
        <v>4.2211299999999996</v>
      </c>
      <c r="AC2039">
        <v>4.3556100000000004</v>
      </c>
      <c r="AD2039">
        <v>4.4756799999999997</v>
      </c>
      <c r="AE2039">
        <v>4.5821100000000001</v>
      </c>
      <c r="AF2039">
        <v>4.6757400000000002</v>
      </c>
      <c r="AG2039">
        <v>4.7574399999999999</v>
      </c>
      <c r="AH2039">
        <v>4.8280500000000002</v>
      </c>
      <c r="AI2039">
        <v>4.88842</v>
      </c>
      <c r="AJ2039">
        <v>4.9564899999999996</v>
      </c>
      <c r="AK2039">
        <v>5.0343299999999997</v>
      </c>
      <c r="AL2039">
        <v>5.2112999999999996</v>
      </c>
    </row>
    <row r="2040" spans="1:38" x14ac:dyDescent="0.35">
      <c r="A2040" t="s">
        <v>808</v>
      </c>
      <c r="B2040">
        <v>2</v>
      </c>
      <c r="C2040">
        <v>1987</v>
      </c>
      <c r="D2040">
        <v>1</v>
      </c>
      <c r="E2040">
        <v>1</v>
      </c>
      <c r="F2040">
        <v>1</v>
      </c>
      <c r="G2040" t="s">
        <v>851</v>
      </c>
      <c r="H2040">
        <v>0</v>
      </c>
      <c r="I2040" s="2">
        <v>7.5619800000000001E-6</v>
      </c>
      <c r="J2040">
        <v>6.6459099999999997E-4</v>
      </c>
      <c r="K2040">
        <v>2.1304199999999999E-2</v>
      </c>
      <c r="L2040">
        <v>0.19608400000000001</v>
      </c>
      <c r="M2040">
        <v>0.574434</v>
      </c>
      <c r="N2040">
        <v>0.85866500000000001</v>
      </c>
      <c r="O2040">
        <v>0.96506599999999998</v>
      </c>
      <c r="P2040">
        <v>0.99228099999999997</v>
      </c>
      <c r="Q2040">
        <v>0.99826499999999996</v>
      </c>
      <c r="R2040">
        <v>0.99957300000000004</v>
      </c>
      <c r="S2040">
        <v>0.99988100000000002</v>
      </c>
      <c r="T2040">
        <v>0.99996200000000002</v>
      </c>
      <c r="U2040">
        <v>0.99998600000000004</v>
      </c>
      <c r="V2040">
        <v>0.99999400000000005</v>
      </c>
      <c r="W2040">
        <v>0.99999700000000002</v>
      </c>
      <c r="X2040">
        <v>0.99999899999999997</v>
      </c>
      <c r="Y2040">
        <v>0.99999899999999997</v>
      </c>
      <c r="Z2040">
        <v>0.99999899999999997</v>
      </c>
      <c r="AA2040">
        <v>1</v>
      </c>
      <c r="AB2040">
        <v>1</v>
      </c>
      <c r="AC2040">
        <v>1</v>
      </c>
      <c r="AD2040">
        <v>1</v>
      </c>
      <c r="AE2040">
        <v>1</v>
      </c>
      <c r="AF2040">
        <v>1</v>
      </c>
      <c r="AG2040">
        <v>1</v>
      </c>
      <c r="AH2040">
        <v>1</v>
      </c>
      <c r="AI2040">
        <v>1</v>
      </c>
      <c r="AJ2040">
        <v>1</v>
      </c>
      <c r="AK2040">
        <v>1</v>
      </c>
      <c r="AL2040">
        <v>1</v>
      </c>
    </row>
    <row r="2041" spans="1:38" x14ac:dyDescent="0.35">
      <c r="A2041" t="s">
        <v>810</v>
      </c>
      <c r="B2041">
        <v>2</v>
      </c>
      <c r="C2041">
        <v>1987</v>
      </c>
      <c r="D2041">
        <v>1</v>
      </c>
      <c r="E2041">
        <v>1</v>
      </c>
      <c r="F2041">
        <v>1</v>
      </c>
      <c r="G2041" t="s">
        <v>852</v>
      </c>
      <c r="H2041">
        <v>3.8733700000000003E-2</v>
      </c>
      <c r="I2041">
        <v>0.13276399999999999</v>
      </c>
      <c r="J2041">
        <v>0.30129800000000001</v>
      </c>
      <c r="K2041">
        <v>0.48378500000000002</v>
      </c>
      <c r="L2041">
        <v>0.63619899999999996</v>
      </c>
      <c r="M2041">
        <v>0.791547</v>
      </c>
      <c r="N2041">
        <v>0.98648100000000005</v>
      </c>
      <c r="O2041">
        <v>1.2313700000000001</v>
      </c>
      <c r="P2041">
        <v>1.51281</v>
      </c>
      <c r="Q2041">
        <v>1.8134399999999999</v>
      </c>
      <c r="R2041">
        <v>2.12195</v>
      </c>
      <c r="S2041">
        <v>2.4316300000000002</v>
      </c>
      <c r="T2041">
        <v>2.7379699999999998</v>
      </c>
      <c r="U2041">
        <v>3.0376799999999999</v>
      </c>
      <c r="V2041">
        <v>3.3282400000000001</v>
      </c>
      <c r="W2041">
        <v>3.6078000000000001</v>
      </c>
      <c r="X2041">
        <v>3.87507</v>
      </c>
      <c r="Y2041">
        <v>4.1291700000000002</v>
      </c>
      <c r="Z2041">
        <v>4.3696000000000002</v>
      </c>
      <c r="AA2041">
        <v>4.5961400000000001</v>
      </c>
      <c r="AB2041">
        <v>4.8087600000000004</v>
      </c>
      <c r="AC2041">
        <v>5.0075399999999997</v>
      </c>
      <c r="AD2041">
        <v>5.1926699999999997</v>
      </c>
      <c r="AE2041">
        <v>5.36442</v>
      </c>
      <c r="AF2041">
        <v>5.5230899999999998</v>
      </c>
      <c r="AG2041">
        <v>5.6690800000000001</v>
      </c>
      <c r="AH2041">
        <v>5.8028599999999999</v>
      </c>
      <c r="AI2041">
        <v>5.9249700000000001</v>
      </c>
      <c r="AJ2041">
        <v>6.0343499999999999</v>
      </c>
      <c r="AK2041">
        <v>6.1324399999999999</v>
      </c>
      <c r="AL2041">
        <v>6.3527800000000001</v>
      </c>
    </row>
    <row r="2042" spans="1:38" x14ac:dyDescent="0.35">
      <c r="A2042" t="s">
        <v>808</v>
      </c>
      <c r="B2042">
        <v>3</v>
      </c>
      <c r="C2042">
        <v>1987</v>
      </c>
      <c r="D2042">
        <v>1</v>
      </c>
      <c r="E2042">
        <v>1</v>
      </c>
      <c r="F2042">
        <v>1</v>
      </c>
      <c r="G2042" t="s">
        <v>853</v>
      </c>
      <c r="H2042">
        <v>0</v>
      </c>
      <c r="I2042" s="2">
        <v>2.2679499999999999E-7</v>
      </c>
      <c r="J2042" s="2">
        <v>2.5400400000000002E-5</v>
      </c>
      <c r="K2042">
        <v>1.3362000000000001E-3</v>
      </c>
      <c r="L2042">
        <v>3.0018300000000001E-2</v>
      </c>
      <c r="M2042">
        <v>0.20678099999999999</v>
      </c>
      <c r="N2042">
        <v>0.54617300000000002</v>
      </c>
      <c r="O2042">
        <v>0.81882100000000002</v>
      </c>
      <c r="P2042">
        <v>0.94275900000000001</v>
      </c>
      <c r="Q2042">
        <v>0.98362499999999997</v>
      </c>
      <c r="R2042">
        <v>0.99531400000000003</v>
      </c>
      <c r="S2042">
        <v>0.99857200000000002</v>
      </c>
      <c r="T2042">
        <v>0.99952099999999999</v>
      </c>
      <c r="U2042">
        <v>0.99982000000000004</v>
      </c>
      <c r="V2042">
        <v>0.99992400000000004</v>
      </c>
      <c r="W2042">
        <v>0.99996399999999996</v>
      </c>
      <c r="X2042">
        <v>0.99998100000000001</v>
      </c>
      <c r="Y2042">
        <v>0.99998900000000002</v>
      </c>
      <c r="Z2042">
        <v>0.99999300000000002</v>
      </c>
      <c r="AA2042">
        <v>0.99999499999999997</v>
      </c>
      <c r="AB2042">
        <v>0.999996</v>
      </c>
      <c r="AC2042">
        <v>0.99999700000000002</v>
      </c>
      <c r="AD2042">
        <v>0.99999700000000002</v>
      </c>
      <c r="AE2042">
        <v>0.99999800000000005</v>
      </c>
      <c r="AF2042">
        <v>0.99999800000000005</v>
      </c>
      <c r="AG2042">
        <v>0.99999800000000005</v>
      </c>
      <c r="AH2042">
        <v>0.99999700000000002</v>
      </c>
      <c r="AI2042">
        <v>0.99999700000000002</v>
      </c>
      <c r="AJ2042">
        <v>0.99999700000000002</v>
      </c>
      <c r="AK2042">
        <v>0.99999800000000005</v>
      </c>
      <c r="AL2042">
        <v>0.99999899999999997</v>
      </c>
    </row>
    <row r="2043" spans="1:38" x14ac:dyDescent="0.35">
      <c r="A2043" t="s">
        <v>810</v>
      </c>
      <c r="B2043">
        <v>3</v>
      </c>
      <c r="C2043">
        <v>1987</v>
      </c>
      <c r="D2043">
        <v>1</v>
      </c>
      <c r="E2043">
        <v>1</v>
      </c>
      <c r="F2043">
        <v>1</v>
      </c>
      <c r="G2043" t="s">
        <v>854</v>
      </c>
      <c r="H2043">
        <v>4.0964199999999999E-2</v>
      </c>
      <c r="I2043">
        <v>0.13791900000000001</v>
      </c>
      <c r="J2043">
        <v>0.31542500000000001</v>
      </c>
      <c r="K2043">
        <v>0.54575099999999999</v>
      </c>
      <c r="L2043">
        <v>0.75289799999999996</v>
      </c>
      <c r="M2043">
        <v>0.91881699999999999</v>
      </c>
      <c r="N2043">
        <v>1.0877300000000001</v>
      </c>
      <c r="O2043">
        <v>1.2921</v>
      </c>
      <c r="P2043">
        <v>1.5413300000000001</v>
      </c>
      <c r="Q2043">
        <v>1.8248500000000001</v>
      </c>
      <c r="R2043">
        <v>2.12622</v>
      </c>
      <c r="S2043">
        <v>2.4332400000000001</v>
      </c>
      <c r="T2043">
        <v>2.7386200000000001</v>
      </c>
      <c r="U2043">
        <v>3.03796</v>
      </c>
      <c r="V2043">
        <v>3.3283700000000001</v>
      </c>
      <c r="W2043">
        <v>3.6078800000000002</v>
      </c>
      <c r="X2043">
        <v>3.8751099999999998</v>
      </c>
      <c r="Y2043">
        <v>4.1292</v>
      </c>
      <c r="Z2043">
        <v>4.3696200000000003</v>
      </c>
      <c r="AA2043">
        <v>4.5961600000000002</v>
      </c>
      <c r="AB2043">
        <v>4.80877</v>
      </c>
      <c r="AC2043">
        <v>5.0075500000000002</v>
      </c>
      <c r="AD2043">
        <v>5.1926800000000002</v>
      </c>
      <c r="AE2043">
        <v>5.36442</v>
      </c>
      <c r="AF2043">
        <v>5.5231000000000003</v>
      </c>
      <c r="AG2043">
        <v>5.6690899999999997</v>
      </c>
      <c r="AH2043">
        <v>5.8028700000000004</v>
      </c>
      <c r="AI2043">
        <v>5.9249900000000002</v>
      </c>
      <c r="AJ2043">
        <v>6.0343600000000004</v>
      </c>
      <c r="AK2043">
        <v>6.1324500000000004</v>
      </c>
      <c r="AL2043">
        <v>6.3527800000000001</v>
      </c>
    </row>
    <row r="2044" spans="1:38" x14ac:dyDescent="0.35">
      <c r="A2044" t="s">
        <v>808</v>
      </c>
      <c r="B2044">
        <v>4</v>
      </c>
      <c r="C2044">
        <v>1987</v>
      </c>
      <c r="D2044">
        <v>1</v>
      </c>
      <c r="E2044">
        <v>1</v>
      </c>
      <c r="F2044">
        <v>1</v>
      </c>
      <c r="G2044" t="s">
        <v>855</v>
      </c>
      <c r="H2044">
        <v>0</v>
      </c>
      <c r="I2044">
        <v>1.75231E-2</v>
      </c>
      <c r="J2044">
        <v>5.7464000000000001E-2</v>
      </c>
      <c r="K2044">
        <v>0.13123399999999999</v>
      </c>
      <c r="L2044">
        <v>0.24490799999999999</v>
      </c>
      <c r="M2044">
        <v>0.38923999999999997</v>
      </c>
      <c r="N2044">
        <v>0.54479900000000003</v>
      </c>
      <c r="O2044">
        <v>0.68996599999999997</v>
      </c>
      <c r="P2044">
        <v>0.80825499999999995</v>
      </c>
      <c r="Q2044">
        <v>0.892262</v>
      </c>
      <c r="R2044">
        <v>0.94422099999999998</v>
      </c>
      <c r="S2044">
        <v>0.97264600000000001</v>
      </c>
      <c r="T2044">
        <v>0.98685900000000004</v>
      </c>
      <c r="U2044">
        <v>0.99361600000000005</v>
      </c>
      <c r="V2044">
        <v>0.99678199999999995</v>
      </c>
      <c r="W2044">
        <v>0.99828600000000001</v>
      </c>
      <c r="X2044">
        <v>0.99902400000000002</v>
      </c>
      <c r="Y2044">
        <v>0.99940099999999998</v>
      </c>
      <c r="Z2044">
        <v>0.99960199999999999</v>
      </c>
      <c r="AA2044">
        <v>0.99971500000000002</v>
      </c>
      <c r="AB2044">
        <v>0.99978</v>
      </c>
      <c r="AC2044">
        <v>0.99981900000000001</v>
      </c>
      <c r="AD2044">
        <v>0.99984200000000001</v>
      </c>
      <c r="AE2044">
        <v>0.99985500000000005</v>
      </c>
      <c r="AF2044">
        <v>0.99986299999999995</v>
      </c>
      <c r="AG2044">
        <v>0.99986600000000003</v>
      </c>
      <c r="AH2044">
        <v>0.99986600000000003</v>
      </c>
      <c r="AI2044">
        <v>0.99986399999999998</v>
      </c>
      <c r="AJ2044">
        <v>0.99987000000000004</v>
      </c>
      <c r="AK2044">
        <v>0.999884</v>
      </c>
      <c r="AL2044">
        <v>0.99990599999999996</v>
      </c>
    </row>
    <row r="2045" spans="1:38" x14ac:dyDescent="0.35">
      <c r="A2045" t="s">
        <v>810</v>
      </c>
      <c r="B2045">
        <v>4</v>
      </c>
      <c r="C2045">
        <v>1987</v>
      </c>
      <c r="D2045">
        <v>1</v>
      </c>
      <c r="E2045">
        <v>1</v>
      </c>
      <c r="F2045">
        <v>1</v>
      </c>
      <c r="G2045" t="s">
        <v>856</v>
      </c>
      <c r="H2045">
        <v>1.5756900000000001E-2</v>
      </c>
      <c r="I2045">
        <v>7.0246400000000001E-2</v>
      </c>
      <c r="J2045">
        <v>0.17907899999999999</v>
      </c>
      <c r="K2045">
        <v>0.32938800000000001</v>
      </c>
      <c r="L2045">
        <v>0.52222900000000005</v>
      </c>
      <c r="M2045">
        <v>0.75043099999999996</v>
      </c>
      <c r="N2045">
        <v>1.00586</v>
      </c>
      <c r="O2045">
        <v>1.28041</v>
      </c>
      <c r="P2045">
        <v>1.56674</v>
      </c>
      <c r="Q2045">
        <v>1.8593999999999999</v>
      </c>
      <c r="R2045">
        <v>2.1556099999999998</v>
      </c>
      <c r="S2045">
        <v>2.4538199999999999</v>
      </c>
      <c r="T2045">
        <v>2.7516699999999998</v>
      </c>
      <c r="U2045">
        <v>3.0459000000000001</v>
      </c>
      <c r="V2045">
        <v>3.3331900000000001</v>
      </c>
      <c r="W2045">
        <v>3.6108600000000002</v>
      </c>
      <c r="X2045">
        <v>3.87703</v>
      </c>
      <c r="Y2045">
        <v>4.1304999999999996</v>
      </c>
      <c r="Z2045">
        <v>4.3705499999999997</v>
      </c>
      <c r="AA2045">
        <v>4.5968499999999999</v>
      </c>
      <c r="AB2045">
        <v>4.80931</v>
      </c>
      <c r="AC2045">
        <v>5.008</v>
      </c>
      <c r="AD2045">
        <v>5.1930699999999996</v>
      </c>
      <c r="AE2045">
        <v>5.36477</v>
      </c>
      <c r="AF2045">
        <v>5.5234199999999998</v>
      </c>
      <c r="AG2045">
        <v>5.6694000000000004</v>
      </c>
      <c r="AH2045">
        <v>5.8031800000000002</v>
      </c>
      <c r="AI2045">
        <v>5.9253</v>
      </c>
      <c r="AJ2045">
        <v>6.0346500000000001</v>
      </c>
      <c r="AK2045">
        <v>6.1326799999999997</v>
      </c>
      <c r="AL2045">
        <v>6.3529099999999996</v>
      </c>
    </row>
    <row r="2046" spans="1:38" x14ac:dyDescent="0.35">
      <c r="A2046" t="s">
        <v>808</v>
      </c>
      <c r="B2046">
        <v>5</v>
      </c>
      <c r="C2046">
        <v>1987</v>
      </c>
      <c r="D2046">
        <v>1</v>
      </c>
      <c r="E2046">
        <v>1</v>
      </c>
      <c r="F2046">
        <v>1</v>
      </c>
      <c r="G2046" t="s">
        <v>857</v>
      </c>
      <c r="H2046">
        <v>0</v>
      </c>
      <c r="I2046">
        <v>1.75231E-2</v>
      </c>
      <c r="J2046">
        <v>5.7464000000000001E-2</v>
      </c>
      <c r="K2046">
        <v>0.13123399999999999</v>
      </c>
      <c r="L2046">
        <v>0.24490799999999999</v>
      </c>
      <c r="M2046">
        <v>0.38923999999999997</v>
      </c>
      <c r="N2046">
        <v>0.54479900000000003</v>
      </c>
      <c r="O2046">
        <v>0.68996599999999997</v>
      </c>
      <c r="P2046">
        <v>0.80825499999999995</v>
      </c>
      <c r="Q2046">
        <v>0.892262</v>
      </c>
      <c r="R2046">
        <v>0.94422099999999998</v>
      </c>
      <c r="S2046">
        <v>0.97264600000000001</v>
      </c>
      <c r="T2046">
        <v>0.98685900000000004</v>
      </c>
      <c r="U2046">
        <v>0.99361600000000005</v>
      </c>
      <c r="V2046">
        <v>0.99678199999999995</v>
      </c>
      <c r="W2046">
        <v>0.99828600000000001</v>
      </c>
      <c r="X2046">
        <v>0.99902400000000002</v>
      </c>
      <c r="Y2046">
        <v>0.99940099999999998</v>
      </c>
      <c r="Z2046">
        <v>0.99960199999999999</v>
      </c>
      <c r="AA2046">
        <v>0.99971500000000002</v>
      </c>
      <c r="AB2046">
        <v>0.99978</v>
      </c>
      <c r="AC2046">
        <v>0.99981900000000001</v>
      </c>
      <c r="AD2046">
        <v>0.99984200000000001</v>
      </c>
      <c r="AE2046">
        <v>0.99985500000000005</v>
      </c>
      <c r="AF2046">
        <v>0.99986299999999995</v>
      </c>
      <c r="AG2046">
        <v>0.99986600000000003</v>
      </c>
      <c r="AH2046">
        <v>0.99986600000000003</v>
      </c>
      <c r="AI2046">
        <v>0.99986399999999998</v>
      </c>
      <c r="AJ2046">
        <v>0.99987000000000004</v>
      </c>
      <c r="AK2046">
        <v>0.999884</v>
      </c>
      <c r="AL2046">
        <v>0.99990599999999996</v>
      </c>
    </row>
    <row r="2047" spans="1:38" x14ac:dyDescent="0.35">
      <c r="A2047" t="s">
        <v>810</v>
      </c>
      <c r="B2047">
        <v>5</v>
      </c>
      <c r="C2047">
        <v>1987</v>
      </c>
      <c r="D2047">
        <v>1</v>
      </c>
      <c r="E2047">
        <v>1</v>
      </c>
      <c r="F2047">
        <v>1</v>
      </c>
      <c r="G2047" t="s">
        <v>858</v>
      </c>
      <c r="H2047">
        <v>1.5756900000000001E-2</v>
      </c>
      <c r="I2047">
        <v>7.0246400000000001E-2</v>
      </c>
      <c r="J2047">
        <v>0.17907899999999999</v>
      </c>
      <c r="K2047">
        <v>0.32938800000000001</v>
      </c>
      <c r="L2047">
        <v>0.52222900000000005</v>
      </c>
      <c r="M2047">
        <v>0.75043099999999996</v>
      </c>
      <c r="N2047">
        <v>1.00586</v>
      </c>
      <c r="O2047">
        <v>1.28041</v>
      </c>
      <c r="P2047">
        <v>1.56674</v>
      </c>
      <c r="Q2047">
        <v>1.8593999999999999</v>
      </c>
      <c r="R2047">
        <v>2.1556099999999998</v>
      </c>
      <c r="S2047">
        <v>2.4538199999999999</v>
      </c>
      <c r="T2047">
        <v>2.7516699999999998</v>
      </c>
      <c r="U2047">
        <v>3.0459000000000001</v>
      </c>
      <c r="V2047">
        <v>3.3331900000000001</v>
      </c>
      <c r="W2047">
        <v>3.6108600000000002</v>
      </c>
      <c r="X2047">
        <v>3.87703</v>
      </c>
      <c r="Y2047">
        <v>4.1304999999999996</v>
      </c>
      <c r="Z2047">
        <v>4.3705499999999997</v>
      </c>
      <c r="AA2047">
        <v>4.5968499999999999</v>
      </c>
      <c r="AB2047">
        <v>4.80931</v>
      </c>
      <c r="AC2047">
        <v>5.008</v>
      </c>
      <c r="AD2047">
        <v>5.1930699999999996</v>
      </c>
      <c r="AE2047">
        <v>5.36477</v>
      </c>
      <c r="AF2047">
        <v>5.5234199999999998</v>
      </c>
      <c r="AG2047">
        <v>5.6694000000000004</v>
      </c>
      <c r="AH2047">
        <v>5.8031800000000002</v>
      </c>
      <c r="AI2047">
        <v>5.9253</v>
      </c>
      <c r="AJ2047">
        <v>6.0346500000000001</v>
      </c>
      <c r="AK2047">
        <v>6.1326799999999997</v>
      </c>
      <c r="AL2047">
        <v>6.3529099999999996</v>
      </c>
    </row>
    <row r="2048" spans="1:38" x14ac:dyDescent="0.35">
      <c r="A2048" t="s">
        <v>808</v>
      </c>
      <c r="B2048">
        <v>6</v>
      </c>
      <c r="C2048">
        <v>1987</v>
      </c>
      <c r="D2048">
        <v>1</v>
      </c>
      <c r="E2048">
        <v>1</v>
      </c>
      <c r="F2048">
        <v>1</v>
      </c>
      <c r="G2048" t="s">
        <v>859</v>
      </c>
      <c r="H2048">
        <v>0</v>
      </c>
      <c r="I2048">
        <v>8.1285999999999997E-3</v>
      </c>
      <c r="J2048">
        <v>4.4974800000000002E-2</v>
      </c>
      <c r="K2048">
        <v>0.139098</v>
      </c>
      <c r="L2048">
        <v>0.30765999999999999</v>
      </c>
      <c r="M2048">
        <v>0.52420900000000004</v>
      </c>
      <c r="N2048">
        <v>0.73062700000000003</v>
      </c>
      <c r="O2048">
        <v>0.877054</v>
      </c>
      <c r="P2048">
        <v>0.95405300000000004</v>
      </c>
      <c r="Q2048">
        <v>0.98509000000000002</v>
      </c>
      <c r="R2048">
        <v>0.99543599999999999</v>
      </c>
      <c r="S2048">
        <v>0.99854900000000002</v>
      </c>
      <c r="T2048">
        <v>0.99946100000000004</v>
      </c>
      <c r="U2048">
        <v>0.99973599999999996</v>
      </c>
      <c r="V2048">
        <v>0.99982300000000002</v>
      </c>
      <c r="W2048">
        <v>0.99985400000000002</v>
      </c>
      <c r="X2048">
        <v>0.99986600000000003</v>
      </c>
      <c r="Y2048">
        <v>0.99987099999999995</v>
      </c>
      <c r="Z2048">
        <v>0.99987300000000001</v>
      </c>
      <c r="AA2048">
        <v>0.99987400000000004</v>
      </c>
      <c r="AB2048">
        <v>0.99987499999999996</v>
      </c>
      <c r="AC2048">
        <v>0.99987499999999996</v>
      </c>
      <c r="AD2048">
        <v>0.99987499999999996</v>
      </c>
      <c r="AE2048">
        <v>0.99987499999999996</v>
      </c>
      <c r="AF2048">
        <v>0.99987499999999996</v>
      </c>
      <c r="AG2048">
        <v>0.99987499999999996</v>
      </c>
      <c r="AH2048">
        <v>0.99987499999999996</v>
      </c>
      <c r="AI2048">
        <v>0.99987499999999996</v>
      </c>
      <c r="AJ2048">
        <v>0.99987499999999996</v>
      </c>
      <c r="AK2048">
        <v>0.99987499999999996</v>
      </c>
      <c r="AL2048">
        <v>0.99987599999999999</v>
      </c>
    </row>
    <row r="2049" spans="1:38" x14ac:dyDescent="0.35">
      <c r="A2049" t="s">
        <v>810</v>
      </c>
      <c r="B2049">
        <v>6</v>
      </c>
      <c r="C2049">
        <v>1987</v>
      </c>
      <c r="D2049">
        <v>1</v>
      </c>
      <c r="E2049">
        <v>1</v>
      </c>
      <c r="F2049">
        <v>1</v>
      </c>
      <c r="G2049" t="s">
        <v>860</v>
      </c>
      <c r="H2049">
        <v>2.0172599999999999E-2</v>
      </c>
      <c r="I2049">
        <v>8.0052300000000007E-2</v>
      </c>
      <c r="J2049">
        <v>0.192721</v>
      </c>
      <c r="K2049">
        <v>0.34431499999999998</v>
      </c>
      <c r="L2049">
        <v>0.53434400000000004</v>
      </c>
      <c r="M2049">
        <v>0.75473299999999999</v>
      </c>
      <c r="N2049">
        <v>0.99711099999999997</v>
      </c>
      <c r="O2049">
        <v>1.25593</v>
      </c>
      <c r="P2049">
        <v>1.5311699999999999</v>
      </c>
      <c r="Q2049">
        <v>1.8228500000000001</v>
      </c>
      <c r="R2049">
        <v>2.1259399999999999</v>
      </c>
      <c r="S2049">
        <v>2.4331900000000002</v>
      </c>
      <c r="T2049">
        <v>2.7385799999999998</v>
      </c>
      <c r="U2049">
        <v>3.0379200000000002</v>
      </c>
      <c r="V2049">
        <v>3.3283499999999999</v>
      </c>
      <c r="W2049">
        <v>3.6078600000000001</v>
      </c>
      <c r="X2049">
        <v>3.8751000000000002</v>
      </c>
      <c r="Y2049">
        <v>4.1291900000000004</v>
      </c>
      <c r="Z2049">
        <v>4.3696200000000003</v>
      </c>
      <c r="AA2049">
        <v>4.5961499999999997</v>
      </c>
      <c r="AB2049">
        <v>4.8087600000000004</v>
      </c>
      <c r="AC2049">
        <v>5.0075399999999997</v>
      </c>
      <c r="AD2049">
        <v>5.1926800000000002</v>
      </c>
      <c r="AE2049">
        <v>5.36442</v>
      </c>
      <c r="AF2049">
        <v>5.5230899999999998</v>
      </c>
      <c r="AG2049">
        <v>5.6690899999999997</v>
      </c>
      <c r="AH2049">
        <v>5.8028700000000004</v>
      </c>
      <c r="AI2049">
        <v>5.9249799999999997</v>
      </c>
      <c r="AJ2049">
        <v>6.0343600000000004</v>
      </c>
      <c r="AK2049">
        <v>6.1324500000000004</v>
      </c>
      <c r="AL2049">
        <v>6.3527800000000001</v>
      </c>
    </row>
    <row r="2050" spans="1:38" x14ac:dyDescent="0.35">
      <c r="A2050" t="s">
        <v>806</v>
      </c>
      <c r="B2050" t="s">
        <v>103</v>
      </c>
      <c r="C2050">
        <v>1988</v>
      </c>
      <c r="D2050">
        <v>1</v>
      </c>
      <c r="E2050">
        <v>1</v>
      </c>
      <c r="F2050">
        <v>1</v>
      </c>
      <c r="G2050" t="s">
        <v>861</v>
      </c>
      <c r="H2050">
        <v>0</v>
      </c>
      <c r="I2050">
        <v>0</v>
      </c>
      <c r="J2050">
        <v>0</v>
      </c>
      <c r="K2050">
        <v>0</v>
      </c>
      <c r="L2050">
        <v>3.49948E-2</v>
      </c>
      <c r="M2050">
        <v>0.17141000000000001</v>
      </c>
      <c r="N2050">
        <v>0.46875600000000001</v>
      </c>
      <c r="O2050">
        <v>0.85585699999999998</v>
      </c>
      <c r="P2050">
        <v>1.24166</v>
      </c>
      <c r="Q2050">
        <v>1.59975</v>
      </c>
      <c r="R2050">
        <v>1.93689</v>
      </c>
      <c r="S2050">
        <v>2.2614999999999998</v>
      </c>
      <c r="T2050">
        <v>2.5771500000000001</v>
      </c>
      <c r="U2050">
        <v>2.8841199999999998</v>
      </c>
      <c r="V2050">
        <v>3.1814</v>
      </c>
      <c r="W2050">
        <v>3.4676999999999998</v>
      </c>
      <c r="X2050">
        <v>3.7418499999999999</v>
      </c>
      <c r="Y2050">
        <v>4.00298</v>
      </c>
      <c r="Z2050">
        <v>4.2505100000000002</v>
      </c>
      <c r="AA2050">
        <v>4.4841600000000001</v>
      </c>
      <c r="AB2050">
        <v>4.70383</v>
      </c>
      <c r="AC2050">
        <v>4.9095800000000001</v>
      </c>
      <c r="AD2050">
        <v>5.1015600000000001</v>
      </c>
      <c r="AE2050">
        <v>5.2799899999999997</v>
      </c>
      <c r="AF2050">
        <v>5.4451799999999997</v>
      </c>
      <c r="AG2050">
        <v>5.59748</v>
      </c>
      <c r="AH2050">
        <v>5.7373099999999999</v>
      </c>
      <c r="AI2050">
        <v>5.8651999999999997</v>
      </c>
      <c r="AJ2050">
        <v>5.9817099999999996</v>
      </c>
      <c r="AK2050">
        <v>6.0844100000000001</v>
      </c>
      <c r="AL2050">
        <v>6.3153199999999998</v>
      </c>
    </row>
    <row r="2051" spans="1:38" x14ac:dyDescent="0.35">
      <c r="A2051" t="s">
        <v>808</v>
      </c>
      <c r="B2051">
        <v>1</v>
      </c>
      <c r="C2051">
        <v>1988</v>
      </c>
      <c r="D2051">
        <v>1</v>
      </c>
      <c r="E2051">
        <v>1</v>
      </c>
      <c r="F2051">
        <v>1</v>
      </c>
      <c r="G2051" t="s">
        <v>862</v>
      </c>
      <c r="H2051">
        <v>0</v>
      </c>
      <c r="I2051">
        <v>3.75764E-3</v>
      </c>
      <c r="J2051">
        <v>5.09077E-2</v>
      </c>
      <c r="K2051">
        <v>0.23291100000000001</v>
      </c>
      <c r="L2051">
        <v>0.55819300000000005</v>
      </c>
      <c r="M2051">
        <v>0.84004199999999996</v>
      </c>
      <c r="N2051">
        <v>0.95600200000000002</v>
      </c>
      <c r="O2051">
        <v>0.95989000000000002</v>
      </c>
      <c r="P2051">
        <v>0.91556999999999999</v>
      </c>
      <c r="Q2051">
        <v>0.85012900000000002</v>
      </c>
      <c r="R2051">
        <v>0.77609700000000004</v>
      </c>
      <c r="S2051">
        <v>0.70100300000000004</v>
      </c>
      <c r="T2051">
        <v>0.62941499999999995</v>
      </c>
      <c r="U2051">
        <v>0.56379900000000005</v>
      </c>
      <c r="V2051">
        <v>0.50519199999999997</v>
      </c>
      <c r="W2051">
        <v>0.453737</v>
      </c>
      <c r="X2051">
        <v>0.40907100000000002</v>
      </c>
      <c r="Y2051">
        <v>0.37058000000000002</v>
      </c>
      <c r="Z2051">
        <v>0.337557</v>
      </c>
      <c r="AA2051">
        <v>0.30929299999999998</v>
      </c>
      <c r="AB2051">
        <v>0.28512799999999999</v>
      </c>
      <c r="AC2051">
        <v>0.26447100000000001</v>
      </c>
      <c r="AD2051">
        <v>0.246807</v>
      </c>
      <c r="AE2051">
        <v>0.23169500000000001</v>
      </c>
      <c r="AF2051">
        <v>0.21875700000000001</v>
      </c>
      <c r="AG2051">
        <v>0.207676</v>
      </c>
      <c r="AH2051">
        <v>0.198184</v>
      </c>
      <c r="AI2051">
        <v>0.190056</v>
      </c>
      <c r="AJ2051">
        <v>0.18241099999999999</v>
      </c>
      <c r="AK2051">
        <v>0.17507900000000001</v>
      </c>
      <c r="AL2051">
        <v>0.15950400000000001</v>
      </c>
    </row>
    <row r="2052" spans="1:38" x14ac:dyDescent="0.35">
      <c r="A2052" t="s">
        <v>810</v>
      </c>
      <c r="B2052">
        <v>1</v>
      </c>
      <c r="C2052">
        <v>1988</v>
      </c>
      <c r="D2052">
        <v>1</v>
      </c>
      <c r="E2052">
        <v>1</v>
      </c>
      <c r="F2052">
        <v>1</v>
      </c>
      <c r="G2052" t="s">
        <v>863</v>
      </c>
      <c r="H2052">
        <v>3.2773499999999997E-2</v>
      </c>
      <c r="I2052">
        <v>0.100285</v>
      </c>
      <c r="J2052">
        <v>0.21429799999999999</v>
      </c>
      <c r="K2052">
        <v>0.35818299999999997</v>
      </c>
      <c r="L2052">
        <v>0.52882600000000002</v>
      </c>
      <c r="M2052">
        <v>0.72297999999999996</v>
      </c>
      <c r="N2052">
        <v>0.94805300000000003</v>
      </c>
      <c r="O2052">
        <v>1.2035899999999999</v>
      </c>
      <c r="P2052">
        <v>1.4770399999999999</v>
      </c>
      <c r="Q2052">
        <v>1.7576499999999999</v>
      </c>
      <c r="R2052">
        <v>2.0386199999999999</v>
      </c>
      <c r="S2052">
        <v>2.3151000000000002</v>
      </c>
      <c r="T2052">
        <v>2.5833599999999999</v>
      </c>
      <c r="U2052">
        <v>2.8405300000000002</v>
      </c>
      <c r="V2052">
        <v>3.0844900000000002</v>
      </c>
      <c r="W2052">
        <v>3.3137599999999998</v>
      </c>
      <c r="X2052">
        <v>3.5274100000000002</v>
      </c>
      <c r="Y2052">
        <v>3.7249599999999998</v>
      </c>
      <c r="Z2052">
        <v>3.9062899999999998</v>
      </c>
      <c r="AA2052">
        <v>4.0715399999999997</v>
      </c>
      <c r="AB2052">
        <v>4.2211299999999996</v>
      </c>
      <c r="AC2052">
        <v>4.3556100000000004</v>
      </c>
      <c r="AD2052">
        <v>4.4756799999999997</v>
      </c>
      <c r="AE2052">
        <v>4.5821100000000001</v>
      </c>
      <c r="AF2052">
        <v>4.6757400000000002</v>
      </c>
      <c r="AG2052">
        <v>4.7574399999999999</v>
      </c>
      <c r="AH2052">
        <v>4.8280500000000002</v>
      </c>
      <c r="AI2052">
        <v>4.88842</v>
      </c>
      <c r="AJ2052">
        <v>4.9564899999999996</v>
      </c>
      <c r="AK2052">
        <v>5.0343299999999997</v>
      </c>
      <c r="AL2052">
        <v>5.2112999999999996</v>
      </c>
    </row>
    <row r="2053" spans="1:38" x14ac:dyDescent="0.35">
      <c r="A2053" t="s">
        <v>808</v>
      </c>
      <c r="B2053">
        <v>2</v>
      </c>
      <c r="C2053">
        <v>1988</v>
      </c>
      <c r="D2053">
        <v>1</v>
      </c>
      <c r="E2053">
        <v>1</v>
      </c>
      <c r="F2053">
        <v>1</v>
      </c>
      <c r="G2053" t="s">
        <v>864</v>
      </c>
      <c r="H2053">
        <v>0</v>
      </c>
      <c r="I2053" s="2">
        <v>7.5619800000000001E-6</v>
      </c>
      <c r="J2053">
        <v>6.6459099999999997E-4</v>
      </c>
      <c r="K2053">
        <v>2.1304199999999999E-2</v>
      </c>
      <c r="L2053">
        <v>0.19608400000000001</v>
      </c>
      <c r="M2053">
        <v>0.574434</v>
      </c>
      <c r="N2053">
        <v>0.85866500000000001</v>
      </c>
      <c r="O2053">
        <v>0.96506599999999998</v>
      </c>
      <c r="P2053">
        <v>0.99228099999999997</v>
      </c>
      <c r="Q2053">
        <v>0.99826499999999996</v>
      </c>
      <c r="R2053">
        <v>0.99957300000000004</v>
      </c>
      <c r="S2053">
        <v>0.99988100000000002</v>
      </c>
      <c r="T2053">
        <v>0.99996200000000002</v>
      </c>
      <c r="U2053">
        <v>0.99998600000000004</v>
      </c>
      <c r="V2053">
        <v>0.99999400000000005</v>
      </c>
      <c r="W2053">
        <v>0.99999700000000002</v>
      </c>
      <c r="X2053">
        <v>0.99999899999999997</v>
      </c>
      <c r="Y2053">
        <v>0.99999899999999997</v>
      </c>
      <c r="Z2053">
        <v>0.99999899999999997</v>
      </c>
      <c r="AA2053">
        <v>1</v>
      </c>
      <c r="AB2053">
        <v>1</v>
      </c>
      <c r="AC2053">
        <v>1</v>
      </c>
      <c r="AD2053">
        <v>1</v>
      </c>
      <c r="AE2053">
        <v>1</v>
      </c>
      <c r="AF2053">
        <v>1</v>
      </c>
      <c r="AG2053">
        <v>1</v>
      </c>
      <c r="AH2053">
        <v>1</v>
      </c>
      <c r="AI2053">
        <v>1</v>
      </c>
      <c r="AJ2053">
        <v>1</v>
      </c>
      <c r="AK2053">
        <v>1</v>
      </c>
      <c r="AL2053">
        <v>1</v>
      </c>
    </row>
    <row r="2054" spans="1:38" x14ac:dyDescent="0.35">
      <c r="A2054" t="s">
        <v>810</v>
      </c>
      <c r="B2054">
        <v>2</v>
      </c>
      <c r="C2054">
        <v>1988</v>
      </c>
      <c r="D2054">
        <v>1</v>
      </c>
      <c r="E2054">
        <v>1</v>
      </c>
      <c r="F2054">
        <v>1</v>
      </c>
      <c r="G2054" t="s">
        <v>865</v>
      </c>
      <c r="H2054">
        <v>3.8733700000000003E-2</v>
      </c>
      <c r="I2054">
        <v>0.13276399999999999</v>
      </c>
      <c r="J2054">
        <v>0.30129800000000001</v>
      </c>
      <c r="K2054">
        <v>0.48378500000000002</v>
      </c>
      <c r="L2054">
        <v>0.63619899999999996</v>
      </c>
      <c r="M2054">
        <v>0.791547</v>
      </c>
      <c r="N2054">
        <v>0.98648100000000005</v>
      </c>
      <c r="O2054">
        <v>1.2313700000000001</v>
      </c>
      <c r="P2054">
        <v>1.51281</v>
      </c>
      <c r="Q2054">
        <v>1.8134399999999999</v>
      </c>
      <c r="R2054">
        <v>2.12195</v>
      </c>
      <c r="S2054">
        <v>2.4316300000000002</v>
      </c>
      <c r="T2054">
        <v>2.7379699999999998</v>
      </c>
      <c r="U2054">
        <v>3.0376799999999999</v>
      </c>
      <c r="V2054">
        <v>3.3282400000000001</v>
      </c>
      <c r="W2054">
        <v>3.6078000000000001</v>
      </c>
      <c r="X2054">
        <v>3.87507</v>
      </c>
      <c r="Y2054">
        <v>4.1291700000000002</v>
      </c>
      <c r="Z2054">
        <v>4.3696000000000002</v>
      </c>
      <c r="AA2054">
        <v>4.5961400000000001</v>
      </c>
      <c r="AB2054">
        <v>4.8087600000000004</v>
      </c>
      <c r="AC2054">
        <v>5.0075399999999997</v>
      </c>
      <c r="AD2054">
        <v>5.1926699999999997</v>
      </c>
      <c r="AE2054">
        <v>5.36442</v>
      </c>
      <c r="AF2054">
        <v>5.5230899999999998</v>
      </c>
      <c r="AG2054">
        <v>5.6690800000000001</v>
      </c>
      <c r="AH2054">
        <v>5.8028599999999999</v>
      </c>
      <c r="AI2054">
        <v>5.9249700000000001</v>
      </c>
      <c r="AJ2054">
        <v>6.0343499999999999</v>
      </c>
      <c r="AK2054">
        <v>6.1324399999999999</v>
      </c>
      <c r="AL2054">
        <v>6.3527800000000001</v>
      </c>
    </row>
    <row r="2055" spans="1:38" x14ac:dyDescent="0.35">
      <c r="A2055" t="s">
        <v>808</v>
      </c>
      <c r="B2055">
        <v>3</v>
      </c>
      <c r="C2055">
        <v>1988</v>
      </c>
      <c r="D2055">
        <v>1</v>
      </c>
      <c r="E2055">
        <v>1</v>
      </c>
      <c r="F2055">
        <v>1</v>
      </c>
      <c r="G2055" t="s">
        <v>866</v>
      </c>
      <c r="H2055">
        <v>0</v>
      </c>
      <c r="I2055" s="2">
        <v>2.2679499999999999E-7</v>
      </c>
      <c r="J2055" s="2">
        <v>2.5400400000000002E-5</v>
      </c>
      <c r="K2055">
        <v>1.3362000000000001E-3</v>
      </c>
      <c r="L2055">
        <v>3.0018300000000001E-2</v>
      </c>
      <c r="M2055">
        <v>0.20678099999999999</v>
      </c>
      <c r="N2055">
        <v>0.54617300000000002</v>
      </c>
      <c r="O2055">
        <v>0.81882100000000002</v>
      </c>
      <c r="P2055">
        <v>0.94275900000000001</v>
      </c>
      <c r="Q2055">
        <v>0.98362499999999997</v>
      </c>
      <c r="R2055">
        <v>0.99531400000000003</v>
      </c>
      <c r="S2055">
        <v>0.99857200000000002</v>
      </c>
      <c r="T2055">
        <v>0.99952099999999999</v>
      </c>
      <c r="U2055">
        <v>0.99982000000000004</v>
      </c>
      <c r="V2055">
        <v>0.99992400000000004</v>
      </c>
      <c r="W2055">
        <v>0.99996399999999996</v>
      </c>
      <c r="X2055">
        <v>0.99998100000000001</v>
      </c>
      <c r="Y2055">
        <v>0.99998900000000002</v>
      </c>
      <c r="Z2055">
        <v>0.99999300000000002</v>
      </c>
      <c r="AA2055">
        <v>0.99999499999999997</v>
      </c>
      <c r="AB2055">
        <v>0.999996</v>
      </c>
      <c r="AC2055">
        <v>0.99999700000000002</v>
      </c>
      <c r="AD2055">
        <v>0.99999700000000002</v>
      </c>
      <c r="AE2055">
        <v>0.99999800000000005</v>
      </c>
      <c r="AF2055">
        <v>0.99999800000000005</v>
      </c>
      <c r="AG2055">
        <v>0.99999800000000005</v>
      </c>
      <c r="AH2055">
        <v>0.99999700000000002</v>
      </c>
      <c r="AI2055">
        <v>0.99999700000000002</v>
      </c>
      <c r="AJ2055">
        <v>0.99999700000000002</v>
      </c>
      <c r="AK2055">
        <v>0.99999800000000005</v>
      </c>
      <c r="AL2055">
        <v>0.99999899999999997</v>
      </c>
    </row>
    <row r="2056" spans="1:38" x14ac:dyDescent="0.35">
      <c r="A2056" t="s">
        <v>810</v>
      </c>
      <c r="B2056">
        <v>3</v>
      </c>
      <c r="C2056">
        <v>1988</v>
      </c>
      <c r="D2056">
        <v>1</v>
      </c>
      <c r="E2056">
        <v>1</v>
      </c>
      <c r="F2056">
        <v>1</v>
      </c>
      <c r="G2056" t="s">
        <v>867</v>
      </c>
      <c r="H2056">
        <v>4.0964199999999999E-2</v>
      </c>
      <c r="I2056">
        <v>0.13791900000000001</v>
      </c>
      <c r="J2056">
        <v>0.31542500000000001</v>
      </c>
      <c r="K2056">
        <v>0.54575099999999999</v>
      </c>
      <c r="L2056">
        <v>0.75289799999999996</v>
      </c>
      <c r="M2056">
        <v>0.91881699999999999</v>
      </c>
      <c r="N2056">
        <v>1.0877300000000001</v>
      </c>
      <c r="O2056">
        <v>1.2921</v>
      </c>
      <c r="P2056">
        <v>1.5413300000000001</v>
      </c>
      <c r="Q2056">
        <v>1.8248500000000001</v>
      </c>
      <c r="R2056">
        <v>2.12622</v>
      </c>
      <c r="S2056">
        <v>2.4332400000000001</v>
      </c>
      <c r="T2056">
        <v>2.7386200000000001</v>
      </c>
      <c r="U2056">
        <v>3.03796</v>
      </c>
      <c r="V2056">
        <v>3.3283700000000001</v>
      </c>
      <c r="W2056">
        <v>3.6078800000000002</v>
      </c>
      <c r="X2056">
        <v>3.8751099999999998</v>
      </c>
      <c r="Y2056">
        <v>4.1292</v>
      </c>
      <c r="Z2056">
        <v>4.3696200000000003</v>
      </c>
      <c r="AA2056">
        <v>4.5961600000000002</v>
      </c>
      <c r="AB2056">
        <v>4.80877</v>
      </c>
      <c r="AC2056">
        <v>5.0075500000000002</v>
      </c>
      <c r="AD2056">
        <v>5.1926800000000002</v>
      </c>
      <c r="AE2056">
        <v>5.36442</v>
      </c>
      <c r="AF2056">
        <v>5.5231000000000003</v>
      </c>
      <c r="AG2056">
        <v>5.6690899999999997</v>
      </c>
      <c r="AH2056">
        <v>5.8028700000000004</v>
      </c>
      <c r="AI2056">
        <v>5.9249900000000002</v>
      </c>
      <c r="AJ2056">
        <v>6.0343600000000004</v>
      </c>
      <c r="AK2056">
        <v>6.1324500000000004</v>
      </c>
      <c r="AL2056">
        <v>6.3527800000000001</v>
      </c>
    </row>
    <row r="2057" spans="1:38" x14ac:dyDescent="0.35">
      <c r="A2057" t="s">
        <v>808</v>
      </c>
      <c r="B2057">
        <v>4</v>
      </c>
      <c r="C2057">
        <v>1988</v>
      </c>
      <c r="D2057">
        <v>1</v>
      </c>
      <c r="E2057">
        <v>1</v>
      </c>
      <c r="F2057">
        <v>1</v>
      </c>
      <c r="G2057" t="s">
        <v>868</v>
      </c>
      <c r="H2057">
        <v>0</v>
      </c>
      <c r="I2057">
        <v>1.75231E-2</v>
      </c>
      <c r="J2057">
        <v>5.7464000000000001E-2</v>
      </c>
      <c r="K2057">
        <v>0.13123399999999999</v>
      </c>
      <c r="L2057">
        <v>0.24490799999999999</v>
      </c>
      <c r="M2057">
        <v>0.38923999999999997</v>
      </c>
      <c r="N2057">
        <v>0.54479900000000003</v>
      </c>
      <c r="O2057">
        <v>0.68996599999999997</v>
      </c>
      <c r="P2057">
        <v>0.80825499999999995</v>
      </c>
      <c r="Q2057">
        <v>0.892262</v>
      </c>
      <c r="R2057">
        <v>0.94422099999999998</v>
      </c>
      <c r="S2057">
        <v>0.97264600000000001</v>
      </c>
      <c r="T2057">
        <v>0.98685900000000004</v>
      </c>
      <c r="U2057">
        <v>0.99361600000000005</v>
      </c>
      <c r="V2057">
        <v>0.99678199999999995</v>
      </c>
      <c r="W2057">
        <v>0.99828600000000001</v>
      </c>
      <c r="X2057">
        <v>0.99902400000000002</v>
      </c>
      <c r="Y2057">
        <v>0.99940099999999998</v>
      </c>
      <c r="Z2057">
        <v>0.99960199999999999</v>
      </c>
      <c r="AA2057">
        <v>0.99971500000000002</v>
      </c>
      <c r="AB2057">
        <v>0.99978</v>
      </c>
      <c r="AC2057">
        <v>0.99981900000000001</v>
      </c>
      <c r="AD2057">
        <v>0.99984200000000001</v>
      </c>
      <c r="AE2057">
        <v>0.99985500000000005</v>
      </c>
      <c r="AF2057">
        <v>0.99986299999999995</v>
      </c>
      <c r="AG2057">
        <v>0.99986600000000003</v>
      </c>
      <c r="AH2057">
        <v>0.99986600000000003</v>
      </c>
      <c r="AI2057">
        <v>0.99986399999999998</v>
      </c>
      <c r="AJ2057">
        <v>0.99987000000000004</v>
      </c>
      <c r="AK2057">
        <v>0.999884</v>
      </c>
      <c r="AL2057">
        <v>0.99990599999999996</v>
      </c>
    </row>
    <row r="2058" spans="1:38" x14ac:dyDescent="0.35">
      <c r="A2058" t="s">
        <v>810</v>
      </c>
      <c r="B2058">
        <v>4</v>
      </c>
      <c r="C2058">
        <v>1988</v>
      </c>
      <c r="D2058">
        <v>1</v>
      </c>
      <c r="E2058">
        <v>1</v>
      </c>
      <c r="F2058">
        <v>1</v>
      </c>
      <c r="G2058" t="s">
        <v>869</v>
      </c>
      <c r="H2058">
        <v>1.5756900000000001E-2</v>
      </c>
      <c r="I2058">
        <v>7.0246400000000001E-2</v>
      </c>
      <c r="J2058">
        <v>0.17907899999999999</v>
      </c>
      <c r="K2058">
        <v>0.32938800000000001</v>
      </c>
      <c r="L2058">
        <v>0.52222900000000005</v>
      </c>
      <c r="M2058">
        <v>0.75043099999999996</v>
      </c>
      <c r="N2058">
        <v>1.00586</v>
      </c>
      <c r="O2058">
        <v>1.28041</v>
      </c>
      <c r="P2058">
        <v>1.56674</v>
      </c>
      <c r="Q2058">
        <v>1.8593999999999999</v>
      </c>
      <c r="R2058">
        <v>2.1556099999999998</v>
      </c>
      <c r="S2058">
        <v>2.4538199999999999</v>
      </c>
      <c r="T2058">
        <v>2.7516699999999998</v>
      </c>
      <c r="U2058">
        <v>3.0459000000000001</v>
      </c>
      <c r="V2058">
        <v>3.3331900000000001</v>
      </c>
      <c r="W2058">
        <v>3.6108600000000002</v>
      </c>
      <c r="X2058">
        <v>3.87703</v>
      </c>
      <c r="Y2058">
        <v>4.1304999999999996</v>
      </c>
      <c r="Z2058">
        <v>4.3705499999999997</v>
      </c>
      <c r="AA2058">
        <v>4.5968499999999999</v>
      </c>
      <c r="AB2058">
        <v>4.80931</v>
      </c>
      <c r="AC2058">
        <v>5.008</v>
      </c>
      <c r="AD2058">
        <v>5.1930699999999996</v>
      </c>
      <c r="AE2058">
        <v>5.36477</v>
      </c>
      <c r="AF2058">
        <v>5.5234199999999998</v>
      </c>
      <c r="AG2058">
        <v>5.6694000000000004</v>
      </c>
      <c r="AH2058">
        <v>5.8031800000000002</v>
      </c>
      <c r="AI2058">
        <v>5.9253</v>
      </c>
      <c r="AJ2058">
        <v>6.0346500000000001</v>
      </c>
      <c r="AK2058">
        <v>6.1326799999999997</v>
      </c>
      <c r="AL2058">
        <v>6.3529099999999996</v>
      </c>
    </row>
    <row r="2059" spans="1:38" x14ac:dyDescent="0.35">
      <c r="A2059" t="s">
        <v>808</v>
      </c>
      <c r="B2059">
        <v>5</v>
      </c>
      <c r="C2059">
        <v>1988</v>
      </c>
      <c r="D2059">
        <v>1</v>
      </c>
      <c r="E2059">
        <v>1</v>
      </c>
      <c r="F2059">
        <v>1</v>
      </c>
      <c r="G2059" t="s">
        <v>870</v>
      </c>
      <c r="H2059">
        <v>0</v>
      </c>
      <c r="I2059">
        <v>1.75231E-2</v>
      </c>
      <c r="J2059">
        <v>5.7464000000000001E-2</v>
      </c>
      <c r="K2059">
        <v>0.13123399999999999</v>
      </c>
      <c r="L2059">
        <v>0.24490799999999999</v>
      </c>
      <c r="M2059">
        <v>0.38923999999999997</v>
      </c>
      <c r="N2059">
        <v>0.54479900000000003</v>
      </c>
      <c r="O2059">
        <v>0.68996599999999997</v>
      </c>
      <c r="P2059">
        <v>0.80825499999999995</v>
      </c>
      <c r="Q2059">
        <v>0.892262</v>
      </c>
      <c r="R2059">
        <v>0.94422099999999998</v>
      </c>
      <c r="S2059">
        <v>0.97264600000000001</v>
      </c>
      <c r="T2059">
        <v>0.98685900000000004</v>
      </c>
      <c r="U2059">
        <v>0.99361600000000005</v>
      </c>
      <c r="V2059">
        <v>0.99678199999999995</v>
      </c>
      <c r="W2059">
        <v>0.99828600000000001</v>
      </c>
      <c r="X2059">
        <v>0.99902400000000002</v>
      </c>
      <c r="Y2059">
        <v>0.99940099999999998</v>
      </c>
      <c r="Z2059">
        <v>0.99960199999999999</v>
      </c>
      <c r="AA2059">
        <v>0.99971500000000002</v>
      </c>
      <c r="AB2059">
        <v>0.99978</v>
      </c>
      <c r="AC2059">
        <v>0.99981900000000001</v>
      </c>
      <c r="AD2059">
        <v>0.99984200000000001</v>
      </c>
      <c r="AE2059">
        <v>0.99985500000000005</v>
      </c>
      <c r="AF2059">
        <v>0.99986299999999995</v>
      </c>
      <c r="AG2059">
        <v>0.99986600000000003</v>
      </c>
      <c r="AH2059">
        <v>0.99986600000000003</v>
      </c>
      <c r="AI2059">
        <v>0.99986399999999998</v>
      </c>
      <c r="AJ2059">
        <v>0.99987000000000004</v>
      </c>
      <c r="AK2059">
        <v>0.999884</v>
      </c>
      <c r="AL2059">
        <v>0.99990599999999996</v>
      </c>
    </row>
    <row r="2060" spans="1:38" x14ac:dyDescent="0.35">
      <c r="A2060" t="s">
        <v>810</v>
      </c>
      <c r="B2060">
        <v>5</v>
      </c>
      <c r="C2060">
        <v>1988</v>
      </c>
      <c r="D2060">
        <v>1</v>
      </c>
      <c r="E2060">
        <v>1</v>
      </c>
      <c r="F2060">
        <v>1</v>
      </c>
      <c r="G2060" t="s">
        <v>871</v>
      </c>
      <c r="H2060">
        <v>1.5756900000000001E-2</v>
      </c>
      <c r="I2060">
        <v>7.0246400000000001E-2</v>
      </c>
      <c r="J2060">
        <v>0.17907899999999999</v>
      </c>
      <c r="K2060">
        <v>0.32938800000000001</v>
      </c>
      <c r="L2060">
        <v>0.52222900000000005</v>
      </c>
      <c r="M2060">
        <v>0.75043099999999996</v>
      </c>
      <c r="N2060">
        <v>1.00586</v>
      </c>
      <c r="O2060">
        <v>1.28041</v>
      </c>
      <c r="P2060">
        <v>1.56674</v>
      </c>
      <c r="Q2060">
        <v>1.8593999999999999</v>
      </c>
      <c r="R2060">
        <v>2.1556099999999998</v>
      </c>
      <c r="S2060">
        <v>2.4538199999999999</v>
      </c>
      <c r="T2060">
        <v>2.7516699999999998</v>
      </c>
      <c r="U2060">
        <v>3.0459000000000001</v>
      </c>
      <c r="V2060">
        <v>3.3331900000000001</v>
      </c>
      <c r="W2060">
        <v>3.6108600000000002</v>
      </c>
      <c r="X2060">
        <v>3.87703</v>
      </c>
      <c r="Y2060">
        <v>4.1304999999999996</v>
      </c>
      <c r="Z2060">
        <v>4.3705499999999997</v>
      </c>
      <c r="AA2060">
        <v>4.5968499999999999</v>
      </c>
      <c r="AB2060">
        <v>4.80931</v>
      </c>
      <c r="AC2060">
        <v>5.008</v>
      </c>
      <c r="AD2060">
        <v>5.1930699999999996</v>
      </c>
      <c r="AE2060">
        <v>5.36477</v>
      </c>
      <c r="AF2060">
        <v>5.5234199999999998</v>
      </c>
      <c r="AG2060">
        <v>5.6694000000000004</v>
      </c>
      <c r="AH2060">
        <v>5.8031800000000002</v>
      </c>
      <c r="AI2060">
        <v>5.9253</v>
      </c>
      <c r="AJ2060">
        <v>6.0346500000000001</v>
      </c>
      <c r="AK2060">
        <v>6.1326799999999997</v>
      </c>
      <c r="AL2060">
        <v>6.3529099999999996</v>
      </c>
    </row>
    <row r="2061" spans="1:38" x14ac:dyDescent="0.35">
      <c r="A2061" t="s">
        <v>808</v>
      </c>
      <c r="B2061">
        <v>6</v>
      </c>
      <c r="C2061">
        <v>1988</v>
      </c>
      <c r="D2061">
        <v>1</v>
      </c>
      <c r="E2061">
        <v>1</v>
      </c>
      <c r="F2061">
        <v>1</v>
      </c>
      <c r="G2061" t="s">
        <v>872</v>
      </c>
      <c r="H2061">
        <v>0</v>
      </c>
      <c r="I2061">
        <v>8.1285999999999997E-3</v>
      </c>
      <c r="J2061">
        <v>4.4974800000000002E-2</v>
      </c>
      <c r="K2061">
        <v>0.139098</v>
      </c>
      <c r="L2061">
        <v>0.30765999999999999</v>
      </c>
      <c r="M2061">
        <v>0.52420900000000004</v>
      </c>
      <c r="N2061">
        <v>0.73062700000000003</v>
      </c>
      <c r="O2061">
        <v>0.877054</v>
      </c>
      <c r="P2061">
        <v>0.95405300000000004</v>
      </c>
      <c r="Q2061">
        <v>0.98509000000000002</v>
      </c>
      <c r="R2061">
        <v>0.99543599999999999</v>
      </c>
      <c r="S2061">
        <v>0.99854900000000002</v>
      </c>
      <c r="T2061">
        <v>0.99946100000000004</v>
      </c>
      <c r="U2061">
        <v>0.99973599999999996</v>
      </c>
      <c r="V2061">
        <v>0.99982300000000002</v>
      </c>
      <c r="W2061">
        <v>0.99985400000000002</v>
      </c>
      <c r="X2061">
        <v>0.99986600000000003</v>
      </c>
      <c r="Y2061">
        <v>0.99987099999999995</v>
      </c>
      <c r="Z2061">
        <v>0.99987300000000001</v>
      </c>
      <c r="AA2061">
        <v>0.99987400000000004</v>
      </c>
      <c r="AB2061">
        <v>0.99987499999999996</v>
      </c>
      <c r="AC2061">
        <v>0.99987499999999996</v>
      </c>
      <c r="AD2061">
        <v>0.99987499999999996</v>
      </c>
      <c r="AE2061">
        <v>0.99987499999999996</v>
      </c>
      <c r="AF2061">
        <v>0.99987499999999996</v>
      </c>
      <c r="AG2061">
        <v>0.99987499999999996</v>
      </c>
      <c r="AH2061">
        <v>0.99987499999999996</v>
      </c>
      <c r="AI2061">
        <v>0.99987499999999996</v>
      </c>
      <c r="AJ2061">
        <v>0.99987499999999996</v>
      </c>
      <c r="AK2061">
        <v>0.99987499999999996</v>
      </c>
      <c r="AL2061">
        <v>0.99987599999999999</v>
      </c>
    </row>
    <row r="2062" spans="1:38" x14ac:dyDescent="0.35">
      <c r="A2062" t="s">
        <v>810</v>
      </c>
      <c r="B2062">
        <v>6</v>
      </c>
      <c r="C2062">
        <v>1988</v>
      </c>
      <c r="D2062">
        <v>1</v>
      </c>
      <c r="E2062">
        <v>1</v>
      </c>
      <c r="F2062">
        <v>1</v>
      </c>
      <c r="G2062" t="s">
        <v>873</v>
      </c>
      <c r="H2062">
        <v>2.0172599999999999E-2</v>
      </c>
      <c r="I2062">
        <v>8.0052300000000007E-2</v>
      </c>
      <c r="J2062">
        <v>0.192721</v>
      </c>
      <c r="K2062">
        <v>0.34431499999999998</v>
      </c>
      <c r="L2062">
        <v>0.53434400000000004</v>
      </c>
      <c r="M2062">
        <v>0.75473299999999999</v>
      </c>
      <c r="N2062">
        <v>0.99711099999999997</v>
      </c>
      <c r="O2062">
        <v>1.25593</v>
      </c>
      <c r="P2062">
        <v>1.5311699999999999</v>
      </c>
      <c r="Q2062">
        <v>1.8228500000000001</v>
      </c>
      <c r="R2062">
        <v>2.1259399999999999</v>
      </c>
      <c r="S2062">
        <v>2.4331900000000002</v>
      </c>
      <c r="T2062">
        <v>2.7385799999999998</v>
      </c>
      <c r="U2062">
        <v>3.0379200000000002</v>
      </c>
      <c r="V2062">
        <v>3.3283499999999999</v>
      </c>
      <c r="W2062">
        <v>3.6078600000000001</v>
      </c>
      <c r="X2062">
        <v>3.8751000000000002</v>
      </c>
      <c r="Y2062">
        <v>4.1291900000000004</v>
      </c>
      <c r="Z2062">
        <v>4.3696200000000003</v>
      </c>
      <c r="AA2062">
        <v>4.5961499999999997</v>
      </c>
      <c r="AB2062">
        <v>4.8087600000000004</v>
      </c>
      <c r="AC2062">
        <v>5.0075399999999997</v>
      </c>
      <c r="AD2062">
        <v>5.1926800000000002</v>
      </c>
      <c r="AE2062">
        <v>5.36442</v>
      </c>
      <c r="AF2062">
        <v>5.5230899999999998</v>
      </c>
      <c r="AG2062">
        <v>5.6690899999999997</v>
      </c>
      <c r="AH2062">
        <v>5.8028700000000004</v>
      </c>
      <c r="AI2062">
        <v>5.9249799999999997</v>
      </c>
      <c r="AJ2062">
        <v>6.0343600000000004</v>
      </c>
      <c r="AK2062">
        <v>6.1324500000000004</v>
      </c>
      <c r="AL2062">
        <v>6.3527800000000001</v>
      </c>
    </row>
    <row r="2063" spans="1:38" x14ac:dyDescent="0.35">
      <c r="A2063" t="s">
        <v>806</v>
      </c>
      <c r="B2063" t="s">
        <v>103</v>
      </c>
      <c r="C2063">
        <v>1989</v>
      </c>
      <c r="D2063">
        <v>1</v>
      </c>
      <c r="E2063">
        <v>1</v>
      </c>
      <c r="F2063">
        <v>1</v>
      </c>
      <c r="G2063" t="s">
        <v>874</v>
      </c>
      <c r="H2063">
        <v>0</v>
      </c>
      <c r="I2063">
        <v>0</v>
      </c>
      <c r="J2063">
        <v>0</v>
      </c>
      <c r="K2063">
        <v>0</v>
      </c>
      <c r="L2063">
        <v>3.49948E-2</v>
      </c>
      <c r="M2063">
        <v>0.17141000000000001</v>
      </c>
      <c r="N2063">
        <v>0.46875600000000001</v>
      </c>
      <c r="O2063">
        <v>0.85585699999999998</v>
      </c>
      <c r="P2063">
        <v>1.24166</v>
      </c>
      <c r="Q2063">
        <v>1.59975</v>
      </c>
      <c r="R2063">
        <v>1.93689</v>
      </c>
      <c r="S2063">
        <v>2.2614999999999998</v>
      </c>
      <c r="T2063">
        <v>2.5771500000000001</v>
      </c>
      <c r="U2063">
        <v>2.8841199999999998</v>
      </c>
      <c r="V2063">
        <v>3.1814</v>
      </c>
      <c r="W2063">
        <v>3.4676999999999998</v>
      </c>
      <c r="X2063">
        <v>3.7418499999999999</v>
      </c>
      <c r="Y2063">
        <v>4.00298</v>
      </c>
      <c r="Z2063">
        <v>4.2505100000000002</v>
      </c>
      <c r="AA2063">
        <v>4.4841600000000001</v>
      </c>
      <c r="AB2063">
        <v>4.70383</v>
      </c>
      <c r="AC2063">
        <v>4.9095800000000001</v>
      </c>
      <c r="AD2063">
        <v>5.1015600000000001</v>
      </c>
      <c r="AE2063">
        <v>5.2799899999999997</v>
      </c>
      <c r="AF2063">
        <v>5.4451799999999997</v>
      </c>
      <c r="AG2063">
        <v>5.59748</v>
      </c>
      <c r="AH2063">
        <v>5.7373099999999999</v>
      </c>
      <c r="AI2063">
        <v>5.8651999999999997</v>
      </c>
      <c r="AJ2063">
        <v>5.9817099999999996</v>
      </c>
      <c r="AK2063">
        <v>6.0844100000000001</v>
      </c>
      <c r="AL2063">
        <v>6.3153199999999998</v>
      </c>
    </row>
    <row r="2064" spans="1:38" x14ac:dyDescent="0.35">
      <c r="A2064" t="s">
        <v>808</v>
      </c>
      <c r="B2064">
        <v>1</v>
      </c>
      <c r="C2064">
        <v>1989</v>
      </c>
      <c r="D2064">
        <v>1</v>
      </c>
      <c r="E2064">
        <v>1</v>
      </c>
      <c r="F2064">
        <v>1</v>
      </c>
      <c r="G2064" t="s">
        <v>875</v>
      </c>
      <c r="H2064">
        <v>0</v>
      </c>
      <c r="I2064">
        <v>3.75764E-3</v>
      </c>
      <c r="J2064">
        <v>5.09077E-2</v>
      </c>
      <c r="K2064">
        <v>0.23291100000000001</v>
      </c>
      <c r="L2064">
        <v>0.55819300000000005</v>
      </c>
      <c r="M2064">
        <v>0.84004199999999996</v>
      </c>
      <c r="N2064">
        <v>0.95600200000000002</v>
      </c>
      <c r="O2064">
        <v>0.95989000000000002</v>
      </c>
      <c r="P2064">
        <v>0.91556999999999999</v>
      </c>
      <c r="Q2064">
        <v>0.85012900000000002</v>
      </c>
      <c r="R2064">
        <v>0.77609700000000004</v>
      </c>
      <c r="S2064">
        <v>0.70100300000000004</v>
      </c>
      <c r="T2064">
        <v>0.62941499999999995</v>
      </c>
      <c r="U2064">
        <v>0.56379900000000005</v>
      </c>
      <c r="V2064">
        <v>0.50519199999999997</v>
      </c>
      <c r="W2064">
        <v>0.453737</v>
      </c>
      <c r="X2064">
        <v>0.40907100000000002</v>
      </c>
      <c r="Y2064">
        <v>0.37058000000000002</v>
      </c>
      <c r="Z2064">
        <v>0.337557</v>
      </c>
      <c r="AA2064">
        <v>0.30929299999999998</v>
      </c>
      <c r="AB2064">
        <v>0.28512799999999999</v>
      </c>
      <c r="AC2064">
        <v>0.26447100000000001</v>
      </c>
      <c r="AD2064">
        <v>0.246807</v>
      </c>
      <c r="AE2064">
        <v>0.23169500000000001</v>
      </c>
      <c r="AF2064">
        <v>0.21875700000000001</v>
      </c>
      <c r="AG2064">
        <v>0.207676</v>
      </c>
      <c r="AH2064">
        <v>0.198184</v>
      </c>
      <c r="AI2064">
        <v>0.190056</v>
      </c>
      <c r="AJ2064">
        <v>0.18241099999999999</v>
      </c>
      <c r="AK2064">
        <v>0.17507900000000001</v>
      </c>
      <c r="AL2064">
        <v>0.15950400000000001</v>
      </c>
    </row>
    <row r="2065" spans="1:38" x14ac:dyDescent="0.35">
      <c r="A2065" t="s">
        <v>810</v>
      </c>
      <c r="B2065">
        <v>1</v>
      </c>
      <c r="C2065">
        <v>1989</v>
      </c>
      <c r="D2065">
        <v>1</v>
      </c>
      <c r="E2065">
        <v>1</v>
      </c>
      <c r="F2065">
        <v>1</v>
      </c>
      <c r="G2065" t="s">
        <v>876</v>
      </c>
      <c r="H2065">
        <v>3.2773499999999997E-2</v>
      </c>
      <c r="I2065">
        <v>0.100285</v>
      </c>
      <c r="J2065">
        <v>0.21429799999999999</v>
      </c>
      <c r="K2065">
        <v>0.35818299999999997</v>
      </c>
      <c r="L2065">
        <v>0.52882600000000002</v>
      </c>
      <c r="M2065">
        <v>0.72297999999999996</v>
      </c>
      <c r="N2065">
        <v>0.94805300000000003</v>
      </c>
      <c r="O2065">
        <v>1.2035899999999999</v>
      </c>
      <c r="P2065">
        <v>1.4770399999999999</v>
      </c>
      <c r="Q2065">
        <v>1.7576499999999999</v>
      </c>
      <c r="R2065">
        <v>2.0386199999999999</v>
      </c>
      <c r="S2065">
        <v>2.3151000000000002</v>
      </c>
      <c r="T2065">
        <v>2.5833599999999999</v>
      </c>
      <c r="U2065">
        <v>2.8405300000000002</v>
      </c>
      <c r="V2065">
        <v>3.0844900000000002</v>
      </c>
      <c r="W2065">
        <v>3.3137599999999998</v>
      </c>
      <c r="X2065">
        <v>3.5274100000000002</v>
      </c>
      <c r="Y2065">
        <v>3.7249599999999998</v>
      </c>
      <c r="Z2065">
        <v>3.9062899999999998</v>
      </c>
      <c r="AA2065">
        <v>4.0715399999999997</v>
      </c>
      <c r="AB2065">
        <v>4.2211299999999996</v>
      </c>
      <c r="AC2065">
        <v>4.3556100000000004</v>
      </c>
      <c r="AD2065">
        <v>4.4756799999999997</v>
      </c>
      <c r="AE2065">
        <v>4.5821100000000001</v>
      </c>
      <c r="AF2065">
        <v>4.6757400000000002</v>
      </c>
      <c r="AG2065">
        <v>4.7574399999999999</v>
      </c>
      <c r="AH2065">
        <v>4.8280500000000002</v>
      </c>
      <c r="AI2065">
        <v>4.88842</v>
      </c>
      <c r="AJ2065">
        <v>4.9564899999999996</v>
      </c>
      <c r="AK2065">
        <v>5.0343299999999997</v>
      </c>
      <c r="AL2065">
        <v>5.2112999999999996</v>
      </c>
    </row>
    <row r="2066" spans="1:38" x14ac:dyDescent="0.35">
      <c r="A2066" t="s">
        <v>808</v>
      </c>
      <c r="B2066">
        <v>2</v>
      </c>
      <c r="C2066">
        <v>1989</v>
      </c>
      <c r="D2066">
        <v>1</v>
      </c>
      <c r="E2066">
        <v>1</v>
      </c>
      <c r="F2066">
        <v>1</v>
      </c>
      <c r="G2066" t="s">
        <v>877</v>
      </c>
      <c r="H2066">
        <v>0</v>
      </c>
      <c r="I2066" s="2">
        <v>7.5619800000000001E-6</v>
      </c>
      <c r="J2066">
        <v>6.6459099999999997E-4</v>
      </c>
      <c r="K2066">
        <v>2.1304199999999999E-2</v>
      </c>
      <c r="L2066">
        <v>0.19608400000000001</v>
      </c>
      <c r="M2066">
        <v>0.574434</v>
      </c>
      <c r="N2066">
        <v>0.85866500000000001</v>
      </c>
      <c r="O2066">
        <v>0.96506599999999998</v>
      </c>
      <c r="P2066">
        <v>0.99228099999999997</v>
      </c>
      <c r="Q2066">
        <v>0.99826499999999996</v>
      </c>
      <c r="R2066">
        <v>0.99957300000000004</v>
      </c>
      <c r="S2066">
        <v>0.99988100000000002</v>
      </c>
      <c r="T2066">
        <v>0.99996200000000002</v>
      </c>
      <c r="U2066">
        <v>0.99998600000000004</v>
      </c>
      <c r="V2066">
        <v>0.99999400000000005</v>
      </c>
      <c r="W2066">
        <v>0.99999700000000002</v>
      </c>
      <c r="X2066">
        <v>0.99999899999999997</v>
      </c>
      <c r="Y2066">
        <v>0.99999899999999997</v>
      </c>
      <c r="Z2066">
        <v>0.99999899999999997</v>
      </c>
      <c r="AA2066">
        <v>1</v>
      </c>
      <c r="AB2066">
        <v>1</v>
      </c>
      <c r="AC2066">
        <v>1</v>
      </c>
      <c r="AD2066">
        <v>1</v>
      </c>
      <c r="AE2066">
        <v>1</v>
      </c>
      <c r="AF2066">
        <v>1</v>
      </c>
      <c r="AG2066">
        <v>1</v>
      </c>
      <c r="AH2066">
        <v>1</v>
      </c>
      <c r="AI2066">
        <v>1</v>
      </c>
      <c r="AJ2066">
        <v>1</v>
      </c>
      <c r="AK2066">
        <v>1</v>
      </c>
      <c r="AL2066">
        <v>1</v>
      </c>
    </row>
    <row r="2067" spans="1:38" x14ac:dyDescent="0.35">
      <c r="A2067" t="s">
        <v>810</v>
      </c>
      <c r="B2067">
        <v>2</v>
      </c>
      <c r="C2067">
        <v>1989</v>
      </c>
      <c r="D2067">
        <v>1</v>
      </c>
      <c r="E2067">
        <v>1</v>
      </c>
      <c r="F2067">
        <v>1</v>
      </c>
      <c r="G2067" t="s">
        <v>878</v>
      </c>
      <c r="H2067">
        <v>3.8733700000000003E-2</v>
      </c>
      <c r="I2067">
        <v>0.13276399999999999</v>
      </c>
      <c r="J2067">
        <v>0.30129800000000001</v>
      </c>
      <c r="K2067">
        <v>0.48378500000000002</v>
      </c>
      <c r="L2067">
        <v>0.63619899999999996</v>
      </c>
      <c r="M2067">
        <v>0.791547</v>
      </c>
      <c r="N2067">
        <v>0.98648100000000005</v>
      </c>
      <c r="O2067">
        <v>1.2313700000000001</v>
      </c>
      <c r="P2067">
        <v>1.51281</v>
      </c>
      <c r="Q2067">
        <v>1.8134399999999999</v>
      </c>
      <c r="R2067">
        <v>2.12195</v>
      </c>
      <c r="S2067">
        <v>2.4316300000000002</v>
      </c>
      <c r="T2067">
        <v>2.7379699999999998</v>
      </c>
      <c r="U2067">
        <v>3.0376799999999999</v>
      </c>
      <c r="V2067">
        <v>3.3282400000000001</v>
      </c>
      <c r="W2067">
        <v>3.6078000000000001</v>
      </c>
      <c r="X2067">
        <v>3.87507</v>
      </c>
      <c r="Y2067">
        <v>4.1291700000000002</v>
      </c>
      <c r="Z2067">
        <v>4.3696000000000002</v>
      </c>
      <c r="AA2067">
        <v>4.5961400000000001</v>
      </c>
      <c r="AB2067">
        <v>4.8087600000000004</v>
      </c>
      <c r="AC2067">
        <v>5.0075399999999997</v>
      </c>
      <c r="AD2067">
        <v>5.1926699999999997</v>
      </c>
      <c r="AE2067">
        <v>5.36442</v>
      </c>
      <c r="AF2067">
        <v>5.5230899999999998</v>
      </c>
      <c r="AG2067">
        <v>5.6690800000000001</v>
      </c>
      <c r="AH2067">
        <v>5.8028599999999999</v>
      </c>
      <c r="AI2067">
        <v>5.9249700000000001</v>
      </c>
      <c r="AJ2067">
        <v>6.0343499999999999</v>
      </c>
      <c r="AK2067">
        <v>6.1324399999999999</v>
      </c>
      <c r="AL2067">
        <v>6.3527800000000001</v>
      </c>
    </row>
    <row r="2068" spans="1:38" x14ac:dyDescent="0.35">
      <c r="A2068" t="s">
        <v>808</v>
      </c>
      <c r="B2068">
        <v>3</v>
      </c>
      <c r="C2068">
        <v>1989</v>
      </c>
      <c r="D2068">
        <v>1</v>
      </c>
      <c r="E2068">
        <v>1</v>
      </c>
      <c r="F2068">
        <v>1</v>
      </c>
      <c r="G2068" t="s">
        <v>879</v>
      </c>
      <c r="H2068">
        <v>0</v>
      </c>
      <c r="I2068" s="2">
        <v>2.2679499999999999E-7</v>
      </c>
      <c r="J2068" s="2">
        <v>2.5400400000000002E-5</v>
      </c>
      <c r="K2068">
        <v>1.3362000000000001E-3</v>
      </c>
      <c r="L2068">
        <v>3.0018300000000001E-2</v>
      </c>
      <c r="M2068">
        <v>0.20678099999999999</v>
      </c>
      <c r="N2068">
        <v>0.54617300000000002</v>
      </c>
      <c r="O2068">
        <v>0.81882100000000002</v>
      </c>
      <c r="P2068">
        <v>0.94275900000000001</v>
      </c>
      <c r="Q2068">
        <v>0.98362499999999997</v>
      </c>
      <c r="R2068">
        <v>0.99531400000000003</v>
      </c>
      <c r="S2068">
        <v>0.99857200000000002</v>
      </c>
      <c r="T2068">
        <v>0.99952099999999999</v>
      </c>
      <c r="U2068">
        <v>0.99982000000000004</v>
      </c>
      <c r="V2068">
        <v>0.99992400000000004</v>
      </c>
      <c r="W2068">
        <v>0.99996399999999996</v>
      </c>
      <c r="X2068">
        <v>0.99998100000000001</v>
      </c>
      <c r="Y2068">
        <v>0.99998900000000002</v>
      </c>
      <c r="Z2068">
        <v>0.99999300000000002</v>
      </c>
      <c r="AA2068">
        <v>0.99999499999999997</v>
      </c>
      <c r="AB2068">
        <v>0.999996</v>
      </c>
      <c r="AC2068">
        <v>0.99999700000000002</v>
      </c>
      <c r="AD2068">
        <v>0.99999700000000002</v>
      </c>
      <c r="AE2068">
        <v>0.99999800000000005</v>
      </c>
      <c r="AF2068">
        <v>0.99999800000000005</v>
      </c>
      <c r="AG2068">
        <v>0.99999800000000005</v>
      </c>
      <c r="AH2068">
        <v>0.99999700000000002</v>
      </c>
      <c r="AI2068">
        <v>0.99999700000000002</v>
      </c>
      <c r="AJ2068">
        <v>0.99999700000000002</v>
      </c>
      <c r="AK2068">
        <v>0.99999800000000005</v>
      </c>
      <c r="AL2068">
        <v>0.99999899999999997</v>
      </c>
    </row>
    <row r="2069" spans="1:38" x14ac:dyDescent="0.35">
      <c r="A2069" t="s">
        <v>810</v>
      </c>
      <c r="B2069">
        <v>3</v>
      </c>
      <c r="C2069">
        <v>1989</v>
      </c>
      <c r="D2069">
        <v>1</v>
      </c>
      <c r="E2069">
        <v>1</v>
      </c>
      <c r="F2069">
        <v>1</v>
      </c>
      <c r="G2069" t="s">
        <v>880</v>
      </c>
      <c r="H2069">
        <v>4.0964199999999999E-2</v>
      </c>
      <c r="I2069">
        <v>0.13791900000000001</v>
      </c>
      <c r="J2069">
        <v>0.31542500000000001</v>
      </c>
      <c r="K2069">
        <v>0.54575099999999999</v>
      </c>
      <c r="L2069">
        <v>0.75289799999999996</v>
      </c>
      <c r="M2069">
        <v>0.91881699999999999</v>
      </c>
      <c r="N2069">
        <v>1.0877300000000001</v>
      </c>
      <c r="O2069">
        <v>1.2921</v>
      </c>
      <c r="P2069">
        <v>1.5413300000000001</v>
      </c>
      <c r="Q2069">
        <v>1.8248500000000001</v>
      </c>
      <c r="R2069">
        <v>2.12622</v>
      </c>
      <c r="S2069">
        <v>2.4332400000000001</v>
      </c>
      <c r="T2069">
        <v>2.7386200000000001</v>
      </c>
      <c r="U2069">
        <v>3.03796</v>
      </c>
      <c r="V2069">
        <v>3.3283700000000001</v>
      </c>
      <c r="W2069">
        <v>3.6078800000000002</v>
      </c>
      <c r="X2069">
        <v>3.8751099999999998</v>
      </c>
      <c r="Y2069">
        <v>4.1292</v>
      </c>
      <c r="Z2069">
        <v>4.3696200000000003</v>
      </c>
      <c r="AA2069">
        <v>4.5961600000000002</v>
      </c>
      <c r="AB2069">
        <v>4.80877</v>
      </c>
      <c r="AC2069">
        <v>5.0075500000000002</v>
      </c>
      <c r="AD2069">
        <v>5.1926800000000002</v>
      </c>
      <c r="AE2069">
        <v>5.36442</v>
      </c>
      <c r="AF2069">
        <v>5.5231000000000003</v>
      </c>
      <c r="AG2069">
        <v>5.6690899999999997</v>
      </c>
      <c r="AH2069">
        <v>5.8028700000000004</v>
      </c>
      <c r="AI2069">
        <v>5.9249900000000002</v>
      </c>
      <c r="AJ2069">
        <v>6.0343600000000004</v>
      </c>
      <c r="AK2069">
        <v>6.1324500000000004</v>
      </c>
      <c r="AL2069">
        <v>6.3527800000000001</v>
      </c>
    </row>
    <row r="2070" spans="1:38" x14ac:dyDescent="0.35">
      <c r="A2070" t="s">
        <v>808</v>
      </c>
      <c r="B2070">
        <v>4</v>
      </c>
      <c r="C2070">
        <v>1989</v>
      </c>
      <c r="D2070">
        <v>1</v>
      </c>
      <c r="E2070">
        <v>1</v>
      </c>
      <c r="F2070">
        <v>1</v>
      </c>
      <c r="G2070" t="s">
        <v>881</v>
      </c>
      <c r="H2070">
        <v>0</v>
      </c>
      <c r="I2070">
        <v>1.75231E-2</v>
      </c>
      <c r="J2070">
        <v>5.7464000000000001E-2</v>
      </c>
      <c r="K2070">
        <v>0.13123399999999999</v>
      </c>
      <c r="L2070">
        <v>0.24490799999999999</v>
      </c>
      <c r="M2070">
        <v>0.38923999999999997</v>
      </c>
      <c r="N2070">
        <v>0.54479900000000003</v>
      </c>
      <c r="O2070">
        <v>0.68996599999999997</v>
      </c>
      <c r="P2070">
        <v>0.80825499999999995</v>
      </c>
      <c r="Q2070">
        <v>0.892262</v>
      </c>
      <c r="R2070">
        <v>0.94422099999999998</v>
      </c>
      <c r="S2070">
        <v>0.97264600000000001</v>
      </c>
      <c r="T2070">
        <v>0.98685900000000004</v>
      </c>
      <c r="U2070">
        <v>0.99361600000000005</v>
      </c>
      <c r="V2070">
        <v>0.99678199999999995</v>
      </c>
      <c r="W2070">
        <v>0.99828600000000001</v>
      </c>
      <c r="X2070">
        <v>0.99902400000000002</v>
      </c>
      <c r="Y2070">
        <v>0.99940099999999998</v>
      </c>
      <c r="Z2070">
        <v>0.99960199999999999</v>
      </c>
      <c r="AA2070">
        <v>0.99971500000000002</v>
      </c>
      <c r="AB2070">
        <v>0.99978</v>
      </c>
      <c r="AC2070">
        <v>0.99981900000000001</v>
      </c>
      <c r="AD2070">
        <v>0.99984200000000001</v>
      </c>
      <c r="AE2070">
        <v>0.99985500000000005</v>
      </c>
      <c r="AF2070">
        <v>0.99986299999999995</v>
      </c>
      <c r="AG2070">
        <v>0.99986600000000003</v>
      </c>
      <c r="AH2070">
        <v>0.99986600000000003</v>
      </c>
      <c r="AI2070">
        <v>0.99986399999999998</v>
      </c>
      <c r="AJ2070">
        <v>0.99987000000000004</v>
      </c>
      <c r="AK2070">
        <v>0.999884</v>
      </c>
      <c r="AL2070">
        <v>0.99990599999999996</v>
      </c>
    </row>
    <row r="2071" spans="1:38" x14ac:dyDescent="0.35">
      <c r="A2071" t="s">
        <v>810</v>
      </c>
      <c r="B2071">
        <v>4</v>
      </c>
      <c r="C2071">
        <v>1989</v>
      </c>
      <c r="D2071">
        <v>1</v>
      </c>
      <c r="E2071">
        <v>1</v>
      </c>
      <c r="F2071">
        <v>1</v>
      </c>
      <c r="G2071" t="s">
        <v>882</v>
      </c>
      <c r="H2071">
        <v>1.5756900000000001E-2</v>
      </c>
      <c r="I2071">
        <v>7.0246400000000001E-2</v>
      </c>
      <c r="J2071">
        <v>0.17907899999999999</v>
      </c>
      <c r="K2071">
        <v>0.32938800000000001</v>
      </c>
      <c r="L2071">
        <v>0.52222900000000005</v>
      </c>
      <c r="M2071">
        <v>0.75043099999999996</v>
      </c>
      <c r="N2071">
        <v>1.00586</v>
      </c>
      <c r="O2071">
        <v>1.28041</v>
      </c>
      <c r="P2071">
        <v>1.56674</v>
      </c>
      <c r="Q2071">
        <v>1.8593999999999999</v>
      </c>
      <c r="R2071">
        <v>2.1556099999999998</v>
      </c>
      <c r="S2071">
        <v>2.4538199999999999</v>
      </c>
      <c r="T2071">
        <v>2.7516699999999998</v>
      </c>
      <c r="U2071">
        <v>3.0459000000000001</v>
      </c>
      <c r="V2071">
        <v>3.3331900000000001</v>
      </c>
      <c r="W2071">
        <v>3.6108600000000002</v>
      </c>
      <c r="X2071">
        <v>3.87703</v>
      </c>
      <c r="Y2071">
        <v>4.1304999999999996</v>
      </c>
      <c r="Z2071">
        <v>4.3705499999999997</v>
      </c>
      <c r="AA2071">
        <v>4.5968499999999999</v>
      </c>
      <c r="AB2071">
        <v>4.80931</v>
      </c>
      <c r="AC2071">
        <v>5.008</v>
      </c>
      <c r="AD2071">
        <v>5.1930699999999996</v>
      </c>
      <c r="AE2071">
        <v>5.36477</v>
      </c>
      <c r="AF2071">
        <v>5.5234199999999998</v>
      </c>
      <c r="AG2071">
        <v>5.6694000000000004</v>
      </c>
      <c r="AH2071">
        <v>5.8031800000000002</v>
      </c>
      <c r="AI2071">
        <v>5.9253</v>
      </c>
      <c r="AJ2071">
        <v>6.0346500000000001</v>
      </c>
      <c r="AK2071">
        <v>6.1326799999999997</v>
      </c>
      <c r="AL2071">
        <v>6.3529099999999996</v>
      </c>
    </row>
    <row r="2072" spans="1:38" x14ac:dyDescent="0.35">
      <c r="A2072" t="s">
        <v>808</v>
      </c>
      <c r="B2072">
        <v>5</v>
      </c>
      <c r="C2072">
        <v>1989</v>
      </c>
      <c r="D2072">
        <v>1</v>
      </c>
      <c r="E2072">
        <v>1</v>
      </c>
      <c r="F2072">
        <v>1</v>
      </c>
      <c r="G2072" t="s">
        <v>883</v>
      </c>
      <c r="H2072">
        <v>0</v>
      </c>
      <c r="I2072">
        <v>1.75231E-2</v>
      </c>
      <c r="J2072">
        <v>5.7464000000000001E-2</v>
      </c>
      <c r="K2072">
        <v>0.13123399999999999</v>
      </c>
      <c r="L2072">
        <v>0.24490799999999999</v>
      </c>
      <c r="M2072">
        <v>0.38923999999999997</v>
      </c>
      <c r="N2072">
        <v>0.54479900000000003</v>
      </c>
      <c r="O2072">
        <v>0.68996599999999997</v>
      </c>
      <c r="P2072">
        <v>0.80825499999999995</v>
      </c>
      <c r="Q2072">
        <v>0.892262</v>
      </c>
      <c r="R2072">
        <v>0.94422099999999998</v>
      </c>
      <c r="S2072">
        <v>0.97264600000000001</v>
      </c>
      <c r="T2072">
        <v>0.98685900000000004</v>
      </c>
      <c r="U2072">
        <v>0.99361600000000005</v>
      </c>
      <c r="V2072">
        <v>0.99678199999999995</v>
      </c>
      <c r="W2072">
        <v>0.99828600000000001</v>
      </c>
      <c r="X2072">
        <v>0.99902400000000002</v>
      </c>
      <c r="Y2072">
        <v>0.99940099999999998</v>
      </c>
      <c r="Z2072">
        <v>0.99960199999999999</v>
      </c>
      <c r="AA2072">
        <v>0.99971500000000002</v>
      </c>
      <c r="AB2072">
        <v>0.99978</v>
      </c>
      <c r="AC2072">
        <v>0.99981900000000001</v>
      </c>
      <c r="AD2072">
        <v>0.99984200000000001</v>
      </c>
      <c r="AE2072">
        <v>0.99985500000000005</v>
      </c>
      <c r="AF2072">
        <v>0.99986299999999995</v>
      </c>
      <c r="AG2072">
        <v>0.99986600000000003</v>
      </c>
      <c r="AH2072">
        <v>0.99986600000000003</v>
      </c>
      <c r="AI2072">
        <v>0.99986399999999998</v>
      </c>
      <c r="AJ2072">
        <v>0.99987000000000004</v>
      </c>
      <c r="AK2072">
        <v>0.999884</v>
      </c>
      <c r="AL2072">
        <v>0.99990599999999996</v>
      </c>
    </row>
    <row r="2073" spans="1:38" x14ac:dyDescent="0.35">
      <c r="A2073" t="s">
        <v>810</v>
      </c>
      <c r="B2073">
        <v>5</v>
      </c>
      <c r="C2073">
        <v>1989</v>
      </c>
      <c r="D2073">
        <v>1</v>
      </c>
      <c r="E2073">
        <v>1</v>
      </c>
      <c r="F2073">
        <v>1</v>
      </c>
      <c r="G2073" t="s">
        <v>884</v>
      </c>
      <c r="H2073">
        <v>1.5756900000000001E-2</v>
      </c>
      <c r="I2073">
        <v>7.0246400000000001E-2</v>
      </c>
      <c r="J2073">
        <v>0.17907899999999999</v>
      </c>
      <c r="K2073">
        <v>0.32938800000000001</v>
      </c>
      <c r="L2073">
        <v>0.52222900000000005</v>
      </c>
      <c r="M2073">
        <v>0.75043099999999996</v>
      </c>
      <c r="N2073">
        <v>1.00586</v>
      </c>
      <c r="O2073">
        <v>1.28041</v>
      </c>
      <c r="P2073">
        <v>1.56674</v>
      </c>
      <c r="Q2073">
        <v>1.8593999999999999</v>
      </c>
      <c r="R2073">
        <v>2.1556099999999998</v>
      </c>
      <c r="S2073">
        <v>2.4538199999999999</v>
      </c>
      <c r="T2073">
        <v>2.7516699999999998</v>
      </c>
      <c r="U2073">
        <v>3.0459000000000001</v>
      </c>
      <c r="V2073">
        <v>3.3331900000000001</v>
      </c>
      <c r="W2073">
        <v>3.6108600000000002</v>
      </c>
      <c r="X2073">
        <v>3.87703</v>
      </c>
      <c r="Y2073">
        <v>4.1304999999999996</v>
      </c>
      <c r="Z2073">
        <v>4.3705499999999997</v>
      </c>
      <c r="AA2073">
        <v>4.5968499999999999</v>
      </c>
      <c r="AB2073">
        <v>4.80931</v>
      </c>
      <c r="AC2073">
        <v>5.008</v>
      </c>
      <c r="AD2073">
        <v>5.1930699999999996</v>
      </c>
      <c r="AE2073">
        <v>5.36477</v>
      </c>
      <c r="AF2073">
        <v>5.5234199999999998</v>
      </c>
      <c r="AG2073">
        <v>5.6694000000000004</v>
      </c>
      <c r="AH2073">
        <v>5.8031800000000002</v>
      </c>
      <c r="AI2073">
        <v>5.9253</v>
      </c>
      <c r="AJ2073">
        <v>6.0346500000000001</v>
      </c>
      <c r="AK2073">
        <v>6.1326799999999997</v>
      </c>
      <c r="AL2073">
        <v>6.3529099999999996</v>
      </c>
    </row>
    <row r="2074" spans="1:38" x14ac:dyDescent="0.35">
      <c r="A2074" t="s">
        <v>808</v>
      </c>
      <c r="B2074">
        <v>6</v>
      </c>
      <c r="C2074">
        <v>1989</v>
      </c>
      <c r="D2074">
        <v>1</v>
      </c>
      <c r="E2074">
        <v>1</v>
      </c>
      <c r="F2074">
        <v>1</v>
      </c>
      <c r="G2074" t="s">
        <v>885</v>
      </c>
      <c r="H2074">
        <v>0</v>
      </c>
      <c r="I2074">
        <v>8.1285999999999997E-3</v>
      </c>
      <c r="J2074">
        <v>4.4974800000000002E-2</v>
      </c>
      <c r="K2074">
        <v>0.139098</v>
      </c>
      <c r="L2074">
        <v>0.30765999999999999</v>
      </c>
      <c r="M2074">
        <v>0.52420900000000004</v>
      </c>
      <c r="N2074">
        <v>0.73062700000000003</v>
      </c>
      <c r="O2074">
        <v>0.877054</v>
      </c>
      <c r="P2074">
        <v>0.95405300000000004</v>
      </c>
      <c r="Q2074">
        <v>0.98509000000000002</v>
      </c>
      <c r="R2074">
        <v>0.99543599999999999</v>
      </c>
      <c r="S2074">
        <v>0.99854900000000002</v>
      </c>
      <c r="T2074">
        <v>0.99946100000000004</v>
      </c>
      <c r="U2074">
        <v>0.99973599999999996</v>
      </c>
      <c r="V2074">
        <v>0.99982300000000002</v>
      </c>
      <c r="W2074">
        <v>0.99985400000000002</v>
      </c>
      <c r="X2074">
        <v>0.99986600000000003</v>
      </c>
      <c r="Y2074">
        <v>0.99987099999999995</v>
      </c>
      <c r="Z2074">
        <v>0.99987300000000001</v>
      </c>
      <c r="AA2074">
        <v>0.99987400000000004</v>
      </c>
      <c r="AB2074">
        <v>0.99987499999999996</v>
      </c>
      <c r="AC2074">
        <v>0.99987499999999996</v>
      </c>
      <c r="AD2074">
        <v>0.99987499999999996</v>
      </c>
      <c r="AE2074">
        <v>0.99987499999999996</v>
      </c>
      <c r="AF2074">
        <v>0.99987499999999996</v>
      </c>
      <c r="AG2074">
        <v>0.99987499999999996</v>
      </c>
      <c r="AH2074">
        <v>0.99987499999999996</v>
      </c>
      <c r="AI2074">
        <v>0.99987499999999996</v>
      </c>
      <c r="AJ2074">
        <v>0.99987499999999996</v>
      </c>
      <c r="AK2074">
        <v>0.99987499999999996</v>
      </c>
      <c r="AL2074">
        <v>0.99987599999999999</v>
      </c>
    </row>
    <row r="2075" spans="1:38" x14ac:dyDescent="0.35">
      <c r="A2075" t="s">
        <v>810</v>
      </c>
      <c r="B2075">
        <v>6</v>
      </c>
      <c r="C2075">
        <v>1989</v>
      </c>
      <c r="D2075">
        <v>1</v>
      </c>
      <c r="E2075">
        <v>1</v>
      </c>
      <c r="F2075">
        <v>1</v>
      </c>
      <c r="G2075" t="s">
        <v>886</v>
      </c>
      <c r="H2075">
        <v>2.0172599999999999E-2</v>
      </c>
      <c r="I2075">
        <v>8.0052300000000007E-2</v>
      </c>
      <c r="J2075">
        <v>0.192721</v>
      </c>
      <c r="K2075">
        <v>0.34431499999999998</v>
      </c>
      <c r="L2075">
        <v>0.53434400000000004</v>
      </c>
      <c r="M2075">
        <v>0.75473299999999999</v>
      </c>
      <c r="N2075">
        <v>0.99711099999999997</v>
      </c>
      <c r="O2075">
        <v>1.25593</v>
      </c>
      <c r="P2075">
        <v>1.5311699999999999</v>
      </c>
      <c r="Q2075">
        <v>1.8228500000000001</v>
      </c>
      <c r="R2075">
        <v>2.1259399999999999</v>
      </c>
      <c r="S2075">
        <v>2.4331900000000002</v>
      </c>
      <c r="T2075">
        <v>2.7385799999999998</v>
      </c>
      <c r="U2075">
        <v>3.0379200000000002</v>
      </c>
      <c r="V2075">
        <v>3.3283499999999999</v>
      </c>
      <c r="W2075">
        <v>3.6078600000000001</v>
      </c>
      <c r="X2075">
        <v>3.8751000000000002</v>
      </c>
      <c r="Y2075">
        <v>4.1291900000000004</v>
      </c>
      <c r="Z2075">
        <v>4.3696200000000003</v>
      </c>
      <c r="AA2075">
        <v>4.5961499999999997</v>
      </c>
      <c r="AB2075">
        <v>4.8087600000000004</v>
      </c>
      <c r="AC2075">
        <v>5.0075399999999997</v>
      </c>
      <c r="AD2075">
        <v>5.1926800000000002</v>
      </c>
      <c r="AE2075">
        <v>5.36442</v>
      </c>
      <c r="AF2075">
        <v>5.5230899999999998</v>
      </c>
      <c r="AG2075">
        <v>5.6690899999999997</v>
      </c>
      <c r="AH2075">
        <v>5.8028700000000004</v>
      </c>
      <c r="AI2075">
        <v>5.9249799999999997</v>
      </c>
      <c r="AJ2075">
        <v>6.0343600000000004</v>
      </c>
      <c r="AK2075">
        <v>6.1324500000000004</v>
      </c>
      <c r="AL2075">
        <v>6.3527800000000001</v>
      </c>
    </row>
    <row r="2076" spans="1:38" x14ac:dyDescent="0.35">
      <c r="A2076" t="s">
        <v>806</v>
      </c>
      <c r="B2076" t="s">
        <v>103</v>
      </c>
      <c r="C2076">
        <v>1990</v>
      </c>
      <c r="D2076">
        <v>1</v>
      </c>
      <c r="E2076">
        <v>1</v>
      </c>
      <c r="F2076">
        <v>1</v>
      </c>
      <c r="G2076" t="s">
        <v>887</v>
      </c>
      <c r="H2076">
        <v>0</v>
      </c>
      <c r="I2076">
        <v>0</v>
      </c>
      <c r="J2076">
        <v>0</v>
      </c>
      <c r="K2076">
        <v>0</v>
      </c>
      <c r="L2076">
        <v>3.49948E-2</v>
      </c>
      <c r="M2076">
        <v>0.17141000000000001</v>
      </c>
      <c r="N2076">
        <v>0.46875600000000001</v>
      </c>
      <c r="O2076">
        <v>0.85585699999999998</v>
      </c>
      <c r="P2076">
        <v>1.24166</v>
      </c>
      <c r="Q2076">
        <v>1.59975</v>
      </c>
      <c r="R2076">
        <v>1.93689</v>
      </c>
      <c r="S2076">
        <v>2.2614999999999998</v>
      </c>
      <c r="T2076">
        <v>2.5771500000000001</v>
      </c>
      <c r="U2076">
        <v>2.8841199999999998</v>
      </c>
      <c r="V2076">
        <v>3.1814</v>
      </c>
      <c r="W2076">
        <v>3.4676999999999998</v>
      </c>
      <c r="X2076">
        <v>3.7418499999999999</v>
      </c>
      <c r="Y2076">
        <v>4.00298</v>
      </c>
      <c r="Z2076">
        <v>4.2505100000000002</v>
      </c>
      <c r="AA2076">
        <v>4.4841600000000001</v>
      </c>
      <c r="AB2076">
        <v>4.70383</v>
      </c>
      <c r="AC2076">
        <v>4.9095800000000001</v>
      </c>
      <c r="AD2076">
        <v>5.1015600000000001</v>
      </c>
      <c r="AE2076">
        <v>5.2799899999999997</v>
      </c>
      <c r="AF2076">
        <v>5.4451799999999997</v>
      </c>
      <c r="AG2076">
        <v>5.59748</v>
      </c>
      <c r="AH2076">
        <v>5.7373099999999999</v>
      </c>
      <c r="AI2076">
        <v>5.8651999999999997</v>
      </c>
      <c r="AJ2076">
        <v>5.9817099999999996</v>
      </c>
      <c r="AK2076">
        <v>6.0844100000000001</v>
      </c>
      <c r="AL2076">
        <v>6.3153199999999998</v>
      </c>
    </row>
    <row r="2077" spans="1:38" x14ac:dyDescent="0.35">
      <c r="A2077" t="s">
        <v>808</v>
      </c>
      <c r="B2077">
        <v>1</v>
      </c>
      <c r="C2077">
        <v>1990</v>
      </c>
      <c r="D2077">
        <v>1</v>
      </c>
      <c r="E2077">
        <v>1</v>
      </c>
      <c r="F2077">
        <v>1</v>
      </c>
      <c r="G2077" t="s">
        <v>888</v>
      </c>
      <c r="H2077">
        <v>0</v>
      </c>
      <c r="I2077">
        <v>3.75764E-3</v>
      </c>
      <c r="J2077">
        <v>5.09077E-2</v>
      </c>
      <c r="K2077">
        <v>0.23291100000000001</v>
      </c>
      <c r="L2077">
        <v>0.55819300000000005</v>
      </c>
      <c r="M2077">
        <v>0.84004199999999996</v>
      </c>
      <c r="N2077">
        <v>0.95600200000000002</v>
      </c>
      <c r="O2077">
        <v>0.95989000000000002</v>
      </c>
      <c r="P2077">
        <v>0.91556999999999999</v>
      </c>
      <c r="Q2077">
        <v>0.85012900000000002</v>
      </c>
      <c r="R2077">
        <v>0.77609700000000004</v>
      </c>
      <c r="S2077">
        <v>0.70100300000000004</v>
      </c>
      <c r="T2077">
        <v>0.62941499999999995</v>
      </c>
      <c r="U2077">
        <v>0.56379900000000005</v>
      </c>
      <c r="V2077">
        <v>0.50519199999999997</v>
      </c>
      <c r="W2077">
        <v>0.453737</v>
      </c>
      <c r="X2077">
        <v>0.40907100000000002</v>
      </c>
      <c r="Y2077">
        <v>0.37058000000000002</v>
      </c>
      <c r="Z2077">
        <v>0.337557</v>
      </c>
      <c r="AA2077">
        <v>0.30929299999999998</v>
      </c>
      <c r="AB2077">
        <v>0.28512799999999999</v>
      </c>
      <c r="AC2077">
        <v>0.26447100000000001</v>
      </c>
      <c r="AD2077">
        <v>0.246807</v>
      </c>
      <c r="AE2077">
        <v>0.23169500000000001</v>
      </c>
      <c r="AF2077">
        <v>0.21875700000000001</v>
      </c>
      <c r="AG2077">
        <v>0.207676</v>
      </c>
      <c r="AH2077">
        <v>0.198184</v>
      </c>
      <c r="AI2077">
        <v>0.190056</v>
      </c>
      <c r="AJ2077">
        <v>0.18241099999999999</v>
      </c>
      <c r="AK2077">
        <v>0.17507900000000001</v>
      </c>
      <c r="AL2077">
        <v>0.15950400000000001</v>
      </c>
    </row>
    <row r="2078" spans="1:38" x14ac:dyDescent="0.35">
      <c r="A2078" t="s">
        <v>810</v>
      </c>
      <c r="B2078">
        <v>1</v>
      </c>
      <c r="C2078">
        <v>1990</v>
      </c>
      <c r="D2078">
        <v>1</v>
      </c>
      <c r="E2078">
        <v>1</v>
      </c>
      <c r="F2078">
        <v>1</v>
      </c>
      <c r="G2078" t="s">
        <v>889</v>
      </c>
      <c r="H2078">
        <v>3.2773499999999997E-2</v>
      </c>
      <c r="I2078">
        <v>0.100285</v>
      </c>
      <c r="J2078">
        <v>0.21429799999999999</v>
      </c>
      <c r="K2078">
        <v>0.35818299999999997</v>
      </c>
      <c r="L2078">
        <v>0.52882600000000002</v>
      </c>
      <c r="M2078">
        <v>0.72297999999999996</v>
      </c>
      <c r="N2078">
        <v>0.94805300000000003</v>
      </c>
      <c r="O2078">
        <v>1.2035899999999999</v>
      </c>
      <c r="P2078">
        <v>1.4770399999999999</v>
      </c>
      <c r="Q2078">
        <v>1.7576499999999999</v>
      </c>
      <c r="R2078">
        <v>2.0386199999999999</v>
      </c>
      <c r="S2078">
        <v>2.3151000000000002</v>
      </c>
      <c r="T2078">
        <v>2.5833599999999999</v>
      </c>
      <c r="U2078">
        <v>2.8405300000000002</v>
      </c>
      <c r="V2078">
        <v>3.0844900000000002</v>
      </c>
      <c r="W2078">
        <v>3.3137599999999998</v>
      </c>
      <c r="X2078">
        <v>3.5274100000000002</v>
      </c>
      <c r="Y2078">
        <v>3.7249599999999998</v>
      </c>
      <c r="Z2078">
        <v>3.9062899999999998</v>
      </c>
      <c r="AA2078">
        <v>4.0715399999999997</v>
      </c>
      <c r="AB2078">
        <v>4.2211299999999996</v>
      </c>
      <c r="AC2078">
        <v>4.3556100000000004</v>
      </c>
      <c r="AD2078">
        <v>4.4756799999999997</v>
      </c>
      <c r="AE2078">
        <v>4.5821100000000001</v>
      </c>
      <c r="AF2078">
        <v>4.6757400000000002</v>
      </c>
      <c r="AG2078">
        <v>4.7574399999999999</v>
      </c>
      <c r="AH2078">
        <v>4.8280500000000002</v>
      </c>
      <c r="AI2078">
        <v>4.88842</v>
      </c>
      <c r="AJ2078">
        <v>4.9564899999999996</v>
      </c>
      <c r="AK2078">
        <v>5.0343299999999997</v>
      </c>
      <c r="AL2078">
        <v>5.2112999999999996</v>
      </c>
    </row>
    <row r="2079" spans="1:38" x14ac:dyDescent="0.35">
      <c r="A2079" t="s">
        <v>808</v>
      </c>
      <c r="B2079">
        <v>2</v>
      </c>
      <c r="C2079">
        <v>1990</v>
      </c>
      <c r="D2079">
        <v>1</v>
      </c>
      <c r="E2079">
        <v>1</v>
      </c>
      <c r="F2079">
        <v>1</v>
      </c>
      <c r="G2079" t="s">
        <v>890</v>
      </c>
      <c r="H2079">
        <v>0</v>
      </c>
      <c r="I2079" s="2">
        <v>7.5619800000000001E-6</v>
      </c>
      <c r="J2079">
        <v>6.6459099999999997E-4</v>
      </c>
      <c r="K2079">
        <v>2.1304199999999999E-2</v>
      </c>
      <c r="L2079">
        <v>0.19608400000000001</v>
      </c>
      <c r="M2079">
        <v>0.574434</v>
      </c>
      <c r="N2079">
        <v>0.85866500000000001</v>
      </c>
      <c r="O2079">
        <v>0.96506599999999998</v>
      </c>
      <c r="P2079">
        <v>0.99228099999999997</v>
      </c>
      <c r="Q2079">
        <v>0.99826499999999996</v>
      </c>
      <c r="R2079">
        <v>0.99957300000000004</v>
      </c>
      <c r="S2079">
        <v>0.99988100000000002</v>
      </c>
      <c r="T2079">
        <v>0.99996200000000002</v>
      </c>
      <c r="U2079">
        <v>0.99998600000000004</v>
      </c>
      <c r="V2079">
        <v>0.99999400000000005</v>
      </c>
      <c r="W2079">
        <v>0.99999700000000002</v>
      </c>
      <c r="X2079">
        <v>0.99999899999999997</v>
      </c>
      <c r="Y2079">
        <v>0.99999899999999997</v>
      </c>
      <c r="Z2079">
        <v>0.99999899999999997</v>
      </c>
      <c r="AA2079">
        <v>1</v>
      </c>
      <c r="AB2079">
        <v>1</v>
      </c>
      <c r="AC2079">
        <v>1</v>
      </c>
      <c r="AD2079">
        <v>1</v>
      </c>
      <c r="AE2079">
        <v>1</v>
      </c>
      <c r="AF2079">
        <v>1</v>
      </c>
      <c r="AG2079">
        <v>1</v>
      </c>
      <c r="AH2079">
        <v>1</v>
      </c>
      <c r="AI2079">
        <v>1</v>
      </c>
      <c r="AJ2079">
        <v>1</v>
      </c>
      <c r="AK2079">
        <v>1</v>
      </c>
      <c r="AL2079">
        <v>1</v>
      </c>
    </row>
    <row r="2080" spans="1:38" x14ac:dyDescent="0.35">
      <c r="A2080" t="s">
        <v>810</v>
      </c>
      <c r="B2080">
        <v>2</v>
      </c>
      <c r="C2080">
        <v>1990</v>
      </c>
      <c r="D2080">
        <v>1</v>
      </c>
      <c r="E2080">
        <v>1</v>
      </c>
      <c r="F2080">
        <v>1</v>
      </c>
      <c r="G2080" t="s">
        <v>891</v>
      </c>
      <c r="H2080">
        <v>3.8733700000000003E-2</v>
      </c>
      <c r="I2080">
        <v>0.13276399999999999</v>
      </c>
      <c r="J2080">
        <v>0.30129800000000001</v>
      </c>
      <c r="K2080">
        <v>0.48378500000000002</v>
      </c>
      <c r="L2080">
        <v>0.63619899999999996</v>
      </c>
      <c r="M2080">
        <v>0.791547</v>
      </c>
      <c r="N2080">
        <v>0.98648100000000005</v>
      </c>
      <c r="O2080">
        <v>1.2313700000000001</v>
      </c>
      <c r="P2080">
        <v>1.51281</v>
      </c>
      <c r="Q2080">
        <v>1.8134399999999999</v>
      </c>
      <c r="R2080">
        <v>2.12195</v>
      </c>
      <c r="S2080">
        <v>2.4316300000000002</v>
      </c>
      <c r="T2080">
        <v>2.7379699999999998</v>
      </c>
      <c r="U2080">
        <v>3.0376799999999999</v>
      </c>
      <c r="V2080">
        <v>3.3282400000000001</v>
      </c>
      <c r="W2080">
        <v>3.6078000000000001</v>
      </c>
      <c r="X2080">
        <v>3.87507</v>
      </c>
      <c r="Y2080">
        <v>4.1291700000000002</v>
      </c>
      <c r="Z2080">
        <v>4.3696000000000002</v>
      </c>
      <c r="AA2080">
        <v>4.5961400000000001</v>
      </c>
      <c r="AB2080">
        <v>4.8087600000000004</v>
      </c>
      <c r="AC2080">
        <v>5.0075399999999997</v>
      </c>
      <c r="AD2080">
        <v>5.1926699999999997</v>
      </c>
      <c r="AE2080">
        <v>5.36442</v>
      </c>
      <c r="AF2080">
        <v>5.5230899999999998</v>
      </c>
      <c r="AG2080">
        <v>5.6690800000000001</v>
      </c>
      <c r="AH2080">
        <v>5.8028599999999999</v>
      </c>
      <c r="AI2080">
        <v>5.9249700000000001</v>
      </c>
      <c r="AJ2080">
        <v>6.0343499999999999</v>
      </c>
      <c r="AK2080">
        <v>6.1324399999999999</v>
      </c>
      <c r="AL2080">
        <v>6.3527800000000001</v>
      </c>
    </row>
    <row r="2081" spans="1:38" x14ac:dyDescent="0.35">
      <c r="A2081" t="s">
        <v>808</v>
      </c>
      <c r="B2081">
        <v>3</v>
      </c>
      <c r="C2081">
        <v>1990</v>
      </c>
      <c r="D2081">
        <v>1</v>
      </c>
      <c r="E2081">
        <v>1</v>
      </c>
      <c r="F2081">
        <v>1</v>
      </c>
      <c r="G2081" t="s">
        <v>892</v>
      </c>
      <c r="H2081">
        <v>0</v>
      </c>
      <c r="I2081" s="2">
        <v>2.2679499999999999E-7</v>
      </c>
      <c r="J2081" s="2">
        <v>2.5400400000000002E-5</v>
      </c>
      <c r="K2081">
        <v>1.3362000000000001E-3</v>
      </c>
      <c r="L2081">
        <v>3.0018300000000001E-2</v>
      </c>
      <c r="M2081">
        <v>0.20678099999999999</v>
      </c>
      <c r="N2081">
        <v>0.54617300000000002</v>
      </c>
      <c r="O2081">
        <v>0.81882100000000002</v>
      </c>
      <c r="P2081">
        <v>0.94275900000000001</v>
      </c>
      <c r="Q2081">
        <v>0.98362499999999997</v>
      </c>
      <c r="R2081">
        <v>0.99531400000000003</v>
      </c>
      <c r="S2081">
        <v>0.99857200000000002</v>
      </c>
      <c r="T2081">
        <v>0.99952099999999999</v>
      </c>
      <c r="U2081">
        <v>0.99982000000000004</v>
      </c>
      <c r="V2081">
        <v>0.99992400000000004</v>
      </c>
      <c r="W2081">
        <v>0.99996399999999996</v>
      </c>
      <c r="X2081">
        <v>0.99998100000000001</v>
      </c>
      <c r="Y2081">
        <v>0.99998900000000002</v>
      </c>
      <c r="Z2081">
        <v>0.99999300000000002</v>
      </c>
      <c r="AA2081">
        <v>0.99999499999999997</v>
      </c>
      <c r="AB2081">
        <v>0.999996</v>
      </c>
      <c r="AC2081">
        <v>0.99999700000000002</v>
      </c>
      <c r="AD2081">
        <v>0.99999700000000002</v>
      </c>
      <c r="AE2081">
        <v>0.99999800000000005</v>
      </c>
      <c r="AF2081">
        <v>0.99999800000000005</v>
      </c>
      <c r="AG2081">
        <v>0.99999800000000005</v>
      </c>
      <c r="AH2081">
        <v>0.99999700000000002</v>
      </c>
      <c r="AI2081">
        <v>0.99999700000000002</v>
      </c>
      <c r="AJ2081">
        <v>0.99999700000000002</v>
      </c>
      <c r="AK2081">
        <v>0.99999800000000005</v>
      </c>
      <c r="AL2081">
        <v>0.99999899999999997</v>
      </c>
    </row>
    <row r="2082" spans="1:38" x14ac:dyDescent="0.35">
      <c r="A2082" t="s">
        <v>810</v>
      </c>
      <c r="B2082">
        <v>3</v>
      </c>
      <c r="C2082">
        <v>1990</v>
      </c>
      <c r="D2082">
        <v>1</v>
      </c>
      <c r="E2082">
        <v>1</v>
      </c>
      <c r="F2082">
        <v>1</v>
      </c>
      <c r="G2082" t="s">
        <v>893</v>
      </c>
      <c r="H2082">
        <v>4.0964199999999999E-2</v>
      </c>
      <c r="I2082">
        <v>0.13791900000000001</v>
      </c>
      <c r="J2082">
        <v>0.31542500000000001</v>
      </c>
      <c r="K2082">
        <v>0.54575099999999999</v>
      </c>
      <c r="L2082">
        <v>0.75289799999999996</v>
      </c>
      <c r="M2082">
        <v>0.91881699999999999</v>
      </c>
      <c r="N2082">
        <v>1.0877300000000001</v>
      </c>
      <c r="O2082">
        <v>1.2921</v>
      </c>
      <c r="P2082">
        <v>1.5413300000000001</v>
      </c>
      <c r="Q2082">
        <v>1.8248500000000001</v>
      </c>
      <c r="R2082">
        <v>2.12622</v>
      </c>
      <c r="S2082">
        <v>2.4332400000000001</v>
      </c>
      <c r="T2082">
        <v>2.7386200000000001</v>
      </c>
      <c r="U2082">
        <v>3.03796</v>
      </c>
      <c r="V2082">
        <v>3.3283700000000001</v>
      </c>
      <c r="W2082">
        <v>3.6078800000000002</v>
      </c>
      <c r="X2082">
        <v>3.8751099999999998</v>
      </c>
      <c r="Y2082">
        <v>4.1292</v>
      </c>
      <c r="Z2082">
        <v>4.3696200000000003</v>
      </c>
      <c r="AA2082">
        <v>4.5961600000000002</v>
      </c>
      <c r="AB2082">
        <v>4.80877</v>
      </c>
      <c r="AC2082">
        <v>5.0075500000000002</v>
      </c>
      <c r="AD2082">
        <v>5.1926800000000002</v>
      </c>
      <c r="AE2082">
        <v>5.36442</v>
      </c>
      <c r="AF2082">
        <v>5.5231000000000003</v>
      </c>
      <c r="AG2082">
        <v>5.6690899999999997</v>
      </c>
      <c r="AH2082">
        <v>5.8028700000000004</v>
      </c>
      <c r="AI2082">
        <v>5.9249900000000002</v>
      </c>
      <c r="AJ2082">
        <v>6.0343600000000004</v>
      </c>
      <c r="AK2082">
        <v>6.1324500000000004</v>
      </c>
      <c r="AL2082">
        <v>6.3527800000000001</v>
      </c>
    </row>
    <row r="2083" spans="1:38" x14ac:dyDescent="0.35">
      <c r="A2083" t="s">
        <v>808</v>
      </c>
      <c r="B2083">
        <v>4</v>
      </c>
      <c r="C2083">
        <v>1990</v>
      </c>
      <c r="D2083">
        <v>1</v>
      </c>
      <c r="E2083">
        <v>1</v>
      </c>
      <c r="F2083">
        <v>1</v>
      </c>
      <c r="G2083" t="s">
        <v>894</v>
      </c>
      <c r="H2083">
        <v>0</v>
      </c>
      <c r="I2083">
        <v>1.75231E-2</v>
      </c>
      <c r="J2083">
        <v>5.7464000000000001E-2</v>
      </c>
      <c r="K2083">
        <v>0.13123399999999999</v>
      </c>
      <c r="L2083">
        <v>0.24490799999999999</v>
      </c>
      <c r="M2083">
        <v>0.38923999999999997</v>
      </c>
      <c r="N2083">
        <v>0.54479900000000003</v>
      </c>
      <c r="O2083">
        <v>0.68996599999999997</v>
      </c>
      <c r="P2083">
        <v>0.80825499999999995</v>
      </c>
      <c r="Q2083">
        <v>0.892262</v>
      </c>
      <c r="R2083">
        <v>0.94422099999999998</v>
      </c>
      <c r="S2083">
        <v>0.97264600000000001</v>
      </c>
      <c r="T2083">
        <v>0.98685900000000004</v>
      </c>
      <c r="U2083">
        <v>0.99361600000000005</v>
      </c>
      <c r="V2083">
        <v>0.99678199999999995</v>
      </c>
      <c r="W2083">
        <v>0.99828600000000001</v>
      </c>
      <c r="X2083">
        <v>0.99902400000000002</v>
      </c>
      <c r="Y2083">
        <v>0.99940099999999998</v>
      </c>
      <c r="Z2083">
        <v>0.99960199999999999</v>
      </c>
      <c r="AA2083">
        <v>0.99971500000000002</v>
      </c>
      <c r="AB2083">
        <v>0.99978</v>
      </c>
      <c r="AC2083">
        <v>0.99981900000000001</v>
      </c>
      <c r="AD2083">
        <v>0.99984200000000001</v>
      </c>
      <c r="AE2083">
        <v>0.99985500000000005</v>
      </c>
      <c r="AF2083">
        <v>0.99986299999999995</v>
      </c>
      <c r="AG2083">
        <v>0.99986600000000003</v>
      </c>
      <c r="AH2083">
        <v>0.99986600000000003</v>
      </c>
      <c r="AI2083">
        <v>0.99986399999999998</v>
      </c>
      <c r="AJ2083">
        <v>0.99987000000000004</v>
      </c>
      <c r="AK2083">
        <v>0.999884</v>
      </c>
      <c r="AL2083">
        <v>0.99990599999999996</v>
      </c>
    </row>
    <row r="2084" spans="1:38" x14ac:dyDescent="0.35">
      <c r="A2084" t="s">
        <v>810</v>
      </c>
      <c r="B2084">
        <v>4</v>
      </c>
      <c r="C2084">
        <v>1990</v>
      </c>
      <c r="D2084">
        <v>1</v>
      </c>
      <c r="E2084">
        <v>1</v>
      </c>
      <c r="F2084">
        <v>1</v>
      </c>
      <c r="G2084" t="s">
        <v>895</v>
      </c>
      <c r="H2084">
        <v>1.5756900000000001E-2</v>
      </c>
      <c r="I2084">
        <v>7.0246400000000001E-2</v>
      </c>
      <c r="J2084">
        <v>0.17907899999999999</v>
      </c>
      <c r="K2084">
        <v>0.32938800000000001</v>
      </c>
      <c r="L2084">
        <v>0.52222900000000005</v>
      </c>
      <c r="M2084">
        <v>0.75043099999999996</v>
      </c>
      <c r="N2084">
        <v>1.00586</v>
      </c>
      <c r="O2084">
        <v>1.28041</v>
      </c>
      <c r="P2084">
        <v>1.56674</v>
      </c>
      <c r="Q2084">
        <v>1.8593999999999999</v>
      </c>
      <c r="R2084">
        <v>2.1556099999999998</v>
      </c>
      <c r="S2084">
        <v>2.4538199999999999</v>
      </c>
      <c r="T2084">
        <v>2.7516699999999998</v>
      </c>
      <c r="U2084">
        <v>3.0459000000000001</v>
      </c>
      <c r="V2084">
        <v>3.3331900000000001</v>
      </c>
      <c r="W2084">
        <v>3.6108600000000002</v>
      </c>
      <c r="X2084">
        <v>3.87703</v>
      </c>
      <c r="Y2084">
        <v>4.1304999999999996</v>
      </c>
      <c r="Z2084">
        <v>4.3705499999999997</v>
      </c>
      <c r="AA2084">
        <v>4.5968499999999999</v>
      </c>
      <c r="AB2084">
        <v>4.80931</v>
      </c>
      <c r="AC2084">
        <v>5.008</v>
      </c>
      <c r="AD2084">
        <v>5.1930699999999996</v>
      </c>
      <c r="AE2084">
        <v>5.36477</v>
      </c>
      <c r="AF2084">
        <v>5.5234199999999998</v>
      </c>
      <c r="AG2084">
        <v>5.6694000000000004</v>
      </c>
      <c r="AH2084">
        <v>5.8031800000000002</v>
      </c>
      <c r="AI2084">
        <v>5.9253</v>
      </c>
      <c r="AJ2084">
        <v>6.0346500000000001</v>
      </c>
      <c r="AK2084">
        <v>6.1326799999999997</v>
      </c>
      <c r="AL2084">
        <v>6.3529099999999996</v>
      </c>
    </row>
    <row r="2085" spans="1:38" x14ac:dyDescent="0.35">
      <c r="A2085" t="s">
        <v>808</v>
      </c>
      <c r="B2085">
        <v>5</v>
      </c>
      <c r="C2085">
        <v>1990</v>
      </c>
      <c r="D2085">
        <v>1</v>
      </c>
      <c r="E2085">
        <v>1</v>
      </c>
      <c r="F2085">
        <v>1</v>
      </c>
      <c r="G2085" t="s">
        <v>896</v>
      </c>
      <c r="H2085">
        <v>0</v>
      </c>
      <c r="I2085">
        <v>1.75231E-2</v>
      </c>
      <c r="J2085">
        <v>5.7464000000000001E-2</v>
      </c>
      <c r="K2085">
        <v>0.13123399999999999</v>
      </c>
      <c r="L2085">
        <v>0.24490799999999999</v>
      </c>
      <c r="M2085">
        <v>0.38923999999999997</v>
      </c>
      <c r="N2085">
        <v>0.54479900000000003</v>
      </c>
      <c r="O2085">
        <v>0.68996599999999997</v>
      </c>
      <c r="P2085">
        <v>0.80825499999999995</v>
      </c>
      <c r="Q2085">
        <v>0.892262</v>
      </c>
      <c r="R2085">
        <v>0.94422099999999998</v>
      </c>
      <c r="S2085">
        <v>0.97264600000000001</v>
      </c>
      <c r="T2085">
        <v>0.98685900000000004</v>
      </c>
      <c r="U2085">
        <v>0.99361600000000005</v>
      </c>
      <c r="V2085">
        <v>0.99678199999999995</v>
      </c>
      <c r="W2085">
        <v>0.99828600000000001</v>
      </c>
      <c r="X2085">
        <v>0.99902400000000002</v>
      </c>
      <c r="Y2085">
        <v>0.99940099999999998</v>
      </c>
      <c r="Z2085">
        <v>0.99960199999999999</v>
      </c>
      <c r="AA2085">
        <v>0.99971500000000002</v>
      </c>
      <c r="AB2085">
        <v>0.99978</v>
      </c>
      <c r="AC2085">
        <v>0.99981900000000001</v>
      </c>
      <c r="AD2085">
        <v>0.99984200000000001</v>
      </c>
      <c r="AE2085">
        <v>0.99985500000000005</v>
      </c>
      <c r="AF2085">
        <v>0.99986299999999995</v>
      </c>
      <c r="AG2085">
        <v>0.99986600000000003</v>
      </c>
      <c r="AH2085">
        <v>0.99986600000000003</v>
      </c>
      <c r="AI2085">
        <v>0.99986399999999998</v>
      </c>
      <c r="AJ2085">
        <v>0.99987000000000004</v>
      </c>
      <c r="AK2085">
        <v>0.999884</v>
      </c>
      <c r="AL2085">
        <v>0.99990599999999996</v>
      </c>
    </row>
    <row r="2086" spans="1:38" x14ac:dyDescent="0.35">
      <c r="A2086" t="s">
        <v>810</v>
      </c>
      <c r="B2086">
        <v>5</v>
      </c>
      <c r="C2086">
        <v>1990</v>
      </c>
      <c r="D2086">
        <v>1</v>
      </c>
      <c r="E2086">
        <v>1</v>
      </c>
      <c r="F2086">
        <v>1</v>
      </c>
      <c r="G2086" t="s">
        <v>897</v>
      </c>
      <c r="H2086">
        <v>1.5756900000000001E-2</v>
      </c>
      <c r="I2086">
        <v>7.0246400000000001E-2</v>
      </c>
      <c r="J2086">
        <v>0.17907899999999999</v>
      </c>
      <c r="K2086">
        <v>0.32938800000000001</v>
      </c>
      <c r="L2086">
        <v>0.52222900000000005</v>
      </c>
      <c r="M2086">
        <v>0.75043099999999996</v>
      </c>
      <c r="N2086">
        <v>1.00586</v>
      </c>
      <c r="O2086">
        <v>1.28041</v>
      </c>
      <c r="P2086">
        <v>1.56674</v>
      </c>
      <c r="Q2086">
        <v>1.8593999999999999</v>
      </c>
      <c r="R2086">
        <v>2.1556099999999998</v>
      </c>
      <c r="S2086">
        <v>2.4538199999999999</v>
      </c>
      <c r="T2086">
        <v>2.7516699999999998</v>
      </c>
      <c r="U2086">
        <v>3.0459000000000001</v>
      </c>
      <c r="V2086">
        <v>3.3331900000000001</v>
      </c>
      <c r="W2086">
        <v>3.6108600000000002</v>
      </c>
      <c r="X2086">
        <v>3.87703</v>
      </c>
      <c r="Y2086">
        <v>4.1304999999999996</v>
      </c>
      <c r="Z2086">
        <v>4.3705499999999997</v>
      </c>
      <c r="AA2086">
        <v>4.5968499999999999</v>
      </c>
      <c r="AB2086">
        <v>4.80931</v>
      </c>
      <c r="AC2086">
        <v>5.008</v>
      </c>
      <c r="AD2086">
        <v>5.1930699999999996</v>
      </c>
      <c r="AE2086">
        <v>5.36477</v>
      </c>
      <c r="AF2086">
        <v>5.5234199999999998</v>
      </c>
      <c r="AG2086">
        <v>5.6694000000000004</v>
      </c>
      <c r="AH2086">
        <v>5.8031800000000002</v>
      </c>
      <c r="AI2086">
        <v>5.9253</v>
      </c>
      <c r="AJ2086">
        <v>6.0346500000000001</v>
      </c>
      <c r="AK2086">
        <v>6.1326799999999997</v>
      </c>
      <c r="AL2086">
        <v>6.3529099999999996</v>
      </c>
    </row>
    <row r="2087" spans="1:38" x14ac:dyDescent="0.35">
      <c r="A2087" t="s">
        <v>808</v>
      </c>
      <c r="B2087">
        <v>6</v>
      </c>
      <c r="C2087">
        <v>1990</v>
      </c>
      <c r="D2087">
        <v>1</v>
      </c>
      <c r="E2087">
        <v>1</v>
      </c>
      <c r="F2087">
        <v>1</v>
      </c>
      <c r="G2087" t="s">
        <v>898</v>
      </c>
      <c r="H2087">
        <v>0</v>
      </c>
      <c r="I2087">
        <v>8.1285999999999997E-3</v>
      </c>
      <c r="J2087">
        <v>4.4974800000000002E-2</v>
      </c>
      <c r="K2087">
        <v>0.139098</v>
      </c>
      <c r="L2087">
        <v>0.30765999999999999</v>
      </c>
      <c r="M2087">
        <v>0.52420900000000004</v>
      </c>
      <c r="N2087">
        <v>0.73062700000000003</v>
      </c>
      <c r="O2087">
        <v>0.877054</v>
      </c>
      <c r="P2087">
        <v>0.95405300000000004</v>
      </c>
      <c r="Q2087">
        <v>0.98509000000000002</v>
      </c>
      <c r="R2087">
        <v>0.99543599999999999</v>
      </c>
      <c r="S2087">
        <v>0.99854900000000002</v>
      </c>
      <c r="T2087">
        <v>0.99946100000000004</v>
      </c>
      <c r="U2087">
        <v>0.99973599999999996</v>
      </c>
      <c r="V2087">
        <v>0.99982300000000002</v>
      </c>
      <c r="W2087">
        <v>0.99985400000000002</v>
      </c>
      <c r="X2087">
        <v>0.99986600000000003</v>
      </c>
      <c r="Y2087">
        <v>0.99987099999999995</v>
      </c>
      <c r="Z2087">
        <v>0.99987300000000001</v>
      </c>
      <c r="AA2087">
        <v>0.99987400000000004</v>
      </c>
      <c r="AB2087">
        <v>0.99987499999999996</v>
      </c>
      <c r="AC2087">
        <v>0.99987499999999996</v>
      </c>
      <c r="AD2087">
        <v>0.99987499999999996</v>
      </c>
      <c r="AE2087">
        <v>0.99987499999999996</v>
      </c>
      <c r="AF2087">
        <v>0.99987499999999996</v>
      </c>
      <c r="AG2087">
        <v>0.99987499999999996</v>
      </c>
      <c r="AH2087">
        <v>0.99987499999999996</v>
      </c>
      <c r="AI2087">
        <v>0.99987499999999996</v>
      </c>
      <c r="AJ2087">
        <v>0.99987499999999996</v>
      </c>
      <c r="AK2087">
        <v>0.99987499999999996</v>
      </c>
      <c r="AL2087">
        <v>0.99987599999999999</v>
      </c>
    </row>
    <row r="2088" spans="1:38" x14ac:dyDescent="0.35">
      <c r="A2088" t="s">
        <v>810</v>
      </c>
      <c r="B2088">
        <v>6</v>
      </c>
      <c r="C2088">
        <v>1990</v>
      </c>
      <c r="D2088">
        <v>1</v>
      </c>
      <c r="E2088">
        <v>1</v>
      </c>
      <c r="F2088">
        <v>1</v>
      </c>
      <c r="G2088" t="s">
        <v>899</v>
      </c>
      <c r="H2088">
        <v>2.0172599999999999E-2</v>
      </c>
      <c r="I2088">
        <v>8.0052300000000007E-2</v>
      </c>
      <c r="J2088">
        <v>0.192721</v>
      </c>
      <c r="K2088">
        <v>0.34431499999999998</v>
      </c>
      <c r="L2088">
        <v>0.53434400000000004</v>
      </c>
      <c r="M2088">
        <v>0.75473299999999999</v>
      </c>
      <c r="N2088">
        <v>0.99711099999999997</v>
      </c>
      <c r="O2088">
        <v>1.25593</v>
      </c>
      <c r="P2088">
        <v>1.5311699999999999</v>
      </c>
      <c r="Q2088">
        <v>1.8228500000000001</v>
      </c>
      <c r="R2088">
        <v>2.1259399999999999</v>
      </c>
      <c r="S2088">
        <v>2.4331900000000002</v>
      </c>
      <c r="T2088">
        <v>2.7385799999999998</v>
      </c>
      <c r="U2088">
        <v>3.0379200000000002</v>
      </c>
      <c r="V2088">
        <v>3.3283499999999999</v>
      </c>
      <c r="W2088">
        <v>3.6078600000000001</v>
      </c>
      <c r="X2088">
        <v>3.8751000000000002</v>
      </c>
      <c r="Y2088">
        <v>4.1291900000000004</v>
      </c>
      <c r="Z2088">
        <v>4.3696200000000003</v>
      </c>
      <c r="AA2088">
        <v>4.5961499999999997</v>
      </c>
      <c r="AB2088">
        <v>4.8087600000000004</v>
      </c>
      <c r="AC2088">
        <v>5.0075399999999997</v>
      </c>
      <c r="AD2088">
        <v>5.1926800000000002</v>
      </c>
      <c r="AE2088">
        <v>5.36442</v>
      </c>
      <c r="AF2088">
        <v>5.5230899999999998</v>
      </c>
      <c r="AG2088">
        <v>5.6690899999999997</v>
      </c>
      <c r="AH2088">
        <v>5.8028700000000004</v>
      </c>
      <c r="AI2088">
        <v>5.9249799999999997</v>
      </c>
      <c r="AJ2088">
        <v>6.0343600000000004</v>
      </c>
      <c r="AK2088">
        <v>6.1324500000000004</v>
      </c>
      <c r="AL2088">
        <v>6.3527800000000001</v>
      </c>
    </row>
    <row r="2089" spans="1:38" x14ac:dyDescent="0.35">
      <c r="A2089" t="s">
        <v>806</v>
      </c>
      <c r="B2089" t="s">
        <v>103</v>
      </c>
      <c r="C2089">
        <v>1991</v>
      </c>
      <c r="D2089">
        <v>1</v>
      </c>
      <c r="E2089">
        <v>1</v>
      </c>
      <c r="F2089">
        <v>1</v>
      </c>
      <c r="G2089" t="s">
        <v>900</v>
      </c>
      <c r="H2089">
        <v>0</v>
      </c>
      <c r="I2089">
        <v>0</v>
      </c>
      <c r="J2089">
        <v>0</v>
      </c>
      <c r="K2089">
        <v>0</v>
      </c>
      <c r="L2089">
        <v>3.49948E-2</v>
      </c>
      <c r="M2089">
        <v>0.17141000000000001</v>
      </c>
      <c r="N2089">
        <v>0.46875600000000001</v>
      </c>
      <c r="O2089">
        <v>0.85585699999999998</v>
      </c>
      <c r="P2089">
        <v>1.24166</v>
      </c>
      <c r="Q2089">
        <v>1.59975</v>
      </c>
      <c r="R2089">
        <v>1.93689</v>
      </c>
      <c r="S2089">
        <v>2.2614999999999998</v>
      </c>
      <c r="T2089">
        <v>2.5771500000000001</v>
      </c>
      <c r="U2089">
        <v>2.8841199999999998</v>
      </c>
      <c r="V2089">
        <v>3.1814</v>
      </c>
      <c r="W2089">
        <v>3.4676999999999998</v>
      </c>
      <c r="X2089">
        <v>3.7418499999999999</v>
      </c>
      <c r="Y2089">
        <v>4.00298</v>
      </c>
      <c r="Z2089">
        <v>4.2505100000000002</v>
      </c>
      <c r="AA2089">
        <v>4.4841600000000001</v>
      </c>
      <c r="AB2089">
        <v>4.70383</v>
      </c>
      <c r="AC2089">
        <v>4.9095800000000001</v>
      </c>
      <c r="AD2089">
        <v>5.1015600000000001</v>
      </c>
      <c r="AE2089">
        <v>5.2799899999999997</v>
      </c>
      <c r="AF2089">
        <v>5.4451799999999997</v>
      </c>
      <c r="AG2089">
        <v>5.59748</v>
      </c>
      <c r="AH2089">
        <v>5.7373099999999999</v>
      </c>
      <c r="AI2089">
        <v>5.8651999999999997</v>
      </c>
      <c r="AJ2089">
        <v>5.9817099999999996</v>
      </c>
      <c r="AK2089">
        <v>6.0844100000000001</v>
      </c>
      <c r="AL2089">
        <v>6.3153199999999998</v>
      </c>
    </row>
    <row r="2090" spans="1:38" x14ac:dyDescent="0.35">
      <c r="A2090" t="s">
        <v>808</v>
      </c>
      <c r="B2090">
        <v>1</v>
      </c>
      <c r="C2090">
        <v>1991</v>
      </c>
      <c r="D2090">
        <v>1</v>
      </c>
      <c r="E2090">
        <v>1</v>
      </c>
      <c r="F2090">
        <v>1</v>
      </c>
      <c r="G2090" t="s">
        <v>901</v>
      </c>
      <c r="H2090">
        <v>0</v>
      </c>
      <c r="I2090">
        <v>3.75764E-3</v>
      </c>
      <c r="J2090">
        <v>5.09077E-2</v>
      </c>
      <c r="K2090">
        <v>0.23291100000000001</v>
      </c>
      <c r="L2090">
        <v>0.55819300000000005</v>
      </c>
      <c r="M2090">
        <v>0.84004199999999996</v>
      </c>
      <c r="N2090">
        <v>0.95600200000000002</v>
      </c>
      <c r="O2090">
        <v>0.95989000000000002</v>
      </c>
      <c r="P2090">
        <v>0.91556999999999999</v>
      </c>
      <c r="Q2090">
        <v>0.85012900000000002</v>
      </c>
      <c r="R2090">
        <v>0.77609700000000004</v>
      </c>
      <c r="S2090">
        <v>0.70100300000000004</v>
      </c>
      <c r="T2090">
        <v>0.62941499999999995</v>
      </c>
      <c r="U2090">
        <v>0.56379900000000005</v>
      </c>
      <c r="V2090">
        <v>0.50519199999999997</v>
      </c>
      <c r="W2090">
        <v>0.453737</v>
      </c>
      <c r="X2090">
        <v>0.40907100000000002</v>
      </c>
      <c r="Y2090">
        <v>0.37058000000000002</v>
      </c>
      <c r="Z2090">
        <v>0.337557</v>
      </c>
      <c r="AA2090">
        <v>0.30929299999999998</v>
      </c>
      <c r="AB2090">
        <v>0.28512799999999999</v>
      </c>
      <c r="AC2090">
        <v>0.26447100000000001</v>
      </c>
      <c r="AD2090">
        <v>0.246807</v>
      </c>
      <c r="AE2090">
        <v>0.23169500000000001</v>
      </c>
      <c r="AF2090">
        <v>0.21875700000000001</v>
      </c>
      <c r="AG2090">
        <v>0.207676</v>
      </c>
      <c r="AH2090">
        <v>0.198184</v>
      </c>
      <c r="AI2090">
        <v>0.190056</v>
      </c>
      <c r="AJ2090">
        <v>0.18241099999999999</v>
      </c>
      <c r="AK2090">
        <v>0.17507900000000001</v>
      </c>
      <c r="AL2090">
        <v>0.15950400000000001</v>
      </c>
    </row>
    <row r="2091" spans="1:38" x14ac:dyDescent="0.35">
      <c r="A2091" t="s">
        <v>810</v>
      </c>
      <c r="B2091">
        <v>1</v>
      </c>
      <c r="C2091">
        <v>1991</v>
      </c>
      <c r="D2091">
        <v>1</v>
      </c>
      <c r="E2091">
        <v>1</v>
      </c>
      <c r="F2091">
        <v>1</v>
      </c>
      <c r="G2091" t="s">
        <v>902</v>
      </c>
      <c r="H2091">
        <v>3.2773499999999997E-2</v>
      </c>
      <c r="I2091">
        <v>0.100285</v>
      </c>
      <c r="J2091">
        <v>0.21429799999999999</v>
      </c>
      <c r="K2091">
        <v>0.35818299999999997</v>
      </c>
      <c r="L2091">
        <v>0.52882600000000002</v>
      </c>
      <c r="M2091">
        <v>0.72297999999999996</v>
      </c>
      <c r="N2091">
        <v>0.94805300000000003</v>
      </c>
      <c r="O2091">
        <v>1.2035899999999999</v>
      </c>
      <c r="P2091">
        <v>1.4770399999999999</v>
      </c>
      <c r="Q2091">
        <v>1.7576499999999999</v>
      </c>
      <c r="R2091">
        <v>2.0386199999999999</v>
      </c>
      <c r="S2091">
        <v>2.3151000000000002</v>
      </c>
      <c r="T2091">
        <v>2.5833599999999999</v>
      </c>
      <c r="U2091">
        <v>2.8405300000000002</v>
      </c>
      <c r="V2091">
        <v>3.0844900000000002</v>
      </c>
      <c r="W2091">
        <v>3.3137599999999998</v>
      </c>
      <c r="X2091">
        <v>3.5274100000000002</v>
      </c>
      <c r="Y2091">
        <v>3.7249599999999998</v>
      </c>
      <c r="Z2091">
        <v>3.9062899999999998</v>
      </c>
      <c r="AA2091">
        <v>4.0715399999999997</v>
      </c>
      <c r="AB2091">
        <v>4.2211299999999996</v>
      </c>
      <c r="AC2091">
        <v>4.3556100000000004</v>
      </c>
      <c r="AD2091">
        <v>4.4756799999999997</v>
      </c>
      <c r="AE2091">
        <v>4.5821100000000001</v>
      </c>
      <c r="AF2091">
        <v>4.6757400000000002</v>
      </c>
      <c r="AG2091">
        <v>4.7574399999999999</v>
      </c>
      <c r="AH2091">
        <v>4.8280500000000002</v>
      </c>
      <c r="AI2091">
        <v>4.88842</v>
      </c>
      <c r="AJ2091">
        <v>4.9564899999999996</v>
      </c>
      <c r="AK2091">
        <v>5.0343299999999997</v>
      </c>
      <c r="AL2091">
        <v>5.2112999999999996</v>
      </c>
    </row>
    <row r="2092" spans="1:38" x14ac:dyDescent="0.35">
      <c r="A2092" t="s">
        <v>808</v>
      </c>
      <c r="B2092">
        <v>2</v>
      </c>
      <c r="C2092">
        <v>1991</v>
      </c>
      <c r="D2092">
        <v>1</v>
      </c>
      <c r="E2092">
        <v>1</v>
      </c>
      <c r="F2092">
        <v>1</v>
      </c>
      <c r="G2092" t="s">
        <v>903</v>
      </c>
      <c r="H2092">
        <v>0</v>
      </c>
      <c r="I2092" s="2">
        <v>7.5619800000000001E-6</v>
      </c>
      <c r="J2092">
        <v>6.6459099999999997E-4</v>
      </c>
      <c r="K2092">
        <v>2.1304199999999999E-2</v>
      </c>
      <c r="L2092">
        <v>0.19608400000000001</v>
      </c>
      <c r="M2092">
        <v>0.574434</v>
      </c>
      <c r="N2092">
        <v>0.85866500000000001</v>
      </c>
      <c r="O2092">
        <v>0.96506599999999998</v>
      </c>
      <c r="P2092">
        <v>0.99228099999999997</v>
      </c>
      <c r="Q2092">
        <v>0.99826499999999996</v>
      </c>
      <c r="R2092">
        <v>0.99957300000000004</v>
      </c>
      <c r="S2092">
        <v>0.99988100000000002</v>
      </c>
      <c r="T2092">
        <v>0.99996200000000002</v>
      </c>
      <c r="U2092">
        <v>0.99998600000000004</v>
      </c>
      <c r="V2092">
        <v>0.99999400000000005</v>
      </c>
      <c r="W2092">
        <v>0.99999700000000002</v>
      </c>
      <c r="X2092">
        <v>0.99999899999999997</v>
      </c>
      <c r="Y2092">
        <v>0.99999899999999997</v>
      </c>
      <c r="Z2092">
        <v>0.99999899999999997</v>
      </c>
      <c r="AA2092">
        <v>1</v>
      </c>
      <c r="AB2092">
        <v>1</v>
      </c>
      <c r="AC2092">
        <v>1</v>
      </c>
      <c r="AD2092">
        <v>1</v>
      </c>
      <c r="AE2092">
        <v>1</v>
      </c>
      <c r="AF2092">
        <v>1</v>
      </c>
      <c r="AG2092">
        <v>1</v>
      </c>
      <c r="AH2092">
        <v>1</v>
      </c>
      <c r="AI2092">
        <v>1</v>
      </c>
      <c r="AJ2092">
        <v>1</v>
      </c>
      <c r="AK2092">
        <v>1</v>
      </c>
      <c r="AL2092">
        <v>1</v>
      </c>
    </row>
    <row r="2093" spans="1:38" x14ac:dyDescent="0.35">
      <c r="A2093" t="s">
        <v>810</v>
      </c>
      <c r="B2093">
        <v>2</v>
      </c>
      <c r="C2093">
        <v>1991</v>
      </c>
      <c r="D2093">
        <v>1</v>
      </c>
      <c r="E2093">
        <v>1</v>
      </c>
      <c r="F2093">
        <v>1</v>
      </c>
      <c r="G2093" t="s">
        <v>904</v>
      </c>
      <c r="H2093">
        <v>3.8733700000000003E-2</v>
      </c>
      <c r="I2093">
        <v>0.13276399999999999</v>
      </c>
      <c r="J2093">
        <v>0.30129800000000001</v>
      </c>
      <c r="K2093">
        <v>0.48378500000000002</v>
      </c>
      <c r="L2093">
        <v>0.63619899999999996</v>
      </c>
      <c r="M2093">
        <v>0.791547</v>
      </c>
      <c r="N2093">
        <v>0.98648100000000005</v>
      </c>
      <c r="O2093">
        <v>1.2313700000000001</v>
      </c>
      <c r="P2093">
        <v>1.51281</v>
      </c>
      <c r="Q2093">
        <v>1.8134399999999999</v>
      </c>
      <c r="R2093">
        <v>2.12195</v>
      </c>
      <c r="S2093">
        <v>2.4316300000000002</v>
      </c>
      <c r="T2093">
        <v>2.7379699999999998</v>
      </c>
      <c r="U2093">
        <v>3.0376799999999999</v>
      </c>
      <c r="V2093">
        <v>3.3282400000000001</v>
      </c>
      <c r="W2093">
        <v>3.6078000000000001</v>
      </c>
      <c r="X2093">
        <v>3.87507</v>
      </c>
      <c r="Y2093">
        <v>4.1291700000000002</v>
      </c>
      <c r="Z2093">
        <v>4.3696000000000002</v>
      </c>
      <c r="AA2093">
        <v>4.5961400000000001</v>
      </c>
      <c r="AB2093">
        <v>4.8087600000000004</v>
      </c>
      <c r="AC2093">
        <v>5.0075399999999997</v>
      </c>
      <c r="AD2093">
        <v>5.1926699999999997</v>
      </c>
      <c r="AE2093">
        <v>5.36442</v>
      </c>
      <c r="AF2093">
        <v>5.5230899999999998</v>
      </c>
      <c r="AG2093">
        <v>5.6690800000000001</v>
      </c>
      <c r="AH2093">
        <v>5.8028599999999999</v>
      </c>
      <c r="AI2093">
        <v>5.9249700000000001</v>
      </c>
      <c r="AJ2093">
        <v>6.0343499999999999</v>
      </c>
      <c r="AK2093">
        <v>6.1324399999999999</v>
      </c>
      <c r="AL2093">
        <v>6.3527800000000001</v>
      </c>
    </row>
    <row r="2094" spans="1:38" x14ac:dyDescent="0.35">
      <c r="A2094" t="s">
        <v>808</v>
      </c>
      <c r="B2094">
        <v>3</v>
      </c>
      <c r="C2094">
        <v>1991</v>
      </c>
      <c r="D2094">
        <v>1</v>
      </c>
      <c r="E2094">
        <v>1</v>
      </c>
      <c r="F2094">
        <v>1</v>
      </c>
      <c r="G2094" t="s">
        <v>905</v>
      </c>
      <c r="H2094">
        <v>0</v>
      </c>
      <c r="I2094" s="2">
        <v>2.2679499999999999E-7</v>
      </c>
      <c r="J2094" s="2">
        <v>2.5400400000000002E-5</v>
      </c>
      <c r="K2094">
        <v>1.3362000000000001E-3</v>
      </c>
      <c r="L2094">
        <v>3.0018300000000001E-2</v>
      </c>
      <c r="M2094">
        <v>0.20678099999999999</v>
      </c>
      <c r="N2094">
        <v>0.54617300000000002</v>
      </c>
      <c r="O2094">
        <v>0.81882100000000002</v>
      </c>
      <c r="P2094">
        <v>0.94275900000000001</v>
      </c>
      <c r="Q2094">
        <v>0.98362499999999997</v>
      </c>
      <c r="R2094">
        <v>0.99531400000000003</v>
      </c>
      <c r="S2094">
        <v>0.99857200000000002</v>
      </c>
      <c r="T2094">
        <v>0.99952099999999999</v>
      </c>
      <c r="U2094">
        <v>0.99982000000000004</v>
      </c>
      <c r="V2094">
        <v>0.99992400000000004</v>
      </c>
      <c r="W2094">
        <v>0.99996399999999996</v>
      </c>
      <c r="X2094">
        <v>0.99998100000000001</v>
      </c>
      <c r="Y2094">
        <v>0.99998900000000002</v>
      </c>
      <c r="Z2094">
        <v>0.99999300000000002</v>
      </c>
      <c r="AA2094">
        <v>0.99999499999999997</v>
      </c>
      <c r="AB2094">
        <v>0.999996</v>
      </c>
      <c r="AC2094">
        <v>0.99999700000000002</v>
      </c>
      <c r="AD2094">
        <v>0.99999700000000002</v>
      </c>
      <c r="AE2094">
        <v>0.99999800000000005</v>
      </c>
      <c r="AF2094">
        <v>0.99999800000000005</v>
      </c>
      <c r="AG2094">
        <v>0.99999800000000005</v>
      </c>
      <c r="AH2094">
        <v>0.99999700000000002</v>
      </c>
      <c r="AI2094">
        <v>0.99999700000000002</v>
      </c>
      <c r="AJ2094">
        <v>0.99999700000000002</v>
      </c>
      <c r="AK2094">
        <v>0.99999800000000005</v>
      </c>
      <c r="AL2094">
        <v>0.99999899999999997</v>
      </c>
    </row>
    <row r="2095" spans="1:38" x14ac:dyDescent="0.35">
      <c r="A2095" t="s">
        <v>810</v>
      </c>
      <c r="B2095">
        <v>3</v>
      </c>
      <c r="C2095">
        <v>1991</v>
      </c>
      <c r="D2095">
        <v>1</v>
      </c>
      <c r="E2095">
        <v>1</v>
      </c>
      <c r="F2095">
        <v>1</v>
      </c>
      <c r="G2095" t="s">
        <v>906</v>
      </c>
      <c r="H2095">
        <v>4.0964199999999999E-2</v>
      </c>
      <c r="I2095">
        <v>0.13791900000000001</v>
      </c>
      <c r="J2095">
        <v>0.31542500000000001</v>
      </c>
      <c r="K2095">
        <v>0.54575099999999999</v>
      </c>
      <c r="L2095">
        <v>0.75289799999999996</v>
      </c>
      <c r="M2095">
        <v>0.91881699999999999</v>
      </c>
      <c r="N2095">
        <v>1.0877300000000001</v>
      </c>
      <c r="O2095">
        <v>1.2921</v>
      </c>
      <c r="P2095">
        <v>1.5413300000000001</v>
      </c>
      <c r="Q2095">
        <v>1.8248500000000001</v>
      </c>
      <c r="R2095">
        <v>2.12622</v>
      </c>
      <c r="S2095">
        <v>2.4332400000000001</v>
      </c>
      <c r="T2095">
        <v>2.7386200000000001</v>
      </c>
      <c r="U2095">
        <v>3.03796</v>
      </c>
      <c r="V2095">
        <v>3.3283700000000001</v>
      </c>
      <c r="W2095">
        <v>3.6078800000000002</v>
      </c>
      <c r="X2095">
        <v>3.8751099999999998</v>
      </c>
      <c r="Y2095">
        <v>4.1292</v>
      </c>
      <c r="Z2095">
        <v>4.3696200000000003</v>
      </c>
      <c r="AA2095">
        <v>4.5961600000000002</v>
      </c>
      <c r="AB2095">
        <v>4.80877</v>
      </c>
      <c r="AC2095">
        <v>5.0075500000000002</v>
      </c>
      <c r="AD2095">
        <v>5.1926800000000002</v>
      </c>
      <c r="AE2095">
        <v>5.36442</v>
      </c>
      <c r="AF2095">
        <v>5.5231000000000003</v>
      </c>
      <c r="AG2095">
        <v>5.6690899999999997</v>
      </c>
      <c r="AH2095">
        <v>5.8028700000000004</v>
      </c>
      <c r="AI2095">
        <v>5.9249900000000002</v>
      </c>
      <c r="AJ2095">
        <v>6.0343600000000004</v>
      </c>
      <c r="AK2095">
        <v>6.1324500000000004</v>
      </c>
      <c r="AL2095">
        <v>6.3527800000000001</v>
      </c>
    </row>
    <row r="2096" spans="1:38" x14ac:dyDescent="0.35">
      <c r="A2096" t="s">
        <v>808</v>
      </c>
      <c r="B2096">
        <v>4</v>
      </c>
      <c r="C2096">
        <v>1991</v>
      </c>
      <c r="D2096">
        <v>1</v>
      </c>
      <c r="E2096">
        <v>1</v>
      </c>
      <c r="F2096">
        <v>1</v>
      </c>
      <c r="G2096" t="s">
        <v>907</v>
      </c>
      <c r="H2096">
        <v>0</v>
      </c>
      <c r="I2096">
        <v>1.75231E-2</v>
      </c>
      <c r="J2096">
        <v>5.7464000000000001E-2</v>
      </c>
      <c r="K2096">
        <v>0.13123399999999999</v>
      </c>
      <c r="L2096">
        <v>0.24490799999999999</v>
      </c>
      <c r="M2096">
        <v>0.38923999999999997</v>
      </c>
      <c r="N2096">
        <v>0.54479900000000003</v>
      </c>
      <c r="O2096">
        <v>0.68996599999999997</v>
      </c>
      <c r="P2096">
        <v>0.80825499999999995</v>
      </c>
      <c r="Q2096">
        <v>0.892262</v>
      </c>
      <c r="R2096">
        <v>0.94422099999999998</v>
      </c>
      <c r="S2096">
        <v>0.97264600000000001</v>
      </c>
      <c r="T2096">
        <v>0.98685900000000004</v>
      </c>
      <c r="U2096">
        <v>0.99361600000000005</v>
      </c>
      <c r="V2096">
        <v>0.99678199999999995</v>
      </c>
      <c r="W2096">
        <v>0.99828600000000001</v>
      </c>
      <c r="X2096">
        <v>0.99902400000000002</v>
      </c>
      <c r="Y2096">
        <v>0.99940099999999998</v>
      </c>
      <c r="Z2096">
        <v>0.99960199999999999</v>
      </c>
      <c r="AA2096">
        <v>0.99971500000000002</v>
      </c>
      <c r="AB2096">
        <v>0.99978</v>
      </c>
      <c r="AC2096">
        <v>0.99981900000000001</v>
      </c>
      <c r="AD2096">
        <v>0.99984200000000001</v>
      </c>
      <c r="AE2096">
        <v>0.99985500000000005</v>
      </c>
      <c r="AF2096">
        <v>0.99986299999999995</v>
      </c>
      <c r="AG2096">
        <v>0.99986600000000003</v>
      </c>
      <c r="AH2096">
        <v>0.99986600000000003</v>
      </c>
      <c r="AI2096">
        <v>0.99986399999999998</v>
      </c>
      <c r="AJ2096">
        <v>0.99987000000000004</v>
      </c>
      <c r="AK2096">
        <v>0.999884</v>
      </c>
      <c r="AL2096">
        <v>0.99990599999999996</v>
      </c>
    </row>
    <row r="2097" spans="1:38" x14ac:dyDescent="0.35">
      <c r="A2097" t="s">
        <v>810</v>
      </c>
      <c r="B2097">
        <v>4</v>
      </c>
      <c r="C2097">
        <v>1991</v>
      </c>
      <c r="D2097">
        <v>1</v>
      </c>
      <c r="E2097">
        <v>1</v>
      </c>
      <c r="F2097">
        <v>1</v>
      </c>
      <c r="G2097" t="s">
        <v>908</v>
      </c>
      <c r="H2097">
        <v>1.5756900000000001E-2</v>
      </c>
      <c r="I2097">
        <v>7.0246400000000001E-2</v>
      </c>
      <c r="J2097">
        <v>0.17907899999999999</v>
      </c>
      <c r="K2097">
        <v>0.32938800000000001</v>
      </c>
      <c r="L2097">
        <v>0.52222900000000005</v>
      </c>
      <c r="M2097">
        <v>0.75043099999999996</v>
      </c>
      <c r="N2097">
        <v>1.00586</v>
      </c>
      <c r="O2097">
        <v>1.28041</v>
      </c>
      <c r="P2097">
        <v>1.56674</v>
      </c>
      <c r="Q2097">
        <v>1.8593999999999999</v>
      </c>
      <c r="R2097">
        <v>2.1556099999999998</v>
      </c>
      <c r="S2097">
        <v>2.4538199999999999</v>
      </c>
      <c r="T2097">
        <v>2.7516699999999998</v>
      </c>
      <c r="U2097">
        <v>3.0459000000000001</v>
      </c>
      <c r="V2097">
        <v>3.3331900000000001</v>
      </c>
      <c r="W2097">
        <v>3.6108600000000002</v>
      </c>
      <c r="X2097">
        <v>3.87703</v>
      </c>
      <c r="Y2097">
        <v>4.1304999999999996</v>
      </c>
      <c r="Z2097">
        <v>4.3705499999999997</v>
      </c>
      <c r="AA2097">
        <v>4.5968499999999999</v>
      </c>
      <c r="AB2097">
        <v>4.80931</v>
      </c>
      <c r="AC2097">
        <v>5.008</v>
      </c>
      <c r="AD2097">
        <v>5.1930699999999996</v>
      </c>
      <c r="AE2097">
        <v>5.36477</v>
      </c>
      <c r="AF2097">
        <v>5.5234199999999998</v>
      </c>
      <c r="AG2097">
        <v>5.6694000000000004</v>
      </c>
      <c r="AH2097">
        <v>5.8031800000000002</v>
      </c>
      <c r="AI2097">
        <v>5.9253</v>
      </c>
      <c r="AJ2097">
        <v>6.0346500000000001</v>
      </c>
      <c r="AK2097">
        <v>6.1326799999999997</v>
      </c>
      <c r="AL2097">
        <v>6.3529099999999996</v>
      </c>
    </row>
    <row r="2098" spans="1:38" x14ac:dyDescent="0.35">
      <c r="A2098" t="s">
        <v>808</v>
      </c>
      <c r="B2098">
        <v>5</v>
      </c>
      <c r="C2098">
        <v>1991</v>
      </c>
      <c r="D2098">
        <v>1</v>
      </c>
      <c r="E2098">
        <v>1</v>
      </c>
      <c r="F2098">
        <v>1</v>
      </c>
      <c r="G2098" t="s">
        <v>909</v>
      </c>
      <c r="H2098">
        <v>0</v>
      </c>
      <c r="I2098">
        <v>1.75231E-2</v>
      </c>
      <c r="J2098">
        <v>5.7464000000000001E-2</v>
      </c>
      <c r="K2098">
        <v>0.13123399999999999</v>
      </c>
      <c r="L2098">
        <v>0.24490799999999999</v>
      </c>
      <c r="M2098">
        <v>0.38923999999999997</v>
      </c>
      <c r="N2098">
        <v>0.54479900000000003</v>
      </c>
      <c r="O2098">
        <v>0.68996599999999997</v>
      </c>
      <c r="P2098">
        <v>0.80825499999999995</v>
      </c>
      <c r="Q2098">
        <v>0.892262</v>
      </c>
      <c r="R2098">
        <v>0.94422099999999998</v>
      </c>
      <c r="S2098">
        <v>0.97264600000000001</v>
      </c>
      <c r="T2098">
        <v>0.98685900000000004</v>
      </c>
      <c r="U2098">
        <v>0.99361600000000005</v>
      </c>
      <c r="V2098">
        <v>0.99678199999999995</v>
      </c>
      <c r="W2098">
        <v>0.99828600000000001</v>
      </c>
      <c r="X2098">
        <v>0.99902400000000002</v>
      </c>
      <c r="Y2098">
        <v>0.99940099999999998</v>
      </c>
      <c r="Z2098">
        <v>0.99960199999999999</v>
      </c>
      <c r="AA2098">
        <v>0.99971500000000002</v>
      </c>
      <c r="AB2098">
        <v>0.99978</v>
      </c>
      <c r="AC2098">
        <v>0.99981900000000001</v>
      </c>
      <c r="AD2098">
        <v>0.99984200000000001</v>
      </c>
      <c r="AE2098">
        <v>0.99985500000000005</v>
      </c>
      <c r="AF2098">
        <v>0.99986299999999995</v>
      </c>
      <c r="AG2098">
        <v>0.99986600000000003</v>
      </c>
      <c r="AH2098">
        <v>0.99986600000000003</v>
      </c>
      <c r="AI2098">
        <v>0.99986399999999998</v>
      </c>
      <c r="AJ2098">
        <v>0.99987000000000004</v>
      </c>
      <c r="AK2098">
        <v>0.999884</v>
      </c>
      <c r="AL2098">
        <v>0.99990599999999996</v>
      </c>
    </row>
    <row r="2099" spans="1:38" x14ac:dyDescent="0.35">
      <c r="A2099" t="s">
        <v>810</v>
      </c>
      <c r="B2099">
        <v>5</v>
      </c>
      <c r="C2099">
        <v>1991</v>
      </c>
      <c r="D2099">
        <v>1</v>
      </c>
      <c r="E2099">
        <v>1</v>
      </c>
      <c r="F2099">
        <v>1</v>
      </c>
      <c r="G2099" t="s">
        <v>910</v>
      </c>
      <c r="H2099">
        <v>1.5756900000000001E-2</v>
      </c>
      <c r="I2099">
        <v>7.0246400000000001E-2</v>
      </c>
      <c r="J2099">
        <v>0.17907899999999999</v>
      </c>
      <c r="K2099">
        <v>0.32938800000000001</v>
      </c>
      <c r="L2099">
        <v>0.52222900000000005</v>
      </c>
      <c r="M2099">
        <v>0.75043099999999996</v>
      </c>
      <c r="N2099">
        <v>1.00586</v>
      </c>
      <c r="O2099">
        <v>1.28041</v>
      </c>
      <c r="P2099">
        <v>1.56674</v>
      </c>
      <c r="Q2099">
        <v>1.8593999999999999</v>
      </c>
      <c r="R2099">
        <v>2.1556099999999998</v>
      </c>
      <c r="S2099">
        <v>2.4538199999999999</v>
      </c>
      <c r="T2099">
        <v>2.7516699999999998</v>
      </c>
      <c r="U2099">
        <v>3.0459000000000001</v>
      </c>
      <c r="V2099">
        <v>3.3331900000000001</v>
      </c>
      <c r="W2099">
        <v>3.6108600000000002</v>
      </c>
      <c r="X2099">
        <v>3.87703</v>
      </c>
      <c r="Y2099">
        <v>4.1304999999999996</v>
      </c>
      <c r="Z2099">
        <v>4.3705499999999997</v>
      </c>
      <c r="AA2099">
        <v>4.5968499999999999</v>
      </c>
      <c r="AB2099">
        <v>4.80931</v>
      </c>
      <c r="AC2099">
        <v>5.008</v>
      </c>
      <c r="AD2099">
        <v>5.1930699999999996</v>
      </c>
      <c r="AE2099">
        <v>5.36477</v>
      </c>
      <c r="AF2099">
        <v>5.5234199999999998</v>
      </c>
      <c r="AG2099">
        <v>5.6694000000000004</v>
      </c>
      <c r="AH2099">
        <v>5.8031800000000002</v>
      </c>
      <c r="AI2099">
        <v>5.9253</v>
      </c>
      <c r="AJ2099">
        <v>6.0346500000000001</v>
      </c>
      <c r="AK2099">
        <v>6.1326799999999997</v>
      </c>
      <c r="AL2099">
        <v>6.3529099999999996</v>
      </c>
    </row>
    <row r="2100" spans="1:38" x14ac:dyDescent="0.35">
      <c r="A2100" t="s">
        <v>808</v>
      </c>
      <c r="B2100">
        <v>6</v>
      </c>
      <c r="C2100">
        <v>1991</v>
      </c>
      <c r="D2100">
        <v>1</v>
      </c>
      <c r="E2100">
        <v>1</v>
      </c>
      <c r="F2100">
        <v>1</v>
      </c>
      <c r="G2100" t="s">
        <v>911</v>
      </c>
      <c r="H2100">
        <v>0</v>
      </c>
      <c r="I2100">
        <v>8.1285999999999997E-3</v>
      </c>
      <c r="J2100">
        <v>4.4974800000000002E-2</v>
      </c>
      <c r="K2100">
        <v>0.139098</v>
      </c>
      <c r="L2100">
        <v>0.30765999999999999</v>
      </c>
      <c r="M2100">
        <v>0.52420900000000004</v>
      </c>
      <c r="N2100">
        <v>0.73062700000000003</v>
      </c>
      <c r="O2100">
        <v>0.877054</v>
      </c>
      <c r="P2100">
        <v>0.95405300000000004</v>
      </c>
      <c r="Q2100">
        <v>0.98509000000000002</v>
      </c>
      <c r="R2100">
        <v>0.99543599999999999</v>
      </c>
      <c r="S2100">
        <v>0.99854900000000002</v>
      </c>
      <c r="T2100">
        <v>0.99946100000000004</v>
      </c>
      <c r="U2100">
        <v>0.99973599999999996</v>
      </c>
      <c r="V2100">
        <v>0.99982300000000002</v>
      </c>
      <c r="W2100">
        <v>0.99985400000000002</v>
      </c>
      <c r="X2100">
        <v>0.99986600000000003</v>
      </c>
      <c r="Y2100">
        <v>0.99987099999999995</v>
      </c>
      <c r="Z2100">
        <v>0.99987300000000001</v>
      </c>
      <c r="AA2100">
        <v>0.99987400000000004</v>
      </c>
      <c r="AB2100">
        <v>0.99987499999999996</v>
      </c>
      <c r="AC2100">
        <v>0.99987499999999996</v>
      </c>
      <c r="AD2100">
        <v>0.99987499999999996</v>
      </c>
      <c r="AE2100">
        <v>0.99987499999999996</v>
      </c>
      <c r="AF2100">
        <v>0.99987499999999996</v>
      </c>
      <c r="AG2100">
        <v>0.99987499999999996</v>
      </c>
      <c r="AH2100">
        <v>0.99987499999999996</v>
      </c>
      <c r="AI2100">
        <v>0.99987499999999996</v>
      </c>
      <c r="AJ2100">
        <v>0.99987499999999996</v>
      </c>
      <c r="AK2100">
        <v>0.99987499999999996</v>
      </c>
      <c r="AL2100">
        <v>0.99987599999999999</v>
      </c>
    </row>
    <row r="2101" spans="1:38" x14ac:dyDescent="0.35">
      <c r="A2101" t="s">
        <v>810</v>
      </c>
      <c r="B2101">
        <v>6</v>
      </c>
      <c r="C2101">
        <v>1991</v>
      </c>
      <c r="D2101">
        <v>1</v>
      </c>
      <c r="E2101">
        <v>1</v>
      </c>
      <c r="F2101">
        <v>1</v>
      </c>
      <c r="G2101" t="s">
        <v>912</v>
      </c>
      <c r="H2101">
        <v>2.0172599999999999E-2</v>
      </c>
      <c r="I2101">
        <v>8.0052300000000007E-2</v>
      </c>
      <c r="J2101">
        <v>0.192721</v>
      </c>
      <c r="K2101">
        <v>0.34431499999999998</v>
      </c>
      <c r="L2101">
        <v>0.53434400000000004</v>
      </c>
      <c r="M2101">
        <v>0.75473299999999999</v>
      </c>
      <c r="N2101">
        <v>0.99711099999999997</v>
      </c>
      <c r="O2101">
        <v>1.25593</v>
      </c>
      <c r="P2101">
        <v>1.5311699999999999</v>
      </c>
      <c r="Q2101">
        <v>1.8228500000000001</v>
      </c>
      <c r="R2101">
        <v>2.1259399999999999</v>
      </c>
      <c r="S2101">
        <v>2.4331900000000002</v>
      </c>
      <c r="T2101">
        <v>2.7385799999999998</v>
      </c>
      <c r="U2101">
        <v>3.0379200000000002</v>
      </c>
      <c r="V2101">
        <v>3.3283499999999999</v>
      </c>
      <c r="W2101">
        <v>3.6078600000000001</v>
      </c>
      <c r="X2101">
        <v>3.8751000000000002</v>
      </c>
      <c r="Y2101">
        <v>4.1291900000000004</v>
      </c>
      <c r="Z2101">
        <v>4.3696200000000003</v>
      </c>
      <c r="AA2101">
        <v>4.5961499999999997</v>
      </c>
      <c r="AB2101">
        <v>4.8087600000000004</v>
      </c>
      <c r="AC2101">
        <v>5.0075399999999997</v>
      </c>
      <c r="AD2101">
        <v>5.1926800000000002</v>
      </c>
      <c r="AE2101">
        <v>5.36442</v>
      </c>
      <c r="AF2101">
        <v>5.5230899999999998</v>
      </c>
      <c r="AG2101">
        <v>5.6690899999999997</v>
      </c>
      <c r="AH2101">
        <v>5.8028700000000004</v>
      </c>
      <c r="AI2101">
        <v>5.9249799999999997</v>
      </c>
      <c r="AJ2101">
        <v>6.0343600000000004</v>
      </c>
      <c r="AK2101">
        <v>6.1324500000000004</v>
      </c>
      <c r="AL2101">
        <v>6.3527800000000001</v>
      </c>
    </row>
    <row r="2102" spans="1:38" x14ac:dyDescent="0.35">
      <c r="A2102" t="s">
        <v>806</v>
      </c>
      <c r="B2102" t="s">
        <v>103</v>
      </c>
      <c r="C2102">
        <v>1992</v>
      </c>
      <c r="D2102">
        <v>1</v>
      </c>
      <c r="E2102">
        <v>1</v>
      </c>
      <c r="F2102">
        <v>1</v>
      </c>
      <c r="G2102" t="s">
        <v>913</v>
      </c>
      <c r="H2102">
        <v>0</v>
      </c>
      <c r="I2102">
        <v>0</v>
      </c>
      <c r="J2102">
        <v>0</v>
      </c>
      <c r="K2102">
        <v>0</v>
      </c>
      <c r="L2102">
        <v>3.49948E-2</v>
      </c>
      <c r="M2102">
        <v>0.17141000000000001</v>
      </c>
      <c r="N2102">
        <v>0.46875600000000001</v>
      </c>
      <c r="O2102">
        <v>0.85585699999999998</v>
      </c>
      <c r="P2102">
        <v>1.24166</v>
      </c>
      <c r="Q2102">
        <v>1.59975</v>
      </c>
      <c r="R2102">
        <v>1.93689</v>
      </c>
      <c r="S2102">
        <v>2.2614999999999998</v>
      </c>
      <c r="T2102">
        <v>2.5771500000000001</v>
      </c>
      <c r="U2102">
        <v>2.8841199999999998</v>
      </c>
      <c r="V2102">
        <v>3.1814</v>
      </c>
      <c r="W2102">
        <v>3.4676999999999998</v>
      </c>
      <c r="X2102">
        <v>3.7418499999999999</v>
      </c>
      <c r="Y2102">
        <v>4.00298</v>
      </c>
      <c r="Z2102">
        <v>4.2505100000000002</v>
      </c>
      <c r="AA2102">
        <v>4.4841600000000001</v>
      </c>
      <c r="AB2102">
        <v>4.70383</v>
      </c>
      <c r="AC2102">
        <v>4.9095800000000001</v>
      </c>
      <c r="AD2102">
        <v>5.1015600000000001</v>
      </c>
      <c r="AE2102">
        <v>5.2799899999999997</v>
      </c>
      <c r="AF2102">
        <v>5.4451799999999997</v>
      </c>
      <c r="AG2102">
        <v>5.59748</v>
      </c>
      <c r="AH2102">
        <v>5.7373099999999999</v>
      </c>
      <c r="AI2102">
        <v>5.8651999999999997</v>
      </c>
      <c r="AJ2102">
        <v>5.9817099999999996</v>
      </c>
      <c r="AK2102">
        <v>6.0844100000000001</v>
      </c>
      <c r="AL2102">
        <v>6.3153199999999998</v>
      </c>
    </row>
    <row r="2103" spans="1:38" x14ac:dyDescent="0.35">
      <c r="A2103" t="s">
        <v>808</v>
      </c>
      <c r="B2103">
        <v>1</v>
      </c>
      <c r="C2103">
        <v>1992</v>
      </c>
      <c r="D2103">
        <v>1</v>
      </c>
      <c r="E2103">
        <v>1</v>
      </c>
      <c r="F2103">
        <v>1</v>
      </c>
      <c r="G2103" t="s">
        <v>914</v>
      </c>
      <c r="H2103">
        <v>0</v>
      </c>
      <c r="I2103">
        <v>3.75764E-3</v>
      </c>
      <c r="J2103">
        <v>5.09077E-2</v>
      </c>
      <c r="K2103">
        <v>0.23291100000000001</v>
      </c>
      <c r="L2103">
        <v>0.55819300000000005</v>
      </c>
      <c r="M2103">
        <v>0.84004199999999996</v>
      </c>
      <c r="N2103">
        <v>0.95600200000000002</v>
      </c>
      <c r="O2103">
        <v>0.95989000000000002</v>
      </c>
      <c r="P2103">
        <v>0.91556999999999999</v>
      </c>
      <c r="Q2103">
        <v>0.85012900000000002</v>
      </c>
      <c r="R2103">
        <v>0.77609700000000004</v>
      </c>
      <c r="S2103">
        <v>0.70100300000000004</v>
      </c>
      <c r="T2103">
        <v>0.62941499999999995</v>
      </c>
      <c r="U2103">
        <v>0.56379900000000005</v>
      </c>
      <c r="V2103">
        <v>0.50519199999999997</v>
      </c>
      <c r="W2103">
        <v>0.453737</v>
      </c>
      <c r="X2103">
        <v>0.40907100000000002</v>
      </c>
      <c r="Y2103">
        <v>0.37058000000000002</v>
      </c>
      <c r="Z2103">
        <v>0.337557</v>
      </c>
      <c r="AA2103">
        <v>0.30929299999999998</v>
      </c>
      <c r="AB2103">
        <v>0.28512799999999999</v>
      </c>
      <c r="AC2103">
        <v>0.26447100000000001</v>
      </c>
      <c r="AD2103">
        <v>0.246807</v>
      </c>
      <c r="AE2103">
        <v>0.23169500000000001</v>
      </c>
      <c r="AF2103">
        <v>0.21875700000000001</v>
      </c>
      <c r="AG2103">
        <v>0.207676</v>
      </c>
      <c r="AH2103">
        <v>0.198184</v>
      </c>
      <c r="AI2103">
        <v>0.190056</v>
      </c>
      <c r="AJ2103">
        <v>0.18241099999999999</v>
      </c>
      <c r="AK2103">
        <v>0.17507900000000001</v>
      </c>
      <c r="AL2103">
        <v>0.15950400000000001</v>
      </c>
    </row>
    <row r="2104" spans="1:38" x14ac:dyDescent="0.35">
      <c r="A2104" t="s">
        <v>810</v>
      </c>
      <c r="B2104">
        <v>1</v>
      </c>
      <c r="C2104">
        <v>1992</v>
      </c>
      <c r="D2104">
        <v>1</v>
      </c>
      <c r="E2104">
        <v>1</v>
      </c>
      <c r="F2104">
        <v>1</v>
      </c>
      <c r="G2104" t="s">
        <v>915</v>
      </c>
      <c r="H2104">
        <v>3.2773499999999997E-2</v>
      </c>
      <c r="I2104">
        <v>0.100285</v>
      </c>
      <c r="J2104">
        <v>0.21429799999999999</v>
      </c>
      <c r="K2104">
        <v>0.35818299999999997</v>
      </c>
      <c r="L2104">
        <v>0.52882600000000002</v>
      </c>
      <c r="M2104">
        <v>0.72297999999999996</v>
      </c>
      <c r="N2104">
        <v>0.94805300000000003</v>
      </c>
      <c r="O2104">
        <v>1.2035899999999999</v>
      </c>
      <c r="P2104">
        <v>1.4770399999999999</v>
      </c>
      <c r="Q2104">
        <v>1.7576499999999999</v>
      </c>
      <c r="R2104">
        <v>2.0386199999999999</v>
      </c>
      <c r="S2104">
        <v>2.3151000000000002</v>
      </c>
      <c r="T2104">
        <v>2.5833599999999999</v>
      </c>
      <c r="U2104">
        <v>2.8405300000000002</v>
      </c>
      <c r="V2104">
        <v>3.0844900000000002</v>
      </c>
      <c r="W2104">
        <v>3.3137599999999998</v>
      </c>
      <c r="X2104">
        <v>3.5274100000000002</v>
      </c>
      <c r="Y2104">
        <v>3.7249599999999998</v>
      </c>
      <c r="Z2104">
        <v>3.9062899999999998</v>
      </c>
      <c r="AA2104">
        <v>4.0715399999999997</v>
      </c>
      <c r="AB2104">
        <v>4.2211299999999996</v>
      </c>
      <c r="AC2104">
        <v>4.3556100000000004</v>
      </c>
      <c r="AD2104">
        <v>4.4756799999999997</v>
      </c>
      <c r="AE2104">
        <v>4.5821100000000001</v>
      </c>
      <c r="AF2104">
        <v>4.6757400000000002</v>
      </c>
      <c r="AG2104">
        <v>4.7574399999999999</v>
      </c>
      <c r="AH2104">
        <v>4.8280500000000002</v>
      </c>
      <c r="AI2104">
        <v>4.88842</v>
      </c>
      <c r="AJ2104">
        <v>4.9564899999999996</v>
      </c>
      <c r="AK2104">
        <v>5.0343299999999997</v>
      </c>
      <c r="AL2104">
        <v>5.2112999999999996</v>
      </c>
    </row>
    <row r="2105" spans="1:38" x14ac:dyDescent="0.35">
      <c r="A2105" t="s">
        <v>808</v>
      </c>
      <c r="B2105">
        <v>2</v>
      </c>
      <c r="C2105">
        <v>1992</v>
      </c>
      <c r="D2105">
        <v>1</v>
      </c>
      <c r="E2105">
        <v>1</v>
      </c>
      <c r="F2105">
        <v>1</v>
      </c>
      <c r="G2105" t="s">
        <v>916</v>
      </c>
      <c r="H2105">
        <v>0</v>
      </c>
      <c r="I2105" s="2">
        <v>7.5619800000000001E-6</v>
      </c>
      <c r="J2105">
        <v>6.6459099999999997E-4</v>
      </c>
      <c r="K2105">
        <v>2.1304199999999999E-2</v>
      </c>
      <c r="L2105">
        <v>0.19608400000000001</v>
      </c>
      <c r="M2105">
        <v>0.574434</v>
      </c>
      <c r="N2105">
        <v>0.85866500000000001</v>
      </c>
      <c r="O2105">
        <v>0.96506599999999998</v>
      </c>
      <c r="P2105">
        <v>0.99228099999999997</v>
      </c>
      <c r="Q2105">
        <v>0.99826499999999996</v>
      </c>
      <c r="R2105">
        <v>0.99957300000000004</v>
      </c>
      <c r="S2105">
        <v>0.99988100000000002</v>
      </c>
      <c r="T2105">
        <v>0.99996200000000002</v>
      </c>
      <c r="U2105">
        <v>0.99998600000000004</v>
      </c>
      <c r="V2105">
        <v>0.99999400000000005</v>
      </c>
      <c r="W2105">
        <v>0.99999700000000002</v>
      </c>
      <c r="X2105">
        <v>0.99999899999999997</v>
      </c>
      <c r="Y2105">
        <v>0.99999899999999997</v>
      </c>
      <c r="Z2105">
        <v>0.99999899999999997</v>
      </c>
      <c r="AA2105">
        <v>1</v>
      </c>
      <c r="AB2105">
        <v>1</v>
      </c>
      <c r="AC2105">
        <v>1</v>
      </c>
      <c r="AD2105">
        <v>1</v>
      </c>
      <c r="AE2105">
        <v>1</v>
      </c>
      <c r="AF2105">
        <v>1</v>
      </c>
      <c r="AG2105">
        <v>1</v>
      </c>
      <c r="AH2105">
        <v>1</v>
      </c>
      <c r="AI2105">
        <v>1</v>
      </c>
      <c r="AJ2105">
        <v>1</v>
      </c>
      <c r="AK2105">
        <v>1</v>
      </c>
      <c r="AL2105">
        <v>1</v>
      </c>
    </row>
    <row r="2106" spans="1:38" x14ac:dyDescent="0.35">
      <c r="A2106" t="s">
        <v>810</v>
      </c>
      <c r="B2106">
        <v>2</v>
      </c>
      <c r="C2106">
        <v>1992</v>
      </c>
      <c r="D2106">
        <v>1</v>
      </c>
      <c r="E2106">
        <v>1</v>
      </c>
      <c r="F2106">
        <v>1</v>
      </c>
      <c r="G2106" t="s">
        <v>917</v>
      </c>
      <c r="H2106">
        <v>3.8733700000000003E-2</v>
      </c>
      <c r="I2106">
        <v>0.13276399999999999</v>
      </c>
      <c r="J2106">
        <v>0.30129800000000001</v>
      </c>
      <c r="K2106">
        <v>0.48378500000000002</v>
      </c>
      <c r="L2106">
        <v>0.63619899999999996</v>
      </c>
      <c r="M2106">
        <v>0.791547</v>
      </c>
      <c r="N2106">
        <v>0.98648100000000005</v>
      </c>
      <c r="O2106">
        <v>1.2313700000000001</v>
      </c>
      <c r="P2106">
        <v>1.51281</v>
      </c>
      <c r="Q2106">
        <v>1.8134399999999999</v>
      </c>
      <c r="R2106">
        <v>2.12195</v>
      </c>
      <c r="S2106">
        <v>2.4316300000000002</v>
      </c>
      <c r="T2106">
        <v>2.7379699999999998</v>
      </c>
      <c r="U2106">
        <v>3.0376799999999999</v>
      </c>
      <c r="V2106">
        <v>3.3282400000000001</v>
      </c>
      <c r="W2106">
        <v>3.6078000000000001</v>
      </c>
      <c r="X2106">
        <v>3.87507</v>
      </c>
      <c r="Y2106">
        <v>4.1291700000000002</v>
      </c>
      <c r="Z2106">
        <v>4.3696000000000002</v>
      </c>
      <c r="AA2106">
        <v>4.5961400000000001</v>
      </c>
      <c r="AB2106">
        <v>4.8087600000000004</v>
      </c>
      <c r="AC2106">
        <v>5.0075399999999997</v>
      </c>
      <c r="AD2106">
        <v>5.1926699999999997</v>
      </c>
      <c r="AE2106">
        <v>5.36442</v>
      </c>
      <c r="AF2106">
        <v>5.5230899999999998</v>
      </c>
      <c r="AG2106">
        <v>5.6690800000000001</v>
      </c>
      <c r="AH2106">
        <v>5.8028599999999999</v>
      </c>
      <c r="AI2106">
        <v>5.9249700000000001</v>
      </c>
      <c r="AJ2106">
        <v>6.0343499999999999</v>
      </c>
      <c r="AK2106">
        <v>6.1324399999999999</v>
      </c>
      <c r="AL2106">
        <v>6.3527800000000001</v>
      </c>
    </row>
    <row r="2107" spans="1:38" x14ac:dyDescent="0.35">
      <c r="A2107" t="s">
        <v>808</v>
      </c>
      <c r="B2107">
        <v>3</v>
      </c>
      <c r="C2107">
        <v>1992</v>
      </c>
      <c r="D2107">
        <v>1</v>
      </c>
      <c r="E2107">
        <v>1</v>
      </c>
      <c r="F2107">
        <v>1</v>
      </c>
      <c r="G2107" t="s">
        <v>918</v>
      </c>
      <c r="H2107">
        <v>0</v>
      </c>
      <c r="I2107" s="2">
        <v>2.2679499999999999E-7</v>
      </c>
      <c r="J2107" s="2">
        <v>2.5400400000000002E-5</v>
      </c>
      <c r="K2107">
        <v>1.3362000000000001E-3</v>
      </c>
      <c r="L2107">
        <v>3.0018300000000001E-2</v>
      </c>
      <c r="M2107">
        <v>0.20678099999999999</v>
      </c>
      <c r="N2107">
        <v>0.54617300000000002</v>
      </c>
      <c r="O2107">
        <v>0.81882100000000002</v>
      </c>
      <c r="P2107">
        <v>0.94275900000000001</v>
      </c>
      <c r="Q2107">
        <v>0.98362499999999997</v>
      </c>
      <c r="R2107">
        <v>0.99531400000000003</v>
      </c>
      <c r="S2107">
        <v>0.99857200000000002</v>
      </c>
      <c r="T2107">
        <v>0.99952099999999999</v>
      </c>
      <c r="U2107">
        <v>0.99982000000000004</v>
      </c>
      <c r="V2107">
        <v>0.99992400000000004</v>
      </c>
      <c r="W2107">
        <v>0.99996399999999996</v>
      </c>
      <c r="X2107">
        <v>0.99998100000000001</v>
      </c>
      <c r="Y2107">
        <v>0.99998900000000002</v>
      </c>
      <c r="Z2107">
        <v>0.99999300000000002</v>
      </c>
      <c r="AA2107">
        <v>0.99999499999999997</v>
      </c>
      <c r="AB2107">
        <v>0.999996</v>
      </c>
      <c r="AC2107">
        <v>0.99999700000000002</v>
      </c>
      <c r="AD2107">
        <v>0.99999700000000002</v>
      </c>
      <c r="AE2107">
        <v>0.99999800000000005</v>
      </c>
      <c r="AF2107">
        <v>0.99999800000000005</v>
      </c>
      <c r="AG2107">
        <v>0.99999800000000005</v>
      </c>
      <c r="AH2107">
        <v>0.99999700000000002</v>
      </c>
      <c r="AI2107">
        <v>0.99999700000000002</v>
      </c>
      <c r="AJ2107">
        <v>0.99999700000000002</v>
      </c>
      <c r="AK2107">
        <v>0.99999800000000005</v>
      </c>
      <c r="AL2107">
        <v>0.99999899999999997</v>
      </c>
    </row>
    <row r="2108" spans="1:38" x14ac:dyDescent="0.35">
      <c r="A2108" t="s">
        <v>810</v>
      </c>
      <c r="B2108">
        <v>3</v>
      </c>
      <c r="C2108">
        <v>1992</v>
      </c>
      <c r="D2108">
        <v>1</v>
      </c>
      <c r="E2108">
        <v>1</v>
      </c>
      <c r="F2108">
        <v>1</v>
      </c>
      <c r="G2108" t="s">
        <v>919</v>
      </c>
      <c r="H2108">
        <v>4.0964199999999999E-2</v>
      </c>
      <c r="I2108">
        <v>0.13791900000000001</v>
      </c>
      <c r="J2108">
        <v>0.31542500000000001</v>
      </c>
      <c r="K2108">
        <v>0.54575099999999999</v>
      </c>
      <c r="L2108">
        <v>0.75289799999999996</v>
      </c>
      <c r="M2108">
        <v>0.91881699999999999</v>
      </c>
      <c r="N2108">
        <v>1.0877300000000001</v>
      </c>
      <c r="O2108">
        <v>1.2921</v>
      </c>
      <c r="P2108">
        <v>1.5413300000000001</v>
      </c>
      <c r="Q2108">
        <v>1.8248500000000001</v>
      </c>
      <c r="R2108">
        <v>2.12622</v>
      </c>
      <c r="S2108">
        <v>2.4332400000000001</v>
      </c>
      <c r="T2108">
        <v>2.7386200000000001</v>
      </c>
      <c r="U2108">
        <v>3.03796</v>
      </c>
      <c r="V2108">
        <v>3.3283700000000001</v>
      </c>
      <c r="W2108">
        <v>3.6078800000000002</v>
      </c>
      <c r="X2108">
        <v>3.8751099999999998</v>
      </c>
      <c r="Y2108">
        <v>4.1292</v>
      </c>
      <c r="Z2108">
        <v>4.3696200000000003</v>
      </c>
      <c r="AA2108">
        <v>4.5961600000000002</v>
      </c>
      <c r="AB2108">
        <v>4.80877</v>
      </c>
      <c r="AC2108">
        <v>5.0075500000000002</v>
      </c>
      <c r="AD2108">
        <v>5.1926800000000002</v>
      </c>
      <c r="AE2108">
        <v>5.36442</v>
      </c>
      <c r="AF2108">
        <v>5.5231000000000003</v>
      </c>
      <c r="AG2108">
        <v>5.6690899999999997</v>
      </c>
      <c r="AH2108">
        <v>5.8028700000000004</v>
      </c>
      <c r="AI2108">
        <v>5.9249900000000002</v>
      </c>
      <c r="AJ2108">
        <v>6.0343600000000004</v>
      </c>
      <c r="AK2108">
        <v>6.1324500000000004</v>
      </c>
      <c r="AL2108">
        <v>6.3527800000000001</v>
      </c>
    </row>
    <row r="2109" spans="1:38" x14ac:dyDescent="0.35">
      <c r="A2109" t="s">
        <v>808</v>
      </c>
      <c r="B2109">
        <v>4</v>
      </c>
      <c r="C2109">
        <v>1992</v>
      </c>
      <c r="D2109">
        <v>1</v>
      </c>
      <c r="E2109">
        <v>1</v>
      </c>
      <c r="F2109">
        <v>1</v>
      </c>
      <c r="G2109" t="s">
        <v>920</v>
      </c>
      <c r="H2109">
        <v>0</v>
      </c>
      <c r="I2109">
        <v>1.75231E-2</v>
      </c>
      <c r="J2109">
        <v>5.7464000000000001E-2</v>
      </c>
      <c r="K2109">
        <v>0.13123399999999999</v>
      </c>
      <c r="L2109">
        <v>0.24490799999999999</v>
      </c>
      <c r="M2109">
        <v>0.38923999999999997</v>
      </c>
      <c r="N2109">
        <v>0.54479900000000003</v>
      </c>
      <c r="O2109">
        <v>0.68996599999999997</v>
      </c>
      <c r="P2109">
        <v>0.80825499999999995</v>
      </c>
      <c r="Q2109">
        <v>0.892262</v>
      </c>
      <c r="R2109">
        <v>0.94422099999999998</v>
      </c>
      <c r="S2109">
        <v>0.97264600000000001</v>
      </c>
      <c r="T2109">
        <v>0.98685900000000004</v>
      </c>
      <c r="U2109">
        <v>0.99361600000000005</v>
      </c>
      <c r="V2109">
        <v>0.99678199999999995</v>
      </c>
      <c r="W2109">
        <v>0.99828600000000001</v>
      </c>
      <c r="X2109">
        <v>0.99902400000000002</v>
      </c>
      <c r="Y2109">
        <v>0.99940099999999998</v>
      </c>
      <c r="Z2109">
        <v>0.99960199999999999</v>
      </c>
      <c r="AA2109">
        <v>0.99971500000000002</v>
      </c>
      <c r="AB2109">
        <v>0.99978</v>
      </c>
      <c r="AC2109">
        <v>0.99981900000000001</v>
      </c>
      <c r="AD2109">
        <v>0.99984200000000001</v>
      </c>
      <c r="AE2109">
        <v>0.99985500000000005</v>
      </c>
      <c r="AF2109">
        <v>0.99986299999999995</v>
      </c>
      <c r="AG2109">
        <v>0.99986600000000003</v>
      </c>
      <c r="AH2109">
        <v>0.99986600000000003</v>
      </c>
      <c r="AI2109">
        <v>0.99986399999999998</v>
      </c>
      <c r="AJ2109">
        <v>0.99987000000000004</v>
      </c>
      <c r="AK2109">
        <v>0.999884</v>
      </c>
      <c r="AL2109">
        <v>0.99990599999999996</v>
      </c>
    </row>
    <row r="2110" spans="1:38" x14ac:dyDescent="0.35">
      <c r="A2110" t="s">
        <v>810</v>
      </c>
      <c r="B2110">
        <v>4</v>
      </c>
      <c r="C2110">
        <v>1992</v>
      </c>
      <c r="D2110">
        <v>1</v>
      </c>
      <c r="E2110">
        <v>1</v>
      </c>
      <c r="F2110">
        <v>1</v>
      </c>
      <c r="G2110" t="s">
        <v>921</v>
      </c>
      <c r="H2110">
        <v>1.5756900000000001E-2</v>
      </c>
      <c r="I2110">
        <v>7.0246400000000001E-2</v>
      </c>
      <c r="J2110">
        <v>0.17907899999999999</v>
      </c>
      <c r="K2110">
        <v>0.32938800000000001</v>
      </c>
      <c r="L2110">
        <v>0.52222900000000005</v>
      </c>
      <c r="M2110">
        <v>0.75043099999999996</v>
      </c>
      <c r="N2110">
        <v>1.00586</v>
      </c>
      <c r="O2110">
        <v>1.28041</v>
      </c>
      <c r="P2110">
        <v>1.56674</v>
      </c>
      <c r="Q2110">
        <v>1.8593999999999999</v>
      </c>
      <c r="R2110">
        <v>2.1556099999999998</v>
      </c>
      <c r="S2110">
        <v>2.4538199999999999</v>
      </c>
      <c r="T2110">
        <v>2.7516699999999998</v>
      </c>
      <c r="U2110">
        <v>3.0459000000000001</v>
      </c>
      <c r="V2110">
        <v>3.3331900000000001</v>
      </c>
      <c r="W2110">
        <v>3.6108600000000002</v>
      </c>
      <c r="X2110">
        <v>3.87703</v>
      </c>
      <c r="Y2110">
        <v>4.1304999999999996</v>
      </c>
      <c r="Z2110">
        <v>4.3705499999999997</v>
      </c>
      <c r="AA2110">
        <v>4.5968499999999999</v>
      </c>
      <c r="AB2110">
        <v>4.80931</v>
      </c>
      <c r="AC2110">
        <v>5.008</v>
      </c>
      <c r="AD2110">
        <v>5.1930699999999996</v>
      </c>
      <c r="AE2110">
        <v>5.36477</v>
      </c>
      <c r="AF2110">
        <v>5.5234199999999998</v>
      </c>
      <c r="AG2110">
        <v>5.6694000000000004</v>
      </c>
      <c r="AH2110">
        <v>5.8031800000000002</v>
      </c>
      <c r="AI2110">
        <v>5.9253</v>
      </c>
      <c r="AJ2110">
        <v>6.0346500000000001</v>
      </c>
      <c r="AK2110">
        <v>6.1326799999999997</v>
      </c>
      <c r="AL2110">
        <v>6.3529099999999996</v>
      </c>
    </row>
    <row r="2111" spans="1:38" x14ac:dyDescent="0.35">
      <c r="A2111" t="s">
        <v>808</v>
      </c>
      <c r="B2111">
        <v>5</v>
      </c>
      <c r="C2111">
        <v>1992</v>
      </c>
      <c r="D2111">
        <v>1</v>
      </c>
      <c r="E2111">
        <v>1</v>
      </c>
      <c r="F2111">
        <v>1</v>
      </c>
      <c r="G2111" t="s">
        <v>922</v>
      </c>
      <c r="H2111">
        <v>0</v>
      </c>
      <c r="I2111">
        <v>1.75231E-2</v>
      </c>
      <c r="J2111">
        <v>5.7464000000000001E-2</v>
      </c>
      <c r="K2111">
        <v>0.13123399999999999</v>
      </c>
      <c r="L2111">
        <v>0.24490799999999999</v>
      </c>
      <c r="M2111">
        <v>0.38923999999999997</v>
      </c>
      <c r="N2111">
        <v>0.54479900000000003</v>
      </c>
      <c r="O2111">
        <v>0.68996599999999997</v>
      </c>
      <c r="P2111">
        <v>0.80825499999999995</v>
      </c>
      <c r="Q2111">
        <v>0.892262</v>
      </c>
      <c r="R2111">
        <v>0.94422099999999998</v>
      </c>
      <c r="S2111">
        <v>0.97264600000000001</v>
      </c>
      <c r="T2111">
        <v>0.98685900000000004</v>
      </c>
      <c r="U2111">
        <v>0.99361600000000005</v>
      </c>
      <c r="V2111">
        <v>0.99678199999999995</v>
      </c>
      <c r="W2111">
        <v>0.99828600000000001</v>
      </c>
      <c r="X2111">
        <v>0.99902400000000002</v>
      </c>
      <c r="Y2111">
        <v>0.99940099999999998</v>
      </c>
      <c r="Z2111">
        <v>0.99960199999999999</v>
      </c>
      <c r="AA2111">
        <v>0.99971500000000002</v>
      </c>
      <c r="AB2111">
        <v>0.99978</v>
      </c>
      <c r="AC2111">
        <v>0.99981900000000001</v>
      </c>
      <c r="AD2111">
        <v>0.99984200000000001</v>
      </c>
      <c r="AE2111">
        <v>0.99985500000000005</v>
      </c>
      <c r="AF2111">
        <v>0.99986299999999995</v>
      </c>
      <c r="AG2111">
        <v>0.99986600000000003</v>
      </c>
      <c r="AH2111">
        <v>0.99986600000000003</v>
      </c>
      <c r="AI2111">
        <v>0.99986399999999998</v>
      </c>
      <c r="AJ2111">
        <v>0.99987000000000004</v>
      </c>
      <c r="AK2111">
        <v>0.999884</v>
      </c>
      <c r="AL2111">
        <v>0.99990599999999996</v>
      </c>
    </row>
    <row r="2112" spans="1:38" x14ac:dyDescent="0.35">
      <c r="A2112" t="s">
        <v>810</v>
      </c>
      <c r="B2112">
        <v>5</v>
      </c>
      <c r="C2112">
        <v>1992</v>
      </c>
      <c r="D2112">
        <v>1</v>
      </c>
      <c r="E2112">
        <v>1</v>
      </c>
      <c r="F2112">
        <v>1</v>
      </c>
      <c r="G2112" t="s">
        <v>923</v>
      </c>
      <c r="H2112">
        <v>1.5756900000000001E-2</v>
      </c>
      <c r="I2112">
        <v>7.0246400000000001E-2</v>
      </c>
      <c r="J2112">
        <v>0.17907899999999999</v>
      </c>
      <c r="K2112">
        <v>0.32938800000000001</v>
      </c>
      <c r="L2112">
        <v>0.52222900000000005</v>
      </c>
      <c r="M2112">
        <v>0.75043099999999996</v>
      </c>
      <c r="N2112">
        <v>1.00586</v>
      </c>
      <c r="O2112">
        <v>1.28041</v>
      </c>
      <c r="P2112">
        <v>1.56674</v>
      </c>
      <c r="Q2112">
        <v>1.8593999999999999</v>
      </c>
      <c r="R2112">
        <v>2.1556099999999998</v>
      </c>
      <c r="S2112">
        <v>2.4538199999999999</v>
      </c>
      <c r="T2112">
        <v>2.7516699999999998</v>
      </c>
      <c r="U2112">
        <v>3.0459000000000001</v>
      </c>
      <c r="V2112">
        <v>3.3331900000000001</v>
      </c>
      <c r="W2112">
        <v>3.6108600000000002</v>
      </c>
      <c r="X2112">
        <v>3.87703</v>
      </c>
      <c r="Y2112">
        <v>4.1304999999999996</v>
      </c>
      <c r="Z2112">
        <v>4.3705499999999997</v>
      </c>
      <c r="AA2112">
        <v>4.5968499999999999</v>
      </c>
      <c r="AB2112">
        <v>4.80931</v>
      </c>
      <c r="AC2112">
        <v>5.008</v>
      </c>
      <c r="AD2112">
        <v>5.1930699999999996</v>
      </c>
      <c r="AE2112">
        <v>5.36477</v>
      </c>
      <c r="AF2112">
        <v>5.5234199999999998</v>
      </c>
      <c r="AG2112">
        <v>5.6694000000000004</v>
      </c>
      <c r="AH2112">
        <v>5.8031800000000002</v>
      </c>
      <c r="AI2112">
        <v>5.9253</v>
      </c>
      <c r="AJ2112">
        <v>6.0346500000000001</v>
      </c>
      <c r="AK2112">
        <v>6.1326799999999997</v>
      </c>
      <c r="AL2112">
        <v>6.3529099999999996</v>
      </c>
    </row>
    <row r="2113" spans="1:38" x14ac:dyDescent="0.35">
      <c r="A2113" t="s">
        <v>808</v>
      </c>
      <c r="B2113">
        <v>6</v>
      </c>
      <c r="C2113">
        <v>1992</v>
      </c>
      <c r="D2113">
        <v>1</v>
      </c>
      <c r="E2113">
        <v>1</v>
      </c>
      <c r="F2113">
        <v>1</v>
      </c>
      <c r="G2113" t="s">
        <v>924</v>
      </c>
      <c r="H2113">
        <v>0</v>
      </c>
      <c r="I2113">
        <v>8.1285999999999997E-3</v>
      </c>
      <c r="J2113">
        <v>4.4974800000000002E-2</v>
      </c>
      <c r="K2113">
        <v>0.139098</v>
      </c>
      <c r="L2113">
        <v>0.30765999999999999</v>
      </c>
      <c r="M2113">
        <v>0.52420900000000004</v>
      </c>
      <c r="N2113">
        <v>0.73062700000000003</v>
      </c>
      <c r="O2113">
        <v>0.877054</v>
      </c>
      <c r="P2113">
        <v>0.95405300000000004</v>
      </c>
      <c r="Q2113">
        <v>0.98509000000000002</v>
      </c>
      <c r="R2113">
        <v>0.99543599999999999</v>
      </c>
      <c r="S2113">
        <v>0.99854900000000002</v>
      </c>
      <c r="T2113">
        <v>0.99946100000000004</v>
      </c>
      <c r="U2113">
        <v>0.99973599999999996</v>
      </c>
      <c r="V2113">
        <v>0.99982300000000002</v>
      </c>
      <c r="W2113">
        <v>0.99985400000000002</v>
      </c>
      <c r="X2113">
        <v>0.99986600000000003</v>
      </c>
      <c r="Y2113">
        <v>0.99987099999999995</v>
      </c>
      <c r="Z2113">
        <v>0.99987300000000001</v>
      </c>
      <c r="AA2113">
        <v>0.99987400000000004</v>
      </c>
      <c r="AB2113">
        <v>0.99987499999999996</v>
      </c>
      <c r="AC2113">
        <v>0.99987499999999996</v>
      </c>
      <c r="AD2113">
        <v>0.99987499999999996</v>
      </c>
      <c r="AE2113">
        <v>0.99987499999999996</v>
      </c>
      <c r="AF2113">
        <v>0.99987499999999996</v>
      </c>
      <c r="AG2113">
        <v>0.99987499999999996</v>
      </c>
      <c r="AH2113">
        <v>0.99987499999999996</v>
      </c>
      <c r="AI2113">
        <v>0.99987499999999996</v>
      </c>
      <c r="AJ2113">
        <v>0.99987499999999996</v>
      </c>
      <c r="AK2113">
        <v>0.99987499999999996</v>
      </c>
      <c r="AL2113">
        <v>0.99987599999999999</v>
      </c>
    </row>
    <row r="2114" spans="1:38" x14ac:dyDescent="0.35">
      <c r="A2114" t="s">
        <v>810</v>
      </c>
      <c r="B2114">
        <v>6</v>
      </c>
      <c r="C2114">
        <v>1992</v>
      </c>
      <c r="D2114">
        <v>1</v>
      </c>
      <c r="E2114">
        <v>1</v>
      </c>
      <c r="F2114">
        <v>1</v>
      </c>
      <c r="G2114" t="s">
        <v>925</v>
      </c>
      <c r="H2114">
        <v>2.0172599999999999E-2</v>
      </c>
      <c r="I2114">
        <v>8.0052300000000007E-2</v>
      </c>
      <c r="J2114">
        <v>0.192721</v>
      </c>
      <c r="K2114">
        <v>0.34431499999999998</v>
      </c>
      <c r="L2114">
        <v>0.53434400000000004</v>
      </c>
      <c r="M2114">
        <v>0.75473299999999999</v>
      </c>
      <c r="N2114">
        <v>0.99711099999999997</v>
      </c>
      <c r="O2114">
        <v>1.25593</v>
      </c>
      <c r="P2114">
        <v>1.5311699999999999</v>
      </c>
      <c r="Q2114">
        <v>1.8228500000000001</v>
      </c>
      <c r="R2114">
        <v>2.1259399999999999</v>
      </c>
      <c r="S2114">
        <v>2.4331900000000002</v>
      </c>
      <c r="T2114">
        <v>2.7385799999999998</v>
      </c>
      <c r="U2114">
        <v>3.0379200000000002</v>
      </c>
      <c r="V2114">
        <v>3.3283499999999999</v>
      </c>
      <c r="W2114">
        <v>3.6078600000000001</v>
      </c>
      <c r="X2114">
        <v>3.8751000000000002</v>
      </c>
      <c r="Y2114">
        <v>4.1291900000000004</v>
      </c>
      <c r="Z2114">
        <v>4.3696200000000003</v>
      </c>
      <c r="AA2114">
        <v>4.5961499999999997</v>
      </c>
      <c r="AB2114">
        <v>4.8087600000000004</v>
      </c>
      <c r="AC2114">
        <v>5.0075399999999997</v>
      </c>
      <c r="AD2114">
        <v>5.1926800000000002</v>
      </c>
      <c r="AE2114">
        <v>5.36442</v>
      </c>
      <c r="AF2114">
        <v>5.5230899999999998</v>
      </c>
      <c r="AG2114">
        <v>5.6690899999999997</v>
      </c>
      <c r="AH2114">
        <v>5.8028700000000004</v>
      </c>
      <c r="AI2114">
        <v>5.9249799999999997</v>
      </c>
      <c r="AJ2114">
        <v>6.0343600000000004</v>
      </c>
      <c r="AK2114">
        <v>6.1324500000000004</v>
      </c>
      <c r="AL2114">
        <v>6.3527800000000001</v>
      </c>
    </row>
    <row r="2115" spans="1:38" x14ac:dyDescent="0.35">
      <c r="A2115" t="s">
        <v>806</v>
      </c>
      <c r="B2115" t="s">
        <v>103</v>
      </c>
      <c r="C2115">
        <v>1993</v>
      </c>
      <c r="D2115">
        <v>1</v>
      </c>
      <c r="E2115">
        <v>1</v>
      </c>
      <c r="F2115">
        <v>1</v>
      </c>
      <c r="G2115" t="s">
        <v>926</v>
      </c>
      <c r="H2115">
        <v>0</v>
      </c>
      <c r="I2115">
        <v>0</v>
      </c>
      <c r="J2115">
        <v>0</v>
      </c>
      <c r="K2115">
        <v>0</v>
      </c>
      <c r="L2115">
        <v>3.49948E-2</v>
      </c>
      <c r="M2115">
        <v>0.17141000000000001</v>
      </c>
      <c r="N2115">
        <v>0.46875600000000001</v>
      </c>
      <c r="O2115">
        <v>0.85585699999999998</v>
      </c>
      <c r="P2115">
        <v>1.24166</v>
      </c>
      <c r="Q2115">
        <v>1.59975</v>
      </c>
      <c r="R2115">
        <v>1.93689</v>
      </c>
      <c r="S2115">
        <v>2.2614999999999998</v>
      </c>
      <c r="T2115">
        <v>2.5771500000000001</v>
      </c>
      <c r="U2115">
        <v>2.8841199999999998</v>
      </c>
      <c r="V2115">
        <v>3.1814</v>
      </c>
      <c r="W2115">
        <v>3.4676999999999998</v>
      </c>
      <c r="X2115">
        <v>3.7418499999999999</v>
      </c>
      <c r="Y2115">
        <v>4.00298</v>
      </c>
      <c r="Z2115">
        <v>4.2505100000000002</v>
      </c>
      <c r="AA2115">
        <v>4.4841600000000001</v>
      </c>
      <c r="AB2115">
        <v>4.70383</v>
      </c>
      <c r="AC2115">
        <v>4.9095800000000001</v>
      </c>
      <c r="AD2115">
        <v>5.1015600000000001</v>
      </c>
      <c r="AE2115">
        <v>5.2799899999999997</v>
      </c>
      <c r="AF2115">
        <v>5.4451799999999997</v>
      </c>
      <c r="AG2115">
        <v>5.59748</v>
      </c>
      <c r="AH2115">
        <v>5.7373099999999999</v>
      </c>
      <c r="AI2115">
        <v>5.8651999999999997</v>
      </c>
      <c r="AJ2115">
        <v>5.9817099999999996</v>
      </c>
      <c r="AK2115">
        <v>6.0844100000000001</v>
      </c>
      <c r="AL2115">
        <v>6.3153199999999998</v>
      </c>
    </row>
    <row r="2116" spans="1:38" x14ac:dyDescent="0.35">
      <c r="A2116" t="s">
        <v>808</v>
      </c>
      <c r="B2116">
        <v>1</v>
      </c>
      <c r="C2116">
        <v>1993</v>
      </c>
      <c r="D2116">
        <v>1</v>
      </c>
      <c r="E2116">
        <v>1</v>
      </c>
      <c r="F2116">
        <v>1</v>
      </c>
      <c r="G2116" t="s">
        <v>927</v>
      </c>
      <c r="H2116">
        <v>0</v>
      </c>
      <c r="I2116">
        <v>3.75764E-3</v>
      </c>
      <c r="J2116">
        <v>5.09077E-2</v>
      </c>
      <c r="K2116">
        <v>0.23291100000000001</v>
      </c>
      <c r="L2116">
        <v>0.55819300000000005</v>
      </c>
      <c r="M2116">
        <v>0.84004199999999996</v>
      </c>
      <c r="N2116">
        <v>0.95600200000000002</v>
      </c>
      <c r="O2116">
        <v>0.95989000000000002</v>
      </c>
      <c r="P2116">
        <v>0.91556999999999999</v>
      </c>
      <c r="Q2116">
        <v>0.85012900000000002</v>
      </c>
      <c r="R2116">
        <v>0.77609700000000004</v>
      </c>
      <c r="S2116">
        <v>0.70100300000000004</v>
      </c>
      <c r="T2116">
        <v>0.62941499999999995</v>
      </c>
      <c r="U2116">
        <v>0.56379900000000005</v>
      </c>
      <c r="V2116">
        <v>0.50519199999999997</v>
      </c>
      <c r="W2116">
        <v>0.453737</v>
      </c>
      <c r="X2116">
        <v>0.40907100000000002</v>
      </c>
      <c r="Y2116">
        <v>0.37058000000000002</v>
      </c>
      <c r="Z2116">
        <v>0.337557</v>
      </c>
      <c r="AA2116">
        <v>0.30929299999999998</v>
      </c>
      <c r="AB2116">
        <v>0.28512799999999999</v>
      </c>
      <c r="AC2116">
        <v>0.26447100000000001</v>
      </c>
      <c r="AD2116">
        <v>0.246807</v>
      </c>
      <c r="AE2116">
        <v>0.23169500000000001</v>
      </c>
      <c r="AF2116">
        <v>0.21875700000000001</v>
      </c>
      <c r="AG2116">
        <v>0.207676</v>
      </c>
      <c r="AH2116">
        <v>0.198184</v>
      </c>
      <c r="AI2116">
        <v>0.190056</v>
      </c>
      <c r="AJ2116">
        <v>0.18241099999999999</v>
      </c>
      <c r="AK2116">
        <v>0.17507900000000001</v>
      </c>
      <c r="AL2116">
        <v>0.15950400000000001</v>
      </c>
    </row>
    <row r="2117" spans="1:38" x14ac:dyDescent="0.35">
      <c r="A2117" t="s">
        <v>810</v>
      </c>
      <c r="B2117">
        <v>1</v>
      </c>
      <c r="C2117">
        <v>1993</v>
      </c>
      <c r="D2117">
        <v>1</v>
      </c>
      <c r="E2117">
        <v>1</v>
      </c>
      <c r="F2117">
        <v>1</v>
      </c>
      <c r="G2117" t="s">
        <v>928</v>
      </c>
      <c r="H2117">
        <v>3.2773499999999997E-2</v>
      </c>
      <c r="I2117">
        <v>0.100285</v>
      </c>
      <c r="J2117">
        <v>0.21429799999999999</v>
      </c>
      <c r="K2117">
        <v>0.35818299999999997</v>
      </c>
      <c r="L2117">
        <v>0.52882600000000002</v>
      </c>
      <c r="M2117">
        <v>0.72297999999999996</v>
      </c>
      <c r="N2117">
        <v>0.94805300000000003</v>
      </c>
      <c r="O2117">
        <v>1.2035899999999999</v>
      </c>
      <c r="P2117">
        <v>1.4770399999999999</v>
      </c>
      <c r="Q2117">
        <v>1.7576499999999999</v>
      </c>
      <c r="R2117">
        <v>2.0386199999999999</v>
      </c>
      <c r="S2117">
        <v>2.3151000000000002</v>
      </c>
      <c r="T2117">
        <v>2.5833599999999999</v>
      </c>
      <c r="U2117">
        <v>2.8405300000000002</v>
      </c>
      <c r="V2117">
        <v>3.0844900000000002</v>
      </c>
      <c r="W2117">
        <v>3.3137599999999998</v>
      </c>
      <c r="X2117">
        <v>3.5274100000000002</v>
      </c>
      <c r="Y2117">
        <v>3.7249599999999998</v>
      </c>
      <c r="Z2117">
        <v>3.9062899999999998</v>
      </c>
      <c r="AA2117">
        <v>4.0715399999999997</v>
      </c>
      <c r="AB2117">
        <v>4.2211299999999996</v>
      </c>
      <c r="AC2117">
        <v>4.3556100000000004</v>
      </c>
      <c r="AD2117">
        <v>4.4756799999999997</v>
      </c>
      <c r="AE2117">
        <v>4.5821100000000001</v>
      </c>
      <c r="AF2117">
        <v>4.6757400000000002</v>
      </c>
      <c r="AG2117">
        <v>4.7574399999999999</v>
      </c>
      <c r="AH2117">
        <v>4.8280500000000002</v>
      </c>
      <c r="AI2117">
        <v>4.88842</v>
      </c>
      <c r="AJ2117">
        <v>4.9564899999999996</v>
      </c>
      <c r="AK2117">
        <v>5.0343299999999997</v>
      </c>
      <c r="AL2117">
        <v>5.2112999999999996</v>
      </c>
    </row>
    <row r="2118" spans="1:38" x14ac:dyDescent="0.35">
      <c r="A2118" t="s">
        <v>808</v>
      </c>
      <c r="B2118">
        <v>2</v>
      </c>
      <c r="C2118">
        <v>1993</v>
      </c>
      <c r="D2118">
        <v>1</v>
      </c>
      <c r="E2118">
        <v>1</v>
      </c>
      <c r="F2118">
        <v>1</v>
      </c>
      <c r="G2118" t="s">
        <v>929</v>
      </c>
      <c r="H2118">
        <v>0</v>
      </c>
      <c r="I2118" s="2">
        <v>7.5619800000000001E-6</v>
      </c>
      <c r="J2118">
        <v>6.6459099999999997E-4</v>
      </c>
      <c r="K2118">
        <v>2.1304199999999999E-2</v>
      </c>
      <c r="L2118">
        <v>0.19608400000000001</v>
      </c>
      <c r="M2118">
        <v>0.574434</v>
      </c>
      <c r="N2118">
        <v>0.85866500000000001</v>
      </c>
      <c r="O2118">
        <v>0.96506599999999998</v>
      </c>
      <c r="P2118">
        <v>0.99228099999999997</v>
      </c>
      <c r="Q2118">
        <v>0.99826499999999996</v>
      </c>
      <c r="R2118">
        <v>0.99957300000000004</v>
      </c>
      <c r="S2118">
        <v>0.99988100000000002</v>
      </c>
      <c r="T2118">
        <v>0.99996200000000002</v>
      </c>
      <c r="U2118">
        <v>0.99998600000000004</v>
      </c>
      <c r="V2118">
        <v>0.99999400000000005</v>
      </c>
      <c r="W2118">
        <v>0.99999700000000002</v>
      </c>
      <c r="X2118">
        <v>0.99999899999999997</v>
      </c>
      <c r="Y2118">
        <v>0.99999899999999997</v>
      </c>
      <c r="Z2118">
        <v>0.99999899999999997</v>
      </c>
      <c r="AA2118">
        <v>1</v>
      </c>
      <c r="AB2118">
        <v>1</v>
      </c>
      <c r="AC2118">
        <v>1</v>
      </c>
      <c r="AD2118">
        <v>1</v>
      </c>
      <c r="AE2118">
        <v>1</v>
      </c>
      <c r="AF2118">
        <v>1</v>
      </c>
      <c r="AG2118">
        <v>1</v>
      </c>
      <c r="AH2118">
        <v>1</v>
      </c>
      <c r="AI2118">
        <v>1</v>
      </c>
      <c r="AJ2118">
        <v>1</v>
      </c>
      <c r="AK2118">
        <v>1</v>
      </c>
      <c r="AL2118">
        <v>1</v>
      </c>
    </row>
    <row r="2119" spans="1:38" x14ac:dyDescent="0.35">
      <c r="A2119" t="s">
        <v>810</v>
      </c>
      <c r="B2119">
        <v>2</v>
      </c>
      <c r="C2119">
        <v>1993</v>
      </c>
      <c r="D2119">
        <v>1</v>
      </c>
      <c r="E2119">
        <v>1</v>
      </c>
      <c r="F2119">
        <v>1</v>
      </c>
      <c r="G2119" t="s">
        <v>930</v>
      </c>
      <c r="H2119">
        <v>3.8733700000000003E-2</v>
      </c>
      <c r="I2119">
        <v>0.13276399999999999</v>
      </c>
      <c r="J2119">
        <v>0.30129800000000001</v>
      </c>
      <c r="K2119">
        <v>0.48378500000000002</v>
      </c>
      <c r="L2119">
        <v>0.63619899999999996</v>
      </c>
      <c r="M2119">
        <v>0.791547</v>
      </c>
      <c r="N2119">
        <v>0.98648100000000005</v>
      </c>
      <c r="O2119">
        <v>1.2313700000000001</v>
      </c>
      <c r="P2119">
        <v>1.51281</v>
      </c>
      <c r="Q2119">
        <v>1.8134399999999999</v>
      </c>
      <c r="R2119">
        <v>2.12195</v>
      </c>
      <c r="S2119">
        <v>2.4316300000000002</v>
      </c>
      <c r="T2119">
        <v>2.7379699999999998</v>
      </c>
      <c r="U2119">
        <v>3.0376799999999999</v>
      </c>
      <c r="V2119">
        <v>3.3282400000000001</v>
      </c>
      <c r="W2119">
        <v>3.6078000000000001</v>
      </c>
      <c r="X2119">
        <v>3.87507</v>
      </c>
      <c r="Y2119">
        <v>4.1291700000000002</v>
      </c>
      <c r="Z2119">
        <v>4.3696000000000002</v>
      </c>
      <c r="AA2119">
        <v>4.5961400000000001</v>
      </c>
      <c r="AB2119">
        <v>4.8087600000000004</v>
      </c>
      <c r="AC2119">
        <v>5.0075399999999997</v>
      </c>
      <c r="AD2119">
        <v>5.1926699999999997</v>
      </c>
      <c r="AE2119">
        <v>5.36442</v>
      </c>
      <c r="AF2119">
        <v>5.5230899999999998</v>
      </c>
      <c r="AG2119">
        <v>5.6690800000000001</v>
      </c>
      <c r="AH2119">
        <v>5.8028599999999999</v>
      </c>
      <c r="AI2119">
        <v>5.9249700000000001</v>
      </c>
      <c r="AJ2119">
        <v>6.0343499999999999</v>
      </c>
      <c r="AK2119">
        <v>6.1324399999999999</v>
      </c>
      <c r="AL2119">
        <v>6.3527800000000001</v>
      </c>
    </row>
    <row r="2120" spans="1:38" x14ac:dyDescent="0.35">
      <c r="A2120" t="s">
        <v>808</v>
      </c>
      <c r="B2120">
        <v>3</v>
      </c>
      <c r="C2120">
        <v>1993</v>
      </c>
      <c r="D2120">
        <v>1</v>
      </c>
      <c r="E2120">
        <v>1</v>
      </c>
      <c r="F2120">
        <v>1</v>
      </c>
      <c r="G2120" t="s">
        <v>931</v>
      </c>
      <c r="H2120">
        <v>0</v>
      </c>
      <c r="I2120" s="2">
        <v>2.2679499999999999E-7</v>
      </c>
      <c r="J2120" s="2">
        <v>2.5400400000000002E-5</v>
      </c>
      <c r="K2120">
        <v>1.3362000000000001E-3</v>
      </c>
      <c r="L2120">
        <v>3.0018300000000001E-2</v>
      </c>
      <c r="M2120">
        <v>0.20678099999999999</v>
      </c>
      <c r="N2120">
        <v>0.54617300000000002</v>
      </c>
      <c r="O2120">
        <v>0.81882100000000002</v>
      </c>
      <c r="P2120">
        <v>0.94275900000000001</v>
      </c>
      <c r="Q2120">
        <v>0.98362499999999997</v>
      </c>
      <c r="R2120">
        <v>0.99531400000000003</v>
      </c>
      <c r="S2120">
        <v>0.99857200000000002</v>
      </c>
      <c r="T2120">
        <v>0.99952099999999999</v>
      </c>
      <c r="U2120">
        <v>0.99982000000000004</v>
      </c>
      <c r="V2120">
        <v>0.99992400000000004</v>
      </c>
      <c r="W2120">
        <v>0.99996399999999996</v>
      </c>
      <c r="X2120">
        <v>0.99998100000000001</v>
      </c>
      <c r="Y2120">
        <v>0.99998900000000002</v>
      </c>
      <c r="Z2120">
        <v>0.99999300000000002</v>
      </c>
      <c r="AA2120">
        <v>0.99999499999999997</v>
      </c>
      <c r="AB2120">
        <v>0.999996</v>
      </c>
      <c r="AC2120">
        <v>0.99999700000000002</v>
      </c>
      <c r="AD2120">
        <v>0.99999700000000002</v>
      </c>
      <c r="AE2120">
        <v>0.99999800000000005</v>
      </c>
      <c r="AF2120">
        <v>0.99999800000000005</v>
      </c>
      <c r="AG2120">
        <v>0.99999800000000005</v>
      </c>
      <c r="AH2120">
        <v>0.99999700000000002</v>
      </c>
      <c r="AI2120">
        <v>0.99999700000000002</v>
      </c>
      <c r="AJ2120">
        <v>0.99999700000000002</v>
      </c>
      <c r="AK2120">
        <v>0.99999800000000005</v>
      </c>
      <c r="AL2120">
        <v>0.99999899999999997</v>
      </c>
    </row>
    <row r="2121" spans="1:38" x14ac:dyDescent="0.35">
      <c r="A2121" t="s">
        <v>810</v>
      </c>
      <c r="B2121">
        <v>3</v>
      </c>
      <c r="C2121">
        <v>1993</v>
      </c>
      <c r="D2121">
        <v>1</v>
      </c>
      <c r="E2121">
        <v>1</v>
      </c>
      <c r="F2121">
        <v>1</v>
      </c>
      <c r="G2121" t="s">
        <v>932</v>
      </c>
      <c r="H2121">
        <v>4.0964199999999999E-2</v>
      </c>
      <c r="I2121">
        <v>0.13791900000000001</v>
      </c>
      <c r="J2121">
        <v>0.31542500000000001</v>
      </c>
      <c r="K2121">
        <v>0.54575099999999999</v>
      </c>
      <c r="L2121">
        <v>0.75289799999999996</v>
      </c>
      <c r="M2121">
        <v>0.91881699999999999</v>
      </c>
      <c r="N2121">
        <v>1.0877300000000001</v>
      </c>
      <c r="O2121">
        <v>1.2921</v>
      </c>
      <c r="P2121">
        <v>1.5413300000000001</v>
      </c>
      <c r="Q2121">
        <v>1.8248500000000001</v>
      </c>
      <c r="R2121">
        <v>2.12622</v>
      </c>
      <c r="S2121">
        <v>2.4332400000000001</v>
      </c>
      <c r="T2121">
        <v>2.7386200000000001</v>
      </c>
      <c r="U2121">
        <v>3.03796</v>
      </c>
      <c r="V2121">
        <v>3.3283700000000001</v>
      </c>
      <c r="W2121">
        <v>3.6078800000000002</v>
      </c>
      <c r="X2121">
        <v>3.8751099999999998</v>
      </c>
      <c r="Y2121">
        <v>4.1292</v>
      </c>
      <c r="Z2121">
        <v>4.3696200000000003</v>
      </c>
      <c r="AA2121">
        <v>4.5961600000000002</v>
      </c>
      <c r="AB2121">
        <v>4.80877</v>
      </c>
      <c r="AC2121">
        <v>5.0075500000000002</v>
      </c>
      <c r="AD2121">
        <v>5.1926800000000002</v>
      </c>
      <c r="AE2121">
        <v>5.36442</v>
      </c>
      <c r="AF2121">
        <v>5.5231000000000003</v>
      </c>
      <c r="AG2121">
        <v>5.6690899999999997</v>
      </c>
      <c r="AH2121">
        <v>5.8028700000000004</v>
      </c>
      <c r="AI2121">
        <v>5.9249900000000002</v>
      </c>
      <c r="AJ2121">
        <v>6.0343600000000004</v>
      </c>
      <c r="AK2121">
        <v>6.1324500000000004</v>
      </c>
      <c r="AL2121">
        <v>6.3527800000000001</v>
      </c>
    </row>
    <row r="2122" spans="1:38" x14ac:dyDescent="0.35">
      <c r="A2122" t="s">
        <v>808</v>
      </c>
      <c r="B2122">
        <v>4</v>
      </c>
      <c r="C2122">
        <v>1993</v>
      </c>
      <c r="D2122">
        <v>1</v>
      </c>
      <c r="E2122">
        <v>1</v>
      </c>
      <c r="F2122">
        <v>1</v>
      </c>
      <c r="G2122" t="s">
        <v>933</v>
      </c>
      <c r="H2122">
        <v>0</v>
      </c>
      <c r="I2122">
        <v>1.75231E-2</v>
      </c>
      <c r="J2122">
        <v>5.7464000000000001E-2</v>
      </c>
      <c r="K2122">
        <v>0.13123399999999999</v>
      </c>
      <c r="L2122">
        <v>0.24490799999999999</v>
      </c>
      <c r="M2122">
        <v>0.38923999999999997</v>
      </c>
      <c r="N2122">
        <v>0.54479900000000003</v>
      </c>
      <c r="O2122">
        <v>0.68996599999999997</v>
      </c>
      <c r="P2122">
        <v>0.80825499999999995</v>
      </c>
      <c r="Q2122">
        <v>0.892262</v>
      </c>
      <c r="R2122">
        <v>0.94422099999999998</v>
      </c>
      <c r="S2122">
        <v>0.97264600000000001</v>
      </c>
      <c r="T2122">
        <v>0.98685900000000004</v>
      </c>
      <c r="U2122">
        <v>0.99361600000000005</v>
      </c>
      <c r="V2122">
        <v>0.99678199999999995</v>
      </c>
      <c r="W2122">
        <v>0.99828600000000001</v>
      </c>
      <c r="X2122">
        <v>0.99902400000000002</v>
      </c>
      <c r="Y2122">
        <v>0.99940099999999998</v>
      </c>
      <c r="Z2122">
        <v>0.99960199999999999</v>
      </c>
      <c r="AA2122">
        <v>0.99971500000000002</v>
      </c>
      <c r="AB2122">
        <v>0.99978</v>
      </c>
      <c r="AC2122">
        <v>0.99981900000000001</v>
      </c>
      <c r="AD2122">
        <v>0.99984200000000001</v>
      </c>
      <c r="AE2122">
        <v>0.99985500000000005</v>
      </c>
      <c r="AF2122">
        <v>0.99986299999999995</v>
      </c>
      <c r="AG2122">
        <v>0.99986600000000003</v>
      </c>
      <c r="AH2122">
        <v>0.99986600000000003</v>
      </c>
      <c r="AI2122">
        <v>0.99986399999999998</v>
      </c>
      <c r="AJ2122">
        <v>0.99987000000000004</v>
      </c>
      <c r="AK2122">
        <v>0.999884</v>
      </c>
      <c r="AL2122">
        <v>0.99990599999999996</v>
      </c>
    </row>
    <row r="2123" spans="1:38" x14ac:dyDescent="0.35">
      <c r="A2123" t="s">
        <v>810</v>
      </c>
      <c r="B2123">
        <v>4</v>
      </c>
      <c r="C2123">
        <v>1993</v>
      </c>
      <c r="D2123">
        <v>1</v>
      </c>
      <c r="E2123">
        <v>1</v>
      </c>
      <c r="F2123">
        <v>1</v>
      </c>
      <c r="G2123" t="s">
        <v>934</v>
      </c>
      <c r="H2123">
        <v>1.5756900000000001E-2</v>
      </c>
      <c r="I2123">
        <v>7.0246400000000001E-2</v>
      </c>
      <c r="J2123">
        <v>0.17907899999999999</v>
      </c>
      <c r="K2123">
        <v>0.32938800000000001</v>
      </c>
      <c r="L2123">
        <v>0.52222900000000005</v>
      </c>
      <c r="M2123">
        <v>0.75043099999999996</v>
      </c>
      <c r="N2123">
        <v>1.00586</v>
      </c>
      <c r="O2123">
        <v>1.28041</v>
      </c>
      <c r="P2123">
        <v>1.56674</v>
      </c>
      <c r="Q2123">
        <v>1.8593999999999999</v>
      </c>
      <c r="R2123">
        <v>2.1556099999999998</v>
      </c>
      <c r="S2123">
        <v>2.4538199999999999</v>
      </c>
      <c r="T2123">
        <v>2.7516699999999998</v>
      </c>
      <c r="U2123">
        <v>3.0459000000000001</v>
      </c>
      <c r="V2123">
        <v>3.3331900000000001</v>
      </c>
      <c r="W2123">
        <v>3.6108600000000002</v>
      </c>
      <c r="X2123">
        <v>3.87703</v>
      </c>
      <c r="Y2123">
        <v>4.1304999999999996</v>
      </c>
      <c r="Z2123">
        <v>4.3705499999999997</v>
      </c>
      <c r="AA2123">
        <v>4.5968499999999999</v>
      </c>
      <c r="AB2123">
        <v>4.80931</v>
      </c>
      <c r="AC2123">
        <v>5.008</v>
      </c>
      <c r="AD2123">
        <v>5.1930699999999996</v>
      </c>
      <c r="AE2123">
        <v>5.36477</v>
      </c>
      <c r="AF2123">
        <v>5.5234199999999998</v>
      </c>
      <c r="AG2123">
        <v>5.6694000000000004</v>
      </c>
      <c r="AH2123">
        <v>5.8031800000000002</v>
      </c>
      <c r="AI2123">
        <v>5.9253</v>
      </c>
      <c r="AJ2123">
        <v>6.0346500000000001</v>
      </c>
      <c r="AK2123">
        <v>6.1326799999999997</v>
      </c>
      <c r="AL2123">
        <v>6.3529099999999996</v>
      </c>
    </row>
    <row r="2124" spans="1:38" x14ac:dyDescent="0.35">
      <c r="A2124" t="s">
        <v>808</v>
      </c>
      <c r="B2124">
        <v>5</v>
      </c>
      <c r="C2124">
        <v>1993</v>
      </c>
      <c r="D2124">
        <v>1</v>
      </c>
      <c r="E2124">
        <v>1</v>
      </c>
      <c r="F2124">
        <v>1</v>
      </c>
      <c r="G2124" t="s">
        <v>935</v>
      </c>
      <c r="H2124">
        <v>0</v>
      </c>
      <c r="I2124">
        <v>1.75231E-2</v>
      </c>
      <c r="J2124">
        <v>5.7464000000000001E-2</v>
      </c>
      <c r="K2124">
        <v>0.13123399999999999</v>
      </c>
      <c r="L2124">
        <v>0.24490799999999999</v>
      </c>
      <c r="M2124">
        <v>0.38923999999999997</v>
      </c>
      <c r="N2124">
        <v>0.54479900000000003</v>
      </c>
      <c r="O2124">
        <v>0.68996599999999997</v>
      </c>
      <c r="P2124">
        <v>0.80825499999999995</v>
      </c>
      <c r="Q2124">
        <v>0.892262</v>
      </c>
      <c r="R2124">
        <v>0.94422099999999998</v>
      </c>
      <c r="S2124">
        <v>0.97264600000000001</v>
      </c>
      <c r="T2124">
        <v>0.98685900000000004</v>
      </c>
      <c r="U2124">
        <v>0.99361600000000005</v>
      </c>
      <c r="V2124">
        <v>0.99678199999999995</v>
      </c>
      <c r="W2124">
        <v>0.99828600000000001</v>
      </c>
      <c r="X2124">
        <v>0.99902400000000002</v>
      </c>
      <c r="Y2124">
        <v>0.99940099999999998</v>
      </c>
      <c r="Z2124">
        <v>0.99960199999999999</v>
      </c>
      <c r="AA2124">
        <v>0.99971500000000002</v>
      </c>
      <c r="AB2124">
        <v>0.99978</v>
      </c>
      <c r="AC2124">
        <v>0.99981900000000001</v>
      </c>
      <c r="AD2124">
        <v>0.99984200000000001</v>
      </c>
      <c r="AE2124">
        <v>0.99985500000000005</v>
      </c>
      <c r="AF2124">
        <v>0.99986299999999995</v>
      </c>
      <c r="AG2124">
        <v>0.99986600000000003</v>
      </c>
      <c r="AH2124">
        <v>0.99986600000000003</v>
      </c>
      <c r="AI2124">
        <v>0.99986399999999998</v>
      </c>
      <c r="AJ2124">
        <v>0.99987000000000004</v>
      </c>
      <c r="AK2124">
        <v>0.999884</v>
      </c>
      <c r="AL2124">
        <v>0.99990599999999996</v>
      </c>
    </row>
    <row r="2125" spans="1:38" x14ac:dyDescent="0.35">
      <c r="A2125" t="s">
        <v>810</v>
      </c>
      <c r="B2125">
        <v>5</v>
      </c>
      <c r="C2125">
        <v>1993</v>
      </c>
      <c r="D2125">
        <v>1</v>
      </c>
      <c r="E2125">
        <v>1</v>
      </c>
      <c r="F2125">
        <v>1</v>
      </c>
      <c r="G2125" t="s">
        <v>936</v>
      </c>
      <c r="H2125">
        <v>1.5756900000000001E-2</v>
      </c>
      <c r="I2125">
        <v>7.0246400000000001E-2</v>
      </c>
      <c r="J2125">
        <v>0.17907899999999999</v>
      </c>
      <c r="K2125">
        <v>0.32938800000000001</v>
      </c>
      <c r="L2125">
        <v>0.52222900000000005</v>
      </c>
      <c r="M2125">
        <v>0.75043099999999996</v>
      </c>
      <c r="N2125">
        <v>1.00586</v>
      </c>
      <c r="O2125">
        <v>1.28041</v>
      </c>
      <c r="P2125">
        <v>1.56674</v>
      </c>
      <c r="Q2125">
        <v>1.8593999999999999</v>
      </c>
      <c r="R2125">
        <v>2.1556099999999998</v>
      </c>
      <c r="S2125">
        <v>2.4538199999999999</v>
      </c>
      <c r="T2125">
        <v>2.7516699999999998</v>
      </c>
      <c r="U2125">
        <v>3.0459000000000001</v>
      </c>
      <c r="V2125">
        <v>3.3331900000000001</v>
      </c>
      <c r="W2125">
        <v>3.6108600000000002</v>
      </c>
      <c r="X2125">
        <v>3.87703</v>
      </c>
      <c r="Y2125">
        <v>4.1304999999999996</v>
      </c>
      <c r="Z2125">
        <v>4.3705499999999997</v>
      </c>
      <c r="AA2125">
        <v>4.5968499999999999</v>
      </c>
      <c r="AB2125">
        <v>4.80931</v>
      </c>
      <c r="AC2125">
        <v>5.008</v>
      </c>
      <c r="AD2125">
        <v>5.1930699999999996</v>
      </c>
      <c r="AE2125">
        <v>5.36477</v>
      </c>
      <c r="AF2125">
        <v>5.5234199999999998</v>
      </c>
      <c r="AG2125">
        <v>5.6694000000000004</v>
      </c>
      <c r="AH2125">
        <v>5.8031800000000002</v>
      </c>
      <c r="AI2125">
        <v>5.9253</v>
      </c>
      <c r="AJ2125">
        <v>6.0346500000000001</v>
      </c>
      <c r="AK2125">
        <v>6.1326799999999997</v>
      </c>
      <c r="AL2125">
        <v>6.3529099999999996</v>
      </c>
    </row>
    <row r="2126" spans="1:38" x14ac:dyDescent="0.35">
      <c r="A2126" t="s">
        <v>808</v>
      </c>
      <c r="B2126">
        <v>6</v>
      </c>
      <c r="C2126">
        <v>1993</v>
      </c>
      <c r="D2126">
        <v>1</v>
      </c>
      <c r="E2126">
        <v>1</v>
      </c>
      <c r="F2126">
        <v>1</v>
      </c>
      <c r="G2126" t="s">
        <v>937</v>
      </c>
      <c r="H2126">
        <v>0</v>
      </c>
      <c r="I2126">
        <v>8.1285999999999997E-3</v>
      </c>
      <c r="J2126">
        <v>4.4974800000000002E-2</v>
      </c>
      <c r="K2126">
        <v>0.139098</v>
      </c>
      <c r="L2126">
        <v>0.30765999999999999</v>
      </c>
      <c r="M2126">
        <v>0.52420900000000004</v>
      </c>
      <c r="N2126">
        <v>0.73062700000000003</v>
      </c>
      <c r="O2126">
        <v>0.877054</v>
      </c>
      <c r="P2126">
        <v>0.95405300000000004</v>
      </c>
      <c r="Q2126">
        <v>0.98509000000000002</v>
      </c>
      <c r="R2126">
        <v>0.99543599999999999</v>
      </c>
      <c r="S2126">
        <v>0.99854900000000002</v>
      </c>
      <c r="T2126">
        <v>0.99946100000000004</v>
      </c>
      <c r="U2126">
        <v>0.99973599999999996</v>
      </c>
      <c r="V2126">
        <v>0.99982300000000002</v>
      </c>
      <c r="W2126">
        <v>0.99985400000000002</v>
      </c>
      <c r="X2126">
        <v>0.99986600000000003</v>
      </c>
      <c r="Y2126">
        <v>0.99987099999999995</v>
      </c>
      <c r="Z2126">
        <v>0.99987300000000001</v>
      </c>
      <c r="AA2126">
        <v>0.99987400000000004</v>
      </c>
      <c r="AB2126">
        <v>0.99987499999999996</v>
      </c>
      <c r="AC2126">
        <v>0.99987499999999996</v>
      </c>
      <c r="AD2126">
        <v>0.99987499999999996</v>
      </c>
      <c r="AE2126">
        <v>0.99987499999999996</v>
      </c>
      <c r="AF2126">
        <v>0.99987499999999996</v>
      </c>
      <c r="AG2126">
        <v>0.99987499999999996</v>
      </c>
      <c r="AH2126">
        <v>0.99987499999999996</v>
      </c>
      <c r="AI2126">
        <v>0.99987499999999996</v>
      </c>
      <c r="AJ2126">
        <v>0.99987499999999996</v>
      </c>
      <c r="AK2126">
        <v>0.99987499999999996</v>
      </c>
      <c r="AL2126">
        <v>0.99987599999999999</v>
      </c>
    </row>
    <row r="2127" spans="1:38" x14ac:dyDescent="0.35">
      <c r="A2127" t="s">
        <v>810</v>
      </c>
      <c r="B2127">
        <v>6</v>
      </c>
      <c r="C2127">
        <v>1993</v>
      </c>
      <c r="D2127">
        <v>1</v>
      </c>
      <c r="E2127">
        <v>1</v>
      </c>
      <c r="F2127">
        <v>1</v>
      </c>
      <c r="G2127" t="s">
        <v>938</v>
      </c>
      <c r="H2127">
        <v>2.0172599999999999E-2</v>
      </c>
      <c r="I2127">
        <v>8.0052300000000007E-2</v>
      </c>
      <c r="J2127">
        <v>0.192721</v>
      </c>
      <c r="K2127">
        <v>0.34431499999999998</v>
      </c>
      <c r="L2127">
        <v>0.53434400000000004</v>
      </c>
      <c r="M2127">
        <v>0.75473299999999999</v>
      </c>
      <c r="N2127">
        <v>0.99711099999999997</v>
      </c>
      <c r="O2127">
        <v>1.25593</v>
      </c>
      <c r="P2127">
        <v>1.5311699999999999</v>
      </c>
      <c r="Q2127">
        <v>1.8228500000000001</v>
      </c>
      <c r="R2127">
        <v>2.1259399999999999</v>
      </c>
      <c r="S2127">
        <v>2.4331900000000002</v>
      </c>
      <c r="T2127">
        <v>2.7385799999999998</v>
      </c>
      <c r="U2127">
        <v>3.0379200000000002</v>
      </c>
      <c r="V2127">
        <v>3.3283499999999999</v>
      </c>
      <c r="W2127">
        <v>3.6078600000000001</v>
      </c>
      <c r="X2127">
        <v>3.8751000000000002</v>
      </c>
      <c r="Y2127">
        <v>4.1291900000000004</v>
      </c>
      <c r="Z2127">
        <v>4.3696200000000003</v>
      </c>
      <c r="AA2127">
        <v>4.5961499999999997</v>
      </c>
      <c r="AB2127">
        <v>4.8087600000000004</v>
      </c>
      <c r="AC2127">
        <v>5.0075399999999997</v>
      </c>
      <c r="AD2127">
        <v>5.1926800000000002</v>
      </c>
      <c r="AE2127">
        <v>5.36442</v>
      </c>
      <c r="AF2127">
        <v>5.5230899999999998</v>
      </c>
      <c r="AG2127">
        <v>5.6690899999999997</v>
      </c>
      <c r="AH2127">
        <v>5.8028700000000004</v>
      </c>
      <c r="AI2127">
        <v>5.9249799999999997</v>
      </c>
      <c r="AJ2127">
        <v>6.0343600000000004</v>
      </c>
      <c r="AK2127">
        <v>6.1324500000000004</v>
      </c>
      <c r="AL2127">
        <v>6.3527800000000001</v>
      </c>
    </row>
    <row r="2128" spans="1:38" x14ac:dyDescent="0.35">
      <c r="A2128" t="s">
        <v>806</v>
      </c>
      <c r="B2128" t="s">
        <v>103</v>
      </c>
      <c r="C2128">
        <v>1994</v>
      </c>
      <c r="D2128">
        <v>1</v>
      </c>
      <c r="E2128">
        <v>1</v>
      </c>
      <c r="F2128">
        <v>1</v>
      </c>
      <c r="G2128" t="s">
        <v>939</v>
      </c>
      <c r="H2128">
        <v>0</v>
      </c>
      <c r="I2128">
        <v>0</v>
      </c>
      <c r="J2128">
        <v>0</v>
      </c>
      <c r="K2128">
        <v>0</v>
      </c>
      <c r="L2128">
        <v>3.49948E-2</v>
      </c>
      <c r="M2128">
        <v>0.17141000000000001</v>
      </c>
      <c r="N2128">
        <v>0.46875600000000001</v>
      </c>
      <c r="O2128">
        <v>0.85585699999999998</v>
      </c>
      <c r="P2128">
        <v>1.24166</v>
      </c>
      <c r="Q2128">
        <v>1.59975</v>
      </c>
      <c r="R2128">
        <v>1.93689</v>
      </c>
      <c r="S2128">
        <v>2.2614999999999998</v>
      </c>
      <c r="T2128">
        <v>2.5771500000000001</v>
      </c>
      <c r="U2128">
        <v>2.8841199999999998</v>
      </c>
      <c r="V2128">
        <v>3.1814</v>
      </c>
      <c r="W2128">
        <v>3.4676999999999998</v>
      </c>
      <c r="X2128">
        <v>3.7418499999999999</v>
      </c>
      <c r="Y2128">
        <v>4.00298</v>
      </c>
      <c r="Z2128">
        <v>4.2505100000000002</v>
      </c>
      <c r="AA2128">
        <v>4.4841600000000001</v>
      </c>
      <c r="AB2128">
        <v>4.70383</v>
      </c>
      <c r="AC2128">
        <v>4.9095800000000001</v>
      </c>
      <c r="AD2128">
        <v>5.1015600000000001</v>
      </c>
      <c r="AE2128">
        <v>5.2799899999999997</v>
      </c>
      <c r="AF2128">
        <v>5.4451799999999997</v>
      </c>
      <c r="AG2128">
        <v>5.59748</v>
      </c>
      <c r="AH2128">
        <v>5.7373099999999999</v>
      </c>
      <c r="AI2128">
        <v>5.8651999999999997</v>
      </c>
      <c r="AJ2128">
        <v>5.9817099999999996</v>
      </c>
      <c r="AK2128">
        <v>6.0844100000000001</v>
      </c>
      <c r="AL2128">
        <v>6.3153199999999998</v>
      </c>
    </row>
    <row r="2129" spans="1:38" x14ac:dyDescent="0.35">
      <c r="A2129" t="s">
        <v>808</v>
      </c>
      <c r="B2129">
        <v>1</v>
      </c>
      <c r="C2129">
        <v>1994</v>
      </c>
      <c r="D2129">
        <v>1</v>
      </c>
      <c r="E2129">
        <v>1</v>
      </c>
      <c r="F2129">
        <v>1</v>
      </c>
      <c r="G2129" t="s">
        <v>940</v>
      </c>
      <c r="H2129">
        <v>0</v>
      </c>
      <c r="I2129">
        <v>3.75764E-3</v>
      </c>
      <c r="J2129">
        <v>5.09077E-2</v>
      </c>
      <c r="K2129">
        <v>0.23291100000000001</v>
      </c>
      <c r="L2129">
        <v>0.55819300000000005</v>
      </c>
      <c r="M2129">
        <v>0.84004199999999996</v>
      </c>
      <c r="N2129">
        <v>0.95600200000000002</v>
      </c>
      <c r="O2129">
        <v>0.95989000000000002</v>
      </c>
      <c r="P2129">
        <v>0.91556999999999999</v>
      </c>
      <c r="Q2129">
        <v>0.85012900000000002</v>
      </c>
      <c r="R2129">
        <v>0.77609700000000004</v>
      </c>
      <c r="S2129">
        <v>0.70100300000000004</v>
      </c>
      <c r="T2129">
        <v>0.62941499999999995</v>
      </c>
      <c r="U2129">
        <v>0.56379900000000005</v>
      </c>
      <c r="V2129">
        <v>0.50519199999999997</v>
      </c>
      <c r="W2129">
        <v>0.453737</v>
      </c>
      <c r="X2129">
        <v>0.40907100000000002</v>
      </c>
      <c r="Y2129">
        <v>0.37058000000000002</v>
      </c>
      <c r="Z2129">
        <v>0.337557</v>
      </c>
      <c r="AA2129">
        <v>0.30929299999999998</v>
      </c>
      <c r="AB2129">
        <v>0.28512799999999999</v>
      </c>
      <c r="AC2129">
        <v>0.26447100000000001</v>
      </c>
      <c r="AD2129">
        <v>0.246807</v>
      </c>
      <c r="AE2129">
        <v>0.23169500000000001</v>
      </c>
      <c r="AF2129">
        <v>0.21875700000000001</v>
      </c>
      <c r="AG2129">
        <v>0.207676</v>
      </c>
      <c r="AH2129">
        <v>0.198184</v>
      </c>
      <c r="AI2129">
        <v>0.190056</v>
      </c>
      <c r="AJ2129">
        <v>0.18241099999999999</v>
      </c>
      <c r="AK2129">
        <v>0.17507900000000001</v>
      </c>
      <c r="AL2129">
        <v>0.15950400000000001</v>
      </c>
    </row>
    <row r="2130" spans="1:38" x14ac:dyDescent="0.35">
      <c r="A2130" t="s">
        <v>810</v>
      </c>
      <c r="B2130">
        <v>1</v>
      </c>
      <c r="C2130">
        <v>1994</v>
      </c>
      <c r="D2130">
        <v>1</v>
      </c>
      <c r="E2130">
        <v>1</v>
      </c>
      <c r="F2130">
        <v>1</v>
      </c>
      <c r="G2130" t="s">
        <v>941</v>
      </c>
      <c r="H2130">
        <v>3.2773499999999997E-2</v>
      </c>
      <c r="I2130">
        <v>0.100285</v>
      </c>
      <c r="J2130">
        <v>0.21429799999999999</v>
      </c>
      <c r="K2130">
        <v>0.35818299999999997</v>
      </c>
      <c r="L2130">
        <v>0.52882600000000002</v>
      </c>
      <c r="M2130">
        <v>0.72297999999999996</v>
      </c>
      <c r="N2130">
        <v>0.94805300000000003</v>
      </c>
      <c r="O2130">
        <v>1.2035899999999999</v>
      </c>
      <c r="P2130">
        <v>1.4770399999999999</v>
      </c>
      <c r="Q2130">
        <v>1.7576499999999999</v>
      </c>
      <c r="R2130">
        <v>2.0386199999999999</v>
      </c>
      <c r="S2130">
        <v>2.3151000000000002</v>
      </c>
      <c r="T2130">
        <v>2.5833599999999999</v>
      </c>
      <c r="U2130">
        <v>2.8405300000000002</v>
      </c>
      <c r="V2130">
        <v>3.0844900000000002</v>
      </c>
      <c r="W2130">
        <v>3.3137599999999998</v>
      </c>
      <c r="X2130">
        <v>3.5274100000000002</v>
      </c>
      <c r="Y2130">
        <v>3.7249599999999998</v>
      </c>
      <c r="Z2130">
        <v>3.9062899999999998</v>
      </c>
      <c r="AA2130">
        <v>4.0715399999999997</v>
      </c>
      <c r="AB2130">
        <v>4.2211299999999996</v>
      </c>
      <c r="AC2130">
        <v>4.3556100000000004</v>
      </c>
      <c r="AD2130">
        <v>4.4756799999999997</v>
      </c>
      <c r="AE2130">
        <v>4.5821100000000001</v>
      </c>
      <c r="AF2130">
        <v>4.6757400000000002</v>
      </c>
      <c r="AG2130">
        <v>4.7574399999999999</v>
      </c>
      <c r="AH2130">
        <v>4.8280500000000002</v>
      </c>
      <c r="AI2130">
        <v>4.88842</v>
      </c>
      <c r="AJ2130">
        <v>4.9564899999999996</v>
      </c>
      <c r="AK2130">
        <v>5.0343299999999997</v>
      </c>
      <c r="AL2130">
        <v>5.2112999999999996</v>
      </c>
    </row>
    <row r="2131" spans="1:38" x14ac:dyDescent="0.35">
      <c r="A2131" t="s">
        <v>808</v>
      </c>
      <c r="B2131">
        <v>2</v>
      </c>
      <c r="C2131">
        <v>1994</v>
      </c>
      <c r="D2131">
        <v>1</v>
      </c>
      <c r="E2131">
        <v>1</v>
      </c>
      <c r="F2131">
        <v>1</v>
      </c>
      <c r="G2131" t="s">
        <v>942</v>
      </c>
      <c r="H2131">
        <v>0</v>
      </c>
      <c r="I2131" s="2">
        <v>7.5619800000000001E-6</v>
      </c>
      <c r="J2131">
        <v>6.6459099999999997E-4</v>
      </c>
      <c r="K2131">
        <v>2.1304199999999999E-2</v>
      </c>
      <c r="L2131">
        <v>0.19608400000000001</v>
      </c>
      <c r="M2131">
        <v>0.574434</v>
      </c>
      <c r="N2131">
        <v>0.85866500000000001</v>
      </c>
      <c r="O2131">
        <v>0.96506599999999998</v>
      </c>
      <c r="P2131">
        <v>0.99228099999999997</v>
      </c>
      <c r="Q2131">
        <v>0.99826499999999996</v>
      </c>
      <c r="R2131">
        <v>0.99957300000000004</v>
      </c>
      <c r="S2131">
        <v>0.99988100000000002</v>
      </c>
      <c r="T2131">
        <v>0.99996200000000002</v>
      </c>
      <c r="U2131">
        <v>0.99998600000000004</v>
      </c>
      <c r="V2131">
        <v>0.99999400000000005</v>
      </c>
      <c r="W2131">
        <v>0.99999700000000002</v>
      </c>
      <c r="X2131">
        <v>0.99999899999999997</v>
      </c>
      <c r="Y2131">
        <v>0.99999899999999997</v>
      </c>
      <c r="Z2131">
        <v>0.99999899999999997</v>
      </c>
      <c r="AA2131">
        <v>1</v>
      </c>
      <c r="AB2131">
        <v>1</v>
      </c>
      <c r="AC2131">
        <v>1</v>
      </c>
      <c r="AD2131">
        <v>1</v>
      </c>
      <c r="AE2131">
        <v>1</v>
      </c>
      <c r="AF2131">
        <v>1</v>
      </c>
      <c r="AG2131">
        <v>1</v>
      </c>
      <c r="AH2131">
        <v>1</v>
      </c>
      <c r="AI2131">
        <v>1</v>
      </c>
      <c r="AJ2131">
        <v>1</v>
      </c>
      <c r="AK2131">
        <v>1</v>
      </c>
      <c r="AL2131">
        <v>1</v>
      </c>
    </row>
    <row r="2132" spans="1:38" x14ac:dyDescent="0.35">
      <c r="A2132" t="s">
        <v>810</v>
      </c>
      <c r="B2132">
        <v>2</v>
      </c>
      <c r="C2132">
        <v>1994</v>
      </c>
      <c r="D2132">
        <v>1</v>
      </c>
      <c r="E2132">
        <v>1</v>
      </c>
      <c r="F2132">
        <v>1</v>
      </c>
      <c r="G2132" t="s">
        <v>943</v>
      </c>
      <c r="H2132">
        <v>3.8733700000000003E-2</v>
      </c>
      <c r="I2132">
        <v>0.13276399999999999</v>
      </c>
      <c r="J2132">
        <v>0.30129800000000001</v>
      </c>
      <c r="K2132">
        <v>0.48378500000000002</v>
      </c>
      <c r="L2132">
        <v>0.63619899999999996</v>
      </c>
      <c r="M2132">
        <v>0.791547</v>
      </c>
      <c r="N2132">
        <v>0.98648100000000005</v>
      </c>
      <c r="O2132">
        <v>1.2313700000000001</v>
      </c>
      <c r="P2132">
        <v>1.51281</v>
      </c>
      <c r="Q2132">
        <v>1.8134399999999999</v>
      </c>
      <c r="R2132">
        <v>2.12195</v>
      </c>
      <c r="S2132">
        <v>2.4316300000000002</v>
      </c>
      <c r="T2132">
        <v>2.7379699999999998</v>
      </c>
      <c r="U2132">
        <v>3.0376799999999999</v>
      </c>
      <c r="V2132">
        <v>3.3282400000000001</v>
      </c>
      <c r="W2132">
        <v>3.6078000000000001</v>
      </c>
      <c r="X2132">
        <v>3.87507</v>
      </c>
      <c r="Y2132">
        <v>4.1291700000000002</v>
      </c>
      <c r="Z2132">
        <v>4.3696000000000002</v>
      </c>
      <c r="AA2132">
        <v>4.5961400000000001</v>
      </c>
      <c r="AB2132">
        <v>4.8087600000000004</v>
      </c>
      <c r="AC2132">
        <v>5.0075399999999997</v>
      </c>
      <c r="AD2132">
        <v>5.1926699999999997</v>
      </c>
      <c r="AE2132">
        <v>5.36442</v>
      </c>
      <c r="AF2132">
        <v>5.5230899999999998</v>
      </c>
      <c r="AG2132">
        <v>5.6690800000000001</v>
      </c>
      <c r="AH2132">
        <v>5.8028599999999999</v>
      </c>
      <c r="AI2132">
        <v>5.9249700000000001</v>
      </c>
      <c r="AJ2132">
        <v>6.0343499999999999</v>
      </c>
      <c r="AK2132">
        <v>6.1324399999999999</v>
      </c>
      <c r="AL2132">
        <v>6.3527800000000001</v>
      </c>
    </row>
    <row r="2133" spans="1:38" x14ac:dyDescent="0.35">
      <c r="A2133" t="s">
        <v>808</v>
      </c>
      <c r="B2133">
        <v>3</v>
      </c>
      <c r="C2133">
        <v>1994</v>
      </c>
      <c r="D2133">
        <v>1</v>
      </c>
      <c r="E2133">
        <v>1</v>
      </c>
      <c r="F2133">
        <v>1</v>
      </c>
      <c r="G2133" t="s">
        <v>944</v>
      </c>
      <c r="H2133">
        <v>0</v>
      </c>
      <c r="I2133" s="2">
        <v>2.2679499999999999E-7</v>
      </c>
      <c r="J2133" s="2">
        <v>2.5400400000000002E-5</v>
      </c>
      <c r="K2133">
        <v>1.3362000000000001E-3</v>
      </c>
      <c r="L2133">
        <v>3.0018300000000001E-2</v>
      </c>
      <c r="M2133">
        <v>0.20678099999999999</v>
      </c>
      <c r="N2133">
        <v>0.54617300000000002</v>
      </c>
      <c r="O2133">
        <v>0.81882100000000002</v>
      </c>
      <c r="P2133">
        <v>0.94275900000000001</v>
      </c>
      <c r="Q2133">
        <v>0.98362499999999997</v>
      </c>
      <c r="R2133">
        <v>0.99531400000000003</v>
      </c>
      <c r="S2133">
        <v>0.99857200000000002</v>
      </c>
      <c r="T2133">
        <v>0.99952099999999999</v>
      </c>
      <c r="U2133">
        <v>0.99982000000000004</v>
      </c>
      <c r="V2133">
        <v>0.99992400000000004</v>
      </c>
      <c r="W2133">
        <v>0.99996399999999996</v>
      </c>
      <c r="X2133">
        <v>0.99998100000000001</v>
      </c>
      <c r="Y2133">
        <v>0.99998900000000002</v>
      </c>
      <c r="Z2133">
        <v>0.99999300000000002</v>
      </c>
      <c r="AA2133">
        <v>0.99999499999999997</v>
      </c>
      <c r="AB2133">
        <v>0.999996</v>
      </c>
      <c r="AC2133">
        <v>0.99999700000000002</v>
      </c>
      <c r="AD2133">
        <v>0.99999700000000002</v>
      </c>
      <c r="AE2133">
        <v>0.99999800000000005</v>
      </c>
      <c r="AF2133">
        <v>0.99999800000000005</v>
      </c>
      <c r="AG2133">
        <v>0.99999800000000005</v>
      </c>
      <c r="AH2133">
        <v>0.99999700000000002</v>
      </c>
      <c r="AI2133">
        <v>0.99999700000000002</v>
      </c>
      <c r="AJ2133">
        <v>0.99999700000000002</v>
      </c>
      <c r="AK2133">
        <v>0.99999800000000005</v>
      </c>
      <c r="AL2133">
        <v>0.99999899999999997</v>
      </c>
    </row>
    <row r="2134" spans="1:38" x14ac:dyDescent="0.35">
      <c r="A2134" t="s">
        <v>810</v>
      </c>
      <c r="B2134">
        <v>3</v>
      </c>
      <c r="C2134">
        <v>1994</v>
      </c>
      <c r="D2134">
        <v>1</v>
      </c>
      <c r="E2134">
        <v>1</v>
      </c>
      <c r="F2134">
        <v>1</v>
      </c>
      <c r="G2134" t="s">
        <v>945</v>
      </c>
      <c r="H2134">
        <v>4.0964199999999999E-2</v>
      </c>
      <c r="I2134">
        <v>0.13791900000000001</v>
      </c>
      <c r="J2134">
        <v>0.31542500000000001</v>
      </c>
      <c r="K2134">
        <v>0.54575099999999999</v>
      </c>
      <c r="L2134">
        <v>0.75289799999999996</v>
      </c>
      <c r="M2134">
        <v>0.91881699999999999</v>
      </c>
      <c r="N2134">
        <v>1.0877300000000001</v>
      </c>
      <c r="O2134">
        <v>1.2921</v>
      </c>
      <c r="P2134">
        <v>1.5413300000000001</v>
      </c>
      <c r="Q2134">
        <v>1.8248500000000001</v>
      </c>
      <c r="R2134">
        <v>2.12622</v>
      </c>
      <c r="S2134">
        <v>2.4332400000000001</v>
      </c>
      <c r="T2134">
        <v>2.7386200000000001</v>
      </c>
      <c r="U2134">
        <v>3.03796</v>
      </c>
      <c r="V2134">
        <v>3.3283700000000001</v>
      </c>
      <c r="W2134">
        <v>3.6078800000000002</v>
      </c>
      <c r="X2134">
        <v>3.8751099999999998</v>
      </c>
      <c r="Y2134">
        <v>4.1292</v>
      </c>
      <c r="Z2134">
        <v>4.3696200000000003</v>
      </c>
      <c r="AA2134">
        <v>4.5961600000000002</v>
      </c>
      <c r="AB2134">
        <v>4.80877</v>
      </c>
      <c r="AC2134">
        <v>5.0075500000000002</v>
      </c>
      <c r="AD2134">
        <v>5.1926800000000002</v>
      </c>
      <c r="AE2134">
        <v>5.36442</v>
      </c>
      <c r="AF2134">
        <v>5.5231000000000003</v>
      </c>
      <c r="AG2134">
        <v>5.6690899999999997</v>
      </c>
      <c r="AH2134">
        <v>5.8028700000000004</v>
      </c>
      <c r="AI2134">
        <v>5.9249900000000002</v>
      </c>
      <c r="AJ2134">
        <v>6.0343600000000004</v>
      </c>
      <c r="AK2134">
        <v>6.1324500000000004</v>
      </c>
      <c r="AL2134">
        <v>6.3527800000000001</v>
      </c>
    </row>
    <row r="2135" spans="1:38" x14ac:dyDescent="0.35">
      <c r="A2135" t="s">
        <v>808</v>
      </c>
      <c r="B2135">
        <v>4</v>
      </c>
      <c r="C2135">
        <v>1994</v>
      </c>
      <c r="D2135">
        <v>1</v>
      </c>
      <c r="E2135">
        <v>1</v>
      </c>
      <c r="F2135">
        <v>1</v>
      </c>
      <c r="G2135" t="s">
        <v>946</v>
      </c>
      <c r="H2135">
        <v>0</v>
      </c>
      <c r="I2135">
        <v>1.75231E-2</v>
      </c>
      <c r="J2135">
        <v>5.7464000000000001E-2</v>
      </c>
      <c r="K2135">
        <v>0.13123399999999999</v>
      </c>
      <c r="L2135">
        <v>0.24490799999999999</v>
      </c>
      <c r="M2135">
        <v>0.38923999999999997</v>
      </c>
      <c r="N2135">
        <v>0.54479900000000003</v>
      </c>
      <c r="O2135">
        <v>0.68996599999999997</v>
      </c>
      <c r="P2135">
        <v>0.80825499999999995</v>
      </c>
      <c r="Q2135">
        <v>0.892262</v>
      </c>
      <c r="R2135">
        <v>0.94422099999999998</v>
      </c>
      <c r="S2135">
        <v>0.97264600000000001</v>
      </c>
      <c r="T2135">
        <v>0.98685900000000004</v>
      </c>
      <c r="U2135">
        <v>0.99361600000000005</v>
      </c>
      <c r="V2135">
        <v>0.99678199999999995</v>
      </c>
      <c r="W2135">
        <v>0.99828600000000001</v>
      </c>
      <c r="X2135">
        <v>0.99902400000000002</v>
      </c>
      <c r="Y2135">
        <v>0.99940099999999998</v>
      </c>
      <c r="Z2135">
        <v>0.99960199999999999</v>
      </c>
      <c r="AA2135">
        <v>0.99971500000000002</v>
      </c>
      <c r="AB2135">
        <v>0.99978</v>
      </c>
      <c r="AC2135">
        <v>0.99981900000000001</v>
      </c>
      <c r="AD2135">
        <v>0.99984200000000001</v>
      </c>
      <c r="AE2135">
        <v>0.99985500000000005</v>
      </c>
      <c r="AF2135">
        <v>0.99986299999999995</v>
      </c>
      <c r="AG2135">
        <v>0.99986600000000003</v>
      </c>
      <c r="AH2135">
        <v>0.99986600000000003</v>
      </c>
      <c r="AI2135">
        <v>0.99986399999999998</v>
      </c>
      <c r="AJ2135">
        <v>0.99987000000000004</v>
      </c>
      <c r="AK2135">
        <v>0.999884</v>
      </c>
      <c r="AL2135">
        <v>0.99990599999999996</v>
      </c>
    </row>
    <row r="2136" spans="1:38" x14ac:dyDescent="0.35">
      <c r="A2136" t="s">
        <v>810</v>
      </c>
      <c r="B2136">
        <v>4</v>
      </c>
      <c r="C2136">
        <v>1994</v>
      </c>
      <c r="D2136">
        <v>1</v>
      </c>
      <c r="E2136">
        <v>1</v>
      </c>
      <c r="F2136">
        <v>1</v>
      </c>
      <c r="G2136" t="s">
        <v>947</v>
      </c>
      <c r="H2136">
        <v>1.5756900000000001E-2</v>
      </c>
      <c r="I2136">
        <v>7.0246400000000001E-2</v>
      </c>
      <c r="J2136">
        <v>0.17907899999999999</v>
      </c>
      <c r="K2136">
        <v>0.32938800000000001</v>
      </c>
      <c r="L2136">
        <v>0.52222900000000005</v>
      </c>
      <c r="M2136">
        <v>0.75043099999999996</v>
      </c>
      <c r="N2136">
        <v>1.00586</v>
      </c>
      <c r="O2136">
        <v>1.28041</v>
      </c>
      <c r="P2136">
        <v>1.56674</v>
      </c>
      <c r="Q2136">
        <v>1.8593999999999999</v>
      </c>
      <c r="R2136">
        <v>2.1556099999999998</v>
      </c>
      <c r="S2136">
        <v>2.4538199999999999</v>
      </c>
      <c r="T2136">
        <v>2.7516699999999998</v>
      </c>
      <c r="U2136">
        <v>3.0459000000000001</v>
      </c>
      <c r="V2136">
        <v>3.3331900000000001</v>
      </c>
      <c r="W2136">
        <v>3.6108600000000002</v>
      </c>
      <c r="X2136">
        <v>3.87703</v>
      </c>
      <c r="Y2136">
        <v>4.1304999999999996</v>
      </c>
      <c r="Z2136">
        <v>4.3705499999999997</v>
      </c>
      <c r="AA2136">
        <v>4.5968499999999999</v>
      </c>
      <c r="AB2136">
        <v>4.80931</v>
      </c>
      <c r="AC2136">
        <v>5.008</v>
      </c>
      <c r="AD2136">
        <v>5.1930699999999996</v>
      </c>
      <c r="AE2136">
        <v>5.36477</v>
      </c>
      <c r="AF2136">
        <v>5.5234199999999998</v>
      </c>
      <c r="AG2136">
        <v>5.6694000000000004</v>
      </c>
      <c r="AH2136">
        <v>5.8031800000000002</v>
      </c>
      <c r="AI2136">
        <v>5.9253</v>
      </c>
      <c r="AJ2136">
        <v>6.0346500000000001</v>
      </c>
      <c r="AK2136">
        <v>6.1326799999999997</v>
      </c>
      <c r="AL2136">
        <v>6.3529099999999996</v>
      </c>
    </row>
    <row r="2137" spans="1:38" x14ac:dyDescent="0.35">
      <c r="A2137" t="s">
        <v>808</v>
      </c>
      <c r="B2137">
        <v>5</v>
      </c>
      <c r="C2137">
        <v>1994</v>
      </c>
      <c r="D2137">
        <v>1</v>
      </c>
      <c r="E2137">
        <v>1</v>
      </c>
      <c r="F2137">
        <v>1</v>
      </c>
      <c r="G2137" t="s">
        <v>948</v>
      </c>
      <c r="H2137">
        <v>0</v>
      </c>
      <c r="I2137">
        <v>1.75231E-2</v>
      </c>
      <c r="J2137">
        <v>5.7464000000000001E-2</v>
      </c>
      <c r="K2137">
        <v>0.13123399999999999</v>
      </c>
      <c r="L2137">
        <v>0.24490799999999999</v>
      </c>
      <c r="M2137">
        <v>0.38923999999999997</v>
      </c>
      <c r="N2137">
        <v>0.54479900000000003</v>
      </c>
      <c r="O2137">
        <v>0.68996599999999997</v>
      </c>
      <c r="P2137">
        <v>0.80825499999999995</v>
      </c>
      <c r="Q2137">
        <v>0.892262</v>
      </c>
      <c r="R2137">
        <v>0.94422099999999998</v>
      </c>
      <c r="S2137">
        <v>0.97264600000000001</v>
      </c>
      <c r="T2137">
        <v>0.98685900000000004</v>
      </c>
      <c r="U2137">
        <v>0.99361600000000005</v>
      </c>
      <c r="V2137">
        <v>0.99678199999999995</v>
      </c>
      <c r="W2137">
        <v>0.99828600000000001</v>
      </c>
      <c r="X2137">
        <v>0.99902400000000002</v>
      </c>
      <c r="Y2137">
        <v>0.99940099999999998</v>
      </c>
      <c r="Z2137">
        <v>0.99960199999999999</v>
      </c>
      <c r="AA2137">
        <v>0.99971500000000002</v>
      </c>
      <c r="AB2137">
        <v>0.99978</v>
      </c>
      <c r="AC2137">
        <v>0.99981900000000001</v>
      </c>
      <c r="AD2137">
        <v>0.99984200000000001</v>
      </c>
      <c r="AE2137">
        <v>0.99985500000000005</v>
      </c>
      <c r="AF2137">
        <v>0.99986299999999995</v>
      </c>
      <c r="AG2137">
        <v>0.99986600000000003</v>
      </c>
      <c r="AH2137">
        <v>0.99986600000000003</v>
      </c>
      <c r="AI2137">
        <v>0.99986399999999998</v>
      </c>
      <c r="AJ2137">
        <v>0.99987000000000004</v>
      </c>
      <c r="AK2137">
        <v>0.999884</v>
      </c>
      <c r="AL2137">
        <v>0.99990599999999996</v>
      </c>
    </row>
    <row r="2138" spans="1:38" x14ac:dyDescent="0.35">
      <c r="A2138" t="s">
        <v>810</v>
      </c>
      <c r="B2138">
        <v>5</v>
      </c>
      <c r="C2138">
        <v>1994</v>
      </c>
      <c r="D2138">
        <v>1</v>
      </c>
      <c r="E2138">
        <v>1</v>
      </c>
      <c r="F2138">
        <v>1</v>
      </c>
      <c r="G2138" t="s">
        <v>949</v>
      </c>
      <c r="H2138">
        <v>1.5756900000000001E-2</v>
      </c>
      <c r="I2138">
        <v>7.0246400000000001E-2</v>
      </c>
      <c r="J2138">
        <v>0.17907899999999999</v>
      </c>
      <c r="K2138">
        <v>0.32938800000000001</v>
      </c>
      <c r="L2138">
        <v>0.52222900000000005</v>
      </c>
      <c r="M2138">
        <v>0.75043099999999996</v>
      </c>
      <c r="N2138">
        <v>1.00586</v>
      </c>
      <c r="O2138">
        <v>1.28041</v>
      </c>
      <c r="P2138">
        <v>1.56674</v>
      </c>
      <c r="Q2138">
        <v>1.8593999999999999</v>
      </c>
      <c r="R2138">
        <v>2.1556099999999998</v>
      </c>
      <c r="S2138">
        <v>2.4538199999999999</v>
      </c>
      <c r="T2138">
        <v>2.7516699999999998</v>
      </c>
      <c r="U2138">
        <v>3.0459000000000001</v>
      </c>
      <c r="V2138">
        <v>3.3331900000000001</v>
      </c>
      <c r="W2138">
        <v>3.6108600000000002</v>
      </c>
      <c r="X2138">
        <v>3.87703</v>
      </c>
      <c r="Y2138">
        <v>4.1304999999999996</v>
      </c>
      <c r="Z2138">
        <v>4.3705499999999997</v>
      </c>
      <c r="AA2138">
        <v>4.5968499999999999</v>
      </c>
      <c r="AB2138">
        <v>4.80931</v>
      </c>
      <c r="AC2138">
        <v>5.008</v>
      </c>
      <c r="AD2138">
        <v>5.1930699999999996</v>
      </c>
      <c r="AE2138">
        <v>5.36477</v>
      </c>
      <c r="AF2138">
        <v>5.5234199999999998</v>
      </c>
      <c r="AG2138">
        <v>5.6694000000000004</v>
      </c>
      <c r="AH2138">
        <v>5.8031800000000002</v>
      </c>
      <c r="AI2138">
        <v>5.9253</v>
      </c>
      <c r="AJ2138">
        <v>6.0346500000000001</v>
      </c>
      <c r="AK2138">
        <v>6.1326799999999997</v>
      </c>
      <c r="AL2138">
        <v>6.3529099999999996</v>
      </c>
    </row>
    <row r="2139" spans="1:38" x14ac:dyDescent="0.35">
      <c r="A2139" t="s">
        <v>808</v>
      </c>
      <c r="B2139">
        <v>6</v>
      </c>
      <c r="C2139">
        <v>1994</v>
      </c>
      <c r="D2139">
        <v>1</v>
      </c>
      <c r="E2139">
        <v>1</v>
      </c>
      <c r="F2139">
        <v>1</v>
      </c>
      <c r="G2139" t="s">
        <v>950</v>
      </c>
      <c r="H2139">
        <v>0</v>
      </c>
      <c r="I2139">
        <v>8.1285999999999997E-3</v>
      </c>
      <c r="J2139">
        <v>4.4974800000000002E-2</v>
      </c>
      <c r="K2139">
        <v>0.139098</v>
      </c>
      <c r="L2139">
        <v>0.30765999999999999</v>
      </c>
      <c r="M2139">
        <v>0.52420900000000004</v>
      </c>
      <c r="N2139">
        <v>0.73062700000000003</v>
      </c>
      <c r="O2139">
        <v>0.877054</v>
      </c>
      <c r="P2139">
        <v>0.95405300000000004</v>
      </c>
      <c r="Q2139">
        <v>0.98509000000000002</v>
      </c>
      <c r="R2139">
        <v>0.99543599999999999</v>
      </c>
      <c r="S2139">
        <v>0.99854900000000002</v>
      </c>
      <c r="T2139">
        <v>0.99946100000000004</v>
      </c>
      <c r="U2139">
        <v>0.99973599999999996</v>
      </c>
      <c r="V2139">
        <v>0.99982300000000002</v>
      </c>
      <c r="W2139">
        <v>0.99985400000000002</v>
      </c>
      <c r="X2139">
        <v>0.99986600000000003</v>
      </c>
      <c r="Y2139">
        <v>0.99987099999999995</v>
      </c>
      <c r="Z2139">
        <v>0.99987300000000001</v>
      </c>
      <c r="AA2139">
        <v>0.99987400000000004</v>
      </c>
      <c r="AB2139">
        <v>0.99987499999999996</v>
      </c>
      <c r="AC2139">
        <v>0.99987499999999996</v>
      </c>
      <c r="AD2139">
        <v>0.99987499999999996</v>
      </c>
      <c r="AE2139">
        <v>0.99987499999999996</v>
      </c>
      <c r="AF2139">
        <v>0.99987499999999996</v>
      </c>
      <c r="AG2139">
        <v>0.99987499999999996</v>
      </c>
      <c r="AH2139">
        <v>0.99987499999999996</v>
      </c>
      <c r="AI2139">
        <v>0.99987499999999996</v>
      </c>
      <c r="AJ2139">
        <v>0.99987499999999996</v>
      </c>
      <c r="AK2139">
        <v>0.99987499999999996</v>
      </c>
      <c r="AL2139">
        <v>0.99987599999999999</v>
      </c>
    </row>
    <row r="2140" spans="1:38" x14ac:dyDescent="0.35">
      <c r="A2140" t="s">
        <v>810</v>
      </c>
      <c r="B2140">
        <v>6</v>
      </c>
      <c r="C2140">
        <v>1994</v>
      </c>
      <c r="D2140">
        <v>1</v>
      </c>
      <c r="E2140">
        <v>1</v>
      </c>
      <c r="F2140">
        <v>1</v>
      </c>
      <c r="G2140" t="s">
        <v>951</v>
      </c>
      <c r="H2140">
        <v>2.0172599999999999E-2</v>
      </c>
      <c r="I2140">
        <v>8.0052300000000007E-2</v>
      </c>
      <c r="J2140">
        <v>0.192721</v>
      </c>
      <c r="K2140">
        <v>0.34431499999999998</v>
      </c>
      <c r="L2140">
        <v>0.53434400000000004</v>
      </c>
      <c r="M2140">
        <v>0.75473299999999999</v>
      </c>
      <c r="N2140">
        <v>0.99711099999999997</v>
      </c>
      <c r="O2140">
        <v>1.25593</v>
      </c>
      <c r="P2140">
        <v>1.5311699999999999</v>
      </c>
      <c r="Q2140">
        <v>1.8228500000000001</v>
      </c>
      <c r="R2140">
        <v>2.1259399999999999</v>
      </c>
      <c r="S2140">
        <v>2.4331900000000002</v>
      </c>
      <c r="T2140">
        <v>2.7385799999999998</v>
      </c>
      <c r="U2140">
        <v>3.0379200000000002</v>
      </c>
      <c r="V2140">
        <v>3.3283499999999999</v>
      </c>
      <c r="W2140">
        <v>3.6078600000000001</v>
      </c>
      <c r="X2140">
        <v>3.8751000000000002</v>
      </c>
      <c r="Y2140">
        <v>4.1291900000000004</v>
      </c>
      <c r="Z2140">
        <v>4.3696200000000003</v>
      </c>
      <c r="AA2140">
        <v>4.5961499999999997</v>
      </c>
      <c r="AB2140">
        <v>4.8087600000000004</v>
      </c>
      <c r="AC2140">
        <v>5.0075399999999997</v>
      </c>
      <c r="AD2140">
        <v>5.1926800000000002</v>
      </c>
      <c r="AE2140">
        <v>5.36442</v>
      </c>
      <c r="AF2140">
        <v>5.5230899999999998</v>
      </c>
      <c r="AG2140">
        <v>5.6690899999999997</v>
      </c>
      <c r="AH2140">
        <v>5.8028700000000004</v>
      </c>
      <c r="AI2140">
        <v>5.9249799999999997</v>
      </c>
      <c r="AJ2140">
        <v>6.0343600000000004</v>
      </c>
      <c r="AK2140">
        <v>6.1324500000000004</v>
      </c>
      <c r="AL2140">
        <v>6.3527800000000001</v>
      </c>
    </row>
    <row r="2141" spans="1:38" x14ac:dyDescent="0.35">
      <c r="A2141" t="s">
        <v>806</v>
      </c>
      <c r="B2141" t="s">
        <v>103</v>
      </c>
      <c r="C2141">
        <v>1995</v>
      </c>
      <c r="D2141">
        <v>1</v>
      </c>
      <c r="E2141">
        <v>1</v>
      </c>
      <c r="F2141">
        <v>1</v>
      </c>
      <c r="G2141" t="s">
        <v>952</v>
      </c>
      <c r="H2141">
        <v>0</v>
      </c>
      <c r="I2141">
        <v>0</v>
      </c>
      <c r="J2141">
        <v>0</v>
      </c>
      <c r="K2141">
        <v>0</v>
      </c>
      <c r="L2141">
        <v>3.49948E-2</v>
      </c>
      <c r="M2141">
        <v>0.17141000000000001</v>
      </c>
      <c r="N2141">
        <v>0.46875600000000001</v>
      </c>
      <c r="O2141">
        <v>0.85585699999999998</v>
      </c>
      <c r="P2141">
        <v>1.24166</v>
      </c>
      <c r="Q2141">
        <v>1.59975</v>
      </c>
      <c r="R2141">
        <v>1.93689</v>
      </c>
      <c r="S2141">
        <v>2.2614999999999998</v>
      </c>
      <c r="T2141">
        <v>2.5771500000000001</v>
      </c>
      <c r="U2141">
        <v>2.8841199999999998</v>
      </c>
      <c r="V2141">
        <v>3.1814</v>
      </c>
      <c r="W2141">
        <v>3.4676999999999998</v>
      </c>
      <c r="X2141">
        <v>3.7418499999999999</v>
      </c>
      <c r="Y2141">
        <v>4.00298</v>
      </c>
      <c r="Z2141">
        <v>4.2505100000000002</v>
      </c>
      <c r="AA2141">
        <v>4.4841600000000001</v>
      </c>
      <c r="AB2141">
        <v>4.70383</v>
      </c>
      <c r="AC2141">
        <v>4.9095800000000001</v>
      </c>
      <c r="AD2141">
        <v>5.1015600000000001</v>
      </c>
      <c r="AE2141">
        <v>5.2799899999999997</v>
      </c>
      <c r="AF2141">
        <v>5.4451799999999997</v>
      </c>
      <c r="AG2141">
        <v>5.59748</v>
      </c>
      <c r="AH2141">
        <v>5.7373099999999999</v>
      </c>
      <c r="AI2141">
        <v>5.8651999999999997</v>
      </c>
      <c r="AJ2141">
        <v>5.9817099999999996</v>
      </c>
      <c r="AK2141">
        <v>6.0844100000000001</v>
      </c>
      <c r="AL2141">
        <v>6.3153199999999998</v>
      </c>
    </row>
    <row r="2142" spans="1:38" x14ac:dyDescent="0.35">
      <c r="A2142" t="s">
        <v>808</v>
      </c>
      <c r="B2142">
        <v>1</v>
      </c>
      <c r="C2142">
        <v>1995</v>
      </c>
      <c r="D2142">
        <v>1</v>
      </c>
      <c r="E2142">
        <v>1</v>
      </c>
      <c r="F2142">
        <v>1</v>
      </c>
      <c r="G2142" t="s">
        <v>953</v>
      </c>
      <c r="H2142">
        <v>0</v>
      </c>
      <c r="I2142">
        <v>3.75764E-3</v>
      </c>
      <c r="J2142">
        <v>5.09077E-2</v>
      </c>
      <c r="K2142">
        <v>0.23291100000000001</v>
      </c>
      <c r="L2142">
        <v>0.55819300000000005</v>
      </c>
      <c r="M2142">
        <v>0.84004199999999996</v>
      </c>
      <c r="N2142">
        <v>0.95600200000000002</v>
      </c>
      <c r="O2142">
        <v>0.95989000000000002</v>
      </c>
      <c r="P2142">
        <v>0.91556999999999999</v>
      </c>
      <c r="Q2142">
        <v>0.85012900000000002</v>
      </c>
      <c r="R2142">
        <v>0.77609700000000004</v>
      </c>
      <c r="S2142">
        <v>0.70100300000000004</v>
      </c>
      <c r="T2142">
        <v>0.62941499999999995</v>
      </c>
      <c r="U2142">
        <v>0.56379900000000005</v>
      </c>
      <c r="V2142">
        <v>0.50519199999999997</v>
      </c>
      <c r="W2142">
        <v>0.453737</v>
      </c>
      <c r="X2142">
        <v>0.40907100000000002</v>
      </c>
      <c r="Y2142">
        <v>0.37058000000000002</v>
      </c>
      <c r="Z2142">
        <v>0.337557</v>
      </c>
      <c r="AA2142">
        <v>0.30929299999999998</v>
      </c>
      <c r="AB2142">
        <v>0.28512799999999999</v>
      </c>
      <c r="AC2142">
        <v>0.26447100000000001</v>
      </c>
      <c r="AD2142">
        <v>0.246807</v>
      </c>
      <c r="AE2142">
        <v>0.23169500000000001</v>
      </c>
      <c r="AF2142">
        <v>0.21875700000000001</v>
      </c>
      <c r="AG2142">
        <v>0.207676</v>
      </c>
      <c r="AH2142">
        <v>0.198184</v>
      </c>
      <c r="AI2142">
        <v>0.190056</v>
      </c>
      <c r="AJ2142">
        <v>0.18241099999999999</v>
      </c>
      <c r="AK2142">
        <v>0.17507900000000001</v>
      </c>
      <c r="AL2142">
        <v>0.15950400000000001</v>
      </c>
    </row>
    <row r="2143" spans="1:38" x14ac:dyDescent="0.35">
      <c r="A2143" t="s">
        <v>810</v>
      </c>
      <c r="B2143">
        <v>1</v>
      </c>
      <c r="C2143">
        <v>1995</v>
      </c>
      <c r="D2143">
        <v>1</v>
      </c>
      <c r="E2143">
        <v>1</v>
      </c>
      <c r="F2143">
        <v>1</v>
      </c>
      <c r="G2143" t="s">
        <v>954</v>
      </c>
      <c r="H2143">
        <v>3.2773499999999997E-2</v>
      </c>
      <c r="I2143">
        <v>0.100285</v>
      </c>
      <c r="J2143">
        <v>0.21429799999999999</v>
      </c>
      <c r="K2143">
        <v>0.35818299999999997</v>
      </c>
      <c r="L2143">
        <v>0.52882600000000002</v>
      </c>
      <c r="M2143">
        <v>0.72297999999999996</v>
      </c>
      <c r="N2143">
        <v>0.94805300000000003</v>
      </c>
      <c r="O2143">
        <v>1.2035899999999999</v>
      </c>
      <c r="P2143">
        <v>1.4770399999999999</v>
      </c>
      <c r="Q2143">
        <v>1.7576499999999999</v>
      </c>
      <c r="R2143">
        <v>2.0386199999999999</v>
      </c>
      <c r="S2143">
        <v>2.3151000000000002</v>
      </c>
      <c r="T2143">
        <v>2.5833599999999999</v>
      </c>
      <c r="U2143">
        <v>2.8405300000000002</v>
      </c>
      <c r="V2143">
        <v>3.0844900000000002</v>
      </c>
      <c r="W2143">
        <v>3.3137599999999998</v>
      </c>
      <c r="X2143">
        <v>3.5274100000000002</v>
      </c>
      <c r="Y2143">
        <v>3.7249599999999998</v>
      </c>
      <c r="Z2143">
        <v>3.9062899999999998</v>
      </c>
      <c r="AA2143">
        <v>4.0715399999999997</v>
      </c>
      <c r="AB2143">
        <v>4.2211299999999996</v>
      </c>
      <c r="AC2143">
        <v>4.3556100000000004</v>
      </c>
      <c r="AD2143">
        <v>4.4756799999999997</v>
      </c>
      <c r="AE2143">
        <v>4.5821100000000001</v>
      </c>
      <c r="AF2143">
        <v>4.6757400000000002</v>
      </c>
      <c r="AG2143">
        <v>4.7574399999999999</v>
      </c>
      <c r="AH2143">
        <v>4.8280500000000002</v>
      </c>
      <c r="AI2143">
        <v>4.88842</v>
      </c>
      <c r="AJ2143">
        <v>4.9564899999999996</v>
      </c>
      <c r="AK2143">
        <v>5.0343299999999997</v>
      </c>
      <c r="AL2143">
        <v>5.2112999999999996</v>
      </c>
    </row>
    <row r="2144" spans="1:38" x14ac:dyDescent="0.35">
      <c r="A2144" t="s">
        <v>808</v>
      </c>
      <c r="B2144">
        <v>2</v>
      </c>
      <c r="C2144">
        <v>1995</v>
      </c>
      <c r="D2144">
        <v>1</v>
      </c>
      <c r="E2144">
        <v>1</v>
      </c>
      <c r="F2144">
        <v>1</v>
      </c>
      <c r="G2144" t="s">
        <v>955</v>
      </c>
      <c r="H2144">
        <v>0</v>
      </c>
      <c r="I2144" s="2">
        <v>7.5619800000000001E-6</v>
      </c>
      <c r="J2144">
        <v>6.6459099999999997E-4</v>
      </c>
      <c r="K2144">
        <v>2.1304199999999999E-2</v>
      </c>
      <c r="L2144">
        <v>0.19608400000000001</v>
      </c>
      <c r="M2144">
        <v>0.574434</v>
      </c>
      <c r="N2144">
        <v>0.85866500000000001</v>
      </c>
      <c r="O2144">
        <v>0.96506599999999998</v>
      </c>
      <c r="P2144">
        <v>0.99228099999999997</v>
      </c>
      <c r="Q2144">
        <v>0.99826499999999996</v>
      </c>
      <c r="R2144">
        <v>0.99957300000000004</v>
      </c>
      <c r="S2144">
        <v>0.99988100000000002</v>
      </c>
      <c r="T2144">
        <v>0.99996200000000002</v>
      </c>
      <c r="U2144">
        <v>0.99998600000000004</v>
      </c>
      <c r="V2144">
        <v>0.99999400000000005</v>
      </c>
      <c r="W2144">
        <v>0.99999700000000002</v>
      </c>
      <c r="X2144">
        <v>0.99999899999999997</v>
      </c>
      <c r="Y2144">
        <v>0.99999899999999997</v>
      </c>
      <c r="Z2144">
        <v>0.99999899999999997</v>
      </c>
      <c r="AA2144">
        <v>1</v>
      </c>
      <c r="AB2144">
        <v>1</v>
      </c>
      <c r="AC2144">
        <v>1</v>
      </c>
      <c r="AD2144">
        <v>1</v>
      </c>
      <c r="AE2144">
        <v>1</v>
      </c>
      <c r="AF2144">
        <v>1</v>
      </c>
      <c r="AG2144">
        <v>1</v>
      </c>
      <c r="AH2144">
        <v>1</v>
      </c>
      <c r="AI2144">
        <v>1</v>
      </c>
      <c r="AJ2144">
        <v>1</v>
      </c>
      <c r="AK2144">
        <v>1</v>
      </c>
      <c r="AL2144">
        <v>1</v>
      </c>
    </row>
    <row r="2145" spans="1:38" x14ac:dyDescent="0.35">
      <c r="A2145" t="s">
        <v>810</v>
      </c>
      <c r="B2145">
        <v>2</v>
      </c>
      <c r="C2145">
        <v>1995</v>
      </c>
      <c r="D2145">
        <v>1</v>
      </c>
      <c r="E2145">
        <v>1</v>
      </c>
      <c r="F2145">
        <v>1</v>
      </c>
      <c r="G2145" t="s">
        <v>956</v>
      </c>
      <c r="H2145">
        <v>3.8733700000000003E-2</v>
      </c>
      <c r="I2145">
        <v>0.13276399999999999</v>
      </c>
      <c r="J2145">
        <v>0.30129800000000001</v>
      </c>
      <c r="K2145">
        <v>0.48378500000000002</v>
      </c>
      <c r="L2145">
        <v>0.63619899999999996</v>
      </c>
      <c r="M2145">
        <v>0.791547</v>
      </c>
      <c r="N2145">
        <v>0.98648100000000005</v>
      </c>
      <c r="O2145">
        <v>1.2313700000000001</v>
      </c>
      <c r="P2145">
        <v>1.51281</v>
      </c>
      <c r="Q2145">
        <v>1.8134399999999999</v>
      </c>
      <c r="R2145">
        <v>2.12195</v>
      </c>
      <c r="S2145">
        <v>2.4316300000000002</v>
      </c>
      <c r="T2145">
        <v>2.7379699999999998</v>
      </c>
      <c r="U2145">
        <v>3.0376799999999999</v>
      </c>
      <c r="V2145">
        <v>3.3282400000000001</v>
      </c>
      <c r="W2145">
        <v>3.6078000000000001</v>
      </c>
      <c r="X2145">
        <v>3.87507</v>
      </c>
      <c r="Y2145">
        <v>4.1291700000000002</v>
      </c>
      <c r="Z2145">
        <v>4.3696000000000002</v>
      </c>
      <c r="AA2145">
        <v>4.5961400000000001</v>
      </c>
      <c r="AB2145">
        <v>4.8087600000000004</v>
      </c>
      <c r="AC2145">
        <v>5.0075399999999997</v>
      </c>
      <c r="AD2145">
        <v>5.1926699999999997</v>
      </c>
      <c r="AE2145">
        <v>5.36442</v>
      </c>
      <c r="AF2145">
        <v>5.5230899999999998</v>
      </c>
      <c r="AG2145">
        <v>5.6690800000000001</v>
      </c>
      <c r="AH2145">
        <v>5.8028599999999999</v>
      </c>
      <c r="AI2145">
        <v>5.9249700000000001</v>
      </c>
      <c r="AJ2145">
        <v>6.0343499999999999</v>
      </c>
      <c r="AK2145">
        <v>6.1324399999999999</v>
      </c>
      <c r="AL2145">
        <v>6.3527800000000001</v>
      </c>
    </row>
    <row r="2146" spans="1:38" x14ac:dyDescent="0.35">
      <c r="A2146" t="s">
        <v>808</v>
      </c>
      <c r="B2146">
        <v>3</v>
      </c>
      <c r="C2146">
        <v>1995</v>
      </c>
      <c r="D2146">
        <v>1</v>
      </c>
      <c r="E2146">
        <v>1</v>
      </c>
      <c r="F2146">
        <v>1</v>
      </c>
      <c r="G2146" t="s">
        <v>957</v>
      </c>
      <c r="H2146">
        <v>0</v>
      </c>
      <c r="I2146" s="2">
        <v>2.2679499999999999E-7</v>
      </c>
      <c r="J2146" s="2">
        <v>2.5400400000000002E-5</v>
      </c>
      <c r="K2146">
        <v>1.3362000000000001E-3</v>
      </c>
      <c r="L2146">
        <v>3.0018300000000001E-2</v>
      </c>
      <c r="M2146">
        <v>0.20678099999999999</v>
      </c>
      <c r="N2146">
        <v>0.54617300000000002</v>
      </c>
      <c r="O2146">
        <v>0.81882100000000002</v>
      </c>
      <c r="P2146">
        <v>0.94275900000000001</v>
      </c>
      <c r="Q2146">
        <v>0.98362499999999997</v>
      </c>
      <c r="R2146">
        <v>0.99531400000000003</v>
      </c>
      <c r="S2146">
        <v>0.99857200000000002</v>
      </c>
      <c r="T2146">
        <v>0.99952099999999999</v>
      </c>
      <c r="U2146">
        <v>0.99982000000000004</v>
      </c>
      <c r="V2146">
        <v>0.99992400000000004</v>
      </c>
      <c r="W2146">
        <v>0.99996399999999996</v>
      </c>
      <c r="X2146">
        <v>0.99998100000000001</v>
      </c>
      <c r="Y2146">
        <v>0.99998900000000002</v>
      </c>
      <c r="Z2146">
        <v>0.99999300000000002</v>
      </c>
      <c r="AA2146">
        <v>0.99999499999999997</v>
      </c>
      <c r="AB2146">
        <v>0.999996</v>
      </c>
      <c r="AC2146">
        <v>0.99999700000000002</v>
      </c>
      <c r="AD2146">
        <v>0.99999700000000002</v>
      </c>
      <c r="AE2146">
        <v>0.99999800000000005</v>
      </c>
      <c r="AF2146">
        <v>0.99999800000000005</v>
      </c>
      <c r="AG2146">
        <v>0.99999800000000005</v>
      </c>
      <c r="AH2146">
        <v>0.99999700000000002</v>
      </c>
      <c r="AI2146">
        <v>0.99999700000000002</v>
      </c>
      <c r="AJ2146">
        <v>0.99999700000000002</v>
      </c>
      <c r="AK2146">
        <v>0.99999800000000005</v>
      </c>
      <c r="AL2146">
        <v>0.99999899999999997</v>
      </c>
    </row>
    <row r="2147" spans="1:38" x14ac:dyDescent="0.35">
      <c r="A2147" t="s">
        <v>810</v>
      </c>
      <c r="B2147">
        <v>3</v>
      </c>
      <c r="C2147">
        <v>1995</v>
      </c>
      <c r="D2147">
        <v>1</v>
      </c>
      <c r="E2147">
        <v>1</v>
      </c>
      <c r="F2147">
        <v>1</v>
      </c>
      <c r="G2147" t="s">
        <v>958</v>
      </c>
      <c r="H2147">
        <v>4.0964199999999999E-2</v>
      </c>
      <c r="I2147">
        <v>0.13791900000000001</v>
      </c>
      <c r="J2147">
        <v>0.31542500000000001</v>
      </c>
      <c r="K2147">
        <v>0.54575099999999999</v>
      </c>
      <c r="L2147">
        <v>0.75289799999999996</v>
      </c>
      <c r="M2147">
        <v>0.91881699999999999</v>
      </c>
      <c r="N2147">
        <v>1.0877300000000001</v>
      </c>
      <c r="O2147">
        <v>1.2921</v>
      </c>
      <c r="P2147">
        <v>1.5413300000000001</v>
      </c>
      <c r="Q2147">
        <v>1.8248500000000001</v>
      </c>
      <c r="R2147">
        <v>2.12622</v>
      </c>
      <c r="S2147">
        <v>2.4332400000000001</v>
      </c>
      <c r="T2147">
        <v>2.7386200000000001</v>
      </c>
      <c r="U2147">
        <v>3.03796</v>
      </c>
      <c r="V2147">
        <v>3.3283700000000001</v>
      </c>
      <c r="W2147">
        <v>3.6078800000000002</v>
      </c>
      <c r="X2147">
        <v>3.8751099999999998</v>
      </c>
      <c r="Y2147">
        <v>4.1292</v>
      </c>
      <c r="Z2147">
        <v>4.3696200000000003</v>
      </c>
      <c r="AA2147">
        <v>4.5961600000000002</v>
      </c>
      <c r="AB2147">
        <v>4.80877</v>
      </c>
      <c r="AC2147">
        <v>5.0075500000000002</v>
      </c>
      <c r="AD2147">
        <v>5.1926800000000002</v>
      </c>
      <c r="AE2147">
        <v>5.36442</v>
      </c>
      <c r="AF2147">
        <v>5.5231000000000003</v>
      </c>
      <c r="AG2147">
        <v>5.6690899999999997</v>
      </c>
      <c r="AH2147">
        <v>5.8028700000000004</v>
      </c>
      <c r="AI2147">
        <v>5.9249900000000002</v>
      </c>
      <c r="AJ2147">
        <v>6.0343600000000004</v>
      </c>
      <c r="AK2147">
        <v>6.1324500000000004</v>
      </c>
      <c r="AL2147">
        <v>6.3527800000000001</v>
      </c>
    </row>
    <row r="2148" spans="1:38" x14ac:dyDescent="0.35">
      <c r="A2148" t="s">
        <v>808</v>
      </c>
      <c r="B2148">
        <v>4</v>
      </c>
      <c r="C2148">
        <v>1995</v>
      </c>
      <c r="D2148">
        <v>1</v>
      </c>
      <c r="E2148">
        <v>1</v>
      </c>
      <c r="F2148">
        <v>1</v>
      </c>
      <c r="G2148" t="s">
        <v>959</v>
      </c>
      <c r="H2148">
        <v>0</v>
      </c>
      <c r="I2148">
        <v>1.75231E-2</v>
      </c>
      <c r="J2148">
        <v>5.7464000000000001E-2</v>
      </c>
      <c r="K2148">
        <v>0.13123399999999999</v>
      </c>
      <c r="L2148">
        <v>0.24490799999999999</v>
      </c>
      <c r="M2148">
        <v>0.38923999999999997</v>
      </c>
      <c r="N2148">
        <v>0.54479900000000003</v>
      </c>
      <c r="O2148">
        <v>0.68996599999999997</v>
      </c>
      <c r="P2148">
        <v>0.80825499999999995</v>
      </c>
      <c r="Q2148">
        <v>0.892262</v>
      </c>
      <c r="R2148">
        <v>0.94422099999999998</v>
      </c>
      <c r="S2148">
        <v>0.97264600000000001</v>
      </c>
      <c r="T2148">
        <v>0.98685900000000004</v>
      </c>
      <c r="U2148">
        <v>0.99361600000000005</v>
      </c>
      <c r="V2148">
        <v>0.99678199999999995</v>
      </c>
      <c r="W2148">
        <v>0.99828600000000001</v>
      </c>
      <c r="X2148">
        <v>0.99902400000000002</v>
      </c>
      <c r="Y2148">
        <v>0.99940099999999998</v>
      </c>
      <c r="Z2148">
        <v>0.99960199999999999</v>
      </c>
      <c r="AA2148">
        <v>0.99971500000000002</v>
      </c>
      <c r="AB2148">
        <v>0.99978</v>
      </c>
      <c r="AC2148">
        <v>0.99981900000000001</v>
      </c>
      <c r="AD2148">
        <v>0.99984200000000001</v>
      </c>
      <c r="AE2148">
        <v>0.99985500000000005</v>
      </c>
      <c r="AF2148">
        <v>0.99986299999999995</v>
      </c>
      <c r="AG2148">
        <v>0.99986600000000003</v>
      </c>
      <c r="AH2148">
        <v>0.99986600000000003</v>
      </c>
      <c r="AI2148">
        <v>0.99986399999999998</v>
      </c>
      <c r="AJ2148">
        <v>0.99987000000000004</v>
      </c>
      <c r="AK2148">
        <v>0.999884</v>
      </c>
      <c r="AL2148">
        <v>0.99990599999999996</v>
      </c>
    </row>
    <row r="2149" spans="1:38" x14ac:dyDescent="0.35">
      <c r="A2149" t="s">
        <v>810</v>
      </c>
      <c r="B2149">
        <v>4</v>
      </c>
      <c r="C2149">
        <v>1995</v>
      </c>
      <c r="D2149">
        <v>1</v>
      </c>
      <c r="E2149">
        <v>1</v>
      </c>
      <c r="F2149">
        <v>1</v>
      </c>
      <c r="G2149" t="s">
        <v>960</v>
      </c>
      <c r="H2149">
        <v>1.5756900000000001E-2</v>
      </c>
      <c r="I2149">
        <v>7.0246400000000001E-2</v>
      </c>
      <c r="J2149">
        <v>0.17907899999999999</v>
      </c>
      <c r="K2149">
        <v>0.32938800000000001</v>
      </c>
      <c r="L2149">
        <v>0.52222900000000005</v>
      </c>
      <c r="M2149">
        <v>0.75043099999999996</v>
      </c>
      <c r="N2149">
        <v>1.00586</v>
      </c>
      <c r="O2149">
        <v>1.28041</v>
      </c>
      <c r="P2149">
        <v>1.56674</v>
      </c>
      <c r="Q2149">
        <v>1.8593999999999999</v>
      </c>
      <c r="R2149">
        <v>2.1556099999999998</v>
      </c>
      <c r="S2149">
        <v>2.4538199999999999</v>
      </c>
      <c r="T2149">
        <v>2.7516699999999998</v>
      </c>
      <c r="U2149">
        <v>3.0459000000000001</v>
      </c>
      <c r="V2149">
        <v>3.3331900000000001</v>
      </c>
      <c r="W2149">
        <v>3.6108600000000002</v>
      </c>
      <c r="X2149">
        <v>3.87703</v>
      </c>
      <c r="Y2149">
        <v>4.1304999999999996</v>
      </c>
      <c r="Z2149">
        <v>4.3705499999999997</v>
      </c>
      <c r="AA2149">
        <v>4.5968499999999999</v>
      </c>
      <c r="AB2149">
        <v>4.80931</v>
      </c>
      <c r="AC2149">
        <v>5.008</v>
      </c>
      <c r="AD2149">
        <v>5.1930699999999996</v>
      </c>
      <c r="AE2149">
        <v>5.36477</v>
      </c>
      <c r="AF2149">
        <v>5.5234199999999998</v>
      </c>
      <c r="AG2149">
        <v>5.6694000000000004</v>
      </c>
      <c r="AH2149">
        <v>5.8031800000000002</v>
      </c>
      <c r="AI2149">
        <v>5.9253</v>
      </c>
      <c r="AJ2149">
        <v>6.0346500000000001</v>
      </c>
      <c r="AK2149">
        <v>6.1326799999999997</v>
      </c>
      <c r="AL2149">
        <v>6.3529099999999996</v>
      </c>
    </row>
    <row r="2150" spans="1:38" x14ac:dyDescent="0.35">
      <c r="A2150" t="s">
        <v>808</v>
      </c>
      <c r="B2150">
        <v>5</v>
      </c>
      <c r="C2150">
        <v>1995</v>
      </c>
      <c r="D2150">
        <v>1</v>
      </c>
      <c r="E2150">
        <v>1</v>
      </c>
      <c r="F2150">
        <v>1</v>
      </c>
      <c r="G2150" t="s">
        <v>961</v>
      </c>
      <c r="H2150">
        <v>0</v>
      </c>
      <c r="I2150">
        <v>1.75231E-2</v>
      </c>
      <c r="J2150">
        <v>5.7464000000000001E-2</v>
      </c>
      <c r="K2150">
        <v>0.13123399999999999</v>
      </c>
      <c r="L2150">
        <v>0.24490799999999999</v>
      </c>
      <c r="M2150">
        <v>0.38923999999999997</v>
      </c>
      <c r="N2150">
        <v>0.54479900000000003</v>
      </c>
      <c r="O2150">
        <v>0.68996599999999997</v>
      </c>
      <c r="P2150">
        <v>0.80825499999999995</v>
      </c>
      <c r="Q2150">
        <v>0.892262</v>
      </c>
      <c r="R2150">
        <v>0.94422099999999998</v>
      </c>
      <c r="S2150">
        <v>0.97264600000000001</v>
      </c>
      <c r="T2150">
        <v>0.98685900000000004</v>
      </c>
      <c r="U2150">
        <v>0.99361600000000005</v>
      </c>
      <c r="V2150">
        <v>0.99678199999999995</v>
      </c>
      <c r="W2150">
        <v>0.99828600000000001</v>
      </c>
      <c r="X2150">
        <v>0.99902400000000002</v>
      </c>
      <c r="Y2150">
        <v>0.99940099999999998</v>
      </c>
      <c r="Z2150">
        <v>0.99960199999999999</v>
      </c>
      <c r="AA2150">
        <v>0.99971500000000002</v>
      </c>
      <c r="AB2150">
        <v>0.99978</v>
      </c>
      <c r="AC2150">
        <v>0.99981900000000001</v>
      </c>
      <c r="AD2150">
        <v>0.99984200000000001</v>
      </c>
      <c r="AE2150">
        <v>0.99985500000000005</v>
      </c>
      <c r="AF2150">
        <v>0.99986299999999995</v>
      </c>
      <c r="AG2150">
        <v>0.99986600000000003</v>
      </c>
      <c r="AH2150">
        <v>0.99986600000000003</v>
      </c>
      <c r="AI2150">
        <v>0.99986399999999998</v>
      </c>
      <c r="AJ2150">
        <v>0.99987000000000004</v>
      </c>
      <c r="AK2150">
        <v>0.999884</v>
      </c>
      <c r="AL2150">
        <v>0.99990599999999996</v>
      </c>
    </row>
    <row r="2151" spans="1:38" x14ac:dyDescent="0.35">
      <c r="A2151" t="s">
        <v>810</v>
      </c>
      <c r="B2151">
        <v>5</v>
      </c>
      <c r="C2151">
        <v>1995</v>
      </c>
      <c r="D2151">
        <v>1</v>
      </c>
      <c r="E2151">
        <v>1</v>
      </c>
      <c r="F2151">
        <v>1</v>
      </c>
      <c r="G2151" t="s">
        <v>962</v>
      </c>
      <c r="H2151">
        <v>1.5756900000000001E-2</v>
      </c>
      <c r="I2151">
        <v>7.0246400000000001E-2</v>
      </c>
      <c r="J2151">
        <v>0.17907899999999999</v>
      </c>
      <c r="K2151">
        <v>0.32938800000000001</v>
      </c>
      <c r="L2151">
        <v>0.52222900000000005</v>
      </c>
      <c r="M2151">
        <v>0.75043099999999996</v>
      </c>
      <c r="N2151">
        <v>1.00586</v>
      </c>
      <c r="O2151">
        <v>1.28041</v>
      </c>
      <c r="P2151">
        <v>1.56674</v>
      </c>
      <c r="Q2151">
        <v>1.8593999999999999</v>
      </c>
      <c r="R2151">
        <v>2.1556099999999998</v>
      </c>
      <c r="S2151">
        <v>2.4538199999999999</v>
      </c>
      <c r="T2151">
        <v>2.7516699999999998</v>
      </c>
      <c r="U2151">
        <v>3.0459000000000001</v>
      </c>
      <c r="V2151">
        <v>3.3331900000000001</v>
      </c>
      <c r="W2151">
        <v>3.6108600000000002</v>
      </c>
      <c r="X2151">
        <v>3.87703</v>
      </c>
      <c r="Y2151">
        <v>4.1304999999999996</v>
      </c>
      <c r="Z2151">
        <v>4.3705499999999997</v>
      </c>
      <c r="AA2151">
        <v>4.5968499999999999</v>
      </c>
      <c r="AB2151">
        <v>4.80931</v>
      </c>
      <c r="AC2151">
        <v>5.008</v>
      </c>
      <c r="AD2151">
        <v>5.1930699999999996</v>
      </c>
      <c r="AE2151">
        <v>5.36477</v>
      </c>
      <c r="AF2151">
        <v>5.5234199999999998</v>
      </c>
      <c r="AG2151">
        <v>5.6694000000000004</v>
      </c>
      <c r="AH2151">
        <v>5.8031800000000002</v>
      </c>
      <c r="AI2151">
        <v>5.9253</v>
      </c>
      <c r="AJ2151">
        <v>6.0346500000000001</v>
      </c>
      <c r="AK2151">
        <v>6.1326799999999997</v>
      </c>
      <c r="AL2151">
        <v>6.3529099999999996</v>
      </c>
    </row>
    <row r="2152" spans="1:38" x14ac:dyDescent="0.35">
      <c r="A2152" t="s">
        <v>808</v>
      </c>
      <c r="B2152">
        <v>6</v>
      </c>
      <c r="C2152">
        <v>1995</v>
      </c>
      <c r="D2152">
        <v>1</v>
      </c>
      <c r="E2152">
        <v>1</v>
      </c>
      <c r="F2152">
        <v>1</v>
      </c>
      <c r="G2152" t="s">
        <v>963</v>
      </c>
      <c r="H2152">
        <v>0</v>
      </c>
      <c r="I2152">
        <v>8.1285999999999997E-3</v>
      </c>
      <c r="J2152">
        <v>4.4974800000000002E-2</v>
      </c>
      <c r="K2152">
        <v>0.139098</v>
      </c>
      <c r="L2152">
        <v>0.30765999999999999</v>
      </c>
      <c r="M2152">
        <v>0.52420900000000004</v>
      </c>
      <c r="N2152">
        <v>0.73062700000000003</v>
      </c>
      <c r="O2152">
        <v>0.877054</v>
      </c>
      <c r="P2152">
        <v>0.95405300000000004</v>
      </c>
      <c r="Q2152">
        <v>0.98509000000000002</v>
      </c>
      <c r="R2152">
        <v>0.99543599999999999</v>
      </c>
      <c r="S2152">
        <v>0.99854900000000002</v>
      </c>
      <c r="T2152">
        <v>0.99946100000000004</v>
      </c>
      <c r="U2152">
        <v>0.99973599999999996</v>
      </c>
      <c r="V2152">
        <v>0.99982300000000002</v>
      </c>
      <c r="W2152">
        <v>0.99985400000000002</v>
      </c>
      <c r="X2152">
        <v>0.99986600000000003</v>
      </c>
      <c r="Y2152">
        <v>0.99987099999999995</v>
      </c>
      <c r="Z2152">
        <v>0.99987300000000001</v>
      </c>
      <c r="AA2152">
        <v>0.99987400000000004</v>
      </c>
      <c r="AB2152">
        <v>0.99987499999999996</v>
      </c>
      <c r="AC2152">
        <v>0.99987499999999996</v>
      </c>
      <c r="AD2152">
        <v>0.99987499999999996</v>
      </c>
      <c r="AE2152">
        <v>0.99987499999999996</v>
      </c>
      <c r="AF2152">
        <v>0.99987499999999996</v>
      </c>
      <c r="AG2152">
        <v>0.99987499999999996</v>
      </c>
      <c r="AH2152">
        <v>0.99987499999999996</v>
      </c>
      <c r="AI2152">
        <v>0.99987499999999996</v>
      </c>
      <c r="AJ2152">
        <v>0.99987499999999996</v>
      </c>
      <c r="AK2152">
        <v>0.99987499999999996</v>
      </c>
      <c r="AL2152">
        <v>0.99987599999999999</v>
      </c>
    </row>
    <row r="2153" spans="1:38" x14ac:dyDescent="0.35">
      <c r="A2153" t="s">
        <v>810</v>
      </c>
      <c r="B2153">
        <v>6</v>
      </c>
      <c r="C2153">
        <v>1995</v>
      </c>
      <c r="D2153">
        <v>1</v>
      </c>
      <c r="E2153">
        <v>1</v>
      </c>
      <c r="F2153">
        <v>1</v>
      </c>
      <c r="G2153" t="s">
        <v>964</v>
      </c>
      <c r="H2153">
        <v>2.0172599999999999E-2</v>
      </c>
      <c r="I2153">
        <v>8.0052300000000007E-2</v>
      </c>
      <c r="J2153">
        <v>0.192721</v>
      </c>
      <c r="K2153">
        <v>0.34431499999999998</v>
      </c>
      <c r="L2153">
        <v>0.53434400000000004</v>
      </c>
      <c r="M2153">
        <v>0.75473299999999999</v>
      </c>
      <c r="N2153">
        <v>0.99711099999999997</v>
      </c>
      <c r="O2153">
        <v>1.25593</v>
      </c>
      <c r="P2153">
        <v>1.5311699999999999</v>
      </c>
      <c r="Q2153">
        <v>1.8228500000000001</v>
      </c>
      <c r="R2153">
        <v>2.1259399999999999</v>
      </c>
      <c r="S2153">
        <v>2.4331900000000002</v>
      </c>
      <c r="T2153">
        <v>2.7385799999999998</v>
      </c>
      <c r="U2153">
        <v>3.0379200000000002</v>
      </c>
      <c r="V2153">
        <v>3.3283499999999999</v>
      </c>
      <c r="W2153">
        <v>3.6078600000000001</v>
      </c>
      <c r="X2153">
        <v>3.8751000000000002</v>
      </c>
      <c r="Y2153">
        <v>4.1291900000000004</v>
      </c>
      <c r="Z2153">
        <v>4.3696200000000003</v>
      </c>
      <c r="AA2153">
        <v>4.5961499999999997</v>
      </c>
      <c r="AB2153">
        <v>4.8087600000000004</v>
      </c>
      <c r="AC2153">
        <v>5.0075399999999997</v>
      </c>
      <c r="AD2153">
        <v>5.1926800000000002</v>
      </c>
      <c r="AE2153">
        <v>5.36442</v>
      </c>
      <c r="AF2153">
        <v>5.5230899999999998</v>
      </c>
      <c r="AG2153">
        <v>5.6690899999999997</v>
      </c>
      <c r="AH2153">
        <v>5.8028700000000004</v>
      </c>
      <c r="AI2153">
        <v>5.9249799999999997</v>
      </c>
      <c r="AJ2153">
        <v>6.0343600000000004</v>
      </c>
      <c r="AK2153">
        <v>6.1324500000000004</v>
      </c>
      <c r="AL2153">
        <v>6.3527800000000001</v>
      </c>
    </row>
    <row r="2154" spans="1:38" x14ac:dyDescent="0.35">
      <c r="A2154" t="s">
        <v>806</v>
      </c>
      <c r="B2154" t="s">
        <v>103</v>
      </c>
      <c r="C2154">
        <v>1996</v>
      </c>
      <c r="D2154">
        <v>1</v>
      </c>
      <c r="E2154">
        <v>1</v>
      </c>
      <c r="F2154">
        <v>1</v>
      </c>
      <c r="G2154" t="s">
        <v>965</v>
      </c>
      <c r="H2154">
        <v>0</v>
      </c>
      <c r="I2154">
        <v>0</v>
      </c>
      <c r="J2154">
        <v>0</v>
      </c>
      <c r="K2154">
        <v>0</v>
      </c>
      <c r="L2154">
        <v>3.49948E-2</v>
      </c>
      <c r="M2154">
        <v>0.17141000000000001</v>
      </c>
      <c r="N2154">
        <v>0.46875600000000001</v>
      </c>
      <c r="O2154">
        <v>0.85585699999999998</v>
      </c>
      <c r="P2154">
        <v>1.24166</v>
      </c>
      <c r="Q2154">
        <v>1.59975</v>
      </c>
      <c r="R2154">
        <v>1.93689</v>
      </c>
      <c r="S2154">
        <v>2.2614999999999998</v>
      </c>
      <c r="T2154">
        <v>2.5771500000000001</v>
      </c>
      <c r="U2154">
        <v>2.8841199999999998</v>
      </c>
      <c r="V2154">
        <v>3.1814</v>
      </c>
      <c r="W2154">
        <v>3.4676999999999998</v>
      </c>
      <c r="X2154">
        <v>3.7418499999999999</v>
      </c>
      <c r="Y2154">
        <v>4.00298</v>
      </c>
      <c r="Z2154">
        <v>4.2505100000000002</v>
      </c>
      <c r="AA2154">
        <v>4.4841600000000001</v>
      </c>
      <c r="AB2154">
        <v>4.70383</v>
      </c>
      <c r="AC2154">
        <v>4.9095800000000001</v>
      </c>
      <c r="AD2154">
        <v>5.1015600000000001</v>
      </c>
      <c r="AE2154">
        <v>5.2799899999999997</v>
      </c>
      <c r="AF2154">
        <v>5.4451799999999997</v>
      </c>
      <c r="AG2154">
        <v>5.59748</v>
      </c>
      <c r="AH2154">
        <v>5.7373099999999999</v>
      </c>
      <c r="AI2154">
        <v>5.8651999999999997</v>
      </c>
      <c r="AJ2154">
        <v>5.9817099999999996</v>
      </c>
      <c r="AK2154">
        <v>6.0844100000000001</v>
      </c>
      <c r="AL2154">
        <v>6.3153199999999998</v>
      </c>
    </row>
    <row r="2155" spans="1:38" x14ac:dyDescent="0.35">
      <c r="A2155" t="s">
        <v>808</v>
      </c>
      <c r="B2155">
        <v>1</v>
      </c>
      <c r="C2155">
        <v>1996</v>
      </c>
      <c r="D2155">
        <v>1</v>
      </c>
      <c r="E2155">
        <v>1</v>
      </c>
      <c r="F2155">
        <v>1</v>
      </c>
      <c r="G2155" t="s">
        <v>966</v>
      </c>
      <c r="H2155">
        <v>0</v>
      </c>
      <c r="I2155">
        <v>3.75764E-3</v>
      </c>
      <c r="J2155">
        <v>5.09077E-2</v>
      </c>
      <c r="K2155">
        <v>0.23291100000000001</v>
      </c>
      <c r="L2155">
        <v>0.55819300000000005</v>
      </c>
      <c r="M2155">
        <v>0.84004199999999996</v>
      </c>
      <c r="N2155">
        <v>0.95600200000000002</v>
      </c>
      <c r="O2155">
        <v>0.95989000000000002</v>
      </c>
      <c r="P2155">
        <v>0.91556999999999999</v>
      </c>
      <c r="Q2155">
        <v>0.85012900000000002</v>
      </c>
      <c r="R2155">
        <v>0.77609700000000004</v>
      </c>
      <c r="S2155">
        <v>0.70100300000000004</v>
      </c>
      <c r="T2155">
        <v>0.62941499999999995</v>
      </c>
      <c r="U2155">
        <v>0.56379900000000005</v>
      </c>
      <c r="V2155">
        <v>0.50519199999999997</v>
      </c>
      <c r="W2155">
        <v>0.453737</v>
      </c>
      <c r="X2155">
        <v>0.40907100000000002</v>
      </c>
      <c r="Y2155">
        <v>0.37058000000000002</v>
      </c>
      <c r="Z2155">
        <v>0.337557</v>
      </c>
      <c r="AA2155">
        <v>0.30929299999999998</v>
      </c>
      <c r="AB2155">
        <v>0.28512799999999999</v>
      </c>
      <c r="AC2155">
        <v>0.26447100000000001</v>
      </c>
      <c r="AD2155">
        <v>0.246807</v>
      </c>
      <c r="AE2155">
        <v>0.23169500000000001</v>
      </c>
      <c r="AF2155">
        <v>0.21875700000000001</v>
      </c>
      <c r="AG2155">
        <v>0.207676</v>
      </c>
      <c r="AH2155">
        <v>0.198184</v>
      </c>
      <c r="AI2155">
        <v>0.190056</v>
      </c>
      <c r="AJ2155">
        <v>0.18241099999999999</v>
      </c>
      <c r="AK2155">
        <v>0.17507900000000001</v>
      </c>
      <c r="AL2155">
        <v>0.15950400000000001</v>
      </c>
    </row>
    <row r="2156" spans="1:38" x14ac:dyDescent="0.35">
      <c r="A2156" t="s">
        <v>810</v>
      </c>
      <c r="B2156">
        <v>1</v>
      </c>
      <c r="C2156">
        <v>1996</v>
      </c>
      <c r="D2156">
        <v>1</v>
      </c>
      <c r="E2156">
        <v>1</v>
      </c>
      <c r="F2156">
        <v>1</v>
      </c>
      <c r="G2156" t="s">
        <v>967</v>
      </c>
      <c r="H2156">
        <v>3.2773499999999997E-2</v>
      </c>
      <c r="I2156">
        <v>0.100285</v>
      </c>
      <c r="J2156">
        <v>0.21429799999999999</v>
      </c>
      <c r="K2156">
        <v>0.35818299999999997</v>
      </c>
      <c r="L2156">
        <v>0.52882600000000002</v>
      </c>
      <c r="M2156">
        <v>0.72297999999999996</v>
      </c>
      <c r="N2156">
        <v>0.94805300000000003</v>
      </c>
      <c r="O2156">
        <v>1.2035899999999999</v>
      </c>
      <c r="P2156">
        <v>1.4770399999999999</v>
      </c>
      <c r="Q2156">
        <v>1.7576499999999999</v>
      </c>
      <c r="R2156">
        <v>2.0386199999999999</v>
      </c>
      <c r="S2156">
        <v>2.3151000000000002</v>
      </c>
      <c r="T2156">
        <v>2.5833599999999999</v>
      </c>
      <c r="U2156">
        <v>2.8405300000000002</v>
      </c>
      <c r="V2156">
        <v>3.0844900000000002</v>
      </c>
      <c r="W2156">
        <v>3.3137599999999998</v>
      </c>
      <c r="X2156">
        <v>3.5274100000000002</v>
      </c>
      <c r="Y2156">
        <v>3.7249599999999998</v>
      </c>
      <c r="Z2156">
        <v>3.9062899999999998</v>
      </c>
      <c r="AA2156">
        <v>4.0715399999999997</v>
      </c>
      <c r="AB2156">
        <v>4.2211299999999996</v>
      </c>
      <c r="AC2156">
        <v>4.3556100000000004</v>
      </c>
      <c r="AD2156">
        <v>4.4756799999999997</v>
      </c>
      <c r="AE2156">
        <v>4.5821100000000001</v>
      </c>
      <c r="AF2156">
        <v>4.6757400000000002</v>
      </c>
      <c r="AG2156">
        <v>4.7574399999999999</v>
      </c>
      <c r="AH2156">
        <v>4.8280500000000002</v>
      </c>
      <c r="AI2156">
        <v>4.88842</v>
      </c>
      <c r="AJ2156">
        <v>4.9564899999999996</v>
      </c>
      <c r="AK2156">
        <v>5.0343299999999997</v>
      </c>
      <c r="AL2156">
        <v>5.2112999999999996</v>
      </c>
    </row>
    <row r="2157" spans="1:38" x14ac:dyDescent="0.35">
      <c r="A2157" t="s">
        <v>808</v>
      </c>
      <c r="B2157">
        <v>2</v>
      </c>
      <c r="C2157">
        <v>1996</v>
      </c>
      <c r="D2157">
        <v>1</v>
      </c>
      <c r="E2157">
        <v>1</v>
      </c>
      <c r="F2157">
        <v>1</v>
      </c>
      <c r="G2157" t="s">
        <v>968</v>
      </c>
      <c r="H2157">
        <v>0</v>
      </c>
      <c r="I2157" s="2">
        <v>7.5619800000000001E-6</v>
      </c>
      <c r="J2157">
        <v>6.6459099999999997E-4</v>
      </c>
      <c r="K2157">
        <v>2.1304199999999999E-2</v>
      </c>
      <c r="L2157">
        <v>0.19608400000000001</v>
      </c>
      <c r="M2157">
        <v>0.574434</v>
      </c>
      <c r="N2157">
        <v>0.85866500000000001</v>
      </c>
      <c r="O2157">
        <v>0.96506599999999998</v>
      </c>
      <c r="P2157">
        <v>0.99228099999999997</v>
      </c>
      <c r="Q2157">
        <v>0.99826499999999996</v>
      </c>
      <c r="R2157">
        <v>0.99957300000000004</v>
      </c>
      <c r="S2157">
        <v>0.99988100000000002</v>
      </c>
      <c r="T2157">
        <v>0.99996200000000002</v>
      </c>
      <c r="U2157">
        <v>0.99998600000000004</v>
      </c>
      <c r="V2157">
        <v>0.99999400000000005</v>
      </c>
      <c r="W2157">
        <v>0.99999700000000002</v>
      </c>
      <c r="X2157">
        <v>0.99999899999999997</v>
      </c>
      <c r="Y2157">
        <v>0.99999899999999997</v>
      </c>
      <c r="Z2157">
        <v>0.99999899999999997</v>
      </c>
      <c r="AA2157">
        <v>1</v>
      </c>
      <c r="AB2157">
        <v>1</v>
      </c>
      <c r="AC2157">
        <v>1</v>
      </c>
      <c r="AD2157">
        <v>1</v>
      </c>
      <c r="AE2157">
        <v>1</v>
      </c>
      <c r="AF2157">
        <v>1</v>
      </c>
      <c r="AG2157">
        <v>1</v>
      </c>
      <c r="AH2157">
        <v>1</v>
      </c>
      <c r="AI2157">
        <v>1</v>
      </c>
      <c r="AJ2157">
        <v>1</v>
      </c>
      <c r="AK2157">
        <v>1</v>
      </c>
      <c r="AL2157">
        <v>1</v>
      </c>
    </row>
    <row r="2158" spans="1:38" x14ac:dyDescent="0.35">
      <c r="A2158" t="s">
        <v>810</v>
      </c>
      <c r="B2158">
        <v>2</v>
      </c>
      <c r="C2158">
        <v>1996</v>
      </c>
      <c r="D2158">
        <v>1</v>
      </c>
      <c r="E2158">
        <v>1</v>
      </c>
      <c r="F2158">
        <v>1</v>
      </c>
      <c r="G2158" t="s">
        <v>969</v>
      </c>
      <c r="H2158">
        <v>3.8733700000000003E-2</v>
      </c>
      <c r="I2158">
        <v>0.13276399999999999</v>
      </c>
      <c r="J2158">
        <v>0.30129800000000001</v>
      </c>
      <c r="K2158">
        <v>0.48378500000000002</v>
      </c>
      <c r="L2158">
        <v>0.63619899999999996</v>
      </c>
      <c r="M2158">
        <v>0.791547</v>
      </c>
      <c r="N2158">
        <v>0.98648100000000005</v>
      </c>
      <c r="O2158">
        <v>1.2313700000000001</v>
      </c>
      <c r="P2158">
        <v>1.51281</v>
      </c>
      <c r="Q2158">
        <v>1.8134399999999999</v>
      </c>
      <c r="R2158">
        <v>2.12195</v>
      </c>
      <c r="S2158">
        <v>2.4316300000000002</v>
      </c>
      <c r="T2158">
        <v>2.7379699999999998</v>
      </c>
      <c r="U2158">
        <v>3.0376799999999999</v>
      </c>
      <c r="V2158">
        <v>3.3282400000000001</v>
      </c>
      <c r="W2158">
        <v>3.6078000000000001</v>
      </c>
      <c r="X2158">
        <v>3.87507</v>
      </c>
      <c r="Y2158">
        <v>4.1291700000000002</v>
      </c>
      <c r="Z2158">
        <v>4.3696000000000002</v>
      </c>
      <c r="AA2158">
        <v>4.5961400000000001</v>
      </c>
      <c r="AB2158">
        <v>4.8087600000000004</v>
      </c>
      <c r="AC2158">
        <v>5.0075399999999997</v>
      </c>
      <c r="AD2158">
        <v>5.1926699999999997</v>
      </c>
      <c r="AE2158">
        <v>5.36442</v>
      </c>
      <c r="AF2158">
        <v>5.5230899999999998</v>
      </c>
      <c r="AG2158">
        <v>5.6690800000000001</v>
      </c>
      <c r="AH2158">
        <v>5.8028599999999999</v>
      </c>
      <c r="AI2158">
        <v>5.9249700000000001</v>
      </c>
      <c r="AJ2158">
        <v>6.0343499999999999</v>
      </c>
      <c r="AK2158">
        <v>6.1324399999999999</v>
      </c>
      <c r="AL2158">
        <v>6.3527800000000001</v>
      </c>
    </row>
    <row r="2159" spans="1:38" x14ac:dyDescent="0.35">
      <c r="A2159" t="s">
        <v>808</v>
      </c>
      <c r="B2159">
        <v>3</v>
      </c>
      <c r="C2159">
        <v>1996</v>
      </c>
      <c r="D2159">
        <v>1</v>
      </c>
      <c r="E2159">
        <v>1</v>
      </c>
      <c r="F2159">
        <v>1</v>
      </c>
      <c r="G2159" t="s">
        <v>970</v>
      </c>
      <c r="H2159">
        <v>0</v>
      </c>
      <c r="I2159" s="2">
        <v>2.2679499999999999E-7</v>
      </c>
      <c r="J2159" s="2">
        <v>2.5400400000000002E-5</v>
      </c>
      <c r="K2159">
        <v>1.3362000000000001E-3</v>
      </c>
      <c r="L2159">
        <v>3.0018300000000001E-2</v>
      </c>
      <c r="M2159">
        <v>0.20678099999999999</v>
      </c>
      <c r="N2159">
        <v>0.54617300000000002</v>
      </c>
      <c r="O2159">
        <v>0.81882100000000002</v>
      </c>
      <c r="P2159">
        <v>0.94275900000000001</v>
      </c>
      <c r="Q2159">
        <v>0.98362499999999997</v>
      </c>
      <c r="R2159">
        <v>0.99531400000000003</v>
      </c>
      <c r="S2159">
        <v>0.99857200000000002</v>
      </c>
      <c r="T2159">
        <v>0.99952099999999999</v>
      </c>
      <c r="U2159">
        <v>0.99982000000000004</v>
      </c>
      <c r="V2159">
        <v>0.99992400000000004</v>
      </c>
      <c r="W2159">
        <v>0.99996399999999996</v>
      </c>
      <c r="X2159">
        <v>0.99998100000000001</v>
      </c>
      <c r="Y2159">
        <v>0.99998900000000002</v>
      </c>
      <c r="Z2159">
        <v>0.99999300000000002</v>
      </c>
      <c r="AA2159">
        <v>0.99999499999999997</v>
      </c>
      <c r="AB2159">
        <v>0.999996</v>
      </c>
      <c r="AC2159">
        <v>0.99999700000000002</v>
      </c>
      <c r="AD2159">
        <v>0.99999700000000002</v>
      </c>
      <c r="AE2159">
        <v>0.99999800000000005</v>
      </c>
      <c r="AF2159">
        <v>0.99999800000000005</v>
      </c>
      <c r="AG2159">
        <v>0.99999800000000005</v>
      </c>
      <c r="AH2159">
        <v>0.99999700000000002</v>
      </c>
      <c r="AI2159">
        <v>0.99999700000000002</v>
      </c>
      <c r="AJ2159">
        <v>0.99999700000000002</v>
      </c>
      <c r="AK2159">
        <v>0.99999800000000005</v>
      </c>
      <c r="AL2159">
        <v>0.99999899999999997</v>
      </c>
    </row>
    <row r="2160" spans="1:38" x14ac:dyDescent="0.35">
      <c r="A2160" t="s">
        <v>810</v>
      </c>
      <c r="B2160">
        <v>3</v>
      </c>
      <c r="C2160">
        <v>1996</v>
      </c>
      <c r="D2160">
        <v>1</v>
      </c>
      <c r="E2160">
        <v>1</v>
      </c>
      <c r="F2160">
        <v>1</v>
      </c>
      <c r="G2160" t="s">
        <v>971</v>
      </c>
      <c r="H2160">
        <v>4.0964199999999999E-2</v>
      </c>
      <c r="I2160">
        <v>0.13791900000000001</v>
      </c>
      <c r="J2160">
        <v>0.31542500000000001</v>
      </c>
      <c r="K2160">
        <v>0.54575099999999999</v>
      </c>
      <c r="L2160">
        <v>0.75289799999999996</v>
      </c>
      <c r="M2160">
        <v>0.91881699999999999</v>
      </c>
      <c r="N2160">
        <v>1.0877300000000001</v>
      </c>
      <c r="O2160">
        <v>1.2921</v>
      </c>
      <c r="P2160">
        <v>1.5413300000000001</v>
      </c>
      <c r="Q2160">
        <v>1.8248500000000001</v>
      </c>
      <c r="R2160">
        <v>2.12622</v>
      </c>
      <c r="S2160">
        <v>2.4332400000000001</v>
      </c>
      <c r="T2160">
        <v>2.7386200000000001</v>
      </c>
      <c r="U2160">
        <v>3.03796</v>
      </c>
      <c r="V2160">
        <v>3.3283700000000001</v>
      </c>
      <c r="W2160">
        <v>3.6078800000000002</v>
      </c>
      <c r="X2160">
        <v>3.8751099999999998</v>
      </c>
      <c r="Y2160">
        <v>4.1292</v>
      </c>
      <c r="Z2160">
        <v>4.3696200000000003</v>
      </c>
      <c r="AA2160">
        <v>4.5961600000000002</v>
      </c>
      <c r="AB2160">
        <v>4.80877</v>
      </c>
      <c r="AC2160">
        <v>5.0075500000000002</v>
      </c>
      <c r="AD2160">
        <v>5.1926800000000002</v>
      </c>
      <c r="AE2160">
        <v>5.36442</v>
      </c>
      <c r="AF2160">
        <v>5.5231000000000003</v>
      </c>
      <c r="AG2160">
        <v>5.6690899999999997</v>
      </c>
      <c r="AH2160">
        <v>5.8028700000000004</v>
      </c>
      <c r="AI2160">
        <v>5.9249900000000002</v>
      </c>
      <c r="AJ2160">
        <v>6.0343600000000004</v>
      </c>
      <c r="AK2160">
        <v>6.1324500000000004</v>
      </c>
      <c r="AL2160">
        <v>6.3527800000000001</v>
      </c>
    </row>
    <row r="2161" spans="1:38" x14ac:dyDescent="0.35">
      <c r="A2161" t="s">
        <v>808</v>
      </c>
      <c r="B2161">
        <v>4</v>
      </c>
      <c r="C2161">
        <v>1996</v>
      </c>
      <c r="D2161">
        <v>1</v>
      </c>
      <c r="E2161">
        <v>1</v>
      </c>
      <c r="F2161">
        <v>1</v>
      </c>
      <c r="G2161" t="s">
        <v>972</v>
      </c>
      <c r="H2161">
        <v>0</v>
      </c>
      <c r="I2161">
        <v>1.75231E-2</v>
      </c>
      <c r="J2161">
        <v>5.7464000000000001E-2</v>
      </c>
      <c r="K2161">
        <v>0.13123399999999999</v>
      </c>
      <c r="L2161">
        <v>0.24490799999999999</v>
      </c>
      <c r="M2161">
        <v>0.38923999999999997</v>
      </c>
      <c r="N2161">
        <v>0.54479900000000003</v>
      </c>
      <c r="O2161">
        <v>0.68996599999999997</v>
      </c>
      <c r="P2161">
        <v>0.80825499999999995</v>
      </c>
      <c r="Q2161">
        <v>0.892262</v>
      </c>
      <c r="R2161">
        <v>0.94422099999999998</v>
      </c>
      <c r="S2161">
        <v>0.97264600000000001</v>
      </c>
      <c r="T2161">
        <v>0.98685900000000004</v>
      </c>
      <c r="U2161">
        <v>0.99361600000000005</v>
      </c>
      <c r="V2161">
        <v>0.99678199999999995</v>
      </c>
      <c r="W2161">
        <v>0.99828600000000001</v>
      </c>
      <c r="X2161">
        <v>0.99902400000000002</v>
      </c>
      <c r="Y2161">
        <v>0.99940099999999998</v>
      </c>
      <c r="Z2161">
        <v>0.99960199999999999</v>
      </c>
      <c r="AA2161">
        <v>0.99971500000000002</v>
      </c>
      <c r="AB2161">
        <v>0.99978</v>
      </c>
      <c r="AC2161">
        <v>0.99981900000000001</v>
      </c>
      <c r="AD2161">
        <v>0.99984200000000001</v>
      </c>
      <c r="AE2161">
        <v>0.99985500000000005</v>
      </c>
      <c r="AF2161">
        <v>0.99986299999999995</v>
      </c>
      <c r="AG2161">
        <v>0.99986600000000003</v>
      </c>
      <c r="AH2161">
        <v>0.99986600000000003</v>
      </c>
      <c r="AI2161">
        <v>0.99986399999999998</v>
      </c>
      <c r="AJ2161">
        <v>0.99987000000000004</v>
      </c>
      <c r="AK2161">
        <v>0.999884</v>
      </c>
      <c r="AL2161">
        <v>0.99990599999999996</v>
      </c>
    </row>
    <row r="2162" spans="1:38" x14ac:dyDescent="0.35">
      <c r="A2162" t="s">
        <v>810</v>
      </c>
      <c r="B2162">
        <v>4</v>
      </c>
      <c r="C2162">
        <v>1996</v>
      </c>
      <c r="D2162">
        <v>1</v>
      </c>
      <c r="E2162">
        <v>1</v>
      </c>
      <c r="F2162">
        <v>1</v>
      </c>
      <c r="G2162" t="s">
        <v>973</v>
      </c>
      <c r="H2162">
        <v>1.5756900000000001E-2</v>
      </c>
      <c r="I2162">
        <v>7.0246400000000001E-2</v>
      </c>
      <c r="J2162">
        <v>0.17907899999999999</v>
      </c>
      <c r="K2162">
        <v>0.32938800000000001</v>
      </c>
      <c r="L2162">
        <v>0.52222900000000005</v>
      </c>
      <c r="M2162">
        <v>0.75043099999999996</v>
      </c>
      <c r="N2162">
        <v>1.00586</v>
      </c>
      <c r="O2162">
        <v>1.28041</v>
      </c>
      <c r="P2162">
        <v>1.56674</v>
      </c>
      <c r="Q2162">
        <v>1.8593999999999999</v>
      </c>
      <c r="R2162">
        <v>2.1556099999999998</v>
      </c>
      <c r="S2162">
        <v>2.4538199999999999</v>
      </c>
      <c r="T2162">
        <v>2.7516699999999998</v>
      </c>
      <c r="U2162">
        <v>3.0459000000000001</v>
      </c>
      <c r="V2162">
        <v>3.3331900000000001</v>
      </c>
      <c r="W2162">
        <v>3.6108600000000002</v>
      </c>
      <c r="X2162">
        <v>3.87703</v>
      </c>
      <c r="Y2162">
        <v>4.1304999999999996</v>
      </c>
      <c r="Z2162">
        <v>4.3705499999999997</v>
      </c>
      <c r="AA2162">
        <v>4.5968499999999999</v>
      </c>
      <c r="AB2162">
        <v>4.80931</v>
      </c>
      <c r="AC2162">
        <v>5.008</v>
      </c>
      <c r="AD2162">
        <v>5.1930699999999996</v>
      </c>
      <c r="AE2162">
        <v>5.36477</v>
      </c>
      <c r="AF2162">
        <v>5.5234199999999998</v>
      </c>
      <c r="AG2162">
        <v>5.6694000000000004</v>
      </c>
      <c r="AH2162">
        <v>5.8031800000000002</v>
      </c>
      <c r="AI2162">
        <v>5.9253</v>
      </c>
      <c r="AJ2162">
        <v>6.0346500000000001</v>
      </c>
      <c r="AK2162">
        <v>6.1326799999999997</v>
      </c>
      <c r="AL2162">
        <v>6.3529099999999996</v>
      </c>
    </row>
    <row r="2163" spans="1:38" x14ac:dyDescent="0.35">
      <c r="A2163" t="s">
        <v>808</v>
      </c>
      <c r="B2163">
        <v>5</v>
      </c>
      <c r="C2163">
        <v>1996</v>
      </c>
      <c r="D2163">
        <v>1</v>
      </c>
      <c r="E2163">
        <v>1</v>
      </c>
      <c r="F2163">
        <v>1</v>
      </c>
      <c r="G2163" t="s">
        <v>974</v>
      </c>
      <c r="H2163">
        <v>0</v>
      </c>
      <c r="I2163">
        <v>1.75231E-2</v>
      </c>
      <c r="J2163">
        <v>5.7464000000000001E-2</v>
      </c>
      <c r="K2163">
        <v>0.13123399999999999</v>
      </c>
      <c r="L2163">
        <v>0.24490799999999999</v>
      </c>
      <c r="M2163">
        <v>0.38923999999999997</v>
      </c>
      <c r="N2163">
        <v>0.54479900000000003</v>
      </c>
      <c r="O2163">
        <v>0.68996599999999997</v>
      </c>
      <c r="P2163">
        <v>0.80825499999999995</v>
      </c>
      <c r="Q2163">
        <v>0.892262</v>
      </c>
      <c r="R2163">
        <v>0.94422099999999998</v>
      </c>
      <c r="S2163">
        <v>0.97264600000000001</v>
      </c>
      <c r="T2163">
        <v>0.98685900000000004</v>
      </c>
      <c r="U2163">
        <v>0.99361600000000005</v>
      </c>
      <c r="V2163">
        <v>0.99678199999999995</v>
      </c>
      <c r="W2163">
        <v>0.99828600000000001</v>
      </c>
      <c r="X2163">
        <v>0.99902400000000002</v>
      </c>
      <c r="Y2163">
        <v>0.99940099999999998</v>
      </c>
      <c r="Z2163">
        <v>0.99960199999999999</v>
      </c>
      <c r="AA2163">
        <v>0.99971500000000002</v>
      </c>
      <c r="AB2163">
        <v>0.99978</v>
      </c>
      <c r="AC2163">
        <v>0.99981900000000001</v>
      </c>
      <c r="AD2163">
        <v>0.99984200000000001</v>
      </c>
      <c r="AE2163">
        <v>0.99985500000000005</v>
      </c>
      <c r="AF2163">
        <v>0.99986299999999995</v>
      </c>
      <c r="AG2163">
        <v>0.99986600000000003</v>
      </c>
      <c r="AH2163">
        <v>0.99986600000000003</v>
      </c>
      <c r="AI2163">
        <v>0.99986399999999998</v>
      </c>
      <c r="AJ2163">
        <v>0.99987000000000004</v>
      </c>
      <c r="AK2163">
        <v>0.999884</v>
      </c>
      <c r="AL2163">
        <v>0.99990599999999996</v>
      </c>
    </row>
    <row r="2164" spans="1:38" x14ac:dyDescent="0.35">
      <c r="A2164" t="s">
        <v>810</v>
      </c>
      <c r="B2164">
        <v>5</v>
      </c>
      <c r="C2164">
        <v>1996</v>
      </c>
      <c r="D2164">
        <v>1</v>
      </c>
      <c r="E2164">
        <v>1</v>
      </c>
      <c r="F2164">
        <v>1</v>
      </c>
      <c r="G2164" t="s">
        <v>975</v>
      </c>
      <c r="H2164">
        <v>1.5756900000000001E-2</v>
      </c>
      <c r="I2164">
        <v>7.0246400000000001E-2</v>
      </c>
      <c r="J2164">
        <v>0.17907899999999999</v>
      </c>
      <c r="K2164">
        <v>0.32938800000000001</v>
      </c>
      <c r="L2164">
        <v>0.52222900000000005</v>
      </c>
      <c r="M2164">
        <v>0.75043099999999996</v>
      </c>
      <c r="N2164">
        <v>1.00586</v>
      </c>
      <c r="O2164">
        <v>1.28041</v>
      </c>
      <c r="P2164">
        <v>1.56674</v>
      </c>
      <c r="Q2164">
        <v>1.8593999999999999</v>
      </c>
      <c r="R2164">
        <v>2.1556099999999998</v>
      </c>
      <c r="S2164">
        <v>2.4538199999999999</v>
      </c>
      <c r="T2164">
        <v>2.7516699999999998</v>
      </c>
      <c r="U2164">
        <v>3.0459000000000001</v>
      </c>
      <c r="V2164">
        <v>3.3331900000000001</v>
      </c>
      <c r="W2164">
        <v>3.6108600000000002</v>
      </c>
      <c r="X2164">
        <v>3.87703</v>
      </c>
      <c r="Y2164">
        <v>4.1304999999999996</v>
      </c>
      <c r="Z2164">
        <v>4.3705499999999997</v>
      </c>
      <c r="AA2164">
        <v>4.5968499999999999</v>
      </c>
      <c r="AB2164">
        <v>4.80931</v>
      </c>
      <c r="AC2164">
        <v>5.008</v>
      </c>
      <c r="AD2164">
        <v>5.1930699999999996</v>
      </c>
      <c r="AE2164">
        <v>5.36477</v>
      </c>
      <c r="AF2164">
        <v>5.5234199999999998</v>
      </c>
      <c r="AG2164">
        <v>5.6694000000000004</v>
      </c>
      <c r="AH2164">
        <v>5.8031800000000002</v>
      </c>
      <c r="AI2164">
        <v>5.9253</v>
      </c>
      <c r="AJ2164">
        <v>6.0346500000000001</v>
      </c>
      <c r="AK2164">
        <v>6.1326799999999997</v>
      </c>
      <c r="AL2164">
        <v>6.3529099999999996</v>
      </c>
    </row>
    <row r="2165" spans="1:38" x14ac:dyDescent="0.35">
      <c r="A2165" t="s">
        <v>808</v>
      </c>
      <c r="B2165">
        <v>6</v>
      </c>
      <c r="C2165">
        <v>1996</v>
      </c>
      <c r="D2165">
        <v>1</v>
      </c>
      <c r="E2165">
        <v>1</v>
      </c>
      <c r="F2165">
        <v>1</v>
      </c>
      <c r="G2165" t="s">
        <v>976</v>
      </c>
      <c r="H2165">
        <v>0</v>
      </c>
      <c r="I2165">
        <v>8.1285999999999997E-3</v>
      </c>
      <c r="J2165">
        <v>4.4974800000000002E-2</v>
      </c>
      <c r="K2165">
        <v>0.139098</v>
      </c>
      <c r="L2165">
        <v>0.30765999999999999</v>
      </c>
      <c r="M2165">
        <v>0.52420900000000004</v>
      </c>
      <c r="N2165">
        <v>0.73062700000000003</v>
      </c>
      <c r="O2165">
        <v>0.877054</v>
      </c>
      <c r="P2165">
        <v>0.95405300000000004</v>
      </c>
      <c r="Q2165">
        <v>0.98509000000000002</v>
      </c>
      <c r="R2165">
        <v>0.99543599999999999</v>
      </c>
      <c r="S2165">
        <v>0.99854900000000002</v>
      </c>
      <c r="T2165">
        <v>0.99946100000000004</v>
      </c>
      <c r="U2165">
        <v>0.99973599999999996</v>
      </c>
      <c r="V2165">
        <v>0.99982300000000002</v>
      </c>
      <c r="W2165">
        <v>0.99985400000000002</v>
      </c>
      <c r="X2165">
        <v>0.99986600000000003</v>
      </c>
      <c r="Y2165">
        <v>0.99987099999999995</v>
      </c>
      <c r="Z2165">
        <v>0.99987300000000001</v>
      </c>
      <c r="AA2165">
        <v>0.99987400000000004</v>
      </c>
      <c r="AB2165">
        <v>0.99987499999999996</v>
      </c>
      <c r="AC2165">
        <v>0.99987499999999996</v>
      </c>
      <c r="AD2165">
        <v>0.99987499999999996</v>
      </c>
      <c r="AE2165">
        <v>0.99987499999999996</v>
      </c>
      <c r="AF2165">
        <v>0.99987499999999996</v>
      </c>
      <c r="AG2165">
        <v>0.99987499999999996</v>
      </c>
      <c r="AH2165">
        <v>0.99987499999999996</v>
      </c>
      <c r="AI2165">
        <v>0.99987499999999996</v>
      </c>
      <c r="AJ2165">
        <v>0.99987499999999996</v>
      </c>
      <c r="AK2165">
        <v>0.99987499999999996</v>
      </c>
      <c r="AL2165">
        <v>0.99987599999999999</v>
      </c>
    </row>
    <row r="2166" spans="1:38" x14ac:dyDescent="0.35">
      <c r="A2166" t="s">
        <v>810</v>
      </c>
      <c r="B2166">
        <v>6</v>
      </c>
      <c r="C2166">
        <v>1996</v>
      </c>
      <c r="D2166">
        <v>1</v>
      </c>
      <c r="E2166">
        <v>1</v>
      </c>
      <c r="F2166">
        <v>1</v>
      </c>
      <c r="G2166" t="s">
        <v>977</v>
      </c>
      <c r="H2166">
        <v>2.0172599999999999E-2</v>
      </c>
      <c r="I2166">
        <v>8.0052300000000007E-2</v>
      </c>
      <c r="J2166">
        <v>0.192721</v>
      </c>
      <c r="K2166">
        <v>0.34431499999999998</v>
      </c>
      <c r="L2166">
        <v>0.53434400000000004</v>
      </c>
      <c r="M2166">
        <v>0.75473299999999999</v>
      </c>
      <c r="N2166">
        <v>0.99711099999999997</v>
      </c>
      <c r="O2166">
        <v>1.25593</v>
      </c>
      <c r="P2166">
        <v>1.5311699999999999</v>
      </c>
      <c r="Q2166">
        <v>1.8228500000000001</v>
      </c>
      <c r="R2166">
        <v>2.1259399999999999</v>
      </c>
      <c r="S2166">
        <v>2.4331900000000002</v>
      </c>
      <c r="T2166">
        <v>2.7385799999999998</v>
      </c>
      <c r="U2166">
        <v>3.0379200000000002</v>
      </c>
      <c r="V2166">
        <v>3.3283499999999999</v>
      </c>
      <c r="W2166">
        <v>3.6078600000000001</v>
      </c>
      <c r="X2166">
        <v>3.8751000000000002</v>
      </c>
      <c r="Y2166">
        <v>4.1291900000000004</v>
      </c>
      <c r="Z2166">
        <v>4.3696200000000003</v>
      </c>
      <c r="AA2166">
        <v>4.5961499999999997</v>
      </c>
      <c r="AB2166">
        <v>4.8087600000000004</v>
      </c>
      <c r="AC2166">
        <v>5.0075399999999997</v>
      </c>
      <c r="AD2166">
        <v>5.1926800000000002</v>
      </c>
      <c r="AE2166">
        <v>5.36442</v>
      </c>
      <c r="AF2166">
        <v>5.5230899999999998</v>
      </c>
      <c r="AG2166">
        <v>5.6690899999999997</v>
      </c>
      <c r="AH2166">
        <v>5.8028700000000004</v>
      </c>
      <c r="AI2166">
        <v>5.9249799999999997</v>
      </c>
      <c r="AJ2166">
        <v>6.0343600000000004</v>
      </c>
      <c r="AK2166">
        <v>6.1324500000000004</v>
      </c>
      <c r="AL2166">
        <v>6.3527800000000001</v>
      </c>
    </row>
    <row r="2167" spans="1:38" x14ac:dyDescent="0.35">
      <c r="A2167" t="s">
        <v>806</v>
      </c>
      <c r="B2167" t="s">
        <v>103</v>
      </c>
      <c r="C2167">
        <v>1997</v>
      </c>
      <c r="D2167">
        <v>1</v>
      </c>
      <c r="E2167">
        <v>1</v>
      </c>
      <c r="F2167">
        <v>1</v>
      </c>
      <c r="G2167" t="s">
        <v>978</v>
      </c>
      <c r="H2167">
        <v>0</v>
      </c>
      <c r="I2167">
        <v>0</v>
      </c>
      <c r="J2167">
        <v>0</v>
      </c>
      <c r="K2167">
        <v>0</v>
      </c>
      <c r="L2167">
        <v>3.49948E-2</v>
      </c>
      <c r="M2167">
        <v>0.17141000000000001</v>
      </c>
      <c r="N2167">
        <v>0.46875600000000001</v>
      </c>
      <c r="O2167">
        <v>0.85585699999999998</v>
      </c>
      <c r="P2167">
        <v>1.24166</v>
      </c>
      <c r="Q2167">
        <v>1.59975</v>
      </c>
      <c r="R2167">
        <v>1.93689</v>
      </c>
      <c r="S2167">
        <v>2.2614999999999998</v>
      </c>
      <c r="T2167">
        <v>2.5771500000000001</v>
      </c>
      <c r="U2167">
        <v>2.8841199999999998</v>
      </c>
      <c r="V2167">
        <v>3.1814</v>
      </c>
      <c r="W2167">
        <v>3.4676999999999998</v>
      </c>
      <c r="X2167">
        <v>3.7418499999999999</v>
      </c>
      <c r="Y2167">
        <v>4.00298</v>
      </c>
      <c r="Z2167">
        <v>4.2505100000000002</v>
      </c>
      <c r="AA2167">
        <v>4.4841600000000001</v>
      </c>
      <c r="AB2167">
        <v>4.70383</v>
      </c>
      <c r="AC2167">
        <v>4.9095800000000001</v>
      </c>
      <c r="AD2167">
        <v>5.1015600000000001</v>
      </c>
      <c r="AE2167">
        <v>5.2799899999999997</v>
      </c>
      <c r="AF2167">
        <v>5.4451799999999997</v>
      </c>
      <c r="AG2167">
        <v>5.59748</v>
      </c>
      <c r="AH2167">
        <v>5.7373099999999999</v>
      </c>
      <c r="AI2167">
        <v>5.8651999999999997</v>
      </c>
      <c r="AJ2167">
        <v>5.9817099999999996</v>
      </c>
      <c r="AK2167">
        <v>6.0844100000000001</v>
      </c>
      <c r="AL2167">
        <v>6.3153199999999998</v>
      </c>
    </row>
    <row r="2168" spans="1:38" x14ac:dyDescent="0.35">
      <c r="A2168" t="s">
        <v>808</v>
      </c>
      <c r="B2168">
        <v>1</v>
      </c>
      <c r="C2168">
        <v>1997</v>
      </c>
      <c r="D2168">
        <v>1</v>
      </c>
      <c r="E2168">
        <v>1</v>
      </c>
      <c r="F2168">
        <v>1</v>
      </c>
      <c r="G2168" t="s">
        <v>979</v>
      </c>
      <c r="H2168">
        <v>0</v>
      </c>
      <c r="I2168">
        <v>3.75764E-3</v>
      </c>
      <c r="J2168">
        <v>5.09077E-2</v>
      </c>
      <c r="K2168">
        <v>0.23291100000000001</v>
      </c>
      <c r="L2168">
        <v>0.55819300000000005</v>
      </c>
      <c r="M2168">
        <v>0.84004199999999996</v>
      </c>
      <c r="N2168">
        <v>0.95600200000000002</v>
      </c>
      <c r="O2168">
        <v>0.95989000000000002</v>
      </c>
      <c r="P2168">
        <v>0.91556999999999999</v>
      </c>
      <c r="Q2168">
        <v>0.85012900000000002</v>
      </c>
      <c r="R2168">
        <v>0.77609700000000004</v>
      </c>
      <c r="S2168">
        <v>0.70100300000000004</v>
      </c>
      <c r="T2168">
        <v>0.62941499999999995</v>
      </c>
      <c r="U2168">
        <v>0.56379900000000005</v>
      </c>
      <c r="V2168">
        <v>0.50519199999999997</v>
      </c>
      <c r="W2168">
        <v>0.453737</v>
      </c>
      <c r="X2168">
        <v>0.40907100000000002</v>
      </c>
      <c r="Y2168">
        <v>0.37058000000000002</v>
      </c>
      <c r="Z2168">
        <v>0.337557</v>
      </c>
      <c r="AA2168">
        <v>0.30929299999999998</v>
      </c>
      <c r="AB2168">
        <v>0.28512799999999999</v>
      </c>
      <c r="AC2168">
        <v>0.26447100000000001</v>
      </c>
      <c r="AD2168">
        <v>0.246807</v>
      </c>
      <c r="AE2168">
        <v>0.23169500000000001</v>
      </c>
      <c r="AF2168">
        <v>0.21875700000000001</v>
      </c>
      <c r="AG2168">
        <v>0.207676</v>
      </c>
      <c r="AH2168">
        <v>0.198184</v>
      </c>
      <c r="AI2168">
        <v>0.190056</v>
      </c>
      <c r="AJ2168">
        <v>0.18241099999999999</v>
      </c>
      <c r="AK2168">
        <v>0.17507900000000001</v>
      </c>
      <c r="AL2168">
        <v>0.15950400000000001</v>
      </c>
    </row>
    <row r="2169" spans="1:38" x14ac:dyDescent="0.35">
      <c r="A2169" t="s">
        <v>810</v>
      </c>
      <c r="B2169">
        <v>1</v>
      </c>
      <c r="C2169">
        <v>1997</v>
      </c>
      <c r="D2169">
        <v>1</v>
      </c>
      <c r="E2169">
        <v>1</v>
      </c>
      <c r="F2169">
        <v>1</v>
      </c>
      <c r="G2169" t="s">
        <v>980</v>
      </c>
      <c r="H2169">
        <v>3.2773499999999997E-2</v>
      </c>
      <c r="I2169">
        <v>0.100285</v>
      </c>
      <c r="J2169">
        <v>0.21429799999999999</v>
      </c>
      <c r="K2169">
        <v>0.35818299999999997</v>
      </c>
      <c r="L2169">
        <v>0.52882600000000002</v>
      </c>
      <c r="M2169">
        <v>0.72297999999999996</v>
      </c>
      <c r="N2169">
        <v>0.94805300000000003</v>
      </c>
      <c r="O2169">
        <v>1.2035899999999999</v>
      </c>
      <c r="P2169">
        <v>1.4770399999999999</v>
      </c>
      <c r="Q2169">
        <v>1.7576499999999999</v>
      </c>
      <c r="R2169">
        <v>2.0386199999999999</v>
      </c>
      <c r="S2169">
        <v>2.3151000000000002</v>
      </c>
      <c r="T2169">
        <v>2.5833599999999999</v>
      </c>
      <c r="U2169">
        <v>2.8405300000000002</v>
      </c>
      <c r="V2169">
        <v>3.0844900000000002</v>
      </c>
      <c r="W2169">
        <v>3.3137599999999998</v>
      </c>
      <c r="X2169">
        <v>3.5274100000000002</v>
      </c>
      <c r="Y2169">
        <v>3.7249599999999998</v>
      </c>
      <c r="Z2169">
        <v>3.9062899999999998</v>
      </c>
      <c r="AA2169">
        <v>4.0715399999999997</v>
      </c>
      <c r="AB2169">
        <v>4.2211299999999996</v>
      </c>
      <c r="AC2169">
        <v>4.3556100000000004</v>
      </c>
      <c r="AD2169">
        <v>4.4756799999999997</v>
      </c>
      <c r="AE2169">
        <v>4.5821100000000001</v>
      </c>
      <c r="AF2169">
        <v>4.6757400000000002</v>
      </c>
      <c r="AG2169">
        <v>4.7574399999999999</v>
      </c>
      <c r="AH2169">
        <v>4.8280500000000002</v>
      </c>
      <c r="AI2169">
        <v>4.88842</v>
      </c>
      <c r="AJ2169">
        <v>4.9564899999999996</v>
      </c>
      <c r="AK2169">
        <v>5.0343299999999997</v>
      </c>
      <c r="AL2169">
        <v>5.2112999999999996</v>
      </c>
    </row>
    <row r="2170" spans="1:38" x14ac:dyDescent="0.35">
      <c r="A2170" t="s">
        <v>808</v>
      </c>
      <c r="B2170">
        <v>2</v>
      </c>
      <c r="C2170">
        <v>1997</v>
      </c>
      <c r="D2170">
        <v>1</v>
      </c>
      <c r="E2170">
        <v>1</v>
      </c>
      <c r="F2170">
        <v>1</v>
      </c>
      <c r="G2170" t="s">
        <v>981</v>
      </c>
      <c r="H2170">
        <v>0</v>
      </c>
      <c r="I2170" s="2">
        <v>7.5619800000000001E-6</v>
      </c>
      <c r="J2170">
        <v>6.6459099999999997E-4</v>
      </c>
      <c r="K2170">
        <v>2.1304199999999999E-2</v>
      </c>
      <c r="L2170">
        <v>0.19608400000000001</v>
      </c>
      <c r="M2170">
        <v>0.574434</v>
      </c>
      <c r="N2170">
        <v>0.85866500000000001</v>
      </c>
      <c r="O2170">
        <v>0.96506599999999998</v>
      </c>
      <c r="P2170">
        <v>0.99228099999999997</v>
      </c>
      <c r="Q2170">
        <v>0.99826499999999996</v>
      </c>
      <c r="R2170">
        <v>0.99957300000000004</v>
      </c>
      <c r="S2170">
        <v>0.99988100000000002</v>
      </c>
      <c r="T2170">
        <v>0.99996200000000002</v>
      </c>
      <c r="U2170">
        <v>0.99998600000000004</v>
      </c>
      <c r="V2170">
        <v>0.99999400000000005</v>
      </c>
      <c r="W2170">
        <v>0.99999700000000002</v>
      </c>
      <c r="X2170">
        <v>0.99999899999999997</v>
      </c>
      <c r="Y2170">
        <v>0.99999899999999997</v>
      </c>
      <c r="Z2170">
        <v>0.99999899999999997</v>
      </c>
      <c r="AA2170">
        <v>1</v>
      </c>
      <c r="AB2170">
        <v>1</v>
      </c>
      <c r="AC2170">
        <v>1</v>
      </c>
      <c r="AD2170">
        <v>1</v>
      </c>
      <c r="AE2170">
        <v>1</v>
      </c>
      <c r="AF2170">
        <v>1</v>
      </c>
      <c r="AG2170">
        <v>1</v>
      </c>
      <c r="AH2170">
        <v>1</v>
      </c>
      <c r="AI2170">
        <v>1</v>
      </c>
      <c r="AJ2170">
        <v>1</v>
      </c>
      <c r="AK2170">
        <v>1</v>
      </c>
      <c r="AL2170">
        <v>1</v>
      </c>
    </row>
    <row r="2171" spans="1:38" x14ac:dyDescent="0.35">
      <c r="A2171" t="s">
        <v>810</v>
      </c>
      <c r="B2171">
        <v>2</v>
      </c>
      <c r="C2171">
        <v>1997</v>
      </c>
      <c r="D2171">
        <v>1</v>
      </c>
      <c r="E2171">
        <v>1</v>
      </c>
      <c r="F2171">
        <v>1</v>
      </c>
      <c r="G2171" t="s">
        <v>982</v>
      </c>
      <c r="H2171">
        <v>3.8733700000000003E-2</v>
      </c>
      <c r="I2171">
        <v>0.13276399999999999</v>
      </c>
      <c r="J2171">
        <v>0.30129800000000001</v>
      </c>
      <c r="K2171">
        <v>0.48378500000000002</v>
      </c>
      <c r="L2171">
        <v>0.63619899999999996</v>
      </c>
      <c r="M2171">
        <v>0.791547</v>
      </c>
      <c r="N2171">
        <v>0.98648100000000005</v>
      </c>
      <c r="O2171">
        <v>1.2313700000000001</v>
      </c>
      <c r="P2171">
        <v>1.51281</v>
      </c>
      <c r="Q2171">
        <v>1.8134399999999999</v>
      </c>
      <c r="R2171">
        <v>2.12195</v>
      </c>
      <c r="S2171">
        <v>2.4316300000000002</v>
      </c>
      <c r="T2171">
        <v>2.7379699999999998</v>
      </c>
      <c r="U2171">
        <v>3.0376799999999999</v>
      </c>
      <c r="V2171">
        <v>3.3282400000000001</v>
      </c>
      <c r="W2171">
        <v>3.6078000000000001</v>
      </c>
      <c r="X2171">
        <v>3.87507</v>
      </c>
      <c r="Y2171">
        <v>4.1291700000000002</v>
      </c>
      <c r="Z2171">
        <v>4.3696000000000002</v>
      </c>
      <c r="AA2171">
        <v>4.5961400000000001</v>
      </c>
      <c r="AB2171">
        <v>4.8087600000000004</v>
      </c>
      <c r="AC2171">
        <v>5.0075399999999997</v>
      </c>
      <c r="AD2171">
        <v>5.1926699999999997</v>
      </c>
      <c r="AE2171">
        <v>5.36442</v>
      </c>
      <c r="AF2171">
        <v>5.5230899999999998</v>
      </c>
      <c r="AG2171">
        <v>5.6690800000000001</v>
      </c>
      <c r="AH2171">
        <v>5.8028599999999999</v>
      </c>
      <c r="AI2171">
        <v>5.9249700000000001</v>
      </c>
      <c r="AJ2171">
        <v>6.0343499999999999</v>
      </c>
      <c r="AK2171">
        <v>6.1324399999999999</v>
      </c>
      <c r="AL2171">
        <v>6.3527800000000001</v>
      </c>
    </row>
    <row r="2172" spans="1:38" x14ac:dyDescent="0.35">
      <c r="A2172" t="s">
        <v>808</v>
      </c>
      <c r="B2172">
        <v>3</v>
      </c>
      <c r="C2172">
        <v>1997</v>
      </c>
      <c r="D2172">
        <v>1</v>
      </c>
      <c r="E2172">
        <v>1</v>
      </c>
      <c r="F2172">
        <v>1</v>
      </c>
      <c r="G2172" t="s">
        <v>983</v>
      </c>
      <c r="H2172">
        <v>0</v>
      </c>
      <c r="I2172" s="2">
        <v>2.2679499999999999E-7</v>
      </c>
      <c r="J2172" s="2">
        <v>2.5400400000000002E-5</v>
      </c>
      <c r="K2172">
        <v>1.3362000000000001E-3</v>
      </c>
      <c r="L2172">
        <v>3.0018300000000001E-2</v>
      </c>
      <c r="M2172">
        <v>0.20678099999999999</v>
      </c>
      <c r="N2172">
        <v>0.54617300000000002</v>
      </c>
      <c r="O2172">
        <v>0.81882100000000002</v>
      </c>
      <c r="P2172">
        <v>0.94275900000000001</v>
      </c>
      <c r="Q2172">
        <v>0.98362499999999997</v>
      </c>
      <c r="R2172">
        <v>0.99531400000000003</v>
      </c>
      <c r="S2172">
        <v>0.99857200000000002</v>
      </c>
      <c r="T2172">
        <v>0.99952099999999999</v>
      </c>
      <c r="U2172">
        <v>0.99982000000000004</v>
      </c>
      <c r="V2172">
        <v>0.99992400000000004</v>
      </c>
      <c r="W2172">
        <v>0.99996399999999996</v>
      </c>
      <c r="X2172">
        <v>0.99998100000000001</v>
      </c>
      <c r="Y2172">
        <v>0.99998900000000002</v>
      </c>
      <c r="Z2172">
        <v>0.99999300000000002</v>
      </c>
      <c r="AA2172">
        <v>0.99999499999999997</v>
      </c>
      <c r="AB2172">
        <v>0.999996</v>
      </c>
      <c r="AC2172">
        <v>0.99999700000000002</v>
      </c>
      <c r="AD2172">
        <v>0.99999700000000002</v>
      </c>
      <c r="AE2172">
        <v>0.99999800000000005</v>
      </c>
      <c r="AF2172">
        <v>0.99999800000000005</v>
      </c>
      <c r="AG2172">
        <v>0.99999800000000005</v>
      </c>
      <c r="AH2172">
        <v>0.99999700000000002</v>
      </c>
      <c r="AI2172">
        <v>0.99999700000000002</v>
      </c>
      <c r="AJ2172">
        <v>0.99999700000000002</v>
      </c>
      <c r="AK2172">
        <v>0.99999800000000005</v>
      </c>
      <c r="AL2172">
        <v>0.99999899999999997</v>
      </c>
    </row>
    <row r="2173" spans="1:38" x14ac:dyDescent="0.35">
      <c r="A2173" t="s">
        <v>810</v>
      </c>
      <c r="B2173">
        <v>3</v>
      </c>
      <c r="C2173">
        <v>1997</v>
      </c>
      <c r="D2173">
        <v>1</v>
      </c>
      <c r="E2173">
        <v>1</v>
      </c>
      <c r="F2173">
        <v>1</v>
      </c>
      <c r="G2173" t="s">
        <v>984</v>
      </c>
      <c r="H2173">
        <v>4.0964199999999999E-2</v>
      </c>
      <c r="I2173">
        <v>0.13791900000000001</v>
      </c>
      <c r="J2173">
        <v>0.31542500000000001</v>
      </c>
      <c r="K2173">
        <v>0.54575099999999999</v>
      </c>
      <c r="L2173">
        <v>0.75289799999999996</v>
      </c>
      <c r="M2173">
        <v>0.91881699999999999</v>
      </c>
      <c r="N2173">
        <v>1.0877300000000001</v>
      </c>
      <c r="O2173">
        <v>1.2921</v>
      </c>
      <c r="P2173">
        <v>1.5413300000000001</v>
      </c>
      <c r="Q2173">
        <v>1.8248500000000001</v>
      </c>
      <c r="R2173">
        <v>2.12622</v>
      </c>
      <c r="S2173">
        <v>2.4332400000000001</v>
      </c>
      <c r="T2173">
        <v>2.7386200000000001</v>
      </c>
      <c r="U2173">
        <v>3.03796</v>
      </c>
      <c r="V2173">
        <v>3.3283700000000001</v>
      </c>
      <c r="W2173">
        <v>3.6078800000000002</v>
      </c>
      <c r="X2173">
        <v>3.8751099999999998</v>
      </c>
      <c r="Y2173">
        <v>4.1292</v>
      </c>
      <c r="Z2173">
        <v>4.3696200000000003</v>
      </c>
      <c r="AA2173">
        <v>4.5961600000000002</v>
      </c>
      <c r="AB2173">
        <v>4.80877</v>
      </c>
      <c r="AC2173">
        <v>5.0075500000000002</v>
      </c>
      <c r="AD2173">
        <v>5.1926800000000002</v>
      </c>
      <c r="AE2173">
        <v>5.36442</v>
      </c>
      <c r="AF2173">
        <v>5.5231000000000003</v>
      </c>
      <c r="AG2173">
        <v>5.6690899999999997</v>
      </c>
      <c r="AH2173">
        <v>5.8028700000000004</v>
      </c>
      <c r="AI2173">
        <v>5.9249900000000002</v>
      </c>
      <c r="AJ2173">
        <v>6.0343600000000004</v>
      </c>
      <c r="AK2173">
        <v>6.1324500000000004</v>
      </c>
      <c r="AL2173">
        <v>6.3527800000000001</v>
      </c>
    </row>
    <row r="2174" spans="1:38" x14ac:dyDescent="0.35">
      <c r="A2174" t="s">
        <v>808</v>
      </c>
      <c r="B2174">
        <v>4</v>
      </c>
      <c r="C2174">
        <v>1997</v>
      </c>
      <c r="D2174">
        <v>1</v>
      </c>
      <c r="E2174">
        <v>1</v>
      </c>
      <c r="F2174">
        <v>1</v>
      </c>
      <c r="G2174" t="s">
        <v>985</v>
      </c>
      <c r="H2174">
        <v>0</v>
      </c>
      <c r="I2174">
        <v>1.75231E-2</v>
      </c>
      <c r="J2174">
        <v>5.7464000000000001E-2</v>
      </c>
      <c r="K2174">
        <v>0.13123399999999999</v>
      </c>
      <c r="L2174">
        <v>0.24490799999999999</v>
      </c>
      <c r="M2174">
        <v>0.38923999999999997</v>
      </c>
      <c r="N2174">
        <v>0.54479900000000003</v>
      </c>
      <c r="O2174">
        <v>0.68996599999999997</v>
      </c>
      <c r="P2174">
        <v>0.80825499999999995</v>
      </c>
      <c r="Q2174">
        <v>0.892262</v>
      </c>
      <c r="R2174">
        <v>0.94422099999999998</v>
      </c>
      <c r="S2174">
        <v>0.97264600000000001</v>
      </c>
      <c r="T2174">
        <v>0.98685900000000004</v>
      </c>
      <c r="U2174">
        <v>0.99361600000000005</v>
      </c>
      <c r="V2174">
        <v>0.99678199999999995</v>
      </c>
      <c r="W2174">
        <v>0.99828600000000001</v>
      </c>
      <c r="X2174">
        <v>0.99902400000000002</v>
      </c>
      <c r="Y2174">
        <v>0.99940099999999998</v>
      </c>
      <c r="Z2174">
        <v>0.99960199999999999</v>
      </c>
      <c r="AA2174">
        <v>0.99971500000000002</v>
      </c>
      <c r="AB2174">
        <v>0.99978</v>
      </c>
      <c r="AC2174">
        <v>0.99981900000000001</v>
      </c>
      <c r="AD2174">
        <v>0.99984200000000001</v>
      </c>
      <c r="AE2174">
        <v>0.99985500000000005</v>
      </c>
      <c r="AF2174">
        <v>0.99986299999999995</v>
      </c>
      <c r="AG2174">
        <v>0.99986600000000003</v>
      </c>
      <c r="AH2174">
        <v>0.99986600000000003</v>
      </c>
      <c r="AI2174">
        <v>0.99986399999999998</v>
      </c>
      <c r="AJ2174">
        <v>0.99987000000000004</v>
      </c>
      <c r="AK2174">
        <v>0.999884</v>
      </c>
      <c r="AL2174">
        <v>0.99990599999999996</v>
      </c>
    </row>
    <row r="2175" spans="1:38" x14ac:dyDescent="0.35">
      <c r="A2175" t="s">
        <v>810</v>
      </c>
      <c r="B2175">
        <v>4</v>
      </c>
      <c r="C2175">
        <v>1997</v>
      </c>
      <c r="D2175">
        <v>1</v>
      </c>
      <c r="E2175">
        <v>1</v>
      </c>
      <c r="F2175">
        <v>1</v>
      </c>
      <c r="G2175" t="s">
        <v>986</v>
      </c>
      <c r="H2175">
        <v>1.5756900000000001E-2</v>
      </c>
      <c r="I2175">
        <v>7.0246400000000001E-2</v>
      </c>
      <c r="J2175">
        <v>0.17907899999999999</v>
      </c>
      <c r="K2175">
        <v>0.32938800000000001</v>
      </c>
      <c r="L2175">
        <v>0.52222900000000005</v>
      </c>
      <c r="M2175">
        <v>0.75043099999999996</v>
      </c>
      <c r="N2175">
        <v>1.00586</v>
      </c>
      <c r="O2175">
        <v>1.28041</v>
      </c>
      <c r="P2175">
        <v>1.56674</v>
      </c>
      <c r="Q2175">
        <v>1.8593999999999999</v>
      </c>
      <c r="R2175">
        <v>2.1556099999999998</v>
      </c>
      <c r="S2175">
        <v>2.4538199999999999</v>
      </c>
      <c r="T2175">
        <v>2.7516699999999998</v>
      </c>
      <c r="U2175">
        <v>3.0459000000000001</v>
      </c>
      <c r="V2175">
        <v>3.3331900000000001</v>
      </c>
      <c r="W2175">
        <v>3.6108600000000002</v>
      </c>
      <c r="X2175">
        <v>3.87703</v>
      </c>
      <c r="Y2175">
        <v>4.1304999999999996</v>
      </c>
      <c r="Z2175">
        <v>4.3705499999999997</v>
      </c>
      <c r="AA2175">
        <v>4.5968499999999999</v>
      </c>
      <c r="AB2175">
        <v>4.80931</v>
      </c>
      <c r="AC2175">
        <v>5.008</v>
      </c>
      <c r="AD2175">
        <v>5.1930699999999996</v>
      </c>
      <c r="AE2175">
        <v>5.36477</v>
      </c>
      <c r="AF2175">
        <v>5.5234199999999998</v>
      </c>
      <c r="AG2175">
        <v>5.6694000000000004</v>
      </c>
      <c r="AH2175">
        <v>5.8031800000000002</v>
      </c>
      <c r="AI2175">
        <v>5.9253</v>
      </c>
      <c r="AJ2175">
        <v>6.0346500000000001</v>
      </c>
      <c r="AK2175">
        <v>6.1326799999999997</v>
      </c>
      <c r="AL2175">
        <v>6.3529099999999996</v>
      </c>
    </row>
    <row r="2176" spans="1:38" x14ac:dyDescent="0.35">
      <c r="A2176" t="s">
        <v>808</v>
      </c>
      <c r="B2176">
        <v>5</v>
      </c>
      <c r="C2176">
        <v>1997</v>
      </c>
      <c r="D2176">
        <v>1</v>
      </c>
      <c r="E2176">
        <v>1</v>
      </c>
      <c r="F2176">
        <v>1</v>
      </c>
      <c r="G2176" t="s">
        <v>987</v>
      </c>
      <c r="H2176">
        <v>0</v>
      </c>
      <c r="I2176">
        <v>1.75231E-2</v>
      </c>
      <c r="J2176">
        <v>5.7464000000000001E-2</v>
      </c>
      <c r="K2176">
        <v>0.13123399999999999</v>
      </c>
      <c r="L2176">
        <v>0.24490799999999999</v>
      </c>
      <c r="M2176">
        <v>0.38923999999999997</v>
      </c>
      <c r="N2176">
        <v>0.54479900000000003</v>
      </c>
      <c r="O2176">
        <v>0.68996599999999997</v>
      </c>
      <c r="P2176">
        <v>0.80825499999999995</v>
      </c>
      <c r="Q2176">
        <v>0.892262</v>
      </c>
      <c r="R2176">
        <v>0.94422099999999998</v>
      </c>
      <c r="S2176">
        <v>0.97264600000000001</v>
      </c>
      <c r="T2176">
        <v>0.98685900000000004</v>
      </c>
      <c r="U2176">
        <v>0.99361600000000005</v>
      </c>
      <c r="V2176">
        <v>0.99678199999999995</v>
      </c>
      <c r="W2176">
        <v>0.99828600000000001</v>
      </c>
      <c r="X2176">
        <v>0.99902400000000002</v>
      </c>
      <c r="Y2176">
        <v>0.99940099999999998</v>
      </c>
      <c r="Z2176">
        <v>0.99960199999999999</v>
      </c>
      <c r="AA2176">
        <v>0.99971500000000002</v>
      </c>
      <c r="AB2176">
        <v>0.99978</v>
      </c>
      <c r="AC2176">
        <v>0.99981900000000001</v>
      </c>
      <c r="AD2176">
        <v>0.99984200000000001</v>
      </c>
      <c r="AE2176">
        <v>0.99985500000000005</v>
      </c>
      <c r="AF2176">
        <v>0.99986299999999995</v>
      </c>
      <c r="AG2176">
        <v>0.99986600000000003</v>
      </c>
      <c r="AH2176">
        <v>0.99986600000000003</v>
      </c>
      <c r="AI2176">
        <v>0.99986399999999998</v>
      </c>
      <c r="AJ2176">
        <v>0.99987000000000004</v>
      </c>
      <c r="AK2176">
        <v>0.999884</v>
      </c>
      <c r="AL2176">
        <v>0.99990599999999996</v>
      </c>
    </row>
    <row r="2177" spans="1:38" x14ac:dyDescent="0.35">
      <c r="A2177" t="s">
        <v>810</v>
      </c>
      <c r="B2177">
        <v>5</v>
      </c>
      <c r="C2177">
        <v>1997</v>
      </c>
      <c r="D2177">
        <v>1</v>
      </c>
      <c r="E2177">
        <v>1</v>
      </c>
      <c r="F2177">
        <v>1</v>
      </c>
      <c r="G2177" t="s">
        <v>988</v>
      </c>
      <c r="H2177">
        <v>1.5756900000000001E-2</v>
      </c>
      <c r="I2177">
        <v>7.0246400000000001E-2</v>
      </c>
      <c r="J2177">
        <v>0.17907899999999999</v>
      </c>
      <c r="K2177">
        <v>0.32938800000000001</v>
      </c>
      <c r="L2177">
        <v>0.52222900000000005</v>
      </c>
      <c r="M2177">
        <v>0.75043099999999996</v>
      </c>
      <c r="N2177">
        <v>1.00586</v>
      </c>
      <c r="O2177">
        <v>1.28041</v>
      </c>
      <c r="P2177">
        <v>1.56674</v>
      </c>
      <c r="Q2177">
        <v>1.8593999999999999</v>
      </c>
      <c r="R2177">
        <v>2.1556099999999998</v>
      </c>
      <c r="S2177">
        <v>2.4538199999999999</v>
      </c>
      <c r="T2177">
        <v>2.7516699999999998</v>
      </c>
      <c r="U2177">
        <v>3.0459000000000001</v>
      </c>
      <c r="V2177">
        <v>3.3331900000000001</v>
      </c>
      <c r="W2177">
        <v>3.6108600000000002</v>
      </c>
      <c r="X2177">
        <v>3.87703</v>
      </c>
      <c r="Y2177">
        <v>4.1304999999999996</v>
      </c>
      <c r="Z2177">
        <v>4.3705499999999997</v>
      </c>
      <c r="AA2177">
        <v>4.5968499999999999</v>
      </c>
      <c r="AB2177">
        <v>4.80931</v>
      </c>
      <c r="AC2177">
        <v>5.008</v>
      </c>
      <c r="AD2177">
        <v>5.1930699999999996</v>
      </c>
      <c r="AE2177">
        <v>5.36477</v>
      </c>
      <c r="AF2177">
        <v>5.5234199999999998</v>
      </c>
      <c r="AG2177">
        <v>5.6694000000000004</v>
      </c>
      <c r="AH2177">
        <v>5.8031800000000002</v>
      </c>
      <c r="AI2177">
        <v>5.9253</v>
      </c>
      <c r="AJ2177">
        <v>6.0346500000000001</v>
      </c>
      <c r="AK2177">
        <v>6.1326799999999997</v>
      </c>
      <c r="AL2177">
        <v>6.3529099999999996</v>
      </c>
    </row>
    <row r="2178" spans="1:38" x14ac:dyDescent="0.35">
      <c r="A2178" t="s">
        <v>808</v>
      </c>
      <c r="B2178">
        <v>6</v>
      </c>
      <c r="C2178">
        <v>1997</v>
      </c>
      <c r="D2178">
        <v>1</v>
      </c>
      <c r="E2178">
        <v>1</v>
      </c>
      <c r="F2178">
        <v>1</v>
      </c>
      <c r="G2178" t="s">
        <v>989</v>
      </c>
      <c r="H2178">
        <v>0</v>
      </c>
      <c r="I2178">
        <v>8.1285999999999997E-3</v>
      </c>
      <c r="J2178">
        <v>4.4974800000000002E-2</v>
      </c>
      <c r="K2178">
        <v>0.139098</v>
      </c>
      <c r="L2178">
        <v>0.30765999999999999</v>
      </c>
      <c r="M2178">
        <v>0.52420900000000004</v>
      </c>
      <c r="N2178">
        <v>0.73062700000000003</v>
      </c>
      <c r="O2178">
        <v>0.877054</v>
      </c>
      <c r="P2178">
        <v>0.95405300000000004</v>
      </c>
      <c r="Q2178">
        <v>0.98509000000000002</v>
      </c>
      <c r="R2178">
        <v>0.99543599999999999</v>
      </c>
      <c r="S2178">
        <v>0.99854900000000002</v>
      </c>
      <c r="T2178">
        <v>0.99946100000000004</v>
      </c>
      <c r="U2178">
        <v>0.99973599999999996</v>
      </c>
      <c r="V2178">
        <v>0.99982300000000002</v>
      </c>
      <c r="W2178">
        <v>0.99985400000000002</v>
      </c>
      <c r="X2178">
        <v>0.99986600000000003</v>
      </c>
      <c r="Y2178">
        <v>0.99987099999999995</v>
      </c>
      <c r="Z2178">
        <v>0.99987300000000001</v>
      </c>
      <c r="AA2178">
        <v>0.99987400000000004</v>
      </c>
      <c r="AB2178">
        <v>0.99987499999999996</v>
      </c>
      <c r="AC2178">
        <v>0.99987499999999996</v>
      </c>
      <c r="AD2178">
        <v>0.99987499999999996</v>
      </c>
      <c r="AE2178">
        <v>0.99987499999999996</v>
      </c>
      <c r="AF2178">
        <v>0.99987499999999996</v>
      </c>
      <c r="AG2178">
        <v>0.99987499999999996</v>
      </c>
      <c r="AH2178">
        <v>0.99987499999999996</v>
      </c>
      <c r="AI2178">
        <v>0.99987499999999996</v>
      </c>
      <c r="AJ2178">
        <v>0.99987499999999996</v>
      </c>
      <c r="AK2178">
        <v>0.99987499999999996</v>
      </c>
      <c r="AL2178">
        <v>0.99987599999999999</v>
      </c>
    </row>
    <row r="2179" spans="1:38" x14ac:dyDescent="0.35">
      <c r="A2179" t="s">
        <v>810</v>
      </c>
      <c r="B2179">
        <v>6</v>
      </c>
      <c r="C2179">
        <v>1997</v>
      </c>
      <c r="D2179">
        <v>1</v>
      </c>
      <c r="E2179">
        <v>1</v>
      </c>
      <c r="F2179">
        <v>1</v>
      </c>
      <c r="G2179" t="s">
        <v>990</v>
      </c>
      <c r="H2179">
        <v>2.0172599999999999E-2</v>
      </c>
      <c r="I2179">
        <v>8.0052300000000007E-2</v>
      </c>
      <c r="J2179">
        <v>0.192721</v>
      </c>
      <c r="K2179">
        <v>0.34431499999999998</v>
      </c>
      <c r="L2179">
        <v>0.53434400000000004</v>
      </c>
      <c r="M2179">
        <v>0.75473299999999999</v>
      </c>
      <c r="N2179">
        <v>0.99711099999999997</v>
      </c>
      <c r="O2179">
        <v>1.25593</v>
      </c>
      <c r="P2179">
        <v>1.5311699999999999</v>
      </c>
      <c r="Q2179">
        <v>1.8228500000000001</v>
      </c>
      <c r="R2179">
        <v>2.1259399999999999</v>
      </c>
      <c r="S2179">
        <v>2.4331900000000002</v>
      </c>
      <c r="T2179">
        <v>2.7385799999999998</v>
      </c>
      <c r="U2179">
        <v>3.0379200000000002</v>
      </c>
      <c r="V2179">
        <v>3.3283499999999999</v>
      </c>
      <c r="W2179">
        <v>3.6078600000000001</v>
      </c>
      <c r="X2179">
        <v>3.8751000000000002</v>
      </c>
      <c r="Y2179">
        <v>4.1291900000000004</v>
      </c>
      <c r="Z2179">
        <v>4.3696200000000003</v>
      </c>
      <c r="AA2179">
        <v>4.5961499999999997</v>
      </c>
      <c r="AB2179">
        <v>4.8087600000000004</v>
      </c>
      <c r="AC2179">
        <v>5.0075399999999997</v>
      </c>
      <c r="AD2179">
        <v>5.1926800000000002</v>
      </c>
      <c r="AE2179">
        <v>5.36442</v>
      </c>
      <c r="AF2179">
        <v>5.5230899999999998</v>
      </c>
      <c r="AG2179">
        <v>5.6690899999999997</v>
      </c>
      <c r="AH2179">
        <v>5.8028700000000004</v>
      </c>
      <c r="AI2179">
        <v>5.9249799999999997</v>
      </c>
      <c r="AJ2179">
        <v>6.0343600000000004</v>
      </c>
      <c r="AK2179">
        <v>6.1324500000000004</v>
      </c>
      <c r="AL2179">
        <v>6.3527800000000001</v>
      </c>
    </row>
    <row r="2180" spans="1:38" x14ac:dyDescent="0.35">
      <c r="A2180" t="s">
        <v>806</v>
      </c>
      <c r="B2180" t="s">
        <v>103</v>
      </c>
      <c r="C2180">
        <v>1998</v>
      </c>
      <c r="D2180">
        <v>1</v>
      </c>
      <c r="E2180">
        <v>1</v>
      </c>
      <c r="F2180">
        <v>1</v>
      </c>
      <c r="G2180" t="s">
        <v>991</v>
      </c>
      <c r="H2180">
        <v>0</v>
      </c>
      <c r="I2180">
        <v>0</v>
      </c>
      <c r="J2180">
        <v>0</v>
      </c>
      <c r="K2180">
        <v>0</v>
      </c>
      <c r="L2180">
        <v>3.49948E-2</v>
      </c>
      <c r="M2180">
        <v>0.17141000000000001</v>
      </c>
      <c r="N2180">
        <v>0.46875600000000001</v>
      </c>
      <c r="O2180">
        <v>0.85585699999999998</v>
      </c>
      <c r="P2180">
        <v>1.24166</v>
      </c>
      <c r="Q2180">
        <v>1.59975</v>
      </c>
      <c r="R2180">
        <v>1.93689</v>
      </c>
      <c r="S2180">
        <v>2.2614999999999998</v>
      </c>
      <c r="T2180">
        <v>2.5771500000000001</v>
      </c>
      <c r="U2180">
        <v>2.8841199999999998</v>
      </c>
      <c r="V2180">
        <v>3.1814</v>
      </c>
      <c r="W2180">
        <v>3.4676999999999998</v>
      </c>
      <c r="X2180">
        <v>3.7418499999999999</v>
      </c>
      <c r="Y2180">
        <v>4.00298</v>
      </c>
      <c r="Z2180">
        <v>4.2505100000000002</v>
      </c>
      <c r="AA2180">
        <v>4.4841600000000001</v>
      </c>
      <c r="AB2180">
        <v>4.70383</v>
      </c>
      <c r="AC2180">
        <v>4.9095800000000001</v>
      </c>
      <c r="AD2180">
        <v>5.1015600000000001</v>
      </c>
      <c r="AE2180">
        <v>5.2799899999999997</v>
      </c>
      <c r="AF2180">
        <v>5.4451799999999997</v>
      </c>
      <c r="AG2180">
        <v>5.59748</v>
      </c>
      <c r="AH2180">
        <v>5.7373099999999999</v>
      </c>
      <c r="AI2180">
        <v>5.8651999999999997</v>
      </c>
      <c r="AJ2180">
        <v>5.9817099999999996</v>
      </c>
      <c r="AK2180">
        <v>6.0844100000000001</v>
      </c>
      <c r="AL2180">
        <v>6.3153199999999998</v>
      </c>
    </row>
    <row r="2181" spans="1:38" x14ac:dyDescent="0.35">
      <c r="A2181" t="s">
        <v>808</v>
      </c>
      <c r="B2181">
        <v>1</v>
      </c>
      <c r="C2181">
        <v>1998</v>
      </c>
      <c r="D2181">
        <v>1</v>
      </c>
      <c r="E2181">
        <v>1</v>
      </c>
      <c r="F2181">
        <v>1</v>
      </c>
      <c r="G2181" t="s">
        <v>992</v>
      </c>
      <c r="H2181">
        <v>0</v>
      </c>
      <c r="I2181">
        <v>3.75764E-3</v>
      </c>
      <c r="J2181">
        <v>5.09077E-2</v>
      </c>
      <c r="K2181">
        <v>0.23291100000000001</v>
      </c>
      <c r="L2181">
        <v>0.55819300000000005</v>
      </c>
      <c r="M2181">
        <v>0.84004199999999996</v>
      </c>
      <c r="N2181">
        <v>0.95600200000000002</v>
      </c>
      <c r="O2181">
        <v>0.95989000000000002</v>
      </c>
      <c r="P2181">
        <v>0.91556999999999999</v>
      </c>
      <c r="Q2181">
        <v>0.85012900000000002</v>
      </c>
      <c r="R2181">
        <v>0.77609700000000004</v>
      </c>
      <c r="S2181">
        <v>0.70100300000000004</v>
      </c>
      <c r="T2181">
        <v>0.62941499999999995</v>
      </c>
      <c r="U2181">
        <v>0.56379900000000005</v>
      </c>
      <c r="V2181">
        <v>0.50519199999999997</v>
      </c>
      <c r="W2181">
        <v>0.453737</v>
      </c>
      <c r="X2181">
        <v>0.40907100000000002</v>
      </c>
      <c r="Y2181">
        <v>0.37058000000000002</v>
      </c>
      <c r="Z2181">
        <v>0.337557</v>
      </c>
      <c r="AA2181">
        <v>0.30929299999999998</v>
      </c>
      <c r="AB2181">
        <v>0.28512799999999999</v>
      </c>
      <c r="AC2181">
        <v>0.26447100000000001</v>
      </c>
      <c r="AD2181">
        <v>0.246807</v>
      </c>
      <c r="AE2181">
        <v>0.23169500000000001</v>
      </c>
      <c r="AF2181">
        <v>0.21875700000000001</v>
      </c>
      <c r="AG2181">
        <v>0.207676</v>
      </c>
      <c r="AH2181">
        <v>0.198184</v>
      </c>
      <c r="AI2181">
        <v>0.190056</v>
      </c>
      <c r="AJ2181">
        <v>0.18241099999999999</v>
      </c>
      <c r="AK2181">
        <v>0.17507900000000001</v>
      </c>
      <c r="AL2181">
        <v>0.15950400000000001</v>
      </c>
    </row>
    <row r="2182" spans="1:38" x14ac:dyDescent="0.35">
      <c r="A2182" t="s">
        <v>810</v>
      </c>
      <c r="B2182">
        <v>1</v>
      </c>
      <c r="C2182">
        <v>1998</v>
      </c>
      <c r="D2182">
        <v>1</v>
      </c>
      <c r="E2182">
        <v>1</v>
      </c>
      <c r="F2182">
        <v>1</v>
      </c>
      <c r="G2182" t="s">
        <v>993</v>
      </c>
      <c r="H2182">
        <v>3.2773499999999997E-2</v>
      </c>
      <c r="I2182">
        <v>0.100285</v>
      </c>
      <c r="J2182">
        <v>0.21429799999999999</v>
      </c>
      <c r="K2182">
        <v>0.35818299999999997</v>
      </c>
      <c r="L2182">
        <v>0.52882600000000002</v>
      </c>
      <c r="M2182">
        <v>0.72297999999999996</v>
      </c>
      <c r="N2182">
        <v>0.94805300000000003</v>
      </c>
      <c r="O2182">
        <v>1.2035899999999999</v>
      </c>
      <c r="P2182">
        <v>1.4770399999999999</v>
      </c>
      <c r="Q2182">
        <v>1.7576499999999999</v>
      </c>
      <c r="R2182">
        <v>2.0386199999999999</v>
      </c>
      <c r="S2182">
        <v>2.3151000000000002</v>
      </c>
      <c r="T2182">
        <v>2.5833599999999999</v>
      </c>
      <c r="U2182">
        <v>2.8405300000000002</v>
      </c>
      <c r="V2182">
        <v>3.0844900000000002</v>
      </c>
      <c r="W2182">
        <v>3.3137599999999998</v>
      </c>
      <c r="X2182">
        <v>3.5274100000000002</v>
      </c>
      <c r="Y2182">
        <v>3.7249599999999998</v>
      </c>
      <c r="Z2182">
        <v>3.9062899999999998</v>
      </c>
      <c r="AA2182">
        <v>4.0715399999999997</v>
      </c>
      <c r="AB2182">
        <v>4.2211299999999996</v>
      </c>
      <c r="AC2182">
        <v>4.3556100000000004</v>
      </c>
      <c r="AD2182">
        <v>4.4756799999999997</v>
      </c>
      <c r="AE2182">
        <v>4.5821100000000001</v>
      </c>
      <c r="AF2182">
        <v>4.6757400000000002</v>
      </c>
      <c r="AG2182">
        <v>4.7574399999999999</v>
      </c>
      <c r="AH2182">
        <v>4.8280500000000002</v>
      </c>
      <c r="AI2182">
        <v>4.88842</v>
      </c>
      <c r="AJ2182">
        <v>4.9564899999999996</v>
      </c>
      <c r="AK2182">
        <v>5.0343299999999997</v>
      </c>
      <c r="AL2182">
        <v>5.2112999999999996</v>
      </c>
    </row>
    <row r="2183" spans="1:38" x14ac:dyDescent="0.35">
      <c r="A2183" t="s">
        <v>808</v>
      </c>
      <c r="B2183">
        <v>2</v>
      </c>
      <c r="C2183">
        <v>1998</v>
      </c>
      <c r="D2183">
        <v>1</v>
      </c>
      <c r="E2183">
        <v>1</v>
      </c>
      <c r="F2183">
        <v>1</v>
      </c>
      <c r="G2183" t="s">
        <v>994</v>
      </c>
      <c r="H2183">
        <v>0</v>
      </c>
      <c r="I2183" s="2">
        <v>7.5619800000000001E-6</v>
      </c>
      <c r="J2183">
        <v>6.6459099999999997E-4</v>
      </c>
      <c r="K2183">
        <v>2.1304199999999999E-2</v>
      </c>
      <c r="L2183">
        <v>0.19608400000000001</v>
      </c>
      <c r="M2183">
        <v>0.574434</v>
      </c>
      <c r="N2183">
        <v>0.85866500000000001</v>
      </c>
      <c r="O2183">
        <v>0.96506599999999998</v>
      </c>
      <c r="P2183">
        <v>0.99228099999999997</v>
      </c>
      <c r="Q2183">
        <v>0.99826499999999996</v>
      </c>
      <c r="R2183">
        <v>0.99957300000000004</v>
      </c>
      <c r="S2183">
        <v>0.99988100000000002</v>
      </c>
      <c r="T2183">
        <v>0.99996200000000002</v>
      </c>
      <c r="U2183">
        <v>0.99998600000000004</v>
      </c>
      <c r="V2183">
        <v>0.99999400000000005</v>
      </c>
      <c r="W2183">
        <v>0.99999700000000002</v>
      </c>
      <c r="X2183">
        <v>0.99999899999999997</v>
      </c>
      <c r="Y2183">
        <v>0.99999899999999997</v>
      </c>
      <c r="Z2183">
        <v>0.99999899999999997</v>
      </c>
      <c r="AA2183">
        <v>1</v>
      </c>
      <c r="AB2183">
        <v>1</v>
      </c>
      <c r="AC2183">
        <v>1</v>
      </c>
      <c r="AD2183">
        <v>1</v>
      </c>
      <c r="AE2183">
        <v>1</v>
      </c>
      <c r="AF2183">
        <v>1</v>
      </c>
      <c r="AG2183">
        <v>1</v>
      </c>
      <c r="AH2183">
        <v>1</v>
      </c>
      <c r="AI2183">
        <v>1</v>
      </c>
      <c r="AJ2183">
        <v>1</v>
      </c>
      <c r="AK2183">
        <v>1</v>
      </c>
      <c r="AL2183">
        <v>1</v>
      </c>
    </row>
    <row r="2184" spans="1:38" x14ac:dyDescent="0.35">
      <c r="A2184" t="s">
        <v>810</v>
      </c>
      <c r="B2184">
        <v>2</v>
      </c>
      <c r="C2184">
        <v>1998</v>
      </c>
      <c r="D2184">
        <v>1</v>
      </c>
      <c r="E2184">
        <v>1</v>
      </c>
      <c r="F2184">
        <v>1</v>
      </c>
      <c r="G2184" t="s">
        <v>995</v>
      </c>
      <c r="H2184">
        <v>3.8733700000000003E-2</v>
      </c>
      <c r="I2184">
        <v>0.13276399999999999</v>
      </c>
      <c r="J2184">
        <v>0.30129800000000001</v>
      </c>
      <c r="K2184">
        <v>0.48378500000000002</v>
      </c>
      <c r="L2184">
        <v>0.63619899999999996</v>
      </c>
      <c r="M2184">
        <v>0.791547</v>
      </c>
      <c r="N2184">
        <v>0.98648100000000005</v>
      </c>
      <c r="O2184">
        <v>1.2313700000000001</v>
      </c>
      <c r="P2184">
        <v>1.51281</v>
      </c>
      <c r="Q2184">
        <v>1.8134399999999999</v>
      </c>
      <c r="R2184">
        <v>2.12195</v>
      </c>
      <c r="S2184">
        <v>2.4316300000000002</v>
      </c>
      <c r="T2184">
        <v>2.7379699999999998</v>
      </c>
      <c r="U2184">
        <v>3.0376799999999999</v>
      </c>
      <c r="V2184">
        <v>3.3282400000000001</v>
      </c>
      <c r="W2184">
        <v>3.6078000000000001</v>
      </c>
      <c r="X2184">
        <v>3.87507</v>
      </c>
      <c r="Y2184">
        <v>4.1291700000000002</v>
      </c>
      <c r="Z2184">
        <v>4.3696000000000002</v>
      </c>
      <c r="AA2184">
        <v>4.5961400000000001</v>
      </c>
      <c r="AB2184">
        <v>4.8087600000000004</v>
      </c>
      <c r="AC2184">
        <v>5.0075399999999997</v>
      </c>
      <c r="AD2184">
        <v>5.1926699999999997</v>
      </c>
      <c r="AE2184">
        <v>5.36442</v>
      </c>
      <c r="AF2184">
        <v>5.5230899999999998</v>
      </c>
      <c r="AG2184">
        <v>5.6690800000000001</v>
      </c>
      <c r="AH2184">
        <v>5.8028599999999999</v>
      </c>
      <c r="AI2184">
        <v>5.9249700000000001</v>
      </c>
      <c r="AJ2184">
        <v>6.0343499999999999</v>
      </c>
      <c r="AK2184">
        <v>6.1324399999999999</v>
      </c>
      <c r="AL2184">
        <v>6.3527800000000001</v>
      </c>
    </row>
    <row r="2185" spans="1:38" x14ac:dyDescent="0.35">
      <c r="A2185" t="s">
        <v>808</v>
      </c>
      <c r="B2185">
        <v>3</v>
      </c>
      <c r="C2185">
        <v>1998</v>
      </c>
      <c r="D2185">
        <v>1</v>
      </c>
      <c r="E2185">
        <v>1</v>
      </c>
      <c r="F2185">
        <v>1</v>
      </c>
      <c r="G2185" t="s">
        <v>996</v>
      </c>
      <c r="H2185">
        <v>0</v>
      </c>
      <c r="I2185" s="2">
        <v>2.2679499999999999E-7</v>
      </c>
      <c r="J2185" s="2">
        <v>2.5400400000000002E-5</v>
      </c>
      <c r="K2185">
        <v>1.3362000000000001E-3</v>
      </c>
      <c r="L2185">
        <v>3.0018300000000001E-2</v>
      </c>
      <c r="M2185">
        <v>0.20678099999999999</v>
      </c>
      <c r="N2185">
        <v>0.54617300000000002</v>
      </c>
      <c r="O2185">
        <v>0.81882100000000002</v>
      </c>
      <c r="P2185">
        <v>0.94275900000000001</v>
      </c>
      <c r="Q2185">
        <v>0.98362499999999997</v>
      </c>
      <c r="R2185">
        <v>0.99531400000000003</v>
      </c>
      <c r="S2185">
        <v>0.99857200000000002</v>
      </c>
      <c r="T2185">
        <v>0.99952099999999999</v>
      </c>
      <c r="U2185">
        <v>0.99982000000000004</v>
      </c>
      <c r="V2185">
        <v>0.99992400000000004</v>
      </c>
      <c r="W2185">
        <v>0.99996399999999996</v>
      </c>
      <c r="X2185">
        <v>0.99998100000000001</v>
      </c>
      <c r="Y2185">
        <v>0.99998900000000002</v>
      </c>
      <c r="Z2185">
        <v>0.99999300000000002</v>
      </c>
      <c r="AA2185">
        <v>0.99999499999999997</v>
      </c>
      <c r="AB2185">
        <v>0.999996</v>
      </c>
      <c r="AC2185">
        <v>0.99999700000000002</v>
      </c>
      <c r="AD2185">
        <v>0.99999700000000002</v>
      </c>
      <c r="AE2185">
        <v>0.99999800000000005</v>
      </c>
      <c r="AF2185">
        <v>0.99999800000000005</v>
      </c>
      <c r="AG2185">
        <v>0.99999800000000005</v>
      </c>
      <c r="AH2185">
        <v>0.99999700000000002</v>
      </c>
      <c r="AI2185">
        <v>0.99999700000000002</v>
      </c>
      <c r="AJ2185">
        <v>0.99999700000000002</v>
      </c>
      <c r="AK2185">
        <v>0.99999800000000005</v>
      </c>
      <c r="AL2185">
        <v>0.99999899999999997</v>
      </c>
    </row>
    <row r="2186" spans="1:38" x14ac:dyDescent="0.35">
      <c r="A2186" t="s">
        <v>810</v>
      </c>
      <c r="B2186">
        <v>3</v>
      </c>
      <c r="C2186">
        <v>1998</v>
      </c>
      <c r="D2186">
        <v>1</v>
      </c>
      <c r="E2186">
        <v>1</v>
      </c>
      <c r="F2186">
        <v>1</v>
      </c>
      <c r="G2186" t="s">
        <v>997</v>
      </c>
      <c r="H2186">
        <v>4.0964199999999999E-2</v>
      </c>
      <c r="I2186">
        <v>0.13791900000000001</v>
      </c>
      <c r="J2186">
        <v>0.31542500000000001</v>
      </c>
      <c r="K2186">
        <v>0.54575099999999999</v>
      </c>
      <c r="L2186">
        <v>0.75289799999999996</v>
      </c>
      <c r="M2186">
        <v>0.91881699999999999</v>
      </c>
      <c r="N2186">
        <v>1.0877300000000001</v>
      </c>
      <c r="O2186">
        <v>1.2921</v>
      </c>
      <c r="P2186">
        <v>1.5413300000000001</v>
      </c>
      <c r="Q2186">
        <v>1.8248500000000001</v>
      </c>
      <c r="R2186">
        <v>2.12622</v>
      </c>
      <c r="S2186">
        <v>2.4332400000000001</v>
      </c>
      <c r="T2186">
        <v>2.7386200000000001</v>
      </c>
      <c r="U2186">
        <v>3.03796</v>
      </c>
      <c r="V2186">
        <v>3.3283700000000001</v>
      </c>
      <c r="W2186">
        <v>3.6078800000000002</v>
      </c>
      <c r="X2186">
        <v>3.8751099999999998</v>
      </c>
      <c r="Y2186">
        <v>4.1292</v>
      </c>
      <c r="Z2186">
        <v>4.3696200000000003</v>
      </c>
      <c r="AA2186">
        <v>4.5961600000000002</v>
      </c>
      <c r="AB2186">
        <v>4.80877</v>
      </c>
      <c r="AC2186">
        <v>5.0075500000000002</v>
      </c>
      <c r="AD2186">
        <v>5.1926800000000002</v>
      </c>
      <c r="AE2186">
        <v>5.36442</v>
      </c>
      <c r="AF2186">
        <v>5.5231000000000003</v>
      </c>
      <c r="AG2186">
        <v>5.6690899999999997</v>
      </c>
      <c r="AH2186">
        <v>5.8028700000000004</v>
      </c>
      <c r="AI2186">
        <v>5.9249900000000002</v>
      </c>
      <c r="AJ2186">
        <v>6.0343600000000004</v>
      </c>
      <c r="AK2186">
        <v>6.1324500000000004</v>
      </c>
      <c r="AL2186">
        <v>6.3527800000000001</v>
      </c>
    </row>
    <row r="2187" spans="1:38" x14ac:dyDescent="0.35">
      <c r="A2187" t="s">
        <v>808</v>
      </c>
      <c r="B2187">
        <v>4</v>
      </c>
      <c r="C2187">
        <v>1998</v>
      </c>
      <c r="D2187">
        <v>1</v>
      </c>
      <c r="E2187">
        <v>1</v>
      </c>
      <c r="F2187">
        <v>1</v>
      </c>
      <c r="G2187" t="s">
        <v>998</v>
      </c>
      <c r="H2187">
        <v>0</v>
      </c>
      <c r="I2187">
        <v>1.75231E-2</v>
      </c>
      <c r="J2187">
        <v>5.7464000000000001E-2</v>
      </c>
      <c r="K2187">
        <v>0.13123399999999999</v>
      </c>
      <c r="L2187">
        <v>0.24490799999999999</v>
      </c>
      <c r="M2187">
        <v>0.38923999999999997</v>
      </c>
      <c r="N2187">
        <v>0.54479900000000003</v>
      </c>
      <c r="O2187">
        <v>0.68996599999999997</v>
      </c>
      <c r="P2187">
        <v>0.80825499999999995</v>
      </c>
      <c r="Q2187">
        <v>0.892262</v>
      </c>
      <c r="R2187">
        <v>0.94422099999999998</v>
      </c>
      <c r="S2187">
        <v>0.97264600000000001</v>
      </c>
      <c r="T2187">
        <v>0.98685900000000004</v>
      </c>
      <c r="U2187">
        <v>0.99361600000000005</v>
      </c>
      <c r="V2187">
        <v>0.99678199999999995</v>
      </c>
      <c r="W2187">
        <v>0.99828600000000001</v>
      </c>
      <c r="X2187">
        <v>0.99902400000000002</v>
      </c>
      <c r="Y2187">
        <v>0.99940099999999998</v>
      </c>
      <c r="Z2187">
        <v>0.99960199999999999</v>
      </c>
      <c r="AA2187">
        <v>0.99971500000000002</v>
      </c>
      <c r="AB2187">
        <v>0.99978</v>
      </c>
      <c r="AC2187">
        <v>0.99981900000000001</v>
      </c>
      <c r="AD2187">
        <v>0.99984200000000001</v>
      </c>
      <c r="AE2187">
        <v>0.99985500000000005</v>
      </c>
      <c r="AF2187">
        <v>0.99986299999999995</v>
      </c>
      <c r="AG2187">
        <v>0.99986600000000003</v>
      </c>
      <c r="AH2187">
        <v>0.99986600000000003</v>
      </c>
      <c r="AI2187">
        <v>0.99986399999999998</v>
      </c>
      <c r="AJ2187">
        <v>0.99987000000000004</v>
      </c>
      <c r="AK2187">
        <v>0.999884</v>
      </c>
      <c r="AL2187">
        <v>0.99990599999999996</v>
      </c>
    </row>
    <row r="2188" spans="1:38" x14ac:dyDescent="0.35">
      <c r="A2188" t="s">
        <v>810</v>
      </c>
      <c r="B2188">
        <v>4</v>
      </c>
      <c r="C2188">
        <v>1998</v>
      </c>
      <c r="D2188">
        <v>1</v>
      </c>
      <c r="E2188">
        <v>1</v>
      </c>
      <c r="F2188">
        <v>1</v>
      </c>
      <c r="G2188" t="s">
        <v>999</v>
      </c>
      <c r="H2188">
        <v>1.5756900000000001E-2</v>
      </c>
      <c r="I2188">
        <v>7.0246400000000001E-2</v>
      </c>
      <c r="J2188">
        <v>0.17907899999999999</v>
      </c>
      <c r="K2188">
        <v>0.32938800000000001</v>
      </c>
      <c r="L2188">
        <v>0.52222900000000005</v>
      </c>
      <c r="M2188">
        <v>0.75043099999999996</v>
      </c>
      <c r="N2188">
        <v>1.00586</v>
      </c>
      <c r="O2188">
        <v>1.28041</v>
      </c>
      <c r="P2188">
        <v>1.56674</v>
      </c>
      <c r="Q2188">
        <v>1.8593999999999999</v>
      </c>
      <c r="R2188">
        <v>2.1556099999999998</v>
      </c>
      <c r="S2188">
        <v>2.4538199999999999</v>
      </c>
      <c r="T2188">
        <v>2.7516699999999998</v>
      </c>
      <c r="U2188">
        <v>3.0459000000000001</v>
      </c>
      <c r="V2188">
        <v>3.3331900000000001</v>
      </c>
      <c r="W2188">
        <v>3.6108600000000002</v>
      </c>
      <c r="X2188">
        <v>3.87703</v>
      </c>
      <c r="Y2188">
        <v>4.1304999999999996</v>
      </c>
      <c r="Z2188">
        <v>4.3705499999999997</v>
      </c>
      <c r="AA2188">
        <v>4.5968499999999999</v>
      </c>
      <c r="AB2188">
        <v>4.80931</v>
      </c>
      <c r="AC2188">
        <v>5.008</v>
      </c>
      <c r="AD2188">
        <v>5.1930699999999996</v>
      </c>
      <c r="AE2188">
        <v>5.36477</v>
      </c>
      <c r="AF2188">
        <v>5.5234199999999998</v>
      </c>
      <c r="AG2188">
        <v>5.6694000000000004</v>
      </c>
      <c r="AH2188">
        <v>5.8031800000000002</v>
      </c>
      <c r="AI2188">
        <v>5.9253</v>
      </c>
      <c r="AJ2188">
        <v>6.0346500000000001</v>
      </c>
      <c r="AK2188">
        <v>6.1326799999999997</v>
      </c>
      <c r="AL2188">
        <v>6.3529099999999996</v>
      </c>
    </row>
    <row r="2189" spans="1:38" x14ac:dyDescent="0.35">
      <c r="A2189" t="s">
        <v>808</v>
      </c>
      <c r="B2189">
        <v>5</v>
      </c>
      <c r="C2189">
        <v>1998</v>
      </c>
      <c r="D2189">
        <v>1</v>
      </c>
      <c r="E2189">
        <v>1</v>
      </c>
      <c r="F2189">
        <v>1</v>
      </c>
      <c r="G2189" t="s">
        <v>1000</v>
      </c>
      <c r="H2189">
        <v>0</v>
      </c>
      <c r="I2189">
        <v>1.75231E-2</v>
      </c>
      <c r="J2189">
        <v>5.7464000000000001E-2</v>
      </c>
      <c r="K2189">
        <v>0.13123399999999999</v>
      </c>
      <c r="L2189">
        <v>0.24490799999999999</v>
      </c>
      <c r="M2189">
        <v>0.38923999999999997</v>
      </c>
      <c r="N2189">
        <v>0.54479900000000003</v>
      </c>
      <c r="O2189">
        <v>0.68996599999999997</v>
      </c>
      <c r="P2189">
        <v>0.80825499999999995</v>
      </c>
      <c r="Q2189">
        <v>0.892262</v>
      </c>
      <c r="R2189">
        <v>0.94422099999999998</v>
      </c>
      <c r="S2189">
        <v>0.97264600000000001</v>
      </c>
      <c r="T2189">
        <v>0.98685900000000004</v>
      </c>
      <c r="U2189">
        <v>0.99361600000000005</v>
      </c>
      <c r="V2189">
        <v>0.99678199999999995</v>
      </c>
      <c r="W2189">
        <v>0.99828600000000001</v>
      </c>
      <c r="X2189">
        <v>0.99902400000000002</v>
      </c>
      <c r="Y2189">
        <v>0.99940099999999998</v>
      </c>
      <c r="Z2189">
        <v>0.99960199999999999</v>
      </c>
      <c r="AA2189">
        <v>0.99971500000000002</v>
      </c>
      <c r="AB2189">
        <v>0.99978</v>
      </c>
      <c r="AC2189">
        <v>0.99981900000000001</v>
      </c>
      <c r="AD2189">
        <v>0.99984200000000001</v>
      </c>
      <c r="AE2189">
        <v>0.99985500000000005</v>
      </c>
      <c r="AF2189">
        <v>0.99986299999999995</v>
      </c>
      <c r="AG2189">
        <v>0.99986600000000003</v>
      </c>
      <c r="AH2189">
        <v>0.99986600000000003</v>
      </c>
      <c r="AI2189">
        <v>0.99986399999999998</v>
      </c>
      <c r="AJ2189">
        <v>0.99987000000000004</v>
      </c>
      <c r="AK2189">
        <v>0.999884</v>
      </c>
      <c r="AL2189">
        <v>0.99990599999999996</v>
      </c>
    </row>
    <row r="2190" spans="1:38" x14ac:dyDescent="0.35">
      <c r="A2190" t="s">
        <v>810</v>
      </c>
      <c r="B2190">
        <v>5</v>
      </c>
      <c r="C2190">
        <v>1998</v>
      </c>
      <c r="D2190">
        <v>1</v>
      </c>
      <c r="E2190">
        <v>1</v>
      </c>
      <c r="F2190">
        <v>1</v>
      </c>
      <c r="G2190" t="s">
        <v>1001</v>
      </c>
      <c r="H2190">
        <v>1.5756900000000001E-2</v>
      </c>
      <c r="I2190">
        <v>7.0246400000000001E-2</v>
      </c>
      <c r="J2190">
        <v>0.17907899999999999</v>
      </c>
      <c r="K2190">
        <v>0.32938800000000001</v>
      </c>
      <c r="L2190">
        <v>0.52222900000000005</v>
      </c>
      <c r="M2190">
        <v>0.75043099999999996</v>
      </c>
      <c r="N2190">
        <v>1.00586</v>
      </c>
      <c r="O2190">
        <v>1.28041</v>
      </c>
      <c r="P2190">
        <v>1.56674</v>
      </c>
      <c r="Q2190">
        <v>1.8593999999999999</v>
      </c>
      <c r="R2190">
        <v>2.1556099999999998</v>
      </c>
      <c r="S2190">
        <v>2.4538199999999999</v>
      </c>
      <c r="T2190">
        <v>2.7516699999999998</v>
      </c>
      <c r="U2190">
        <v>3.0459000000000001</v>
      </c>
      <c r="V2190">
        <v>3.3331900000000001</v>
      </c>
      <c r="W2190">
        <v>3.6108600000000002</v>
      </c>
      <c r="X2190">
        <v>3.87703</v>
      </c>
      <c r="Y2190">
        <v>4.1304999999999996</v>
      </c>
      <c r="Z2190">
        <v>4.3705499999999997</v>
      </c>
      <c r="AA2190">
        <v>4.5968499999999999</v>
      </c>
      <c r="AB2190">
        <v>4.80931</v>
      </c>
      <c r="AC2190">
        <v>5.008</v>
      </c>
      <c r="AD2190">
        <v>5.1930699999999996</v>
      </c>
      <c r="AE2190">
        <v>5.36477</v>
      </c>
      <c r="AF2190">
        <v>5.5234199999999998</v>
      </c>
      <c r="AG2190">
        <v>5.6694000000000004</v>
      </c>
      <c r="AH2190">
        <v>5.8031800000000002</v>
      </c>
      <c r="AI2190">
        <v>5.9253</v>
      </c>
      <c r="AJ2190">
        <v>6.0346500000000001</v>
      </c>
      <c r="AK2190">
        <v>6.1326799999999997</v>
      </c>
      <c r="AL2190">
        <v>6.3529099999999996</v>
      </c>
    </row>
    <row r="2191" spans="1:38" x14ac:dyDescent="0.35">
      <c r="A2191" t="s">
        <v>808</v>
      </c>
      <c r="B2191">
        <v>6</v>
      </c>
      <c r="C2191">
        <v>1998</v>
      </c>
      <c r="D2191">
        <v>1</v>
      </c>
      <c r="E2191">
        <v>1</v>
      </c>
      <c r="F2191">
        <v>1</v>
      </c>
      <c r="G2191" t="s">
        <v>1002</v>
      </c>
      <c r="H2191">
        <v>0</v>
      </c>
      <c r="I2191">
        <v>8.1285999999999997E-3</v>
      </c>
      <c r="J2191">
        <v>4.4974800000000002E-2</v>
      </c>
      <c r="K2191">
        <v>0.139098</v>
      </c>
      <c r="L2191">
        <v>0.30765999999999999</v>
      </c>
      <c r="M2191">
        <v>0.52420900000000004</v>
      </c>
      <c r="N2191">
        <v>0.73062700000000003</v>
      </c>
      <c r="O2191">
        <v>0.877054</v>
      </c>
      <c r="P2191">
        <v>0.95405300000000004</v>
      </c>
      <c r="Q2191">
        <v>0.98509000000000002</v>
      </c>
      <c r="R2191">
        <v>0.99543599999999999</v>
      </c>
      <c r="S2191">
        <v>0.99854900000000002</v>
      </c>
      <c r="T2191">
        <v>0.99946100000000004</v>
      </c>
      <c r="U2191">
        <v>0.99973599999999996</v>
      </c>
      <c r="V2191">
        <v>0.99982300000000002</v>
      </c>
      <c r="W2191">
        <v>0.99985400000000002</v>
      </c>
      <c r="X2191">
        <v>0.99986600000000003</v>
      </c>
      <c r="Y2191">
        <v>0.99987099999999995</v>
      </c>
      <c r="Z2191">
        <v>0.99987300000000001</v>
      </c>
      <c r="AA2191">
        <v>0.99987400000000004</v>
      </c>
      <c r="AB2191">
        <v>0.99987499999999996</v>
      </c>
      <c r="AC2191">
        <v>0.99987499999999996</v>
      </c>
      <c r="AD2191">
        <v>0.99987499999999996</v>
      </c>
      <c r="AE2191">
        <v>0.99987499999999996</v>
      </c>
      <c r="AF2191">
        <v>0.99987499999999996</v>
      </c>
      <c r="AG2191">
        <v>0.99987499999999996</v>
      </c>
      <c r="AH2191">
        <v>0.99987499999999996</v>
      </c>
      <c r="AI2191">
        <v>0.99987499999999996</v>
      </c>
      <c r="AJ2191">
        <v>0.99987499999999996</v>
      </c>
      <c r="AK2191">
        <v>0.99987499999999996</v>
      </c>
      <c r="AL2191">
        <v>0.99987599999999999</v>
      </c>
    </row>
    <row r="2192" spans="1:38" x14ac:dyDescent="0.35">
      <c r="A2192" t="s">
        <v>810</v>
      </c>
      <c r="B2192">
        <v>6</v>
      </c>
      <c r="C2192">
        <v>1998</v>
      </c>
      <c r="D2192">
        <v>1</v>
      </c>
      <c r="E2192">
        <v>1</v>
      </c>
      <c r="F2192">
        <v>1</v>
      </c>
      <c r="G2192" t="s">
        <v>1003</v>
      </c>
      <c r="H2192">
        <v>2.0172599999999999E-2</v>
      </c>
      <c r="I2192">
        <v>8.0052300000000007E-2</v>
      </c>
      <c r="J2192">
        <v>0.192721</v>
      </c>
      <c r="K2192">
        <v>0.34431499999999998</v>
      </c>
      <c r="L2192">
        <v>0.53434400000000004</v>
      </c>
      <c r="M2192">
        <v>0.75473299999999999</v>
      </c>
      <c r="N2192">
        <v>0.99711099999999997</v>
      </c>
      <c r="O2192">
        <v>1.25593</v>
      </c>
      <c r="P2192">
        <v>1.5311699999999999</v>
      </c>
      <c r="Q2192">
        <v>1.8228500000000001</v>
      </c>
      <c r="R2192">
        <v>2.1259399999999999</v>
      </c>
      <c r="S2192">
        <v>2.4331900000000002</v>
      </c>
      <c r="T2192">
        <v>2.7385799999999998</v>
      </c>
      <c r="U2192">
        <v>3.0379200000000002</v>
      </c>
      <c r="V2192">
        <v>3.3283499999999999</v>
      </c>
      <c r="W2192">
        <v>3.6078600000000001</v>
      </c>
      <c r="X2192">
        <v>3.8751000000000002</v>
      </c>
      <c r="Y2192">
        <v>4.1291900000000004</v>
      </c>
      <c r="Z2192">
        <v>4.3696200000000003</v>
      </c>
      <c r="AA2192">
        <v>4.5961499999999997</v>
      </c>
      <c r="AB2192">
        <v>4.8087600000000004</v>
      </c>
      <c r="AC2192">
        <v>5.0075399999999997</v>
      </c>
      <c r="AD2192">
        <v>5.1926800000000002</v>
      </c>
      <c r="AE2192">
        <v>5.36442</v>
      </c>
      <c r="AF2192">
        <v>5.5230899999999998</v>
      </c>
      <c r="AG2192">
        <v>5.6690899999999997</v>
      </c>
      <c r="AH2192">
        <v>5.8028700000000004</v>
      </c>
      <c r="AI2192">
        <v>5.9249799999999997</v>
      </c>
      <c r="AJ2192">
        <v>6.0343600000000004</v>
      </c>
      <c r="AK2192">
        <v>6.1324500000000004</v>
      </c>
      <c r="AL2192">
        <v>6.3527800000000001</v>
      </c>
    </row>
    <row r="2193" spans="1:38" x14ac:dyDescent="0.35">
      <c r="A2193" t="s">
        <v>806</v>
      </c>
      <c r="B2193" t="s">
        <v>103</v>
      </c>
      <c r="C2193">
        <v>1999</v>
      </c>
      <c r="D2193">
        <v>1</v>
      </c>
      <c r="E2193">
        <v>1</v>
      </c>
      <c r="F2193">
        <v>1</v>
      </c>
      <c r="G2193" t="s">
        <v>1004</v>
      </c>
      <c r="H2193">
        <v>0</v>
      </c>
      <c r="I2193">
        <v>0</v>
      </c>
      <c r="J2193">
        <v>0</v>
      </c>
      <c r="K2193">
        <v>0</v>
      </c>
      <c r="L2193">
        <v>3.49948E-2</v>
      </c>
      <c r="M2193">
        <v>0.17141000000000001</v>
      </c>
      <c r="N2193">
        <v>0.46875600000000001</v>
      </c>
      <c r="O2193">
        <v>0.85585699999999998</v>
      </c>
      <c r="P2193">
        <v>1.24166</v>
      </c>
      <c r="Q2193">
        <v>1.59975</v>
      </c>
      <c r="R2193">
        <v>1.93689</v>
      </c>
      <c r="S2193">
        <v>2.2614999999999998</v>
      </c>
      <c r="T2193">
        <v>2.5771500000000001</v>
      </c>
      <c r="U2193">
        <v>2.8841199999999998</v>
      </c>
      <c r="V2193">
        <v>3.1814</v>
      </c>
      <c r="W2193">
        <v>3.4676999999999998</v>
      </c>
      <c r="X2193">
        <v>3.7418499999999999</v>
      </c>
      <c r="Y2193">
        <v>4.00298</v>
      </c>
      <c r="Z2193">
        <v>4.2505100000000002</v>
      </c>
      <c r="AA2193">
        <v>4.4841600000000001</v>
      </c>
      <c r="AB2193">
        <v>4.70383</v>
      </c>
      <c r="AC2193">
        <v>4.9095800000000001</v>
      </c>
      <c r="AD2193">
        <v>5.1015600000000001</v>
      </c>
      <c r="AE2193">
        <v>5.2799899999999997</v>
      </c>
      <c r="AF2193">
        <v>5.4451799999999997</v>
      </c>
      <c r="AG2193">
        <v>5.59748</v>
      </c>
      <c r="AH2193">
        <v>5.7373099999999999</v>
      </c>
      <c r="AI2193">
        <v>5.8651999999999997</v>
      </c>
      <c r="AJ2193">
        <v>5.9817099999999996</v>
      </c>
      <c r="AK2193">
        <v>6.0844100000000001</v>
      </c>
      <c r="AL2193">
        <v>6.3153199999999998</v>
      </c>
    </row>
    <row r="2194" spans="1:38" x14ac:dyDescent="0.35">
      <c r="A2194" t="s">
        <v>808</v>
      </c>
      <c r="B2194">
        <v>1</v>
      </c>
      <c r="C2194">
        <v>1999</v>
      </c>
      <c r="D2194">
        <v>1</v>
      </c>
      <c r="E2194">
        <v>1</v>
      </c>
      <c r="F2194">
        <v>1</v>
      </c>
      <c r="G2194" t="s">
        <v>1005</v>
      </c>
      <c r="H2194">
        <v>0</v>
      </c>
      <c r="I2194">
        <v>3.75764E-3</v>
      </c>
      <c r="J2194">
        <v>5.09077E-2</v>
      </c>
      <c r="K2194">
        <v>0.23291100000000001</v>
      </c>
      <c r="L2194">
        <v>0.55819300000000005</v>
      </c>
      <c r="M2194">
        <v>0.84004199999999996</v>
      </c>
      <c r="N2194">
        <v>0.95600200000000002</v>
      </c>
      <c r="O2194">
        <v>0.95989000000000002</v>
      </c>
      <c r="P2194">
        <v>0.91556999999999999</v>
      </c>
      <c r="Q2194">
        <v>0.85012900000000002</v>
      </c>
      <c r="R2194">
        <v>0.77609700000000004</v>
      </c>
      <c r="S2194">
        <v>0.70100300000000004</v>
      </c>
      <c r="T2194">
        <v>0.62941499999999995</v>
      </c>
      <c r="U2194">
        <v>0.56379900000000005</v>
      </c>
      <c r="V2194">
        <v>0.50519199999999997</v>
      </c>
      <c r="W2194">
        <v>0.453737</v>
      </c>
      <c r="X2194">
        <v>0.40907100000000002</v>
      </c>
      <c r="Y2194">
        <v>0.37058000000000002</v>
      </c>
      <c r="Z2194">
        <v>0.337557</v>
      </c>
      <c r="AA2194">
        <v>0.30929299999999998</v>
      </c>
      <c r="AB2194">
        <v>0.28512799999999999</v>
      </c>
      <c r="AC2194">
        <v>0.26447100000000001</v>
      </c>
      <c r="AD2194">
        <v>0.246807</v>
      </c>
      <c r="AE2194">
        <v>0.23169500000000001</v>
      </c>
      <c r="AF2194">
        <v>0.21875700000000001</v>
      </c>
      <c r="AG2194">
        <v>0.207676</v>
      </c>
      <c r="AH2194">
        <v>0.198184</v>
      </c>
      <c r="AI2194">
        <v>0.190056</v>
      </c>
      <c r="AJ2194">
        <v>0.18241099999999999</v>
      </c>
      <c r="AK2194">
        <v>0.17507900000000001</v>
      </c>
      <c r="AL2194">
        <v>0.15950400000000001</v>
      </c>
    </row>
    <row r="2195" spans="1:38" x14ac:dyDescent="0.35">
      <c r="A2195" t="s">
        <v>810</v>
      </c>
      <c r="B2195">
        <v>1</v>
      </c>
      <c r="C2195">
        <v>1999</v>
      </c>
      <c r="D2195">
        <v>1</v>
      </c>
      <c r="E2195">
        <v>1</v>
      </c>
      <c r="F2195">
        <v>1</v>
      </c>
      <c r="G2195" t="s">
        <v>1006</v>
      </c>
      <c r="H2195">
        <v>3.2773499999999997E-2</v>
      </c>
      <c r="I2195">
        <v>0.100285</v>
      </c>
      <c r="J2195">
        <v>0.21429799999999999</v>
      </c>
      <c r="K2195">
        <v>0.35818299999999997</v>
      </c>
      <c r="L2195">
        <v>0.52882600000000002</v>
      </c>
      <c r="M2195">
        <v>0.72297999999999996</v>
      </c>
      <c r="N2195">
        <v>0.94805300000000003</v>
      </c>
      <c r="O2195">
        <v>1.2035899999999999</v>
      </c>
      <c r="P2195">
        <v>1.4770399999999999</v>
      </c>
      <c r="Q2195">
        <v>1.7576499999999999</v>
      </c>
      <c r="R2195">
        <v>2.0386199999999999</v>
      </c>
      <c r="S2195">
        <v>2.3151000000000002</v>
      </c>
      <c r="T2195">
        <v>2.5833599999999999</v>
      </c>
      <c r="U2195">
        <v>2.8405300000000002</v>
      </c>
      <c r="V2195">
        <v>3.0844900000000002</v>
      </c>
      <c r="W2195">
        <v>3.3137599999999998</v>
      </c>
      <c r="X2195">
        <v>3.5274100000000002</v>
      </c>
      <c r="Y2195">
        <v>3.7249599999999998</v>
      </c>
      <c r="Z2195">
        <v>3.9062899999999998</v>
      </c>
      <c r="AA2195">
        <v>4.0715399999999997</v>
      </c>
      <c r="AB2195">
        <v>4.2211299999999996</v>
      </c>
      <c r="AC2195">
        <v>4.3556100000000004</v>
      </c>
      <c r="AD2195">
        <v>4.4756799999999997</v>
      </c>
      <c r="AE2195">
        <v>4.5821100000000001</v>
      </c>
      <c r="AF2195">
        <v>4.6757400000000002</v>
      </c>
      <c r="AG2195">
        <v>4.7574399999999999</v>
      </c>
      <c r="AH2195">
        <v>4.8280500000000002</v>
      </c>
      <c r="AI2195">
        <v>4.88842</v>
      </c>
      <c r="AJ2195">
        <v>4.9564899999999996</v>
      </c>
      <c r="AK2195">
        <v>5.0343299999999997</v>
      </c>
      <c r="AL2195">
        <v>5.2112999999999996</v>
      </c>
    </row>
    <row r="2196" spans="1:38" x14ac:dyDescent="0.35">
      <c r="A2196" t="s">
        <v>808</v>
      </c>
      <c r="B2196">
        <v>2</v>
      </c>
      <c r="C2196">
        <v>1999</v>
      </c>
      <c r="D2196">
        <v>1</v>
      </c>
      <c r="E2196">
        <v>1</v>
      </c>
      <c r="F2196">
        <v>1</v>
      </c>
      <c r="G2196" t="s">
        <v>1007</v>
      </c>
      <c r="H2196">
        <v>0</v>
      </c>
      <c r="I2196" s="2">
        <v>7.5619800000000001E-6</v>
      </c>
      <c r="J2196">
        <v>6.6459099999999997E-4</v>
      </c>
      <c r="K2196">
        <v>2.1304199999999999E-2</v>
      </c>
      <c r="L2196">
        <v>0.19608400000000001</v>
      </c>
      <c r="M2196">
        <v>0.574434</v>
      </c>
      <c r="N2196">
        <v>0.85866500000000001</v>
      </c>
      <c r="O2196">
        <v>0.96506599999999998</v>
      </c>
      <c r="P2196">
        <v>0.99228099999999997</v>
      </c>
      <c r="Q2196">
        <v>0.99826499999999996</v>
      </c>
      <c r="R2196">
        <v>0.99957300000000004</v>
      </c>
      <c r="S2196">
        <v>0.99988100000000002</v>
      </c>
      <c r="T2196">
        <v>0.99996200000000002</v>
      </c>
      <c r="U2196">
        <v>0.99998600000000004</v>
      </c>
      <c r="V2196">
        <v>0.99999400000000005</v>
      </c>
      <c r="W2196">
        <v>0.99999700000000002</v>
      </c>
      <c r="X2196">
        <v>0.99999899999999997</v>
      </c>
      <c r="Y2196">
        <v>0.99999899999999997</v>
      </c>
      <c r="Z2196">
        <v>0.99999899999999997</v>
      </c>
      <c r="AA2196">
        <v>1</v>
      </c>
      <c r="AB2196">
        <v>1</v>
      </c>
      <c r="AC2196">
        <v>1</v>
      </c>
      <c r="AD2196">
        <v>1</v>
      </c>
      <c r="AE2196">
        <v>1</v>
      </c>
      <c r="AF2196">
        <v>1</v>
      </c>
      <c r="AG2196">
        <v>1</v>
      </c>
      <c r="AH2196">
        <v>1</v>
      </c>
      <c r="AI2196">
        <v>1</v>
      </c>
      <c r="AJ2196">
        <v>1</v>
      </c>
      <c r="AK2196">
        <v>1</v>
      </c>
      <c r="AL2196">
        <v>1</v>
      </c>
    </row>
    <row r="2197" spans="1:38" x14ac:dyDescent="0.35">
      <c r="A2197" t="s">
        <v>810</v>
      </c>
      <c r="B2197">
        <v>2</v>
      </c>
      <c r="C2197">
        <v>1999</v>
      </c>
      <c r="D2197">
        <v>1</v>
      </c>
      <c r="E2197">
        <v>1</v>
      </c>
      <c r="F2197">
        <v>1</v>
      </c>
      <c r="G2197" t="s">
        <v>1008</v>
      </c>
      <c r="H2197">
        <v>3.8733700000000003E-2</v>
      </c>
      <c r="I2197">
        <v>0.13276399999999999</v>
      </c>
      <c r="J2197">
        <v>0.30129800000000001</v>
      </c>
      <c r="K2197">
        <v>0.48378500000000002</v>
      </c>
      <c r="L2197">
        <v>0.63619899999999996</v>
      </c>
      <c r="M2197">
        <v>0.791547</v>
      </c>
      <c r="N2197">
        <v>0.98648100000000005</v>
      </c>
      <c r="O2197">
        <v>1.2313700000000001</v>
      </c>
      <c r="P2197">
        <v>1.51281</v>
      </c>
      <c r="Q2197">
        <v>1.8134399999999999</v>
      </c>
      <c r="R2197">
        <v>2.12195</v>
      </c>
      <c r="S2197">
        <v>2.4316300000000002</v>
      </c>
      <c r="T2197">
        <v>2.7379699999999998</v>
      </c>
      <c r="U2197">
        <v>3.0376799999999999</v>
      </c>
      <c r="V2197">
        <v>3.3282400000000001</v>
      </c>
      <c r="W2197">
        <v>3.6078000000000001</v>
      </c>
      <c r="X2197">
        <v>3.87507</v>
      </c>
      <c r="Y2197">
        <v>4.1291700000000002</v>
      </c>
      <c r="Z2197">
        <v>4.3696000000000002</v>
      </c>
      <c r="AA2197">
        <v>4.5961400000000001</v>
      </c>
      <c r="AB2197">
        <v>4.8087600000000004</v>
      </c>
      <c r="AC2197">
        <v>5.0075399999999997</v>
      </c>
      <c r="AD2197">
        <v>5.1926699999999997</v>
      </c>
      <c r="AE2197">
        <v>5.36442</v>
      </c>
      <c r="AF2197">
        <v>5.5230899999999998</v>
      </c>
      <c r="AG2197">
        <v>5.6690800000000001</v>
      </c>
      <c r="AH2197">
        <v>5.8028599999999999</v>
      </c>
      <c r="AI2197">
        <v>5.9249700000000001</v>
      </c>
      <c r="AJ2197">
        <v>6.0343499999999999</v>
      </c>
      <c r="AK2197">
        <v>6.1324399999999999</v>
      </c>
      <c r="AL2197">
        <v>6.3527800000000001</v>
      </c>
    </row>
    <row r="2198" spans="1:38" x14ac:dyDescent="0.35">
      <c r="A2198" t="s">
        <v>808</v>
      </c>
      <c r="B2198">
        <v>3</v>
      </c>
      <c r="C2198">
        <v>1999</v>
      </c>
      <c r="D2198">
        <v>1</v>
      </c>
      <c r="E2198">
        <v>1</v>
      </c>
      <c r="F2198">
        <v>1</v>
      </c>
      <c r="G2198" t="s">
        <v>1009</v>
      </c>
      <c r="H2198">
        <v>0</v>
      </c>
      <c r="I2198" s="2">
        <v>2.2679499999999999E-7</v>
      </c>
      <c r="J2198" s="2">
        <v>2.5400400000000002E-5</v>
      </c>
      <c r="K2198">
        <v>1.3362000000000001E-3</v>
      </c>
      <c r="L2198">
        <v>3.0018300000000001E-2</v>
      </c>
      <c r="M2198">
        <v>0.20678099999999999</v>
      </c>
      <c r="N2198">
        <v>0.54617300000000002</v>
      </c>
      <c r="O2198">
        <v>0.81882100000000002</v>
      </c>
      <c r="P2198">
        <v>0.94275900000000001</v>
      </c>
      <c r="Q2198">
        <v>0.98362499999999997</v>
      </c>
      <c r="R2198">
        <v>0.99531400000000003</v>
      </c>
      <c r="S2198">
        <v>0.99857200000000002</v>
      </c>
      <c r="T2198">
        <v>0.99952099999999999</v>
      </c>
      <c r="U2198">
        <v>0.99982000000000004</v>
      </c>
      <c r="V2198">
        <v>0.99992400000000004</v>
      </c>
      <c r="W2198">
        <v>0.99996399999999996</v>
      </c>
      <c r="X2198">
        <v>0.99998100000000001</v>
      </c>
      <c r="Y2198">
        <v>0.99998900000000002</v>
      </c>
      <c r="Z2198">
        <v>0.99999300000000002</v>
      </c>
      <c r="AA2198">
        <v>0.99999499999999997</v>
      </c>
      <c r="AB2198">
        <v>0.999996</v>
      </c>
      <c r="AC2198">
        <v>0.99999700000000002</v>
      </c>
      <c r="AD2198">
        <v>0.99999700000000002</v>
      </c>
      <c r="AE2198">
        <v>0.99999800000000005</v>
      </c>
      <c r="AF2198">
        <v>0.99999800000000005</v>
      </c>
      <c r="AG2198">
        <v>0.99999800000000005</v>
      </c>
      <c r="AH2198">
        <v>0.99999700000000002</v>
      </c>
      <c r="AI2198">
        <v>0.99999700000000002</v>
      </c>
      <c r="AJ2198">
        <v>0.99999700000000002</v>
      </c>
      <c r="AK2198">
        <v>0.99999800000000005</v>
      </c>
      <c r="AL2198">
        <v>0.99999899999999997</v>
      </c>
    </row>
    <row r="2199" spans="1:38" x14ac:dyDescent="0.35">
      <c r="A2199" t="s">
        <v>810</v>
      </c>
      <c r="B2199">
        <v>3</v>
      </c>
      <c r="C2199">
        <v>1999</v>
      </c>
      <c r="D2199">
        <v>1</v>
      </c>
      <c r="E2199">
        <v>1</v>
      </c>
      <c r="F2199">
        <v>1</v>
      </c>
      <c r="G2199" t="s">
        <v>1010</v>
      </c>
      <c r="H2199">
        <v>4.0964199999999999E-2</v>
      </c>
      <c r="I2199">
        <v>0.13791900000000001</v>
      </c>
      <c r="J2199">
        <v>0.31542500000000001</v>
      </c>
      <c r="K2199">
        <v>0.54575099999999999</v>
      </c>
      <c r="L2199">
        <v>0.75289799999999996</v>
      </c>
      <c r="M2199">
        <v>0.91881699999999999</v>
      </c>
      <c r="N2199">
        <v>1.0877300000000001</v>
      </c>
      <c r="O2199">
        <v>1.2921</v>
      </c>
      <c r="P2199">
        <v>1.5413300000000001</v>
      </c>
      <c r="Q2199">
        <v>1.8248500000000001</v>
      </c>
      <c r="R2199">
        <v>2.12622</v>
      </c>
      <c r="S2199">
        <v>2.4332400000000001</v>
      </c>
      <c r="T2199">
        <v>2.7386200000000001</v>
      </c>
      <c r="U2199">
        <v>3.03796</v>
      </c>
      <c r="V2199">
        <v>3.3283700000000001</v>
      </c>
      <c r="W2199">
        <v>3.6078800000000002</v>
      </c>
      <c r="X2199">
        <v>3.8751099999999998</v>
      </c>
      <c r="Y2199">
        <v>4.1292</v>
      </c>
      <c r="Z2199">
        <v>4.3696200000000003</v>
      </c>
      <c r="AA2199">
        <v>4.5961600000000002</v>
      </c>
      <c r="AB2199">
        <v>4.80877</v>
      </c>
      <c r="AC2199">
        <v>5.0075500000000002</v>
      </c>
      <c r="AD2199">
        <v>5.1926800000000002</v>
      </c>
      <c r="AE2199">
        <v>5.36442</v>
      </c>
      <c r="AF2199">
        <v>5.5231000000000003</v>
      </c>
      <c r="AG2199">
        <v>5.6690899999999997</v>
      </c>
      <c r="AH2199">
        <v>5.8028700000000004</v>
      </c>
      <c r="AI2199">
        <v>5.9249900000000002</v>
      </c>
      <c r="AJ2199">
        <v>6.0343600000000004</v>
      </c>
      <c r="AK2199">
        <v>6.1324500000000004</v>
      </c>
      <c r="AL2199">
        <v>6.3527800000000001</v>
      </c>
    </row>
    <row r="2200" spans="1:38" x14ac:dyDescent="0.35">
      <c r="A2200" t="s">
        <v>808</v>
      </c>
      <c r="B2200">
        <v>4</v>
      </c>
      <c r="C2200">
        <v>1999</v>
      </c>
      <c r="D2200">
        <v>1</v>
      </c>
      <c r="E2200">
        <v>1</v>
      </c>
      <c r="F2200">
        <v>1</v>
      </c>
      <c r="G2200" t="s">
        <v>1011</v>
      </c>
      <c r="H2200">
        <v>0</v>
      </c>
      <c r="I2200">
        <v>1.75231E-2</v>
      </c>
      <c r="J2200">
        <v>5.7464000000000001E-2</v>
      </c>
      <c r="K2200">
        <v>0.13123399999999999</v>
      </c>
      <c r="L2200">
        <v>0.24490799999999999</v>
      </c>
      <c r="M2200">
        <v>0.38923999999999997</v>
      </c>
      <c r="N2200">
        <v>0.54479900000000003</v>
      </c>
      <c r="O2200">
        <v>0.68996599999999997</v>
      </c>
      <c r="P2200">
        <v>0.80825499999999995</v>
      </c>
      <c r="Q2200">
        <v>0.892262</v>
      </c>
      <c r="R2200">
        <v>0.94422099999999998</v>
      </c>
      <c r="S2200">
        <v>0.97264600000000001</v>
      </c>
      <c r="T2200">
        <v>0.98685900000000004</v>
      </c>
      <c r="U2200">
        <v>0.99361600000000005</v>
      </c>
      <c r="V2200">
        <v>0.99678199999999995</v>
      </c>
      <c r="W2200">
        <v>0.99828600000000001</v>
      </c>
      <c r="X2200">
        <v>0.99902400000000002</v>
      </c>
      <c r="Y2200">
        <v>0.99940099999999998</v>
      </c>
      <c r="Z2200">
        <v>0.99960199999999999</v>
      </c>
      <c r="AA2200">
        <v>0.99971500000000002</v>
      </c>
      <c r="AB2200">
        <v>0.99978</v>
      </c>
      <c r="AC2200">
        <v>0.99981900000000001</v>
      </c>
      <c r="AD2200">
        <v>0.99984200000000001</v>
      </c>
      <c r="AE2200">
        <v>0.99985500000000005</v>
      </c>
      <c r="AF2200">
        <v>0.99986299999999995</v>
      </c>
      <c r="AG2200">
        <v>0.99986600000000003</v>
      </c>
      <c r="AH2200">
        <v>0.99986600000000003</v>
      </c>
      <c r="AI2200">
        <v>0.99986399999999998</v>
      </c>
      <c r="AJ2200">
        <v>0.99987000000000004</v>
      </c>
      <c r="AK2200">
        <v>0.999884</v>
      </c>
      <c r="AL2200">
        <v>0.99990599999999996</v>
      </c>
    </row>
    <row r="2201" spans="1:38" x14ac:dyDescent="0.35">
      <c r="A2201" t="s">
        <v>810</v>
      </c>
      <c r="B2201">
        <v>4</v>
      </c>
      <c r="C2201">
        <v>1999</v>
      </c>
      <c r="D2201">
        <v>1</v>
      </c>
      <c r="E2201">
        <v>1</v>
      </c>
      <c r="F2201">
        <v>1</v>
      </c>
      <c r="G2201" t="s">
        <v>1012</v>
      </c>
      <c r="H2201">
        <v>1.5756900000000001E-2</v>
      </c>
      <c r="I2201">
        <v>7.0246400000000001E-2</v>
      </c>
      <c r="J2201">
        <v>0.17907899999999999</v>
      </c>
      <c r="K2201">
        <v>0.32938800000000001</v>
      </c>
      <c r="L2201">
        <v>0.52222900000000005</v>
      </c>
      <c r="M2201">
        <v>0.75043099999999996</v>
      </c>
      <c r="N2201">
        <v>1.00586</v>
      </c>
      <c r="O2201">
        <v>1.28041</v>
      </c>
      <c r="P2201">
        <v>1.56674</v>
      </c>
      <c r="Q2201">
        <v>1.8593999999999999</v>
      </c>
      <c r="R2201">
        <v>2.1556099999999998</v>
      </c>
      <c r="S2201">
        <v>2.4538199999999999</v>
      </c>
      <c r="T2201">
        <v>2.7516699999999998</v>
      </c>
      <c r="U2201">
        <v>3.0459000000000001</v>
      </c>
      <c r="V2201">
        <v>3.3331900000000001</v>
      </c>
      <c r="W2201">
        <v>3.6108600000000002</v>
      </c>
      <c r="X2201">
        <v>3.87703</v>
      </c>
      <c r="Y2201">
        <v>4.1304999999999996</v>
      </c>
      <c r="Z2201">
        <v>4.3705499999999997</v>
      </c>
      <c r="AA2201">
        <v>4.5968499999999999</v>
      </c>
      <c r="AB2201">
        <v>4.80931</v>
      </c>
      <c r="AC2201">
        <v>5.008</v>
      </c>
      <c r="AD2201">
        <v>5.1930699999999996</v>
      </c>
      <c r="AE2201">
        <v>5.36477</v>
      </c>
      <c r="AF2201">
        <v>5.5234199999999998</v>
      </c>
      <c r="AG2201">
        <v>5.6694000000000004</v>
      </c>
      <c r="AH2201">
        <v>5.8031800000000002</v>
      </c>
      <c r="AI2201">
        <v>5.9253</v>
      </c>
      <c r="AJ2201">
        <v>6.0346500000000001</v>
      </c>
      <c r="AK2201">
        <v>6.1326799999999997</v>
      </c>
      <c r="AL2201">
        <v>6.3529099999999996</v>
      </c>
    </row>
    <row r="2202" spans="1:38" x14ac:dyDescent="0.35">
      <c r="A2202" t="s">
        <v>808</v>
      </c>
      <c r="B2202">
        <v>5</v>
      </c>
      <c r="C2202">
        <v>1999</v>
      </c>
      <c r="D2202">
        <v>1</v>
      </c>
      <c r="E2202">
        <v>1</v>
      </c>
      <c r="F2202">
        <v>1</v>
      </c>
      <c r="G2202" t="s">
        <v>1013</v>
      </c>
      <c r="H2202">
        <v>0</v>
      </c>
      <c r="I2202">
        <v>1.75231E-2</v>
      </c>
      <c r="J2202">
        <v>5.7464000000000001E-2</v>
      </c>
      <c r="K2202">
        <v>0.13123399999999999</v>
      </c>
      <c r="L2202">
        <v>0.24490799999999999</v>
      </c>
      <c r="M2202">
        <v>0.38923999999999997</v>
      </c>
      <c r="N2202">
        <v>0.54479900000000003</v>
      </c>
      <c r="O2202">
        <v>0.68996599999999997</v>
      </c>
      <c r="P2202">
        <v>0.80825499999999995</v>
      </c>
      <c r="Q2202">
        <v>0.892262</v>
      </c>
      <c r="R2202">
        <v>0.94422099999999998</v>
      </c>
      <c r="S2202">
        <v>0.97264600000000001</v>
      </c>
      <c r="T2202">
        <v>0.98685900000000004</v>
      </c>
      <c r="U2202">
        <v>0.99361600000000005</v>
      </c>
      <c r="V2202">
        <v>0.99678199999999995</v>
      </c>
      <c r="W2202">
        <v>0.99828600000000001</v>
      </c>
      <c r="X2202">
        <v>0.99902400000000002</v>
      </c>
      <c r="Y2202">
        <v>0.99940099999999998</v>
      </c>
      <c r="Z2202">
        <v>0.99960199999999999</v>
      </c>
      <c r="AA2202">
        <v>0.99971500000000002</v>
      </c>
      <c r="AB2202">
        <v>0.99978</v>
      </c>
      <c r="AC2202">
        <v>0.99981900000000001</v>
      </c>
      <c r="AD2202">
        <v>0.99984200000000001</v>
      </c>
      <c r="AE2202">
        <v>0.99985500000000005</v>
      </c>
      <c r="AF2202">
        <v>0.99986299999999995</v>
      </c>
      <c r="AG2202">
        <v>0.99986600000000003</v>
      </c>
      <c r="AH2202">
        <v>0.99986600000000003</v>
      </c>
      <c r="AI2202">
        <v>0.99986399999999998</v>
      </c>
      <c r="AJ2202">
        <v>0.99987000000000004</v>
      </c>
      <c r="AK2202">
        <v>0.999884</v>
      </c>
      <c r="AL2202">
        <v>0.99990599999999996</v>
      </c>
    </row>
    <row r="2203" spans="1:38" x14ac:dyDescent="0.35">
      <c r="A2203" t="s">
        <v>810</v>
      </c>
      <c r="B2203">
        <v>5</v>
      </c>
      <c r="C2203">
        <v>1999</v>
      </c>
      <c r="D2203">
        <v>1</v>
      </c>
      <c r="E2203">
        <v>1</v>
      </c>
      <c r="F2203">
        <v>1</v>
      </c>
      <c r="G2203" t="s">
        <v>1014</v>
      </c>
      <c r="H2203">
        <v>1.5756900000000001E-2</v>
      </c>
      <c r="I2203">
        <v>7.0246400000000001E-2</v>
      </c>
      <c r="J2203">
        <v>0.17907899999999999</v>
      </c>
      <c r="K2203">
        <v>0.32938800000000001</v>
      </c>
      <c r="L2203">
        <v>0.52222900000000005</v>
      </c>
      <c r="M2203">
        <v>0.75043099999999996</v>
      </c>
      <c r="N2203">
        <v>1.00586</v>
      </c>
      <c r="O2203">
        <v>1.28041</v>
      </c>
      <c r="P2203">
        <v>1.56674</v>
      </c>
      <c r="Q2203">
        <v>1.8593999999999999</v>
      </c>
      <c r="R2203">
        <v>2.1556099999999998</v>
      </c>
      <c r="S2203">
        <v>2.4538199999999999</v>
      </c>
      <c r="T2203">
        <v>2.7516699999999998</v>
      </c>
      <c r="U2203">
        <v>3.0459000000000001</v>
      </c>
      <c r="V2203">
        <v>3.3331900000000001</v>
      </c>
      <c r="W2203">
        <v>3.6108600000000002</v>
      </c>
      <c r="X2203">
        <v>3.87703</v>
      </c>
      <c r="Y2203">
        <v>4.1304999999999996</v>
      </c>
      <c r="Z2203">
        <v>4.3705499999999997</v>
      </c>
      <c r="AA2203">
        <v>4.5968499999999999</v>
      </c>
      <c r="AB2203">
        <v>4.80931</v>
      </c>
      <c r="AC2203">
        <v>5.008</v>
      </c>
      <c r="AD2203">
        <v>5.1930699999999996</v>
      </c>
      <c r="AE2203">
        <v>5.36477</v>
      </c>
      <c r="AF2203">
        <v>5.5234199999999998</v>
      </c>
      <c r="AG2203">
        <v>5.6694000000000004</v>
      </c>
      <c r="AH2203">
        <v>5.8031800000000002</v>
      </c>
      <c r="AI2203">
        <v>5.9253</v>
      </c>
      <c r="AJ2203">
        <v>6.0346500000000001</v>
      </c>
      <c r="AK2203">
        <v>6.1326799999999997</v>
      </c>
      <c r="AL2203">
        <v>6.3529099999999996</v>
      </c>
    </row>
    <row r="2204" spans="1:38" x14ac:dyDescent="0.35">
      <c r="A2204" t="s">
        <v>808</v>
      </c>
      <c r="B2204">
        <v>6</v>
      </c>
      <c r="C2204">
        <v>1999</v>
      </c>
      <c r="D2204">
        <v>1</v>
      </c>
      <c r="E2204">
        <v>1</v>
      </c>
      <c r="F2204">
        <v>1</v>
      </c>
      <c r="G2204" t="s">
        <v>1015</v>
      </c>
      <c r="H2204">
        <v>0</v>
      </c>
      <c r="I2204">
        <v>8.1285999999999997E-3</v>
      </c>
      <c r="J2204">
        <v>4.4974800000000002E-2</v>
      </c>
      <c r="K2204">
        <v>0.139098</v>
      </c>
      <c r="L2204">
        <v>0.30765999999999999</v>
      </c>
      <c r="M2204">
        <v>0.52420900000000004</v>
      </c>
      <c r="N2204">
        <v>0.73062700000000003</v>
      </c>
      <c r="O2204">
        <v>0.877054</v>
      </c>
      <c r="P2204">
        <v>0.95405300000000004</v>
      </c>
      <c r="Q2204">
        <v>0.98509000000000002</v>
      </c>
      <c r="R2204">
        <v>0.99543599999999999</v>
      </c>
      <c r="S2204">
        <v>0.99854900000000002</v>
      </c>
      <c r="T2204">
        <v>0.99946100000000004</v>
      </c>
      <c r="U2204">
        <v>0.99973599999999996</v>
      </c>
      <c r="V2204">
        <v>0.99982300000000002</v>
      </c>
      <c r="W2204">
        <v>0.99985400000000002</v>
      </c>
      <c r="X2204">
        <v>0.99986600000000003</v>
      </c>
      <c r="Y2204">
        <v>0.99987099999999995</v>
      </c>
      <c r="Z2204">
        <v>0.99987300000000001</v>
      </c>
      <c r="AA2204">
        <v>0.99987400000000004</v>
      </c>
      <c r="AB2204">
        <v>0.99987499999999996</v>
      </c>
      <c r="AC2204">
        <v>0.99987499999999996</v>
      </c>
      <c r="AD2204">
        <v>0.99987499999999996</v>
      </c>
      <c r="AE2204">
        <v>0.99987499999999996</v>
      </c>
      <c r="AF2204">
        <v>0.99987499999999996</v>
      </c>
      <c r="AG2204">
        <v>0.99987499999999996</v>
      </c>
      <c r="AH2204">
        <v>0.99987499999999996</v>
      </c>
      <c r="AI2204">
        <v>0.99987499999999996</v>
      </c>
      <c r="AJ2204">
        <v>0.99987499999999996</v>
      </c>
      <c r="AK2204">
        <v>0.99987499999999996</v>
      </c>
      <c r="AL2204">
        <v>0.99987599999999999</v>
      </c>
    </row>
    <row r="2205" spans="1:38" x14ac:dyDescent="0.35">
      <c r="A2205" t="s">
        <v>810</v>
      </c>
      <c r="B2205">
        <v>6</v>
      </c>
      <c r="C2205">
        <v>1999</v>
      </c>
      <c r="D2205">
        <v>1</v>
      </c>
      <c r="E2205">
        <v>1</v>
      </c>
      <c r="F2205">
        <v>1</v>
      </c>
      <c r="G2205" t="s">
        <v>1016</v>
      </c>
      <c r="H2205">
        <v>2.0172599999999999E-2</v>
      </c>
      <c r="I2205">
        <v>8.0052300000000007E-2</v>
      </c>
      <c r="J2205">
        <v>0.192721</v>
      </c>
      <c r="K2205">
        <v>0.34431499999999998</v>
      </c>
      <c r="L2205">
        <v>0.53434400000000004</v>
      </c>
      <c r="M2205">
        <v>0.75473299999999999</v>
      </c>
      <c r="N2205">
        <v>0.99711099999999997</v>
      </c>
      <c r="O2205">
        <v>1.25593</v>
      </c>
      <c r="P2205">
        <v>1.5311699999999999</v>
      </c>
      <c r="Q2205">
        <v>1.8228500000000001</v>
      </c>
      <c r="R2205">
        <v>2.1259399999999999</v>
      </c>
      <c r="S2205">
        <v>2.4331900000000002</v>
      </c>
      <c r="T2205">
        <v>2.7385799999999998</v>
      </c>
      <c r="U2205">
        <v>3.0379200000000002</v>
      </c>
      <c r="V2205">
        <v>3.3283499999999999</v>
      </c>
      <c r="W2205">
        <v>3.6078600000000001</v>
      </c>
      <c r="X2205">
        <v>3.8751000000000002</v>
      </c>
      <c r="Y2205">
        <v>4.1291900000000004</v>
      </c>
      <c r="Z2205">
        <v>4.3696200000000003</v>
      </c>
      <c r="AA2205">
        <v>4.5961499999999997</v>
      </c>
      <c r="AB2205">
        <v>4.8087600000000004</v>
      </c>
      <c r="AC2205">
        <v>5.0075399999999997</v>
      </c>
      <c r="AD2205">
        <v>5.1926800000000002</v>
      </c>
      <c r="AE2205">
        <v>5.36442</v>
      </c>
      <c r="AF2205">
        <v>5.5230899999999998</v>
      </c>
      <c r="AG2205">
        <v>5.6690899999999997</v>
      </c>
      <c r="AH2205">
        <v>5.8028700000000004</v>
      </c>
      <c r="AI2205">
        <v>5.9249799999999997</v>
      </c>
      <c r="AJ2205">
        <v>6.0343600000000004</v>
      </c>
      <c r="AK2205">
        <v>6.1324500000000004</v>
      </c>
      <c r="AL2205">
        <v>6.3527800000000001</v>
      </c>
    </row>
    <row r="2206" spans="1:38" x14ac:dyDescent="0.35">
      <c r="A2206" t="s">
        <v>806</v>
      </c>
      <c r="B2206" t="s">
        <v>103</v>
      </c>
      <c r="C2206">
        <v>2000</v>
      </c>
      <c r="D2206">
        <v>1</v>
      </c>
      <c r="E2206">
        <v>1</v>
      </c>
      <c r="F2206">
        <v>1</v>
      </c>
      <c r="G2206" t="s">
        <v>1017</v>
      </c>
      <c r="H2206">
        <v>0</v>
      </c>
      <c r="I2206">
        <v>0</v>
      </c>
      <c r="J2206">
        <v>0</v>
      </c>
      <c r="K2206">
        <v>0</v>
      </c>
      <c r="L2206">
        <v>3.49948E-2</v>
      </c>
      <c r="M2206">
        <v>0.17141000000000001</v>
      </c>
      <c r="N2206">
        <v>0.46875600000000001</v>
      </c>
      <c r="O2206">
        <v>0.85585699999999998</v>
      </c>
      <c r="P2206">
        <v>1.24166</v>
      </c>
      <c r="Q2206">
        <v>1.59975</v>
      </c>
      <c r="R2206">
        <v>1.93689</v>
      </c>
      <c r="S2206">
        <v>2.2614999999999998</v>
      </c>
      <c r="T2206">
        <v>2.5771500000000001</v>
      </c>
      <c r="U2206">
        <v>2.8841199999999998</v>
      </c>
      <c r="V2206">
        <v>3.1814</v>
      </c>
      <c r="W2206">
        <v>3.4676999999999998</v>
      </c>
      <c r="X2206">
        <v>3.7418499999999999</v>
      </c>
      <c r="Y2206">
        <v>4.00298</v>
      </c>
      <c r="Z2206">
        <v>4.2505100000000002</v>
      </c>
      <c r="AA2206">
        <v>4.4841600000000001</v>
      </c>
      <c r="AB2206">
        <v>4.70383</v>
      </c>
      <c r="AC2206">
        <v>4.9095800000000001</v>
      </c>
      <c r="AD2206">
        <v>5.1015600000000001</v>
      </c>
      <c r="AE2206">
        <v>5.2799899999999997</v>
      </c>
      <c r="AF2206">
        <v>5.4451799999999997</v>
      </c>
      <c r="AG2206">
        <v>5.59748</v>
      </c>
      <c r="AH2206">
        <v>5.7373099999999999</v>
      </c>
      <c r="AI2206">
        <v>5.8651999999999997</v>
      </c>
      <c r="AJ2206">
        <v>5.9817099999999996</v>
      </c>
      <c r="AK2206">
        <v>6.0844100000000001</v>
      </c>
      <c r="AL2206">
        <v>6.3153199999999998</v>
      </c>
    </row>
    <row r="2207" spans="1:38" x14ac:dyDescent="0.35">
      <c r="A2207" t="s">
        <v>808</v>
      </c>
      <c r="B2207">
        <v>1</v>
      </c>
      <c r="C2207">
        <v>2000</v>
      </c>
      <c r="D2207">
        <v>1</v>
      </c>
      <c r="E2207">
        <v>1</v>
      </c>
      <c r="F2207">
        <v>1</v>
      </c>
      <c r="G2207" t="s">
        <v>1018</v>
      </c>
      <c r="H2207">
        <v>0</v>
      </c>
      <c r="I2207">
        <v>3.75764E-3</v>
      </c>
      <c r="J2207">
        <v>5.09077E-2</v>
      </c>
      <c r="K2207">
        <v>0.23291100000000001</v>
      </c>
      <c r="L2207">
        <v>0.55819300000000005</v>
      </c>
      <c r="M2207">
        <v>0.84004199999999996</v>
      </c>
      <c r="N2207">
        <v>0.95600200000000002</v>
      </c>
      <c r="O2207">
        <v>0.95989000000000002</v>
      </c>
      <c r="P2207">
        <v>0.91556999999999999</v>
      </c>
      <c r="Q2207">
        <v>0.85012900000000002</v>
      </c>
      <c r="R2207">
        <v>0.77609700000000004</v>
      </c>
      <c r="S2207">
        <v>0.70100300000000004</v>
      </c>
      <c r="T2207">
        <v>0.62941499999999995</v>
      </c>
      <c r="U2207">
        <v>0.56379900000000005</v>
      </c>
      <c r="V2207">
        <v>0.50519199999999997</v>
      </c>
      <c r="W2207">
        <v>0.453737</v>
      </c>
      <c r="X2207">
        <v>0.40907100000000002</v>
      </c>
      <c r="Y2207">
        <v>0.37058000000000002</v>
      </c>
      <c r="Z2207">
        <v>0.337557</v>
      </c>
      <c r="AA2207">
        <v>0.30929299999999998</v>
      </c>
      <c r="AB2207">
        <v>0.28512799999999999</v>
      </c>
      <c r="AC2207">
        <v>0.26447100000000001</v>
      </c>
      <c r="AD2207">
        <v>0.246807</v>
      </c>
      <c r="AE2207">
        <v>0.23169500000000001</v>
      </c>
      <c r="AF2207">
        <v>0.21875700000000001</v>
      </c>
      <c r="AG2207">
        <v>0.207676</v>
      </c>
      <c r="AH2207">
        <v>0.198184</v>
      </c>
      <c r="AI2207">
        <v>0.190056</v>
      </c>
      <c r="AJ2207">
        <v>0.18241099999999999</v>
      </c>
      <c r="AK2207">
        <v>0.17507900000000001</v>
      </c>
      <c r="AL2207">
        <v>0.15950400000000001</v>
      </c>
    </row>
    <row r="2208" spans="1:38" x14ac:dyDescent="0.35">
      <c r="A2208" t="s">
        <v>810</v>
      </c>
      <c r="B2208">
        <v>1</v>
      </c>
      <c r="C2208">
        <v>2000</v>
      </c>
      <c r="D2208">
        <v>1</v>
      </c>
      <c r="E2208">
        <v>1</v>
      </c>
      <c r="F2208">
        <v>1</v>
      </c>
      <c r="G2208" t="s">
        <v>1019</v>
      </c>
      <c r="H2208">
        <v>3.2773499999999997E-2</v>
      </c>
      <c r="I2208">
        <v>0.100285</v>
      </c>
      <c r="J2208">
        <v>0.21429799999999999</v>
      </c>
      <c r="K2208">
        <v>0.35818299999999997</v>
      </c>
      <c r="L2208">
        <v>0.52882600000000002</v>
      </c>
      <c r="M2208">
        <v>0.72297999999999996</v>
      </c>
      <c r="N2208">
        <v>0.94805300000000003</v>
      </c>
      <c r="O2208">
        <v>1.2035899999999999</v>
      </c>
      <c r="P2208">
        <v>1.4770399999999999</v>
      </c>
      <c r="Q2208">
        <v>1.7576499999999999</v>
      </c>
      <c r="R2208">
        <v>2.0386199999999999</v>
      </c>
      <c r="S2208">
        <v>2.3151000000000002</v>
      </c>
      <c r="T2208">
        <v>2.5833599999999999</v>
      </c>
      <c r="U2208">
        <v>2.8405300000000002</v>
      </c>
      <c r="V2208">
        <v>3.0844900000000002</v>
      </c>
      <c r="W2208">
        <v>3.3137599999999998</v>
      </c>
      <c r="X2208">
        <v>3.5274100000000002</v>
      </c>
      <c r="Y2208">
        <v>3.7249599999999998</v>
      </c>
      <c r="Z2208">
        <v>3.9062899999999998</v>
      </c>
      <c r="AA2208">
        <v>4.0715399999999997</v>
      </c>
      <c r="AB2208">
        <v>4.2211299999999996</v>
      </c>
      <c r="AC2208">
        <v>4.3556100000000004</v>
      </c>
      <c r="AD2208">
        <v>4.4756799999999997</v>
      </c>
      <c r="AE2208">
        <v>4.5821100000000001</v>
      </c>
      <c r="AF2208">
        <v>4.6757400000000002</v>
      </c>
      <c r="AG2208">
        <v>4.7574399999999999</v>
      </c>
      <c r="AH2208">
        <v>4.8280500000000002</v>
      </c>
      <c r="AI2208">
        <v>4.88842</v>
      </c>
      <c r="AJ2208">
        <v>4.9564899999999996</v>
      </c>
      <c r="AK2208">
        <v>5.0343299999999997</v>
      </c>
      <c r="AL2208">
        <v>5.2112999999999996</v>
      </c>
    </row>
    <row r="2209" spans="1:38" x14ac:dyDescent="0.35">
      <c r="A2209" t="s">
        <v>808</v>
      </c>
      <c r="B2209">
        <v>2</v>
      </c>
      <c r="C2209">
        <v>2000</v>
      </c>
      <c r="D2209">
        <v>1</v>
      </c>
      <c r="E2209">
        <v>1</v>
      </c>
      <c r="F2209">
        <v>1</v>
      </c>
      <c r="G2209" t="s">
        <v>1020</v>
      </c>
      <c r="H2209">
        <v>0</v>
      </c>
      <c r="I2209" s="2">
        <v>7.5619800000000001E-6</v>
      </c>
      <c r="J2209">
        <v>6.6459099999999997E-4</v>
      </c>
      <c r="K2209">
        <v>2.1304199999999999E-2</v>
      </c>
      <c r="L2209">
        <v>0.19608400000000001</v>
      </c>
      <c r="M2209">
        <v>0.574434</v>
      </c>
      <c r="N2209">
        <v>0.85866500000000001</v>
      </c>
      <c r="O2209">
        <v>0.96506599999999998</v>
      </c>
      <c r="P2209">
        <v>0.99228099999999997</v>
      </c>
      <c r="Q2209">
        <v>0.99826499999999996</v>
      </c>
      <c r="R2209">
        <v>0.99957300000000004</v>
      </c>
      <c r="S2209">
        <v>0.99988100000000002</v>
      </c>
      <c r="T2209">
        <v>0.99996200000000002</v>
      </c>
      <c r="U2209">
        <v>0.99998600000000004</v>
      </c>
      <c r="V2209">
        <v>0.99999400000000005</v>
      </c>
      <c r="W2209">
        <v>0.99999700000000002</v>
      </c>
      <c r="X2209">
        <v>0.99999899999999997</v>
      </c>
      <c r="Y2209">
        <v>0.99999899999999997</v>
      </c>
      <c r="Z2209">
        <v>0.99999899999999997</v>
      </c>
      <c r="AA2209">
        <v>1</v>
      </c>
      <c r="AB2209">
        <v>1</v>
      </c>
      <c r="AC2209">
        <v>1</v>
      </c>
      <c r="AD2209">
        <v>1</v>
      </c>
      <c r="AE2209">
        <v>1</v>
      </c>
      <c r="AF2209">
        <v>1</v>
      </c>
      <c r="AG2209">
        <v>1</v>
      </c>
      <c r="AH2209">
        <v>1</v>
      </c>
      <c r="AI2209">
        <v>1</v>
      </c>
      <c r="AJ2209">
        <v>1</v>
      </c>
      <c r="AK2209">
        <v>1</v>
      </c>
      <c r="AL2209">
        <v>1</v>
      </c>
    </row>
    <row r="2210" spans="1:38" x14ac:dyDescent="0.35">
      <c r="A2210" t="s">
        <v>810</v>
      </c>
      <c r="B2210">
        <v>2</v>
      </c>
      <c r="C2210">
        <v>2000</v>
      </c>
      <c r="D2210">
        <v>1</v>
      </c>
      <c r="E2210">
        <v>1</v>
      </c>
      <c r="F2210">
        <v>1</v>
      </c>
      <c r="G2210" t="s">
        <v>1021</v>
      </c>
      <c r="H2210">
        <v>3.8733700000000003E-2</v>
      </c>
      <c r="I2210">
        <v>0.13276399999999999</v>
      </c>
      <c r="J2210">
        <v>0.30129800000000001</v>
      </c>
      <c r="K2210">
        <v>0.48378500000000002</v>
      </c>
      <c r="L2210">
        <v>0.63619899999999996</v>
      </c>
      <c r="M2210">
        <v>0.791547</v>
      </c>
      <c r="N2210">
        <v>0.98648100000000005</v>
      </c>
      <c r="O2210">
        <v>1.2313700000000001</v>
      </c>
      <c r="P2210">
        <v>1.51281</v>
      </c>
      <c r="Q2210">
        <v>1.8134399999999999</v>
      </c>
      <c r="R2210">
        <v>2.12195</v>
      </c>
      <c r="S2210">
        <v>2.4316300000000002</v>
      </c>
      <c r="T2210">
        <v>2.7379699999999998</v>
      </c>
      <c r="U2210">
        <v>3.0376799999999999</v>
      </c>
      <c r="V2210">
        <v>3.3282400000000001</v>
      </c>
      <c r="W2210">
        <v>3.6078000000000001</v>
      </c>
      <c r="X2210">
        <v>3.87507</v>
      </c>
      <c r="Y2210">
        <v>4.1291700000000002</v>
      </c>
      <c r="Z2210">
        <v>4.3696000000000002</v>
      </c>
      <c r="AA2210">
        <v>4.5961400000000001</v>
      </c>
      <c r="AB2210">
        <v>4.8087600000000004</v>
      </c>
      <c r="AC2210">
        <v>5.0075399999999997</v>
      </c>
      <c r="AD2210">
        <v>5.1926699999999997</v>
      </c>
      <c r="AE2210">
        <v>5.36442</v>
      </c>
      <c r="AF2210">
        <v>5.5230899999999998</v>
      </c>
      <c r="AG2210">
        <v>5.6690800000000001</v>
      </c>
      <c r="AH2210">
        <v>5.8028599999999999</v>
      </c>
      <c r="AI2210">
        <v>5.9249700000000001</v>
      </c>
      <c r="AJ2210">
        <v>6.0343499999999999</v>
      </c>
      <c r="AK2210">
        <v>6.1324399999999999</v>
      </c>
      <c r="AL2210">
        <v>6.3527800000000001</v>
      </c>
    </row>
    <row r="2211" spans="1:38" x14ac:dyDescent="0.35">
      <c r="A2211" t="s">
        <v>808</v>
      </c>
      <c r="B2211">
        <v>3</v>
      </c>
      <c r="C2211">
        <v>2000</v>
      </c>
      <c r="D2211">
        <v>1</v>
      </c>
      <c r="E2211">
        <v>1</v>
      </c>
      <c r="F2211">
        <v>1</v>
      </c>
      <c r="G2211" t="s">
        <v>1022</v>
      </c>
      <c r="H2211">
        <v>0</v>
      </c>
      <c r="I2211" s="2">
        <v>2.2679499999999999E-7</v>
      </c>
      <c r="J2211" s="2">
        <v>2.5400400000000002E-5</v>
      </c>
      <c r="K2211">
        <v>1.3362000000000001E-3</v>
      </c>
      <c r="L2211">
        <v>3.0018300000000001E-2</v>
      </c>
      <c r="M2211">
        <v>0.20678099999999999</v>
      </c>
      <c r="N2211">
        <v>0.54617300000000002</v>
      </c>
      <c r="O2211">
        <v>0.81882100000000002</v>
      </c>
      <c r="P2211">
        <v>0.94275900000000001</v>
      </c>
      <c r="Q2211">
        <v>0.98362499999999997</v>
      </c>
      <c r="R2211">
        <v>0.99531400000000003</v>
      </c>
      <c r="S2211">
        <v>0.99857200000000002</v>
      </c>
      <c r="T2211">
        <v>0.99952099999999999</v>
      </c>
      <c r="U2211">
        <v>0.99982000000000004</v>
      </c>
      <c r="V2211">
        <v>0.99992400000000004</v>
      </c>
      <c r="W2211">
        <v>0.99996399999999996</v>
      </c>
      <c r="X2211">
        <v>0.99998100000000001</v>
      </c>
      <c r="Y2211">
        <v>0.99998900000000002</v>
      </c>
      <c r="Z2211">
        <v>0.99999300000000002</v>
      </c>
      <c r="AA2211">
        <v>0.99999499999999997</v>
      </c>
      <c r="AB2211">
        <v>0.999996</v>
      </c>
      <c r="AC2211">
        <v>0.99999700000000002</v>
      </c>
      <c r="AD2211">
        <v>0.99999700000000002</v>
      </c>
      <c r="AE2211">
        <v>0.99999800000000005</v>
      </c>
      <c r="AF2211">
        <v>0.99999800000000005</v>
      </c>
      <c r="AG2211">
        <v>0.99999800000000005</v>
      </c>
      <c r="AH2211">
        <v>0.99999700000000002</v>
      </c>
      <c r="AI2211">
        <v>0.99999700000000002</v>
      </c>
      <c r="AJ2211">
        <v>0.99999700000000002</v>
      </c>
      <c r="AK2211">
        <v>0.99999800000000005</v>
      </c>
      <c r="AL2211">
        <v>0.99999899999999997</v>
      </c>
    </row>
    <row r="2212" spans="1:38" x14ac:dyDescent="0.35">
      <c r="A2212" t="s">
        <v>810</v>
      </c>
      <c r="B2212">
        <v>3</v>
      </c>
      <c r="C2212">
        <v>2000</v>
      </c>
      <c r="D2212">
        <v>1</v>
      </c>
      <c r="E2212">
        <v>1</v>
      </c>
      <c r="F2212">
        <v>1</v>
      </c>
      <c r="G2212" t="s">
        <v>1023</v>
      </c>
      <c r="H2212">
        <v>4.0964199999999999E-2</v>
      </c>
      <c r="I2212">
        <v>0.13791900000000001</v>
      </c>
      <c r="J2212">
        <v>0.31542500000000001</v>
      </c>
      <c r="K2212">
        <v>0.54575099999999999</v>
      </c>
      <c r="L2212">
        <v>0.75289799999999996</v>
      </c>
      <c r="M2212">
        <v>0.91881699999999999</v>
      </c>
      <c r="N2212">
        <v>1.0877300000000001</v>
      </c>
      <c r="O2212">
        <v>1.2921</v>
      </c>
      <c r="P2212">
        <v>1.5413300000000001</v>
      </c>
      <c r="Q2212">
        <v>1.8248500000000001</v>
      </c>
      <c r="R2212">
        <v>2.12622</v>
      </c>
      <c r="S2212">
        <v>2.4332400000000001</v>
      </c>
      <c r="T2212">
        <v>2.7386200000000001</v>
      </c>
      <c r="U2212">
        <v>3.03796</v>
      </c>
      <c r="V2212">
        <v>3.3283700000000001</v>
      </c>
      <c r="W2212">
        <v>3.6078800000000002</v>
      </c>
      <c r="X2212">
        <v>3.8751099999999998</v>
      </c>
      <c r="Y2212">
        <v>4.1292</v>
      </c>
      <c r="Z2212">
        <v>4.3696200000000003</v>
      </c>
      <c r="AA2212">
        <v>4.5961600000000002</v>
      </c>
      <c r="AB2212">
        <v>4.80877</v>
      </c>
      <c r="AC2212">
        <v>5.0075500000000002</v>
      </c>
      <c r="AD2212">
        <v>5.1926800000000002</v>
      </c>
      <c r="AE2212">
        <v>5.36442</v>
      </c>
      <c r="AF2212">
        <v>5.5231000000000003</v>
      </c>
      <c r="AG2212">
        <v>5.6690899999999997</v>
      </c>
      <c r="AH2212">
        <v>5.8028700000000004</v>
      </c>
      <c r="AI2212">
        <v>5.9249900000000002</v>
      </c>
      <c r="AJ2212">
        <v>6.0343600000000004</v>
      </c>
      <c r="AK2212">
        <v>6.1324500000000004</v>
      </c>
      <c r="AL2212">
        <v>6.3527800000000001</v>
      </c>
    </row>
    <row r="2213" spans="1:38" x14ac:dyDescent="0.35">
      <c r="A2213" t="s">
        <v>808</v>
      </c>
      <c r="B2213">
        <v>4</v>
      </c>
      <c r="C2213">
        <v>2000</v>
      </c>
      <c r="D2213">
        <v>1</v>
      </c>
      <c r="E2213">
        <v>1</v>
      </c>
      <c r="F2213">
        <v>1</v>
      </c>
      <c r="G2213" t="s">
        <v>1024</v>
      </c>
      <c r="H2213">
        <v>0</v>
      </c>
      <c r="I2213">
        <v>1.75231E-2</v>
      </c>
      <c r="J2213">
        <v>5.7464000000000001E-2</v>
      </c>
      <c r="K2213">
        <v>0.13123399999999999</v>
      </c>
      <c r="L2213">
        <v>0.24490799999999999</v>
      </c>
      <c r="M2213">
        <v>0.38923999999999997</v>
      </c>
      <c r="N2213">
        <v>0.54479900000000003</v>
      </c>
      <c r="O2213">
        <v>0.68996599999999997</v>
      </c>
      <c r="P2213">
        <v>0.80825499999999995</v>
      </c>
      <c r="Q2213">
        <v>0.892262</v>
      </c>
      <c r="R2213">
        <v>0.94422099999999998</v>
      </c>
      <c r="S2213">
        <v>0.97264600000000001</v>
      </c>
      <c r="T2213">
        <v>0.98685900000000004</v>
      </c>
      <c r="U2213">
        <v>0.99361600000000005</v>
      </c>
      <c r="V2213">
        <v>0.99678199999999995</v>
      </c>
      <c r="W2213">
        <v>0.99828600000000001</v>
      </c>
      <c r="X2213">
        <v>0.99902400000000002</v>
      </c>
      <c r="Y2213">
        <v>0.99940099999999998</v>
      </c>
      <c r="Z2213">
        <v>0.99960199999999999</v>
      </c>
      <c r="AA2213">
        <v>0.99971500000000002</v>
      </c>
      <c r="AB2213">
        <v>0.99978</v>
      </c>
      <c r="AC2213">
        <v>0.99981900000000001</v>
      </c>
      <c r="AD2213">
        <v>0.99984200000000001</v>
      </c>
      <c r="AE2213">
        <v>0.99985500000000005</v>
      </c>
      <c r="AF2213">
        <v>0.99986299999999995</v>
      </c>
      <c r="AG2213">
        <v>0.99986600000000003</v>
      </c>
      <c r="AH2213">
        <v>0.99986600000000003</v>
      </c>
      <c r="AI2213">
        <v>0.99986399999999998</v>
      </c>
      <c r="AJ2213">
        <v>0.99987000000000004</v>
      </c>
      <c r="AK2213">
        <v>0.999884</v>
      </c>
      <c r="AL2213">
        <v>0.99990599999999996</v>
      </c>
    </row>
    <row r="2214" spans="1:38" x14ac:dyDescent="0.35">
      <c r="A2214" t="s">
        <v>810</v>
      </c>
      <c r="B2214">
        <v>4</v>
      </c>
      <c r="C2214">
        <v>2000</v>
      </c>
      <c r="D2214">
        <v>1</v>
      </c>
      <c r="E2214">
        <v>1</v>
      </c>
      <c r="F2214">
        <v>1</v>
      </c>
      <c r="G2214" t="s">
        <v>1025</v>
      </c>
      <c r="H2214">
        <v>1.5756900000000001E-2</v>
      </c>
      <c r="I2214">
        <v>7.0246400000000001E-2</v>
      </c>
      <c r="J2214">
        <v>0.17907899999999999</v>
      </c>
      <c r="K2214">
        <v>0.32938800000000001</v>
      </c>
      <c r="L2214">
        <v>0.52222900000000005</v>
      </c>
      <c r="M2214">
        <v>0.75043099999999996</v>
      </c>
      <c r="N2214">
        <v>1.00586</v>
      </c>
      <c r="O2214">
        <v>1.28041</v>
      </c>
      <c r="P2214">
        <v>1.56674</v>
      </c>
      <c r="Q2214">
        <v>1.8593999999999999</v>
      </c>
      <c r="R2214">
        <v>2.1556099999999998</v>
      </c>
      <c r="S2214">
        <v>2.4538199999999999</v>
      </c>
      <c r="T2214">
        <v>2.7516699999999998</v>
      </c>
      <c r="U2214">
        <v>3.0459000000000001</v>
      </c>
      <c r="V2214">
        <v>3.3331900000000001</v>
      </c>
      <c r="W2214">
        <v>3.6108600000000002</v>
      </c>
      <c r="X2214">
        <v>3.87703</v>
      </c>
      <c r="Y2214">
        <v>4.1304999999999996</v>
      </c>
      <c r="Z2214">
        <v>4.3705499999999997</v>
      </c>
      <c r="AA2214">
        <v>4.5968499999999999</v>
      </c>
      <c r="AB2214">
        <v>4.80931</v>
      </c>
      <c r="AC2214">
        <v>5.008</v>
      </c>
      <c r="AD2214">
        <v>5.1930699999999996</v>
      </c>
      <c r="AE2214">
        <v>5.36477</v>
      </c>
      <c r="AF2214">
        <v>5.5234199999999998</v>
      </c>
      <c r="AG2214">
        <v>5.6694000000000004</v>
      </c>
      <c r="AH2214">
        <v>5.8031800000000002</v>
      </c>
      <c r="AI2214">
        <v>5.9253</v>
      </c>
      <c r="AJ2214">
        <v>6.0346500000000001</v>
      </c>
      <c r="AK2214">
        <v>6.1326799999999997</v>
      </c>
      <c r="AL2214">
        <v>6.3529099999999996</v>
      </c>
    </row>
    <row r="2215" spans="1:38" x14ac:dyDescent="0.35">
      <c r="A2215" t="s">
        <v>808</v>
      </c>
      <c r="B2215">
        <v>5</v>
      </c>
      <c r="C2215">
        <v>2000</v>
      </c>
      <c r="D2215">
        <v>1</v>
      </c>
      <c r="E2215">
        <v>1</v>
      </c>
      <c r="F2215">
        <v>1</v>
      </c>
      <c r="G2215" t="s">
        <v>1026</v>
      </c>
      <c r="H2215">
        <v>0</v>
      </c>
      <c r="I2215">
        <v>1.75231E-2</v>
      </c>
      <c r="J2215">
        <v>5.7464000000000001E-2</v>
      </c>
      <c r="K2215">
        <v>0.13123399999999999</v>
      </c>
      <c r="L2215">
        <v>0.24490799999999999</v>
      </c>
      <c r="M2215">
        <v>0.38923999999999997</v>
      </c>
      <c r="N2215">
        <v>0.54479900000000003</v>
      </c>
      <c r="O2215">
        <v>0.68996599999999997</v>
      </c>
      <c r="P2215">
        <v>0.80825499999999995</v>
      </c>
      <c r="Q2215">
        <v>0.892262</v>
      </c>
      <c r="R2215">
        <v>0.94422099999999998</v>
      </c>
      <c r="S2215">
        <v>0.97264600000000001</v>
      </c>
      <c r="T2215">
        <v>0.98685900000000004</v>
      </c>
      <c r="U2215">
        <v>0.99361600000000005</v>
      </c>
      <c r="V2215">
        <v>0.99678199999999995</v>
      </c>
      <c r="W2215">
        <v>0.99828600000000001</v>
      </c>
      <c r="X2215">
        <v>0.99902400000000002</v>
      </c>
      <c r="Y2215">
        <v>0.99940099999999998</v>
      </c>
      <c r="Z2215">
        <v>0.99960199999999999</v>
      </c>
      <c r="AA2215">
        <v>0.99971500000000002</v>
      </c>
      <c r="AB2215">
        <v>0.99978</v>
      </c>
      <c r="AC2215">
        <v>0.99981900000000001</v>
      </c>
      <c r="AD2215">
        <v>0.99984200000000001</v>
      </c>
      <c r="AE2215">
        <v>0.99985500000000005</v>
      </c>
      <c r="AF2215">
        <v>0.99986299999999995</v>
      </c>
      <c r="AG2215">
        <v>0.99986600000000003</v>
      </c>
      <c r="AH2215">
        <v>0.99986600000000003</v>
      </c>
      <c r="AI2215">
        <v>0.99986399999999998</v>
      </c>
      <c r="AJ2215">
        <v>0.99987000000000004</v>
      </c>
      <c r="AK2215">
        <v>0.999884</v>
      </c>
      <c r="AL2215">
        <v>0.99990599999999996</v>
      </c>
    </row>
    <row r="2216" spans="1:38" x14ac:dyDescent="0.35">
      <c r="A2216" t="s">
        <v>810</v>
      </c>
      <c r="B2216">
        <v>5</v>
      </c>
      <c r="C2216">
        <v>2000</v>
      </c>
      <c r="D2216">
        <v>1</v>
      </c>
      <c r="E2216">
        <v>1</v>
      </c>
      <c r="F2216">
        <v>1</v>
      </c>
      <c r="G2216" t="s">
        <v>1027</v>
      </c>
      <c r="H2216">
        <v>1.5756900000000001E-2</v>
      </c>
      <c r="I2216">
        <v>7.0246400000000001E-2</v>
      </c>
      <c r="J2216">
        <v>0.17907899999999999</v>
      </c>
      <c r="K2216">
        <v>0.32938800000000001</v>
      </c>
      <c r="L2216">
        <v>0.52222900000000005</v>
      </c>
      <c r="M2216">
        <v>0.75043099999999996</v>
      </c>
      <c r="N2216">
        <v>1.00586</v>
      </c>
      <c r="O2216">
        <v>1.28041</v>
      </c>
      <c r="P2216">
        <v>1.56674</v>
      </c>
      <c r="Q2216">
        <v>1.8593999999999999</v>
      </c>
      <c r="R2216">
        <v>2.1556099999999998</v>
      </c>
      <c r="S2216">
        <v>2.4538199999999999</v>
      </c>
      <c r="T2216">
        <v>2.7516699999999998</v>
      </c>
      <c r="U2216">
        <v>3.0459000000000001</v>
      </c>
      <c r="V2216">
        <v>3.3331900000000001</v>
      </c>
      <c r="W2216">
        <v>3.6108600000000002</v>
      </c>
      <c r="X2216">
        <v>3.87703</v>
      </c>
      <c r="Y2216">
        <v>4.1304999999999996</v>
      </c>
      <c r="Z2216">
        <v>4.3705499999999997</v>
      </c>
      <c r="AA2216">
        <v>4.5968499999999999</v>
      </c>
      <c r="AB2216">
        <v>4.80931</v>
      </c>
      <c r="AC2216">
        <v>5.008</v>
      </c>
      <c r="AD2216">
        <v>5.1930699999999996</v>
      </c>
      <c r="AE2216">
        <v>5.36477</v>
      </c>
      <c r="AF2216">
        <v>5.5234199999999998</v>
      </c>
      <c r="AG2216">
        <v>5.6694000000000004</v>
      </c>
      <c r="AH2216">
        <v>5.8031800000000002</v>
      </c>
      <c r="AI2216">
        <v>5.9253</v>
      </c>
      <c r="AJ2216">
        <v>6.0346500000000001</v>
      </c>
      <c r="AK2216">
        <v>6.1326799999999997</v>
      </c>
      <c r="AL2216">
        <v>6.3529099999999996</v>
      </c>
    </row>
    <row r="2217" spans="1:38" x14ac:dyDescent="0.35">
      <c r="A2217" t="s">
        <v>808</v>
      </c>
      <c r="B2217">
        <v>6</v>
      </c>
      <c r="C2217">
        <v>2000</v>
      </c>
      <c r="D2217">
        <v>1</v>
      </c>
      <c r="E2217">
        <v>1</v>
      </c>
      <c r="F2217">
        <v>1</v>
      </c>
      <c r="G2217" t="s">
        <v>1028</v>
      </c>
      <c r="H2217">
        <v>0</v>
      </c>
      <c r="I2217">
        <v>8.1285999999999997E-3</v>
      </c>
      <c r="J2217">
        <v>4.4974800000000002E-2</v>
      </c>
      <c r="K2217">
        <v>0.139098</v>
      </c>
      <c r="L2217">
        <v>0.30765999999999999</v>
      </c>
      <c r="M2217">
        <v>0.52420900000000004</v>
      </c>
      <c r="N2217">
        <v>0.73062700000000003</v>
      </c>
      <c r="O2217">
        <v>0.877054</v>
      </c>
      <c r="P2217">
        <v>0.95405300000000004</v>
      </c>
      <c r="Q2217">
        <v>0.98509000000000002</v>
      </c>
      <c r="R2217">
        <v>0.99543599999999999</v>
      </c>
      <c r="S2217">
        <v>0.99854900000000002</v>
      </c>
      <c r="T2217">
        <v>0.99946100000000004</v>
      </c>
      <c r="U2217">
        <v>0.99973599999999996</v>
      </c>
      <c r="V2217">
        <v>0.99982300000000002</v>
      </c>
      <c r="W2217">
        <v>0.99985400000000002</v>
      </c>
      <c r="X2217">
        <v>0.99986600000000003</v>
      </c>
      <c r="Y2217">
        <v>0.99987099999999995</v>
      </c>
      <c r="Z2217">
        <v>0.99987300000000001</v>
      </c>
      <c r="AA2217">
        <v>0.99987400000000004</v>
      </c>
      <c r="AB2217">
        <v>0.99987499999999996</v>
      </c>
      <c r="AC2217">
        <v>0.99987499999999996</v>
      </c>
      <c r="AD2217">
        <v>0.99987499999999996</v>
      </c>
      <c r="AE2217">
        <v>0.99987499999999996</v>
      </c>
      <c r="AF2217">
        <v>0.99987499999999996</v>
      </c>
      <c r="AG2217">
        <v>0.99987499999999996</v>
      </c>
      <c r="AH2217">
        <v>0.99987499999999996</v>
      </c>
      <c r="AI2217">
        <v>0.99987499999999996</v>
      </c>
      <c r="AJ2217">
        <v>0.99987499999999996</v>
      </c>
      <c r="AK2217">
        <v>0.99987499999999996</v>
      </c>
      <c r="AL2217">
        <v>0.99987599999999999</v>
      </c>
    </row>
    <row r="2218" spans="1:38" x14ac:dyDescent="0.35">
      <c r="A2218" t="s">
        <v>810</v>
      </c>
      <c r="B2218">
        <v>6</v>
      </c>
      <c r="C2218">
        <v>2000</v>
      </c>
      <c r="D2218">
        <v>1</v>
      </c>
      <c r="E2218">
        <v>1</v>
      </c>
      <c r="F2218">
        <v>1</v>
      </c>
      <c r="G2218" t="s">
        <v>1029</v>
      </c>
      <c r="H2218">
        <v>2.0172599999999999E-2</v>
      </c>
      <c r="I2218">
        <v>8.0052300000000007E-2</v>
      </c>
      <c r="J2218">
        <v>0.192721</v>
      </c>
      <c r="K2218">
        <v>0.34431499999999998</v>
      </c>
      <c r="L2218">
        <v>0.53434400000000004</v>
      </c>
      <c r="M2218">
        <v>0.75473299999999999</v>
      </c>
      <c r="N2218">
        <v>0.99711099999999997</v>
      </c>
      <c r="O2218">
        <v>1.25593</v>
      </c>
      <c r="P2218">
        <v>1.5311699999999999</v>
      </c>
      <c r="Q2218">
        <v>1.8228500000000001</v>
      </c>
      <c r="R2218">
        <v>2.1259399999999999</v>
      </c>
      <c r="S2218">
        <v>2.4331900000000002</v>
      </c>
      <c r="T2218">
        <v>2.7385799999999998</v>
      </c>
      <c r="U2218">
        <v>3.0379200000000002</v>
      </c>
      <c r="V2218">
        <v>3.3283499999999999</v>
      </c>
      <c r="W2218">
        <v>3.6078600000000001</v>
      </c>
      <c r="X2218">
        <v>3.8751000000000002</v>
      </c>
      <c r="Y2218">
        <v>4.1291900000000004</v>
      </c>
      <c r="Z2218">
        <v>4.3696200000000003</v>
      </c>
      <c r="AA2218">
        <v>4.5961499999999997</v>
      </c>
      <c r="AB2218">
        <v>4.8087600000000004</v>
      </c>
      <c r="AC2218">
        <v>5.0075399999999997</v>
      </c>
      <c r="AD2218">
        <v>5.1926800000000002</v>
      </c>
      <c r="AE2218">
        <v>5.36442</v>
      </c>
      <c r="AF2218">
        <v>5.5230899999999998</v>
      </c>
      <c r="AG2218">
        <v>5.6690899999999997</v>
      </c>
      <c r="AH2218">
        <v>5.8028700000000004</v>
      </c>
      <c r="AI2218">
        <v>5.9249799999999997</v>
      </c>
      <c r="AJ2218">
        <v>6.0343600000000004</v>
      </c>
      <c r="AK2218">
        <v>6.1324500000000004</v>
      </c>
      <c r="AL2218">
        <v>6.3527800000000001</v>
      </c>
    </row>
    <row r="2219" spans="1:38" x14ac:dyDescent="0.35">
      <c r="A2219" t="s">
        <v>806</v>
      </c>
      <c r="B2219" t="s">
        <v>103</v>
      </c>
      <c r="C2219">
        <v>2001</v>
      </c>
      <c r="D2219">
        <v>1</v>
      </c>
      <c r="E2219">
        <v>1</v>
      </c>
      <c r="F2219">
        <v>1</v>
      </c>
      <c r="G2219" t="s">
        <v>1030</v>
      </c>
      <c r="H2219">
        <v>0</v>
      </c>
      <c r="I2219">
        <v>0</v>
      </c>
      <c r="J2219">
        <v>0</v>
      </c>
      <c r="K2219">
        <v>0</v>
      </c>
      <c r="L2219">
        <v>3.49948E-2</v>
      </c>
      <c r="M2219">
        <v>0.17141000000000001</v>
      </c>
      <c r="N2219">
        <v>0.46875600000000001</v>
      </c>
      <c r="O2219">
        <v>0.85585699999999998</v>
      </c>
      <c r="P2219">
        <v>1.24166</v>
      </c>
      <c r="Q2219">
        <v>1.59975</v>
      </c>
      <c r="R2219">
        <v>1.93689</v>
      </c>
      <c r="S2219">
        <v>2.2614999999999998</v>
      </c>
      <c r="T2219">
        <v>2.5771500000000001</v>
      </c>
      <c r="U2219">
        <v>2.8841199999999998</v>
      </c>
      <c r="V2219">
        <v>3.1814</v>
      </c>
      <c r="W2219">
        <v>3.4676999999999998</v>
      </c>
      <c r="X2219">
        <v>3.7418499999999999</v>
      </c>
      <c r="Y2219">
        <v>4.00298</v>
      </c>
      <c r="Z2219">
        <v>4.2505100000000002</v>
      </c>
      <c r="AA2219">
        <v>4.4841600000000001</v>
      </c>
      <c r="AB2219">
        <v>4.70383</v>
      </c>
      <c r="AC2219">
        <v>4.9095800000000001</v>
      </c>
      <c r="AD2219">
        <v>5.1015600000000001</v>
      </c>
      <c r="AE2219">
        <v>5.2799899999999997</v>
      </c>
      <c r="AF2219">
        <v>5.4451799999999997</v>
      </c>
      <c r="AG2219">
        <v>5.59748</v>
      </c>
      <c r="AH2219">
        <v>5.7373099999999999</v>
      </c>
      <c r="AI2219">
        <v>5.8651999999999997</v>
      </c>
      <c r="AJ2219">
        <v>5.9817099999999996</v>
      </c>
      <c r="AK2219">
        <v>6.0844100000000001</v>
      </c>
      <c r="AL2219">
        <v>6.3153199999999998</v>
      </c>
    </row>
    <row r="2220" spans="1:38" x14ac:dyDescent="0.35">
      <c r="A2220" t="s">
        <v>808</v>
      </c>
      <c r="B2220">
        <v>1</v>
      </c>
      <c r="C2220">
        <v>2001</v>
      </c>
      <c r="D2220">
        <v>1</v>
      </c>
      <c r="E2220">
        <v>1</v>
      </c>
      <c r="F2220">
        <v>1</v>
      </c>
      <c r="G2220" t="s">
        <v>1031</v>
      </c>
      <c r="H2220">
        <v>0</v>
      </c>
      <c r="I2220">
        <v>3.75764E-3</v>
      </c>
      <c r="J2220">
        <v>5.09077E-2</v>
      </c>
      <c r="K2220">
        <v>0.23291100000000001</v>
      </c>
      <c r="L2220">
        <v>0.55819300000000005</v>
      </c>
      <c r="M2220">
        <v>0.84004199999999996</v>
      </c>
      <c r="N2220">
        <v>0.95600200000000002</v>
      </c>
      <c r="O2220">
        <v>0.95989000000000002</v>
      </c>
      <c r="P2220">
        <v>0.91556999999999999</v>
      </c>
      <c r="Q2220">
        <v>0.85012900000000002</v>
      </c>
      <c r="R2220">
        <v>0.77609700000000004</v>
      </c>
      <c r="S2220">
        <v>0.70100300000000004</v>
      </c>
      <c r="T2220">
        <v>0.62941499999999995</v>
      </c>
      <c r="U2220">
        <v>0.56379900000000005</v>
      </c>
      <c r="V2220">
        <v>0.50519199999999997</v>
      </c>
      <c r="W2220">
        <v>0.453737</v>
      </c>
      <c r="X2220">
        <v>0.40907100000000002</v>
      </c>
      <c r="Y2220">
        <v>0.37058000000000002</v>
      </c>
      <c r="Z2220">
        <v>0.337557</v>
      </c>
      <c r="AA2220">
        <v>0.30929299999999998</v>
      </c>
      <c r="AB2220">
        <v>0.28512799999999999</v>
      </c>
      <c r="AC2220">
        <v>0.26447100000000001</v>
      </c>
      <c r="AD2220">
        <v>0.246807</v>
      </c>
      <c r="AE2220">
        <v>0.23169500000000001</v>
      </c>
      <c r="AF2220">
        <v>0.21875700000000001</v>
      </c>
      <c r="AG2220">
        <v>0.207676</v>
      </c>
      <c r="AH2220">
        <v>0.198184</v>
      </c>
      <c r="AI2220">
        <v>0.190056</v>
      </c>
      <c r="AJ2220">
        <v>0.18241099999999999</v>
      </c>
      <c r="AK2220">
        <v>0.17507900000000001</v>
      </c>
      <c r="AL2220">
        <v>0.15950400000000001</v>
      </c>
    </row>
    <row r="2221" spans="1:38" x14ac:dyDescent="0.35">
      <c r="A2221" t="s">
        <v>810</v>
      </c>
      <c r="B2221">
        <v>1</v>
      </c>
      <c r="C2221">
        <v>2001</v>
      </c>
      <c r="D2221">
        <v>1</v>
      </c>
      <c r="E2221">
        <v>1</v>
      </c>
      <c r="F2221">
        <v>1</v>
      </c>
      <c r="G2221" t="s">
        <v>1032</v>
      </c>
      <c r="H2221">
        <v>3.2773499999999997E-2</v>
      </c>
      <c r="I2221">
        <v>0.100285</v>
      </c>
      <c r="J2221">
        <v>0.21429799999999999</v>
      </c>
      <c r="K2221">
        <v>0.35818299999999997</v>
      </c>
      <c r="L2221">
        <v>0.52882600000000002</v>
      </c>
      <c r="M2221">
        <v>0.72297999999999996</v>
      </c>
      <c r="N2221">
        <v>0.94805300000000003</v>
      </c>
      <c r="O2221">
        <v>1.2035899999999999</v>
      </c>
      <c r="P2221">
        <v>1.4770399999999999</v>
      </c>
      <c r="Q2221">
        <v>1.7576499999999999</v>
      </c>
      <c r="R2221">
        <v>2.0386199999999999</v>
      </c>
      <c r="S2221">
        <v>2.3151000000000002</v>
      </c>
      <c r="T2221">
        <v>2.5833599999999999</v>
      </c>
      <c r="U2221">
        <v>2.8405300000000002</v>
      </c>
      <c r="V2221">
        <v>3.0844900000000002</v>
      </c>
      <c r="W2221">
        <v>3.3137599999999998</v>
      </c>
      <c r="X2221">
        <v>3.5274100000000002</v>
      </c>
      <c r="Y2221">
        <v>3.7249599999999998</v>
      </c>
      <c r="Z2221">
        <v>3.9062899999999998</v>
      </c>
      <c r="AA2221">
        <v>4.0715399999999997</v>
      </c>
      <c r="AB2221">
        <v>4.2211299999999996</v>
      </c>
      <c r="AC2221">
        <v>4.3556100000000004</v>
      </c>
      <c r="AD2221">
        <v>4.4756799999999997</v>
      </c>
      <c r="AE2221">
        <v>4.5821100000000001</v>
      </c>
      <c r="AF2221">
        <v>4.6757400000000002</v>
      </c>
      <c r="AG2221">
        <v>4.7574399999999999</v>
      </c>
      <c r="AH2221">
        <v>4.8280500000000002</v>
      </c>
      <c r="AI2221">
        <v>4.88842</v>
      </c>
      <c r="AJ2221">
        <v>4.9564899999999996</v>
      </c>
      <c r="AK2221">
        <v>5.0343299999999997</v>
      </c>
      <c r="AL2221">
        <v>5.2112999999999996</v>
      </c>
    </row>
    <row r="2222" spans="1:38" x14ac:dyDescent="0.35">
      <c r="A2222" t="s">
        <v>808</v>
      </c>
      <c r="B2222">
        <v>2</v>
      </c>
      <c r="C2222">
        <v>2001</v>
      </c>
      <c r="D2222">
        <v>1</v>
      </c>
      <c r="E2222">
        <v>1</v>
      </c>
      <c r="F2222">
        <v>1</v>
      </c>
      <c r="G2222" t="s">
        <v>1033</v>
      </c>
      <c r="H2222">
        <v>0</v>
      </c>
      <c r="I2222" s="2">
        <v>7.5619800000000001E-6</v>
      </c>
      <c r="J2222">
        <v>6.6459099999999997E-4</v>
      </c>
      <c r="K2222">
        <v>2.1304199999999999E-2</v>
      </c>
      <c r="L2222">
        <v>0.19608400000000001</v>
      </c>
      <c r="M2222">
        <v>0.574434</v>
      </c>
      <c r="N2222">
        <v>0.85866500000000001</v>
      </c>
      <c r="O2222">
        <v>0.96506599999999998</v>
      </c>
      <c r="P2222">
        <v>0.99228099999999997</v>
      </c>
      <c r="Q2222">
        <v>0.99826499999999996</v>
      </c>
      <c r="R2222">
        <v>0.99957300000000004</v>
      </c>
      <c r="S2222">
        <v>0.99988100000000002</v>
      </c>
      <c r="T2222">
        <v>0.99996200000000002</v>
      </c>
      <c r="U2222">
        <v>0.99998600000000004</v>
      </c>
      <c r="V2222">
        <v>0.99999400000000005</v>
      </c>
      <c r="W2222">
        <v>0.99999700000000002</v>
      </c>
      <c r="X2222">
        <v>0.99999899999999997</v>
      </c>
      <c r="Y2222">
        <v>0.99999899999999997</v>
      </c>
      <c r="Z2222">
        <v>0.99999899999999997</v>
      </c>
      <c r="AA2222">
        <v>1</v>
      </c>
      <c r="AB2222">
        <v>1</v>
      </c>
      <c r="AC2222">
        <v>1</v>
      </c>
      <c r="AD2222">
        <v>1</v>
      </c>
      <c r="AE2222">
        <v>1</v>
      </c>
      <c r="AF2222">
        <v>1</v>
      </c>
      <c r="AG2222">
        <v>1</v>
      </c>
      <c r="AH2222">
        <v>1</v>
      </c>
      <c r="AI2222">
        <v>1</v>
      </c>
      <c r="AJ2222">
        <v>1</v>
      </c>
      <c r="AK2222">
        <v>1</v>
      </c>
      <c r="AL2222">
        <v>1</v>
      </c>
    </row>
    <row r="2223" spans="1:38" x14ac:dyDescent="0.35">
      <c r="A2223" t="s">
        <v>810</v>
      </c>
      <c r="B2223">
        <v>2</v>
      </c>
      <c r="C2223">
        <v>2001</v>
      </c>
      <c r="D2223">
        <v>1</v>
      </c>
      <c r="E2223">
        <v>1</v>
      </c>
      <c r="F2223">
        <v>1</v>
      </c>
      <c r="G2223" t="s">
        <v>1034</v>
      </c>
      <c r="H2223">
        <v>3.8733700000000003E-2</v>
      </c>
      <c r="I2223">
        <v>0.13276399999999999</v>
      </c>
      <c r="J2223">
        <v>0.30129800000000001</v>
      </c>
      <c r="K2223">
        <v>0.48378500000000002</v>
      </c>
      <c r="L2223">
        <v>0.63619899999999996</v>
      </c>
      <c r="M2223">
        <v>0.791547</v>
      </c>
      <c r="N2223">
        <v>0.98648100000000005</v>
      </c>
      <c r="O2223">
        <v>1.2313700000000001</v>
      </c>
      <c r="P2223">
        <v>1.51281</v>
      </c>
      <c r="Q2223">
        <v>1.8134399999999999</v>
      </c>
      <c r="R2223">
        <v>2.12195</v>
      </c>
      <c r="S2223">
        <v>2.4316300000000002</v>
      </c>
      <c r="T2223">
        <v>2.7379699999999998</v>
      </c>
      <c r="U2223">
        <v>3.0376799999999999</v>
      </c>
      <c r="V2223">
        <v>3.3282400000000001</v>
      </c>
      <c r="W2223">
        <v>3.6078000000000001</v>
      </c>
      <c r="X2223">
        <v>3.87507</v>
      </c>
      <c r="Y2223">
        <v>4.1291700000000002</v>
      </c>
      <c r="Z2223">
        <v>4.3696000000000002</v>
      </c>
      <c r="AA2223">
        <v>4.5961400000000001</v>
      </c>
      <c r="AB2223">
        <v>4.8087600000000004</v>
      </c>
      <c r="AC2223">
        <v>5.0075399999999997</v>
      </c>
      <c r="AD2223">
        <v>5.1926699999999997</v>
      </c>
      <c r="AE2223">
        <v>5.36442</v>
      </c>
      <c r="AF2223">
        <v>5.5230899999999998</v>
      </c>
      <c r="AG2223">
        <v>5.6690800000000001</v>
      </c>
      <c r="AH2223">
        <v>5.8028599999999999</v>
      </c>
      <c r="AI2223">
        <v>5.9249700000000001</v>
      </c>
      <c r="AJ2223">
        <v>6.0343499999999999</v>
      </c>
      <c r="AK2223">
        <v>6.1324399999999999</v>
      </c>
      <c r="AL2223">
        <v>6.3527800000000001</v>
      </c>
    </row>
    <row r="2224" spans="1:38" x14ac:dyDescent="0.35">
      <c r="A2224" t="s">
        <v>808</v>
      </c>
      <c r="B2224">
        <v>3</v>
      </c>
      <c r="C2224">
        <v>2001</v>
      </c>
      <c r="D2224">
        <v>1</v>
      </c>
      <c r="E2224">
        <v>1</v>
      </c>
      <c r="F2224">
        <v>1</v>
      </c>
      <c r="G2224" t="s">
        <v>1035</v>
      </c>
      <c r="H2224">
        <v>0</v>
      </c>
      <c r="I2224" s="2">
        <v>2.2679499999999999E-7</v>
      </c>
      <c r="J2224" s="2">
        <v>2.5400400000000002E-5</v>
      </c>
      <c r="K2224">
        <v>1.3362000000000001E-3</v>
      </c>
      <c r="L2224">
        <v>3.0018300000000001E-2</v>
      </c>
      <c r="M2224">
        <v>0.20678099999999999</v>
      </c>
      <c r="N2224">
        <v>0.54617300000000002</v>
      </c>
      <c r="O2224">
        <v>0.81882100000000002</v>
      </c>
      <c r="P2224">
        <v>0.94275900000000001</v>
      </c>
      <c r="Q2224">
        <v>0.98362499999999997</v>
      </c>
      <c r="R2224">
        <v>0.99531400000000003</v>
      </c>
      <c r="S2224">
        <v>0.99857200000000002</v>
      </c>
      <c r="T2224">
        <v>0.99952099999999999</v>
      </c>
      <c r="U2224">
        <v>0.99982000000000004</v>
      </c>
      <c r="V2224">
        <v>0.99992400000000004</v>
      </c>
      <c r="W2224">
        <v>0.99996399999999996</v>
      </c>
      <c r="X2224">
        <v>0.99998100000000001</v>
      </c>
      <c r="Y2224">
        <v>0.99998900000000002</v>
      </c>
      <c r="Z2224">
        <v>0.99999300000000002</v>
      </c>
      <c r="AA2224">
        <v>0.99999499999999997</v>
      </c>
      <c r="AB2224">
        <v>0.999996</v>
      </c>
      <c r="AC2224">
        <v>0.99999700000000002</v>
      </c>
      <c r="AD2224">
        <v>0.99999700000000002</v>
      </c>
      <c r="AE2224">
        <v>0.99999800000000005</v>
      </c>
      <c r="AF2224">
        <v>0.99999800000000005</v>
      </c>
      <c r="AG2224">
        <v>0.99999800000000005</v>
      </c>
      <c r="AH2224">
        <v>0.99999700000000002</v>
      </c>
      <c r="AI2224">
        <v>0.99999700000000002</v>
      </c>
      <c r="AJ2224">
        <v>0.99999700000000002</v>
      </c>
      <c r="AK2224">
        <v>0.99999800000000005</v>
      </c>
      <c r="AL2224">
        <v>0.99999899999999997</v>
      </c>
    </row>
    <row r="2225" spans="1:38" x14ac:dyDescent="0.35">
      <c r="A2225" t="s">
        <v>810</v>
      </c>
      <c r="B2225">
        <v>3</v>
      </c>
      <c r="C2225">
        <v>2001</v>
      </c>
      <c r="D2225">
        <v>1</v>
      </c>
      <c r="E2225">
        <v>1</v>
      </c>
      <c r="F2225">
        <v>1</v>
      </c>
      <c r="G2225" t="s">
        <v>1036</v>
      </c>
      <c r="H2225">
        <v>4.0964199999999999E-2</v>
      </c>
      <c r="I2225">
        <v>0.13791900000000001</v>
      </c>
      <c r="J2225">
        <v>0.31542500000000001</v>
      </c>
      <c r="K2225">
        <v>0.54575099999999999</v>
      </c>
      <c r="L2225">
        <v>0.75289799999999996</v>
      </c>
      <c r="M2225">
        <v>0.91881699999999999</v>
      </c>
      <c r="N2225">
        <v>1.0877300000000001</v>
      </c>
      <c r="O2225">
        <v>1.2921</v>
      </c>
      <c r="P2225">
        <v>1.5413300000000001</v>
      </c>
      <c r="Q2225">
        <v>1.8248500000000001</v>
      </c>
      <c r="R2225">
        <v>2.12622</v>
      </c>
      <c r="S2225">
        <v>2.4332400000000001</v>
      </c>
      <c r="T2225">
        <v>2.7386200000000001</v>
      </c>
      <c r="U2225">
        <v>3.03796</v>
      </c>
      <c r="V2225">
        <v>3.3283700000000001</v>
      </c>
      <c r="W2225">
        <v>3.6078800000000002</v>
      </c>
      <c r="X2225">
        <v>3.8751099999999998</v>
      </c>
      <c r="Y2225">
        <v>4.1292</v>
      </c>
      <c r="Z2225">
        <v>4.3696200000000003</v>
      </c>
      <c r="AA2225">
        <v>4.5961600000000002</v>
      </c>
      <c r="AB2225">
        <v>4.80877</v>
      </c>
      <c r="AC2225">
        <v>5.0075500000000002</v>
      </c>
      <c r="AD2225">
        <v>5.1926800000000002</v>
      </c>
      <c r="AE2225">
        <v>5.36442</v>
      </c>
      <c r="AF2225">
        <v>5.5231000000000003</v>
      </c>
      <c r="AG2225">
        <v>5.6690899999999997</v>
      </c>
      <c r="AH2225">
        <v>5.8028700000000004</v>
      </c>
      <c r="AI2225">
        <v>5.9249900000000002</v>
      </c>
      <c r="AJ2225">
        <v>6.0343600000000004</v>
      </c>
      <c r="AK2225">
        <v>6.1324500000000004</v>
      </c>
      <c r="AL2225">
        <v>6.3527800000000001</v>
      </c>
    </row>
    <row r="2226" spans="1:38" x14ac:dyDescent="0.35">
      <c r="A2226" t="s">
        <v>808</v>
      </c>
      <c r="B2226">
        <v>4</v>
      </c>
      <c r="C2226">
        <v>2001</v>
      </c>
      <c r="D2226">
        <v>1</v>
      </c>
      <c r="E2226">
        <v>1</v>
      </c>
      <c r="F2226">
        <v>1</v>
      </c>
      <c r="G2226" t="s">
        <v>1037</v>
      </c>
      <c r="H2226">
        <v>0</v>
      </c>
      <c r="I2226">
        <v>1.75231E-2</v>
      </c>
      <c r="J2226">
        <v>5.7464000000000001E-2</v>
      </c>
      <c r="K2226">
        <v>0.13123399999999999</v>
      </c>
      <c r="L2226">
        <v>0.24490799999999999</v>
      </c>
      <c r="M2226">
        <v>0.38923999999999997</v>
      </c>
      <c r="N2226">
        <v>0.54479900000000003</v>
      </c>
      <c r="O2226">
        <v>0.68996599999999997</v>
      </c>
      <c r="P2226">
        <v>0.80825499999999995</v>
      </c>
      <c r="Q2226">
        <v>0.892262</v>
      </c>
      <c r="R2226">
        <v>0.94422099999999998</v>
      </c>
      <c r="S2226">
        <v>0.97264600000000001</v>
      </c>
      <c r="T2226">
        <v>0.98685900000000004</v>
      </c>
      <c r="U2226">
        <v>0.99361600000000005</v>
      </c>
      <c r="V2226">
        <v>0.99678199999999995</v>
      </c>
      <c r="W2226">
        <v>0.99828600000000001</v>
      </c>
      <c r="X2226">
        <v>0.99902400000000002</v>
      </c>
      <c r="Y2226">
        <v>0.99940099999999998</v>
      </c>
      <c r="Z2226">
        <v>0.99960199999999999</v>
      </c>
      <c r="AA2226">
        <v>0.99971500000000002</v>
      </c>
      <c r="AB2226">
        <v>0.99978</v>
      </c>
      <c r="AC2226">
        <v>0.99981900000000001</v>
      </c>
      <c r="AD2226">
        <v>0.99984200000000001</v>
      </c>
      <c r="AE2226">
        <v>0.99985500000000005</v>
      </c>
      <c r="AF2226">
        <v>0.99986299999999995</v>
      </c>
      <c r="AG2226">
        <v>0.99986600000000003</v>
      </c>
      <c r="AH2226">
        <v>0.99986600000000003</v>
      </c>
      <c r="AI2226">
        <v>0.99986399999999998</v>
      </c>
      <c r="AJ2226">
        <v>0.99987000000000004</v>
      </c>
      <c r="AK2226">
        <v>0.999884</v>
      </c>
      <c r="AL2226">
        <v>0.99990599999999996</v>
      </c>
    </row>
    <row r="2227" spans="1:38" x14ac:dyDescent="0.35">
      <c r="A2227" t="s">
        <v>810</v>
      </c>
      <c r="B2227">
        <v>4</v>
      </c>
      <c r="C2227">
        <v>2001</v>
      </c>
      <c r="D2227">
        <v>1</v>
      </c>
      <c r="E2227">
        <v>1</v>
      </c>
      <c r="F2227">
        <v>1</v>
      </c>
      <c r="G2227" t="s">
        <v>1038</v>
      </c>
      <c r="H2227">
        <v>1.5756900000000001E-2</v>
      </c>
      <c r="I2227">
        <v>7.0246400000000001E-2</v>
      </c>
      <c r="J2227">
        <v>0.17907899999999999</v>
      </c>
      <c r="K2227">
        <v>0.32938800000000001</v>
      </c>
      <c r="L2227">
        <v>0.52222900000000005</v>
      </c>
      <c r="M2227">
        <v>0.75043099999999996</v>
      </c>
      <c r="N2227">
        <v>1.00586</v>
      </c>
      <c r="O2227">
        <v>1.28041</v>
      </c>
      <c r="P2227">
        <v>1.56674</v>
      </c>
      <c r="Q2227">
        <v>1.8593999999999999</v>
      </c>
      <c r="R2227">
        <v>2.1556099999999998</v>
      </c>
      <c r="S2227">
        <v>2.4538199999999999</v>
      </c>
      <c r="T2227">
        <v>2.7516699999999998</v>
      </c>
      <c r="U2227">
        <v>3.0459000000000001</v>
      </c>
      <c r="V2227">
        <v>3.3331900000000001</v>
      </c>
      <c r="W2227">
        <v>3.6108600000000002</v>
      </c>
      <c r="X2227">
        <v>3.87703</v>
      </c>
      <c r="Y2227">
        <v>4.1304999999999996</v>
      </c>
      <c r="Z2227">
        <v>4.3705499999999997</v>
      </c>
      <c r="AA2227">
        <v>4.5968499999999999</v>
      </c>
      <c r="AB2227">
        <v>4.80931</v>
      </c>
      <c r="AC2227">
        <v>5.008</v>
      </c>
      <c r="AD2227">
        <v>5.1930699999999996</v>
      </c>
      <c r="AE2227">
        <v>5.36477</v>
      </c>
      <c r="AF2227">
        <v>5.5234199999999998</v>
      </c>
      <c r="AG2227">
        <v>5.6694000000000004</v>
      </c>
      <c r="AH2227">
        <v>5.8031800000000002</v>
      </c>
      <c r="AI2227">
        <v>5.9253</v>
      </c>
      <c r="AJ2227">
        <v>6.0346500000000001</v>
      </c>
      <c r="AK2227">
        <v>6.1326799999999997</v>
      </c>
      <c r="AL2227">
        <v>6.3529099999999996</v>
      </c>
    </row>
    <row r="2228" spans="1:38" x14ac:dyDescent="0.35">
      <c r="A2228" t="s">
        <v>808</v>
      </c>
      <c r="B2228">
        <v>5</v>
      </c>
      <c r="C2228">
        <v>2001</v>
      </c>
      <c r="D2228">
        <v>1</v>
      </c>
      <c r="E2228">
        <v>1</v>
      </c>
      <c r="F2228">
        <v>1</v>
      </c>
      <c r="G2228" t="s">
        <v>1039</v>
      </c>
      <c r="H2228">
        <v>0</v>
      </c>
      <c r="I2228">
        <v>1.75231E-2</v>
      </c>
      <c r="J2228">
        <v>5.7464000000000001E-2</v>
      </c>
      <c r="K2228">
        <v>0.13123399999999999</v>
      </c>
      <c r="L2228">
        <v>0.24490799999999999</v>
      </c>
      <c r="M2228">
        <v>0.38923999999999997</v>
      </c>
      <c r="N2228">
        <v>0.54479900000000003</v>
      </c>
      <c r="O2228">
        <v>0.68996599999999997</v>
      </c>
      <c r="P2228">
        <v>0.80825499999999995</v>
      </c>
      <c r="Q2228">
        <v>0.892262</v>
      </c>
      <c r="R2228">
        <v>0.94422099999999998</v>
      </c>
      <c r="S2228">
        <v>0.97264600000000001</v>
      </c>
      <c r="T2228">
        <v>0.98685900000000004</v>
      </c>
      <c r="U2228">
        <v>0.99361600000000005</v>
      </c>
      <c r="V2228">
        <v>0.99678199999999995</v>
      </c>
      <c r="W2228">
        <v>0.99828600000000001</v>
      </c>
      <c r="X2228">
        <v>0.99902400000000002</v>
      </c>
      <c r="Y2228">
        <v>0.99940099999999998</v>
      </c>
      <c r="Z2228">
        <v>0.99960199999999999</v>
      </c>
      <c r="AA2228">
        <v>0.99971500000000002</v>
      </c>
      <c r="AB2228">
        <v>0.99978</v>
      </c>
      <c r="AC2228">
        <v>0.99981900000000001</v>
      </c>
      <c r="AD2228">
        <v>0.99984200000000001</v>
      </c>
      <c r="AE2228">
        <v>0.99985500000000005</v>
      </c>
      <c r="AF2228">
        <v>0.99986299999999995</v>
      </c>
      <c r="AG2228">
        <v>0.99986600000000003</v>
      </c>
      <c r="AH2228">
        <v>0.99986600000000003</v>
      </c>
      <c r="AI2228">
        <v>0.99986399999999998</v>
      </c>
      <c r="AJ2228">
        <v>0.99987000000000004</v>
      </c>
      <c r="AK2228">
        <v>0.999884</v>
      </c>
      <c r="AL2228">
        <v>0.99990599999999996</v>
      </c>
    </row>
    <row r="2229" spans="1:38" x14ac:dyDescent="0.35">
      <c r="A2229" t="s">
        <v>810</v>
      </c>
      <c r="B2229">
        <v>5</v>
      </c>
      <c r="C2229">
        <v>2001</v>
      </c>
      <c r="D2229">
        <v>1</v>
      </c>
      <c r="E2229">
        <v>1</v>
      </c>
      <c r="F2229">
        <v>1</v>
      </c>
      <c r="G2229" t="s">
        <v>1040</v>
      </c>
      <c r="H2229">
        <v>1.5756900000000001E-2</v>
      </c>
      <c r="I2229">
        <v>7.0246400000000001E-2</v>
      </c>
      <c r="J2229">
        <v>0.17907899999999999</v>
      </c>
      <c r="K2229">
        <v>0.32938800000000001</v>
      </c>
      <c r="L2229">
        <v>0.52222900000000005</v>
      </c>
      <c r="M2229">
        <v>0.75043099999999996</v>
      </c>
      <c r="N2229">
        <v>1.00586</v>
      </c>
      <c r="O2229">
        <v>1.28041</v>
      </c>
      <c r="P2229">
        <v>1.56674</v>
      </c>
      <c r="Q2229">
        <v>1.8593999999999999</v>
      </c>
      <c r="R2229">
        <v>2.1556099999999998</v>
      </c>
      <c r="S2229">
        <v>2.4538199999999999</v>
      </c>
      <c r="T2229">
        <v>2.7516699999999998</v>
      </c>
      <c r="U2229">
        <v>3.0459000000000001</v>
      </c>
      <c r="V2229">
        <v>3.3331900000000001</v>
      </c>
      <c r="W2229">
        <v>3.6108600000000002</v>
      </c>
      <c r="X2229">
        <v>3.87703</v>
      </c>
      <c r="Y2229">
        <v>4.1304999999999996</v>
      </c>
      <c r="Z2229">
        <v>4.3705499999999997</v>
      </c>
      <c r="AA2229">
        <v>4.5968499999999999</v>
      </c>
      <c r="AB2229">
        <v>4.80931</v>
      </c>
      <c r="AC2229">
        <v>5.008</v>
      </c>
      <c r="AD2229">
        <v>5.1930699999999996</v>
      </c>
      <c r="AE2229">
        <v>5.36477</v>
      </c>
      <c r="AF2229">
        <v>5.5234199999999998</v>
      </c>
      <c r="AG2229">
        <v>5.6694000000000004</v>
      </c>
      <c r="AH2229">
        <v>5.8031800000000002</v>
      </c>
      <c r="AI2229">
        <v>5.9253</v>
      </c>
      <c r="AJ2229">
        <v>6.0346500000000001</v>
      </c>
      <c r="AK2229">
        <v>6.1326799999999997</v>
      </c>
      <c r="AL2229">
        <v>6.3529099999999996</v>
      </c>
    </row>
    <row r="2230" spans="1:38" x14ac:dyDescent="0.35">
      <c r="A2230" t="s">
        <v>808</v>
      </c>
      <c r="B2230">
        <v>6</v>
      </c>
      <c r="C2230">
        <v>2001</v>
      </c>
      <c r="D2230">
        <v>1</v>
      </c>
      <c r="E2230">
        <v>1</v>
      </c>
      <c r="F2230">
        <v>1</v>
      </c>
      <c r="G2230" t="s">
        <v>1041</v>
      </c>
      <c r="H2230">
        <v>0</v>
      </c>
      <c r="I2230">
        <v>8.1285999999999997E-3</v>
      </c>
      <c r="J2230">
        <v>4.4974800000000002E-2</v>
      </c>
      <c r="K2230">
        <v>0.139098</v>
      </c>
      <c r="L2230">
        <v>0.30765999999999999</v>
      </c>
      <c r="M2230">
        <v>0.52420900000000004</v>
      </c>
      <c r="N2230">
        <v>0.73062700000000003</v>
      </c>
      <c r="O2230">
        <v>0.877054</v>
      </c>
      <c r="P2230">
        <v>0.95405300000000004</v>
      </c>
      <c r="Q2230">
        <v>0.98509000000000002</v>
      </c>
      <c r="R2230">
        <v>0.99543599999999999</v>
      </c>
      <c r="S2230">
        <v>0.99854900000000002</v>
      </c>
      <c r="T2230">
        <v>0.99946100000000004</v>
      </c>
      <c r="U2230">
        <v>0.99973599999999996</v>
      </c>
      <c r="V2230">
        <v>0.99982300000000002</v>
      </c>
      <c r="W2230">
        <v>0.99985400000000002</v>
      </c>
      <c r="X2230">
        <v>0.99986600000000003</v>
      </c>
      <c r="Y2230">
        <v>0.99987099999999995</v>
      </c>
      <c r="Z2230">
        <v>0.99987300000000001</v>
      </c>
      <c r="AA2230">
        <v>0.99987400000000004</v>
      </c>
      <c r="AB2230">
        <v>0.99987499999999996</v>
      </c>
      <c r="AC2230">
        <v>0.99987499999999996</v>
      </c>
      <c r="AD2230">
        <v>0.99987499999999996</v>
      </c>
      <c r="AE2230">
        <v>0.99987499999999996</v>
      </c>
      <c r="AF2230">
        <v>0.99987499999999996</v>
      </c>
      <c r="AG2230">
        <v>0.99987499999999996</v>
      </c>
      <c r="AH2230">
        <v>0.99987499999999996</v>
      </c>
      <c r="AI2230">
        <v>0.99987499999999996</v>
      </c>
      <c r="AJ2230">
        <v>0.99987499999999996</v>
      </c>
      <c r="AK2230">
        <v>0.99987499999999996</v>
      </c>
      <c r="AL2230">
        <v>0.99987599999999999</v>
      </c>
    </row>
    <row r="2231" spans="1:38" x14ac:dyDescent="0.35">
      <c r="A2231" t="s">
        <v>810</v>
      </c>
      <c r="B2231">
        <v>6</v>
      </c>
      <c r="C2231">
        <v>2001</v>
      </c>
      <c r="D2231">
        <v>1</v>
      </c>
      <c r="E2231">
        <v>1</v>
      </c>
      <c r="F2231">
        <v>1</v>
      </c>
      <c r="G2231" t="s">
        <v>1042</v>
      </c>
      <c r="H2231">
        <v>2.0172599999999999E-2</v>
      </c>
      <c r="I2231">
        <v>8.0052300000000007E-2</v>
      </c>
      <c r="J2231">
        <v>0.192721</v>
      </c>
      <c r="K2231">
        <v>0.34431499999999998</v>
      </c>
      <c r="L2231">
        <v>0.53434400000000004</v>
      </c>
      <c r="M2231">
        <v>0.75473299999999999</v>
      </c>
      <c r="N2231">
        <v>0.99711099999999997</v>
      </c>
      <c r="O2231">
        <v>1.25593</v>
      </c>
      <c r="P2231">
        <v>1.5311699999999999</v>
      </c>
      <c r="Q2231">
        <v>1.8228500000000001</v>
      </c>
      <c r="R2231">
        <v>2.1259399999999999</v>
      </c>
      <c r="S2231">
        <v>2.4331900000000002</v>
      </c>
      <c r="T2231">
        <v>2.7385799999999998</v>
      </c>
      <c r="U2231">
        <v>3.0379200000000002</v>
      </c>
      <c r="V2231">
        <v>3.3283499999999999</v>
      </c>
      <c r="W2231">
        <v>3.6078600000000001</v>
      </c>
      <c r="X2231">
        <v>3.8751000000000002</v>
      </c>
      <c r="Y2231">
        <v>4.1291900000000004</v>
      </c>
      <c r="Z2231">
        <v>4.3696200000000003</v>
      </c>
      <c r="AA2231">
        <v>4.5961499999999997</v>
      </c>
      <c r="AB2231">
        <v>4.8087600000000004</v>
      </c>
      <c r="AC2231">
        <v>5.0075399999999997</v>
      </c>
      <c r="AD2231">
        <v>5.1926800000000002</v>
      </c>
      <c r="AE2231">
        <v>5.36442</v>
      </c>
      <c r="AF2231">
        <v>5.5230899999999998</v>
      </c>
      <c r="AG2231">
        <v>5.6690899999999997</v>
      </c>
      <c r="AH2231">
        <v>5.8028700000000004</v>
      </c>
      <c r="AI2231">
        <v>5.9249799999999997</v>
      </c>
      <c r="AJ2231">
        <v>6.0343600000000004</v>
      </c>
      <c r="AK2231">
        <v>6.1324500000000004</v>
      </c>
      <c r="AL2231">
        <v>6.3527800000000001</v>
      </c>
    </row>
    <row r="2232" spans="1:38" x14ac:dyDescent="0.35">
      <c r="A2232" t="s">
        <v>806</v>
      </c>
      <c r="B2232" t="s">
        <v>103</v>
      </c>
      <c r="C2232">
        <v>2002</v>
      </c>
      <c r="D2232">
        <v>1</v>
      </c>
      <c r="E2232">
        <v>1</v>
      </c>
      <c r="F2232">
        <v>1</v>
      </c>
      <c r="G2232" t="s">
        <v>1043</v>
      </c>
      <c r="H2232">
        <v>0</v>
      </c>
      <c r="I2232">
        <v>0</v>
      </c>
      <c r="J2232">
        <v>0</v>
      </c>
      <c r="K2232">
        <v>0</v>
      </c>
      <c r="L2232">
        <v>3.49948E-2</v>
      </c>
      <c r="M2232">
        <v>0.17141000000000001</v>
      </c>
      <c r="N2232">
        <v>0.46875600000000001</v>
      </c>
      <c r="O2232">
        <v>0.85585699999999998</v>
      </c>
      <c r="P2232">
        <v>1.24166</v>
      </c>
      <c r="Q2232">
        <v>1.59975</v>
      </c>
      <c r="R2232">
        <v>1.93689</v>
      </c>
      <c r="S2232">
        <v>2.2614999999999998</v>
      </c>
      <c r="T2232">
        <v>2.5771500000000001</v>
      </c>
      <c r="U2232">
        <v>2.8841199999999998</v>
      </c>
      <c r="V2232">
        <v>3.1814</v>
      </c>
      <c r="W2232">
        <v>3.4676999999999998</v>
      </c>
      <c r="X2232">
        <v>3.7418499999999999</v>
      </c>
      <c r="Y2232">
        <v>4.00298</v>
      </c>
      <c r="Z2232">
        <v>4.2505100000000002</v>
      </c>
      <c r="AA2232">
        <v>4.4841600000000001</v>
      </c>
      <c r="AB2232">
        <v>4.70383</v>
      </c>
      <c r="AC2232">
        <v>4.9095800000000001</v>
      </c>
      <c r="AD2232">
        <v>5.1015600000000001</v>
      </c>
      <c r="AE2232">
        <v>5.2799899999999997</v>
      </c>
      <c r="AF2232">
        <v>5.4451799999999997</v>
      </c>
      <c r="AG2232">
        <v>5.59748</v>
      </c>
      <c r="AH2232">
        <v>5.7373099999999999</v>
      </c>
      <c r="AI2232">
        <v>5.8651999999999997</v>
      </c>
      <c r="AJ2232">
        <v>5.9817099999999996</v>
      </c>
      <c r="AK2232">
        <v>6.0844100000000001</v>
      </c>
      <c r="AL2232">
        <v>6.3153199999999998</v>
      </c>
    </row>
    <row r="2233" spans="1:38" x14ac:dyDescent="0.35">
      <c r="A2233" t="s">
        <v>808</v>
      </c>
      <c r="B2233">
        <v>1</v>
      </c>
      <c r="C2233">
        <v>2002</v>
      </c>
      <c r="D2233">
        <v>1</v>
      </c>
      <c r="E2233">
        <v>1</v>
      </c>
      <c r="F2233">
        <v>1</v>
      </c>
      <c r="G2233" t="s">
        <v>1044</v>
      </c>
      <c r="H2233">
        <v>0</v>
      </c>
      <c r="I2233">
        <v>3.75764E-3</v>
      </c>
      <c r="J2233">
        <v>5.09077E-2</v>
      </c>
      <c r="K2233">
        <v>0.23291100000000001</v>
      </c>
      <c r="L2233">
        <v>0.55819300000000005</v>
      </c>
      <c r="M2233">
        <v>0.84004199999999996</v>
      </c>
      <c r="N2233">
        <v>0.95600200000000002</v>
      </c>
      <c r="O2233">
        <v>0.95989000000000002</v>
      </c>
      <c r="P2233">
        <v>0.91556999999999999</v>
      </c>
      <c r="Q2233">
        <v>0.85012900000000002</v>
      </c>
      <c r="R2233">
        <v>0.77609700000000004</v>
      </c>
      <c r="S2233">
        <v>0.70100300000000004</v>
      </c>
      <c r="T2233">
        <v>0.62941499999999995</v>
      </c>
      <c r="U2233">
        <v>0.56379900000000005</v>
      </c>
      <c r="V2233">
        <v>0.50519199999999997</v>
      </c>
      <c r="W2233">
        <v>0.453737</v>
      </c>
      <c r="X2233">
        <v>0.40907100000000002</v>
      </c>
      <c r="Y2233">
        <v>0.37058000000000002</v>
      </c>
      <c r="Z2233">
        <v>0.337557</v>
      </c>
      <c r="AA2233">
        <v>0.30929299999999998</v>
      </c>
      <c r="AB2233">
        <v>0.28512799999999999</v>
      </c>
      <c r="AC2233">
        <v>0.26447100000000001</v>
      </c>
      <c r="AD2233">
        <v>0.246807</v>
      </c>
      <c r="AE2233">
        <v>0.23169500000000001</v>
      </c>
      <c r="AF2233">
        <v>0.21875700000000001</v>
      </c>
      <c r="AG2233">
        <v>0.207676</v>
      </c>
      <c r="AH2233">
        <v>0.198184</v>
      </c>
      <c r="AI2233">
        <v>0.190056</v>
      </c>
      <c r="AJ2233">
        <v>0.18241099999999999</v>
      </c>
      <c r="AK2233">
        <v>0.17507900000000001</v>
      </c>
      <c r="AL2233">
        <v>0.15950400000000001</v>
      </c>
    </row>
    <row r="2234" spans="1:38" x14ac:dyDescent="0.35">
      <c r="A2234" t="s">
        <v>810</v>
      </c>
      <c r="B2234">
        <v>1</v>
      </c>
      <c r="C2234">
        <v>2002</v>
      </c>
      <c r="D2234">
        <v>1</v>
      </c>
      <c r="E2234">
        <v>1</v>
      </c>
      <c r="F2234">
        <v>1</v>
      </c>
      <c r="G2234" t="s">
        <v>1045</v>
      </c>
      <c r="H2234">
        <v>3.2773499999999997E-2</v>
      </c>
      <c r="I2234">
        <v>0.100285</v>
      </c>
      <c r="J2234">
        <v>0.21429799999999999</v>
      </c>
      <c r="K2234">
        <v>0.35818299999999997</v>
      </c>
      <c r="L2234">
        <v>0.52882600000000002</v>
      </c>
      <c r="M2234">
        <v>0.72297999999999996</v>
      </c>
      <c r="N2234">
        <v>0.94805300000000003</v>
      </c>
      <c r="O2234">
        <v>1.2035899999999999</v>
      </c>
      <c r="P2234">
        <v>1.4770399999999999</v>
      </c>
      <c r="Q2234">
        <v>1.7576499999999999</v>
      </c>
      <c r="R2234">
        <v>2.0386199999999999</v>
      </c>
      <c r="S2234">
        <v>2.3151000000000002</v>
      </c>
      <c r="T2234">
        <v>2.5833599999999999</v>
      </c>
      <c r="U2234">
        <v>2.8405300000000002</v>
      </c>
      <c r="V2234">
        <v>3.0844900000000002</v>
      </c>
      <c r="W2234">
        <v>3.3137599999999998</v>
      </c>
      <c r="X2234">
        <v>3.5274100000000002</v>
      </c>
      <c r="Y2234">
        <v>3.7249599999999998</v>
      </c>
      <c r="Z2234">
        <v>3.9062899999999998</v>
      </c>
      <c r="AA2234">
        <v>4.0715399999999997</v>
      </c>
      <c r="AB2234">
        <v>4.2211299999999996</v>
      </c>
      <c r="AC2234">
        <v>4.3556100000000004</v>
      </c>
      <c r="AD2234">
        <v>4.4756799999999997</v>
      </c>
      <c r="AE2234">
        <v>4.5821100000000001</v>
      </c>
      <c r="AF2234">
        <v>4.6757400000000002</v>
      </c>
      <c r="AG2234">
        <v>4.7574399999999999</v>
      </c>
      <c r="AH2234">
        <v>4.8280500000000002</v>
      </c>
      <c r="AI2234">
        <v>4.88842</v>
      </c>
      <c r="AJ2234">
        <v>4.9564899999999996</v>
      </c>
      <c r="AK2234">
        <v>5.0343299999999997</v>
      </c>
      <c r="AL2234">
        <v>5.2112999999999996</v>
      </c>
    </row>
    <row r="2235" spans="1:38" x14ac:dyDescent="0.35">
      <c r="A2235" t="s">
        <v>808</v>
      </c>
      <c r="B2235">
        <v>2</v>
      </c>
      <c r="C2235">
        <v>2002</v>
      </c>
      <c r="D2235">
        <v>1</v>
      </c>
      <c r="E2235">
        <v>1</v>
      </c>
      <c r="F2235">
        <v>1</v>
      </c>
      <c r="G2235" t="s">
        <v>1046</v>
      </c>
      <c r="H2235">
        <v>0</v>
      </c>
      <c r="I2235" s="2">
        <v>7.5619800000000001E-6</v>
      </c>
      <c r="J2235">
        <v>6.6459099999999997E-4</v>
      </c>
      <c r="K2235">
        <v>2.1304199999999999E-2</v>
      </c>
      <c r="L2235">
        <v>0.19608400000000001</v>
      </c>
      <c r="M2235">
        <v>0.574434</v>
      </c>
      <c r="N2235">
        <v>0.85866500000000001</v>
      </c>
      <c r="O2235">
        <v>0.96506599999999998</v>
      </c>
      <c r="P2235">
        <v>0.99228099999999997</v>
      </c>
      <c r="Q2235">
        <v>0.99826499999999996</v>
      </c>
      <c r="R2235">
        <v>0.99957300000000004</v>
      </c>
      <c r="S2235">
        <v>0.99988100000000002</v>
      </c>
      <c r="T2235">
        <v>0.99996200000000002</v>
      </c>
      <c r="U2235">
        <v>0.99998600000000004</v>
      </c>
      <c r="V2235">
        <v>0.99999400000000005</v>
      </c>
      <c r="W2235">
        <v>0.99999700000000002</v>
      </c>
      <c r="X2235">
        <v>0.99999899999999997</v>
      </c>
      <c r="Y2235">
        <v>0.99999899999999997</v>
      </c>
      <c r="Z2235">
        <v>0.99999899999999997</v>
      </c>
      <c r="AA2235">
        <v>1</v>
      </c>
      <c r="AB2235">
        <v>1</v>
      </c>
      <c r="AC2235">
        <v>1</v>
      </c>
      <c r="AD2235">
        <v>1</v>
      </c>
      <c r="AE2235">
        <v>1</v>
      </c>
      <c r="AF2235">
        <v>1</v>
      </c>
      <c r="AG2235">
        <v>1</v>
      </c>
      <c r="AH2235">
        <v>1</v>
      </c>
      <c r="AI2235">
        <v>1</v>
      </c>
      <c r="AJ2235">
        <v>1</v>
      </c>
      <c r="AK2235">
        <v>1</v>
      </c>
      <c r="AL2235">
        <v>1</v>
      </c>
    </row>
    <row r="2236" spans="1:38" x14ac:dyDescent="0.35">
      <c r="A2236" t="s">
        <v>810</v>
      </c>
      <c r="B2236">
        <v>2</v>
      </c>
      <c r="C2236">
        <v>2002</v>
      </c>
      <c r="D2236">
        <v>1</v>
      </c>
      <c r="E2236">
        <v>1</v>
      </c>
      <c r="F2236">
        <v>1</v>
      </c>
      <c r="G2236" t="s">
        <v>1047</v>
      </c>
      <c r="H2236">
        <v>3.8733700000000003E-2</v>
      </c>
      <c r="I2236">
        <v>0.13276399999999999</v>
      </c>
      <c r="J2236">
        <v>0.30129800000000001</v>
      </c>
      <c r="K2236">
        <v>0.48378500000000002</v>
      </c>
      <c r="L2236">
        <v>0.63619899999999996</v>
      </c>
      <c r="M2236">
        <v>0.791547</v>
      </c>
      <c r="N2236">
        <v>0.98648100000000005</v>
      </c>
      <c r="O2236">
        <v>1.2313700000000001</v>
      </c>
      <c r="P2236">
        <v>1.51281</v>
      </c>
      <c r="Q2236">
        <v>1.8134399999999999</v>
      </c>
      <c r="R2236">
        <v>2.12195</v>
      </c>
      <c r="S2236">
        <v>2.4316300000000002</v>
      </c>
      <c r="T2236">
        <v>2.7379699999999998</v>
      </c>
      <c r="U2236">
        <v>3.0376799999999999</v>
      </c>
      <c r="V2236">
        <v>3.3282400000000001</v>
      </c>
      <c r="W2236">
        <v>3.6078000000000001</v>
      </c>
      <c r="X2236">
        <v>3.87507</v>
      </c>
      <c r="Y2236">
        <v>4.1291700000000002</v>
      </c>
      <c r="Z2236">
        <v>4.3696000000000002</v>
      </c>
      <c r="AA2236">
        <v>4.5961400000000001</v>
      </c>
      <c r="AB2236">
        <v>4.8087600000000004</v>
      </c>
      <c r="AC2236">
        <v>5.0075399999999997</v>
      </c>
      <c r="AD2236">
        <v>5.1926699999999997</v>
      </c>
      <c r="AE2236">
        <v>5.36442</v>
      </c>
      <c r="AF2236">
        <v>5.5230899999999998</v>
      </c>
      <c r="AG2236">
        <v>5.6690800000000001</v>
      </c>
      <c r="AH2236">
        <v>5.8028599999999999</v>
      </c>
      <c r="AI2236">
        <v>5.9249700000000001</v>
      </c>
      <c r="AJ2236">
        <v>6.0343499999999999</v>
      </c>
      <c r="AK2236">
        <v>6.1324399999999999</v>
      </c>
      <c r="AL2236">
        <v>6.3527800000000001</v>
      </c>
    </row>
    <row r="2237" spans="1:38" x14ac:dyDescent="0.35">
      <c r="A2237" t="s">
        <v>808</v>
      </c>
      <c r="B2237">
        <v>3</v>
      </c>
      <c r="C2237">
        <v>2002</v>
      </c>
      <c r="D2237">
        <v>1</v>
      </c>
      <c r="E2237">
        <v>1</v>
      </c>
      <c r="F2237">
        <v>1</v>
      </c>
      <c r="G2237" t="s">
        <v>1048</v>
      </c>
      <c r="H2237">
        <v>0</v>
      </c>
      <c r="I2237" s="2">
        <v>2.2679499999999999E-7</v>
      </c>
      <c r="J2237" s="2">
        <v>2.5400400000000002E-5</v>
      </c>
      <c r="K2237">
        <v>1.3362000000000001E-3</v>
      </c>
      <c r="L2237">
        <v>3.0018300000000001E-2</v>
      </c>
      <c r="M2237">
        <v>0.20678099999999999</v>
      </c>
      <c r="N2237">
        <v>0.54617300000000002</v>
      </c>
      <c r="O2237">
        <v>0.81882100000000002</v>
      </c>
      <c r="P2237">
        <v>0.94275900000000001</v>
      </c>
      <c r="Q2237">
        <v>0.98362499999999997</v>
      </c>
      <c r="R2237">
        <v>0.99531400000000003</v>
      </c>
      <c r="S2237">
        <v>0.99857200000000002</v>
      </c>
      <c r="T2237">
        <v>0.99952099999999999</v>
      </c>
      <c r="U2237">
        <v>0.99982000000000004</v>
      </c>
      <c r="V2237">
        <v>0.99992400000000004</v>
      </c>
      <c r="W2237">
        <v>0.99996399999999996</v>
      </c>
      <c r="X2237">
        <v>0.99998100000000001</v>
      </c>
      <c r="Y2237">
        <v>0.99998900000000002</v>
      </c>
      <c r="Z2237">
        <v>0.99999300000000002</v>
      </c>
      <c r="AA2237">
        <v>0.99999499999999997</v>
      </c>
      <c r="AB2237">
        <v>0.999996</v>
      </c>
      <c r="AC2237">
        <v>0.99999700000000002</v>
      </c>
      <c r="AD2237">
        <v>0.99999700000000002</v>
      </c>
      <c r="AE2237">
        <v>0.99999800000000005</v>
      </c>
      <c r="AF2237">
        <v>0.99999800000000005</v>
      </c>
      <c r="AG2237">
        <v>0.99999800000000005</v>
      </c>
      <c r="AH2237">
        <v>0.99999700000000002</v>
      </c>
      <c r="AI2237">
        <v>0.99999700000000002</v>
      </c>
      <c r="AJ2237">
        <v>0.99999700000000002</v>
      </c>
      <c r="AK2237">
        <v>0.99999800000000005</v>
      </c>
      <c r="AL2237">
        <v>0.99999899999999997</v>
      </c>
    </row>
    <row r="2238" spans="1:38" x14ac:dyDescent="0.35">
      <c r="A2238" t="s">
        <v>810</v>
      </c>
      <c r="B2238">
        <v>3</v>
      </c>
      <c r="C2238">
        <v>2002</v>
      </c>
      <c r="D2238">
        <v>1</v>
      </c>
      <c r="E2238">
        <v>1</v>
      </c>
      <c r="F2238">
        <v>1</v>
      </c>
      <c r="G2238" t="s">
        <v>1049</v>
      </c>
      <c r="H2238">
        <v>4.0964199999999999E-2</v>
      </c>
      <c r="I2238">
        <v>0.13791900000000001</v>
      </c>
      <c r="J2238">
        <v>0.31542500000000001</v>
      </c>
      <c r="K2238">
        <v>0.54575099999999999</v>
      </c>
      <c r="L2238">
        <v>0.75289799999999996</v>
      </c>
      <c r="M2238">
        <v>0.91881699999999999</v>
      </c>
      <c r="N2238">
        <v>1.0877300000000001</v>
      </c>
      <c r="O2238">
        <v>1.2921</v>
      </c>
      <c r="P2238">
        <v>1.5413300000000001</v>
      </c>
      <c r="Q2238">
        <v>1.8248500000000001</v>
      </c>
      <c r="R2238">
        <v>2.12622</v>
      </c>
      <c r="S2238">
        <v>2.4332400000000001</v>
      </c>
      <c r="T2238">
        <v>2.7386200000000001</v>
      </c>
      <c r="U2238">
        <v>3.03796</v>
      </c>
      <c r="V2238">
        <v>3.3283700000000001</v>
      </c>
      <c r="W2238">
        <v>3.6078800000000002</v>
      </c>
      <c r="X2238">
        <v>3.8751099999999998</v>
      </c>
      <c r="Y2238">
        <v>4.1292</v>
      </c>
      <c r="Z2238">
        <v>4.3696200000000003</v>
      </c>
      <c r="AA2238">
        <v>4.5961600000000002</v>
      </c>
      <c r="AB2238">
        <v>4.80877</v>
      </c>
      <c r="AC2238">
        <v>5.0075500000000002</v>
      </c>
      <c r="AD2238">
        <v>5.1926800000000002</v>
      </c>
      <c r="AE2238">
        <v>5.36442</v>
      </c>
      <c r="AF2238">
        <v>5.5231000000000003</v>
      </c>
      <c r="AG2238">
        <v>5.6690899999999997</v>
      </c>
      <c r="AH2238">
        <v>5.8028700000000004</v>
      </c>
      <c r="AI2238">
        <v>5.9249900000000002</v>
      </c>
      <c r="AJ2238">
        <v>6.0343600000000004</v>
      </c>
      <c r="AK2238">
        <v>6.1324500000000004</v>
      </c>
      <c r="AL2238">
        <v>6.3527800000000001</v>
      </c>
    </row>
    <row r="2239" spans="1:38" x14ac:dyDescent="0.35">
      <c r="A2239" t="s">
        <v>808</v>
      </c>
      <c r="B2239">
        <v>4</v>
      </c>
      <c r="C2239">
        <v>2002</v>
      </c>
      <c r="D2239">
        <v>1</v>
      </c>
      <c r="E2239">
        <v>1</v>
      </c>
      <c r="F2239">
        <v>1</v>
      </c>
      <c r="G2239" t="s">
        <v>1050</v>
      </c>
      <c r="H2239">
        <v>0</v>
      </c>
      <c r="I2239">
        <v>1.75231E-2</v>
      </c>
      <c r="J2239">
        <v>5.7464000000000001E-2</v>
      </c>
      <c r="K2239">
        <v>0.13123399999999999</v>
      </c>
      <c r="L2239">
        <v>0.24490799999999999</v>
      </c>
      <c r="M2239">
        <v>0.38923999999999997</v>
      </c>
      <c r="N2239">
        <v>0.54479900000000003</v>
      </c>
      <c r="O2239">
        <v>0.68996599999999997</v>
      </c>
      <c r="P2239">
        <v>0.80825499999999995</v>
      </c>
      <c r="Q2239">
        <v>0.892262</v>
      </c>
      <c r="R2239">
        <v>0.94422099999999998</v>
      </c>
      <c r="S2239">
        <v>0.97264600000000001</v>
      </c>
      <c r="T2239">
        <v>0.98685900000000004</v>
      </c>
      <c r="U2239">
        <v>0.99361600000000005</v>
      </c>
      <c r="V2239">
        <v>0.99678199999999995</v>
      </c>
      <c r="W2239">
        <v>0.99828600000000001</v>
      </c>
      <c r="X2239">
        <v>0.99902400000000002</v>
      </c>
      <c r="Y2239">
        <v>0.99940099999999998</v>
      </c>
      <c r="Z2239">
        <v>0.99960199999999999</v>
      </c>
      <c r="AA2239">
        <v>0.99971500000000002</v>
      </c>
      <c r="AB2239">
        <v>0.99978</v>
      </c>
      <c r="AC2239">
        <v>0.99981900000000001</v>
      </c>
      <c r="AD2239">
        <v>0.99984200000000001</v>
      </c>
      <c r="AE2239">
        <v>0.99985500000000005</v>
      </c>
      <c r="AF2239">
        <v>0.99986299999999995</v>
      </c>
      <c r="AG2239">
        <v>0.99986600000000003</v>
      </c>
      <c r="AH2239">
        <v>0.99986600000000003</v>
      </c>
      <c r="AI2239">
        <v>0.99986399999999998</v>
      </c>
      <c r="AJ2239">
        <v>0.99987000000000004</v>
      </c>
      <c r="AK2239">
        <v>0.999884</v>
      </c>
      <c r="AL2239">
        <v>0.99990599999999996</v>
      </c>
    </row>
    <row r="2240" spans="1:38" x14ac:dyDescent="0.35">
      <c r="A2240" t="s">
        <v>810</v>
      </c>
      <c r="B2240">
        <v>4</v>
      </c>
      <c r="C2240">
        <v>2002</v>
      </c>
      <c r="D2240">
        <v>1</v>
      </c>
      <c r="E2240">
        <v>1</v>
      </c>
      <c r="F2240">
        <v>1</v>
      </c>
      <c r="G2240" t="s">
        <v>1051</v>
      </c>
      <c r="H2240">
        <v>1.5756900000000001E-2</v>
      </c>
      <c r="I2240">
        <v>7.0246400000000001E-2</v>
      </c>
      <c r="J2240">
        <v>0.17907899999999999</v>
      </c>
      <c r="K2240">
        <v>0.32938800000000001</v>
      </c>
      <c r="L2240">
        <v>0.52222900000000005</v>
      </c>
      <c r="M2240">
        <v>0.75043099999999996</v>
      </c>
      <c r="N2240">
        <v>1.00586</v>
      </c>
      <c r="O2240">
        <v>1.28041</v>
      </c>
      <c r="P2240">
        <v>1.56674</v>
      </c>
      <c r="Q2240">
        <v>1.8593999999999999</v>
      </c>
      <c r="R2240">
        <v>2.1556099999999998</v>
      </c>
      <c r="S2240">
        <v>2.4538199999999999</v>
      </c>
      <c r="T2240">
        <v>2.7516699999999998</v>
      </c>
      <c r="U2240">
        <v>3.0459000000000001</v>
      </c>
      <c r="V2240">
        <v>3.3331900000000001</v>
      </c>
      <c r="W2240">
        <v>3.6108600000000002</v>
      </c>
      <c r="X2240">
        <v>3.87703</v>
      </c>
      <c r="Y2240">
        <v>4.1304999999999996</v>
      </c>
      <c r="Z2240">
        <v>4.3705499999999997</v>
      </c>
      <c r="AA2240">
        <v>4.5968499999999999</v>
      </c>
      <c r="AB2240">
        <v>4.80931</v>
      </c>
      <c r="AC2240">
        <v>5.008</v>
      </c>
      <c r="AD2240">
        <v>5.1930699999999996</v>
      </c>
      <c r="AE2240">
        <v>5.36477</v>
      </c>
      <c r="AF2240">
        <v>5.5234199999999998</v>
      </c>
      <c r="AG2240">
        <v>5.6694000000000004</v>
      </c>
      <c r="AH2240">
        <v>5.8031800000000002</v>
      </c>
      <c r="AI2240">
        <v>5.9253</v>
      </c>
      <c r="AJ2240">
        <v>6.0346500000000001</v>
      </c>
      <c r="AK2240">
        <v>6.1326799999999997</v>
      </c>
      <c r="AL2240">
        <v>6.3529099999999996</v>
      </c>
    </row>
    <row r="2241" spans="1:38" x14ac:dyDescent="0.35">
      <c r="A2241" t="s">
        <v>808</v>
      </c>
      <c r="B2241">
        <v>5</v>
      </c>
      <c r="C2241">
        <v>2002</v>
      </c>
      <c r="D2241">
        <v>1</v>
      </c>
      <c r="E2241">
        <v>1</v>
      </c>
      <c r="F2241">
        <v>1</v>
      </c>
      <c r="G2241" t="s">
        <v>1052</v>
      </c>
      <c r="H2241">
        <v>0</v>
      </c>
      <c r="I2241">
        <v>1.75231E-2</v>
      </c>
      <c r="J2241">
        <v>5.7464000000000001E-2</v>
      </c>
      <c r="K2241">
        <v>0.13123399999999999</v>
      </c>
      <c r="L2241">
        <v>0.24490799999999999</v>
      </c>
      <c r="M2241">
        <v>0.38923999999999997</v>
      </c>
      <c r="N2241">
        <v>0.54479900000000003</v>
      </c>
      <c r="O2241">
        <v>0.68996599999999997</v>
      </c>
      <c r="P2241">
        <v>0.80825499999999995</v>
      </c>
      <c r="Q2241">
        <v>0.892262</v>
      </c>
      <c r="R2241">
        <v>0.94422099999999998</v>
      </c>
      <c r="S2241">
        <v>0.97264600000000001</v>
      </c>
      <c r="T2241">
        <v>0.98685900000000004</v>
      </c>
      <c r="U2241">
        <v>0.99361600000000005</v>
      </c>
      <c r="V2241">
        <v>0.99678199999999995</v>
      </c>
      <c r="W2241">
        <v>0.99828600000000001</v>
      </c>
      <c r="X2241">
        <v>0.99902400000000002</v>
      </c>
      <c r="Y2241">
        <v>0.99940099999999998</v>
      </c>
      <c r="Z2241">
        <v>0.99960199999999999</v>
      </c>
      <c r="AA2241">
        <v>0.99971500000000002</v>
      </c>
      <c r="AB2241">
        <v>0.99978</v>
      </c>
      <c r="AC2241">
        <v>0.99981900000000001</v>
      </c>
      <c r="AD2241">
        <v>0.99984200000000001</v>
      </c>
      <c r="AE2241">
        <v>0.99985500000000005</v>
      </c>
      <c r="AF2241">
        <v>0.99986299999999995</v>
      </c>
      <c r="AG2241">
        <v>0.99986600000000003</v>
      </c>
      <c r="AH2241">
        <v>0.99986600000000003</v>
      </c>
      <c r="AI2241">
        <v>0.99986399999999998</v>
      </c>
      <c r="AJ2241">
        <v>0.99987000000000004</v>
      </c>
      <c r="AK2241">
        <v>0.999884</v>
      </c>
      <c r="AL2241">
        <v>0.99990599999999996</v>
      </c>
    </row>
    <row r="2242" spans="1:38" x14ac:dyDescent="0.35">
      <c r="A2242" t="s">
        <v>810</v>
      </c>
      <c r="B2242">
        <v>5</v>
      </c>
      <c r="C2242">
        <v>2002</v>
      </c>
      <c r="D2242">
        <v>1</v>
      </c>
      <c r="E2242">
        <v>1</v>
      </c>
      <c r="F2242">
        <v>1</v>
      </c>
      <c r="G2242" t="s">
        <v>1053</v>
      </c>
      <c r="H2242">
        <v>1.5756900000000001E-2</v>
      </c>
      <c r="I2242">
        <v>7.0246400000000001E-2</v>
      </c>
      <c r="J2242">
        <v>0.17907899999999999</v>
      </c>
      <c r="K2242">
        <v>0.32938800000000001</v>
      </c>
      <c r="L2242">
        <v>0.52222900000000005</v>
      </c>
      <c r="M2242">
        <v>0.75043099999999996</v>
      </c>
      <c r="N2242">
        <v>1.00586</v>
      </c>
      <c r="O2242">
        <v>1.28041</v>
      </c>
      <c r="P2242">
        <v>1.56674</v>
      </c>
      <c r="Q2242">
        <v>1.8593999999999999</v>
      </c>
      <c r="R2242">
        <v>2.1556099999999998</v>
      </c>
      <c r="S2242">
        <v>2.4538199999999999</v>
      </c>
      <c r="T2242">
        <v>2.7516699999999998</v>
      </c>
      <c r="U2242">
        <v>3.0459000000000001</v>
      </c>
      <c r="V2242">
        <v>3.3331900000000001</v>
      </c>
      <c r="W2242">
        <v>3.6108600000000002</v>
      </c>
      <c r="X2242">
        <v>3.87703</v>
      </c>
      <c r="Y2242">
        <v>4.1304999999999996</v>
      </c>
      <c r="Z2242">
        <v>4.3705499999999997</v>
      </c>
      <c r="AA2242">
        <v>4.5968499999999999</v>
      </c>
      <c r="AB2242">
        <v>4.80931</v>
      </c>
      <c r="AC2242">
        <v>5.008</v>
      </c>
      <c r="AD2242">
        <v>5.1930699999999996</v>
      </c>
      <c r="AE2242">
        <v>5.36477</v>
      </c>
      <c r="AF2242">
        <v>5.5234199999999998</v>
      </c>
      <c r="AG2242">
        <v>5.6694000000000004</v>
      </c>
      <c r="AH2242">
        <v>5.8031800000000002</v>
      </c>
      <c r="AI2242">
        <v>5.9253</v>
      </c>
      <c r="AJ2242">
        <v>6.0346500000000001</v>
      </c>
      <c r="AK2242">
        <v>6.1326799999999997</v>
      </c>
      <c r="AL2242">
        <v>6.3529099999999996</v>
      </c>
    </row>
    <row r="2243" spans="1:38" x14ac:dyDescent="0.35">
      <c r="A2243" t="s">
        <v>808</v>
      </c>
      <c r="B2243">
        <v>6</v>
      </c>
      <c r="C2243">
        <v>2002</v>
      </c>
      <c r="D2243">
        <v>1</v>
      </c>
      <c r="E2243">
        <v>1</v>
      </c>
      <c r="F2243">
        <v>1</v>
      </c>
      <c r="G2243" t="s">
        <v>1054</v>
      </c>
      <c r="H2243">
        <v>0</v>
      </c>
      <c r="I2243">
        <v>8.1285999999999997E-3</v>
      </c>
      <c r="J2243">
        <v>4.4974800000000002E-2</v>
      </c>
      <c r="K2243">
        <v>0.139098</v>
      </c>
      <c r="L2243">
        <v>0.30765999999999999</v>
      </c>
      <c r="M2243">
        <v>0.52420900000000004</v>
      </c>
      <c r="N2243">
        <v>0.73062700000000003</v>
      </c>
      <c r="O2243">
        <v>0.877054</v>
      </c>
      <c r="P2243">
        <v>0.95405300000000004</v>
      </c>
      <c r="Q2243">
        <v>0.98509000000000002</v>
      </c>
      <c r="R2243">
        <v>0.99543599999999999</v>
      </c>
      <c r="S2243">
        <v>0.99854900000000002</v>
      </c>
      <c r="T2243">
        <v>0.99946100000000004</v>
      </c>
      <c r="U2243">
        <v>0.99973599999999996</v>
      </c>
      <c r="V2243">
        <v>0.99982300000000002</v>
      </c>
      <c r="W2243">
        <v>0.99985400000000002</v>
      </c>
      <c r="X2243">
        <v>0.99986600000000003</v>
      </c>
      <c r="Y2243">
        <v>0.99987099999999995</v>
      </c>
      <c r="Z2243">
        <v>0.99987300000000001</v>
      </c>
      <c r="AA2243">
        <v>0.99987400000000004</v>
      </c>
      <c r="AB2243">
        <v>0.99987499999999996</v>
      </c>
      <c r="AC2243">
        <v>0.99987499999999996</v>
      </c>
      <c r="AD2243">
        <v>0.99987499999999996</v>
      </c>
      <c r="AE2243">
        <v>0.99987499999999996</v>
      </c>
      <c r="AF2243">
        <v>0.99987499999999996</v>
      </c>
      <c r="AG2243">
        <v>0.99987499999999996</v>
      </c>
      <c r="AH2243">
        <v>0.99987499999999996</v>
      </c>
      <c r="AI2243">
        <v>0.99987499999999996</v>
      </c>
      <c r="AJ2243">
        <v>0.99987499999999996</v>
      </c>
      <c r="AK2243">
        <v>0.99987499999999996</v>
      </c>
      <c r="AL2243">
        <v>0.99987599999999999</v>
      </c>
    </row>
    <row r="2244" spans="1:38" x14ac:dyDescent="0.35">
      <c r="A2244" t="s">
        <v>810</v>
      </c>
      <c r="B2244">
        <v>6</v>
      </c>
      <c r="C2244">
        <v>2002</v>
      </c>
      <c r="D2244">
        <v>1</v>
      </c>
      <c r="E2244">
        <v>1</v>
      </c>
      <c r="F2244">
        <v>1</v>
      </c>
      <c r="G2244" t="s">
        <v>1055</v>
      </c>
      <c r="H2244">
        <v>2.0172599999999999E-2</v>
      </c>
      <c r="I2244">
        <v>8.0052300000000007E-2</v>
      </c>
      <c r="J2244">
        <v>0.192721</v>
      </c>
      <c r="K2244">
        <v>0.34431499999999998</v>
      </c>
      <c r="L2244">
        <v>0.53434400000000004</v>
      </c>
      <c r="M2244">
        <v>0.75473299999999999</v>
      </c>
      <c r="N2244">
        <v>0.99711099999999997</v>
      </c>
      <c r="O2244">
        <v>1.25593</v>
      </c>
      <c r="P2244">
        <v>1.5311699999999999</v>
      </c>
      <c r="Q2244">
        <v>1.8228500000000001</v>
      </c>
      <c r="R2244">
        <v>2.1259399999999999</v>
      </c>
      <c r="S2244">
        <v>2.4331900000000002</v>
      </c>
      <c r="T2244">
        <v>2.7385799999999998</v>
      </c>
      <c r="U2244">
        <v>3.0379200000000002</v>
      </c>
      <c r="V2244">
        <v>3.3283499999999999</v>
      </c>
      <c r="W2244">
        <v>3.6078600000000001</v>
      </c>
      <c r="X2244">
        <v>3.8751000000000002</v>
      </c>
      <c r="Y2244">
        <v>4.1291900000000004</v>
      </c>
      <c r="Z2244">
        <v>4.3696200000000003</v>
      </c>
      <c r="AA2244">
        <v>4.5961499999999997</v>
      </c>
      <c r="AB2244">
        <v>4.8087600000000004</v>
      </c>
      <c r="AC2244">
        <v>5.0075399999999997</v>
      </c>
      <c r="AD2244">
        <v>5.1926800000000002</v>
      </c>
      <c r="AE2244">
        <v>5.36442</v>
      </c>
      <c r="AF2244">
        <v>5.5230899999999998</v>
      </c>
      <c r="AG2244">
        <v>5.6690899999999997</v>
      </c>
      <c r="AH2244">
        <v>5.8028700000000004</v>
      </c>
      <c r="AI2244">
        <v>5.9249799999999997</v>
      </c>
      <c r="AJ2244">
        <v>6.0343600000000004</v>
      </c>
      <c r="AK2244">
        <v>6.1324500000000004</v>
      </c>
      <c r="AL2244">
        <v>6.3527800000000001</v>
      </c>
    </row>
    <row r="2245" spans="1:38" x14ac:dyDescent="0.35">
      <c r="A2245" t="s">
        <v>806</v>
      </c>
      <c r="B2245" t="s">
        <v>103</v>
      </c>
      <c r="C2245">
        <v>2003</v>
      </c>
      <c r="D2245">
        <v>1</v>
      </c>
      <c r="E2245">
        <v>1</v>
      </c>
      <c r="F2245">
        <v>1</v>
      </c>
      <c r="G2245" t="s">
        <v>1056</v>
      </c>
      <c r="H2245">
        <v>0</v>
      </c>
      <c r="I2245">
        <v>0</v>
      </c>
      <c r="J2245">
        <v>0</v>
      </c>
      <c r="K2245">
        <v>0</v>
      </c>
      <c r="L2245">
        <v>3.49948E-2</v>
      </c>
      <c r="M2245">
        <v>0.17141000000000001</v>
      </c>
      <c r="N2245">
        <v>0.46875600000000001</v>
      </c>
      <c r="O2245">
        <v>0.85585699999999998</v>
      </c>
      <c r="P2245">
        <v>1.24166</v>
      </c>
      <c r="Q2245">
        <v>1.59975</v>
      </c>
      <c r="R2245">
        <v>1.93689</v>
      </c>
      <c r="S2245">
        <v>2.2614999999999998</v>
      </c>
      <c r="T2245">
        <v>2.5771500000000001</v>
      </c>
      <c r="U2245">
        <v>2.8841199999999998</v>
      </c>
      <c r="V2245">
        <v>3.1814</v>
      </c>
      <c r="W2245">
        <v>3.4676999999999998</v>
      </c>
      <c r="X2245">
        <v>3.7418499999999999</v>
      </c>
      <c r="Y2245">
        <v>4.00298</v>
      </c>
      <c r="Z2245">
        <v>4.2505100000000002</v>
      </c>
      <c r="AA2245">
        <v>4.4841600000000001</v>
      </c>
      <c r="AB2245">
        <v>4.70383</v>
      </c>
      <c r="AC2245">
        <v>4.9095800000000001</v>
      </c>
      <c r="AD2245">
        <v>5.1015600000000001</v>
      </c>
      <c r="AE2245">
        <v>5.2799899999999997</v>
      </c>
      <c r="AF2245">
        <v>5.4451799999999997</v>
      </c>
      <c r="AG2245">
        <v>5.59748</v>
      </c>
      <c r="AH2245">
        <v>5.7373099999999999</v>
      </c>
      <c r="AI2245">
        <v>5.8651999999999997</v>
      </c>
      <c r="AJ2245">
        <v>5.9817099999999996</v>
      </c>
      <c r="AK2245">
        <v>6.0844100000000001</v>
      </c>
      <c r="AL2245">
        <v>6.3153199999999998</v>
      </c>
    </row>
    <row r="2246" spans="1:38" x14ac:dyDescent="0.35">
      <c r="A2246" t="s">
        <v>808</v>
      </c>
      <c r="B2246">
        <v>1</v>
      </c>
      <c r="C2246">
        <v>2003</v>
      </c>
      <c r="D2246">
        <v>1</v>
      </c>
      <c r="E2246">
        <v>1</v>
      </c>
      <c r="F2246">
        <v>1</v>
      </c>
      <c r="G2246" t="s">
        <v>1057</v>
      </c>
      <c r="H2246">
        <v>0</v>
      </c>
      <c r="I2246">
        <v>3.75764E-3</v>
      </c>
      <c r="J2246">
        <v>5.09077E-2</v>
      </c>
      <c r="K2246">
        <v>0.23291100000000001</v>
      </c>
      <c r="L2246">
        <v>0.55819300000000005</v>
      </c>
      <c r="M2246">
        <v>0.84004199999999996</v>
      </c>
      <c r="N2246">
        <v>0.95600200000000002</v>
      </c>
      <c r="O2246">
        <v>0.95989000000000002</v>
      </c>
      <c r="P2246">
        <v>0.91556999999999999</v>
      </c>
      <c r="Q2246">
        <v>0.85012900000000002</v>
      </c>
      <c r="R2246">
        <v>0.77609700000000004</v>
      </c>
      <c r="S2246">
        <v>0.70100300000000004</v>
      </c>
      <c r="T2246">
        <v>0.62941499999999995</v>
      </c>
      <c r="U2246">
        <v>0.56379900000000005</v>
      </c>
      <c r="V2246">
        <v>0.50519199999999997</v>
      </c>
      <c r="W2246">
        <v>0.453737</v>
      </c>
      <c r="X2246">
        <v>0.40907100000000002</v>
      </c>
      <c r="Y2246">
        <v>0.37058000000000002</v>
      </c>
      <c r="Z2246">
        <v>0.337557</v>
      </c>
      <c r="AA2246">
        <v>0.30929299999999998</v>
      </c>
      <c r="AB2246">
        <v>0.28512799999999999</v>
      </c>
      <c r="AC2246">
        <v>0.26447100000000001</v>
      </c>
      <c r="AD2246">
        <v>0.246807</v>
      </c>
      <c r="AE2246">
        <v>0.23169500000000001</v>
      </c>
      <c r="AF2246">
        <v>0.21875700000000001</v>
      </c>
      <c r="AG2246">
        <v>0.207676</v>
      </c>
      <c r="AH2246">
        <v>0.198184</v>
      </c>
      <c r="AI2246">
        <v>0.190056</v>
      </c>
      <c r="AJ2246">
        <v>0.18241099999999999</v>
      </c>
      <c r="AK2246">
        <v>0.17507900000000001</v>
      </c>
      <c r="AL2246">
        <v>0.15950400000000001</v>
      </c>
    </row>
    <row r="2247" spans="1:38" x14ac:dyDescent="0.35">
      <c r="A2247" t="s">
        <v>810</v>
      </c>
      <c r="B2247">
        <v>1</v>
      </c>
      <c r="C2247">
        <v>2003</v>
      </c>
      <c r="D2247">
        <v>1</v>
      </c>
      <c r="E2247">
        <v>1</v>
      </c>
      <c r="F2247">
        <v>1</v>
      </c>
      <c r="G2247" t="s">
        <v>1058</v>
      </c>
      <c r="H2247">
        <v>3.2773499999999997E-2</v>
      </c>
      <c r="I2247">
        <v>0.100285</v>
      </c>
      <c r="J2247">
        <v>0.21429799999999999</v>
      </c>
      <c r="K2247">
        <v>0.35818299999999997</v>
      </c>
      <c r="L2247">
        <v>0.52882600000000002</v>
      </c>
      <c r="M2247">
        <v>0.72297999999999996</v>
      </c>
      <c r="N2247">
        <v>0.94805300000000003</v>
      </c>
      <c r="O2247">
        <v>1.2035899999999999</v>
      </c>
      <c r="P2247">
        <v>1.4770399999999999</v>
      </c>
      <c r="Q2247">
        <v>1.7576499999999999</v>
      </c>
      <c r="R2247">
        <v>2.0386199999999999</v>
      </c>
      <c r="S2247">
        <v>2.3151000000000002</v>
      </c>
      <c r="T2247">
        <v>2.5833599999999999</v>
      </c>
      <c r="U2247">
        <v>2.8405300000000002</v>
      </c>
      <c r="V2247">
        <v>3.0844900000000002</v>
      </c>
      <c r="W2247">
        <v>3.3137599999999998</v>
      </c>
      <c r="X2247">
        <v>3.5274100000000002</v>
      </c>
      <c r="Y2247">
        <v>3.7249599999999998</v>
      </c>
      <c r="Z2247">
        <v>3.9062899999999998</v>
      </c>
      <c r="AA2247">
        <v>4.0715399999999997</v>
      </c>
      <c r="AB2247">
        <v>4.2211299999999996</v>
      </c>
      <c r="AC2247">
        <v>4.3556100000000004</v>
      </c>
      <c r="AD2247">
        <v>4.4756799999999997</v>
      </c>
      <c r="AE2247">
        <v>4.5821100000000001</v>
      </c>
      <c r="AF2247">
        <v>4.6757400000000002</v>
      </c>
      <c r="AG2247">
        <v>4.7574399999999999</v>
      </c>
      <c r="AH2247">
        <v>4.8280500000000002</v>
      </c>
      <c r="AI2247">
        <v>4.88842</v>
      </c>
      <c r="AJ2247">
        <v>4.9564899999999996</v>
      </c>
      <c r="AK2247">
        <v>5.0343299999999997</v>
      </c>
      <c r="AL2247">
        <v>5.2112999999999996</v>
      </c>
    </row>
    <row r="2248" spans="1:38" x14ac:dyDescent="0.35">
      <c r="A2248" t="s">
        <v>808</v>
      </c>
      <c r="B2248">
        <v>2</v>
      </c>
      <c r="C2248">
        <v>2003</v>
      </c>
      <c r="D2248">
        <v>1</v>
      </c>
      <c r="E2248">
        <v>1</v>
      </c>
      <c r="F2248">
        <v>1</v>
      </c>
      <c r="G2248" t="s">
        <v>1059</v>
      </c>
      <c r="H2248">
        <v>0</v>
      </c>
      <c r="I2248" s="2">
        <v>7.5619800000000001E-6</v>
      </c>
      <c r="J2248">
        <v>6.6459099999999997E-4</v>
      </c>
      <c r="K2248">
        <v>2.1304199999999999E-2</v>
      </c>
      <c r="L2248">
        <v>0.19608400000000001</v>
      </c>
      <c r="M2248">
        <v>0.574434</v>
      </c>
      <c r="N2248">
        <v>0.85866500000000001</v>
      </c>
      <c r="O2248">
        <v>0.96506599999999998</v>
      </c>
      <c r="P2248">
        <v>0.99228099999999997</v>
      </c>
      <c r="Q2248">
        <v>0.99826499999999996</v>
      </c>
      <c r="R2248">
        <v>0.99957300000000004</v>
      </c>
      <c r="S2248">
        <v>0.99988100000000002</v>
      </c>
      <c r="T2248">
        <v>0.99996200000000002</v>
      </c>
      <c r="U2248">
        <v>0.99998600000000004</v>
      </c>
      <c r="V2248">
        <v>0.99999400000000005</v>
      </c>
      <c r="W2248">
        <v>0.99999700000000002</v>
      </c>
      <c r="X2248">
        <v>0.99999899999999997</v>
      </c>
      <c r="Y2248">
        <v>0.99999899999999997</v>
      </c>
      <c r="Z2248">
        <v>0.99999899999999997</v>
      </c>
      <c r="AA2248">
        <v>1</v>
      </c>
      <c r="AB2248">
        <v>1</v>
      </c>
      <c r="AC2248">
        <v>1</v>
      </c>
      <c r="AD2248">
        <v>1</v>
      </c>
      <c r="AE2248">
        <v>1</v>
      </c>
      <c r="AF2248">
        <v>1</v>
      </c>
      <c r="AG2248">
        <v>1</v>
      </c>
      <c r="AH2248">
        <v>1</v>
      </c>
      <c r="AI2248">
        <v>1</v>
      </c>
      <c r="AJ2248">
        <v>1</v>
      </c>
      <c r="AK2248">
        <v>1</v>
      </c>
      <c r="AL2248">
        <v>1</v>
      </c>
    </row>
    <row r="2249" spans="1:38" x14ac:dyDescent="0.35">
      <c r="A2249" t="s">
        <v>810</v>
      </c>
      <c r="B2249">
        <v>2</v>
      </c>
      <c r="C2249">
        <v>2003</v>
      </c>
      <c r="D2249">
        <v>1</v>
      </c>
      <c r="E2249">
        <v>1</v>
      </c>
      <c r="F2249">
        <v>1</v>
      </c>
      <c r="G2249" t="s">
        <v>1060</v>
      </c>
      <c r="H2249">
        <v>3.8733700000000003E-2</v>
      </c>
      <c r="I2249">
        <v>0.13276399999999999</v>
      </c>
      <c r="J2249">
        <v>0.30129800000000001</v>
      </c>
      <c r="K2249">
        <v>0.48378500000000002</v>
      </c>
      <c r="L2249">
        <v>0.63619899999999996</v>
      </c>
      <c r="M2249">
        <v>0.791547</v>
      </c>
      <c r="N2249">
        <v>0.98648100000000005</v>
      </c>
      <c r="O2249">
        <v>1.2313700000000001</v>
      </c>
      <c r="P2249">
        <v>1.51281</v>
      </c>
      <c r="Q2249">
        <v>1.8134399999999999</v>
      </c>
      <c r="R2249">
        <v>2.12195</v>
      </c>
      <c r="S2249">
        <v>2.4316300000000002</v>
      </c>
      <c r="T2249">
        <v>2.7379699999999998</v>
      </c>
      <c r="U2249">
        <v>3.0376799999999999</v>
      </c>
      <c r="V2249">
        <v>3.3282400000000001</v>
      </c>
      <c r="W2249">
        <v>3.6078000000000001</v>
      </c>
      <c r="X2249">
        <v>3.87507</v>
      </c>
      <c r="Y2249">
        <v>4.1291700000000002</v>
      </c>
      <c r="Z2249">
        <v>4.3696000000000002</v>
      </c>
      <c r="AA2249">
        <v>4.5961400000000001</v>
      </c>
      <c r="AB2249">
        <v>4.8087600000000004</v>
      </c>
      <c r="AC2249">
        <v>5.0075399999999997</v>
      </c>
      <c r="AD2249">
        <v>5.1926699999999997</v>
      </c>
      <c r="AE2249">
        <v>5.36442</v>
      </c>
      <c r="AF2249">
        <v>5.5230899999999998</v>
      </c>
      <c r="AG2249">
        <v>5.6690800000000001</v>
      </c>
      <c r="AH2249">
        <v>5.8028599999999999</v>
      </c>
      <c r="AI2249">
        <v>5.9249700000000001</v>
      </c>
      <c r="AJ2249">
        <v>6.0343499999999999</v>
      </c>
      <c r="AK2249">
        <v>6.1324399999999999</v>
      </c>
      <c r="AL2249">
        <v>6.3527800000000001</v>
      </c>
    </row>
    <row r="2250" spans="1:38" x14ac:dyDescent="0.35">
      <c r="A2250" t="s">
        <v>808</v>
      </c>
      <c r="B2250">
        <v>3</v>
      </c>
      <c r="C2250">
        <v>2003</v>
      </c>
      <c r="D2250">
        <v>1</v>
      </c>
      <c r="E2250">
        <v>1</v>
      </c>
      <c r="F2250">
        <v>1</v>
      </c>
      <c r="G2250" t="s">
        <v>1061</v>
      </c>
      <c r="H2250">
        <v>0</v>
      </c>
      <c r="I2250" s="2">
        <v>2.2679499999999999E-7</v>
      </c>
      <c r="J2250" s="2">
        <v>2.5400400000000002E-5</v>
      </c>
      <c r="K2250">
        <v>1.3362000000000001E-3</v>
      </c>
      <c r="L2250">
        <v>3.0018300000000001E-2</v>
      </c>
      <c r="M2250">
        <v>0.20678099999999999</v>
      </c>
      <c r="N2250">
        <v>0.54617300000000002</v>
      </c>
      <c r="O2250">
        <v>0.81882100000000002</v>
      </c>
      <c r="P2250">
        <v>0.94275900000000001</v>
      </c>
      <c r="Q2250">
        <v>0.98362499999999997</v>
      </c>
      <c r="R2250">
        <v>0.99531400000000003</v>
      </c>
      <c r="S2250">
        <v>0.99857200000000002</v>
      </c>
      <c r="T2250">
        <v>0.99952099999999999</v>
      </c>
      <c r="U2250">
        <v>0.99982000000000004</v>
      </c>
      <c r="V2250">
        <v>0.99992400000000004</v>
      </c>
      <c r="W2250">
        <v>0.99996399999999996</v>
      </c>
      <c r="X2250">
        <v>0.99998100000000001</v>
      </c>
      <c r="Y2250">
        <v>0.99998900000000002</v>
      </c>
      <c r="Z2250">
        <v>0.99999300000000002</v>
      </c>
      <c r="AA2250">
        <v>0.99999499999999997</v>
      </c>
      <c r="AB2250">
        <v>0.999996</v>
      </c>
      <c r="AC2250">
        <v>0.99999700000000002</v>
      </c>
      <c r="AD2250">
        <v>0.99999700000000002</v>
      </c>
      <c r="AE2250">
        <v>0.99999800000000005</v>
      </c>
      <c r="AF2250">
        <v>0.99999800000000005</v>
      </c>
      <c r="AG2250">
        <v>0.99999800000000005</v>
      </c>
      <c r="AH2250">
        <v>0.99999700000000002</v>
      </c>
      <c r="AI2250">
        <v>0.99999700000000002</v>
      </c>
      <c r="AJ2250">
        <v>0.99999700000000002</v>
      </c>
      <c r="AK2250">
        <v>0.99999800000000005</v>
      </c>
      <c r="AL2250">
        <v>0.99999899999999997</v>
      </c>
    </row>
    <row r="2251" spans="1:38" x14ac:dyDescent="0.35">
      <c r="A2251" t="s">
        <v>810</v>
      </c>
      <c r="B2251">
        <v>3</v>
      </c>
      <c r="C2251">
        <v>2003</v>
      </c>
      <c r="D2251">
        <v>1</v>
      </c>
      <c r="E2251">
        <v>1</v>
      </c>
      <c r="F2251">
        <v>1</v>
      </c>
      <c r="G2251" t="s">
        <v>1062</v>
      </c>
      <c r="H2251">
        <v>4.0964199999999999E-2</v>
      </c>
      <c r="I2251">
        <v>0.13791900000000001</v>
      </c>
      <c r="J2251">
        <v>0.31542500000000001</v>
      </c>
      <c r="K2251">
        <v>0.54575099999999999</v>
      </c>
      <c r="L2251">
        <v>0.75289799999999996</v>
      </c>
      <c r="M2251">
        <v>0.91881699999999999</v>
      </c>
      <c r="N2251">
        <v>1.0877300000000001</v>
      </c>
      <c r="O2251">
        <v>1.2921</v>
      </c>
      <c r="P2251">
        <v>1.5413300000000001</v>
      </c>
      <c r="Q2251">
        <v>1.8248500000000001</v>
      </c>
      <c r="R2251">
        <v>2.12622</v>
      </c>
      <c r="S2251">
        <v>2.4332400000000001</v>
      </c>
      <c r="T2251">
        <v>2.7386200000000001</v>
      </c>
      <c r="U2251">
        <v>3.03796</v>
      </c>
      <c r="V2251">
        <v>3.3283700000000001</v>
      </c>
      <c r="W2251">
        <v>3.6078800000000002</v>
      </c>
      <c r="X2251">
        <v>3.8751099999999998</v>
      </c>
      <c r="Y2251">
        <v>4.1292</v>
      </c>
      <c r="Z2251">
        <v>4.3696200000000003</v>
      </c>
      <c r="AA2251">
        <v>4.5961600000000002</v>
      </c>
      <c r="AB2251">
        <v>4.80877</v>
      </c>
      <c r="AC2251">
        <v>5.0075500000000002</v>
      </c>
      <c r="AD2251">
        <v>5.1926800000000002</v>
      </c>
      <c r="AE2251">
        <v>5.36442</v>
      </c>
      <c r="AF2251">
        <v>5.5231000000000003</v>
      </c>
      <c r="AG2251">
        <v>5.6690899999999997</v>
      </c>
      <c r="AH2251">
        <v>5.8028700000000004</v>
      </c>
      <c r="AI2251">
        <v>5.9249900000000002</v>
      </c>
      <c r="AJ2251">
        <v>6.0343600000000004</v>
      </c>
      <c r="AK2251">
        <v>6.1324500000000004</v>
      </c>
      <c r="AL2251">
        <v>6.3527800000000001</v>
      </c>
    </row>
    <row r="2252" spans="1:38" x14ac:dyDescent="0.35">
      <c r="A2252" t="s">
        <v>808</v>
      </c>
      <c r="B2252">
        <v>4</v>
      </c>
      <c r="C2252">
        <v>2003</v>
      </c>
      <c r="D2252">
        <v>1</v>
      </c>
      <c r="E2252">
        <v>1</v>
      </c>
      <c r="F2252">
        <v>1</v>
      </c>
      <c r="G2252" t="s">
        <v>1063</v>
      </c>
      <c r="H2252">
        <v>0</v>
      </c>
      <c r="I2252">
        <v>1.75231E-2</v>
      </c>
      <c r="J2252">
        <v>5.7464000000000001E-2</v>
      </c>
      <c r="K2252">
        <v>0.13123399999999999</v>
      </c>
      <c r="L2252">
        <v>0.24490799999999999</v>
      </c>
      <c r="M2252">
        <v>0.38923999999999997</v>
      </c>
      <c r="N2252">
        <v>0.54479900000000003</v>
      </c>
      <c r="O2252">
        <v>0.68996599999999997</v>
      </c>
      <c r="P2252">
        <v>0.80825499999999995</v>
      </c>
      <c r="Q2252">
        <v>0.892262</v>
      </c>
      <c r="R2252">
        <v>0.94422099999999998</v>
      </c>
      <c r="S2252">
        <v>0.97264600000000001</v>
      </c>
      <c r="T2252">
        <v>0.98685900000000004</v>
      </c>
      <c r="U2252">
        <v>0.99361600000000005</v>
      </c>
      <c r="V2252">
        <v>0.99678199999999995</v>
      </c>
      <c r="W2252">
        <v>0.99828600000000001</v>
      </c>
      <c r="X2252">
        <v>0.99902400000000002</v>
      </c>
      <c r="Y2252">
        <v>0.99940099999999998</v>
      </c>
      <c r="Z2252">
        <v>0.99960199999999999</v>
      </c>
      <c r="AA2252">
        <v>0.99971500000000002</v>
      </c>
      <c r="AB2252">
        <v>0.99978</v>
      </c>
      <c r="AC2252">
        <v>0.99981900000000001</v>
      </c>
      <c r="AD2252">
        <v>0.99984200000000001</v>
      </c>
      <c r="AE2252">
        <v>0.99985500000000005</v>
      </c>
      <c r="AF2252">
        <v>0.99986299999999995</v>
      </c>
      <c r="AG2252">
        <v>0.99986600000000003</v>
      </c>
      <c r="AH2252">
        <v>0.99986600000000003</v>
      </c>
      <c r="AI2252">
        <v>0.99986399999999998</v>
      </c>
      <c r="AJ2252">
        <v>0.99987000000000004</v>
      </c>
      <c r="AK2252">
        <v>0.999884</v>
      </c>
      <c r="AL2252">
        <v>0.99990599999999996</v>
      </c>
    </row>
    <row r="2253" spans="1:38" x14ac:dyDescent="0.35">
      <c r="A2253" t="s">
        <v>810</v>
      </c>
      <c r="B2253">
        <v>4</v>
      </c>
      <c r="C2253">
        <v>2003</v>
      </c>
      <c r="D2253">
        <v>1</v>
      </c>
      <c r="E2253">
        <v>1</v>
      </c>
      <c r="F2253">
        <v>1</v>
      </c>
      <c r="G2253" t="s">
        <v>1064</v>
      </c>
      <c r="H2253">
        <v>1.5756900000000001E-2</v>
      </c>
      <c r="I2253">
        <v>7.0246400000000001E-2</v>
      </c>
      <c r="J2253">
        <v>0.17907899999999999</v>
      </c>
      <c r="K2253">
        <v>0.32938800000000001</v>
      </c>
      <c r="L2253">
        <v>0.52222900000000005</v>
      </c>
      <c r="M2253">
        <v>0.75043099999999996</v>
      </c>
      <c r="N2253">
        <v>1.00586</v>
      </c>
      <c r="O2253">
        <v>1.28041</v>
      </c>
      <c r="P2253">
        <v>1.56674</v>
      </c>
      <c r="Q2253">
        <v>1.8593999999999999</v>
      </c>
      <c r="R2253">
        <v>2.1556099999999998</v>
      </c>
      <c r="S2253">
        <v>2.4538199999999999</v>
      </c>
      <c r="T2253">
        <v>2.7516699999999998</v>
      </c>
      <c r="U2253">
        <v>3.0459000000000001</v>
      </c>
      <c r="V2253">
        <v>3.3331900000000001</v>
      </c>
      <c r="W2253">
        <v>3.6108600000000002</v>
      </c>
      <c r="X2253">
        <v>3.87703</v>
      </c>
      <c r="Y2253">
        <v>4.1304999999999996</v>
      </c>
      <c r="Z2253">
        <v>4.3705499999999997</v>
      </c>
      <c r="AA2253">
        <v>4.5968499999999999</v>
      </c>
      <c r="AB2253">
        <v>4.80931</v>
      </c>
      <c r="AC2253">
        <v>5.008</v>
      </c>
      <c r="AD2253">
        <v>5.1930699999999996</v>
      </c>
      <c r="AE2253">
        <v>5.36477</v>
      </c>
      <c r="AF2253">
        <v>5.5234199999999998</v>
      </c>
      <c r="AG2253">
        <v>5.6694000000000004</v>
      </c>
      <c r="AH2253">
        <v>5.8031800000000002</v>
      </c>
      <c r="AI2253">
        <v>5.9253</v>
      </c>
      <c r="AJ2253">
        <v>6.0346500000000001</v>
      </c>
      <c r="AK2253">
        <v>6.1326799999999997</v>
      </c>
      <c r="AL2253">
        <v>6.3529099999999996</v>
      </c>
    </row>
    <row r="2254" spans="1:38" x14ac:dyDescent="0.35">
      <c r="A2254" t="s">
        <v>808</v>
      </c>
      <c r="B2254">
        <v>5</v>
      </c>
      <c r="C2254">
        <v>2003</v>
      </c>
      <c r="D2254">
        <v>1</v>
      </c>
      <c r="E2254">
        <v>1</v>
      </c>
      <c r="F2254">
        <v>1</v>
      </c>
      <c r="G2254" t="s">
        <v>1065</v>
      </c>
      <c r="H2254">
        <v>0</v>
      </c>
      <c r="I2254">
        <v>1.75231E-2</v>
      </c>
      <c r="J2254">
        <v>5.7464000000000001E-2</v>
      </c>
      <c r="K2254">
        <v>0.13123399999999999</v>
      </c>
      <c r="L2254">
        <v>0.24490799999999999</v>
      </c>
      <c r="M2254">
        <v>0.38923999999999997</v>
      </c>
      <c r="N2254">
        <v>0.54479900000000003</v>
      </c>
      <c r="O2254">
        <v>0.68996599999999997</v>
      </c>
      <c r="P2254">
        <v>0.80825499999999995</v>
      </c>
      <c r="Q2254">
        <v>0.892262</v>
      </c>
      <c r="R2254">
        <v>0.94422099999999998</v>
      </c>
      <c r="S2254">
        <v>0.97264600000000001</v>
      </c>
      <c r="T2254">
        <v>0.98685900000000004</v>
      </c>
      <c r="U2254">
        <v>0.99361600000000005</v>
      </c>
      <c r="V2254">
        <v>0.99678199999999995</v>
      </c>
      <c r="W2254">
        <v>0.99828600000000001</v>
      </c>
      <c r="X2254">
        <v>0.99902400000000002</v>
      </c>
      <c r="Y2254">
        <v>0.99940099999999998</v>
      </c>
      <c r="Z2254">
        <v>0.99960199999999999</v>
      </c>
      <c r="AA2254">
        <v>0.99971500000000002</v>
      </c>
      <c r="AB2254">
        <v>0.99978</v>
      </c>
      <c r="AC2254">
        <v>0.99981900000000001</v>
      </c>
      <c r="AD2254">
        <v>0.99984200000000001</v>
      </c>
      <c r="AE2254">
        <v>0.99985500000000005</v>
      </c>
      <c r="AF2254">
        <v>0.99986299999999995</v>
      </c>
      <c r="AG2254">
        <v>0.99986600000000003</v>
      </c>
      <c r="AH2254">
        <v>0.99986600000000003</v>
      </c>
      <c r="AI2254">
        <v>0.99986399999999998</v>
      </c>
      <c r="AJ2254">
        <v>0.99987000000000004</v>
      </c>
      <c r="AK2254">
        <v>0.999884</v>
      </c>
      <c r="AL2254">
        <v>0.99990599999999996</v>
      </c>
    </row>
    <row r="2255" spans="1:38" x14ac:dyDescent="0.35">
      <c r="A2255" t="s">
        <v>810</v>
      </c>
      <c r="B2255">
        <v>5</v>
      </c>
      <c r="C2255">
        <v>2003</v>
      </c>
      <c r="D2255">
        <v>1</v>
      </c>
      <c r="E2255">
        <v>1</v>
      </c>
      <c r="F2255">
        <v>1</v>
      </c>
      <c r="G2255" t="s">
        <v>1066</v>
      </c>
      <c r="H2255">
        <v>1.5756900000000001E-2</v>
      </c>
      <c r="I2255">
        <v>7.0246400000000001E-2</v>
      </c>
      <c r="J2255">
        <v>0.17907899999999999</v>
      </c>
      <c r="K2255">
        <v>0.32938800000000001</v>
      </c>
      <c r="L2255">
        <v>0.52222900000000005</v>
      </c>
      <c r="M2255">
        <v>0.75043099999999996</v>
      </c>
      <c r="N2255">
        <v>1.00586</v>
      </c>
      <c r="O2255">
        <v>1.28041</v>
      </c>
      <c r="P2255">
        <v>1.56674</v>
      </c>
      <c r="Q2255">
        <v>1.8593999999999999</v>
      </c>
      <c r="R2255">
        <v>2.1556099999999998</v>
      </c>
      <c r="S2255">
        <v>2.4538199999999999</v>
      </c>
      <c r="T2255">
        <v>2.7516699999999998</v>
      </c>
      <c r="U2255">
        <v>3.0459000000000001</v>
      </c>
      <c r="V2255">
        <v>3.3331900000000001</v>
      </c>
      <c r="W2255">
        <v>3.6108600000000002</v>
      </c>
      <c r="X2255">
        <v>3.87703</v>
      </c>
      <c r="Y2255">
        <v>4.1304999999999996</v>
      </c>
      <c r="Z2255">
        <v>4.3705499999999997</v>
      </c>
      <c r="AA2255">
        <v>4.5968499999999999</v>
      </c>
      <c r="AB2255">
        <v>4.80931</v>
      </c>
      <c r="AC2255">
        <v>5.008</v>
      </c>
      <c r="AD2255">
        <v>5.1930699999999996</v>
      </c>
      <c r="AE2255">
        <v>5.36477</v>
      </c>
      <c r="AF2255">
        <v>5.5234199999999998</v>
      </c>
      <c r="AG2255">
        <v>5.6694000000000004</v>
      </c>
      <c r="AH2255">
        <v>5.8031800000000002</v>
      </c>
      <c r="AI2255">
        <v>5.9253</v>
      </c>
      <c r="AJ2255">
        <v>6.0346500000000001</v>
      </c>
      <c r="AK2255">
        <v>6.1326799999999997</v>
      </c>
      <c r="AL2255">
        <v>6.3529099999999996</v>
      </c>
    </row>
    <row r="2256" spans="1:38" x14ac:dyDescent="0.35">
      <c r="A2256" t="s">
        <v>808</v>
      </c>
      <c r="B2256">
        <v>6</v>
      </c>
      <c r="C2256">
        <v>2003</v>
      </c>
      <c r="D2256">
        <v>1</v>
      </c>
      <c r="E2256">
        <v>1</v>
      </c>
      <c r="F2256">
        <v>1</v>
      </c>
      <c r="G2256" t="s">
        <v>1067</v>
      </c>
      <c r="H2256">
        <v>0</v>
      </c>
      <c r="I2256">
        <v>8.1285999999999997E-3</v>
      </c>
      <c r="J2256">
        <v>4.4974800000000002E-2</v>
      </c>
      <c r="K2256">
        <v>0.139098</v>
      </c>
      <c r="L2256">
        <v>0.30765999999999999</v>
      </c>
      <c r="M2256">
        <v>0.52420900000000004</v>
      </c>
      <c r="N2256">
        <v>0.73062700000000003</v>
      </c>
      <c r="O2256">
        <v>0.877054</v>
      </c>
      <c r="P2256">
        <v>0.95405300000000004</v>
      </c>
      <c r="Q2256">
        <v>0.98509000000000002</v>
      </c>
      <c r="R2256">
        <v>0.99543599999999999</v>
      </c>
      <c r="S2256">
        <v>0.99854900000000002</v>
      </c>
      <c r="T2256">
        <v>0.99946100000000004</v>
      </c>
      <c r="U2256">
        <v>0.99973599999999996</v>
      </c>
      <c r="V2256">
        <v>0.99982300000000002</v>
      </c>
      <c r="W2256">
        <v>0.99985400000000002</v>
      </c>
      <c r="X2256">
        <v>0.99986600000000003</v>
      </c>
      <c r="Y2256">
        <v>0.99987099999999995</v>
      </c>
      <c r="Z2256">
        <v>0.99987300000000001</v>
      </c>
      <c r="AA2256">
        <v>0.99987400000000004</v>
      </c>
      <c r="AB2256">
        <v>0.99987499999999996</v>
      </c>
      <c r="AC2256">
        <v>0.99987499999999996</v>
      </c>
      <c r="AD2256">
        <v>0.99987499999999996</v>
      </c>
      <c r="AE2256">
        <v>0.99987499999999996</v>
      </c>
      <c r="AF2256">
        <v>0.99987499999999996</v>
      </c>
      <c r="AG2256">
        <v>0.99987499999999996</v>
      </c>
      <c r="AH2256">
        <v>0.99987499999999996</v>
      </c>
      <c r="AI2256">
        <v>0.99987499999999996</v>
      </c>
      <c r="AJ2256">
        <v>0.99987499999999996</v>
      </c>
      <c r="AK2256">
        <v>0.99987499999999996</v>
      </c>
      <c r="AL2256">
        <v>0.99987599999999999</v>
      </c>
    </row>
    <row r="2257" spans="1:38" x14ac:dyDescent="0.35">
      <c r="A2257" t="s">
        <v>810</v>
      </c>
      <c r="B2257">
        <v>6</v>
      </c>
      <c r="C2257">
        <v>2003</v>
      </c>
      <c r="D2257">
        <v>1</v>
      </c>
      <c r="E2257">
        <v>1</v>
      </c>
      <c r="F2257">
        <v>1</v>
      </c>
      <c r="G2257" t="s">
        <v>1068</v>
      </c>
      <c r="H2257">
        <v>2.0172599999999999E-2</v>
      </c>
      <c r="I2257">
        <v>8.0052300000000007E-2</v>
      </c>
      <c r="J2257">
        <v>0.192721</v>
      </c>
      <c r="K2257">
        <v>0.34431499999999998</v>
      </c>
      <c r="L2257">
        <v>0.53434400000000004</v>
      </c>
      <c r="M2257">
        <v>0.75473299999999999</v>
      </c>
      <c r="N2257">
        <v>0.99711099999999997</v>
      </c>
      <c r="O2257">
        <v>1.25593</v>
      </c>
      <c r="P2257">
        <v>1.5311699999999999</v>
      </c>
      <c r="Q2257">
        <v>1.8228500000000001</v>
      </c>
      <c r="R2257">
        <v>2.1259399999999999</v>
      </c>
      <c r="S2257">
        <v>2.4331900000000002</v>
      </c>
      <c r="T2257">
        <v>2.7385799999999998</v>
      </c>
      <c r="U2257">
        <v>3.0379200000000002</v>
      </c>
      <c r="V2257">
        <v>3.3283499999999999</v>
      </c>
      <c r="W2257">
        <v>3.6078600000000001</v>
      </c>
      <c r="X2257">
        <v>3.8751000000000002</v>
      </c>
      <c r="Y2257">
        <v>4.1291900000000004</v>
      </c>
      <c r="Z2257">
        <v>4.3696200000000003</v>
      </c>
      <c r="AA2257">
        <v>4.5961499999999997</v>
      </c>
      <c r="AB2257">
        <v>4.8087600000000004</v>
      </c>
      <c r="AC2257">
        <v>5.0075399999999997</v>
      </c>
      <c r="AD2257">
        <v>5.1926800000000002</v>
      </c>
      <c r="AE2257">
        <v>5.36442</v>
      </c>
      <c r="AF2257">
        <v>5.5230899999999998</v>
      </c>
      <c r="AG2257">
        <v>5.6690899999999997</v>
      </c>
      <c r="AH2257">
        <v>5.8028700000000004</v>
      </c>
      <c r="AI2257">
        <v>5.9249799999999997</v>
      </c>
      <c r="AJ2257">
        <v>6.0343600000000004</v>
      </c>
      <c r="AK2257">
        <v>6.1324500000000004</v>
      </c>
      <c r="AL2257">
        <v>6.3527800000000001</v>
      </c>
    </row>
    <row r="2258" spans="1:38" x14ac:dyDescent="0.35">
      <c r="A2258" t="s">
        <v>806</v>
      </c>
      <c r="B2258" t="s">
        <v>103</v>
      </c>
      <c r="C2258">
        <v>2004</v>
      </c>
      <c r="D2258">
        <v>1</v>
      </c>
      <c r="E2258">
        <v>1</v>
      </c>
      <c r="F2258">
        <v>1</v>
      </c>
      <c r="G2258" t="s">
        <v>1069</v>
      </c>
      <c r="H2258">
        <v>0</v>
      </c>
      <c r="I2258">
        <v>0</v>
      </c>
      <c r="J2258">
        <v>0</v>
      </c>
      <c r="K2258">
        <v>0</v>
      </c>
      <c r="L2258">
        <v>3.49948E-2</v>
      </c>
      <c r="M2258">
        <v>0.17141000000000001</v>
      </c>
      <c r="N2258">
        <v>0.46875600000000001</v>
      </c>
      <c r="O2258">
        <v>0.85585699999999998</v>
      </c>
      <c r="P2258">
        <v>1.24166</v>
      </c>
      <c r="Q2258">
        <v>1.59975</v>
      </c>
      <c r="R2258">
        <v>1.93689</v>
      </c>
      <c r="S2258">
        <v>2.2614999999999998</v>
      </c>
      <c r="T2258">
        <v>2.5771500000000001</v>
      </c>
      <c r="U2258">
        <v>2.8841199999999998</v>
      </c>
      <c r="V2258">
        <v>3.1814</v>
      </c>
      <c r="W2258">
        <v>3.4676999999999998</v>
      </c>
      <c r="X2258">
        <v>3.7418499999999999</v>
      </c>
      <c r="Y2258">
        <v>4.00298</v>
      </c>
      <c r="Z2258">
        <v>4.2505100000000002</v>
      </c>
      <c r="AA2258">
        <v>4.4841600000000001</v>
      </c>
      <c r="AB2258">
        <v>4.70383</v>
      </c>
      <c r="AC2258">
        <v>4.9095800000000001</v>
      </c>
      <c r="AD2258">
        <v>5.1015600000000001</v>
      </c>
      <c r="AE2258">
        <v>5.2799899999999997</v>
      </c>
      <c r="AF2258">
        <v>5.4451799999999997</v>
      </c>
      <c r="AG2258">
        <v>5.59748</v>
      </c>
      <c r="AH2258">
        <v>5.7373099999999999</v>
      </c>
      <c r="AI2258">
        <v>5.8651999999999997</v>
      </c>
      <c r="AJ2258">
        <v>5.9817099999999996</v>
      </c>
      <c r="AK2258">
        <v>6.0844100000000001</v>
      </c>
      <c r="AL2258">
        <v>6.3153199999999998</v>
      </c>
    </row>
    <row r="2259" spans="1:38" x14ac:dyDescent="0.35">
      <c r="A2259" t="s">
        <v>808</v>
      </c>
      <c r="B2259">
        <v>1</v>
      </c>
      <c r="C2259">
        <v>2004</v>
      </c>
      <c r="D2259">
        <v>1</v>
      </c>
      <c r="E2259">
        <v>1</v>
      </c>
      <c r="F2259">
        <v>1</v>
      </c>
      <c r="G2259" t="s">
        <v>1070</v>
      </c>
      <c r="H2259">
        <v>0</v>
      </c>
      <c r="I2259">
        <v>3.75764E-3</v>
      </c>
      <c r="J2259">
        <v>5.09077E-2</v>
      </c>
      <c r="K2259">
        <v>0.23291100000000001</v>
      </c>
      <c r="L2259">
        <v>0.55819300000000005</v>
      </c>
      <c r="M2259">
        <v>0.84004199999999996</v>
      </c>
      <c r="N2259">
        <v>0.95600200000000002</v>
      </c>
      <c r="O2259">
        <v>0.95989000000000002</v>
      </c>
      <c r="P2259">
        <v>0.91556999999999999</v>
      </c>
      <c r="Q2259">
        <v>0.85012900000000002</v>
      </c>
      <c r="R2259">
        <v>0.77609700000000004</v>
      </c>
      <c r="S2259">
        <v>0.70100300000000004</v>
      </c>
      <c r="T2259">
        <v>0.62941499999999995</v>
      </c>
      <c r="U2259">
        <v>0.56379900000000005</v>
      </c>
      <c r="V2259">
        <v>0.50519199999999997</v>
      </c>
      <c r="W2259">
        <v>0.453737</v>
      </c>
      <c r="X2259">
        <v>0.40907100000000002</v>
      </c>
      <c r="Y2259">
        <v>0.37058000000000002</v>
      </c>
      <c r="Z2259">
        <v>0.337557</v>
      </c>
      <c r="AA2259">
        <v>0.30929299999999998</v>
      </c>
      <c r="AB2259">
        <v>0.28512799999999999</v>
      </c>
      <c r="AC2259">
        <v>0.26447100000000001</v>
      </c>
      <c r="AD2259">
        <v>0.246807</v>
      </c>
      <c r="AE2259">
        <v>0.23169500000000001</v>
      </c>
      <c r="AF2259">
        <v>0.21875700000000001</v>
      </c>
      <c r="AG2259">
        <v>0.207676</v>
      </c>
      <c r="AH2259">
        <v>0.198184</v>
      </c>
      <c r="AI2259">
        <v>0.190056</v>
      </c>
      <c r="AJ2259">
        <v>0.18241099999999999</v>
      </c>
      <c r="AK2259">
        <v>0.17507900000000001</v>
      </c>
      <c r="AL2259">
        <v>0.15950400000000001</v>
      </c>
    </row>
    <row r="2260" spans="1:38" x14ac:dyDescent="0.35">
      <c r="A2260" t="s">
        <v>810</v>
      </c>
      <c r="B2260">
        <v>1</v>
      </c>
      <c r="C2260">
        <v>2004</v>
      </c>
      <c r="D2260">
        <v>1</v>
      </c>
      <c r="E2260">
        <v>1</v>
      </c>
      <c r="F2260">
        <v>1</v>
      </c>
      <c r="G2260" t="s">
        <v>1071</v>
      </c>
      <c r="H2260">
        <v>3.2773499999999997E-2</v>
      </c>
      <c r="I2260">
        <v>0.100285</v>
      </c>
      <c r="J2260">
        <v>0.21429799999999999</v>
      </c>
      <c r="K2260">
        <v>0.35818299999999997</v>
      </c>
      <c r="L2260">
        <v>0.52882600000000002</v>
      </c>
      <c r="M2260">
        <v>0.72297999999999996</v>
      </c>
      <c r="N2260">
        <v>0.94805300000000003</v>
      </c>
      <c r="O2260">
        <v>1.2035899999999999</v>
      </c>
      <c r="P2260">
        <v>1.4770399999999999</v>
      </c>
      <c r="Q2260">
        <v>1.7576499999999999</v>
      </c>
      <c r="R2260">
        <v>2.0386199999999999</v>
      </c>
      <c r="S2260">
        <v>2.3151000000000002</v>
      </c>
      <c r="T2260">
        <v>2.5833599999999999</v>
      </c>
      <c r="U2260">
        <v>2.8405300000000002</v>
      </c>
      <c r="V2260">
        <v>3.0844900000000002</v>
      </c>
      <c r="W2260">
        <v>3.3137599999999998</v>
      </c>
      <c r="X2260">
        <v>3.5274100000000002</v>
      </c>
      <c r="Y2260">
        <v>3.7249599999999998</v>
      </c>
      <c r="Z2260">
        <v>3.9062899999999998</v>
      </c>
      <c r="AA2260">
        <v>4.0715399999999997</v>
      </c>
      <c r="AB2260">
        <v>4.2211299999999996</v>
      </c>
      <c r="AC2260">
        <v>4.3556100000000004</v>
      </c>
      <c r="AD2260">
        <v>4.4756799999999997</v>
      </c>
      <c r="AE2260">
        <v>4.5821100000000001</v>
      </c>
      <c r="AF2260">
        <v>4.6757400000000002</v>
      </c>
      <c r="AG2260">
        <v>4.7574399999999999</v>
      </c>
      <c r="AH2260">
        <v>4.8280500000000002</v>
      </c>
      <c r="AI2260">
        <v>4.88842</v>
      </c>
      <c r="AJ2260">
        <v>4.9564899999999996</v>
      </c>
      <c r="AK2260">
        <v>5.0343299999999997</v>
      </c>
      <c r="AL2260">
        <v>5.2112999999999996</v>
      </c>
    </row>
    <row r="2261" spans="1:38" x14ac:dyDescent="0.35">
      <c r="A2261" t="s">
        <v>808</v>
      </c>
      <c r="B2261">
        <v>2</v>
      </c>
      <c r="C2261">
        <v>2004</v>
      </c>
      <c r="D2261">
        <v>1</v>
      </c>
      <c r="E2261">
        <v>1</v>
      </c>
      <c r="F2261">
        <v>1</v>
      </c>
      <c r="G2261" t="s">
        <v>1072</v>
      </c>
      <c r="H2261">
        <v>0</v>
      </c>
      <c r="I2261" s="2">
        <v>7.5619800000000001E-6</v>
      </c>
      <c r="J2261">
        <v>6.6459099999999997E-4</v>
      </c>
      <c r="K2261">
        <v>2.1304199999999999E-2</v>
      </c>
      <c r="L2261">
        <v>0.19608400000000001</v>
      </c>
      <c r="M2261">
        <v>0.574434</v>
      </c>
      <c r="N2261">
        <v>0.85866500000000001</v>
      </c>
      <c r="O2261">
        <v>0.96506599999999998</v>
      </c>
      <c r="P2261">
        <v>0.99228099999999997</v>
      </c>
      <c r="Q2261">
        <v>0.99826499999999996</v>
      </c>
      <c r="R2261">
        <v>0.99957300000000004</v>
      </c>
      <c r="S2261">
        <v>0.99988100000000002</v>
      </c>
      <c r="T2261">
        <v>0.99996200000000002</v>
      </c>
      <c r="U2261">
        <v>0.99998600000000004</v>
      </c>
      <c r="V2261">
        <v>0.99999400000000005</v>
      </c>
      <c r="W2261">
        <v>0.99999700000000002</v>
      </c>
      <c r="X2261">
        <v>0.99999899999999997</v>
      </c>
      <c r="Y2261">
        <v>0.99999899999999997</v>
      </c>
      <c r="Z2261">
        <v>0.99999899999999997</v>
      </c>
      <c r="AA2261">
        <v>1</v>
      </c>
      <c r="AB2261">
        <v>1</v>
      </c>
      <c r="AC2261">
        <v>1</v>
      </c>
      <c r="AD2261">
        <v>1</v>
      </c>
      <c r="AE2261">
        <v>1</v>
      </c>
      <c r="AF2261">
        <v>1</v>
      </c>
      <c r="AG2261">
        <v>1</v>
      </c>
      <c r="AH2261">
        <v>1</v>
      </c>
      <c r="AI2261">
        <v>1</v>
      </c>
      <c r="AJ2261">
        <v>1</v>
      </c>
      <c r="AK2261">
        <v>1</v>
      </c>
      <c r="AL2261">
        <v>1</v>
      </c>
    </row>
    <row r="2262" spans="1:38" x14ac:dyDescent="0.35">
      <c r="A2262" t="s">
        <v>810</v>
      </c>
      <c r="B2262">
        <v>2</v>
      </c>
      <c r="C2262">
        <v>2004</v>
      </c>
      <c r="D2262">
        <v>1</v>
      </c>
      <c r="E2262">
        <v>1</v>
      </c>
      <c r="F2262">
        <v>1</v>
      </c>
      <c r="G2262" t="s">
        <v>1073</v>
      </c>
      <c r="H2262">
        <v>3.8733700000000003E-2</v>
      </c>
      <c r="I2262">
        <v>0.13276399999999999</v>
      </c>
      <c r="J2262">
        <v>0.30129800000000001</v>
      </c>
      <c r="K2262">
        <v>0.48378500000000002</v>
      </c>
      <c r="L2262">
        <v>0.63619899999999996</v>
      </c>
      <c r="M2262">
        <v>0.791547</v>
      </c>
      <c r="N2262">
        <v>0.98648100000000005</v>
      </c>
      <c r="O2262">
        <v>1.2313700000000001</v>
      </c>
      <c r="P2262">
        <v>1.51281</v>
      </c>
      <c r="Q2262">
        <v>1.8134399999999999</v>
      </c>
      <c r="R2262">
        <v>2.12195</v>
      </c>
      <c r="S2262">
        <v>2.4316300000000002</v>
      </c>
      <c r="T2262">
        <v>2.7379699999999998</v>
      </c>
      <c r="U2262">
        <v>3.0376799999999999</v>
      </c>
      <c r="V2262">
        <v>3.3282400000000001</v>
      </c>
      <c r="W2262">
        <v>3.6078000000000001</v>
      </c>
      <c r="X2262">
        <v>3.87507</v>
      </c>
      <c r="Y2262">
        <v>4.1291700000000002</v>
      </c>
      <c r="Z2262">
        <v>4.3696000000000002</v>
      </c>
      <c r="AA2262">
        <v>4.5961400000000001</v>
      </c>
      <c r="AB2262">
        <v>4.8087600000000004</v>
      </c>
      <c r="AC2262">
        <v>5.0075399999999997</v>
      </c>
      <c r="AD2262">
        <v>5.1926699999999997</v>
      </c>
      <c r="AE2262">
        <v>5.36442</v>
      </c>
      <c r="AF2262">
        <v>5.5230899999999998</v>
      </c>
      <c r="AG2262">
        <v>5.6690800000000001</v>
      </c>
      <c r="AH2262">
        <v>5.8028599999999999</v>
      </c>
      <c r="AI2262">
        <v>5.9249700000000001</v>
      </c>
      <c r="AJ2262">
        <v>6.0343499999999999</v>
      </c>
      <c r="AK2262">
        <v>6.1324399999999999</v>
      </c>
      <c r="AL2262">
        <v>6.3527800000000001</v>
      </c>
    </row>
    <row r="2263" spans="1:38" x14ac:dyDescent="0.35">
      <c r="A2263" t="s">
        <v>808</v>
      </c>
      <c r="B2263">
        <v>3</v>
      </c>
      <c r="C2263">
        <v>2004</v>
      </c>
      <c r="D2263">
        <v>1</v>
      </c>
      <c r="E2263">
        <v>1</v>
      </c>
      <c r="F2263">
        <v>1</v>
      </c>
      <c r="G2263" t="s">
        <v>1074</v>
      </c>
      <c r="H2263">
        <v>0</v>
      </c>
      <c r="I2263" s="2">
        <v>2.2679499999999999E-7</v>
      </c>
      <c r="J2263" s="2">
        <v>2.5400400000000002E-5</v>
      </c>
      <c r="K2263">
        <v>1.3362000000000001E-3</v>
      </c>
      <c r="L2263">
        <v>3.0018300000000001E-2</v>
      </c>
      <c r="M2263">
        <v>0.20678099999999999</v>
      </c>
      <c r="N2263">
        <v>0.54617300000000002</v>
      </c>
      <c r="O2263">
        <v>0.81882100000000002</v>
      </c>
      <c r="P2263">
        <v>0.94275900000000001</v>
      </c>
      <c r="Q2263">
        <v>0.98362499999999997</v>
      </c>
      <c r="R2263">
        <v>0.99531400000000003</v>
      </c>
      <c r="S2263">
        <v>0.99857200000000002</v>
      </c>
      <c r="T2263">
        <v>0.99952099999999999</v>
      </c>
      <c r="U2263">
        <v>0.99982000000000004</v>
      </c>
      <c r="V2263">
        <v>0.99992400000000004</v>
      </c>
      <c r="W2263">
        <v>0.99996399999999996</v>
      </c>
      <c r="X2263">
        <v>0.99998100000000001</v>
      </c>
      <c r="Y2263">
        <v>0.99998900000000002</v>
      </c>
      <c r="Z2263">
        <v>0.99999300000000002</v>
      </c>
      <c r="AA2263">
        <v>0.99999499999999997</v>
      </c>
      <c r="AB2263">
        <v>0.999996</v>
      </c>
      <c r="AC2263">
        <v>0.99999700000000002</v>
      </c>
      <c r="AD2263">
        <v>0.99999700000000002</v>
      </c>
      <c r="AE2263">
        <v>0.99999800000000005</v>
      </c>
      <c r="AF2263">
        <v>0.99999800000000005</v>
      </c>
      <c r="AG2263">
        <v>0.99999800000000005</v>
      </c>
      <c r="AH2263">
        <v>0.99999700000000002</v>
      </c>
      <c r="AI2263">
        <v>0.99999700000000002</v>
      </c>
      <c r="AJ2263">
        <v>0.99999700000000002</v>
      </c>
      <c r="AK2263">
        <v>0.99999800000000005</v>
      </c>
      <c r="AL2263">
        <v>0.99999899999999997</v>
      </c>
    </row>
    <row r="2264" spans="1:38" x14ac:dyDescent="0.35">
      <c r="A2264" t="s">
        <v>810</v>
      </c>
      <c r="B2264">
        <v>3</v>
      </c>
      <c r="C2264">
        <v>2004</v>
      </c>
      <c r="D2264">
        <v>1</v>
      </c>
      <c r="E2264">
        <v>1</v>
      </c>
      <c r="F2264">
        <v>1</v>
      </c>
      <c r="G2264" t="s">
        <v>1075</v>
      </c>
      <c r="H2264">
        <v>4.0964199999999999E-2</v>
      </c>
      <c r="I2264">
        <v>0.13791900000000001</v>
      </c>
      <c r="J2264">
        <v>0.31542500000000001</v>
      </c>
      <c r="K2264">
        <v>0.54575099999999999</v>
      </c>
      <c r="L2264">
        <v>0.75289799999999996</v>
      </c>
      <c r="M2264">
        <v>0.91881699999999999</v>
      </c>
      <c r="N2264">
        <v>1.0877300000000001</v>
      </c>
      <c r="O2264">
        <v>1.2921</v>
      </c>
      <c r="P2264">
        <v>1.5413300000000001</v>
      </c>
      <c r="Q2264">
        <v>1.8248500000000001</v>
      </c>
      <c r="R2264">
        <v>2.12622</v>
      </c>
      <c r="S2264">
        <v>2.4332400000000001</v>
      </c>
      <c r="T2264">
        <v>2.7386200000000001</v>
      </c>
      <c r="U2264">
        <v>3.03796</v>
      </c>
      <c r="V2264">
        <v>3.3283700000000001</v>
      </c>
      <c r="W2264">
        <v>3.6078800000000002</v>
      </c>
      <c r="X2264">
        <v>3.8751099999999998</v>
      </c>
      <c r="Y2264">
        <v>4.1292</v>
      </c>
      <c r="Z2264">
        <v>4.3696200000000003</v>
      </c>
      <c r="AA2264">
        <v>4.5961600000000002</v>
      </c>
      <c r="AB2264">
        <v>4.80877</v>
      </c>
      <c r="AC2264">
        <v>5.0075500000000002</v>
      </c>
      <c r="AD2264">
        <v>5.1926800000000002</v>
      </c>
      <c r="AE2264">
        <v>5.36442</v>
      </c>
      <c r="AF2264">
        <v>5.5231000000000003</v>
      </c>
      <c r="AG2264">
        <v>5.6690899999999997</v>
      </c>
      <c r="AH2264">
        <v>5.8028700000000004</v>
      </c>
      <c r="AI2264">
        <v>5.9249900000000002</v>
      </c>
      <c r="AJ2264">
        <v>6.0343600000000004</v>
      </c>
      <c r="AK2264">
        <v>6.1324500000000004</v>
      </c>
      <c r="AL2264">
        <v>6.3527800000000001</v>
      </c>
    </row>
    <row r="2265" spans="1:38" x14ac:dyDescent="0.35">
      <c r="A2265" t="s">
        <v>808</v>
      </c>
      <c r="B2265">
        <v>4</v>
      </c>
      <c r="C2265">
        <v>2004</v>
      </c>
      <c r="D2265">
        <v>1</v>
      </c>
      <c r="E2265">
        <v>1</v>
      </c>
      <c r="F2265">
        <v>1</v>
      </c>
      <c r="G2265" t="s">
        <v>1076</v>
      </c>
      <c r="H2265">
        <v>0</v>
      </c>
      <c r="I2265">
        <v>1.75231E-2</v>
      </c>
      <c r="J2265">
        <v>5.7464000000000001E-2</v>
      </c>
      <c r="K2265">
        <v>0.13123399999999999</v>
      </c>
      <c r="L2265">
        <v>0.24490799999999999</v>
      </c>
      <c r="M2265">
        <v>0.38923999999999997</v>
      </c>
      <c r="N2265">
        <v>0.54479900000000003</v>
      </c>
      <c r="O2265">
        <v>0.68996599999999997</v>
      </c>
      <c r="P2265">
        <v>0.80825499999999995</v>
      </c>
      <c r="Q2265">
        <v>0.892262</v>
      </c>
      <c r="R2265">
        <v>0.94422099999999998</v>
      </c>
      <c r="S2265">
        <v>0.97264600000000001</v>
      </c>
      <c r="T2265">
        <v>0.98685900000000004</v>
      </c>
      <c r="U2265">
        <v>0.99361600000000005</v>
      </c>
      <c r="V2265">
        <v>0.99678199999999995</v>
      </c>
      <c r="W2265">
        <v>0.99828600000000001</v>
      </c>
      <c r="X2265">
        <v>0.99902400000000002</v>
      </c>
      <c r="Y2265">
        <v>0.99940099999999998</v>
      </c>
      <c r="Z2265">
        <v>0.99960199999999999</v>
      </c>
      <c r="AA2265">
        <v>0.99971500000000002</v>
      </c>
      <c r="AB2265">
        <v>0.99978</v>
      </c>
      <c r="AC2265">
        <v>0.99981900000000001</v>
      </c>
      <c r="AD2265">
        <v>0.99984200000000001</v>
      </c>
      <c r="AE2265">
        <v>0.99985500000000005</v>
      </c>
      <c r="AF2265">
        <v>0.99986299999999995</v>
      </c>
      <c r="AG2265">
        <v>0.99986600000000003</v>
      </c>
      <c r="AH2265">
        <v>0.99986600000000003</v>
      </c>
      <c r="AI2265">
        <v>0.99986399999999998</v>
      </c>
      <c r="AJ2265">
        <v>0.99987000000000004</v>
      </c>
      <c r="AK2265">
        <v>0.999884</v>
      </c>
      <c r="AL2265">
        <v>0.99990599999999996</v>
      </c>
    </row>
    <row r="2266" spans="1:38" x14ac:dyDescent="0.35">
      <c r="A2266" t="s">
        <v>810</v>
      </c>
      <c r="B2266">
        <v>4</v>
      </c>
      <c r="C2266">
        <v>2004</v>
      </c>
      <c r="D2266">
        <v>1</v>
      </c>
      <c r="E2266">
        <v>1</v>
      </c>
      <c r="F2266">
        <v>1</v>
      </c>
      <c r="G2266" t="s">
        <v>1077</v>
      </c>
      <c r="H2266">
        <v>1.5756900000000001E-2</v>
      </c>
      <c r="I2266">
        <v>7.0246400000000001E-2</v>
      </c>
      <c r="J2266">
        <v>0.17907899999999999</v>
      </c>
      <c r="K2266">
        <v>0.32938800000000001</v>
      </c>
      <c r="L2266">
        <v>0.52222900000000005</v>
      </c>
      <c r="M2266">
        <v>0.75043099999999996</v>
      </c>
      <c r="N2266">
        <v>1.00586</v>
      </c>
      <c r="O2266">
        <v>1.28041</v>
      </c>
      <c r="P2266">
        <v>1.56674</v>
      </c>
      <c r="Q2266">
        <v>1.8593999999999999</v>
      </c>
      <c r="R2266">
        <v>2.1556099999999998</v>
      </c>
      <c r="S2266">
        <v>2.4538199999999999</v>
      </c>
      <c r="T2266">
        <v>2.7516699999999998</v>
      </c>
      <c r="U2266">
        <v>3.0459000000000001</v>
      </c>
      <c r="V2266">
        <v>3.3331900000000001</v>
      </c>
      <c r="W2266">
        <v>3.6108600000000002</v>
      </c>
      <c r="X2266">
        <v>3.87703</v>
      </c>
      <c r="Y2266">
        <v>4.1304999999999996</v>
      </c>
      <c r="Z2266">
        <v>4.3705499999999997</v>
      </c>
      <c r="AA2266">
        <v>4.5968499999999999</v>
      </c>
      <c r="AB2266">
        <v>4.80931</v>
      </c>
      <c r="AC2266">
        <v>5.008</v>
      </c>
      <c r="AD2266">
        <v>5.1930699999999996</v>
      </c>
      <c r="AE2266">
        <v>5.36477</v>
      </c>
      <c r="AF2266">
        <v>5.5234199999999998</v>
      </c>
      <c r="AG2266">
        <v>5.6694000000000004</v>
      </c>
      <c r="AH2266">
        <v>5.8031800000000002</v>
      </c>
      <c r="AI2266">
        <v>5.9253</v>
      </c>
      <c r="AJ2266">
        <v>6.0346500000000001</v>
      </c>
      <c r="AK2266">
        <v>6.1326799999999997</v>
      </c>
      <c r="AL2266">
        <v>6.3529099999999996</v>
      </c>
    </row>
    <row r="2267" spans="1:38" x14ac:dyDescent="0.35">
      <c r="A2267" t="s">
        <v>808</v>
      </c>
      <c r="B2267">
        <v>5</v>
      </c>
      <c r="C2267">
        <v>2004</v>
      </c>
      <c r="D2267">
        <v>1</v>
      </c>
      <c r="E2267">
        <v>1</v>
      </c>
      <c r="F2267">
        <v>1</v>
      </c>
      <c r="G2267" t="s">
        <v>1078</v>
      </c>
      <c r="H2267">
        <v>0</v>
      </c>
      <c r="I2267">
        <v>1.75231E-2</v>
      </c>
      <c r="J2267">
        <v>5.7464000000000001E-2</v>
      </c>
      <c r="K2267">
        <v>0.13123399999999999</v>
      </c>
      <c r="L2267">
        <v>0.24490799999999999</v>
      </c>
      <c r="M2267">
        <v>0.38923999999999997</v>
      </c>
      <c r="N2267">
        <v>0.54479900000000003</v>
      </c>
      <c r="O2267">
        <v>0.68996599999999997</v>
      </c>
      <c r="P2267">
        <v>0.80825499999999995</v>
      </c>
      <c r="Q2267">
        <v>0.892262</v>
      </c>
      <c r="R2267">
        <v>0.94422099999999998</v>
      </c>
      <c r="S2267">
        <v>0.97264600000000001</v>
      </c>
      <c r="T2267">
        <v>0.98685900000000004</v>
      </c>
      <c r="U2267">
        <v>0.99361600000000005</v>
      </c>
      <c r="V2267">
        <v>0.99678199999999995</v>
      </c>
      <c r="W2267">
        <v>0.99828600000000001</v>
      </c>
      <c r="X2267">
        <v>0.99902400000000002</v>
      </c>
      <c r="Y2267">
        <v>0.99940099999999998</v>
      </c>
      <c r="Z2267">
        <v>0.99960199999999999</v>
      </c>
      <c r="AA2267">
        <v>0.99971500000000002</v>
      </c>
      <c r="AB2267">
        <v>0.99978</v>
      </c>
      <c r="AC2267">
        <v>0.99981900000000001</v>
      </c>
      <c r="AD2267">
        <v>0.99984200000000001</v>
      </c>
      <c r="AE2267">
        <v>0.99985500000000005</v>
      </c>
      <c r="AF2267">
        <v>0.99986299999999995</v>
      </c>
      <c r="AG2267">
        <v>0.99986600000000003</v>
      </c>
      <c r="AH2267">
        <v>0.99986600000000003</v>
      </c>
      <c r="AI2267">
        <v>0.99986399999999998</v>
      </c>
      <c r="AJ2267">
        <v>0.99987000000000004</v>
      </c>
      <c r="AK2267">
        <v>0.999884</v>
      </c>
      <c r="AL2267">
        <v>0.99990599999999996</v>
      </c>
    </row>
    <row r="2268" spans="1:38" x14ac:dyDescent="0.35">
      <c r="A2268" t="s">
        <v>810</v>
      </c>
      <c r="B2268">
        <v>5</v>
      </c>
      <c r="C2268">
        <v>2004</v>
      </c>
      <c r="D2268">
        <v>1</v>
      </c>
      <c r="E2268">
        <v>1</v>
      </c>
      <c r="F2268">
        <v>1</v>
      </c>
      <c r="G2268" t="s">
        <v>1079</v>
      </c>
      <c r="H2268">
        <v>1.5756900000000001E-2</v>
      </c>
      <c r="I2268">
        <v>7.0246400000000001E-2</v>
      </c>
      <c r="J2268">
        <v>0.17907899999999999</v>
      </c>
      <c r="K2268">
        <v>0.32938800000000001</v>
      </c>
      <c r="L2268">
        <v>0.52222900000000005</v>
      </c>
      <c r="M2268">
        <v>0.75043099999999996</v>
      </c>
      <c r="N2268">
        <v>1.00586</v>
      </c>
      <c r="O2268">
        <v>1.28041</v>
      </c>
      <c r="P2268">
        <v>1.56674</v>
      </c>
      <c r="Q2268">
        <v>1.8593999999999999</v>
      </c>
      <c r="R2268">
        <v>2.1556099999999998</v>
      </c>
      <c r="S2268">
        <v>2.4538199999999999</v>
      </c>
      <c r="T2268">
        <v>2.7516699999999998</v>
      </c>
      <c r="U2268">
        <v>3.0459000000000001</v>
      </c>
      <c r="V2268">
        <v>3.3331900000000001</v>
      </c>
      <c r="W2268">
        <v>3.6108600000000002</v>
      </c>
      <c r="X2268">
        <v>3.87703</v>
      </c>
      <c r="Y2268">
        <v>4.1304999999999996</v>
      </c>
      <c r="Z2268">
        <v>4.3705499999999997</v>
      </c>
      <c r="AA2268">
        <v>4.5968499999999999</v>
      </c>
      <c r="AB2268">
        <v>4.80931</v>
      </c>
      <c r="AC2268">
        <v>5.008</v>
      </c>
      <c r="AD2268">
        <v>5.1930699999999996</v>
      </c>
      <c r="AE2268">
        <v>5.36477</v>
      </c>
      <c r="AF2268">
        <v>5.5234199999999998</v>
      </c>
      <c r="AG2268">
        <v>5.6694000000000004</v>
      </c>
      <c r="AH2268">
        <v>5.8031800000000002</v>
      </c>
      <c r="AI2268">
        <v>5.9253</v>
      </c>
      <c r="AJ2268">
        <v>6.0346500000000001</v>
      </c>
      <c r="AK2268">
        <v>6.1326799999999997</v>
      </c>
      <c r="AL2268">
        <v>6.3529099999999996</v>
      </c>
    </row>
    <row r="2269" spans="1:38" x14ac:dyDescent="0.35">
      <c r="A2269" t="s">
        <v>808</v>
      </c>
      <c r="B2269">
        <v>6</v>
      </c>
      <c r="C2269">
        <v>2004</v>
      </c>
      <c r="D2269">
        <v>1</v>
      </c>
      <c r="E2269">
        <v>1</v>
      </c>
      <c r="F2269">
        <v>1</v>
      </c>
      <c r="G2269" t="s">
        <v>1080</v>
      </c>
      <c r="H2269">
        <v>0</v>
      </c>
      <c r="I2269">
        <v>8.1285999999999997E-3</v>
      </c>
      <c r="J2269">
        <v>4.4974800000000002E-2</v>
      </c>
      <c r="K2269">
        <v>0.139098</v>
      </c>
      <c r="L2269">
        <v>0.30765999999999999</v>
      </c>
      <c r="M2269">
        <v>0.52420900000000004</v>
      </c>
      <c r="N2269">
        <v>0.73062700000000003</v>
      </c>
      <c r="O2269">
        <v>0.877054</v>
      </c>
      <c r="P2269">
        <v>0.95405300000000004</v>
      </c>
      <c r="Q2269">
        <v>0.98509000000000002</v>
      </c>
      <c r="R2269">
        <v>0.99543599999999999</v>
      </c>
      <c r="S2269">
        <v>0.99854900000000002</v>
      </c>
      <c r="T2269">
        <v>0.99946100000000004</v>
      </c>
      <c r="U2269">
        <v>0.99973599999999996</v>
      </c>
      <c r="V2269">
        <v>0.99982300000000002</v>
      </c>
      <c r="W2269">
        <v>0.99985400000000002</v>
      </c>
      <c r="X2269">
        <v>0.99986600000000003</v>
      </c>
      <c r="Y2269">
        <v>0.99987099999999995</v>
      </c>
      <c r="Z2269">
        <v>0.99987300000000001</v>
      </c>
      <c r="AA2269">
        <v>0.99987400000000004</v>
      </c>
      <c r="AB2269">
        <v>0.99987499999999996</v>
      </c>
      <c r="AC2269">
        <v>0.99987499999999996</v>
      </c>
      <c r="AD2269">
        <v>0.99987499999999996</v>
      </c>
      <c r="AE2269">
        <v>0.99987499999999996</v>
      </c>
      <c r="AF2269">
        <v>0.99987499999999996</v>
      </c>
      <c r="AG2269">
        <v>0.99987499999999996</v>
      </c>
      <c r="AH2269">
        <v>0.99987499999999996</v>
      </c>
      <c r="AI2269">
        <v>0.99987499999999996</v>
      </c>
      <c r="AJ2269">
        <v>0.99987499999999996</v>
      </c>
      <c r="AK2269">
        <v>0.99987499999999996</v>
      </c>
      <c r="AL2269">
        <v>0.99987599999999999</v>
      </c>
    </row>
    <row r="2270" spans="1:38" x14ac:dyDescent="0.35">
      <c r="A2270" t="s">
        <v>810</v>
      </c>
      <c r="B2270">
        <v>6</v>
      </c>
      <c r="C2270">
        <v>2004</v>
      </c>
      <c r="D2270">
        <v>1</v>
      </c>
      <c r="E2270">
        <v>1</v>
      </c>
      <c r="F2270">
        <v>1</v>
      </c>
      <c r="G2270" t="s">
        <v>1081</v>
      </c>
      <c r="H2270">
        <v>2.0172599999999999E-2</v>
      </c>
      <c r="I2270">
        <v>8.0052300000000007E-2</v>
      </c>
      <c r="J2270">
        <v>0.192721</v>
      </c>
      <c r="K2270">
        <v>0.34431499999999998</v>
      </c>
      <c r="L2270">
        <v>0.53434400000000004</v>
      </c>
      <c r="M2270">
        <v>0.75473299999999999</v>
      </c>
      <c r="N2270">
        <v>0.99711099999999997</v>
      </c>
      <c r="O2270">
        <v>1.25593</v>
      </c>
      <c r="P2270">
        <v>1.5311699999999999</v>
      </c>
      <c r="Q2270">
        <v>1.8228500000000001</v>
      </c>
      <c r="R2270">
        <v>2.1259399999999999</v>
      </c>
      <c r="S2270">
        <v>2.4331900000000002</v>
      </c>
      <c r="T2270">
        <v>2.7385799999999998</v>
      </c>
      <c r="U2270">
        <v>3.0379200000000002</v>
      </c>
      <c r="V2270">
        <v>3.3283499999999999</v>
      </c>
      <c r="W2270">
        <v>3.6078600000000001</v>
      </c>
      <c r="X2270">
        <v>3.8751000000000002</v>
      </c>
      <c r="Y2270">
        <v>4.1291900000000004</v>
      </c>
      <c r="Z2270">
        <v>4.3696200000000003</v>
      </c>
      <c r="AA2270">
        <v>4.5961499999999997</v>
      </c>
      <c r="AB2270">
        <v>4.8087600000000004</v>
      </c>
      <c r="AC2270">
        <v>5.0075399999999997</v>
      </c>
      <c r="AD2270">
        <v>5.1926800000000002</v>
      </c>
      <c r="AE2270">
        <v>5.36442</v>
      </c>
      <c r="AF2270">
        <v>5.5230899999999998</v>
      </c>
      <c r="AG2270">
        <v>5.6690899999999997</v>
      </c>
      <c r="AH2270">
        <v>5.8028700000000004</v>
      </c>
      <c r="AI2270">
        <v>5.9249799999999997</v>
      </c>
      <c r="AJ2270">
        <v>6.0343600000000004</v>
      </c>
      <c r="AK2270">
        <v>6.1324500000000004</v>
      </c>
      <c r="AL2270">
        <v>6.3527800000000001</v>
      </c>
    </row>
    <row r="2271" spans="1:38" x14ac:dyDescent="0.35">
      <c r="A2271" t="s">
        <v>806</v>
      </c>
      <c r="B2271" t="s">
        <v>103</v>
      </c>
      <c r="C2271">
        <v>2005</v>
      </c>
      <c r="D2271">
        <v>1</v>
      </c>
      <c r="E2271">
        <v>1</v>
      </c>
      <c r="F2271">
        <v>1</v>
      </c>
      <c r="G2271" t="s">
        <v>1082</v>
      </c>
      <c r="H2271">
        <v>0</v>
      </c>
      <c r="I2271">
        <v>0</v>
      </c>
      <c r="J2271">
        <v>0</v>
      </c>
      <c r="K2271">
        <v>0</v>
      </c>
      <c r="L2271">
        <v>3.49948E-2</v>
      </c>
      <c r="M2271">
        <v>0.17141000000000001</v>
      </c>
      <c r="N2271">
        <v>0.46875600000000001</v>
      </c>
      <c r="O2271">
        <v>0.85585699999999998</v>
      </c>
      <c r="P2271">
        <v>1.24166</v>
      </c>
      <c r="Q2271">
        <v>1.59975</v>
      </c>
      <c r="R2271">
        <v>1.93689</v>
      </c>
      <c r="S2271">
        <v>2.2614999999999998</v>
      </c>
      <c r="T2271">
        <v>2.5771500000000001</v>
      </c>
      <c r="U2271">
        <v>2.8841199999999998</v>
      </c>
      <c r="V2271">
        <v>3.1814</v>
      </c>
      <c r="W2271">
        <v>3.4676999999999998</v>
      </c>
      <c r="X2271">
        <v>3.7418499999999999</v>
      </c>
      <c r="Y2271">
        <v>4.00298</v>
      </c>
      <c r="Z2271">
        <v>4.2505100000000002</v>
      </c>
      <c r="AA2271">
        <v>4.4841600000000001</v>
      </c>
      <c r="AB2271">
        <v>4.70383</v>
      </c>
      <c r="AC2271">
        <v>4.9095800000000001</v>
      </c>
      <c r="AD2271">
        <v>5.1015600000000001</v>
      </c>
      <c r="AE2271">
        <v>5.2799899999999997</v>
      </c>
      <c r="AF2271">
        <v>5.4451799999999997</v>
      </c>
      <c r="AG2271">
        <v>5.59748</v>
      </c>
      <c r="AH2271">
        <v>5.7373099999999999</v>
      </c>
      <c r="AI2271">
        <v>5.8651999999999997</v>
      </c>
      <c r="AJ2271">
        <v>5.9817099999999996</v>
      </c>
      <c r="AK2271">
        <v>6.0844100000000001</v>
      </c>
      <c r="AL2271">
        <v>6.3153199999999998</v>
      </c>
    </row>
    <row r="2272" spans="1:38" x14ac:dyDescent="0.35">
      <c r="A2272" t="s">
        <v>808</v>
      </c>
      <c r="B2272">
        <v>1</v>
      </c>
      <c r="C2272">
        <v>2005</v>
      </c>
      <c r="D2272">
        <v>1</v>
      </c>
      <c r="E2272">
        <v>1</v>
      </c>
      <c r="F2272">
        <v>1</v>
      </c>
      <c r="G2272" t="s">
        <v>1083</v>
      </c>
      <c r="H2272">
        <v>0</v>
      </c>
      <c r="I2272">
        <v>3.75764E-3</v>
      </c>
      <c r="J2272">
        <v>5.09077E-2</v>
      </c>
      <c r="K2272">
        <v>0.23291100000000001</v>
      </c>
      <c r="L2272">
        <v>0.55819300000000005</v>
      </c>
      <c r="M2272">
        <v>0.84004199999999996</v>
      </c>
      <c r="N2272">
        <v>0.95600200000000002</v>
      </c>
      <c r="O2272">
        <v>0.95989000000000002</v>
      </c>
      <c r="P2272">
        <v>0.91556999999999999</v>
      </c>
      <c r="Q2272">
        <v>0.85012900000000002</v>
      </c>
      <c r="R2272">
        <v>0.77609700000000004</v>
      </c>
      <c r="S2272">
        <v>0.70100300000000004</v>
      </c>
      <c r="T2272">
        <v>0.62941499999999995</v>
      </c>
      <c r="U2272">
        <v>0.56379900000000005</v>
      </c>
      <c r="V2272">
        <v>0.50519199999999997</v>
      </c>
      <c r="W2272">
        <v>0.453737</v>
      </c>
      <c r="X2272">
        <v>0.40907100000000002</v>
      </c>
      <c r="Y2272">
        <v>0.37058000000000002</v>
      </c>
      <c r="Z2272">
        <v>0.337557</v>
      </c>
      <c r="AA2272">
        <v>0.30929299999999998</v>
      </c>
      <c r="AB2272">
        <v>0.28512799999999999</v>
      </c>
      <c r="AC2272">
        <v>0.26447100000000001</v>
      </c>
      <c r="AD2272">
        <v>0.246807</v>
      </c>
      <c r="AE2272">
        <v>0.23169500000000001</v>
      </c>
      <c r="AF2272">
        <v>0.21875700000000001</v>
      </c>
      <c r="AG2272">
        <v>0.207676</v>
      </c>
      <c r="AH2272">
        <v>0.198184</v>
      </c>
      <c r="AI2272">
        <v>0.190056</v>
      </c>
      <c r="AJ2272">
        <v>0.18241099999999999</v>
      </c>
      <c r="AK2272">
        <v>0.17507900000000001</v>
      </c>
      <c r="AL2272">
        <v>0.15950400000000001</v>
      </c>
    </row>
    <row r="2273" spans="1:38" x14ac:dyDescent="0.35">
      <c r="A2273" t="s">
        <v>810</v>
      </c>
      <c r="B2273">
        <v>1</v>
      </c>
      <c r="C2273">
        <v>2005</v>
      </c>
      <c r="D2273">
        <v>1</v>
      </c>
      <c r="E2273">
        <v>1</v>
      </c>
      <c r="F2273">
        <v>1</v>
      </c>
      <c r="G2273" t="s">
        <v>1084</v>
      </c>
      <c r="H2273">
        <v>3.2773499999999997E-2</v>
      </c>
      <c r="I2273">
        <v>0.100285</v>
      </c>
      <c r="J2273">
        <v>0.21429799999999999</v>
      </c>
      <c r="K2273">
        <v>0.35818299999999997</v>
      </c>
      <c r="L2273">
        <v>0.52882600000000002</v>
      </c>
      <c r="M2273">
        <v>0.72297999999999996</v>
      </c>
      <c r="N2273">
        <v>0.94805300000000003</v>
      </c>
      <c r="O2273">
        <v>1.2035899999999999</v>
      </c>
      <c r="P2273">
        <v>1.4770399999999999</v>
      </c>
      <c r="Q2273">
        <v>1.7576499999999999</v>
      </c>
      <c r="R2273">
        <v>2.0386199999999999</v>
      </c>
      <c r="S2273">
        <v>2.3151000000000002</v>
      </c>
      <c r="T2273">
        <v>2.5833599999999999</v>
      </c>
      <c r="U2273">
        <v>2.8405300000000002</v>
      </c>
      <c r="V2273">
        <v>3.0844900000000002</v>
      </c>
      <c r="W2273">
        <v>3.3137599999999998</v>
      </c>
      <c r="X2273">
        <v>3.5274100000000002</v>
      </c>
      <c r="Y2273">
        <v>3.7249599999999998</v>
      </c>
      <c r="Z2273">
        <v>3.9062899999999998</v>
      </c>
      <c r="AA2273">
        <v>4.0715399999999997</v>
      </c>
      <c r="AB2273">
        <v>4.2211299999999996</v>
      </c>
      <c r="AC2273">
        <v>4.3556100000000004</v>
      </c>
      <c r="AD2273">
        <v>4.4756799999999997</v>
      </c>
      <c r="AE2273">
        <v>4.5821100000000001</v>
      </c>
      <c r="AF2273">
        <v>4.6757400000000002</v>
      </c>
      <c r="AG2273">
        <v>4.7574399999999999</v>
      </c>
      <c r="AH2273">
        <v>4.8280500000000002</v>
      </c>
      <c r="AI2273">
        <v>4.88842</v>
      </c>
      <c r="AJ2273">
        <v>4.9564899999999996</v>
      </c>
      <c r="AK2273">
        <v>5.0343299999999997</v>
      </c>
      <c r="AL2273">
        <v>5.2112999999999996</v>
      </c>
    </row>
    <row r="2274" spans="1:38" x14ac:dyDescent="0.35">
      <c r="A2274" t="s">
        <v>808</v>
      </c>
      <c r="B2274">
        <v>2</v>
      </c>
      <c r="C2274">
        <v>2005</v>
      </c>
      <c r="D2274">
        <v>1</v>
      </c>
      <c r="E2274">
        <v>1</v>
      </c>
      <c r="F2274">
        <v>1</v>
      </c>
      <c r="G2274" t="s">
        <v>1085</v>
      </c>
      <c r="H2274">
        <v>0</v>
      </c>
      <c r="I2274" s="2">
        <v>7.5619800000000001E-6</v>
      </c>
      <c r="J2274">
        <v>6.6459099999999997E-4</v>
      </c>
      <c r="K2274">
        <v>2.1304199999999999E-2</v>
      </c>
      <c r="L2274">
        <v>0.19608400000000001</v>
      </c>
      <c r="M2274">
        <v>0.574434</v>
      </c>
      <c r="N2274">
        <v>0.85866500000000001</v>
      </c>
      <c r="O2274">
        <v>0.96506599999999998</v>
      </c>
      <c r="P2274">
        <v>0.99228099999999997</v>
      </c>
      <c r="Q2274">
        <v>0.99826499999999996</v>
      </c>
      <c r="R2274">
        <v>0.99957300000000004</v>
      </c>
      <c r="S2274">
        <v>0.99988100000000002</v>
      </c>
      <c r="T2274">
        <v>0.99996200000000002</v>
      </c>
      <c r="U2274">
        <v>0.99998600000000004</v>
      </c>
      <c r="V2274">
        <v>0.99999400000000005</v>
      </c>
      <c r="W2274">
        <v>0.99999700000000002</v>
      </c>
      <c r="X2274">
        <v>0.99999899999999997</v>
      </c>
      <c r="Y2274">
        <v>0.99999899999999997</v>
      </c>
      <c r="Z2274">
        <v>0.99999899999999997</v>
      </c>
      <c r="AA2274">
        <v>1</v>
      </c>
      <c r="AB2274">
        <v>1</v>
      </c>
      <c r="AC2274">
        <v>1</v>
      </c>
      <c r="AD2274">
        <v>1</v>
      </c>
      <c r="AE2274">
        <v>1</v>
      </c>
      <c r="AF2274">
        <v>1</v>
      </c>
      <c r="AG2274">
        <v>1</v>
      </c>
      <c r="AH2274">
        <v>1</v>
      </c>
      <c r="AI2274">
        <v>1</v>
      </c>
      <c r="AJ2274">
        <v>1</v>
      </c>
      <c r="AK2274">
        <v>1</v>
      </c>
      <c r="AL2274">
        <v>1</v>
      </c>
    </row>
    <row r="2275" spans="1:38" x14ac:dyDescent="0.35">
      <c r="A2275" t="s">
        <v>810</v>
      </c>
      <c r="B2275">
        <v>2</v>
      </c>
      <c r="C2275">
        <v>2005</v>
      </c>
      <c r="D2275">
        <v>1</v>
      </c>
      <c r="E2275">
        <v>1</v>
      </c>
      <c r="F2275">
        <v>1</v>
      </c>
      <c r="G2275" t="s">
        <v>1086</v>
      </c>
      <c r="H2275">
        <v>3.8733700000000003E-2</v>
      </c>
      <c r="I2275">
        <v>0.13276399999999999</v>
      </c>
      <c r="J2275">
        <v>0.30129800000000001</v>
      </c>
      <c r="K2275">
        <v>0.48378500000000002</v>
      </c>
      <c r="L2275">
        <v>0.63619899999999996</v>
      </c>
      <c r="M2275">
        <v>0.791547</v>
      </c>
      <c r="N2275">
        <v>0.98648100000000005</v>
      </c>
      <c r="O2275">
        <v>1.2313700000000001</v>
      </c>
      <c r="P2275">
        <v>1.51281</v>
      </c>
      <c r="Q2275">
        <v>1.8134399999999999</v>
      </c>
      <c r="R2275">
        <v>2.12195</v>
      </c>
      <c r="S2275">
        <v>2.4316300000000002</v>
      </c>
      <c r="T2275">
        <v>2.7379699999999998</v>
      </c>
      <c r="U2275">
        <v>3.0376799999999999</v>
      </c>
      <c r="V2275">
        <v>3.3282400000000001</v>
      </c>
      <c r="W2275">
        <v>3.6078000000000001</v>
      </c>
      <c r="X2275">
        <v>3.87507</v>
      </c>
      <c r="Y2275">
        <v>4.1291700000000002</v>
      </c>
      <c r="Z2275">
        <v>4.3696000000000002</v>
      </c>
      <c r="AA2275">
        <v>4.5961400000000001</v>
      </c>
      <c r="AB2275">
        <v>4.8087600000000004</v>
      </c>
      <c r="AC2275">
        <v>5.0075399999999997</v>
      </c>
      <c r="AD2275">
        <v>5.1926699999999997</v>
      </c>
      <c r="AE2275">
        <v>5.36442</v>
      </c>
      <c r="AF2275">
        <v>5.5230899999999998</v>
      </c>
      <c r="AG2275">
        <v>5.6690800000000001</v>
      </c>
      <c r="AH2275">
        <v>5.8028599999999999</v>
      </c>
      <c r="AI2275">
        <v>5.9249700000000001</v>
      </c>
      <c r="AJ2275">
        <v>6.0343499999999999</v>
      </c>
      <c r="AK2275">
        <v>6.1324399999999999</v>
      </c>
      <c r="AL2275">
        <v>6.3527800000000001</v>
      </c>
    </row>
    <row r="2276" spans="1:38" x14ac:dyDescent="0.35">
      <c r="A2276" t="s">
        <v>808</v>
      </c>
      <c r="B2276">
        <v>3</v>
      </c>
      <c r="C2276">
        <v>2005</v>
      </c>
      <c r="D2276">
        <v>1</v>
      </c>
      <c r="E2276">
        <v>1</v>
      </c>
      <c r="F2276">
        <v>1</v>
      </c>
      <c r="G2276" t="s">
        <v>1087</v>
      </c>
      <c r="H2276">
        <v>0</v>
      </c>
      <c r="I2276" s="2">
        <v>2.2679499999999999E-7</v>
      </c>
      <c r="J2276" s="2">
        <v>2.5400400000000002E-5</v>
      </c>
      <c r="K2276">
        <v>1.3362000000000001E-3</v>
      </c>
      <c r="L2276">
        <v>3.0018300000000001E-2</v>
      </c>
      <c r="M2276">
        <v>0.20678099999999999</v>
      </c>
      <c r="N2276">
        <v>0.54617300000000002</v>
      </c>
      <c r="O2276">
        <v>0.81882100000000002</v>
      </c>
      <c r="P2276">
        <v>0.94275900000000001</v>
      </c>
      <c r="Q2276">
        <v>0.98362499999999997</v>
      </c>
      <c r="R2276">
        <v>0.99531400000000003</v>
      </c>
      <c r="S2276">
        <v>0.99857200000000002</v>
      </c>
      <c r="T2276">
        <v>0.99952099999999999</v>
      </c>
      <c r="U2276">
        <v>0.99982000000000004</v>
      </c>
      <c r="V2276">
        <v>0.99992400000000004</v>
      </c>
      <c r="W2276">
        <v>0.99996399999999996</v>
      </c>
      <c r="X2276">
        <v>0.99998100000000001</v>
      </c>
      <c r="Y2276">
        <v>0.99998900000000002</v>
      </c>
      <c r="Z2276">
        <v>0.99999300000000002</v>
      </c>
      <c r="AA2276">
        <v>0.99999499999999997</v>
      </c>
      <c r="AB2276">
        <v>0.999996</v>
      </c>
      <c r="AC2276">
        <v>0.99999700000000002</v>
      </c>
      <c r="AD2276">
        <v>0.99999700000000002</v>
      </c>
      <c r="AE2276">
        <v>0.99999800000000005</v>
      </c>
      <c r="AF2276">
        <v>0.99999800000000005</v>
      </c>
      <c r="AG2276">
        <v>0.99999800000000005</v>
      </c>
      <c r="AH2276">
        <v>0.99999700000000002</v>
      </c>
      <c r="AI2276">
        <v>0.99999700000000002</v>
      </c>
      <c r="AJ2276">
        <v>0.99999700000000002</v>
      </c>
      <c r="AK2276">
        <v>0.99999800000000005</v>
      </c>
      <c r="AL2276">
        <v>0.99999899999999997</v>
      </c>
    </row>
    <row r="2277" spans="1:38" x14ac:dyDescent="0.35">
      <c r="A2277" t="s">
        <v>810</v>
      </c>
      <c r="B2277">
        <v>3</v>
      </c>
      <c r="C2277">
        <v>2005</v>
      </c>
      <c r="D2277">
        <v>1</v>
      </c>
      <c r="E2277">
        <v>1</v>
      </c>
      <c r="F2277">
        <v>1</v>
      </c>
      <c r="G2277" t="s">
        <v>1088</v>
      </c>
      <c r="H2277">
        <v>4.0964199999999999E-2</v>
      </c>
      <c r="I2277">
        <v>0.13791900000000001</v>
      </c>
      <c r="J2277">
        <v>0.31542500000000001</v>
      </c>
      <c r="K2277">
        <v>0.54575099999999999</v>
      </c>
      <c r="L2277">
        <v>0.75289799999999996</v>
      </c>
      <c r="M2277">
        <v>0.91881699999999999</v>
      </c>
      <c r="N2277">
        <v>1.0877300000000001</v>
      </c>
      <c r="O2277">
        <v>1.2921</v>
      </c>
      <c r="P2277">
        <v>1.5413300000000001</v>
      </c>
      <c r="Q2277">
        <v>1.8248500000000001</v>
      </c>
      <c r="R2277">
        <v>2.12622</v>
      </c>
      <c r="S2277">
        <v>2.4332400000000001</v>
      </c>
      <c r="T2277">
        <v>2.7386200000000001</v>
      </c>
      <c r="U2277">
        <v>3.03796</v>
      </c>
      <c r="V2277">
        <v>3.3283700000000001</v>
      </c>
      <c r="W2277">
        <v>3.6078800000000002</v>
      </c>
      <c r="X2277">
        <v>3.8751099999999998</v>
      </c>
      <c r="Y2277">
        <v>4.1292</v>
      </c>
      <c r="Z2277">
        <v>4.3696200000000003</v>
      </c>
      <c r="AA2277">
        <v>4.5961600000000002</v>
      </c>
      <c r="AB2277">
        <v>4.80877</v>
      </c>
      <c r="AC2277">
        <v>5.0075500000000002</v>
      </c>
      <c r="AD2277">
        <v>5.1926800000000002</v>
      </c>
      <c r="AE2277">
        <v>5.36442</v>
      </c>
      <c r="AF2277">
        <v>5.5231000000000003</v>
      </c>
      <c r="AG2277">
        <v>5.6690899999999997</v>
      </c>
      <c r="AH2277">
        <v>5.8028700000000004</v>
      </c>
      <c r="AI2277">
        <v>5.9249900000000002</v>
      </c>
      <c r="AJ2277">
        <v>6.0343600000000004</v>
      </c>
      <c r="AK2277">
        <v>6.1324500000000004</v>
      </c>
      <c r="AL2277">
        <v>6.3527800000000001</v>
      </c>
    </row>
    <row r="2278" spans="1:38" x14ac:dyDescent="0.35">
      <c r="A2278" t="s">
        <v>808</v>
      </c>
      <c r="B2278">
        <v>4</v>
      </c>
      <c r="C2278">
        <v>2005</v>
      </c>
      <c r="D2278">
        <v>1</v>
      </c>
      <c r="E2278">
        <v>1</v>
      </c>
      <c r="F2278">
        <v>1</v>
      </c>
      <c r="G2278" t="s">
        <v>1089</v>
      </c>
      <c r="H2278">
        <v>0</v>
      </c>
      <c r="I2278">
        <v>1.75231E-2</v>
      </c>
      <c r="J2278">
        <v>5.7464000000000001E-2</v>
      </c>
      <c r="K2278">
        <v>0.13123399999999999</v>
      </c>
      <c r="L2278">
        <v>0.24490799999999999</v>
      </c>
      <c r="M2278">
        <v>0.38923999999999997</v>
      </c>
      <c r="N2278">
        <v>0.54479900000000003</v>
      </c>
      <c r="O2278">
        <v>0.68996599999999997</v>
      </c>
      <c r="P2278">
        <v>0.80825499999999995</v>
      </c>
      <c r="Q2278">
        <v>0.892262</v>
      </c>
      <c r="R2278">
        <v>0.94422099999999998</v>
      </c>
      <c r="S2278">
        <v>0.97264600000000001</v>
      </c>
      <c r="T2278">
        <v>0.98685900000000004</v>
      </c>
      <c r="U2278">
        <v>0.99361600000000005</v>
      </c>
      <c r="V2278">
        <v>0.99678199999999995</v>
      </c>
      <c r="W2278">
        <v>0.99828600000000001</v>
      </c>
      <c r="X2278">
        <v>0.99902400000000002</v>
      </c>
      <c r="Y2278">
        <v>0.99940099999999998</v>
      </c>
      <c r="Z2278">
        <v>0.99960199999999999</v>
      </c>
      <c r="AA2278">
        <v>0.99971500000000002</v>
      </c>
      <c r="AB2278">
        <v>0.99978</v>
      </c>
      <c r="AC2278">
        <v>0.99981900000000001</v>
      </c>
      <c r="AD2278">
        <v>0.99984200000000001</v>
      </c>
      <c r="AE2278">
        <v>0.99985500000000005</v>
      </c>
      <c r="AF2278">
        <v>0.99986299999999995</v>
      </c>
      <c r="AG2278">
        <v>0.99986600000000003</v>
      </c>
      <c r="AH2278">
        <v>0.99986600000000003</v>
      </c>
      <c r="AI2278">
        <v>0.99986399999999998</v>
      </c>
      <c r="AJ2278">
        <v>0.99987000000000004</v>
      </c>
      <c r="AK2278">
        <v>0.999884</v>
      </c>
      <c r="AL2278">
        <v>0.99990599999999996</v>
      </c>
    </row>
    <row r="2279" spans="1:38" x14ac:dyDescent="0.35">
      <c r="A2279" t="s">
        <v>810</v>
      </c>
      <c r="B2279">
        <v>4</v>
      </c>
      <c r="C2279">
        <v>2005</v>
      </c>
      <c r="D2279">
        <v>1</v>
      </c>
      <c r="E2279">
        <v>1</v>
      </c>
      <c r="F2279">
        <v>1</v>
      </c>
      <c r="G2279" t="s">
        <v>1090</v>
      </c>
      <c r="H2279">
        <v>1.5756900000000001E-2</v>
      </c>
      <c r="I2279">
        <v>7.0246400000000001E-2</v>
      </c>
      <c r="J2279">
        <v>0.17907899999999999</v>
      </c>
      <c r="K2279">
        <v>0.32938800000000001</v>
      </c>
      <c r="L2279">
        <v>0.52222900000000005</v>
      </c>
      <c r="M2279">
        <v>0.75043099999999996</v>
      </c>
      <c r="N2279">
        <v>1.00586</v>
      </c>
      <c r="O2279">
        <v>1.28041</v>
      </c>
      <c r="P2279">
        <v>1.56674</v>
      </c>
      <c r="Q2279">
        <v>1.8593999999999999</v>
      </c>
      <c r="R2279">
        <v>2.1556099999999998</v>
      </c>
      <c r="S2279">
        <v>2.4538199999999999</v>
      </c>
      <c r="T2279">
        <v>2.7516699999999998</v>
      </c>
      <c r="U2279">
        <v>3.0459000000000001</v>
      </c>
      <c r="V2279">
        <v>3.3331900000000001</v>
      </c>
      <c r="W2279">
        <v>3.6108600000000002</v>
      </c>
      <c r="X2279">
        <v>3.87703</v>
      </c>
      <c r="Y2279">
        <v>4.1304999999999996</v>
      </c>
      <c r="Z2279">
        <v>4.3705499999999997</v>
      </c>
      <c r="AA2279">
        <v>4.5968499999999999</v>
      </c>
      <c r="AB2279">
        <v>4.80931</v>
      </c>
      <c r="AC2279">
        <v>5.008</v>
      </c>
      <c r="AD2279">
        <v>5.1930699999999996</v>
      </c>
      <c r="AE2279">
        <v>5.36477</v>
      </c>
      <c r="AF2279">
        <v>5.5234199999999998</v>
      </c>
      <c r="AG2279">
        <v>5.6694000000000004</v>
      </c>
      <c r="AH2279">
        <v>5.8031800000000002</v>
      </c>
      <c r="AI2279">
        <v>5.9253</v>
      </c>
      <c r="AJ2279">
        <v>6.0346500000000001</v>
      </c>
      <c r="AK2279">
        <v>6.1326799999999997</v>
      </c>
      <c r="AL2279">
        <v>6.3529099999999996</v>
      </c>
    </row>
    <row r="2280" spans="1:38" x14ac:dyDescent="0.35">
      <c r="A2280" t="s">
        <v>808</v>
      </c>
      <c r="B2280">
        <v>5</v>
      </c>
      <c r="C2280">
        <v>2005</v>
      </c>
      <c r="D2280">
        <v>1</v>
      </c>
      <c r="E2280">
        <v>1</v>
      </c>
      <c r="F2280">
        <v>1</v>
      </c>
      <c r="G2280" t="s">
        <v>1091</v>
      </c>
      <c r="H2280">
        <v>0</v>
      </c>
      <c r="I2280">
        <v>1.75231E-2</v>
      </c>
      <c r="J2280">
        <v>5.7464000000000001E-2</v>
      </c>
      <c r="K2280">
        <v>0.13123399999999999</v>
      </c>
      <c r="L2280">
        <v>0.24490799999999999</v>
      </c>
      <c r="M2280">
        <v>0.38923999999999997</v>
      </c>
      <c r="N2280">
        <v>0.54479900000000003</v>
      </c>
      <c r="O2280">
        <v>0.68996599999999997</v>
      </c>
      <c r="P2280">
        <v>0.80825499999999995</v>
      </c>
      <c r="Q2280">
        <v>0.892262</v>
      </c>
      <c r="R2280">
        <v>0.94422099999999998</v>
      </c>
      <c r="S2280">
        <v>0.97264600000000001</v>
      </c>
      <c r="T2280">
        <v>0.98685900000000004</v>
      </c>
      <c r="U2280">
        <v>0.99361600000000005</v>
      </c>
      <c r="V2280">
        <v>0.99678199999999995</v>
      </c>
      <c r="W2280">
        <v>0.99828600000000001</v>
      </c>
      <c r="X2280">
        <v>0.99902400000000002</v>
      </c>
      <c r="Y2280">
        <v>0.99940099999999998</v>
      </c>
      <c r="Z2280">
        <v>0.99960199999999999</v>
      </c>
      <c r="AA2280">
        <v>0.99971500000000002</v>
      </c>
      <c r="AB2280">
        <v>0.99978</v>
      </c>
      <c r="AC2280">
        <v>0.99981900000000001</v>
      </c>
      <c r="AD2280">
        <v>0.99984200000000001</v>
      </c>
      <c r="AE2280">
        <v>0.99985500000000005</v>
      </c>
      <c r="AF2280">
        <v>0.99986299999999995</v>
      </c>
      <c r="AG2280">
        <v>0.99986600000000003</v>
      </c>
      <c r="AH2280">
        <v>0.99986600000000003</v>
      </c>
      <c r="AI2280">
        <v>0.99986399999999998</v>
      </c>
      <c r="AJ2280">
        <v>0.99987000000000004</v>
      </c>
      <c r="AK2280">
        <v>0.999884</v>
      </c>
      <c r="AL2280">
        <v>0.99990599999999996</v>
      </c>
    </row>
    <row r="2281" spans="1:38" x14ac:dyDescent="0.35">
      <c r="A2281" t="s">
        <v>810</v>
      </c>
      <c r="B2281">
        <v>5</v>
      </c>
      <c r="C2281">
        <v>2005</v>
      </c>
      <c r="D2281">
        <v>1</v>
      </c>
      <c r="E2281">
        <v>1</v>
      </c>
      <c r="F2281">
        <v>1</v>
      </c>
      <c r="G2281" t="s">
        <v>1092</v>
      </c>
      <c r="H2281">
        <v>1.5756900000000001E-2</v>
      </c>
      <c r="I2281">
        <v>7.0246400000000001E-2</v>
      </c>
      <c r="J2281">
        <v>0.17907899999999999</v>
      </c>
      <c r="K2281">
        <v>0.32938800000000001</v>
      </c>
      <c r="L2281">
        <v>0.52222900000000005</v>
      </c>
      <c r="M2281">
        <v>0.75043099999999996</v>
      </c>
      <c r="N2281">
        <v>1.00586</v>
      </c>
      <c r="O2281">
        <v>1.28041</v>
      </c>
      <c r="P2281">
        <v>1.56674</v>
      </c>
      <c r="Q2281">
        <v>1.8593999999999999</v>
      </c>
      <c r="R2281">
        <v>2.1556099999999998</v>
      </c>
      <c r="S2281">
        <v>2.4538199999999999</v>
      </c>
      <c r="T2281">
        <v>2.7516699999999998</v>
      </c>
      <c r="U2281">
        <v>3.0459000000000001</v>
      </c>
      <c r="V2281">
        <v>3.3331900000000001</v>
      </c>
      <c r="W2281">
        <v>3.6108600000000002</v>
      </c>
      <c r="X2281">
        <v>3.87703</v>
      </c>
      <c r="Y2281">
        <v>4.1304999999999996</v>
      </c>
      <c r="Z2281">
        <v>4.3705499999999997</v>
      </c>
      <c r="AA2281">
        <v>4.5968499999999999</v>
      </c>
      <c r="AB2281">
        <v>4.80931</v>
      </c>
      <c r="AC2281">
        <v>5.008</v>
      </c>
      <c r="AD2281">
        <v>5.1930699999999996</v>
      </c>
      <c r="AE2281">
        <v>5.36477</v>
      </c>
      <c r="AF2281">
        <v>5.5234199999999998</v>
      </c>
      <c r="AG2281">
        <v>5.6694000000000004</v>
      </c>
      <c r="AH2281">
        <v>5.8031800000000002</v>
      </c>
      <c r="AI2281">
        <v>5.9253</v>
      </c>
      <c r="AJ2281">
        <v>6.0346500000000001</v>
      </c>
      <c r="AK2281">
        <v>6.1326799999999997</v>
      </c>
      <c r="AL2281">
        <v>6.3529099999999996</v>
      </c>
    </row>
    <row r="2282" spans="1:38" x14ac:dyDescent="0.35">
      <c r="A2282" t="s">
        <v>808</v>
      </c>
      <c r="B2282">
        <v>6</v>
      </c>
      <c r="C2282">
        <v>2005</v>
      </c>
      <c r="D2282">
        <v>1</v>
      </c>
      <c r="E2282">
        <v>1</v>
      </c>
      <c r="F2282">
        <v>1</v>
      </c>
      <c r="G2282" t="s">
        <v>1093</v>
      </c>
      <c r="H2282">
        <v>0</v>
      </c>
      <c r="I2282">
        <v>8.1285999999999997E-3</v>
      </c>
      <c r="J2282">
        <v>4.4974800000000002E-2</v>
      </c>
      <c r="K2282">
        <v>0.139098</v>
      </c>
      <c r="L2282">
        <v>0.30765999999999999</v>
      </c>
      <c r="M2282">
        <v>0.52420900000000004</v>
      </c>
      <c r="N2282">
        <v>0.73062700000000003</v>
      </c>
      <c r="O2282">
        <v>0.877054</v>
      </c>
      <c r="P2282">
        <v>0.95405300000000004</v>
      </c>
      <c r="Q2282">
        <v>0.98509000000000002</v>
      </c>
      <c r="R2282">
        <v>0.99543599999999999</v>
      </c>
      <c r="S2282">
        <v>0.99854900000000002</v>
      </c>
      <c r="T2282">
        <v>0.99946100000000004</v>
      </c>
      <c r="U2282">
        <v>0.99973599999999996</v>
      </c>
      <c r="V2282">
        <v>0.99982300000000002</v>
      </c>
      <c r="W2282">
        <v>0.99985400000000002</v>
      </c>
      <c r="X2282">
        <v>0.99986600000000003</v>
      </c>
      <c r="Y2282">
        <v>0.99987099999999995</v>
      </c>
      <c r="Z2282">
        <v>0.99987300000000001</v>
      </c>
      <c r="AA2282">
        <v>0.99987400000000004</v>
      </c>
      <c r="AB2282">
        <v>0.99987499999999996</v>
      </c>
      <c r="AC2282">
        <v>0.99987499999999996</v>
      </c>
      <c r="AD2282">
        <v>0.99987499999999996</v>
      </c>
      <c r="AE2282">
        <v>0.99987499999999996</v>
      </c>
      <c r="AF2282">
        <v>0.99987499999999996</v>
      </c>
      <c r="AG2282">
        <v>0.99987499999999996</v>
      </c>
      <c r="AH2282">
        <v>0.99987499999999996</v>
      </c>
      <c r="AI2282">
        <v>0.99987499999999996</v>
      </c>
      <c r="AJ2282">
        <v>0.99987499999999996</v>
      </c>
      <c r="AK2282">
        <v>0.99987499999999996</v>
      </c>
      <c r="AL2282">
        <v>0.99987599999999999</v>
      </c>
    </row>
    <row r="2283" spans="1:38" x14ac:dyDescent="0.35">
      <c r="A2283" t="s">
        <v>810</v>
      </c>
      <c r="B2283">
        <v>6</v>
      </c>
      <c r="C2283">
        <v>2005</v>
      </c>
      <c r="D2283">
        <v>1</v>
      </c>
      <c r="E2283">
        <v>1</v>
      </c>
      <c r="F2283">
        <v>1</v>
      </c>
      <c r="G2283" t="s">
        <v>1094</v>
      </c>
      <c r="H2283">
        <v>2.0172599999999999E-2</v>
      </c>
      <c r="I2283">
        <v>8.0052300000000007E-2</v>
      </c>
      <c r="J2283">
        <v>0.192721</v>
      </c>
      <c r="K2283">
        <v>0.34431499999999998</v>
      </c>
      <c r="L2283">
        <v>0.53434400000000004</v>
      </c>
      <c r="M2283">
        <v>0.75473299999999999</v>
      </c>
      <c r="N2283">
        <v>0.99711099999999997</v>
      </c>
      <c r="O2283">
        <v>1.25593</v>
      </c>
      <c r="P2283">
        <v>1.5311699999999999</v>
      </c>
      <c r="Q2283">
        <v>1.8228500000000001</v>
      </c>
      <c r="R2283">
        <v>2.1259399999999999</v>
      </c>
      <c r="S2283">
        <v>2.4331900000000002</v>
      </c>
      <c r="T2283">
        <v>2.7385799999999998</v>
      </c>
      <c r="U2283">
        <v>3.0379200000000002</v>
      </c>
      <c r="V2283">
        <v>3.3283499999999999</v>
      </c>
      <c r="W2283">
        <v>3.6078600000000001</v>
      </c>
      <c r="X2283">
        <v>3.8751000000000002</v>
      </c>
      <c r="Y2283">
        <v>4.1291900000000004</v>
      </c>
      <c r="Z2283">
        <v>4.3696200000000003</v>
      </c>
      <c r="AA2283">
        <v>4.5961499999999997</v>
      </c>
      <c r="AB2283">
        <v>4.8087600000000004</v>
      </c>
      <c r="AC2283">
        <v>5.0075399999999997</v>
      </c>
      <c r="AD2283">
        <v>5.1926800000000002</v>
      </c>
      <c r="AE2283">
        <v>5.36442</v>
      </c>
      <c r="AF2283">
        <v>5.5230899999999998</v>
      </c>
      <c r="AG2283">
        <v>5.6690899999999997</v>
      </c>
      <c r="AH2283">
        <v>5.8028700000000004</v>
      </c>
      <c r="AI2283">
        <v>5.9249799999999997</v>
      </c>
      <c r="AJ2283">
        <v>6.0343600000000004</v>
      </c>
      <c r="AK2283">
        <v>6.1324500000000004</v>
      </c>
      <c r="AL2283">
        <v>6.3527800000000001</v>
      </c>
    </row>
    <row r="2284" spans="1:38" x14ac:dyDescent="0.35">
      <c r="A2284" t="s">
        <v>806</v>
      </c>
      <c r="B2284" t="s">
        <v>103</v>
      </c>
      <c r="C2284">
        <v>2006</v>
      </c>
      <c r="D2284">
        <v>1</v>
      </c>
      <c r="E2284">
        <v>1</v>
      </c>
      <c r="F2284">
        <v>1</v>
      </c>
      <c r="G2284" t="s">
        <v>1095</v>
      </c>
      <c r="H2284">
        <v>0</v>
      </c>
      <c r="I2284">
        <v>0</v>
      </c>
      <c r="J2284">
        <v>0</v>
      </c>
      <c r="K2284">
        <v>0</v>
      </c>
      <c r="L2284">
        <v>3.49948E-2</v>
      </c>
      <c r="M2284">
        <v>0.17141000000000001</v>
      </c>
      <c r="N2284">
        <v>0.46875600000000001</v>
      </c>
      <c r="O2284">
        <v>0.85585699999999998</v>
      </c>
      <c r="P2284">
        <v>1.24166</v>
      </c>
      <c r="Q2284">
        <v>1.59975</v>
      </c>
      <c r="R2284">
        <v>1.93689</v>
      </c>
      <c r="S2284">
        <v>2.2614999999999998</v>
      </c>
      <c r="T2284">
        <v>2.5771500000000001</v>
      </c>
      <c r="U2284">
        <v>2.8841199999999998</v>
      </c>
      <c r="V2284">
        <v>3.1814</v>
      </c>
      <c r="W2284">
        <v>3.4676999999999998</v>
      </c>
      <c r="X2284">
        <v>3.7418499999999999</v>
      </c>
      <c r="Y2284">
        <v>4.00298</v>
      </c>
      <c r="Z2284">
        <v>4.2505100000000002</v>
      </c>
      <c r="AA2284">
        <v>4.4841600000000001</v>
      </c>
      <c r="AB2284">
        <v>4.70383</v>
      </c>
      <c r="AC2284">
        <v>4.9095800000000001</v>
      </c>
      <c r="AD2284">
        <v>5.1015600000000001</v>
      </c>
      <c r="AE2284">
        <v>5.2799899999999997</v>
      </c>
      <c r="AF2284">
        <v>5.4451799999999997</v>
      </c>
      <c r="AG2284">
        <v>5.59748</v>
      </c>
      <c r="AH2284">
        <v>5.7373099999999999</v>
      </c>
      <c r="AI2284">
        <v>5.8651999999999997</v>
      </c>
      <c r="AJ2284">
        <v>5.9817099999999996</v>
      </c>
      <c r="AK2284">
        <v>6.0844100000000001</v>
      </c>
      <c r="AL2284">
        <v>6.3153199999999998</v>
      </c>
    </row>
    <row r="2285" spans="1:38" x14ac:dyDescent="0.35">
      <c r="A2285" t="s">
        <v>808</v>
      </c>
      <c r="B2285">
        <v>1</v>
      </c>
      <c r="C2285">
        <v>2006</v>
      </c>
      <c r="D2285">
        <v>1</v>
      </c>
      <c r="E2285">
        <v>1</v>
      </c>
      <c r="F2285">
        <v>1</v>
      </c>
      <c r="G2285" t="s">
        <v>1096</v>
      </c>
      <c r="H2285">
        <v>0</v>
      </c>
      <c r="I2285">
        <v>3.75764E-3</v>
      </c>
      <c r="J2285">
        <v>5.09077E-2</v>
      </c>
      <c r="K2285">
        <v>0.23291100000000001</v>
      </c>
      <c r="L2285">
        <v>0.55819300000000005</v>
      </c>
      <c r="M2285">
        <v>0.84004199999999996</v>
      </c>
      <c r="N2285">
        <v>0.95600200000000002</v>
      </c>
      <c r="O2285">
        <v>0.95989000000000002</v>
      </c>
      <c r="P2285">
        <v>0.91556999999999999</v>
      </c>
      <c r="Q2285">
        <v>0.85012900000000002</v>
      </c>
      <c r="R2285">
        <v>0.77609700000000004</v>
      </c>
      <c r="S2285">
        <v>0.70100300000000004</v>
      </c>
      <c r="T2285">
        <v>0.62941499999999995</v>
      </c>
      <c r="U2285">
        <v>0.56379900000000005</v>
      </c>
      <c r="V2285">
        <v>0.50519199999999997</v>
      </c>
      <c r="W2285">
        <v>0.453737</v>
      </c>
      <c r="X2285">
        <v>0.40907100000000002</v>
      </c>
      <c r="Y2285">
        <v>0.37058000000000002</v>
      </c>
      <c r="Z2285">
        <v>0.337557</v>
      </c>
      <c r="AA2285">
        <v>0.30929299999999998</v>
      </c>
      <c r="AB2285">
        <v>0.28512799999999999</v>
      </c>
      <c r="AC2285">
        <v>0.26447100000000001</v>
      </c>
      <c r="AD2285">
        <v>0.246807</v>
      </c>
      <c r="AE2285">
        <v>0.23169500000000001</v>
      </c>
      <c r="AF2285">
        <v>0.21875700000000001</v>
      </c>
      <c r="AG2285">
        <v>0.207676</v>
      </c>
      <c r="AH2285">
        <v>0.198184</v>
      </c>
      <c r="AI2285">
        <v>0.190056</v>
      </c>
      <c r="AJ2285">
        <v>0.18241099999999999</v>
      </c>
      <c r="AK2285">
        <v>0.17507900000000001</v>
      </c>
      <c r="AL2285">
        <v>0.15950400000000001</v>
      </c>
    </row>
    <row r="2286" spans="1:38" x14ac:dyDescent="0.35">
      <c r="A2286" t="s">
        <v>810</v>
      </c>
      <c r="B2286">
        <v>1</v>
      </c>
      <c r="C2286">
        <v>2006</v>
      </c>
      <c r="D2286">
        <v>1</v>
      </c>
      <c r="E2286">
        <v>1</v>
      </c>
      <c r="F2286">
        <v>1</v>
      </c>
      <c r="G2286" t="s">
        <v>1097</v>
      </c>
      <c r="H2286">
        <v>3.2773499999999997E-2</v>
      </c>
      <c r="I2286">
        <v>0.100285</v>
      </c>
      <c r="J2286">
        <v>0.21429799999999999</v>
      </c>
      <c r="K2286">
        <v>0.35818299999999997</v>
      </c>
      <c r="L2286">
        <v>0.52882600000000002</v>
      </c>
      <c r="M2286">
        <v>0.72297999999999996</v>
      </c>
      <c r="N2286">
        <v>0.94805300000000003</v>
      </c>
      <c r="O2286">
        <v>1.2035899999999999</v>
      </c>
      <c r="P2286">
        <v>1.4770399999999999</v>
      </c>
      <c r="Q2286">
        <v>1.7576499999999999</v>
      </c>
      <c r="R2286">
        <v>2.0386199999999999</v>
      </c>
      <c r="S2286">
        <v>2.3151000000000002</v>
      </c>
      <c r="T2286">
        <v>2.5833599999999999</v>
      </c>
      <c r="U2286">
        <v>2.8405300000000002</v>
      </c>
      <c r="V2286">
        <v>3.0844900000000002</v>
      </c>
      <c r="W2286">
        <v>3.3137599999999998</v>
      </c>
      <c r="X2286">
        <v>3.5274100000000002</v>
      </c>
      <c r="Y2286">
        <v>3.7249599999999998</v>
      </c>
      <c r="Z2286">
        <v>3.9062899999999998</v>
      </c>
      <c r="AA2286">
        <v>4.0715399999999997</v>
      </c>
      <c r="AB2286">
        <v>4.2211299999999996</v>
      </c>
      <c r="AC2286">
        <v>4.3556100000000004</v>
      </c>
      <c r="AD2286">
        <v>4.4756799999999997</v>
      </c>
      <c r="AE2286">
        <v>4.5821100000000001</v>
      </c>
      <c r="AF2286">
        <v>4.6757400000000002</v>
      </c>
      <c r="AG2286">
        <v>4.7574399999999999</v>
      </c>
      <c r="AH2286">
        <v>4.8280500000000002</v>
      </c>
      <c r="AI2286">
        <v>4.88842</v>
      </c>
      <c r="AJ2286">
        <v>4.9564899999999996</v>
      </c>
      <c r="AK2286">
        <v>5.0343299999999997</v>
      </c>
      <c r="AL2286">
        <v>5.2112999999999996</v>
      </c>
    </row>
    <row r="2287" spans="1:38" x14ac:dyDescent="0.35">
      <c r="A2287" t="s">
        <v>808</v>
      </c>
      <c r="B2287">
        <v>2</v>
      </c>
      <c r="C2287">
        <v>2006</v>
      </c>
      <c r="D2287">
        <v>1</v>
      </c>
      <c r="E2287">
        <v>1</v>
      </c>
      <c r="F2287">
        <v>1</v>
      </c>
      <c r="G2287" t="s">
        <v>1098</v>
      </c>
      <c r="H2287">
        <v>0</v>
      </c>
      <c r="I2287" s="2">
        <v>7.5619800000000001E-6</v>
      </c>
      <c r="J2287">
        <v>6.6459099999999997E-4</v>
      </c>
      <c r="K2287">
        <v>2.1304199999999999E-2</v>
      </c>
      <c r="L2287">
        <v>0.19608400000000001</v>
      </c>
      <c r="M2287">
        <v>0.574434</v>
      </c>
      <c r="N2287">
        <v>0.85866500000000001</v>
      </c>
      <c r="O2287">
        <v>0.96506599999999998</v>
      </c>
      <c r="P2287">
        <v>0.99228099999999997</v>
      </c>
      <c r="Q2287">
        <v>0.99826499999999996</v>
      </c>
      <c r="R2287">
        <v>0.99957300000000004</v>
      </c>
      <c r="S2287">
        <v>0.99988100000000002</v>
      </c>
      <c r="T2287">
        <v>0.99996200000000002</v>
      </c>
      <c r="U2287">
        <v>0.99998600000000004</v>
      </c>
      <c r="V2287">
        <v>0.99999400000000005</v>
      </c>
      <c r="W2287">
        <v>0.99999700000000002</v>
      </c>
      <c r="X2287">
        <v>0.99999899999999997</v>
      </c>
      <c r="Y2287">
        <v>0.99999899999999997</v>
      </c>
      <c r="Z2287">
        <v>0.99999899999999997</v>
      </c>
      <c r="AA2287">
        <v>1</v>
      </c>
      <c r="AB2287">
        <v>1</v>
      </c>
      <c r="AC2287">
        <v>1</v>
      </c>
      <c r="AD2287">
        <v>1</v>
      </c>
      <c r="AE2287">
        <v>1</v>
      </c>
      <c r="AF2287">
        <v>1</v>
      </c>
      <c r="AG2287">
        <v>1</v>
      </c>
      <c r="AH2287">
        <v>1</v>
      </c>
      <c r="AI2287">
        <v>1</v>
      </c>
      <c r="AJ2287">
        <v>1</v>
      </c>
      <c r="AK2287">
        <v>1</v>
      </c>
      <c r="AL2287">
        <v>1</v>
      </c>
    </row>
    <row r="2288" spans="1:38" x14ac:dyDescent="0.35">
      <c r="A2288" t="s">
        <v>810</v>
      </c>
      <c r="B2288">
        <v>2</v>
      </c>
      <c r="C2288">
        <v>2006</v>
      </c>
      <c r="D2288">
        <v>1</v>
      </c>
      <c r="E2288">
        <v>1</v>
      </c>
      <c r="F2288">
        <v>1</v>
      </c>
      <c r="G2288" t="s">
        <v>1099</v>
      </c>
      <c r="H2288">
        <v>3.8733700000000003E-2</v>
      </c>
      <c r="I2288">
        <v>0.13276399999999999</v>
      </c>
      <c r="J2288">
        <v>0.30129800000000001</v>
      </c>
      <c r="K2288">
        <v>0.48378500000000002</v>
      </c>
      <c r="L2288">
        <v>0.63619899999999996</v>
      </c>
      <c r="M2288">
        <v>0.791547</v>
      </c>
      <c r="N2288">
        <v>0.98648100000000005</v>
      </c>
      <c r="O2288">
        <v>1.2313700000000001</v>
      </c>
      <c r="P2288">
        <v>1.51281</v>
      </c>
      <c r="Q2288">
        <v>1.8134399999999999</v>
      </c>
      <c r="R2288">
        <v>2.12195</v>
      </c>
      <c r="S2288">
        <v>2.4316300000000002</v>
      </c>
      <c r="T2288">
        <v>2.7379699999999998</v>
      </c>
      <c r="U2288">
        <v>3.0376799999999999</v>
      </c>
      <c r="V2288">
        <v>3.3282400000000001</v>
      </c>
      <c r="W2288">
        <v>3.6078000000000001</v>
      </c>
      <c r="X2288">
        <v>3.87507</v>
      </c>
      <c r="Y2288">
        <v>4.1291700000000002</v>
      </c>
      <c r="Z2288">
        <v>4.3696000000000002</v>
      </c>
      <c r="AA2288">
        <v>4.5961400000000001</v>
      </c>
      <c r="AB2288">
        <v>4.8087600000000004</v>
      </c>
      <c r="AC2288">
        <v>5.0075399999999997</v>
      </c>
      <c r="AD2288">
        <v>5.1926699999999997</v>
      </c>
      <c r="AE2288">
        <v>5.36442</v>
      </c>
      <c r="AF2288">
        <v>5.5230899999999998</v>
      </c>
      <c r="AG2288">
        <v>5.6690800000000001</v>
      </c>
      <c r="AH2288">
        <v>5.8028599999999999</v>
      </c>
      <c r="AI2288">
        <v>5.9249700000000001</v>
      </c>
      <c r="AJ2288">
        <v>6.0343499999999999</v>
      </c>
      <c r="AK2288">
        <v>6.1324399999999999</v>
      </c>
      <c r="AL2288">
        <v>6.3527800000000001</v>
      </c>
    </row>
    <row r="2289" spans="1:38" x14ac:dyDescent="0.35">
      <c r="A2289" t="s">
        <v>808</v>
      </c>
      <c r="B2289">
        <v>3</v>
      </c>
      <c r="C2289">
        <v>2006</v>
      </c>
      <c r="D2289">
        <v>1</v>
      </c>
      <c r="E2289">
        <v>1</v>
      </c>
      <c r="F2289">
        <v>1</v>
      </c>
      <c r="G2289" t="s">
        <v>1100</v>
      </c>
      <c r="H2289">
        <v>0</v>
      </c>
      <c r="I2289" s="2">
        <v>2.2679499999999999E-7</v>
      </c>
      <c r="J2289" s="2">
        <v>2.5400400000000002E-5</v>
      </c>
      <c r="K2289">
        <v>1.3362000000000001E-3</v>
      </c>
      <c r="L2289">
        <v>3.0018300000000001E-2</v>
      </c>
      <c r="M2289">
        <v>0.20678099999999999</v>
      </c>
      <c r="N2289">
        <v>0.54617300000000002</v>
      </c>
      <c r="O2289">
        <v>0.81882100000000002</v>
      </c>
      <c r="P2289">
        <v>0.94275900000000001</v>
      </c>
      <c r="Q2289">
        <v>0.98362499999999997</v>
      </c>
      <c r="R2289">
        <v>0.99531400000000003</v>
      </c>
      <c r="S2289">
        <v>0.99857200000000002</v>
      </c>
      <c r="T2289">
        <v>0.99952099999999999</v>
      </c>
      <c r="U2289">
        <v>0.99982000000000004</v>
      </c>
      <c r="V2289">
        <v>0.99992400000000004</v>
      </c>
      <c r="W2289">
        <v>0.99996399999999996</v>
      </c>
      <c r="X2289">
        <v>0.99998100000000001</v>
      </c>
      <c r="Y2289">
        <v>0.99998900000000002</v>
      </c>
      <c r="Z2289">
        <v>0.99999300000000002</v>
      </c>
      <c r="AA2289">
        <v>0.99999499999999997</v>
      </c>
      <c r="AB2289">
        <v>0.999996</v>
      </c>
      <c r="AC2289">
        <v>0.99999700000000002</v>
      </c>
      <c r="AD2289">
        <v>0.99999700000000002</v>
      </c>
      <c r="AE2289">
        <v>0.99999800000000005</v>
      </c>
      <c r="AF2289">
        <v>0.99999800000000005</v>
      </c>
      <c r="AG2289">
        <v>0.99999800000000005</v>
      </c>
      <c r="AH2289">
        <v>0.99999700000000002</v>
      </c>
      <c r="AI2289">
        <v>0.99999700000000002</v>
      </c>
      <c r="AJ2289">
        <v>0.99999700000000002</v>
      </c>
      <c r="AK2289">
        <v>0.99999800000000005</v>
      </c>
      <c r="AL2289">
        <v>0.99999899999999997</v>
      </c>
    </row>
    <row r="2290" spans="1:38" x14ac:dyDescent="0.35">
      <c r="A2290" t="s">
        <v>810</v>
      </c>
      <c r="B2290">
        <v>3</v>
      </c>
      <c r="C2290">
        <v>2006</v>
      </c>
      <c r="D2290">
        <v>1</v>
      </c>
      <c r="E2290">
        <v>1</v>
      </c>
      <c r="F2290">
        <v>1</v>
      </c>
      <c r="G2290" t="s">
        <v>1101</v>
      </c>
      <c r="H2290">
        <v>4.0964199999999999E-2</v>
      </c>
      <c r="I2290">
        <v>0.13791900000000001</v>
      </c>
      <c r="J2290">
        <v>0.31542500000000001</v>
      </c>
      <c r="K2290">
        <v>0.54575099999999999</v>
      </c>
      <c r="L2290">
        <v>0.75289799999999996</v>
      </c>
      <c r="M2290">
        <v>0.91881699999999999</v>
      </c>
      <c r="N2290">
        <v>1.0877300000000001</v>
      </c>
      <c r="O2290">
        <v>1.2921</v>
      </c>
      <c r="P2290">
        <v>1.5413300000000001</v>
      </c>
      <c r="Q2290">
        <v>1.8248500000000001</v>
      </c>
      <c r="R2290">
        <v>2.12622</v>
      </c>
      <c r="S2290">
        <v>2.4332400000000001</v>
      </c>
      <c r="T2290">
        <v>2.7386200000000001</v>
      </c>
      <c r="U2290">
        <v>3.03796</v>
      </c>
      <c r="V2290">
        <v>3.3283700000000001</v>
      </c>
      <c r="W2290">
        <v>3.6078800000000002</v>
      </c>
      <c r="X2290">
        <v>3.8751099999999998</v>
      </c>
      <c r="Y2290">
        <v>4.1292</v>
      </c>
      <c r="Z2290">
        <v>4.3696200000000003</v>
      </c>
      <c r="AA2290">
        <v>4.5961600000000002</v>
      </c>
      <c r="AB2290">
        <v>4.80877</v>
      </c>
      <c r="AC2290">
        <v>5.0075500000000002</v>
      </c>
      <c r="AD2290">
        <v>5.1926800000000002</v>
      </c>
      <c r="AE2290">
        <v>5.36442</v>
      </c>
      <c r="AF2290">
        <v>5.5231000000000003</v>
      </c>
      <c r="AG2290">
        <v>5.6690899999999997</v>
      </c>
      <c r="AH2290">
        <v>5.8028700000000004</v>
      </c>
      <c r="AI2290">
        <v>5.9249900000000002</v>
      </c>
      <c r="AJ2290">
        <v>6.0343600000000004</v>
      </c>
      <c r="AK2290">
        <v>6.1324500000000004</v>
      </c>
      <c r="AL2290">
        <v>6.3527800000000001</v>
      </c>
    </row>
    <row r="2291" spans="1:38" x14ac:dyDescent="0.35">
      <c r="A2291" t="s">
        <v>808</v>
      </c>
      <c r="B2291">
        <v>4</v>
      </c>
      <c r="C2291">
        <v>2006</v>
      </c>
      <c r="D2291">
        <v>1</v>
      </c>
      <c r="E2291">
        <v>1</v>
      </c>
      <c r="F2291">
        <v>1</v>
      </c>
      <c r="G2291" t="s">
        <v>1102</v>
      </c>
      <c r="H2291">
        <v>0</v>
      </c>
      <c r="I2291">
        <v>1.75231E-2</v>
      </c>
      <c r="J2291">
        <v>5.7464000000000001E-2</v>
      </c>
      <c r="K2291">
        <v>0.13123399999999999</v>
      </c>
      <c r="L2291">
        <v>0.24490799999999999</v>
      </c>
      <c r="M2291">
        <v>0.38923999999999997</v>
      </c>
      <c r="N2291">
        <v>0.54479900000000003</v>
      </c>
      <c r="O2291">
        <v>0.68996599999999997</v>
      </c>
      <c r="P2291">
        <v>0.80825499999999995</v>
      </c>
      <c r="Q2291">
        <v>0.892262</v>
      </c>
      <c r="R2291">
        <v>0.94422099999999998</v>
      </c>
      <c r="S2291">
        <v>0.97264600000000001</v>
      </c>
      <c r="T2291">
        <v>0.98685900000000004</v>
      </c>
      <c r="U2291">
        <v>0.99361600000000005</v>
      </c>
      <c r="V2291">
        <v>0.99678199999999995</v>
      </c>
      <c r="W2291">
        <v>0.99828600000000001</v>
      </c>
      <c r="X2291">
        <v>0.99902400000000002</v>
      </c>
      <c r="Y2291">
        <v>0.99940099999999998</v>
      </c>
      <c r="Z2291">
        <v>0.99960199999999999</v>
      </c>
      <c r="AA2291">
        <v>0.99971500000000002</v>
      </c>
      <c r="AB2291">
        <v>0.99978</v>
      </c>
      <c r="AC2291">
        <v>0.99981900000000001</v>
      </c>
      <c r="AD2291">
        <v>0.99984200000000001</v>
      </c>
      <c r="AE2291">
        <v>0.99985500000000005</v>
      </c>
      <c r="AF2291">
        <v>0.99986299999999995</v>
      </c>
      <c r="AG2291">
        <v>0.99986600000000003</v>
      </c>
      <c r="AH2291">
        <v>0.99986600000000003</v>
      </c>
      <c r="AI2291">
        <v>0.99986399999999998</v>
      </c>
      <c r="AJ2291">
        <v>0.99987000000000004</v>
      </c>
      <c r="AK2291">
        <v>0.999884</v>
      </c>
      <c r="AL2291">
        <v>0.99990599999999996</v>
      </c>
    </row>
    <row r="2292" spans="1:38" x14ac:dyDescent="0.35">
      <c r="A2292" t="s">
        <v>810</v>
      </c>
      <c r="B2292">
        <v>4</v>
      </c>
      <c r="C2292">
        <v>2006</v>
      </c>
      <c r="D2292">
        <v>1</v>
      </c>
      <c r="E2292">
        <v>1</v>
      </c>
      <c r="F2292">
        <v>1</v>
      </c>
      <c r="G2292" t="s">
        <v>1103</v>
      </c>
      <c r="H2292">
        <v>1.5756900000000001E-2</v>
      </c>
      <c r="I2292">
        <v>7.0246400000000001E-2</v>
      </c>
      <c r="J2292">
        <v>0.17907899999999999</v>
      </c>
      <c r="K2292">
        <v>0.32938800000000001</v>
      </c>
      <c r="L2292">
        <v>0.52222900000000005</v>
      </c>
      <c r="M2292">
        <v>0.75043099999999996</v>
      </c>
      <c r="N2292">
        <v>1.00586</v>
      </c>
      <c r="O2292">
        <v>1.28041</v>
      </c>
      <c r="P2292">
        <v>1.56674</v>
      </c>
      <c r="Q2292">
        <v>1.8593999999999999</v>
      </c>
      <c r="R2292">
        <v>2.1556099999999998</v>
      </c>
      <c r="S2292">
        <v>2.4538199999999999</v>
      </c>
      <c r="T2292">
        <v>2.7516699999999998</v>
      </c>
      <c r="U2292">
        <v>3.0459000000000001</v>
      </c>
      <c r="V2292">
        <v>3.3331900000000001</v>
      </c>
      <c r="W2292">
        <v>3.6108600000000002</v>
      </c>
      <c r="X2292">
        <v>3.87703</v>
      </c>
      <c r="Y2292">
        <v>4.1304999999999996</v>
      </c>
      <c r="Z2292">
        <v>4.3705499999999997</v>
      </c>
      <c r="AA2292">
        <v>4.5968499999999999</v>
      </c>
      <c r="AB2292">
        <v>4.80931</v>
      </c>
      <c r="AC2292">
        <v>5.008</v>
      </c>
      <c r="AD2292">
        <v>5.1930699999999996</v>
      </c>
      <c r="AE2292">
        <v>5.36477</v>
      </c>
      <c r="AF2292">
        <v>5.5234199999999998</v>
      </c>
      <c r="AG2292">
        <v>5.6694000000000004</v>
      </c>
      <c r="AH2292">
        <v>5.8031800000000002</v>
      </c>
      <c r="AI2292">
        <v>5.9253</v>
      </c>
      <c r="AJ2292">
        <v>6.0346500000000001</v>
      </c>
      <c r="AK2292">
        <v>6.1326799999999997</v>
      </c>
      <c r="AL2292">
        <v>6.3529099999999996</v>
      </c>
    </row>
    <row r="2293" spans="1:38" x14ac:dyDescent="0.35">
      <c r="A2293" t="s">
        <v>808</v>
      </c>
      <c r="B2293">
        <v>5</v>
      </c>
      <c r="C2293">
        <v>2006</v>
      </c>
      <c r="D2293">
        <v>1</v>
      </c>
      <c r="E2293">
        <v>1</v>
      </c>
      <c r="F2293">
        <v>1</v>
      </c>
      <c r="G2293" t="s">
        <v>1104</v>
      </c>
      <c r="H2293">
        <v>0</v>
      </c>
      <c r="I2293">
        <v>1.75231E-2</v>
      </c>
      <c r="J2293">
        <v>5.7464000000000001E-2</v>
      </c>
      <c r="K2293">
        <v>0.13123399999999999</v>
      </c>
      <c r="L2293">
        <v>0.24490799999999999</v>
      </c>
      <c r="M2293">
        <v>0.38923999999999997</v>
      </c>
      <c r="N2293">
        <v>0.54479900000000003</v>
      </c>
      <c r="O2293">
        <v>0.68996599999999997</v>
      </c>
      <c r="P2293">
        <v>0.80825499999999995</v>
      </c>
      <c r="Q2293">
        <v>0.892262</v>
      </c>
      <c r="R2293">
        <v>0.94422099999999998</v>
      </c>
      <c r="S2293">
        <v>0.97264600000000001</v>
      </c>
      <c r="T2293">
        <v>0.98685900000000004</v>
      </c>
      <c r="U2293">
        <v>0.99361600000000005</v>
      </c>
      <c r="V2293">
        <v>0.99678199999999995</v>
      </c>
      <c r="W2293">
        <v>0.99828600000000001</v>
      </c>
      <c r="X2293">
        <v>0.99902400000000002</v>
      </c>
      <c r="Y2293">
        <v>0.99940099999999998</v>
      </c>
      <c r="Z2293">
        <v>0.99960199999999999</v>
      </c>
      <c r="AA2293">
        <v>0.99971500000000002</v>
      </c>
      <c r="AB2293">
        <v>0.99978</v>
      </c>
      <c r="AC2293">
        <v>0.99981900000000001</v>
      </c>
      <c r="AD2293">
        <v>0.99984200000000001</v>
      </c>
      <c r="AE2293">
        <v>0.99985500000000005</v>
      </c>
      <c r="AF2293">
        <v>0.99986299999999995</v>
      </c>
      <c r="AG2293">
        <v>0.99986600000000003</v>
      </c>
      <c r="AH2293">
        <v>0.99986600000000003</v>
      </c>
      <c r="AI2293">
        <v>0.99986399999999998</v>
      </c>
      <c r="AJ2293">
        <v>0.99987000000000004</v>
      </c>
      <c r="AK2293">
        <v>0.999884</v>
      </c>
      <c r="AL2293">
        <v>0.99990599999999996</v>
      </c>
    </row>
    <row r="2294" spans="1:38" x14ac:dyDescent="0.35">
      <c r="A2294" t="s">
        <v>810</v>
      </c>
      <c r="B2294">
        <v>5</v>
      </c>
      <c r="C2294">
        <v>2006</v>
      </c>
      <c r="D2294">
        <v>1</v>
      </c>
      <c r="E2294">
        <v>1</v>
      </c>
      <c r="F2294">
        <v>1</v>
      </c>
      <c r="G2294" t="s">
        <v>1105</v>
      </c>
      <c r="H2294">
        <v>1.5756900000000001E-2</v>
      </c>
      <c r="I2294">
        <v>7.0246400000000001E-2</v>
      </c>
      <c r="J2294">
        <v>0.17907899999999999</v>
      </c>
      <c r="K2294">
        <v>0.32938800000000001</v>
      </c>
      <c r="L2294">
        <v>0.52222900000000005</v>
      </c>
      <c r="M2294">
        <v>0.75043099999999996</v>
      </c>
      <c r="N2294">
        <v>1.00586</v>
      </c>
      <c r="O2294">
        <v>1.28041</v>
      </c>
      <c r="P2294">
        <v>1.56674</v>
      </c>
      <c r="Q2294">
        <v>1.8593999999999999</v>
      </c>
      <c r="R2294">
        <v>2.1556099999999998</v>
      </c>
      <c r="S2294">
        <v>2.4538199999999999</v>
      </c>
      <c r="T2294">
        <v>2.7516699999999998</v>
      </c>
      <c r="U2294">
        <v>3.0459000000000001</v>
      </c>
      <c r="V2294">
        <v>3.3331900000000001</v>
      </c>
      <c r="W2294">
        <v>3.6108600000000002</v>
      </c>
      <c r="X2294">
        <v>3.87703</v>
      </c>
      <c r="Y2294">
        <v>4.1304999999999996</v>
      </c>
      <c r="Z2294">
        <v>4.3705499999999997</v>
      </c>
      <c r="AA2294">
        <v>4.5968499999999999</v>
      </c>
      <c r="AB2294">
        <v>4.80931</v>
      </c>
      <c r="AC2294">
        <v>5.008</v>
      </c>
      <c r="AD2294">
        <v>5.1930699999999996</v>
      </c>
      <c r="AE2294">
        <v>5.36477</v>
      </c>
      <c r="AF2294">
        <v>5.5234199999999998</v>
      </c>
      <c r="AG2294">
        <v>5.6694000000000004</v>
      </c>
      <c r="AH2294">
        <v>5.8031800000000002</v>
      </c>
      <c r="AI2294">
        <v>5.9253</v>
      </c>
      <c r="AJ2294">
        <v>6.0346500000000001</v>
      </c>
      <c r="AK2294">
        <v>6.1326799999999997</v>
      </c>
      <c r="AL2294">
        <v>6.3529099999999996</v>
      </c>
    </row>
    <row r="2295" spans="1:38" x14ac:dyDescent="0.35">
      <c r="A2295" t="s">
        <v>808</v>
      </c>
      <c r="B2295">
        <v>6</v>
      </c>
      <c r="C2295">
        <v>2006</v>
      </c>
      <c r="D2295">
        <v>1</v>
      </c>
      <c r="E2295">
        <v>1</v>
      </c>
      <c r="F2295">
        <v>1</v>
      </c>
      <c r="G2295" t="s">
        <v>1106</v>
      </c>
      <c r="H2295">
        <v>0</v>
      </c>
      <c r="I2295">
        <v>8.1285999999999997E-3</v>
      </c>
      <c r="J2295">
        <v>4.4974800000000002E-2</v>
      </c>
      <c r="K2295">
        <v>0.139098</v>
      </c>
      <c r="L2295">
        <v>0.30765999999999999</v>
      </c>
      <c r="M2295">
        <v>0.52420900000000004</v>
      </c>
      <c r="N2295">
        <v>0.73062700000000003</v>
      </c>
      <c r="O2295">
        <v>0.877054</v>
      </c>
      <c r="P2295">
        <v>0.95405300000000004</v>
      </c>
      <c r="Q2295">
        <v>0.98509000000000002</v>
      </c>
      <c r="R2295">
        <v>0.99543599999999999</v>
      </c>
      <c r="S2295">
        <v>0.99854900000000002</v>
      </c>
      <c r="T2295">
        <v>0.99946100000000004</v>
      </c>
      <c r="U2295">
        <v>0.99973599999999996</v>
      </c>
      <c r="V2295">
        <v>0.99982300000000002</v>
      </c>
      <c r="W2295">
        <v>0.99985400000000002</v>
      </c>
      <c r="X2295">
        <v>0.99986600000000003</v>
      </c>
      <c r="Y2295">
        <v>0.99987099999999995</v>
      </c>
      <c r="Z2295">
        <v>0.99987300000000001</v>
      </c>
      <c r="AA2295">
        <v>0.99987400000000004</v>
      </c>
      <c r="AB2295">
        <v>0.99987499999999996</v>
      </c>
      <c r="AC2295">
        <v>0.99987499999999996</v>
      </c>
      <c r="AD2295">
        <v>0.99987499999999996</v>
      </c>
      <c r="AE2295">
        <v>0.99987499999999996</v>
      </c>
      <c r="AF2295">
        <v>0.99987499999999996</v>
      </c>
      <c r="AG2295">
        <v>0.99987499999999996</v>
      </c>
      <c r="AH2295">
        <v>0.99987499999999996</v>
      </c>
      <c r="AI2295">
        <v>0.99987499999999996</v>
      </c>
      <c r="AJ2295">
        <v>0.99987499999999996</v>
      </c>
      <c r="AK2295">
        <v>0.99987499999999996</v>
      </c>
      <c r="AL2295">
        <v>0.99987599999999999</v>
      </c>
    </row>
    <row r="2296" spans="1:38" x14ac:dyDescent="0.35">
      <c r="A2296" t="s">
        <v>810</v>
      </c>
      <c r="B2296">
        <v>6</v>
      </c>
      <c r="C2296">
        <v>2006</v>
      </c>
      <c r="D2296">
        <v>1</v>
      </c>
      <c r="E2296">
        <v>1</v>
      </c>
      <c r="F2296">
        <v>1</v>
      </c>
      <c r="G2296" t="s">
        <v>1107</v>
      </c>
      <c r="H2296">
        <v>2.0172599999999999E-2</v>
      </c>
      <c r="I2296">
        <v>8.0052300000000007E-2</v>
      </c>
      <c r="J2296">
        <v>0.192721</v>
      </c>
      <c r="K2296">
        <v>0.34431499999999998</v>
      </c>
      <c r="L2296">
        <v>0.53434400000000004</v>
      </c>
      <c r="M2296">
        <v>0.75473299999999999</v>
      </c>
      <c r="N2296">
        <v>0.99711099999999997</v>
      </c>
      <c r="O2296">
        <v>1.25593</v>
      </c>
      <c r="P2296">
        <v>1.5311699999999999</v>
      </c>
      <c r="Q2296">
        <v>1.8228500000000001</v>
      </c>
      <c r="R2296">
        <v>2.1259399999999999</v>
      </c>
      <c r="S2296">
        <v>2.4331900000000002</v>
      </c>
      <c r="T2296">
        <v>2.7385799999999998</v>
      </c>
      <c r="U2296">
        <v>3.0379200000000002</v>
      </c>
      <c r="V2296">
        <v>3.3283499999999999</v>
      </c>
      <c r="W2296">
        <v>3.6078600000000001</v>
      </c>
      <c r="X2296">
        <v>3.8751000000000002</v>
      </c>
      <c r="Y2296">
        <v>4.1291900000000004</v>
      </c>
      <c r="Z2296">
        <v>4.3696200000000003</v>
      </c>
      <c r="AA2296">
        <v>4.5961499999999997</v>
      </c>
      <c r="AB2296">
        <v>4.8087600000000004</v>
      </c>
      <c r="AC2296">
        <v>5.0075399999999997</v>
      </c>
      <c r="AD2296">
        <v>5.1926800000000002</v>
      </c>
      <c r="AE2296">
        <v>5.36442</v>
      </c>
      <c r="AF2296">
        <v>5.5230899999999998</v>
      </c>
      <c r="AG2296">
        <v>5.6690899999999997</v>
      </c>
      <c r="AH2296">
        <v>5.8028700000000004</v>
      </c>
      <c r="AI2296">
        <v>5.9249799999999997</v>
      </c>
      <c r="AJ2296">
        <v>6.0343600000000004</v>
      </c>
      <c r="AK2296">
        <v>6.1324500000000004</v>
      </c>
      <c r="AL2296">
        <v>6.3527800000000001</v>
      </c>
    </row>
    <row r="2297" spans="1:38" x14ac:dyDescent="0.35">
      <c r="A2297" t="s">
        <v>806</v>
      </c>
      <c r="B2297" t="s">
        <v>103</v>
      </c>
      <c r="C2297">
        <v>2007</v>
      </c>
      <c r="D2297">
        <v>1</v>
      </c>
      <c r="E2297">
        <v>1</v>
      </c>
      <c r="F2297">
        <v>1</v>
      </c>
      <c r="G2297" t="s">
        <v>1108</v>
      </c>
      <c r="H2297">
        <v>0</v>
      </c>
      <c r="I2297">
        <v>0</v>
      </c>
      <c r="J2297">
        <v>0</v>
      </c>
      <c r="K2297">
        <v>0</v>
      </c>
      <c r="L2297">
        <v>3.49948E-2</v>
      </c>
      <c r="M2297">
        <v>0.17141000000000001</v>
      </c>
      <c r="N2297">
        <v>0.46875600000000001</v>
      </c>
      <c r="O2297">
        <v>0.85585699999999998</v>
      </c>
      <c r="P2297">
        <v>1.24166</v>
      </c>
      <c r="Q2297">
        <v>1.59975</v>
      </c>
      <c r="R2297">
        <v>1.93689</v>
      </c>
      <c r="S2297">
        <v>2.2614999999999998</v>
      </c>
      <c r="T2297">
        <v>2.5771500000000001</v>
      </c>
      <c r="U2297">
        <v>2.8841199999999998</v>
      </c>
      <c r="V2297">
        <v>3.1814</v>
      </c>
      <c r="W2297">
        <v>3.4676999999999998</v>
      </c>
      <c r="X2297">
        <v>3.7418499999999999</v>
      </c>
      <c r="Y2297">
        <v>4.00298</v>
      </c>
      <c r="Z2297">
        <v>4.2505100000000002</v>
      </c>
      <c r="AA2297">
        <v>4.4841600000000001</v>
      </c>
      <c r="AB2297">
        <v>4.70383</v>
      </c>
      <c r="AC2297">
        <v>4.9095800000000001</v>
      </c>
      <c r="AD2297">
        <v>5.1015600000000001</v>
      </c>
      <c r="AE2297">
        <v>5.2799899999999997</v>
      </c>
      <c r="AF2297">
        <v>5.4451799999999997</v>
      </c>
      <c r="AG2297">
        <v>5.59748</v>
      </c>
      <c r="AH2297">
        <v>5.7373099999999999</v>
      </c>
      <c r="AI2297">
        <v>5.8651999999999997</v>
      </c>
      <c r="AJ2297">
        <v>5.9817099999999996</v>
      </c>
      <c r="AK2297">
        <v>6.0844100000000001</v>
      </c>
      <c r="AL2297">
        <v>6.3153199999999998</v>
      </c>
    </row>
    <row r="2298" spans="1:38" x14ac:dyDescent="0.35">
      <c r="A2298" t="s">
        <v>808</v>
      </c>
      <c r="B2298">
        <v>1</v>
      </c>
      <c r="C2298">
        <v>2007</v>
      </c>
      <c r="D2298">
        <v>1</v>
      </c>
      <c r="E2298">
        <v>1</v>
      </c>
      <c r="F2298">
        <v>1</v>
      </c>
      <c r="G2298" t="s">
        <v>1109</v>
      </c>
      <c r="H2298">
        <v>0</v>
      </c>
      <c r="I2298">
        <v>3.75764E-3</v>
      </c>
      <c r="J2298">
        <v>5.09077E-2</v>
      </c>
      <c r="K2298">
        <v>0.23291100000000001</v>
      </c>
      <c r="L2298">
        <v>0.55819300000000005</v>
      </c>
      <c r="M2298">
        <v>0.84004199999999996</v>
      </c>
      <c r="N2298">
        <v>0.95600200000000002</v>
      </c>
      <c r="O2298">
        <v>0.95989000000000002</v>
      </c>
      <c r="P2298">
        <v>0.91556999999999999</v>
      </c>
      <c r="Q2298">
        <v>0.85012900000000002</v>
      </c>
      <c r="R2298">
        <v>0.77609700000000004</v>
      </c>
      <c r="S2298">
        <v>0.70100300000000004</v>
      </c>
      <c r="T2298">
        <v>0.62941499999999995</v>
      </c>
      <c r="U2298">
        <v>0.56379900000000005</v>
      </c>
      <c r="V2298">
        <v>0.50519199999999997</v>
      </c>
      <c r="W2298">
        <v>0.453737</v>
      </c>
      <c r="X2298">
        <v>0.40907100000000002</v>
      </c>
      <c r="Y2298">
        <v>0.37058000000000002</v>
      </c>
      <c r="Z2298">
        <v>0.337557</v>
      </c>
      <c r="AA2298">
        <v>0.30929299999999998</v>
      </c>
      <c r="AB2298">
        <v>0.28512799999999999</v>
      </c>
      <c r="AC2298">
        <v>0.26447100000000001</v>
      </c>
      <c r="AD2298">
        <v>0.246807</v>
      </c>
      <c r="AE2298">
        <v>0.23169500000000001</v>
      </c>
      <c r="AF2298">
        <v>0.21875700000000001</v>
      </c>
      <c r="AG2298">
        <v>0.207676</v>
      </c>
      <c r="AH2298">
        <v>0.198184</v>
      </c>
      <c r="AI2298">
        <v>0.190056</v>
      </c>
      <c r="AJ2298">
        <v>0.18241099999999999</v>
      </c>
      <c r="AK2298">
        <v>0.17507900000000001</v>
      </c>
      <c r="AL2298">
        <v>0.15950400000000001</v>
      </c>
    </row>
    <row r="2299" spans="1:38" x14ac:dyDescent="0.35">
      <c r="A2299" t="s">
        <v>810</v>
      </c>
      <c r="B2299">
        <v>1</v>
      </c>
      <c r="C2299">
        <v>2007</v>
      </c>
      <c r="D2299">
        <v>1</v>
      </c>
      <c r="E2299">
        <v>1</v>
      </c>
      <c r="F2299">
        <v>1</v>
      </c>
      <c r="G2299" t="s">
        <v>1110</v>
      </c>
      <c r="H2299">
        <v>3.2773499999999997E-2</v>
      </c>
      <c r="I2299">
        <v>0.100285</v>
      </c>
      <c r="J2299">
        <v>0.21429799999999999</v>
      </c>
      <c r="K2299">
        <v>0.35818299999999997</v>
      </c>
      <c r="L2299">
        <v>0.52882600000000002</v>
      </c>
      <c r="M2299">
        <v>0.72297999999999996</v>
      </c>
      <c r="N2299">
        <v>0.94805300000000003</v>
      </c>
      <c r="O2299">
        <v>1.2035899999999999</v>
      </c>
      <c r="P2299">
        <v>1.4770399999999999</v>
      </c>
      <c r="Q2299">
        <v>1.7576499999999999</v>
      </c>
      <c r="R2299">
        <v>2.0386199999999999</v>
      </c>
      <c r="S2299">
        <v>2.3151000000000002</v>
      </c>
      <c r="T2299">
        <v>2.5833599999999999</v>
      </c>
      <c r="U2299">
        <v>2.8405300000000002</v>
      </c>
      <c r="V2299">
        <v>3.0844900000000002</v>
      </c>
      <c r="W2299">
        <v>3.3137599999999998</v>
      </c>
      <c r="X2299">
        <v>3.5274100000000002</v>
      </c>
      <c r="Y2299">
        <v>3.7249599999999998</v>
      </c>
      <c r="Z2299">
        <v>3.9062899999999998</v>
      </c>
      <c r="AA2299">
        <v>4.0715399999999997</v>
      </c>
      <c r="AB2299">
        <v>4.2211299999999996</v>
      </c>
      <c r="AC2299">
        <v>4.3556100000000004</v>
      </c>
      <c r="AD2299">
        <v>4.4756799999999997</v>
      </c>
      <c r="AE2299">
        <v>4.5821100000000001</v>
      </c>
      <c r="AF2299">
        <v>4.6757400000000002</v>
      </c>
      <c r="AG2299">
        <v>4.7574399999999999</v>
      </c>
      <c r="AH2299">
        <v>4.8280500000000002</v>
      </c>
      <c r="AI2299">
        <v>4.88842</v>
      </c>
      <c r="AJ2299">
        <v>4.9564899999999996</v>
      </c>
      <c r="AK2299">
        <v>5.0343299999999997</v>
      </c>
      <c r="AL2299">
        <v>5.2112999999999996</v>
      </c>
    </row>
    <row r="2300" spans="1:38" x14ac:dyDescent="0.35">
      <c r="A2300" t="s">
        <v>808</v>
      </c>
      <c r="B2300">
        <v>2</v>
      </c>
      <c r="C2300">
        <v>2007</v>
      </c>
      <c r="D2300">
        <v>1</v>
      </c>
      <c r="E2300">
        <v>1</v>
      </c>
      <c r="F2300">
        <v>1</v>
      </c>
      <c r="G2300" t="s">
        <v>1111</v>
      </c>
      <c r="H2300">
        <v>0</v>
      </c>
      <c r="I2300" s="2">
        <v>7.5619800000000001E-6</v>
      </c>
      <c r="J2300">
        <v>6.6459099999999997E-4</v>
      </c>
      <c r="K2300">
        <v>2.1304199999999999E-2</v>
      </c>
      <c r="L2300">
        <v>0.19608400000000001</v>
      </c>
      <c r="M2300">
        <v>0.574434</v>
      </c>
      <c r="N2300">
        <v>0.85866500000000001</v>
      </c>
      <c r="O2300">
        <v>0.96506599999999998</v>
      </c>
      <c r="P2300">
        <v>0.99228099999999997</v>
      </c>
      <c r="Q2300">
        <v>0.99826499999999996</v>
      </c>
      <c r="R2300">
        <v>0.99957300000000004</v>
      </c>
      <c r="S2300">
        <v>0.99988100000000002</v>
      </c>
      <c r="T2300">
        <v>0.99996200000000002</v>
      </c>
      <c r="U2300">
        <v>0.99998600000000004</v>
      </c>
      <c r="V2300">
        <v>0.99999400000000005</v>
      </c>
      <c r="W2300">
        <v>0.99999700000000002</v>
      </c>
      <c r="X2300">
        <v>0.99999899999999997</v>
      </c>
      <c r="Y2300">
        <v>0.99999899999999997</v>
      </c>
      <c r="Z2300">
        <v>0.99999899999999997</v>
      </c>
      <c r="AA2300">
        <v>1</v>
      </c>
      <c r="AB2300">
        <v>1</v>
      </c>
      <c r="AC2300">
        <v>1</v>
      </c>
      <c r="AD2300">
        <v>1</v>
      </c>
      <c r="AE2300">
        <v>1</v>
      </c>
      <c r="AF2300">
        <v>1</v>
      </c>
      <c r="AG2300">
        <v>1</v>
      </c>
      <c r="AH2300">
        <v>1</v>
      </c>
      <c r="AI2300">
        <v>1</v>
      </c>
      <c r="AJ2300">
        <v>1</v>
      </c>
      <c r="AK2300">
        <v>1</v>
      </c>
      <c r="AL2300">
        <v>1</v>
      </c>
    </row>
    <row r="2301" spans="1:38" x14ac:dyDescent="0.35">
      <c r="A2301" t="s">
        <v>810</v>
      </c>
      <c r="B2301">
        <v>2</v>
      </c>
      <c r="C2301">
        <v>2007</v>
      </c>
      <c r="D2301">
        <v>1</v>
      </c>
      <c r="E2301">
        <v>1</v>
      </c>
      <c r="F2301">
        <v>1</v>
      </c>
      <c r="G2301" t="s">
        <v>1112</v>
      </c>
      <c r="H2301">
        <v>3.8733700000000003E-2</v>
      </c>
      <c r="I2301">
        <v>0.13276399999999999</v>
      </c>
      <c r="J2301">
        <v>0.30129800000000001</v>
      </c>
      <c r="K2301">
        <v>0.48378500000000002</v>
      </c>
      <c r="L2301">
        <v>0.63619899999999996</v>
      </c>
      <c r="M2301">
        <v>0.791547</v>
      </c>
      <c r="N2301">
        <v>0.98648100000000005</v>
      </c>
      <c r="O2301">
        <v>1.2313700000000001</v>
      </c>
      <c r="P2301">
        <v>1.51281</v>
      </c>
      <c r="Q2301">
        <v>1.8134399999999999</v>
      </c>
      <c r="R2301">
        <v>2.12195</v>
      </c>
      <c r="S2301">
        <v>2.4316300000000002</v>
      </c>
      <c r="T2301">
        <v>2.7379699999999998</v>
      </c>
      <c r="U2301">
        <v>3.0376799999999999</v>
      </c>
      <c r="V2301">
        <v>3.3282400000000001</v>
      </c>
      <c r="W2301">
        <v>3.6078000000000001</v>
      </c>
      <c r="X2301">
        <v>3.87507</v>
      </c>
      <c r="Y2301">
        <v>4.1291700000000002</v>
      </c>
      <c r="Z2301">
        <v>4.3696000000000002</v>
      </c>
      <c r="AA2301">
        <v>4.5961400000000001</v>
      </c>
      <c r="AB2301">
        <v>4.8087600000000004</v>
      </c>
      <c r="AC2301">
        <v>5.0075399999999997</v>
      </c>
      <c r="AD2301">
        <v>5.1926699999999997</v>
      </c>
      <c r="AE2301">
        <v>5.36442</v>
      </c>
      <c r="AF2301">
        <v>5.5230899999999998</v>
      </c>
      <c r="AG2301">
        <v>5.6690800000000001</v>
      </c>
      <c r="AH2301">
        <v>5.8028599999999999</v>
      </c>
      <c r="AI2301">
        <v>5.9249700000000001</v>
      </c>
      <c r="AJ2301">
        <v>6.0343499999999999</v>
      </c>
      <c r="AK2301">
        <v>6.1324399999999999</v>
      </c>
      <c r="AL2301">
        <v>6.3527800000000001</v>
      </c>
    </row>
    <row r="2302" spans="1:38" x14ac:dyDescent="0.35">
      <c r="A2302" t="s">
        <v>808</v>
      </c>
      <c r="B2302">
        <v>3</v>
      </c>
      <c r="C2302">
        <v>2007</v>
      </c>
      <c r="D2302">
        <v>1</v>
      </c>
      <c r="E2302">
        <v>1</v>
      </c>
      <c r="F2302">
        <v>1</v>
      </c>
      <c r="G2302" t="s">
        <v>1113</v>
      </c>
      <c r="H2302">
        <v>0</v>
      </c>
      <c r="I2302" s="2">
        <v>2.2679499999999999E-7</v>
      </c>
      <c r="J2302" s="2">
        <v>2.5400400000000002E-5</v>
      </c>
      <c r="K2302">
        <v>1.3362000000000001E-3</v>
      </c>
      <c r="L2302">
        <v>3.0018300000000001E-2</v>
      </c>
      <c r="M2302">
        <v>0.20678099999999999</v>
      </c>
      <c r="N2302">
        <v>0.54617300000000002</v>
      </c>
      <c r="O2302">
        <v>0.81882100000000002</v>
      </c>
      <c r="P2302">
        <v>0.94275900000000001</v>
      </c>
      <c r="Q2302">
        <v>0.98362499999999997</v>
      </c>
      <c r="R2302">
        <v>0.99531400000000003</v>
      </c>
      <c r="S2302">
        <v>0.99857200000000002</v>
      </c>
      <c r="T2302">
        <v>0.99952099999999999</v>
      </c>
      <c r="U2302">
        <v>0.99982000000000004</v>
      </c>
      <c r="V2302">
        <v>0.99992400000000004</v>
      </c>
      <c r="W2302">
        <v>0.99996399999999996</v>
      </c>
      <c r="X2302">
        <v>0.99998100000000001</v>
      </c>
      <c r="Y2302">
        <v>0.99998900000000002</v>
      </c>
      <c r="Z2302">
        <v>0.99999300000000002</v>
      </c>
      <c r="AA2302">
        <v>0.99999499999999997</v>
      </c>
      <c r="AB2302">
        <v>0.999996</v>
      </c>
      <c r="AC2302">
        <v>0.99999700000000002</v>
      </c>
      <c r="AD2302">
        <v>0.99999700000000002</v>
      </c>
      <c r="AE2302">
        <v>0.99999800000000005</v>
      </c>
      <c r="AF2302">
        <v>0.99999800000000005</v>
      </c>
      <c r="AG2302">
        <v>0.99999800000000005</v>
      </c>
      <c r="AH2302">
        <v>0.99999700000000002</v>
      </c>
      <c r="AI2302">
        <v>0.99999700000000002</v>
      </c>
      <c r="AJ2302">
        <v>0.99999700000000002</v>
      </c>
      <c r="AK2302">
        <v>0.99999800000000005</v>
      </c>
      <c r="AL2302">
        <v>0.99999899999999997</v>
      </c>
    </row>
    <row r="2303" spans="1:38" x14ac:dyDescent="0.35">
      <c r="A2303" t="s">
        <v>810</v>
      </c>
      <c r="B2303">
        <v>3</v>
      </c>
      <c r="C2303">
        <v>2007</v>
      </c>
      <c r="D2303">
        <v>1</v>
      </c>
      <c r="E2303">
        <v>1</v>
      </c>
      <c r="F2303">
        <v>1</v>
      </c>
      <c r="G2303" t="s">
        <v>1114</v>
      </c>
      <c r="H2303">
        <v>4.0964199999999999E-2</v>
      </c>
      <c r="I2303">
        <v>0.13791900000000001</v>
      </c>
      <c r="J2303">
        <v>0.31542500000000001</v>
      </c>
      <c r="K2303">
        <v>0.54575099999999999</v>
      </c>
      <c r="L2303">
        <v>0.75289799999999996</v>
      </c>
      <c r="M2303">
        <v>0.91881699999999999</v>
      </c>
      <c r="N2303">
        <v>1.0877300000000001</v>
      </c>
      <c r="O2303">
        <v>1.2921</v>
      </c>
      <c r="P2303">
        <v>1.5413300000000001</v>
      </c>
      <c r="Q2303">
        <v>1.8248500000000001</v>
      </c>
      <c r="R2303">
        <v>2.12622</v>
      </c>
      <c r="S2303">
        <v>2.4332400000000001</v>
      </c>
      <c r="T2303">
        <v>2.7386200000000001</v>
      </c>
      <c r="U2303">
        <v>3.03796</v>
      </c>
      <c r="V2303">
        <v>3.3283700000000001</v>
      </c>
      <c r="W2303">
        <v>3.6078800000000002</v>
      </c>
      <c r="X2303">
        <v>3.8751099999999998</v>
      </c>
      <c r="Y2303">
        <v>4.1292</v>
      </c>
      <c r="Z2303">
        <v>4.3696200000000003</v>
      </c>
      <c r="AA2303">
        <v>4.5961600000000002</v>
      </c>
      <c r="AB2303">
        <v>4.80877</v>
      </c>
      <c r="AC2303">
        <v>5.0075500000000002</v>
      </c>
      <c r="AD2303">
        <v>5.1926800000000002</v>
      </c>
      <c r="AE2303">
        <v>5.36442</v>
      </c>
      <c r="AF2303">
        <v>5.5231000000000003</v>
      </c>
      <c r="AG2303">
        <v>5.6690899999999997</v>
      </c>
      <c r="AH2303">
        <v>5.8028700000000004</v>
      </c>
      <c r="AI2303">
        <v>5.9249900000000002</v>
      </c>
      <c r="AJ2303">
        <v>6.0343600000000004</v>
      </c>
      <c r="AK2303">
        <v>6.1324500000000004</v>
      </c>
      <c r="AL2303">
        <v>6.3527800000000001</v>
      </c>
    </row>
    <row r="2304" spans="1:38" x14ac:dyDescent="0.35">
      <c r="A2304" t="s">
        <v>808</v>
      </c>
      <c r="B2304">
        <v>4</v>
      </c>
      <c r="C2304">
        <v>2007</v>
      </c>
      <c r="D2304">
        <v>1</v>
      </c>
      <c r="E2304">
        <v>1</v>
      </c>
      <c r="F2304">
        <v>1</v>
      </c>
      <c r="G2304" t="s">
        <v>1115</v>
      </c>
      <c r="H2304">
        <v>0</v>
      </c>
      <c r="I2304">
        <v>1.75231E-2</v>
      </c>
      <c r="J2304">
        <v>5.7464000000000001E-2</v>
      </c>
      <c r="K2304">
        <v>0.13123399999999999</v>
      </c>
      <c r="L2304">
        <v>0.24490799999999999</v>
      </c>
      <c r="M2304">
        <v>0.38923999999999997</v>
      </c>
      <c r="N2304">
        <v>0.54479900000000003</v>
      </c>
      <c r="O2304">
        <v>0.68996599999999997</v>
      </c>
      <c r="P2304">
        <v>0.80825499999999995</v>
      </c>
      <c r="Q2304">
        <v>0.892262</v>
      </c>
      <c r="R2304">
        <v>0.94422099999999998</v>
      </c>
      <c r="S2304">
        <v>0.97264600000000001</v>
      </c>
      <c r="T2304">
        <v>0.98685900000000004</v>
      </c>
      <c r="U2304">
        <v>0.99361600000000005</v>
      </c>
      <c r="V2304">
        <v>0.99678199999999995</v>
      </c>
      <c r="W2304">
        <v>0.99828600000000001</v>
      </c>
      <c r="X2304">
        <v>0.99902400000000002</v>
      </c>
      <c r="Y2304">
        <v>0.99940099999999998</v>
      </c>
      <c r="Z2304">
        <v>0.99960199999999999</v>
      </c>
      <c r="AA2304">
        <v>0.99971500000000002</v>
      </c>
      <c r="AB2304">
        <v>0.99978</v>
      </c>
      <c r="AC2304">
        <v>0.99981900000000001</v>
      </c>
      <c r="AD2304">
        <v>0.99984200000000001</v>
      </c>
      <c r="AE2304">
        <v>0.99985500000000005</v>
      </c>
      <c r="AF2304">
        <v>0.99986299999999995</v>
      </c>
      <c r="AG2304">
        <v>0.99986600000000003</v>
      </c>
      <c r="AH2304">
        <v>0.99986600000000003</v>
      </c>
      <c r="AI2304">
        <v>0.99986399999999998</v>
      </c>
      <c r="AJ2304">
        <v>0.99987000000000004</v>
      </c>
      <c r="AK2304">
        <v>0.999884</v>
      </c>
      <c r="AL2304">
        <v>0.99990599999999996</v>
      </c>
    </row>
    <row r="2305" spans="1:38" x14ac:dyDescent="0.35">
      <c r="A2305" t="s">
        <v>810</v>
      </c>
      <c r="B2305">
        <v>4</v>
      </c>
      <c r="C2305">
        <v>2007</v>
      </c>
      <c r="D2305">
        <v>1</v>
      </c>
      <c r="E2305">
        <v>1</v>
      </c>
      <c r="F2305">
        <v>1</v>
      </c>
      <c r="G2305" t="s">
        <v>1116</v>
      </c>
      <c r="H2305">
        <v>1.5756900000000001E-2</v>
      </c>
      <c r="I2305">
        <v>7.0246400000000001E-2</v>
      </c>
      <c r="J2305">
        <v>0.17907899999999999</v>
      </c>
      <c r="K2305">
        <v>0.32938800000000001</v>
      </c>
      <c r="L2305">
        <v>0.52222900000000005</v>
      </c>
      <c r="M2305">
        <v>0.75043099999999996</v>
      </c>
      <c r="N2305">
        <v>1.00586</v>
      </c>
      <c r="O2305">
        <v>1.28041</v>
      </c>
      <c r="P2305">
        <v>1.56674</v>
      </c>
      <c r="Q2305">
        <v>1.8593999999999999</v>
      </c>
      <c r="R2305">
        <v>2.1556099999999998</v>
      </c>
      <c r="S2305">
        <v>2.4538199999999999</v>
      </c>
      <c r="T2305">
        <v>2.7516699999999998</v>
      </c>
      <c r="U2305">
        <v>3.0459000000000001</v>
      </c>
      <c r="V2305">
        <v>3.3331900000000001</v>
      </c>
      <c r="W2305">
        <v>3.6108600000000002</v>
      </c>
      <c r="X2305">
        <v>3.87703</v>
      </c>
      <c r="Y2305">
        <v>4.1304999999999996</v>
      </c>
      <c r="Z2305">
        <v>4.3705499999999997</v>
      </c>
      <c r="AA2305">
        <v>4.5968499999999999</v>
      </c>
      <c r="AB2305">
        <v>4.80931</v>
      </c>
      <c r="AC2305">
        <v>5.008</v>
      </c>
      <c r="AD2305">
        <v>5.1930699999999996</v>
      </c>
      <c r="AE2305">
        <v>5.36477</v>
      </c>
      <c r="AF2305">
        <v>5.5234199999999998</v>
      </c>
      <c r="AG2305">
        <v>5.6694000000000004</v>
      </c>
      <c r="AH2305">
        <v>5.8031800000000002</v>
      </c>
      <c r="AI2305">
        <v>5.9253</v>
      </c>
      <c r="AJ2305">
        <v>6.0346500000000001</v>
      </c>
      <c r="AK2305">
        <v>6.1326799999999997</v>
      </c>
      <c r="AL2305">
        <v>6.3529099999999996</v>
      </c>
    </row>
    <row r="2306" spans="1:38" x14ac:dyDescent="0.35">
      <c r="A2306" t="s">
        <v>808</v>
      </c>
      <c r="B2306">
        <v>5</v>
      </c>
      <c r="C2306">
        <v>2007</v>
      </c>
      <c r="D2306">
        <v>1</v>
      </c>
      <c r="E2306">
        <v>1</v>
      </c>
      <c r="F2306">
        <v>1</v>
      </c>
      <c r="G2306" t="s">
        <v>1117</v>
      </c>
      <c r="H2306">
        <v>0</v>
      </c>
      <c r="I2306">
        <v>1.75231E-2</v>
      </c>
      <c r="J2306">
        <v>5.7464000000000001E-2</v>
      </c>
      <c r="K2306">
        <v>0.13123399999999999</v>
      </c>
      <c r="L2306">
        <v>0.24490799999999999</v>
      </c>
      <c r="M2306">
        <v>0.38923999999999997</v>
      </c>
      <c r="N2306">
        <v>0.54479900000000003</v>
      </c>
      <c r="O2306">
        <v>0.68996599999999997</v>
      </c>
      <c r="P2306">
        <v>0.80825499999999995</v>
      </c>
      <c r="Q2306">
        <v>0.892262</v>
      </c>
      <c r="R2306">
        <v>0.94422099999999998</v>
      </c>
      <c r="S2306">
        <v>0.97264600000000001</v>
      </c>
      <c r="T2306">
        <v>0.98685900000000004</v>
      </c>
      <c r="U2306">
        <v>0.99361600000000005</v>
      </c>
      <c r="V2306">
        <v>0.99678199999999995</v>
      </c>
      <c r="W2306">
        <v>0.99828600000000001</v>
      </c>
      <c r="X2306">
        <v>0.99902400000000002</v>
      </c>
      <c r="Y2306">
        <v>0.99940099999999998</v>
      </c>
      <c r="Z2306">
        <v>0.99960199999999999</v>
      </c>
      <c r="AA2306">
        <v>0.99971500000000002</v>
      </c>
      <c r="AB2306">
        <v>0.99978</v>
      </c>
      <c r="AC2306">
        <v>0.99981900000000001</v>
      </c>
      <c r="AD2306">
        <v>0.99984200000000001</v>
      </c>
      <c r="AE2306">
        <v>0.99985500000000005</v>
      </c>
      <c r="AF2306">
        <v>0.99986299999999995</v>
      </c>
      <c r="AG2306">
        <v>0.99986600000000003</v>
      </c>
      <c r="AH2306">
        <v>0.99986600000000003</v>
      </c>
      <c r="AI2306">
        <v>0.99986399999999998</v>
      </c>
      <c r="AJ2306">
        <v>0.99987000000000004</v>
      </c>
      <c r="AK2306">
        <v>0.999884</v>
      </c>
      <c r="AL2306">
        <v>0.99990599999999996</v>
      </c>
    </row>
    <row r="2307" spans="1:38" x14ac:dyDescent="0.35">
      <c r="A2307" t="s">
        <v>810</v>
      </c>
      <c r="B2307">
        <v>5</v>
      </c>
      <c r="C2307">
        <v>2007</v>
      </c>
      <c r="D2307">
        <v>1</v>
      </c>
      <c r="E2307">
        <v>1</v>
      </c>
      <c r="F2307">
        <v>1</v>
      </c>
      <c r="G2307" t="s">
        <v>1118</v>
      </c>
      <c r="H2307">
        <v>1.5756900000000001E-2</v>
      </c>
      <c r="I2307">
        <v>7.0246400000000001E-2</v>
      </c>
      <c r="J2307">
        <v>0.17907899999999999</v>
      </c>
      <c r="K2307">
        <v>0.32938800000000001</v>
      </c>
      <c r="L2307">
        <v>0.52222900000000005</v>
      </c>
      <c r="M2307">
        <v>0.75043099999999996</v>
      </c>
      <c r="N2307">
        <v>1.00586</v>
      </c>
      <c r="O2307">
        <v>1.28041</v>
      </c>
      <c r="P2307">
        <v>1.56674</v>
      </c>
      <c r="Q2307">
        <v>1.8593999999999999</v>
      </c>
      <c r="R2307">
        <v>2.1556099999999998</v>
      </c>
      <c r="S2307">
        <v>2.4538199999999999</v>
      </c>
      <c r="T2307">
        <v>2.7516699999999998</v>
      </c>
      <c r="U2307">
        <v>3.0459000000000001</v>
      </c>
      <c r="V2307">
        <v>3.3331900000000001</v>
      </c>
      <c r="W2307">
        <v>3.6108600000000002</v>
      </c>
      <c r="X2307">
        <v>3.87703</v>
      </c>
      <c r="Y2307">
        <v>4.1304999999999996</v>
      </c>
      <c r="Z2307">
        <v>4.3705499999999997</v>
      </c>
      <c r="AA2307">
        <v>4.5968499999999999</v>
      </c>
      <c r="AB2307">
        <v>4.80931</v>
      </c>
      <c r="AC2307">
        <v>5.008</v>
      </c>
      <c r="AD2307">
        <v>5.1930699999999996</v>
      </c>
      <c r="AE2307">
        <v>5.36477</v>
      </c>
      <c r="AF2307">
        <v>5.5234199999999998</v>
      </c>
      <c r="AG2307">
        <v>5.6694000000000004</v>
      </c>
      <c r="AH2307">
        <v>5.8031800000000002</v>
      </c>
      <c r="AI2307">
        <v>5.9253</v>
      </c>
      <c r="AJ2307">
        <v>6.0346500000000001</v>
      </c>
      <c r="AK2307">
        <v>6.1326799999999997</v>
      </c>
      <c r="AL2307">
        <v>6.3529099999999996</v>
      </c>
    </row>
    <row r="2308" spans="1:38" x14ac:dyDescent="0.35">
      <c r="A2308" t="s">
        <v>808</v>
      </c>
      <c r="B2308">
        <v>6</v>
      </c>
      <c r="C2308">
        <v>2007</v>
      </c>
      <c r="D2308">
        <v>1</v>
      </c>
      <c r="E2308">
        <v>1</v>
      </c>
      <c r="F2308">
        <v>1</v>
      </c>
      <c r="G2308" t="s">
        <v>1119</v>
      </c>
      <c r="H2308">
        <v>0</v>
      </c>
      <c r="I2308">
        <v>8.1285999999999997E-3</v>
      </c>
      <c r="J2308">
        <v>4.4974800000000002E-2</v>
      </c>
      <c r="K2308">
        <v>0.139098</v>
      </c>
      <c r="L2308">
        <v>0.30765999999999999</v>
      </c>
      <c r="M2308">
        <v>0.52420900000000004</v>
      </c>
      <c r="N2308">
        <v>0.73062700000000003</v>
      </c>
      <c r="O2308">
        <v>0.877054</v>
      </c>
      <c r="P2308">
        <v>0.95405300000000004</v>
      </c>
      <c r="Q2308">
        <v>0.98509000000000002</v>
      </c>
      <c r="R2308">
        <v>0.99543599999999999</v>
      </c>
      <c r="S2308">
        <v>0.99854900000000002</v>
      </c>
      <c r="T2308">
        <v>0.99946100000000004</v>
      </c>
      <c r="U2308">
        <v>0.99973599999999996</v>
      </c>
      <c r="V2308">
        <v>0.99982300000000002</v>
      </c>
      <c r="W2308">
        <v>0.99985400000000002</v>
      </c>
      <c r="X2308">
        <v>0.99986600000000003</v>
      </c>
      <c r="Y2308">
        <v>0.99987099999999995</v>
      </c>
      <c r="Z2308">
        <v>0.99987300000000001</v>
      </c>
      <c r="AA2308">
        <v>0.99987400000000004</v>
      </c>
      <c r="AB2308">
        <v>0.99987499999999996</v>
      </c>
      <c r="AC2308">
        <v>0.99987499999999996</v>
      </c>
      <c r="AD2308">
        <v>0.99987499999999996</v>
      </c>
      <c r="AE2308">
        <v>0.99987499999999996</v>
      </c>
      <c r="AF2308">
        <v>0.99987499999999996</v>
      </c>
      <c r="AG2308">
        <v>0.99987499999999996</v>
      </c>
      <c r="AH2308">
        <v>0.99987499999999996</v>
      </c>
      <c r="AI2308">
        <v>0.99987499999999996</v>
      </c>
      <c r="AJ2308">
        <v>0.99987499999999996</v>
      </c>
      <c r="AK2308">
        <v>0.99987499999999996</v>
      </c>
      <c r="AL2308">
        <v>0.99987599999999999</v>
      </c>
    </row>
    <row r="2309" spans="1:38" x14ac:dyDescent="0.35">
      <c r="A2309" t="s">
        <v>810</v>
      </c>
      <c r="B2309">
        <v>6</v>
      </c>
      <c r="C2309">
        <v>2007</v>
      </c>
      <c r="D2309">
        <v>1</v>
      </c>
      <c r="E2309">
        <v>1</v>
      </c>
      <c r="F2309">
        <v>1</v>
      </c>
      <c r="G2309" t="s">
        <v>1120</v>
      </c>
      <c r="H2309">
        <v>2.0172599999999999E-2</v>
      </c>
      <c r="I2309">
        <v>8.0052300000000007E-2</v>
      </c>
      <c r="J2309">
        <v>0.192721</v>
      </c>
      <c r="K2309">
        <v>0.34431499999999998</v>
      </c>
      <c r="L2309">
        <v>0.53434400000000004</v>
      </c>
      <c r="M2309">
        <v>0.75473299999999999</v>
      </c>
      <c r="N2309">
        <v>0.99711099999999997</v>
      </c>
      <c r="O2309">
        <v>1.25593</v>
      </c>
      <c r="P2309">
        <v>1.5311699999999999</v>
      </c>
      <c r="Q2309">
        <v>1.8228500000000001</v>
      </c>
      <c r="R2309">
        <v>2.1259399999999999</v>
      </c>
      <c r="S2309">
        <v>2.4331900000000002</v>
      </c>
      <c r="T2309">
        <v>2.7385799999999998</v>
      </c>
      <c r="U2309">
        <v>3.0379200000000002</v>
      </c>
      <c r="V2309">
        <v>3.3283499999999999</v>
      </c>
      <c r="W2309">
        <v>3.6078600000000001</v>
      </c>
      <c r="X2309">
        <v>3.8751000000000002</v>
      </c>
      <c r="Y2309">
        <v>4.1291900000000004</v>
      </c>
      <c r="Z2309">
        <v>4.3696200000000003</v>
      </c>
      <c r="AA2309">
        <v>4.5961499999999997</v>
      </c>
      <c r="AB2309">
        <v>4.8087600000000004</v>
      </c>
      <c r="AC2309">
        <v>5.0075399999999997</v>
      </c>
      <c r="AD2309">
        <v>5.1926800000000002</v>
      </c>
      <c r="AE2309">
        <v>5.36442</v>
      </c>
      <c r="AF2309">
        <v>5.5230899999999998</v>
      </c>
      <c r="AG2309">
        <v>5.6690899999999997</v>
      </c>
      <c r="AH2309">
        <v>5.8028700000000004</v>
      </c>
      <c r="AI2309">
        <v>5.9249799999999997</v>
      </c>
      <c r="AJ2309">
        <v>6.0343600000000004</v>
      </c>
      <c r="AK2309">
        <v>6.1324500000000004</v>
      </c>
      <c r="AL2309">
        <v>6.3527800000000001</v>
      </c>
    </row>
    <row r="2310" spans="1:38" x14ac:dyDescent="0.35">
      <c r="A2310" t="s">
        <v>806</v>
      </c>
      <c r="B2310" t="s">
        <v>103</v>
      </c>
      <c r="C2310">
        <v>2008</v>
      </c>
      <c r="D2310">
        <v>1</v>
      </c>
      <c r="E2310">
        <v>1</v>
      </c>
      <c r="F2310">
        <v>1</v>
      </c>
      <c r="G2310" t="s">
        <v>1121</v>
      </c>
      <c r="H2310">
        <v>0</v>
      </c>
      <c r="I2310">
        <v>0</v>
      </c>
      <c r="J2310">
        <v>0</v>
      </c>
      <c r="K2310">
        <v>0</v>
      </c>
      <c r="L2310">
        <v>3.49948E-2</v>
      </c>
      <c r="M2310">
        <v>0.17141000000000001</v>
      </c>
      <c r="N2310">
        <v>0.46875600000000001</v>
      </c>
      <c r="O2310">
        <v>0.85585699999999998</v>
      </c>
      <c r="P2310">
        <v>1.24166</v>
      </c>
      <c r="Q2310">
        <v>1.59975</v>
      </c>
      <c r="R2310">
        <v>1.93689</v>
      </c>
      <c r="S2310">
        <v>2.2614999999999998</v>
      </c>
      <c r="T2310">
        <v>2.5771500000000001</v>
      </c>
      <c r="U2310">
        <v>2.8841199999999998</v>
      </c>
      <c r="V2310">
        <v>3.1814</v>
      </c>
      <c r="W2310">
        <v>3.4676999999999998</v>
      </c>
      <c r="X2310">
        <v>3.7418499999999999</v>
      </c>
      <c r="Y2310">
        <v>4.00298</v>
      </c>
      <c r="Z2310">
        <v>4.2505100000000002</v>
      </c>
      <c r="AA2310">
        <v>4.4841600000000001</v>
      </c>
      <c r="AB2310">
        <v>4.70383</v>
      </c>
      <c r="AC2310">
        <v>4.9095800000000001</v>
      </c>
      <c r="AD2310">
        <v>5.1015600000000001</v>
      </c>
      <c r="AE2310">
        <v>5.2799899999999997</v>
      </c>
      <c r="AF2310">
        <v>5.4451799999999997</v>
      </c>
      <c r="AG2310">
        <v>5.59748</v>
      </c>
      <c r="AH2310">
        <v>5.7373099999999999</v>
      </c>
      <c r="AI2310">
        <v>5.8651999999999997</v>
      </c>
      <c r="AJ2310">
        <v>5.9817099999999996</v>
      </c>
      <c r="AK2310">
        <v>6.0844100000000001</v>
      </c>
      <c r="AL2310">
        <v>6.3153199999999998</v>
      </c>
    </row>
    <row r="2311" spans="1:38" x14ac:dyDescent="0.35">
      <c r="A2311" t="s">
        <v>808</v>
      </c>
      <c r="B2311">
        <v>1</v>
      </c>
      <c r="C2311">
        <v>2008</v>
      </c>
      <c r="D2311">
        <v>1</v>
      </c>
      <c r="E2311">
        <v>1</v>
      </c>
      <c r="F2311">
        <v>1</v>
      </c>
      <c r="G2311" t="s">
        <v>1122</v>
      </c>
      <c r="H2311">
        <v>0</v>
      </c>
      <c r="I2311">
        <v>3.75764E-3</v>
      </c>
      <c r="J2311">
        <v>5.09077E-2</v>
      </c>
      <c r="K2311">
        <v>0.23291100000000001</v>
      </c>
      <c r="L2311">
        <v>0.55819300000000005</v>
      </c>
      <c r="M2311">
        <v>0.84004199999999996</v>
      </c>
      <c r="N2311">
        <v>0.95600200000000002</v>
      </c>
      <c r="O2311">
        <v>0.95989000000000002</v>
      </c>
      <c r="P2311">
        <v>0.91556999999999999</v>
      </c>
      <c r="Q2311">
        <v>0.85012900000000002</v>
      </c>
      <c r="R2311">
        <v>0.77609700000000004</v>
      </c>
      <c r="S2311">
        <v>0.70100300000000004</v>
      </c>
      <c r="T2311">
        <v>0.62941499999999995</v>
      </c>
      <c r="U2311">
        <v>0.56379900000000005</v>
      </c>
      <c r="V2311">
        <v>0.50519199999999997</v>
      </c>
      <c r="W2311">
        <v>0.453737</v>
      </c>
      <c r="X2311">
        <v>0.40907100000000002</v>
      </c>
      <c r="Y2311">
        <v>0.37058000000000002</v>
      </c>
      <c r="Z2311">
        <v>0.337557</v>
      </c>
      <c r="AA2311">
        <v>0.30929299999999998</v>
      </c>
      <c r="AB2311">
        <v>0.28512799999999999</v>
      </c>
      <c r="AC2311">
        <v>0.26447100000000001</v>
      </c>
      <c r="AD2311">
        <v>0.246807</v>
      </c>
      <c r="AE2311">
        <v>0.23169500000000001</v>
      </c>
      <c r="AF2311">
        <v>0.21875700000000001</v>
      </c>
      <c r="AG2311">
        <v>0.207676</v>
      </c>
      <c r="AH2311">
        <v>0.198184</v>
      </c>
      <c r="AI2311">
        <v>0.190056</v>
      </c>
      <c r="AJ2311">
        <v>0.18241099999999999</v>
      </c>
      <c r="AK2311">
        <v>0.17507900000000001</v>
      </c>
      <c r="AL2311">
        <v>0.15950400000000001</v>
      </c>
    </row>
    <row r="2312" spans="1:38" x14ac:dyDescent="0.35">
      <c r="A2312" t="s">
        <v>810</v>
      </c>
      <c r="B2312">
        <v>1</v>
      </c>
      <c r="C2312">
        <v>2008</v>
      </c>
      <c r="D2312">
        <v>1</v>
      </c>
      <c r="E2312">
        <v>1</v>
      </c>
      <c r="F2312">
        <v>1</v>
      </c>
      <c r="G2312" t="s">
        <v>1123</v>
      </c>
      <c r="H2312">
        <v>3.2773499999999997E-2</v>
      </c>
      <c r="I2312">
        <v>0.100285</v>
      </c>
      <c r="J2312">
        <v>0.21429799999999999</v>
      </c>
      <c r="K2312">
        <v>0.35818299999999997</v>
      </c>
      <c r="L2312">
        <v>0.52882600000000002</v>
      </c>
      <c r="M2312">
        <v>0.72297999999999996</v>
      </c>
      <c r="N2312">
        <v>0.94805300000000003</v>
      </c>
      <c r="O2312">
        <v>1.2035899999999999</v>
      </c>
      <c r="P2312">
        <v>1.4770399999999999</v>
      </c>
      <c r="Q2312">
        <v>1.7576499999999999</v>
      </c>
      <c r="R2312">
        <v>2.0386199999999999</v>
      </c>
      <c r="S2312">
        <v>2.3151000000000002</v>
      </c>
      <c r="T2312">
        <v>2.5833599999999999</v>
      </c>
      <c r="U2312">
        <v>2.8405300000000002</v>
      </c>
      <c r="V2312">
        <v>3.0844900000000002</v>
      </c>
      <c r="W2312">
        <v>3.3137599999999998</v>
      </c>
      <c r="X2312">
        <v>3.5274100000000002</v>
      </c>
      <c r="Y2312">
        <v>3.7249599999999998</v>
      </c>
      <c r="Z2312">
        <v>3.9062899999999998</v>
      </c>
      <c r="AA2312">
        <v>4.0715399999999997</v>
      </c>
      <c r="AB2312">
        <v>4.2211299999999996</v>
      </c>
      <c r="AC2312">
        <v>4.3556100000000004</v>
      </c>
      <c r="AD2312">
        <v>4.4756799999999997</v>
      </c>
      <c r="AE2312">
        <v>4.5821100000000001</v>
      </c>
      <c r="AF2312">
        <v>4.6757400000000002</v>
      </c>
      <c r="AG2312">
        <v>4.7574399999999999</v>
      </c>
      <c r="AH2312">
        <v>4.8280500000000002</v>
      </c>
      <c r="AI2312">
        <v>4.88842</v>
      </c>
      <c r="AJ2312">
        <v>4.9564899999999996</v>
      </c>
      <c r="AK2312">
        <v>5.0343299999999997</v>
      </c>
      <c r="AL2312">
        <v>5.2112999999999996</v>
      </c>
    </row>
    <row r="2313" spans="1:38" x14ac:dyDescent="0.35">
      <c r="A2313" t="s">
        <v>808</v>
      </c>
      <c r="B2313">
        <v>2</v>
      </c>
      <c r="C2313">
        <v>2008</v>
      </c>
      <c r="D2313">
        <v>1</v>
      </c>
      <c r="E2313">
        <v>1</v>
      </c>
      <c r="F2313">
        <v>1</v>
      </c>
      <c r="G2313" t="s">
        <v>1124</v>
      </c>
      <c r="H2313">
        <v>0</v>
      </c>
      <c r="I2313" s="2">
        <v>7.5619800000000001E-6</v>
      </c>
      <c r="J2313">
        <v>6.6459099999999997E-4</v>
      </c>
      <c r="K2313">
        <v>2.1304199999999999E-2</v>
      </c>
      <c r="L2313">
        <v>0.19608400000000001</v>
      </c>
      <c r="M2313">
        <v>0.574434</v>
      </c>
      <c r="N2313">
        <v>0.85866500000000001</v>
      </c>
      <c r="O2313">
        <v>0.96506599999999998</v>
      </c>
      <c r="P2313">
        <v>0.99228099999999997</v>
      </c>
      <c r="Q2313">
        <v>0.99826499999999996</v>
      </c>
      <c r="R2313">
        <v>0.99957300000000004</v>
      </c>
      <c r="S2313">
        <v>0.99988100000000002</v>
      </c>
      <c r="T2313">
        <v>0.99996200000000002</v>
      </c>
      <c r="U2313">
        <v>0.99998600000000004</v>
      </c>
      <c r="V2313">
        <v>0.99999400000000005</v>
      </c>
      <c r="W2313">
        <v>0.99999700000000002</v>
      </c>
      <c r="X2313">
        <v>0.99999899999999997</v>
      </c>
      <c r="Y2313">
        <v>0.99999899999999997</v>
      </c>
      <c r="Z2313">
        <v>0.99999899999999997</v>
      </c>
      <c r="AA2313">
        <v>1</v>
      </c>
      <c r="AB2313">
        <v>1</v>
      </c>
      <c r="AC2313">
        <v>1</v>
      </c>
      <c r="AD2313">
        <v>1</v>
      </c>
      <c r="AE2313">
        <v>1</v>
      </c>
      <c r="AF2313">
        <v>1</v>
      </c>
      <c r="AG2313">
        <v>1</v>
      </c>
      <c r="AH2313">
        <v>1</v>
      </c>
      <c r="AI2313">
        <v>1</v>
      </c>
      <c r="AJ2313">
        <v>1</v>
      </c>
      <c r="AK2313">
        <v>1</v>
      </c>
      <c r="AL2313">
        <v>1</v>
      </c>
    </row>
    <row r="2314" spans="1:38" x14ac:dyDescent="0.35">
      <c r="A2314" t="s">
        <v>810</v>
      </c>
      <c r="B2314">
        <v>2</v>
      </c>
      <c r="C2314">
        <v>2008</v>
      </c>
      <c r="D2314">
        <v>1</v>
      </c>
      <c r="E2314">
        <v>1</v>
      </c>
      <c r="F2314">
        <v>1</v>
      </c>
      <c r="G2314" t="s">
        <v>1125</v>
      </c>
      <c r="H2314">
        <v>3.8733700000000003E-2</v>
      </c>
      <c r="I2314">
        <v>0.13276399999999999</v>
      </c>
      <c r="J2314">
        <v>0.30129800000000001</v>
      </c>
      <c r="K2314">
        <v>0.48378500000000002</v>
      </c>
      <c r="L2314">
        <v>0.63619899999999996</v>
      </c>
      <c r="M2314">
        <v>0.791547</v>
      </c>
      <c r="N2314">
        <v>0.98648100000000005</v>
      </c>
      <c r="O2314">
        <v>1.2313700000000001</v>
      </c>
      <c r="P2314">
        <v>1.51281</v>
      </c>
      <c r="Q2314">
        <v>1.8134399999999999</v>
      </c>
      <c r="R2314">
        <v>2.12195</v>
      </c>
      <c r="S2314">
        <v>2.4316300000000002</v>
      </c>
      <c r="T2314">
        <v>2.7379699999999998</v>
      </c>
      <c r="U2314">
        <v>3.0376799999999999</v>
      </c>
      <c r="V2314">
        <v>3.3282400000000001</v>
      </c>
      <c r="W2314">
        <v>3.6078000000000001</v>
      </c>
      <c r="X2314">
        <v>3.87507</v>
      </c>
      <c r="Y2314">
        <v>4.1291700000000002</v>
      </c>
      <c r="Z2314">
        <v>4.3696000000000002</v>
      </c>
      <c r="AA2314">
        <v>4.5961400000000001</v>
      </c>
      <c r="AB2314">
        <v>4.8087600000000004</v>
      </c>
      <c r="AC2314">
        <v>5.0075399999999997</v>
      </c>
      <c r="AD2314">
        <v>5.1926699999999997</v>
      </c>
      <c r="AE2314">
        <v>5.36442</v>
      </c>
      <c r="AF2314">
        <v>5.5230899999999998</v>
      </c>
      <c r="AG2314">
        <v>5.6690800000000001</v>
      </c>
      <c r="AH2314">
        <v>5.8028599999999999</v>
      </c>
      <c r="AI2314">
        <v>5.9249700000000001</v>
      </c>
      <c r="AJ2314">
        <v>6.0343499999999999</v>
      </c>
      <c r="AK2314">
        <v>6.1324399999999999</v>
      </c>
      <c r="AL2314">
        <v>6.3527800000000001</v>
      </c>
    </row>
    <row r="2315" spans="1:38" x14ac:dyDescent="0.35">
      <c r="A2315" t="s">
        <v>808</v>
      </c>
      <c r="B2315">
        <v>3</v>
      </c>
      <c r="C2315">
        <v>2008</v>
      </c>
      <c r="D2315">
        <v>1</v>
      </c>
      <c r="E2315">
        <v>1</v>
      </c>
      <c r="F2315">
        <v>1</v>
      </c>
      <c r="G2315" t="s">
        <v>1126</v>
      </c>
      <c r="H2315">
        <v>0</v>
      </c>
      <c r="I2315" s="2">
        <v>2.2679499999999999E-7</v>
      </c>
      <c r="J2315" s="2">
        <v>2.5400400000000002E-5</v>
      </c>
      <c r="K2315">
        <v>1.3362000000000001E-3</v>
      </c>
      <c r="L2315">
        <v>3.0018300000000001E-2</v>
      </c>
      <c r="M2315">
        <v>0.20678099999999999</v>
      </c>
      <c r="N2315">
        <v>0.54617300000000002</v>
      </c>
      <c r="O2315">
        <v>0.81882100000000002</v>
      </c>
      <c r="P2315">
        <v>0.94275900000000001</v>
      </c>
      <c r="Q2315">
        <v>0.98362499999999997</v>
      </c>
      <c r="R2315">
        <v>0.99531400000000003</v>
      </c>
      <c r="S2315">
        <v>0.99857200000000002</v>
      </c>
      <c r="T2315">
        <v>0.99952099999999999</v>
      </c>
      <c r="U2315">
        <v>0.99982000000000004</v>
      </c>
      <c r="V2315">
        <v>0.99992400000000004</v>
      </c>
      <c r="W2315">
        <v>0.99996399999999996</v>
      </c>
      <c r="X2315">
        <v>0.99998100000000001</v>
      </c>
      <c r="Y2315">
        <v>0.99998900000000002</v>
      </c>
      <c r="Z2315">
        <v>0.99999300000000002</v>
      </c>
      <c r="AA2315">
        <v>0.99999499999999997</v>
      </c>
      <c r="AB2315">
        <v>0.999996</v>
      </c>
      <c r="AC2315">
        <v>0.99999700000000002</v>
      </c>
      <c r="AD2315">
        <v>0.99999700000000002</v>
      </c>
      <c r="AE2315">
        <v>0.99999800000000005</v>
      </c>
      <c r="AF2315">
        <v>0.99999800000000005</v>
      </c>
      <c r="AG2315">
        <v>0.99999800000000005</v>
      </c>
      <c r="AH2315">
        <v>0.99999700000000002</v>
      </c>
      <c r="AI2315">
        <v>0.99999700000000002</v>
      </c>
      <c r="AJ2315">
        <v>0.99999700000000002</v>
      </c>
      <c r="AK2315">
        <v>0.99999800000000005</v>
      </c>
      <c r="AL2315">
        <v>0.99999899999999997</v>
      </c>
    </row>
    <row r="2316" spans="1:38" x14ac:dyDescent="0.35">
      <c r="A2316" t="s">
        <v>810</v>
      </c>
      <c r="B2316">
        <v>3</v>
      </c>
      <c r="C2316">
        <v>2008</v>
      </c>
      <c r="D2316">
        <v>1</v>
      </c>
      <c r="E2316">
        <v>1</v>
      </c>
      <c r="F2316">
        <v>1</v>
      </c>
      <c r="G2316" t="s">
        <v>1127</v>
      </c>
      <c r="H2316">
        <v>4.0964199999999999E-2</v>
      </c>
      <c r="I2316">
        <v>0.13791900000000001</v>
      </c>
      <c r="J2316">
        <v>0.31542500000000001</v>
      </c>
      <c r="K2316">
        <v>0.54575099999999999</v>
      </c>
      <c r="L2316">
        <v>0.75289799999999996</v>
      </c>
      <c r="M2316">
        <v>0.91881699999999999</v>
      </c>
      <c r="N2316">
        <v>1.0877300000000001</v>
      </c>
      <c r="O2316">
        <v>1.2921</v>
      </c>
      <c r="P2316">
        <v>1.5413300000000001</v>
      </c>
      <c r="Q2316">
        <v>1.8248500000000001</v>
      </c>
      <c r="R2316">
        <v>2.12622</v>
      </c>
      <c r="S2316">
        <v>2.4332400000000001</v>
      </c>
      <c r="T2316">
        <v>2.7386200000000001</v>
      </c>
      <c r="U2316">
        <v>3.03796</v>
      </c>
      <c r="V2316">
        <v>3.3283700000000001</v>
      </c>
      <c r="W2316">
        <v>3.6078800000000002</v>
      </c>
      <c r="X2316">
        <v>3.8751099999999998</v>
      </c>
      <c r="Y2316">
        <v>4.1292</v>
      </c>
      <c r="Z2316">
        <v>4.3696200000000003</v>
      </c>
      <c r="AA2316">
        <v>4.5961600000000002</v>
      </c>
      <c r="AB2316">
        <v>4.80877</v>
      </c>
      <c r="AC2316">
        <v>5.0075500000000002</v>
      </c>
      <c r="AD2316">
        <v>5.1926800000000002</v>
      </c>
      <c r="AE2316">
        <v>5.36442</v>
      </c>
      <c r="AF2316">
        <v>5.5231000000000003</v>
      </c>
      <c r="AG2316">
        <v>5.6690899999999997</v>
      </c>
      <c r="AH2316">
        <v>5.8028700000000004</v>
      </c>
      <c r="AI2316">
        <v>5.9249900000000002</v>
      </c>
      <c r="AJ2316">
        <v>6.0343600000000004</v>
      </c>
      <c r="AK2316">
        <v>6.1324500000000004</v>
      </c>
      <c r="AL2316">
        <v>6.3527800000000001</v>
      </c>
    </row>
    <row r="2317" spans="1:38" x14ac:dyDescent="0.35">
      <c r="A2317" t="s">
        <v>808</v>
      </c>
      <c r="B2317">
        <v>4</v>
      </c>
      <c r="C2317">
        <v>2008</v>
      </c>
      <c r="D2317">
        <v>1</v>
      </c>
      <c r="E2317">
        <v>1</v>
      </c>
      <c r="F2317">
        <v>1</v>
      </c>
      <c r="G2317" t="s">
        <v>1128</v>
      </c>
      <c r="H2317">
        <v>0</v>
      </c>
      <c r="I2317">
        <v>1.75231E-2</v>
      </c>
      <c r="J2317">
        <v>5.7464000000000001E-2</v>
      </c>
      <c r="K2317">
        <v>0.13123399999999999</v>
      </c>
      <c r="L2317">
        <v>0.24490799999999999</v>
      </c>
      <c r="M2317">
        <v>0.38923999999999997</v>
      </c>
      <c r="N2317">
        <v>0.54479900000000003</v>
      </c>
      <c r="O2317">
        <v>0.68996599999999997</v>
      </c>
      <c r="P2317">
        <v>0.80825499999999995</v>
      </c>
      <c r="Q2317">
        <v>0.892262</v>
      </c>
      <c r="R2317">
        <v>0.94422099999999998</v>
      </c>
      <c r="S2317">
        <v>0.97264600000000001</v>
      </c>
      <c r="T2317">
        <v>0.98685900000000004</v>
      </c>
      <c r="U2317">
        <v>0.99361600000000005</v>
      </c>
      <c r="V2317">
        <v>0.99678199999999995</v>
      </c>
      <c r="W2317">
        <v>0.99828600000000001</v>
      </c>
      <c r="X2317">
        <v>0.99902400000000002</v>
      </c>
      <c r="Y2317">
        <v>0.99940099999999998</v>
      </c>
      <c r="Z2317">
        <v>0.99960199999999999</v>
      </c>
      <c r="AA2317">
        <v>0.99971500000000002</v>
      </c>
      <c r="AB2317">
        <v>0.99978</v>
      </c>
      <c r="AC2317">
        <v>0.99981900000000001</v>
      </c>
      <c r="AD2317">
        <v>0.99984200000000001</v>
      </c>
      <c r="AE2317">
        <v>0.99985500000000005</v>
      </c>
      <c r="AF2317">
        <v>0.99986299999999995</v>
      </c>
      <c r="AG2317">
        <v>0.99986600000000003</v>
      </c>
      <c r="AH2317">
        <v>0.99986600000000003</v>
      </c>
      <c r="AI2317">
        <v>0.99986399999999998</v>
      </c>
      <c r="AJ2317">
        <v>0.99987000000000004</v>
      </c>
      <c r="AK2317">
        <v>0.999884</v>
      </c>
      <c r="AL2317">
        <v>0.99990599999999996</v>
      </c>
    </row>
    <row r="2318" spans="1:38" x14ac:dyDescent="0.35">
      <c r="A2318" t="s">
        <v>810</v>
      </c>
      <c r="B2318">
        <v>4</v>
      </c>
      <c r="C2318">
        <v>2008</v>
      </c>
      <c r="D2318">
        <v>1</v>
      </c>
      <c r="E2318">
        <v>1</v>
      </c>
      <c r="F2318">
        <v>1</v>
      </c>
      <c r="G2318" t="s">
        <v>1129</v>
      </c>
      <c r="H2318">
        <v>1.5756900000000001E-2</v>
      </c>
      <c r="I2318">
        <v>7.0246400000000001E-2</v>
      </c>
      <c r="J2318">
        <v>0.17907899999999999</v>
      </c>
      <c r="K2318">
        <v>0.32938800000000001</v>
      </c>
      <c r="L2318">
        <v>0.52222900000000005</v>
      </c>
      <c r="M2318">
        <v>0.75043099999999996</v>
      </c>
      <c r="N2318">
        <v>1.00586</v>
      </c>
      <c r="O2318">
        <v>1.28041</v>
      </c>
      <c r="P2318">
        <v>1.56674</v>
      </c>
      <c r="Q2318">
        <v>1.8593999999999999</v>
      </c>
      <c r="R2318">
        <v>2.1556099999999998</v>
      </c>
      <c r="S2318">
        <v>2.4538199999999999</v>
      </c>
      <c r="T2318">
        <v>2.7516699999999998</v>
      </c>
      <c r="U2318">
        <v>3.0459000000000001</v>
      </c>
      <c r="V2318">
        <v>3.3331900000000001</v>
      </c>
      <c r="W2318">
        <v>3.6108600000000002</v>
      </c>
      <c r="X2318">
        <v>3.87703</v>
      </c>
      <c r="Y2318">
        <v>4.1304999999999996</v>
      </c>
      <c r="Z2318">
        <v>4.3705499999999997</v>
      </c>
      <c r="AA2318">
        <v>4.5968499999999999</v>
      </c>
      <c r="AB2318">
        <v>4.80931</v>
      </c>
      <c r="AC2318">
        <v>5.008</v>
      </c>
      <c r="AD2318">
        <v>5.1930699999999996</v>
      </c>
      <c r="AE2318">
        <v>5.36477</v>
      </c>
      <c r="AF2318">
        <v>5.5234199999999998</v>
      </c>
      <c r="AG2318">
        <v>5.6694000000000004</v>
      </c>
      <c r="AH2318">
        <v>5.8031800000000002</v>
      </c>
      <c r="AI2318">
        <v>5.9253</v>
      </c>
      <c r="AJ2318">
        <v>6.0346500000000001</v>
      </c>
      <c r="AK2318">
        <v>6.1326799999999997</v>
      </c>
      <c r="AL2318">
        <v>6.3529099999999996</v>
      </c>
    </row>
    <row r="2319" spans="1:38" x14ac:dyDescent="0.35">
      <c r="A2319" t="s">
        <v>808</v>
      </c>
      <c r="B2319">
        <v>5</v>
      </c>
      <c r="C2319">
        <v>2008</v>
      </c>
      <c r="D2319">
        <v>1</v>
      </c>
      <c r="E2319">
        <v>1</v>
      </c>
      <c r="F2319">
        <v>1</v>
      </c>
      <c r="G2319" t="s">
        <v>1130</v>
      </c>
      <c r="H2319">
        <v>0</v>
      </c>
      <c r="I2319">
        <v>1.75231E-2</v>
      </c>
      <c r="J2319">
        <v>5.7464000000000001E-2</v>
      </c>
      <c r="K2319">
        <v>0.13123399999999999</v>
      </c>
      <c r="L2319">
        <v>0.24490799999999999</v>
      </c>
      <c r="M2319">
        <v>0.38923999999999997</v>
      </c>
      <c r="N2319">
        <v>0.54479900000000003</v>
      </c>
      <c r="O2319">
        <v>0.68996599999999997</v>
      </c>
      <c r="P2319">
        <v>0.80825499999999995</v>
      </c>
      <c r="Q2319">
        <v>0.892262</v>
      </c>
      <c r="R2319">
        <v>0.94422099999999998</v>
      </c>
      <c r="S2319">
        <v>0.97264600000000001</v>
      </c>
      <c r="T2319">
        <v>0.98685900000000004</v>
      </c>
      <c r="U2319">
        <v>0.99361600000000005</v>
      </c>
      <c r="V2319">
        <v>0.99678199999999995</v>
      </c>
      <c r="W2319">
        <v>0.99828600000000001</v>
      </c>
      <c r="X2319">
        <v>0.99902400000000002</v>
      </c>
      <c r="Y2319">
        <v>0.99940099999999998</v>
      </c>
      <c r="Z2319">
        <v>0.99960199999999999</v>
      </c>
      <c r="AA2319">
        <v>0.99971500000000002</v>
      </c>
      <c r="AB2319">
        <v>0.99978</v>
      </c>
      <c r="AC2319">
        <v>0.99981900000000001</v>
      </c>
      <c r="AD2319">
        <v>0.99984200000000001</v>
      </c>
      <c r="AE2319">
        <v>0.99985500000000005</v>
      </c>
      <c r="AF2319">
        <v>0.99986299999999995</v>
      </c>
      <c r="AG2319">
        <v>0.99986600000000003</v>
      </c>
      <c r="AH2319">
        <v>0.99986600000000003</v>
      </c>
      <c r="AI2319">
        <v>0.99986399999999998</v>
      </c>
      <c r="AJ2319">
        <v>0.99987000000000004</v>
      </c>
      <c r="AK2319">
        <v>0.999884</v>
      </c>
      <c r="AL2319">
        <v>0.99990599999999996</v>
      </c>
    </row>
    <row r="2320" spans="1:38" x14ac:dyDescent="0.35">
      <c r="A2320" t="s">
        <v>810</v>
      </c>
      <c r="B2320">
        <v>5</v>
      </c>
      <c r="C2320">
        <v>2008</v>
      </c>
      <c r="D2320">
        <v>1</v>
      </c>
      <c r="E2320">
        <v>1</v>
      </c>
      <c r="F2320">
        <v>1</v>
      </c>
      <c r="G2320" t="s">
        <v>1131</v>
      </c>
      <c r="H2320">
        <v>1.5756900000000001E-2</v>
      </c>
      <c r="I2320">
        <v>7.0246400000000001E-2</v>
      </c>
      <c r="J2320">
        <v>0.17907899999999999</v>
      </c>
      <c r="K2320">
        <v>0.32938800000000001</v>
      </c>
      <c r="L2320">
        <v>0.52222900000000005</v>
      </c>
      <c r="M2320">
        <v>0.75043099999999996</v>
      </c>
      <c r="N2320">
        <v>1.00586</v>
      </c>
      <c r="O2320">
        <v>1.28041</v>
      </c>
      <c r="P2320">
        <v>1.56674</v>
      </c>
      <c r="Q2320">
        <v>1.8593999999999999</v>
      </c>
      <c r="R2320">
        <v>2.1556099999999998</v>
      </c>
      <c r="S2320">
        <v>2.4538199999999999</v>
      </c>
      <c r="T2320">
        <v>2.7516699999999998</v>
      </c>
      <c r="U2320">
        <v>3.0459000000000001</v>
      </c>
      <c r="V2320">
        <v>3.3331900000000001</v>
      </c>
      <c r="W2320">
        <v>3.6108600000000002</v>
      </c>
      <c r="X2320">
        <v>3.87703</v>
      </c>
      <c r="Y2320">
        <v>4.1304999999999996</v>
      </c>
      <c r="Z2320">
        <v>4.3705499999999997</v>
      </c>
      <c r="AA2320">
        <v>4.5968499999999999</v>
      </c>
      <c r="AB2320">
        <v>4.80931</v>
      </c>
      <c r="AC2320">
        <v>5.008</v>
      </c>
      <c r="AD2320">
        <v>5.1930699999999996</v>
      </c>
      <c r="AE2320">
        <v>5.36477</v>
      </c>
      <c r="AF2320">
        <v>5.5234199999999998</v>
      </c>
      <c r="AG2320">
        <v>5.6694000000000004</v>
      </c>
      <c r="AH2320">
        <v>5.8031800000000002</v>
      </c>
      <c r="AI2320">
        <v>5.9253</v>
      </c>
      <c r="AJ2320">
        <v>6.0346500000000001</v>
      </c>
      <c r="AK2320">
        <v>6.1326799999999997</v>
      </c>
      <c r="AL2320">
        <v>6.3529099999999996</v>
      </c>
    </row>
    <row r="2321" spans="1:38" x14ac:dyDescent="0.35">
      <c r="A2321" t="s">
        <v>808</v>
      </c>
      <c r="B2321">
        <v>6</v>
      </c>
      <c r="C2321">
        <v>2008</v>
      </c>
      <c r="D2321">
        <v>1</v>
      </c>
      <c r="E2321">
        <v>1</v>
      </c>
      <c r="F2321">
        <v>1</v>
      </c>
      <c r="G2321" t="s">
        <v>1132</v>
      </c>
      <c r="H2321">
        <v>0</v>
      </c>
      <c r="I2321">
        <v>8.1285999999999997E-3</v>
      </c>
      <c r="J2321">
        <v>4.4974800000000002E-2</v>
      </c>
      <c r="K2321">
        <v>0.139098</v>
      </c>
      <c r="L2321">
        <v>0.30765999999999999</v>
      </c>
      <c r="M2321">
        <v>0.52420900000000004</v>
      </c>
      <c r="N2321">
        <v>0.73062700000000003</v>
      </c>
      <c r="O2321">
        <v>0.877054</v>
      </c>
      <c r="P2321">
        <v>0.95405300000000004</v>
      </c>
      <c r="Q2321">
        <v>0.98509000000000002</v>
      </c>
      <c r="R2321">
        <v>0.99543599999999999</v>
      </c>
      <c r="S2321">
        <v>0.99854900000000002</v>
      </c>
      <c r="T2321">
        <v>0.99946100000000004</v>
      </c>
      <c r="U2321">
        <v>0.99973599999999996</v>
      </c>
      <c r="V2321">
        <v>0.99982300000000002</v>
      </c>
      <c r="W2321">
        <v>0.99985400000000002</v>
      </c>
      <c r="X2321">
        <v>0.99986600000000003</v>
      </c>
      <c r="Y2321">
        <v>0.99987099999999995</v>
      </c>
      <c r="Z2321">
        <v>0.99987300000000001</v>
      </c>
      <c r="AA2321">
        <v>0.99987400000000004</v>
      </c>
      <c r="AB2321">
        <v>0.99987499999999996</v>
      </c>
      <c r="AC2321">
        <v>0.99987499999999996</v>
      </c>
      <c r="AD2321">
        <v>0.99987499999999996</v>
      </c>
      <c r="AE2321">
        <v>0.99987499999999996</v>
      </c>
      <c r="AF2321">
        <v>0.99987499999999996</v>
      </c>
      <c r="AG2321">
        <v>0.99987499999999996</v>
      </c>
      <c r="AH2321">
        <v>0.99987499999999996</v>
      </c>
      <c r="AI2321">
        <v>0.99987499999999996</v>
      </c>
      <c r="AJ2321">
        <v>0.99987499999999996</v>
      </c>
      <c r="AK2321">
        <v>0.99987499999999996</v>
      </c>
      <c r="AL2321">
        <v>0.99987599999999999</v>
      </c>
    </row>
    <row r="2322" spans="1:38" x14ac:dyDescent="0.35">
      <c r="A2322" t="s">
        <v>810</v>
      </c>
      <c r="B2322">
        <v>6</v>
      </c>
      <c r="C2322">
        <v>2008</v>
      </c>
      <c r="D2322">
        <v>1</v>
      </c>
      <c r="E2322">
        <v>1</v>
      </c>
      <c r="F2322">
        <v>1</v>
      </c>
      <c r="G2322" t="s">
        <v>1133</v>
      </c>
      <c r="H2322">
        <v>2.0172599999999999E-2</v>
      </c>
      <c r="I2322">
        <v>8.0052300000000007E-2</v>
      </c>
      <c r="J2322">
        <v>0.192721</v>
      </c>
      <c r="K2322">
        <v>0.34431499999999998</v>
      </c>
      <c r="L2322">
        <v>0.53434400000000004</v>
      </c>
      <c r="M2322">
        <v>0.75473299999999999</v>
      </c>
      <c r="N2322">
        <v>0.99711099999999997</v>
      </c>
      <c r="O2322">
        <v>1.25593</v>
      </c>
      <c r="P2322">
        <v>1.5311699999999999</v>
      </c>
      <c r="Q2322">
        <v>1.8228500000000001</v>
      </c>
      <c r="R2322">
        <v>2.1259399999999999</v>
      </c>
      <c r="S2322">
        <v>2.4331900000000002</v>
      </c>
      <c r="T2322">
        <v>2.7385799999999998</v>
      </c>
      <c r="U2322">
        <v>3.0379200000000002</v>
      </c>
      <c r="V2322">
        <v>3.3283499999999999</v>
      </c>
      <c r="W2322">
        <v>3.6078600000000001</v>
      </c>
      <c r="X2322">
        <v>3.8751000000000002</v>
      </c>
      <c r="Y2322">
        <v>4.1291900000000004</v>
      </c>
      <c r="Z2322">
        <v>4.3696200000000003</v>
      </c>
      <c r="AA2322">
        <v>4.5961499999999997</v>
      </c>
      <c r="AB2322">
        <v>4.8087600000000004</v>
      </c>
      <c r="AC2322">
        <v>5.0075399999999997</v>
      </c>
      <c r="AD2322">
        <v>5.1926800000000002</v>
      </c>
      <c r="AE2322">
        <v>5.36442</v>
      </c>
      <c r="AF2322">
        <v>5.5230899999999998</v>
      </c>
      <c r="AG2322">
        <v>5.6690899999999997</v>
      </c>
      <c r="AH2322">
        <v>5.8028700000000004</v>
      </c>
      <c r="AI2322">
        <v>5.9249799999999997</v>
      </c>
      <c r="AJ2322">
        <v>6.0343600000000004</v>
      </c>
      <c r="AK2322">
        <v>6.1324500000000004</v>
      </c>
      <c r="AL2322">
        <v>6.3527800000000001</v>
      </c>
    </row>
    <row r="2323" spans="1:38" x14ac:dyDescent="0.35">
      <c r="A2323" t="s">
        <v>806</v>
      </c>
      <c r="B2323" t="s">
        <v>103</v>
      </c>
      <c r="C2323">
        <v>2009</v>
      </c>
      <c r="D2323">
        <v>1</v>
      </c>
      <c r="E2323">
        <v>1</v>
      </c>
      <c r="F2323">
        <v>1</v>
      </c>
      <c r="G2323" t="s">
        <v>1134</v>
      </c>
      <c r="H2323">
        <v>0</v>
      </c>
      <c r="I2323">
        <v>0</v>
      </c>
      <c r="J2323">
        <v>0</v>
      </c>
      <c r="K2323">
        <v>0</v>
      </c>
      <c r="L2323">
        <v>3.49948E-2</v>
      </c>
      <c r="M2323">
        <v>0.17141000000000001</v>
      </c>
      <c r="N2323">
        <v>0.46875600000000001</v>
      </c>
      <c r="O2323">
        <v>0.85585699999999998</v>
      </c>
      <c r="P2323">
        <v>1.24166</v>
      </c>
      <c r="Q2323">
        <v>1.59975</v>
      </c>
      <c r="R2323">
        <v>1.93689</v>
      </c>
      <c r="S2323">
        <v>2.2614999999999998</v>
      </c>
      <c r="T2323">
        <v>2.5771500000000001</v>
      </c>
      <c r="U2323">
        <v>2.8841199999999998</v>
      </c>
      <c r="V2323">
        <v>3.1814</v>
      </c>
      <c r="W2323">
        <v>3.4676999999999998</v>
      </c>
      <c r="X2323">
        <v>3.7418499999999999</v>
      </c>
      <c r="Y2323">
        <v>4.00298</v>
      </c>
      <c r="Z2323">
        <v>4.2505100000000002</v>
      </c>
      <c r="AA2323">
        <v>4.4841600000000001</v>
      </c>
      <c r="AB2323">
        <v>4.70383</v>
      </c>
      <c r="AC2323">
        <v>4.9095800000000001</v>
      </c>
      <c r="AD2323">
        <v>5.1015600000000001</v>
      </c>
      <c r="AE2323">
        <v>5.2799899999999997</v>
      </c>
      <c r="AF2323">
        <v>5.4451799999999997</v>
      </c>
      <c r="AG2323">
        <v>5.59748</v>
      </c>
      <c r="AH2323">
        <v>5.7373099999999999</v>
      </c>
      <c r="AI2323">
        <v>5.8651999999999997</v>
      </c>
      <c r="AJ2323">
        <v>5.9817099999999996</v>
      </c>
      <c r="AK2323">
        <v>6.0844100000000001</v>
      </c>
      <c r="AL2323">
        <v>6.3153199999999998</v>
      </c>
    </row>
    <row r="2324" spans="1:38" x14ac:dyDescent="0.35">
      <c r="A2324" t="s">
        <v>808</v>
      </c>
      <c r="B2324">
        <v>1</v>
      </c>
      <c r="C2324">
        <v>2009</v>
      </c>
      <c r="D2324">
        <v>1</v>
      </c>
      <c r="E2324">
        <v>1</v>
      </c>
      <c r="F2324">
        <v>1</v>
      </c>
      <c r="G2324" t="s">
        <v>1135</v>
      </c>
      <c r="H2324">
        <v>0</v>
      </c>
      <c r="I2324">
        <v>3.75764E-3</v>
      </c>
      <c r="J2324">
        <v>5.09077E-2</v>
      </c>
      <c r="K2324">
        <v>0.23291100000000001</v>
      </c>
      <c r="L2324">
        <v>0.55819300000000005</v>
      </c>
      <c r="M2324">
        <v>0.84004199999999996</v>
      </c>
      <c r="N2324">
        <v>0.95600200000000002</v>
      </c>
      <c r="O2324">
        <v>0.95989000000000002</v>
      </c>
      <c r="P2324">
        <v>0.91556999999999999</v>
      </c>
      <c r="Q2324">
        <v>0.85012900000000002</v>
      </c>
      <c r="R2324">
        <v>0.77609700000000004</v>
      </c>
      <c r="S2324">
        <v>0.70100300000000004</v>
      </c>
      <c r="T2324">
        <v>0.62941499999999995</v>
      </c>
      <c r="U2324">
        <v>0.56379900000000005</v>
      </c>
      <c r="V2324">
        <v>0.50519199999999997</v>
      </c>
      <c r="W2324">
        <v>0.453737</v>
      </c>
      <c r="X2324">
        <v>0.40907100000000002</v>
      </c>
      <c r="Y2324">
        <v>0.37058000000000002</v>
      </c>
      <c r="Z2324">
        <v>0.337557</v>
      </c>
      <c r="AA2324">
        <v>0.30929299999999998</v>
      </c>
      <c r="AB2324">
        <v>0.28512799999999999</v>
      </c>
      <c r="AC2324">
        <v>0.26447100000000001</v>
      </c>
      <c r="AD2324">
        <v>0.246807</v>
      </c>
      <c r="AE2324">
        <v>0.23169500000000001</v>
      </c>
      <c r="AF2324">
        <v>0.21875700000000001</v>
      </c>
      <c r="AG2324">
        <v>0.207676</v>
      </c>
      <c r="AH2324">
        <v>0.198184</v>
      </c>
      <c r="AI2324">
        <v>0.190056</v>
      </c>
      <c r="AJ2324">
        <v>0.18241099999999999</v>
      </c>
      <c r="AK2324">
        <v>0.17507900000000001</v>
      </c>
      <c r="AL2324">
        <v>0.15950400000000001</v>
      </c>
    </row>
    <row r="2325" spans="1:38" x14ac:dyDescent="0.35">
      <c r="A2325" t="s">
        <v>810</v>
      </c>
      <c r="B2325">
        <v>1</v>
      </c>
      <c r="C2325">
        <v>2009</v>
      </c>
      <c r="D2325">
        <v>1</v>
      </c>
      <c r="E2325">
        <v>1</v>
      </c>
      <c r="F2325">
        <v>1</v>
      </c>
      <c r="G2325" t="s">
        <v>1136</v>
      </c>
      <c r="H2325">
        <v>3.2773499999999997E-2</v>
      </c>
      <c r="I2325">
        <v>0.100285</v>
      </c>
      <c r="J2325">
        <v>0.21429799999999999</v>
      </c>
      <c r="K2325">
        <v>0.35818299999999997</v>
      </c>
      <c r="L2325">
        <v>0.52882600000000002</v>
      </c>
      <c r="M2325">
        <v>0.72297999999999996</v>
      </c>
      <c r="N2325">
        <v>0.94805300000000003</v>
      </c>
      <c r="O2325">
        <v>1.2035899999999999</v>
      </c>
      <c r="P2325">
        <v>1.4770399999999999</v>
      </c>
      <c r="Q2325">
        <v>1.7576499999999999</v>
      </c>
      <c r="R2325">
        <v>2.0386199999999999</v>
      </c>
      <c r="S2325">
        <v>2.3151000000000002</v>
      </c>
      <c r="T2325">
        <v>2.5833599999999999</v>
      </c>
      <c r="U2325">
        <v>2.8405300000000002</v>
      </c>
      <c r="V2325">
        <v>3.0844900000000002</v>
      </c>
      <c r="W2325">
        <v>3.3137599999999998</v>
      </c>
      <c r="X2325">
        <v>3.5274100000000002</v>
      </c>
      <c r="Y2325">
        <v>3.7249599999999998</v>
      </c>
      <c r="Z2325">
        <v>3.9062899999999998</v>
      </c>
      <c r="AA2325">
        <v>4.0715399999999997</v>
      </c>
      <c r="AB2325">
        <v>4.2211299999999996</v>
      </c>
      <c r="AC2325">
        <v>4.3556100000000004</v>
      </c>
      <c r="AD2325">
        <v>4.4756799999999997</v>
      </c>
      <c r="AE2325">
        <v>4.5821100000000001</v>
      </c>
      <c r="AF2325">
        <v>4.6757400000000002</v>
      </c>
      <c r="AG2325">
        <v>4.7574399999999999</v>
      </c>
      <c r="AH2325">
        <v>4.8280500000000002</v>
      </c>
      <c r="AI2325">
        <v>4.88842</v>
      </c>
      <c r="AJ2325">
        <v>4.9564899999999996</v>
      </c>
      <c r="AK2325">
        <v>5.0343299999999997</v>
      </c>
      <c r="AL2325">
        <v>5.2112999999999996</v>
      </c>
    </row>
    <row r="2326" spans="1:38" x14ac:dyDescent="0.35">
      <c r="A2326" t="s">
        <v>808</v>
      </c>
      <c r="B2326">
        <v>2</v>
      </c>
      <c r="C2326">
        <v>2009</v>
      </c>
      <c r="D2326">
        <v>1</v>
      </c>
      <c r="E2326">
        <v>1</v>
      </c>
      <c r="F2326">
        <v>1</v>
      </c>
      <c r="G2326" t="s">
        <v>1137</v>
      </c>
      <c r="H2326">
        <v>0</v>
      </c>
      <c r="I2326" s="2">
        <v>7.5619800000000001E-6</v>
      </c>
      <c r="J2326">
        <v>6.6459099999999997E-4</v>
      </c>
      <c r="K2326">
        <v>2.1304199999999999E-2</v>
      </c>
      <c r="L2326">
        <v>0.19608400000000001</v>
      </c>
      <c r="M2326">
        <v>0.574434</v>
      </c>
      <c r="N2326">
        <v>0.85866500000000001</v>
      </c>
      <c r="O2326">
        <v>0.96506599999999998</v>
      </c>
      <c r="P2326">
        <v>0.99228099999999997</v>
      </c>
      <c r="Q2326">
        <v>0.99826499999999996</v>
      </c>
      <c r="R2326">
        <v>0.99957300000000004</v>
      </c>
      <c r="S2326">
        <v>0.99988100000000002</v>
      </c>
      <c r="T2326">
        <v>0.99996200000000002</v>
      </c>
      <c r="U2326">
        <v>0.99998600000000004</v>
      </c>
      <c r="V2326">
        <v>0.99999400000000005</v>
      </c>
      <c r="W2326">
        <v>0.99999700000000002</v>
      </c>
      <c r="X2326">
        <v>0.99999899999999997</v>
      </c>
      <c r="Y2326">
        <v>0.99999899999999997</v>
      </c>
      <c r="Z2326">
        <v>0.99999899999999997</v>
      </c>
      <c r="AA2326">
        <v>1</v>
      </c>
      <c r="AB2326">
        <v>1</v>
      </c>
      <c r="AC2326">
        <v>1</v>
      </c>
      <c r="AD2326">
        <v>1</v>
      </c>
      <c r="AE2326">
        <v>1</v>
      </c>
      <c r="AF2326">
        <v>1</v>
      </c>
      <c r="AG2326">
        <v>1</v>
      </c>
      <c r="AH2326">
        <v>1</v>
      </c>
      <c r="AI2326">
        <v>1</v>
      </c>
      <c r="AJ2326">
        <v>1</v>
      </c>
      <c r="AK2326">
        <v>1</v>
      </c>
      <c r="AL2326">
        <v>1</v>
      </c>
    </row>
    <row r="2327" spans="1:38" x14ac:dyDescent="0.35">
      <c r="A2327" t="s">
        <v>810</v>
      </c>
      <c r="B2327">
        <v>2</v>
      </c>
      <c r="C2327">
        <v>2009</v>
      </c>
      <c r="D2327">
        <v>1</v>
      </c>
      <c r="E2327">
        <v>1</v>
      </c>
      <c r="F2327">
        <v>1</v>
      </c>
      <c r="G2327" t="s">
        <v>1138</v>
      </c>
      <c r="H2327">
        <v>3.8733700000000003E-2</v>
      </c>
      <c r="I2327">
        <v>0.13276399999999999</v>
      </c>
      <c r="J2327">
        <v>0.30129800000000001</v>
      </c>
      <c r="K2327">
        <v>0.48378500000000002</v>
      </c>
      <c r="L2327">
        <v>0.63619899999999996</v>
      </c>
      <c r="M2327">
        <v>0.791547</v>
      </c>
      <c r="N2327">
        <v>0.98648100000000005</v>
      </c>
      <c r="O2327">
        <v>1.2313700000000001</v>
      </c>
      <c r="P2327">
        <v>1.51281</v>
      </c>
      <c r="Q2327">
        <v>1.8134399999999999</v>
      </c>
      <c r="R2327">
        <v>2.12195</v>
      </c>
      <c r="S2327">
        <v>2.4316300000000002</v>
      </c>
      <c r="T2327">
        <v>2.7379699999999998</v>
      </c>
      <c r="U2327">
        <v>3.0376799999999999</v>
      </c>
      <c r="V2327">
        <v>3.3282400000000001</v>
      </c>
      <c r="W2327">
        <v>3.6078000000000001</v>
      </c>
      <c r="X2327">
        <v>3.87507</v>
      </c>
      <c r="Y2327">
        <v>4.1291700000000002</v>
      </c>
      <c r="Z2327">
        <v>4.3696000000000002</v>
      </c>
      <c r="AA2327">
        <v>4.5961400000000001</v>
      </c>
      <c r="AB2327">
        <v>4.8087600000000004</v>
      </c>
      <c r="AC2327">
        <v>5.0075399999999997</v>
      </c>
      <c r="AD2327">
        <v>5.1926699999999997</v>
      </c>
      <c r="AE2327">
        <v>5.36442</v>
      </c>
      <c r="AF2327">
        <v>5.5230899999999998</v>
      </c>
      <c r="AG2327">
        <v>5.6690800000000001</v>
      </c>
      <c r="AH2327">
        <v>5.8028599999999999</v>
      </c>
      <c r="AI2327">
        <v>5.9249700000000001</v>
      </c>
      <c r="AJ2327">
        <v>6.0343499999999999</v>
      </c>
      <c r="AK2327">
        <v>6.1324399999999999</v>
      </c>
      <c r="AL2327">
        <v>6.3527800000000001</v>
      </c>
    </row>
    <row r="2328" spans="1:38" x14ac:dyDescent="0.35">
      <c r="A2328" t="s">
        <v>808</v>
      </c>
      <c r="B2328">
        <v>3</v>
      </c>
      <c r="C2328">
        <v>2009</v>
      </c>
      <c r="D2328">
        <v>1</v>
      </c>
      <c r="E2328">
        <v>1</v>
      </c>
      <c r="F2328">
        <v>1</v>
      </c>
      <c r="G2328" t="s">
        <v>1139</v>
      </c>
      <c r="H2328">
        <v>0</v>
      </c>
      <c r="I2328" s="2">
        <v>2.2679499999999999E-7</v>
      </c>
      <c r="J2328" s="2">
        <v>2.5400400000000002E-5</v>
      </c>
      <c r="K2328">
        <v>1.3362000000000001E-3</v>
      </c>
      <c r="L2328">
        <v>3.0018300000000001E-2</v>
      </c>
      <c r="M2328">
        <v>0.20678099999999999</v>
      </c>
      <c r="N2328">
        <v>0.54617300000000002</v>
      </c>
      <c r="O2328">
        <v>0.81882100000000002</v>
      </c>
      <c r="P2328">
        <v>0.94275900000000001</v>
      </c>
      <c r="Q2328">
        <v>0.98362499999999997</v>
      </c>
      <c r="R2328">
        <v>0.99531400000000003</v>
      </c>
      <c r="S2328">
        <v>0.99857200000000002</v>
      </c>
      <c r="T2328">
        <v>0.99952099999999999</v>
      </c>
      <c r="U2328">
        <v>0.99982000000000004</v>
      </c>
      <c r="V2328">
        <v>0.99992400000000004</v>
      </c>
      <c r="W2328">
        <v>0.99996399999999996</v>
      </c>
      <c r="X2328">
        <v>0.99998100000000001</v>
      </c>
      <c r="Y2328">
        <v>0.99998900000000002</v>
      </c>
      <c r="Z2328">
        <v>0.99999300000000002</v>
      </c>
      <c r="AA2328">
        <v>0.99999499999999997</v>
      </c>
      <c r="AB2328">
        <v>0.999996</v>
      </c>
      <c r="AC2328">
        <v>0.99999700000000002</v>
      </c>
      <c r="AD2328">
        <v>0.99999700000000002</v>
      </c>
      <c r="AE2328">
        <v>0.99999800000000005</v>
      </c>
      <c r="AF2328">
        <v>0.99999800000000005</v>
      </c>
      <c r="AG2328">
        <v>0.99999800000000005</v>
      </c>
      <c r="AH2328">
        <v>0.99999700000000002</v>
      </c>
      <c r="AI2328">
        <v>0.99999700000000002</v>
      </c>
      <c r="AJ2328">
        <v>0.99999700000000002</v>
      </c>
      <c r="AK2328">
        <v>0.99999800000000005</v>
      </c>
      <c r="AL2328">
        <v>0.99999899999999997</v>
      </c>
    </row>
    <row r="2329" spans="1:38" x14ac:dyDescent="0.35">
      <c r="A2329" t="s">
        <v>810</v>
      </c>
      <c r="B2329">
        <v>3</v>
      </c>
      <c r="C2329">
        <v>2009</v>
      </c>
      <c r="D2329">
        <v>1</v>
      </c>
      <c r="E2329">
        <v>1</v>
      </c>
      <c r="F2329">
        <v>1</v>
      </c>
      <c r="G2329" t="s">
        <v>1140</v>
      </c>
      <c r="H2329">
        <v>4.0964199999999999E-2</v>
      </c>
      <c r="I2329">
        <v>0.13791900000000001</v>
      </c>
      <c r="J2329">
        <v>0.31542500000000001</v>
      </c>
      <c r="K2329">
        <v>0.54575099999999999</v>
      </c>
      <c r="L2329">
        <v>0.75289799999999996</v>
      </c>
      <c r="M2329">
        <v>0.91881699999999999</v>
      </c>
      <c r="N2329">
        <v>1.0877300000000001</v>
      </c>
      <c r="O2329">
        <v>1.2921</v>
      </c>
      <c r="P2329">
        <v>1.5413300000000001</v>
      </c>
      <c r="Q2329">
        <v>1.8248500000000001</v>
      </c>
      <c r="R2329">
        <v>2.12622</v>
      </c>
      <c r="S2329">
        <v>2.4332400000000001</v>
      </c>
      <c r="T2329">
        <v>2.7386200000000001</v>
      </c>
      <c r="U2329">
        <v>3.03796</v>
      </c>
      <c r="V2329">
        <v>3.3283700000000001</v>
      </c>
      <c r="W2329">
        <v>3.6078800000000002</v>
      </c>
      <c r="X2329">
        <v>3.8751099999999998</v>
      </c>
      <c r="Y2329">
        <v>4.1292</v>
      </c>
      <c r="Z2329">
        <v>4.3696200000000003</v>
      </c>
      <c r="AA2329">
        <v>4.5961600000000002</v>
      </c>
      <c r="AB2329">
        <v>4.80877</v>
      </c>
      <c r="AC2329">
        <v>5.0075500000000002</v>
      </c>
      <c r="AD2329">
        <v>5.1926800000000002</v>
      </c>
      <c r="AE2329">
        <v>5.36442</v>
      </c>
      <c r="AF2329">
        <v>5.5231000000000003</v>
      </c>
      <c r="AG2329">
        <v>5.6690899999999997</v>
      </c>
      <c r="AH2329">
        <v>5.8028700000000004</v>
      </c>
      <c r="AI2329">
        <v>5.9249900000000002</v>
      </c>
      <c r="AJ2329">
        <v>6.0343600000000004</v>
      </c>
      <c r="AK2329">
        <v>6.1324500000000004</v>
      </c>
      <c r="AL2329">
        <v>6.3527800000000001</v>
      </c>
    </row>
    <row r="2330" spans="1:38" x14ac:dyDescent="0.35">
      <c r="A2330" t="s">
        <v>808</v>
      </c>
      <c r="B2330">
        <v>4</v>
      </c>
      <c r="C2330">
        <v>2009</v>
      </c>
      <c r="D2330">
        <v>1</v>
      </c>
      <c r="E2330">
        <v>1</v>
      </c>
      <c r="F2330">
        <v>1</v>
      </c>
      <c r="G2330" t="s">
        <v>1141</v>
      </c>
      <c r="H2330">
        <v>0</v>
      </c>
      <c r="I2330">
        <v>1.75231E-2</v>
      </c>
      <c r="J2330">
        <v>5.7464000000000001E-2</v>
      </c>
      <c r="K2330">
        <v>0.13123399999999999</v>
      </c>
      <c r="L2330">
        <v>0.24490799999999999</v>
      </c>
      <c r="M2330">
        <v>0.38923999999999997</v>
      </c>
      <c r="N2330">
        <v>0.54479900000000003</v>
      </c>
      <c r="O2330">
        <v>0.68996599999999997</v>
      </c>
      <c r="P2330">
        <v>0.80825499999999995</v>
      </c>
      <c r="Q2330">
        <v>0.892262</v>
      </c>
      <c r="R2330">
        <v>0.94422099999999998</v>
      </c>
      <c r="S2330">
        <v>0.97264600000000001</v>
      </c>
      <c r="T2330">
        <v>0.98685900000000004</v>
      </c>
      <c r="U2330">
        <v>0.99361600000000005</v>
      </c>
      <c r="V2330">
        <v>0.99678199999999995</v>
      </c>
      <c r="W2330">
        <v>0.99828600000000001</v>
      </c>
      <c r="X2330">
        <v>0.99902400000000002</v>
      </c>
      <c r="Y2330">
        <v>0.99940099999999998</v>
      </c>
      <c r="Z2330">
        <v>0.99960199999999999</v>
      </c>
      <c r="AA2330">
        <v>0.99971500000000002</v>
      </c>
      <c r="AB2330">
        <v>0.99978</v>
      </c>
      <c r="AC2330">
        <v>0.99981900000000001</v>
      </c>
      <c r="AD2330">
        <v>0.99984200000000001</v>
      </c>
      <c r="AE2330">
        <v>0.99985500000000005</v>
      </c>
      <c r="AF2330">
        <v>0.99986299999999995</v>
      </c>
      <c r="AG2330">
        <v>0.99986600000000003</v>
      </c>
      <c r="AH2330">
        <v>0.99986600000000003</v>
      </c>
      <c r="AI2330">
        <v>0.99986399999999998</v>
      </c>
      <c r="AJ2330">
        <v>0.99987000000000004</v>
      </c>
      <c r="AK2330">
        <v>0.999884</v>
      </c>
      <c r="AL2330">
        <v>0.99990599999999996</v>
      </c>
    </row>
    <row r="2331" spans="1:38" x14ac:dyDescent="0.35">
      <c r="A2331" t="s">
        <v>810</v>
      </c>
      <c r="B2331">
        <v>4</v>
      </c>
      <c r="C2331">
        <v>2009</v>
      </c>
      <c r="D2331">
        <v>1</v>
      </c>
      <c r="E2331">
        <v>1</v>
      </c>
      <c r="F2331">
        <v>1</v>
      </c>
      <c r="G2331" t="s">
        <v>1142</v>
      </c>
      <c r="H2331">
        <v>1.5756900000000001E-2</v>
      </c>
      <c r="I2331">
        <v>7.0246400000000001E-2</v>
      </c>
      <c r="J2331">
        <v>0.17907899999999999</v>
      </c>
      <c r="K2331">
        <v>0.32938800000000001</v>
      </c>
      <c r="L2331">
        <v>0.52222900000000005</v>
      </c>
      <c r="M2331">
        <v>0.75043099999999996</v>
      </c>
      <c r="N2331">
        <v>1.00586</v>
      </c>
      <c r="O2331">
        <v>1.28041</v>
      </c>
      <c r="P2331">
        <v>1.56674</v>
      </c>
      <c r="Q2331">
        <v>1.8593999999999999</v>
      </c>
      <c r="R2331">
        <v>2.1556099999999998</v>
      </c>
      <c r="S2331">
        <v>2.4538199999999999</v>
      </c>
      <c r="T2331">
        <v>2.7516699999999998</v>
      </c>
      <c r="U2331">
        <v>3.0459000000000001</v>
      </c>
      <c r="V2331">
        <v>3.3331900000000001</v>
      </c>
      <c r="W2331">
        <v>3.6108600000000002</v>
      </c>
      <c r="X2331">
        <v>3.87703</v>
      </c>
      <c r="Y2331">
        <v>4.1304999999999996</v>
      </c>
      <c r="Z2331">
        <v>4.3705499999999997</v>
      </c>
      <c r="AA2331">
        <v>4.5968499999999999</v>
      </c>
      <c r="AB2331">
        <v>4.80931</v>
      </c>
      <c r="AC2331">
        <v>5.008</v>
      </c>
      <c r="AD2331">
        <v>5.1930699999999996</v>
      </c>
      <c r="AE2331">
        <v>5.36477</v>
      </c>
      <c r="AF2331">
        <v>5.5234199999999998</v>
      </c>
      <c r="AG2331">
        <v>5.6694000000000004</v>
      </c>
      <c r="AH2331">
        <v>5.8031800000000002</v>
      </c>
      <c r="AI2331">
        <v>5.9253</v>
      </c>
      <c r="AJ2331">
        <v>6.0346500000000001</v>
      </c>
      <c r="AK2331">
        <v>6.1326799999999997</v>
      </c>
      <c r="AL2331">
        <v>6.3529099999999996</v>
      </c>
    </row>
    <row r="2332" spans="1:38" x14ac:dyDescent="0.35">
      <c r="A2332" t="s">
        <v>808</v>
      </c>
      <c r="B2332">
        <v>5</v>
      </c>
      <c r="C2332">
        <v>2009</v>
      </c>
      <c r="D2332">
        <v>1</v>
      </c>
      <c r="E2332">
        <v>1</v>
      </c>
      <c r="F2332">
        <v>1</v>
      </c>
      <c r="G2332" t="s">
        <v>1143</v>
      </c>
      <c r="H2332">
        <v>0</v>
      </c>
      <c r="I2332">
        <v>1.75231E-2</v>
      </c>
      <c r="J2332">
        <v>5.7464000000000001E-2</v>
      </c>
      <c r="K2332">
        <v>0.13123399999999999</v>
      </c>
      <c r="L2332">
        <v>0.24490799999999999</v>
      </c>
      <c r="M2332">
        <v>0.38923999999999997</v>
      </c>
      <c r="N2332">
        <v>0.54479900000000003</v>
      </c>
      <c r="O2332">
        <v>0.68996599999999997</v>
      </c>
      <c r="P2332">
        <v>0.80825499999999995</v>
      </c>
      <c r="Q2332">
        <v>0.892262</v>
      </c>
      <c r="R2332">
        <v>0.94422099999999998</v>
      </c>
      <c r="S2332">
        <v>0.97264600000000001</v>
      </c>
      <c r="T2332">
        <v>0.98685900000000004</v>
      </c>
      <c r="U2332">
        <v>0.99361600000000005</v>
      </c>
      <c r="V2332">
        <v>0.99678199999999995</v>
      </c>
      <c r="W2332">
        <v>0.99828600000000001</v>
      </c>
      <c r="X2332">
        <v>0.99902400000000002</v>
      </c>
      <c r="Y2332">
        <v>0.99940099999999998</v>
      </c>
      <c r="Z2332">
        <v>0.99960199999999999</v>
      </c>
      <c r="AA2332">
        <v>0.99971500000000002</v>
      </c>
      <c r="AB2332">
        <v>0.99978</v>
      </c>
      <c r="AC2332">
        <v>0.99981900000000001</v>
      </c>
      <c r="AD2332">
        <v>0.99984200000000001</v>
      </c>
      <c r="AE2332">
        <v>0.99985500000000005</v>
      </c>
      <c r="AF2332">
        <v>0.99986299999999995</v>
      </c>
      <c r="AG2332">
        <v>0.99986600000000003</v>
      </c>
      <c r="AH2332">
        <v>0.99986600000000003</v>
      </c>
      <c r="AI2332">
        <v>0.99986399999999998</v>
      </c>
      <c r="AJ2332">
        <v>0.99987000000000004</v>
      </c>
      <c r="AK2332">
        <v>0.999884</v>
      </c>
      <c r="AL2332">
        <v>0.99990599999999996</v>
      </c>
    </row>
    <row r="2333" spans="1:38" x14ac:dyDescent="0.35">
      <c r="A2333" t="s">
        <v>810</v>
      </c>
      <c r="B2333">
        <v>5</v>
      </c>
      <c r="C2333">
        <v>2009</v>
      </c>
      <c r="D2333">
        <v>1</v>
      </c>
      <c r="E2333">
        <v>1</v>
      </c>
      <c r="F2333">
        <v>1</v>
      </c>
      <c r="G2333" t="s">
        <v>1144</v>
      </c>
      <c r="H2333">
        <v>1.5756900000000001E-2</v>
      </c>
      <c r="I2333">
        <v>7.0246400000000001E-2</v>
      </c>
      <c r="J2333">
        <v>0.17907899999999999</v>
      </c>
      <c r="K2333">
        <v>0.32938800000000001</v>
      </c>
      <c r="L2333">
        <v>0.52222900000000005</v>
      </c>
      <c r="M2333">
        <v>0.75043099999999996</v>
      </c>
      <c r="N2333">
        <v>1.00586</v>
      </c>
      <c r="O2333">
        <v>1.28041</v>
      </c>
      <c r="P2333">
        <v>1.56674</v>
      </c>
      <c r="Q2333">
        <v>1.8593999999999999</v>
      </c>
      <c r="R2333">
        <v>2.1556099999999998</v>
      </c>
      <c r="S2333">
        <v>2.4538199999999999</v>
      </c>
      <c r="T2333">
        <v>2.7516699999999998</v>
      </c>
      <c r="U2333">
        <v>3.0459000000000001</v>
      </c>
      <c r="V2333">
        <v>3.3331900000000001</v>
      </c>
      <c r="W2333">
        <v>3.6108600000000002</v>
      </c>
      <c r="X2333">
        <v>3.87703</v>
      </c>
      <c r="Y2333">
        <v>4.1304999999999996</v>
      </c>
      <c r="Z2333">
        <v>4.3705499999999997</v>
      </c>
      <c r="AA2333">
        <v>4.5968499999999999</v>
      </c>
      <c r="AB2333">
        <v>4.80931</v>
      </c>
      <c r="AC2333">
        <v>5.008</v>
      </c>
      <c r="AD2333">
        <v>5.1930699999999996</v>
      </c>
      <c r="AE2333">
        <v>5.36477</v>
      </c>
      <c r="AF2333">
        <v>5.5234199999999998</v>
      </c>
      <c r="AG2333">
        <v>5.6694000000000004</v>
      </c>
      <c r="AH2333">
        <v>5.8031800000000002</v>
      </c>
      <c r="AI2333">
        <v>5.9253</v>
      </c>
      <c r="AJ2333">
        <v>6.0346500000000001</v>
      </c>
      <c r="AK2333">
        <v>6.1326799999999997</v>
      </c>
      <c r="AL2333">
        <v>6.3529099999999996</v>
      </c>
    </row>
    <row r="2334" spans="1:38" x14ac:dyDescent="0.35">
      <c r="A2334" t="s">
        <v>808</v>
      </c>
      <c r="B2334">
        <v>6</v>
      </c>
      <c r="C2334">
        <v>2009</v>
      </c>
      <c r="D2334">
        <v>1</v>
      </c>
      <c r="E2334">
        <v>1</v>
      </c>
      <c r="F2334">
        <v>1</v>
      </c>
      <c r="G2334" t="s">
        <v>1145</v>
      </c>
      <c r="H2334">
        <v>0</v>
      </c>
      <c r="I2334">
        <v>8.1285999999999997E-3</v>
      </c>
      <c r="J2334">
        <v>4.4974800000000002E-2</v>
      </c>
      <c r="K2334">
        <v>0.139098</v>
      </c>
      <c r="L2334">
        <v>0.30765999999999999</v>
      </c>
      <c r="M2334">
        <v>0.52420900000000004</v>
      </c>
      <c r="N2334">
        <v>0.73062700000000003</v>
      </c>
      <c r="O2334">
        <v>0.877054</v>
      </c>
      <c r="P2334">
        <v>0.95405300000000004</v>
      </c>
      <c r="Q2334">
        <v>0.98509000000000002</v>
      </c>
      <c r="R2334">
        <v>0.99543599999999999</v>
      </c>
      <c r="S2334">
        <v>0.99854900000000002</v>
      </c>
      <c r="T2334">
        <v>0.99946100000000004</v>
      </c>
      <c r="U2334">
        <v>0.99973599999999996</v>
      </c>
      <c r="V2334">
        <v>0.99982300000000002</v>
      </c>
      <c r="W2334">
        <v>0.99985400000000002</v>
      </c>
      <c r="X2334">
        <v>0.99986600000000003</v>
      </c>
      <c r="Y2334">
        <v>0.99987099999999995</v>
      </c>
      <c r="Z2334">
        <v>0.99987300000000001</v>
      </c>
      <c r="AA2334">
        <v>0.99987400000000004</v>
      </c>
      <c r="AB2334">
        <v>0.99987499999999996</v>
      </c>
      <c r="AC2334">
        <v>0.99987499999999996</v>
      </c>
      <c r="AD2334">
        <v>0.99987499999999996</v>
      </c>
      <c r="AE2334">
        <v>0.99987499999999996</v>
      </c>
      <c r="AF2334">
        <v>0.99987499999999996</v>
      </c>
      <c r="AG2334">
        <v>0.99987499999999996</v>
      </c>
      <c r="AH2334">
        <v>0.99987499999999996</v>
      </c>
      <c r="AI2334">
        <v>0.99987499999999996</v>
      </c>
      <c r="AJ2334">
        <v>0.99987499999999996</v>
      </c>
      <c r="AK2334">
        <v>0.99987499999999996</v>
      </c>
      <c r="AL2334">
        <v>0.99987599999999999</v>
      </c>
    </row>
    <row r="2335" spans="1:38" x14ac:dyDescent="0.35">
      <c r="A2335" t="s">
        <v>810</v>
      </c>
      <c r="B2335">
        <v>6</v>
      </c>
      <c r="C2335">
        <v>2009</v>
      </c>
      <c r="D2335">
        <v>1</v>
      </c>
      <c r="E2335">
        <v>1</v>
      </c>
      <c r="F2335">
        <v>1</v>
      </c>
      <c r="G2335" t="s">
        <v>1146</v>
      </c>
      <c r="H2335">
        <v>2.0172599999999999E-2</v>
      </c>
      <c r="I2335">
        <v>8.0052300000000007E-2</v>
      </c>
      <c r="J2335">
        <v>0.192721</v>
      </c>
      <c r="K2335">
        <v>0.34431499999999998</v>
      </c>
      <c r="L2335">
        <v>0.53434400000000004</v>
      </c>
      <c r="M2335">
        <v>0.75473299999999999</v>
      </c>
      <c r="N2335">
        <v>0.99711099999999997</v>
      </c>
      <c r="O2335">
        <v>1.25593</v>
      </c>
      <c r="P2335">
        <v>1.5311699999999999</v>
      </c>
      <c r="Q2335">
        <v>1.8228500000000001</v>
      </c>
      <c r="R2335">
        <v>2.1259399999999999</v>
      </c>
      <c r="S2335">
        <v>2.4331900000000002</v>
      </c>
      <c r="T2335">
        <v>2.7385799999999998</v>
      </c>
      <c r="U2335">
        <v>3.0379200000000002</v>
      </c>
      <c r="V2335">
        <v>3.3283499999999999</v>
      </c>
      <c r="W2335">
        <v>3.6078600000000001</v>
      </c>
      <c r="X2335">
        <v>3.8751000000000002</v>
      </c>
      <c r="Y2335">
        <v>4.1291900000000004</v>
      </c>
      <c r="Z2335">
        <v>4.3696200000000003</v>
      </c>
      <c r="AA2335">
        <v>4.5961499999999997</v>
      </c>
      <c r="AB2335">
        <v>4.8087600000000004</v>
      </c>
      <c r="AC2335">
        <v>5.0075399999999997</v>
      </c>
      <c r="AD2335">
        <v>5.1926800000000002</v>
      </c>
      <c r="AE2335">
        <v>5.36442</v>
      </c>
      <c r="AF2335">
        <v>5.5230899999999998</v>
      </c>
      <c r="AG2335">
        <v>5.6690899999999997</v>
      </c>
      <c r="AH2335">
        <v>5.8028700000000004</v>
      </c>
      <c r="AI2335">
        <v>5.9249799999999997</v>
      </c>
      <c r="AJ2335">
        <v>6.0343600000000004</v>
      </c>
      <c r="AK2335">
        <v>6.1324500000000004</v>
      </c>
      <c r="AL2335">
        <v>6.3527800000000001</v>
      </c>
    </row>
    <row r="2336" spans="1:38" x14ac:dyDescent="0.35">
      <c r="A2336" t="s">
        <v>806</v>
      </c>
      <c r="B2336" t="s">
        <v>103</v>
      </c>
      <c r="C2336">
        <v>2010</v>
      </c>
      <c r="D2336">
        <v>1</v>
      </c>
      <c r="E2336">
        <v>1</v>
      </c>
      <c r="F2336">
        <v>1</v>
      </c>
      <c r="G2336" t="s">
        <v>1147</v>
      </c>
      <c r="H2336">
        <v>0</v>
      </c>
      <c r="I2336">
        <v>0</v>
      </c>
      <c r="J2336">
        <v>0</v>
      </c>
      <c r="K2336">
        <v>0</v>
      </c>
      <c r="L2336">
        <v>3.49948E-2</v>
      </c>
      <c r="M2336">
        <v>0.17141000000000001</v>
      </c>
      <c r="N2336">
        <v>0.46875600000000001</v>
      </c>
      <c r="O2336">
        <v>0.85585699999999998</v>
      </c>
      <c r="P2336">
        <v>1.24166</v>
      </c>
      <c r="Q2336">
        <v>1.59975</v>
      </c>
      <c r="R2336">
        <v>1.93689</v>
      </c>
      <c r="S2336">
        <v>2.2614999999999998</v>
      </c>
      <c r="T2336">
        <v>2.5771500000000001</v>
      </c>
      <c r="U2336">
        <v>2.8841199999999998</v>
      </c>
      <c r="V2336">
        <v>3.1814</v>
      </c>
      <c r="W2336">
        <v>3.4676999999999998</v>
      </c>
      <c r="X2336">
        <v>3.7418499999999999</v>
      </c>
      <c r="Y2336">
        <v>4.00298</v>
      </c>
      <c r="Z2336">
        <v>4.2505100000000002</v>
      </c>
      <c r="AA2336">
        <v>4.4841600000000001</v>
      </c>
      <c r="AB2336">
        <v>4.70383</v>
      </c>
      <c r="AC2336">
        <v>4.9095800000000001</v>
      </c>
      <c r="AD2336">
        <v>5.1015600000000001</v>
      </c>
      <c r="AE2336">
        <v>5.2799899999999997</v>
      </c>
      <c r="AF2336">
        <v>5.4451799999999997</v>
      </c>
      <c r="AG2336">
        <v>5.59748</v>
      </c>
      <c r="AH2336">
        <v>5.7373099999999999</v>
      </c>
      <c r="AI2336">
        <v>5.8651999999999997</v>
      </c>
      <c r="AJ2336">
        <v>5.9817099999999996</v>
      </c>
      <c r="AK2336">
        <v>6.0844100000000001</v>
      </c>
      <c r="AL2336">
        <v>6.3153199999999998</v>
      </c>
    </row>
    <row r="2337" spans="1:38" x14ac:dyDescent="0.35">
      <c r="A2337" t="s">
        <v>808</v>
      </c>
      <c r="B2337">
        <v>1</v>
      </c>
      <c r="C2337">
        <v>2010</v>
      </c>
      <c r="D2337">
        <v>1</v>
      </c>
      <c r="E2337">
        <v>1</v>
      </c>
      <c r="F2337">
        <v>1</v>
      </c>
      <c r="G2337" t="s">
        <v>1148</v>
      </c>
      <c r="H2337">
        <v>0</v>
      </c>
      <c r="I2337">
        <v>3.75764E-3</v>
      </c>
      <c r="J2337">
        <v>5.09077E-2</v>
      </c>
      <c r="K2337">
        <v>0.23291100000000001</v>
      </c>
      <c r="L2337">
        <v>0.55819300000000005</v>
      </c>
      <c r="M2337">
        <v>0.84004199999999996</v>
      </c>
      <c r="N2337">
        <v>0.95600200000000002</v>
      </c>
      <c r="O2337">
        <v>0.95989000000000002</v>
      </c>
      <c r="P2337">
        <v>0.91556999999999999</v>
      </c>
      <c r="Q2337">
        <v>0.85012900000000002</v>
      </c>
      <c r="R2337">
        <v>0.77609700000000004</v>
      </c>
      <c r="S2337">
        <v>0.70100300000000004</v>
      </c>
      <c r="T2337">
        <v>0.62941499999999995</v>
      </c>
      <c r="U2337">
        <v>0.56379900000000005</v>
      </c>
      <c r="V2337">
        <v>0.50519199999999997</v>
      </c>
      <c r="W2337">
        <v>0.453737</v>
      </c>
      <c r="X2337">
        <v>0.40907100000000002</v>
      </c>
      <c r="Y2337">
        <v>0.37058000000000002</v>
      </c>
      <c r="Z2337">
        <v>0.337557</v>
      </c>
      <c r="AA2337">
        <v>0.30929299999999998</v>
      </c>
      <c r="AB2337">
        <v>0.28512799999999999</v>
      </c>
      <c r="AC2337">
        <v>0.26447100000000001</v>
      </c>
      <c r="AD2337">
        <v>0.246807</v>
      </c>
      <c r="AE2337">
        <v>0.23169500000000001</v>
      </c>
      <c r="AF2337">
        <v>0.21875700000000001</v>
      </c>
      <c r="AG2337">
        <v>0.207676</v>
      </c>
      <c r="AH2337">
        <v>0.198184</v>
      </c>
      <c r="AI2337">
        <v>0.190056</v>
      </c>
      <c r="AJ2337">
        <v>0.18241099999999999</v>
      </c>
      <c r="AK2337">
        <v>0.17507900000000001</v>
      </c>
      <c r="AL2337">
        <v>0.15950400000000001</v>
      </c>
    </row>
    <row r="2338" spans="1:38" x14ac:dyDescent="0.35">
      <c r="A2338" t="s">
        <v>810</v>
      </c>
      <c r="B2338">
        <v>1</v>
      </c>
      <c r="C2338">
        <v>2010</v>
      </c>
      <c r="D2338">
        <v>1</v>
      </c>
      <c r="E2338">
        <v>1</v>
      </c>
      <c r="F2338">
        <v>1</v>
      </c>
      <c r="G2338" t="s">
        <v>1149</v>
      </c>
      <c r="H2338">
        <v>3.2773499999999997E-2</v>
      </c>
      <c r="I2338">
        <v>0.100285</v>
      </c>
      <c r="J2338">
        <v>0.21429799999999999</v>
      </c>
      <c r="K2338">
        <v>0.35818299999999997</v>
      </c>
      <c r="L2338">
        <v>0.52882600000000002</v>
      </c>
      <c r="M2338">
        <v>0.72297999999999996</v>
      </c>
      <c r="N2338">
        <v>0.94805300000000003</v>
      </c>
      <c r="O2338">
        <v>1.2035899999999999</v>
      </c>
      <c r="P2338">
        <v>1.4770399999999999</v>
      </c>
      <c r="Q2338">
        <v>1.7576499999999999</v>
      </c>
      <c r="R2338">
        <v>2.0386199999999999</v>
      </c>
      <c r="S2338">
        <v>2.3151000000000002</v>
      </c>
      <c r="T2338">
        <v>2.5833599999999999</v>
      </c>
      <c r="U2338">
        <v>2.8405300000000002</v>
      </c>
      <c r="V2338">
        <v>3.0844900000000002</v>
      </c>
      <c r="W2338">
        <v>3.3137599999999998</v>
      </c>
      <c r="X2338">
        <v>3.5274100000000002</v>
      </c>
      <c r="Y2338">
        <v>3.7249599999999998</v>
      </c>
      <c r="Z2338">
        <v>3.9062899999999998</v>
      </c>
      <c r="AA2338">
        <v>4.0715399999999997</v>
      </c>
      <c r="AB2338">
        <v>4.2211299999999996</v>
      </c>
      <c r="AC2338">
        <v>4.3556100000000004</v>
      </c>
      <c r="AD2338">
        <v>4.4756799999999997</v>
      </c>
      <c r="AE2338">
        <v>4.5821100000000001</v>
      </c>
      <c r="AF2338">
        <v>4.6757400000000002</v>
      </c>
      <c r="AG2338">
        <v>4.7574399999999999</v>
      </c>
      <c r="AH2338">
        <v>4.8280500000000002</v>
      </c>
      <c r="AI2338">
        <v>4.88842</v>
      </c>
      <c r="AJ2338">
        <v>4.9564899999999996</v>
      </c>
      <c r="AK2338">
        <v>5.0343299999999997</v>
      </c>
      <c r="AL2338">
        <v>5.2112999999999996</v>
      </c>
    </row>
    <row r="2339" spans="1:38" x14ac:dyDescent="0.35">
      <c r="A2339" t="s">
        <v>808</v>
      </c>
      <c r="B2339">
        <v>2</v>
      </c>
      <c r="C2339">
        <v>2010</v>
      </c>
      <c r="D2339">
        <v>1</v>
      </c>
      <c r="E2339">
        <v>1</v>
      </c>
      <c r="F2339">
        <v>1</v>
      </c>
      <c r="G2339" t="s">
        <v>1150</v>
      </c>
      <c r="H2339">
        <v>0</v>
      </c>
      <c r="I2339" s="2">
        <v>7.5619800000000001E-6</v>
      </c>
      <c r="J2339">
        <v>6.6459099999999997E-4</v>
      </c>
      <c r="K2339">
        <v>2.1304199999999999E-2</v>
      </c>
      <c r="L2339">
        <v>0.19608400000000001</v>
      </c>
      <c r="M2339">
        <v>0.574434</v>
      </c>
      <c r="N2339">
        <v>0.85866500000000001</v>
      </c>
      <c r="O2339">
        <v>0.96506599999999998</v>
      </c>
      <c r="P2339">
        <v>0.99228099999999997</v>
      </c>
      <c r="Q2339">
        <v>0.99826499999999996</v>
      </c>
      <c r="R2339">
        <v>0.99957300000000004</v>
      </c>
      <c r="S2339">
        <v>0.99988100000000002</v>
      </c>
      <c r="T2339">
        <v>0.99996200000000002</v>
      </c>
      <c r="U2339">
        <v>0.99998600000000004</v>
      </c>
      <c r="V2339">
        <v>0.99999400000000005</v>
      </c>
      <c r="W2339">
        <v>0.99999700000000002</v>
      </c>
      <c r="X2339">
        <v>0.99999899999999997</v>
      </c>
      <c r="Y2339">
        <v>0.99999899999999997</v>
      </c>
      <c r="Z2339">
        <v>0.99999899999999997</v>
      </c>
      <c r="AA2339">
        <v>1</v>
      </c>
      <c r="AB2339">
        <v>1</v>
      </c>
      <c r="AC2339">
        <v>1</v>
      </c>
      <c r="AD2339">
        <v>1</v>
      </c>
      <c r="AE2339">
        <v>1</v>
      </c>
      <c r="AF2339">
        <v>1</v>
      </c>
      <c r="AG2339">
        <v>1</v>
      </c>
      <c r="AH2339">
        <v>1</v>
      </c>
      <c r="AI2339">
        <v>1</v>
      </c>
      <c r="AJ2339">
        <v>1</v>
      </c>
      <c r="AK2339">
        <v>1</v>
      </c>
      <c r="AL2339">
        <v>1</v>
      </c>
    </row>
    <row r="2340" spans="1:38" x14ac:dyDescent="0.35">
      <c r="A2340" t="s">
        <v>810</v>
      </c>
      <c r="B2340">
        <v>2</v>
      </c>
      <c r="C2340">
        <v>2010</v>
      </c>
      <c r="D2340">
        <v>1</v>
      </c>
      <c r="E2340">
        <v>1</v>
      </c>
      <c r="F2340">
        <v>1</v>
      </c>
      <c r="G2340" t="s">
        <v>1151</v>
      </c>
      <c r="H2340">
        <v>3.8733700000000003E-2</v>
      </c>
      <c r="I2340">
        <v>0.13276399999999999</v>
      </c>
      <c r="J2340">
        <v>0.30129800000000001</v>
      </c>
      <c r="K2340">
        <v>0.48378500000000002</v>
      </c>
      <c r="L2340">
        <v>0.63619899999999996</v>
      </c>
      <c r="M2340">
        <v>0.791547</v>
      </c>
      <c r="N2340">
        <v>0.98648100000000005</v>
      </c>
      <c r="O2340">
        <v>1.2313700000000001</v>
      </c>
      <c r="P2340">
        <v>1.51281</v>
      </c>
      <c r="Q2340">
        <v>1.8134399999999999</v>
      </c>
      <c r="R2340">
        <v>2.12195</v>
      </c>
      <c r="S2340">
        <v>2.4316300000000002</v>
      </c>
      <c r="T2340">
        <v>2.7379699999999998</v>
      </c>
      <c r="U2340">
        <v>3.0376799999999999</v>
      </c>
      <c r="V2340">
        <v>3.3282400000000001</v>
      </c>
      <c r="W2340">
        <v>3.6078000000000001</v>
      </c>
      <c r="X2340">
        <v>3.87507</v>
      </c>
      <c r="Y2340">
        <v>4.1291700000000002</v>
      </c>
      <c r="Z2340">
        <v>4.3696000000000002</v>
      </c>
      <c r="AA2340">
        <v>4.5961400000000001</v>
      </c>
      <c r="AB2340">
        <v>4.8087600000000004</v>
      </c>
      <c r="AC2340">
        <v>5.0075399999999997</v>
      </c>
      <c r="AD2340">
        <v>5.1926699999999997</v>
      </c>
      <c r="AE2340">
        <v>5.36442</v>
      </c>
      <c r="AF2340">
        <v>5.5230899999999998</v>
      </c>
      <c r="AG2340">
        <v>5.6690800000000001</v>
      </c>
      <c r="AH2340">
        <v>5.8028599999999999</v>
      </c>
      <c r="AI2340">
        <v>5.9249700000000001</v>
      </c>
      <c r="AJ2340">
        <v>6.0343499999999999</v>
      </c>
      <c r="AK2340">
        <v>6.1324399999999999</v>
      </c>
      <c r="AL2340">
        <v>6.3527800000000001</v>
      </c>
    </row>
    <row r="2341" spans="1:38" x14ac:dyDescent="0.35">
      <c r="A2341" t="s">
        <v>808</v>
      </c>
      <c r="B2341">
        <v>3</v>
      </c>
      <c r="C2341">
        <v>2010</v>
      </c>
      <c r="D2341">
        <v>1</v>
      </c>
      <c r="E2341">
        <v>1</v>
      </c>
      <c r="F2341">
        <v>1</v>
      </c>
      <c r="G2341" t="s">
        <v>1152</v>
      </c>
      <c r="H2341">
        <v>0</v>
      </c>
      <c r="I2341" s="2">
        <v>2.2679499999999999E-7</v>
      </c>
      <c r="J2341" s="2">
        <v>2.5400400000000002E-5</v>
      </c>
      <c r="K2341">
        <v>1.3362000000000001E-3</v>
      </c>
      <c r="L2341">
        <v>3.0018300000000001E-2</v>
      </c>
      <c r="M2341">
        <v>0.20678099999999999</v>
      </c>
      <c r="N2341">
        <v>0.54617300000000002</v>
      </c>
      <c r="O2341">
        <v>0.81882100000000002</v>
      </c>
      <c r="P2341">
        <v>0.94275900000000001</v>
      </c>
      <c r="Q2341">
        <v>0.98362499999999997</v>
      </c>
      <c r="R2341">
        <v>0.99531400000000003</v>
      </c>
      <c r="S2341">
        <v>0.99857200000000002</v>
      </c>
      <c r="T2341">
        <v>0.99952099999999999</v>
      </c>
      <c r="U2341">
        <v>0.99982000000000004</v>
      </c>
      <c r="V2341">
        <v>0.99992400000000004</v>
      </c>
      <c r="W2341">
        <v>0.99996399999999996</v>
      </c>
      <c r="X2341">
        <v>0.99998100000000001</v>
      </c>
      <c r="Y2341">
        <v>0.99998900000000002</v>
      </c>
      <c r="Z2341">
        <v>0.99999300000000002</v>
      </c>
      <c r="AA2341">
        <v>0.99999499999999997</v>
      </c>
      <c r="AB2341">
        <v>0.999996</v>
      </c>
      <c r="AC2341">
        <v>0.99999700000000002</v>
      </c>
      <c r="AD2341">
        <v>0.99999700000000002</v>
      </c>
      <c r="AE2341">
        <v>0.99999800000000005</v>
      </c>
      <c r="AF2341">
        <v>0.99999800000000005</v>
      </c>
      <c r="AG2341">
        <v>0.99999800000000005</v>
      </c>
      <c r="AH2341">
        <v>0.99999700000000002</v>
      </c>
      <c r="AI2341">
        <v>0.99999700000000002</v>
      </c>
      <c r="AJ2341">
        <v>0.99999700000000002</v>
      </c>
      <c r="AK2341">
        <v>0.99999800000000005</v>
      </c>
      <c r="AL2341">
        <v>0.99999899999999997</v>
      </c>
    </row>
    <row r="2342" spans="1:38" x14ac:dyDescent="0.35">
      <c r="A2342" t="s">
        <v>810</v>
      </c>
      <c r="B2342">
        <v>3</v>
      </c>
      <c r="C2342">
        <v>2010</v>
      </c>
      <c r="D2342">
        <v>1</v>
      </c>
      <c r="E2342">
        <v>1</v>
      </c>
      <c r="F2342">
        <v>1</v>
      </c>
      <c r="G2342" t="s">
        <v>1153</v>
      </c>
      <c r="H2342">
        <v>4.0964199999999999E-2</v>
      </c>
      <c r="I2342">
        <v>0.13791900000000001</v>
      </c>
      <c r="J2342">
        <v>0.31542500000000001</v>
      </c>
      <c r="K2342">
        <v>0.54575099999999999</v>
      </c>
      <c r="L2342">
        <v>0.75289799999999996</v>
      </c>
      <c r="M2342">
        <v>0.91881699999999999</v>
      </c>
      <c r="N2342">
        <v>1.0877300000000001</v>
      </c>
      <c r="O2342">
        <v>1.2921</v>
      </c>
      <c r="P2342">
        <v>1.5413300000000001</v>
      </c>
      <c r="Q2342">
        <v>1.8248500000000001</v>
      </c>
      <c r="R2342">
        <v>2.12622</v>
      </c>
      <c r="S2342">
        <v>2.4332400000000001</v>
      </c>
      <c r="T2342">
        <v>2.7386200000000001</v>
      </c>
      <c r="U2342">
        <v>3.03796</v>
      </c>
      <c r="V2342">
        <v>3.3283700000000001</v>
      </c>
      <c r="W2342">
        <v>3.6078800000000002</v>
      </c>
      <c r="X2342">
        <v>3.8751099999999998</v>
      </c>
      <c r="Y2342">
        <v>4.1292</v>
      </c>
      <c r="Z2342">
        <v>4.3696200000000003</v>
      </c>
      <c r="AA2342">
        <v>4.5961600000000002</v>
      </c>
      <c r="AB2342">
        <v>4.80877</v>
      </c>
      <c r="AC2342">
        <v>5.0075500000000002</v>
      </c>
      <c r="AD2342">
        <v>5.1926800000000002</v>
      </c>
      <c r="AE2342">
        <v>5.36442</v>
      </c>
      <c r="AF2342">
        <v>5.5231000000000003</v>
      </c>
      <c r="AG2342">
        <v>5.6690899999999997</v>
      </c>
      <c r="AH2342">
        <v>5.8028700000000004</v>
      </c>
      <c r="AI2342">
        <v>5.9249900000000002</v>
      </c>
      <c r="AJ2342">
        <v>6.0343600000000004</v>
      </c>
      <c r="AK2342">
        <v>6.1324500000000004</v>
      </c>
      <c r="AL2342">
        <v>6.3527800000000001</v>
      </c>
    </row>
    <row r="2343" spans="1:38" x14ac:dyDescent="0.35">
      <c r="A2343" t="s">
        <v>808</v>
      </c>
      <c r="B2343">
        <v>4</v>
      </c>
      <c r="C2343">
        <v>2010</v>
      </c>
      <c r="D2343">
        <v>1</v>
      </c>
      <c r="E2343">
        <v>1</v>
      </c>
      <c r="F2343">
        <v>1</v>
      </c>
      <c r="G2343" t="s">
        <v>1154</v>
      </c>
      <c r="H2343">
        <v>0</v>
      </c>
      <c r="I2343">
        <v>1.75231E-2</v>
      </c>
      <c r="J2343">
        <v>5.7464000000000001E-2</v>
      </c>
      <c r="K2343">
        <v>0.13123399999999999</v>
      </c>
      <c r="L2343">
        <v>0.24490799999999999</v>
      </c>
      <c r="M2343">
        <v>0.38923999999999997</v>
      </c>
      <c r="N2343">
        <v>0.54479900000000003</v>
      </c>
      <c r="O2343">
        <v>0.68996599999999997</v>
      </c>
      <c r="P2343">
        <v>0.80825499999999995</v>
      </c>
      <c r="Q2343">
        <v>0.892262</v>
      </c>
      <c r="R2343">
        <v>0.94422099999999998</v>
      </c>
      <c r="S2343">
        <v>0.97264600000000001</v>
      </c>
      <c r="T2343">
        <v>0.98685900000000004</v>
      </c>
      <c r="U2343">
        <v>0.99361600000000005</v>
      </c>
      <c r="V2343">
        <v>0.99678199999999995</v>
      </c>
      <c r="W2343">
        <v>0.99828600000000001</v>
      </c>
      <c r="X2343">
        <v>0.99902400000000002</v>
      </c>
      <c r="Y2343">
        <v>0.99940099999999998</v>
      </c>
      <c r="Z2343">
        <v>0.99960199999999999</v>
      </c>
      <c r="AA2343">
        <v>0.99971500000000002</v>
      </c>
      <c r="AB2343">
        <v>0.99978</v>
      </c>
      <c r="AC2343">
        <v>0.99981900000000001</v>
      </c>
      <c r="AD2343">
        <v>0.99984200000000001</v>
      </c>
      <c r="AE2343">
        <v>0.99985500000000005</v>
      </c>
      <c r="AF2343">
        <v>0.99986299999999995</v>
      </c>
      <c r="AG2343">
        <v>0.99986600000000003</v>
      </c>
      <c r="AH2343">
        <v>0.99986600000000003</v>
      </c>
      <c r="AI2343">
        <v>0.99986399999999998</v>
      </c>
      <c r="AJ2343">
        <v>0.99987000000000004</v>
      </c>
      <c r="AK2343">
        <v>0.999884</v>
      </c>
      <c r="AL2343">
        <v>0.99990599999999996</v>
      </c>
    </row>
    <row r="2344" spans="1:38" x14ac:dyDescent="0.35">
      <c r="A2344" t="s">
        <v>810</v>
      </c>
      <c r="B2344">
        <v>4</v>
      </c>
      <c r="C2344">
        <v>2010</v>
      </c>
      <c r="D2344">
        <v>1</v>
      </c>
      <c r="E2344">
        <v>1</v>
      </c>
      <c r="F2344">
        <v>1</v>
      </c>
      <c r="G2344" t="s">
        <v>1155</v>
      </c>
      <c r="H2344">
        <v>1.5756900000000001E-2</v>
      </c>
      <c r="I2344">
        <v>7.0246400000000001E-2</v>
      </c>
      <c r="J2344">
        <v>0.17907899999999999</v>
      </c>
      <c r="K2344">
        <v>0.32938800000000001</v>
      </c>
      <c r="L2344">
        <v>0.52222900000000005</v>
      </c>
      <c r="M2344">
        <v>0.75043099999999996</v>
      </c>
      <c r="N2344">
        <v>1.00586</v>
      </c>
      <c r="O2344">
        <v>1.28041</v>
      </c>
      <c r="P2344">
        <v>1.56674</v>
      </c>
      <c r="Q2344">
        <v>1.8593999999999999</v>
      </c>
      <c r="R2344">
        <v>2.1556099999999998</v>
      </c>
      <c r="S2344">
        <v>2.4538199999999999</v>
      </c>
      <c r="T2344">
        <v>2.7516699999999998</v>
      </c>
      <c r="U2344">
        <v>3.0459000000000001</v>
      </c>
      <c r="V2344">
        <v>3.3331900000000001</v>
      </c>
      <c r="W2344">
        <v>3.6108600000000002</v>
      </c>
      <c r="X2344">
        <v>3.87703</v>
      </c>
      <c r="Y2344">
        <v>4.1304999999999996</v>
      </c>
      <c r="Z2344">
        <v>4.3705499999999997</v>
      </c>
      <c r="AA2344">
        <v>4.5968499999999999</v>
      </c>
      <c r="AB2344">
        <v>4.80931</v>
      </c>
      <c r="AC2344">
        <v>5.008</v>
      </c>
      <c r="AD2344">
        <v>5.1930699999999996</v>
      </c>
      <c r="AE2344">
        <v>5.36477</v>
      </c>
      <c r="AF2344">
        <v>5.5234199999999998</v>
      </c>
      <c r="AG2344">
        <v>5.6694000000000004</v>
      </c>
      <c r="AH2344">
        <v>5.8031800000000002</v>
      </c>
      <c r="AI2344">
        <v>5.9253</v>
      </c>
      <c r="AJ2344">
        <v>6.0346500000000001</v>
      </c>
      <c r="AK2344">
        <v>6.1326799999999997</v>
      </c>
      <c r="AL2344">
        <v>6.3529099999999996</v>
      </c>
    </row>
    <row r="2345" spans="1:38" x14ac:dyDescent="0.35">
      <c r="A2345" t="s">
        <v>808</v>
      </c>
      <c r="B2345">
        <v>5</v>
      </c>
      <c r="C2345">
        <v>2010</v>
      </c>
      <c r="D2345">
        <v>1</v>
      </c>
      <c r="E2345">
        <v>1</v>
      </c>
      <c r="F2345">
        <v>1</v>
      </c>
      <c r="G2345" t="s">
        <v>1156</v>
      </c>
      <c r="H2345">
        <v>0</v>
      </c>
      <c r="I2345">
        <v>1.75231E-2</v>
      </c>
      <c r="J2345">
        <v>5.7464000000000001E-2</v>
      </c>
      <c r="K2345">
        <v>0.13123399999999999</v>
      </c>
      <c r="L2345">
        <v>0.24490799999999999</v>
      </c>
      <c r="M2345">
        <v>0.38923999999999997</v>
      </c>
      <c r="N2345">
        <v>0.54479900000000003</v>
      </c>
      <c r="O2345">
        <v>0.68996599999999997</v>
      </c>
      <c r="P2345">
        <v>0.80825499999999995</v>
      </c>
      <c r="Q2345">
        <v>0.892262</v>
      </c>
      <c r="R2345">
        <v>0.94422099999999998</v>
      </c>
      <c r="S2345">
        <v>0.97264600000000001</v>
      </c>
      <c r="T2345">
        <v>0.98685900000000004</v>
      </c>
      <c r="U2345">
        <v>0.99361600000000005</v>
      </c>
      <c r="V2345">
        <v>0.99678199999999995</v>
      </c>
      <c r="W2345">
        <v>0.99828600000000001</v>
      </c>
      <c r="X2345">
        <v>0.99902400000000002</v>
      </c>
      <c r="Y2345">
        <v>0.99940099999999998</v>
      </c>
      <c r="Z2345">
        <v>0.99960199999999999</v>
      </c>
      <c r="AA2345">
        <v>0.99971500000000002</v>
      </c>
      <c r="AB2345">
        <v>0.99978</v>
      </c>
      <c r="AC2345">
        <v>0.99981900000000001</v>
      </c>
      <c r="AD2345">
        <v>0.99984200000000001</v>
      </c>
      <c r="AE2345">
        <v>0.99985500000000005</v>
      </c>
      <c r="AF2345">
        <v>0.99986299999999995</v>
      </c>
      <c r="AG2345">
        <v>0.99986600000000003</v>
      </c>
      <c r="AH2345">
        <v>0.99986600000000003</v>
      </c>
      <c r="AI2345">
        <v>0.99986399999999998</v>
      </c>
      <c r="AJ2345">
        <v>0.99987000000000004</v>
      </c>
      <c r="AK2345">
        <v>0.999884</v>
      </c>
      <c r="AL2345">
        <v>0.99990599999999996</v>
      </c>
    </row>
    <row r="2346" spans="1:38" x14ac:dyDescent="0.35">
      <c r="A2346" t="s">
        <v>810</v>
      </c>
      <c r="B2346">
        <v>5</v>
      </c>
      <c r="C2346">
        <v>2010</v>
      </c>
      <c r="D2346">
        <v>1</v>
      </c>
      <c r="E2346">
        <v>1</v>
      </c>
      <c r="F2346">
        <v>1</v>
      </c>
      <c r="G2346" t="s">
        <v>1157</v>
      </c>
      <c r="H2346">
        <v>1.5756900000000001E-2</v>
      </c>
      <c r="I2346">
        <v>7.0246400000000001E-2</v>
      </c>
      <c r="J2346">
        <v>0.17907899999999999</v>
      </c>
      <c r="K2346">
        <v>0.32938800000000001</v>
      </c>
      <c r="L2346">
        <v>0.52222900000000005</v>
      </c>
      <c r="M2346">
        <v>0.75043099999999996</v>
      </c>
      <c r="N2346">
        <v>1.00586</v>
      </c>
      <c r="O2346">
        <v>1.28041</v>
      </c>
      <c r="P2346">
        <v>1.56674</v>
      </c>
      <c r="Q2346">
        <v>1.8593999999999999</v>
      </c>
      <c r="R2346">
        <v>2.1556099999999998</v>
      </c>
      <c r="S2346">
        <v>2.4538199999999999</v>
      </c>
      <c r="T2346">
        <v>2.7516699999999998</v>
      </c>
      <c r="U2346">
        <v>3.0459000000000001</v>
      </c>
      <c r="V2346">
        <v>3.3331900000000001</v>
      </c>
      <c r="W2346">
        <v>3.6108600000000002</v>
      </c>
      <c r="X2346">
        <v>3.87703</v>
      </c>
      <c r="Y2346">
        <v>4.1304999999999996</v>
      </c>
      <c r="Z2346">
        <v>4.3705499999999997</v>
      </c>
      <c r="AA2346">
        <v>4.5968499999999999</v>
      </c>
      <c r="AB2346">
        <v>4.80931</v>
      </c>
      <c r="AC2346">
        <v>5.008</v>
      </c>
      <c r="AD2346">
        <v>5.1930699999999996</v>
      </c>
      <c r="AE2346">
        <v>5.36477</v>
      </c>
      <c r="AF2346">
        <v>5.5234199999999998</v>
      </c>
      <c r="AG2346">
        <v>5.6694000000000004</v>
      </c>
      <c r="AH2346">
        <v>5.8031800000000002</v>
      </c>
      <c r="AI2346">
        <v>5.9253</v>
      </c>
      <c r="AJ2346">
        <v>6.0346500000000001</v>
      </c>
      <c r="AK2346">
        <v>6.1326799999999997</v>
      </c>
      <c r="AL2346">
        <v>6.3529099999999996</v>
      </c>
    </row>
    <row r="2347" spans="1:38" x14ac:dyDescent="0.35">
      <c r="A2347" t="s">
        <v>808</v>
      </c>
      <c r="B2347">
        <v>6</v>
      </c>
      <c r="C2347">
        <v>2010</v>
      </c>
      <c r="D2347">
        <v>1</v>
      </c>
      <c r="E2347">
        <v>1</v>
      </c>
      <c r="F2347">
        <v>1</v>
      </c>
      <c r="G2347" t="s">
        <v>1158</v>
      </c>
      <c r="H2347">
        <v>0</v>
      </c>
      <c r="I2347">
        <v>8.1285999999999997E-3</v>
      </c>
      <c r="J2347">
        <v>4.4974800000000002E-2</v>
      </c>
      <c r="K2347">
        <v>0.139098</v>
      </c>
      <c r="L2347">
        <v>0.30765999999999999</v>
      </c>
      <c r="M2347">
        <v>0.52420900000000004</v>
      </c>
      <c r="N2347">
        <v>0.73062700000000003</v>
      </c>
      <c r="O2347">
        <v>0.877054</v>
      </c>
      <c r="P2347">
        <v>0.95405300000000004</v>
      </c>
      <c r="Q2347">
        <v>0.98509000000000002</v>
      </c>
      <c r="R2347">
        <v>0.99543599999999999</v>
      </c>
      <c r="S2347">
        <v>0.99854900000000002</v>
      </c>
      <c r="T2347">
        <v>0.99946100000000004</v>
      </c>
      <c r="U2347">
        <v>0.99973599999999996</v>
      </c>
      <c r="V2347">
        <v>0.99982300000000002</v>
      </c>
      <c r="W2347">
        <v>0.99985400000000002</v>
      </c>
      <c r="X2347">
        <v>0.99986600000000003</v>
      </c>
      <c r="Y2347">
        <v>0.99987099999999995</v>
      </c>
      <c r="Z2347">
        <v>0.99987300000000001</v>
      </c>
      <c r="AA2347">
        <v>0.99987400000000004</v>
      </c>
      <c r="AB2347">
        <v>0.99987499999999996</v>
      </c>
      <c r="AC2347">
        <v>0.99987499999999996</v>
      </c>
      <c r="AD2347">
        <v>0.99987499999999996</v>
      </c>
      <c r="AE2347">
        <v>0.99987499999999996</v>
      </c>
      <c r="AF2347">
        <v>0.99987499999999996</v>
      </c>
      <c r="AG2347">
        <v>0.99987499999999996</v>
      </c>
      <c r="AH2347">
        <v>0.99987499999999996</v>
      </c>
      <c r="AI2347">
        <v>0.99987499999999996</v>
      </c>
      <c r="AJ2347">
        <v>0.99987499999999996</v>
      </c>
      <c r="AK2347">
        <v>0.99987499999999996</v>
      </c>
      <c r="AL2347">
        <v>0.99987599999999999</v>
      </c>
    </row>
    <row r="2348" spans="1:38" x14ac:dyDescent="0.35">
      <c r="A2348" t="s">
        <v>810</v>
      </c>
      <c r="B2348">
        <v>6</v>
      </c>
      <c r="C2348">
        <v>2010</v>
      </c>
      <c r="D2348">
        <v>1</v>
      </c>
      <c r="E2348">
        <v>1</v>
      </c>
      <c r="F2348">
        <v>1</v>
      </c>
      <c r="G2348" t="s">
        <v>1159</v>
      </c>
      <c r="H2348">
        <v>2.0172599999999999E-2</v>
      </c>
      <c r="I2348">
        <v>8.0052300000000007E-2</v>
      </c>
      <c r="J2348">
        <v>0.192721</v>
      </c>
      <c r="K2348">
        <v>0.34431499999999998</v>
      </c>
      <c r="L2348">
        <v>0.53434400000000004</v>
      </c>
      <c r="M2348">
        <v>0.75473299999999999</v>
      </c>
      <c r="N2348">
        <v>0.99711099999999997</v>
      </c>
      <c r="O2348">
        <v>1.25593</v>
      </c>
      <c r="P2348">
        <v>1.5311699999999999</v>
      </c>
      <c r="Q2348">
        <v>1.8228500000000001</v>
      </c>
      <c r="R2348">
        <v>2.1259399999999999</v>
      </c>
      <c r="S2348">
        <v>2.4331900000000002</v>
      </c>
      <c r="T2348">
        <v>2.7385799999999998</v>
      </c>
      <c r="U2348">
        <v>3.0379200000000002</v>
      </c>
      <c r="V2348">
        <v>3.3283499999999999</v>
      </c>
      <c r="W2348">
        <v>3.6078600000000001</v>
      </c>
      <c r="X2348">
        <v>3.8751000000000002</v>
      </c>
      <c r="Y2348">
        <v>4.1291900000000004</v>
      </c>
      <c r="Z2348">
        <v>4.3696200000000003</v>
      </c>
      <c r="AA2348">
        <v>4.5961499999999997</v>
      </c>
      <c r="AB2348">
        <v>4.8087600000000004</v>
      </c>
      <c r="AC2348">
        <v>5.0075399999999997</v>
      </c>
      <c r="AD2348">
        <v>5.1926800000000002</v>
      </c>
      <c r="AE2348">
        <v>5.36442</v>
      </c>
      <c r="AF2348">
        <v>5.5230899999999998</v>
      </c>
      <c r="AG2348">
        <v>5.6690899999999997</v>
      </c>
      <c r="AH2348">
        <v>5.8028700000000004</v>
      </c>
      <c r="AI2348">
        <v>5.9249799999999997</v>
      </c>
      <c r="AJ2348">
        <v>6.0343600000000004</v>
      </c>
      <c r="AK2348">
        <v>6.1324500000000004</v>
      </c>
      <c r="AL2348">
        <v>6.3527800000000001</v>
      </c>
    </row>
    <row r="2349" spans="1:38" x14ac:dyDescent="0.35">
      <c r="A2349" t="s">
        <v>806</v>
      </c>
      <c r="B2349" t="s">
        <v>103</v>
      </c>
      <c r="C2349">
        <v>2011</v>
      </c>
      <c r="D2349">
        <v>1</v>
      </c>
      <c r="E2349">
        <v>1</v>
      </c>
      <c r="F2349">
        <v>1</v>
      </c>
      <c r="G2349" t="s">
        <v>1160</v>
      </c>
      <c r="H2349">
        <v>0</v>
      </c>
      <c r="I2349">
        <v>0</v>
      </c>
      <c r="J2349">
        <v>0</v>
      </c>
      <c r="K2349">
        <v>0</v>
      </c>
      <c r="L2349">
        <v>3.49948E-2</v>
      </c>
      <c r="M2349">
        <v>0.17141000000000001</v>
      </c>
      <c r="N2349">
        <v>0.46875600000000001</v>
      </c>
      <c r="O2349">
        <v>0.85585699999999998</v>
      </c>
      <c r="P2349">
        <v>1.24166</v>
      </c>
      <c r="Q2349">
        <v>1.59975</v>
      </c>
      <c r="R2349">
        <v>1.93689</v>
      </c>
      <c r="S2349">
        <v>2.2614999999999998</v>
      </c>
      <c r="T2349">
        <v>2.5771500000000001</v>
      </c>
      <c r="U2349">
        <v>2.8841199999999998</v>
      </c>
      <c r="V2349">
        <v>3.1814</v>
      </c>
      <c r="W2349">
        <v>3.4676999999999998</v>
      </c>
      <c r="X2349">
        <v>3.7418499999999999</v>
      </c>
      <c r="Y2349">
        <v>4.00298</v>
      </c>
      <c r="Z2349">
        <v>4.2505100000000002</v>
      </c>
      <c r="AA2349">
        <v>4.4841600000000001</v>
      </c>
      <c r="AB2349">
        <v>4.70383</v>
      </c>
      <c r="AC2349">
        <v>4.9095800000000001</v>
      </c>
      <c r="AD2349">
        <v>5.1015600000000001</v>
      </c>
      <c r="AE2349">
        <v>5.2799899999999997</v>
      </c>
      <c r="AF2349">
        <v>5.4451799999999997</v>
      </c>
      <c r="AG2349">
        <v>5.59748</v>
      </c>
      <c r="AH2349">
        <v>5.7373099999999999</v>
      </c>
      <c r="AI2349">
        <v>5.8651999999999997</v>
      </c>
      <c r="AJ2349">
        <v>5.9817099999999996</v>
      </c>
      <c r="AK2349">
        <v>6.0844100000000001</v>
      </c>
      <c r="AL2349">
        <v>6.3153199999999998</v>
      </c>
    </row>
    <row r="2350" spans="1:38" x14ac:dyDescent="0.35">
      <c r="A2350" t="s">
        <v>808</v>
      </c>
      <c r="B2350">
        <v>1</v>
      </c>
      <c r="C2350">
        <v>2011</v>
      </c>
      <c r="D2350">
        <v>1</v>
      </c>
      <c r="E2350">
        <v>1</v>
      </c>
      <c r="F2350">
        <v>1</v>
      </c>
      <c r="G2350" t="s">
        <v>1161</v>
      </c>
      <c r="H2350">
        <v>0</v>
      </c>
      <c r="I2350">
        <v>3.75764E-3</v>
      </c>
      <c r="J2350">
        <v>5.09077E-2</v>
      </c>
      <c r="K2350">
        <v>0.23291100000000001</v>
      </c>
      <c r="L2350">
        <v>0.55819300000000005</v>
      </c>
      <c r="M2350">
        <v>0.84004199999999996</v>
      </c>
      <c r="N2350">
        <v>0.95600200000000002</v>
      </c>
      <c r="O2350">
        <v>0.95989000000000002</v>
      </c>
      <c r="P2350">
        <v>0.91556999999999999</v>
      </c>
      <c r="Q2350">
        <v>0.85012900000000002</v>
      </c>
      <c r="R2350">
        <v>0.77609700000000004</v>
      </c>
      <c r="S2350">
        <v>0.70100300000000004</v>
      </c>
      <c r="T2350">
        <v>0.62941499999999995</v>
      </c>
      <c r="U2350">
        <v>0.56379900000000005</v>
      </c>
      <c r="V2350">
        <v>0.50519199999999997</v>
      </c>
      <c r="W2350">
        <v>0.453737</v>
      </c>
      <c r="X2350">
        <v>0.40907100000000002</v>
      </c>
      <c r="Y2350">
        <v>0.37058000000000002</v>
      </c>
      <c r="Z2350">
        <v>0.337557</v>
      </c>
      <c r="AA2350">
        <v>0.30929299999999998</v>
      </c>
      <c r="AB2350">
        <v>0.28512799999999999</v>
      </c>
      <c r="AC2350">
        <v>0.26447100000000001</v>
      </c>
      <c r="AD2350">
        <v>0.246807</v>
      </c>
      <c r="AE2350">
        <v>0.23169500000000001</v>
      </c>
      <c r="AF2350">
        <v>0.21875700000000001</v>
      </c>
      <c r="AG2350">
        <v>0.207676</v>
      </c>
      <c r="AH2350">
        <v>0.198184</v>
      </c>
      <c r="AI2350">
        <v>0.190056</v>
      </c>
      <c r="AJ2350">
        <v>0.18241099999999999</v>
      </c>
      <c r="AK2350">
        <v>0.17507900000000001</v>
      </c>
      <c r="AL2350">
        <v>0.15950400000000001</v>
      </c>
    </row>
    <row r="2351" spans="1:38" x14ac:dyDescent="0.35">
      <c r="A2351" t="s">
        <v>810</v>
      </c>
      <c r="B2351">
        <v>1</v>
      </c>
      <c r="C2351">
        <v>2011</v>
      </c>
      <c r="D2351">
        <v>1</v>
      </c>
      <c r="E2351">
        <v>1</v>
      </c>
      <c r="F2351">
        <v>1</v>
      </c>
      <c r="G2351" t="s">
        <v>1162</v>
      </c>
      <c r="H2351">
        <v>3.2773499999999997E-2</v>
      </c>
      <c r="I2351">
        <v>0.100285</v>
      </c>
      <c r="J2351">
        <v>0.21429799999999999</v>
      </c>
      <c r="K2351">
        <v>0.35818299999999997</v>
      </c>
      <c r="L2351">
        <v>0.52882600000000002</v>
      </c>
      <c r="M2351">
        <v>0.72297999999999996</v>
      </c>
      <c r="N2351">
        <v>0.94805300000000003</v>
      </c>
      <c r="O2351">
        <v>1.2035899999999999</v>
      </c>
      <c r="P2351">
        <v>1.4770399999999999</v>
      </c>
      <c r="Q2351">
        <v>1.7576499999999999</v>
      </c>
      <c r="R2351">
        <v>2.0386199999999999</v>
      </c>
      <c r="S2351">
        <v>2.3151000000000002</v>
      </c>
      <c r="T2351">
        <v>2.5833599999999999</v>
      </c>
      <c r="U2351">
        <v>2.8405300000000002</v>
      </c>
      <c r="V2351">
        <v>3.0844900000000002</v>
      </c>
      <c r="W2351">
        <v>3.3137599999999998</v>
      </c>
      <c r="X2351">
        <v>3.5274100000000002</v>
      </c>
      <c r="Y2351">
        <v>3.7249599999999998</v>
      </c>
      <c r="Z2351">
        <v>3.9062899999999998</v>
      </c>
      <c r="AA2351">
        <v>4.0715399999999997</v>
      </c>
      <c r="AB2351">
        <v>4.2211299999999996</v>
      </c>
      <c r="AC2351">
        <v>4.3556100000000004</v>
      </c>
      <c r="AD2351">
        <v>4.4756799999999997</v>
      </c>
      <c r="AE2351">
        <v>4.5821100000000001</v>
      </c>
      <c r="AF2351">
        <v>4.6757400000000002</v>
      </c>
      <c r="AG2351">
        <v>4.7574399999999999</v>
      </c>
      <c r="AH2351">
        <v>4.8280500000000002</v>
      </c>
      <c r="AI2351">
        <v>4.88842</v>
      </c>
      <c r="AJ2351">
        <v>4.9564899999999996</v>
      </c>
      <c r="AK2351">
        <v>5.0343299999999997</v>
      </c>
      <c r="AL2351">
        <v>5.2112999999999996</v>
      </c>
    </row>
    <row r="2352" spans="1:38" x14ac:dyDescent="0.35">
      <c r="A2352" t="s">
        <v>808</v>
      </c>
      <c r="B2352">
        <v>2</v>
      </c>
      <c r="C2352">
        <v>2011</v>
      </c>
      <c r="D2352">
        <v>1</v>
      </c>
      <c r="E2352">
        <v>1</v>
      </c>
      <c r="F2352">
        <v>1</v>
      </c>
      <c r="G2352" t="s">
        <v>1163</v>
      </c>
      <c r="H2352">
        <v>0</v>
      </c>
      <c r="I2352" s="2">
        <v>7.5619800000000001E-6</v>
      </c>
      <c r="J2352">
        <v>6.6459099999999997E-4</v>
      </c>
      <c r="K2352">
        <v>2.1304199999999999E-2</v>
      </c>
      <c r="L2352">
        <v>0.19608400000000001</v>
      </c>
      <c r="M2352">
        <v>0.574434</v>
      </c>
      <c r="N2352">
        <v>0.85866500000000001</v>
      </c>
      <c r="O2352">
        <v>0.96506599999999998</v>
      </c>
      <c r="P2352">
        <v>0.99228099999999997</v>
      </c>
      <c r="Q2352">
        <v>0.99826499999999996</v>
      </c>
      <c r="R2352">
        <v>0.99957300000000004</v>
      </c>
      <c r="S2352">
        <v>0.99988100000000002</v>
      </c>
      <c r="T2352">
        <v>0.99996200000000002</v>
      </c>
      <c r="U2352">
        <v>0.99998600000000004</v>
      </c>
      <c r="V2352">
        <v>0.99999400000000005</v>
      </c>
      <c r="W2352">
        <v>0.99999700000000002</v>
      </c>
      <c r="X2352">
        <v>0.99999899999999997</v>
      </c>
      <c r="Y2352">
        <v>0.99999899999999997</v>
      </c>
      <c r="Z2352">
        <v>0.99999899999999997</v>
      </c>
      <c r="AA2352">
        <v>1</v>
      </c>
      <c r="AB2352">
        <v>1</v>
      </c>
      <c r="AC2352">
        <v>1</v>
      </c>
      <c r="AD2352">
        <v>1</v>
      </c>
      <c r="AE2352">
        <v>1</v>
      </c>
      <c r="AF2352">
        <v>1</v>
      </c>
      <c r="AG2352">
        <v>1</v>
      </c>
      <c r="AH2352">
        <v>1</v>
      </c>
      <c r="AI2352">
        <v>1</v>
      </c>
      <c r="AJ2352">
        <v>1</v>
      </c>
      <c r="AK2352">
        <v>1</v>
      </c>
      <c r="AL2352">
        <v>1</v>
      </c>
    </row>
    <row r="2353" spans="1:38" x14ac:dyDescent="0.35">
      <c r="A2353" t="s">
        <v>810</v>
      </c>
      <c r="B2353">
        <v>2</v>
      </c>
      <c r="C2353">
        <v>2011</v>
      </c>
      <c r="D2353">
        <v>1</v>
      </c>
      <c r="E2353">
        <v>1</v>
      </c>
      <c r="F2353">
        <v>1</v>
      </c>
      <c r="G2353" t="s">
        <v>1164</v>
      </c>
      <c r="H2353">
        <v>3.8733700000000003E-2</v>
      </c>
      <c r="I2353">
        <v>0.13276399999999999</v>
      </c>
      <c r="J2353">
        <v>0.30129800000000001</v>
      </c>
      <c r="K2353">
        <v>0.48378500000000002</v>
      </c>
      <c r="L2353">
        <v>0.63619899999999996</v>
      </c>
      <c r="M2353">
        <v>0.791547</v>
      </c>
      <c r="N2353">
        <v>0.98648100000000005</v>
      </c>
      <c r="O2353">
        <v>1.2313700000000001</v>
      </c>
      <c r="P2353">
        <v>1.51281</v>
      </c>
      <c r="Q2353">
        <v>1.8134399999999999</v>
      </c>
      <c r="R2353">
        <v>2.12195</v>
      </c>
      <c r="S2353">
        <v>2.4316300000000002</v>
      </c>
      <c r="T2353">
        <v>2.7379699999999998</v>
      </c>
      <c r="U2353">
        <v>3.0376799999999999</v>
      </c>
      <c r="V2353">
        <v>3.3282400000000001</v>
      </c>
      <c r="W2353">
        <v>3.6078000000000001</v>
      </c>
      <c r="X2353">
        <v>3.87507</v>
      </c>
      <c r="Y2353">
        <v>4.1291700000000002</v>
      </c>
      <c r="Z2353">
        <v>4.3696000000000002</v>
      </c>
      <c r="AA2353">
        <v>4.5961400000000001</v>
      </c>
      <c r="AB2353">
        <v>4.8087600000000004</v>
      </c>
      <c r="AC2353">
        <v>5.0075399999999997</v>
      </c>
      <c r="AD2353">
        <v>5.1926699999999997</v>
      </c>
      <c r="AE2353">
        <v>5.36442</v>
      </c>
      <c r="AF2353">
        <v>5.5230899999999998</v>
      </c>
      <c r="AG2353">
        <v>5.6690800000000001</v>
      </c>
      <c r="AH2353">
        <v>5.8028599999999999</v>
      </c>
      <c r="AI2353">
        <v>5.9249700000000001</v>
      </c>
      <c r="AJ2353">
        <v>6.0343499999999999</v>
      </c>
      <c r="AK2353">
        <v>6.1324399999999999</v>
      </c>
      <c r="AL2353">
        <v>6.3527800000000001</v>
      </c>
    </row>
    <row r="2354" spans="1:38" x14ac:dyDescent="0.35">
      <c r="A2354" t="s">
        <v>808</v>
      </c>
      <c r="B2354">
        <v>3</v>
      </c>
      <c r="C2354">
        <v>2011</v>
      </c>
      <c r="D2354">
        <v>1</v>
      </c>
      <c r="E2354">
        <v>1</v>
      </c>
      <c r="F2354">
        <v>1</v>
      </c>
      <c r="G2354" t="s">
        <v>1165</v>
      </c>
      <c r="H2354">
        <v>0</v>
      </c>
      <c r="I2354" s="2">
        <v>2.2679499999999999E-7</v>
      </c>
      <c r="J2354" s="2">
        <v>2.5400400000000002E-5</v>
      </c>
      <c r="K2354">
        <v>1.3362000000000001E-3</v>
      </c>
      <c r="L2354">
        <v>3.0018300000000001E-2</v>
      </c>
      <c r="M2354">
        <v>0.20678099999999999</v>
      </c>
      <c r="N2354">
        <v>0.54617300000000002</v>
      </c>
      <c r="O2354">
        <v>0.81882100000000002</v>
      </c>
      <c r="P2354">
        <v>0.94275900000000001</v>
      </c>
      <c r="Q2354">
        <v>0.98362499999999997</v>
      </c>
      <c r="R2354">
        <v>0.99531400000000003</v>
      </c>
      <c r="S2354">
        <v>0.99857200000000002</v>
      </c>
      <c r="T2354">
        <v>0.99952099999999999</v>
      </c>
      <c r="U2354">
        <v>0.99982000000000004</v>
      </c>
      <c r="V2354">
        <v>0.99992400000000004</v>
      </c>
      <c r="W2354">
        <v>0.99996399999999996</v>
      </c>
      <c r="X2354">
        <v>0.99998100000000001</v>
      </c>
      <c r="Y2354">
        <v>0.99998900000000002</v>
      </c>
      <c r="Z2354">
        <v>0.99999300000000002</v>
      </c>
      <c r="AA2354">
        <v>0.99999499999999997</v>
      </c>
      <c r="AB2354">
        <v>0.999996</v>
      </c>
      <c r="AC2354">
        <v>0.99999700000000002</v>
      </c>
      <c r="AD2354">
        <v>0.99999700000000002</v>
      </c>
      <c r="AE2354">
        <v>0.99999800000000005</v>
      </c>
      <c r="AF2354">
        <v>0.99999800000000005</v>
      </c>
      <c r="AG2354">
        <v>0.99999800000000005</v>
      </c>
      <c r="AH2354">
        <v>0.99999700000000002</v>
      </c>
      <c r="AI2354">
        <v>0.99999700000000002</v>
      </c>
      <c r="AJ2354">
        <v>0.99999700000000002</v>
      </c>
      <c r="AK2354">
        <v>0.99999800000000005</v>
      </c>
      <c r="AL2354">
        <v>0.99999899999999997</v>
      </c>
    </row>
    <row r="2355" spans="1:38" x14ac:dyDescent="0.35">
      <c r="A2355" t="s">
        <v>810</v>
      </c>
      <c r="B2355">
        <v>3</v>
      </c>
      <c r="C2355">
        <v>2011</v>
      </c>
      <c r="D2355">
        <v>1</v>
      </c>
      <c r="E2355">
        <v>1</v>
      </c>
      <c r="F2355">
        <v>1</v>
      </c>
      <c r="G2355" t="s">
        <v>1166</v>
      </c>
      <c r="H2355">
        <v>4.0964199999999999E-2</v>
      </c>
      <c r="I2355">
        <v>0.13791900000000001</v>
      </c>
      <c r="J2355">
        <v>0.31542500000000001</v>
      </c>
      <c r="K2355">
        <v>0.54575099999999999</v>
      </c>
      <c r="L2355">
        <v>0.75289799999999996</v>
      </c>
      <c r="M2355">
        <v>0.91881699999999999</v>
      </c>
      <c r="N2355">
        <v>1.0877300000000001</v>
      </c>
      <c r="O2355">
        <v>1.2921</v>
      </c>
      <c r="P2355">
        <v>1.5413300000000001</v>
      </c>
      <c r="Q2355">
        <v>1.8248500000000001</v>
      </c>
      <c r="R2355">
        <v>2.12622</v>
      </c>
      <c r="S2355">
        <v>2.4332400000000001</v>
      </c>
      <c r="T2355">
        <v>2.7386200000000001</v>
      </c>
      <c r="U2355">
        <v>3.03796</v>
      </c>
      <c r="V2355">
        <v>3.3283700000000001</v>
      </c>
      <c r="W2355">
        <v>3.6078800000000002</v>
      </c>
      <c r="X2355">
        <v>3.8751099999999998</v>
      </c>
      <c r="Y2355">
        <v>4.1292</v>
      </c>
      <c r="Z2355">
        <v>4.3696200000000003</v>
      </c>
      <c r="AA2355">
        <v>4.5961600000000002</v>
      </c>
      <c r="AB2355">
        <v>4.80877</v>
      </c>
      <c r="AC2355">
        <v>5.0075500000000002</v>
      </c>
      <c r="AD2355">
        <v>5.1926800000000002</v>
      </c>
      <c r="AE2355">
        <v>5.36442</v>
      </c>
      <c r="AF2355">
        <v>5.5231000000000003</v>
      </c>
      <c r="AG2355">
        <v>5.6690899999999997</v>
      </c>
      <c r="AH2355">
        <v>5.8028700000000004</v>
      </c>
      <c r="AI2355">
        <v>5.9249900000000002</v>
      </c>
      <c r="AJ2355">
        <v>6.0343600000000004</v>
      </c>
      <c r="AK2355">
        <v>6.1324500000000004</v>
      </c>
      <c r="AL2355">
        <v>6.3527800000000001</v>
      </c>
    </row>
    <row r="2356" spans="1:38" x14ac:dyDescent="0.35">
      <c r="A2356" t="s">
        <v>808</v>
      </c>
      <c r="B2356">
        <v>4</v>
      </c>
      <c r="C2356">
        <v>2011</v>
      </c>
      <c r="D2356">
        <v>1</v>
      </c>
      <c r="E2356">
        <v>1</v>
      </c>
      <c r="F2356">
        <v>1</v>
      </c>
      <c r="G2356" t="s">
        <v>1167</v>
      </c>
      <c r="H2356">
        <v>0</v>
      </c>
      <c r="I2356">
        <v>1.75231E-2</v>
      </c>
      <c r="J2356">
        <v>5.7464000000000001E-2</v>
      </c>
      <c r="K2356">
        <v>0.13123399999999999</v>
      </c>
      <c r="L2356">
        <v>0.24490799999999999</v>
      </c>
      <c r="M2356">
        <v>0.38923999999999997</v>
      </c>
      <c r="N2356">
        <v>0.54479900000000003</v>
      </c>
      <c r="O2356">
        <v>0.68996599999999997</v>
      </c>
      <c r="P2356">
        <v>0.80825499999999995</v>
      </c>
      <c r="Q2356">
        <v>0.892262</v>
      </c>
      <c r="R2356">
        <v>0.94422099999999998</v>
      </c>
      <c r="S2356">
        <v>0.97264600000000001</v>
      </c>
      <c r="T2356">
        <v>0.98685900000000004</v>
      </c>
      <c r="U2356">
        <v>0.99361600000000005</v>
      </c>
      <c r="V2356">
        <v>0.99678199999999995</v>
      </c>
      <c r="W2356">
        <v>0.99828600000000001</v>
      </c>
      <c r="X2356">
        <v>0.99902400000000002</v>
      </c>
      <c r="Y2356">
        <v>0.99940099999999998</v>
      </c>
      <c r="Z2356">
        <v>0.99960199999999999</v>
      </c>
      <c r="AA2356">
        <v>0.99971500000000002</v>
      </c>
      <c r="AB2356">
        <v>0.99978</v>
      </c>
      <c r="AC2356">
        <v>0.99981900000000001</v>
      </c>
      <c r="AD2356">
        <v>0.99984200000000001</v>
      </c>
      <c r="AE2356">
        <v>0.99985500000000005</v>
      </c>
      <c r="AF2356">
        <v>0.99986299999999995</v>
      </c>
      <c r="AG2356">
        <v>0.99986600000000003</v>
      </c>
      <c r="AH2356">
        <v>0.99986600000000003</v>
      </c>
      <c r="AI2356">
        <v>0.99986399999999998</v>
      </c>
      <c r="AJ2356">
        <v>0.99987000000000004</v>
      </c>
      <c r="AK2356">
        <v>0.999884</v>
      </c>
      <c r="AL2356">
        <v>0.99990599999999996</v>
      </c>
    </row>
    <row r="2357" spans="1:38" x14ac:dyDescent="0.35">
      <c r="A2357" t="s">
        <v>810</v>
      </c>
      <c r="B2357">
        <v>4</v>
      </c>
      <c r="C2357">
        <v>2011</v>
      </c>
      <c r="D2357">
        <v>1</v>
      </c>
      <c r="E2357">
        <v>1</v>
      </c>
      <c r="F2357">
        <v>1</v>
      </c>
      <c r="G2357" t="s">
        <v>1168</v>
      </c>
      <c r="H2357">
        <v>1.5756900000000001E-2</v>
      </c>
      <c r="I2357">
        <v>7.0246400000000001E-2</v>
      </c>
      <c r="J2357">
        <v>0.17907899999999999</v>
      </c>
      <c r="K2357">
        <v>0.32938800000000001</v>
      </c>
      <c r="L2357">
        <v>0.52222900000000005</v>
      </c>
      <c r="M2357">
        <v>0.75043099999999996</v>
      </c>
      <c r="N2357">
        <v>1.00586</v>
      </c>
      <c r="O2357">
        <v>1.28041</v>
      </c>
      <c r="P2357">
        <v>1.56674</v>
      </c>
      <c r="Q2357">
        <v>1.8593999999999999</v>
      </c>
      <c r="R2357">
        <v>2.1556099999999998</v>
      </c>
      <c r="S2357">
        <v>2.4538199999999999</v>
      </c>
      <c r="T2357">
        <v>2.7516699999999998</v>
      </c>
      <c r="U2357">
        <v>3.0459000000000001</v>
      </c>
      <c r="V2357">
        <v>3.3331900000000001</v>
      </c>
      <c r="W2357">
        <v>3.6108600000000002</v>
      </c>
      <c r="X2357">
        <v>3.87703</v>
      </c>
      <c r="Y2357">
        <v>4.1304999999999996</v>
      </c>
      <c r="Z2357">
        <v>4.3705499999999997</v>
      </c>
      <c r="AA2357">
        <v>4.5968499999999999</v>
      </c>
      <c r="AB2357">
        <v>4.80931</v>
      </c>
      <c r="AC2357">
        <v>5.008</v>
      </c>
      <c r="AD2357">
        <v>5.1930699999999996</v>
      </c>
      <c r="AE2357">
        <v>5.36477</v>
      </c>
      <c r="AF2357">
        <v>5.5234199999999998</v>
      </c>
      <c r="AG2357">
        <v>5.6694000000000004</v>
      </c>
      <c r="AH2357">
        <v>5.8031800000000002</v>
      </c>
      <c r="AI2357">
        <v>5.9253</v>
      </c>
      <c r="AJ2357">
        <v>6.0346500000000001</v>
      </c>
      <c r="AK2357">
        <v>6.1326799999999997</v>
      </c>
      <c r="AL2357">
        <v>6.3529099999999996</v>
      </c>
    </row>
    <row r="2358" spans="1:38" x14ac:dyDescent="0.35">
      <c r="A2358" t="s">
        <v>808</v>
      </c>
      <c r="B2358">
        <v>5</v>
      </c>
      <c r="C2358">
        <v>2011</v>
      </c>
      <c r="D2358">
        <v>1</v>
      </c>
      <c r="E2358">
        <v>1</v>
      </c>
      <c r="F2358">
        <v>1</v>
      </c>
      <c r="G2358" t="s">
        <v>1169</v>
      </c>
      <c r="H2358">
        <v>0</v>
      </c>
      <c r="I2358">
        <v>1.75231E-2</v>
      </c>
      <c r="J2358">
        <v>5.7464000000000001E-2</v>
      </c>
      <c r="K2358">
        <v>0.13123399999999999</v>
      </c>
      <c r="L2358">
        <v>0.24490799999999999</v>
      </c>
      <c r="M2358">
        <v>0.38923999999999997</v>
      </c>
      <c r="N2358">
        <v>0.54479900000000003</v>
      </c>
      <c r="O2358">
        <v>0.68996599999999997</v>
      </c>
      <c r="P2358">
        <v>0.80825499999999995</v>
      </c>
      <c r="Q2358">
        <v>0.892262</v>
      </c>
      <c r="R2358">
        <v>0.94422099999999998</v>
      </c>
      <c r="S2358">
        <v>0.97264600000000001</v>
      </c>
      <c r="T2358">
        <v>0.98685900000000004</v>
      </c>
      <c r="U2358">
        <v>0.99361600000000005</v>
      </c>
      <c r="V2358">
        <v>0.99678199999999995</v>
      </c>
      <c r="W2358">
        <v>0.99828600000000001</v>
      </c>
      <c r="X2358">
        <v>0.99902400000000002</v>
      </c>
      <c r="Y2358">
        <v>0.99940099999999998</v>
      </c>
      <c r="Z2358">
        <v>0.99960199999999999</v>
      </c>
      <c r="AA2358">
        <v>0.99971500000000002</v>
      </c>
      <c r="AB2358">
        <v>0.99978</v>
      </c>
      <c r="AC2358">
        <v>0.99981900000000001</v>
      </c>
      <c r="AD2358">
        <v>0.99984200000000001</v>
      </c>
      <c r="AE2358">
        <v>0.99985500000000005</v>
      </c>
      <c r="AF2358">
        <v>0.99986299999999995</v>
      </c>
      <c r="AG2358">
        <v>0.99986600000000003</v>
      </c>
      <c r="AH2358">
        <v>0.99986600000000003</v>
      </c>
      <c r="AI2358">
        <v>0.99986399999999998</v>
      </c>
      <c r="AJ2358">
        <v>0.99987000000000004</v>
      </c>
      <c r="AK2358">
        <v>0.999884</v>
      </c>
      <c r="AL2358">
        <v>0.99990599999999996</v>
      </c>
    </row>
    <row r="2359" spans="1:38" x14ac:dyDescent="0.35">
      <c r="A2359" t="s">
        <v>810</v>
      </c>
      <c r="B2359">
        <v>5</v>
      </c>
      <c r="C2359">
        <v>2011</v>
      </c>
      <c r="D2359">
        <v>1</v>
      </c>
      <c r="E2359">
        <v>1</v>
      </c>
      <c r="F2359">
        <v>1</v>
      </c>
      <c r="G2359" t="s">
        <v>1170</v>
      </c>
      <c r="H2359">
        <v>1.5756900000000001E-2</v>
      </c>
      <c r="I2359">
        <v>7.0246400000000001E-2</v>
      </c>
      <c r="J2359">
        <v>0.17907899999999999</v>
      </c>
      <c r="K2359">
        <v>0.32938800000000001</v>
      </c>
      <c r="L2359">
        <v>0.52222900000000005</v>
      </c>
      <c r="M2359">
        <v>0.75043099999999996</v>
      </c>
      <c r="N2359">
        <v>1.00586</v>
      </c>
      <c r="O2359">
        <v>1.28041</v>
      </c>
      <c r="P2359">
        <v>1.56674</v>
      </c>
      <c r="Q2359">
        <v>1.8593999999999999</v>
      </c>
      <c r="R2359">
        <v>2.1556099999999998</v>
      </c>
      <c r="S2359">
        <v>2.4538199999999999</v>
      </c>
      <c r="T2359">
        <v>2.7516699999999998</v>
      </c>
      <c r="U2359">
        <v>3.0459000000000001</v>
      </c>
      <c r="V2359">
        <v>3.3331900000000001</v>
      </c>
      <c r="W2359">
        <v>3.6108600000000002</v>
      </c>
      <c r="X2359">
        <v>3.87703</v>
      </c>
      <c r="Y2359">
        <v>4.1304999999999996</v>
      </c>
      <c r="Z2359">
        <v>4.3705499999999997</v>
      </c>
      <c r="AA2359">
        <v>4.5968499999999999</v>
      </c>
      <c r="AB2359">
        <v>4.80931</v>
      </c>
      <c r="AC2359">
        <v>5.008</v>
      </c>
      <c r="AD2359">
        <v>5.1930699999999996</v>
      </c>
      <c r="AE2359">
        <v>5.36477</v>
      </c>
      <c r="AF2359">
        <v>5.5234199999999998</v>
      </c>
      <c r="AG2359">
        <v>5.6694000000000004</v>
      </c>
      <c r="AH2359">
        <v>5.8031800000000002</v>
      </c>
      <c r="AI2359">
        <v>5.9253</v>
      </c>
      <c r="AJ2359">
        <v>6.0346500000000001</v>
      </c>
      <c r="AK2359">
        <v>6.1326799999999997</v>
      </c>
      <c r="AL2359">
        <v>6.3529099999999996</v>
      </c>
    </row>
    <row r="2360" spans="1:38" x14ac:dyDescent="0.35">
      <c r="A2360" t="s">
        <v>808</v>
      </c>
      <c r="B2360">
        <v>6</v>
      </c>
      <c r="C2360">
        <v>2011</v>
      </c>
      <c r="D2360">
        <v>1</v>
      </c>
      <c r="E2360">
        <v>1</v>
      </c>
      <c r="F2360">
        <v>1</v>
      </c>
      <c r="G2360" t="s">
        <v>1171</v>
      </c>
      <c r="H2360">
        <v>0</v>
      </c>
      <c r="I2360">
        <v>8.1285999999999997E-3</v>
      </c>
      <c r="J2360">
        <v>4.4974800000000002E-2</v>
      </c>
      <c r="K2360">
        <v>0.139098</v>
      </c>
      <c r="L2360">
        <v>0.30765999999999999</v>
      </c>
      <c r="M2360">
        <v>0.52420900000000004</v>
      </c>
      <c r="N2360">
        <v>0.73062700000000003</v>
      </c>
      <c r="O2360">
        <v>0.877054</v>
      </c>
      <c r="P2360">
        <v>0.95405300000000004</v>
      </c>
      <c r="Q2360">
        <v>0.98509000000000002</v>
      </c>
      <c r="R2360">
        <v>0.99543599999999999</v>
      </c>
      <c r="S2360">
        <v>0.99854900000000002</v>
      </c>
      <c r="T2360">
        <v>0.99946100000000004</v>
      </c>
      <c r="U2360">
        <v>0.99973599999999996</v>
      </c>
      <c r="V2360">
        <v>0.99982300000000002</v>
      </c>
      <c r="W2360">
        <v>0.99985400000000002</v>
      </c>
      <c r="X2360">
        <v>0.99986600000000003</v>
      </c>
      <c r="Y2360">
        <v>0.99987099999999995</v>
      </c>
      <c r="Z2360">
        <v>0.99987300000000001</v>
      </c>
      <c r="AA2360">
        <v>0.99987400000000004</v>
      </c>
      <c r="AB2360">
        <v>0.99987499999999996</v>
      </c>
      <c r="AC2360">
        <v>0.99987499999999996</v>
      </c>
      <c r="AD2360">
        <v>0.99987499999999996</v>
      </c>
      <c r="AE2360">
        <v>0.99987499999999996</v>
      </c>
      <c r="AF2360">
        <v>0.99987499999999996</v>
      </c>
      <c r="AG2360">
        <v>0.99987499999999996</v>
      </c>
      <c r="AH2360">
        <v>0.99987499999999996</v>
      </c>
      <c r="AI2360">
        <v>0.99987499999999996</v>
      </c>
      <c r="AJ2360">
        <v>0.99987499999999996</v>
      </c>
      <c r="AK2360">
        <v>0.99987499999999996</v>
      </c>
      <c r="AL2360">
        <v>0.99987599999999999</v>
      </c>
    </row>
    <row r="2361" spans="1:38" x14ac:dyDescent="0.35">
      <c r="A2361" t="s">
        <v>810</v>
      </c>
      <c r="B2361">
        <v>6</v>
      </c>
      <c r="C2361">
        <v>2011</v>
      </c>
      <c r="D2361">
        <v>1</v>
      </c>
      <c r="E2361">
        <v>1</v>
      </c>
      <c r="F2361">
        <v>1</v>
      </c>
      <c r="G2361" t="s">
        <v>1172</v>
      </c>
      <c r="H2361">
        <v>2.0172599999999999E-2</v>
      </c>
      <c r="I2361">
        <v>8.0052300000000007E-2</v>
      </c>
      <c r="J2361">
        <v>0.192721</v>
      </c>
      <c r="K2361">
        <v>0.34431499999999998</v>
      </c>
      <c r="L2361">
        <v>0.53434400000000004</v>
      </c>
      <c r="M2361">
        <v>0.75473299999999999</v>
      </c>
      <c r="N2361">
        <v>0.99711099999999997</v>
      </c>
      <c r="O2361">
        <v>1.25593</v>
      </c>
      <c r="P2361">
        <v>1.5311699999999999</v>
      </c>
      <c r="Q2361">
        <v>1.8228500000000001</v>
      </c>
      <c r="R2361">
        <v>2.1259399999999999</v>
      </c>
      <c r="S2361">
        <v>2.4331900000000002</v>
      </c>
      <c r="T2361">
        <v>2.7385799999999998</v>
      </c>
      <c r="U2361">
        <v>3.0379200000000002</v>
      </c>
      <c r="V2361">
        <v>3.3283499999999999</v>
      </c>
      <c r="W2361">
        <v>3.6078600000000001</v>
      </c>
      <c r="X2361">
        <v>3.8751000000000002</v>
      </c>
      <c r="Y2361">
        <v>4.1291900000000004</v>
      </c>
      <c r="Z2361">
        <v>4.3696200000000003</v>
      </c>
      <c r="AA2361">
        <v>4.5961499999999997</v>
      </c>
      <c r="AB2361">
        <v>4.8087600000000004</v>
      </c>
      <c r="AC2361">
        <v>5.0075399999999997</v>
      </c>
      <c r="AD2361">
        <v>5.1926800000000002</v>
      </c>
      <c r="AE2361">
        <v>5.36442</v>
      </c>
      <c r="AF2361">
        <v>5.5230899999999998</v>
      </c>
      <c r="AG2361">
        <v>5.6690899999999997</v>
      </c>
      <c r="AH2361">
        <v>5.8028700000000004</v>
      </c>
      <c r="AI2361">
        <v>5.9249799999999997</v>
      </c>
      <c r="AJ2361">
        <v>6.0343600000000004</v>
      </c>
      <c r="AK2361">
        <v>6.1324500000000004</v>
      </c>
      <c r="AL2361">
        <v>6.3527800000000001</v>
      </c>
    </row>
    <row r="2362" spans="1:38" x14ac:dyDescent="0.35">
      <c r="A2362" t="s">
        <v>806</v>
      </c>
      <c r="B2362" t="s">
        <v>103</v>
      </c>
      <c r="C2362">
        <v>2012</v>
      </c>
      <c r="D2362">
        <v>1</v>
      </c>
      <c r="E2362">
        <v>1</v>
      </c>
      <c r="F2362">
        <v>1</v>
      </c>
      <c r="G2362" t="s">
        <v>1173</v>
      </c>
      <c r="H2362">
        <v>0</v>
      </c>
      <c r="I2362">
        <v>0</v>
      </c>
      <c r="J2362">
        <v>0</v>
      </c>
      <c r="K2362">
        <v>0</v>
      </c>
      <c r="L2362">
        <v>3.49948E-2</v>
      </c>
      <c r="M2362">
        <v>0.17141000000000001</v>
      </c>
      <c r="N2362">
        <v>0.46875600000000001</v>
      </c>
      <c r="O2362">
        <v>0.85585699999999998</v>
      </c>
      <c r="P2362">
        <v>1.24166</v>
      </c>
      <c r="Q2362">
        <v>1.59975</v>
      </c>
      <c r="R2362">
        <v>1.93689</v>
      </c>
      <c r="S2362">
        <v>2.2614999999999998</v>
      </c>
      <c r="T2362">
        <v>2.5771500000000001</v>
      </c>
      <c r="U2362">
        <v>2.8841199999999998</v>
      </c>
      <c r="V2362">
        <v>3.1814</v>
      </c>
      <c r="W2362">
        <v>3.4676999999999998</v>
      </c>
      <c r="X2362">
        <v>3.7418499999999999</v>
      </c>
      <c r="Y2362">
        <v>4.00298</v>
      </c>
      <c r="Z2362">
        <v>4.2505100000000002</v>
      </c>
      <c r="AA2362">
        <v>4.4841600000000001</v>
      </c>
      <c r="AB2362">
        <v>4.70383</v>
      </c>
      <c r="AC2362">
        <v>4.9095800000000001</v>
      </c>
      <c r="AD2362">
        <v>5.1015600000000001</v>
      </c>
      <c r="AE2362">
        <v>5.2799899999999997</v>
      </c>
      <c r="AF2362">
        <v>5.4451799999999997</v>
      </c>
      <c r="AG2362">
        <v>5.59748</v>
      </c>
      <c r="AH2362">
        <v>5.7373099999999999</v>
      </c>
      <c r="AI2362">
        <v>5.8651999999999997</v>
      </c>
      <c r="AJ2362">
        <v>5.9817099999999996</v>
      </c>
      <c r="AK2362">
        <v>6.0844100000000001</v>
      </c>
      <c r="AL2362">
        <v>6.3153199999999998</v>
      </c>
    </row>
    <row r="2363" spans="1:38" x14ac:dyDescent="0.35">
      <c r="A2363" t="s">
        <v>808</v>
      </c>
      <c r="B2363">
        <v>1</v>
      </c>
      <c r="C2363">
        <v>2012</v>
      </c>
      <c r="D2363">
        <v>1</v>
      </c>
      <c r="E2363">
        <v>1</v>
      </c>
      <c r="F2363">
        <v>1</v>
      </c>
      <c r="G2363" t="s">
        <v>1174</v>
      </c>
      <c r="H2363">
        <v>0</v>
      </c>
      <c r="I2363">
        <v>3.75764E-3</v>
      </c>
      <c r="J2363">
        <v>5.09077E-2</v>
      </c>
      <c r="K2363">
        <v>0.23291100000000001</v>
      </c>
      <c r="L2363">
        <v>0.55819300000000005</v>
      </c>
      <c r="M2363">
        <v>0.84004199999999996</v>
      </c>
      <c r="N2363">
        <v>0.95600200000000002</v>
      </c>
      <c r="O2363">
        <v>0.95989000000000002</v>
      </c>
      <c r="P2363">
        <v>0.91556999999999999</v>
      </c>
      <c r="Q2363">
        <v>0.85012900000000002</v>
      </c>
      <c r="R2363">
        <v>0.77609700000000004</v>
      </c>
      <c r="S2363">
        <v>0.70100300000000004</v>
      </c>
      <c r="T2363">
        <v>0.62941499999999995</v>
      </c>
      <c r="U2363">
        <v>0.56379900000000005</v>
      </c>
      <c r="V2363">
        <v>0.50519199999999997</v>
      </c>
      <c r="W2363">
        <v>0.453737</v>
      </c>
      <c r="X2363">
        <v>0.40907100000000002</v>
      </c>
      <c r="Y2363">
        <v>0.37058000000000002</v>
      </c>
      <c r="Z2363">
        <v>0.337557</v>
      </c>
      <c r="AA2363">
        <v>0.30929299999999998</v>
      </c>
      <c r="AB2363">
        <v>0.28512799999999999</v>
      </c>
      <c r="AC2363">
        <v>0.26447100000000001</v>
      </c>
      <c r="AD2363">
        <v>0.246807</v>
      </c>
      <c r="AE2363">
        <v>0.23169500000000001</v>
      </c>
      <c r="AF2363">
        <v>0.21875700000000001</v>
      </c>
      <c r="AG2363">
        <v>0.207676</v>
      </c>
      <c r="AH2363">
        <v>0.198184</v>
      </c>
      <c r="AI2363">
        <v>0.190056</v>
      </c>
      <c r="AJ2363">
        <v>0.18241099999999999</v>
      </c>
      <c r="AK2363">
        <v>0.17507900000000001</v>
      </c>
      <c r="AL2363">
        <v>0.15950400000000001</v>
      </c>
    </row>
    <row r="2364" spans="1:38" x14ac:dyDescent="0.35">
      <c r="A2364" t="s">
        <v>810</v>
      </c>
      <c r="B2364">
        <v>1</v>
      </c>
      <c r="C2364">
        <v>2012</v>
      </c>
      <c r="D2364">
        <v>1</v>
      </c>
      <c r="E2364">
        <v>1</v>
      </c>
      <c r="F2364">
        <v>1</v>
      </c>
      <c r="G2364" t="s">
        <v>1175</v>
      </c>
      <c r="H2364">
        <v>3.2773499999999997E-2</v>
      </c>
      <c r="I2364">
        <v>0.100285</v>
      </c>
      <c r="J2364">
        <v>0.21429799999999999</v>
      </c>
      <c r="K2364">
        <v>0.35818299999999997</v>
      </c>
      <c r="L2364">
        <v>0.52882600000000002</v>
      </c>
      <c r="M2364">
        <v>0.72297999999999996</v>
      </c>
      <c r="N2364">
        <v>0.94805300000000003</v>
      </c>
      <c r="O2364">
        <v>1.2035899999999999</v>
      </c>
      <c r="P2364">
        <v>1.4770399999999999</v>
      </c>
      <c r="Q2364">
        <v>1.7576499999999999</v>
      </c>
      <c r="R2364">
        <v>2.0386199999999999</v>
      </c>
      <c r="S2364">
        <v>2.3151000000000002</v>
      </c>
      <c r="T2364">
        <v>2.5833599999999999</v>
      </c>
      <c r="U2364">
        <v>2.8405300000000002</v>
      </c>
      <c r="V2364">
        <v>3.0844900000000002</v>
      </c>
      <c r="W2364">
        <v>3.3137599999999998</v>
      </c>
      <c r="X2364">
        <v>3.5274100000000002</v>
      </c>
      <c r="Y2364">
        <v>3.7249599999999998</v>
      </c>
      <c r="Z2364">
        <v>3.9062899999999998</v>
      </c>
      <c r="AA2364">
        <v>4.0715399999999997</v>
      </c>
      <c r="AB2364">
        <v>4.2211299999999996</v>
      </c>
      <c r="AC2364">
        <v>4.3556100000000004</v>
      </c>
      <c r="AD2364">
        <v>4.4756799999999997</v>
      </c>
      <c r="AE2364">
        <v>4.5821100000000001</v>
      </c>
      <c r="AF2364">
        <v>4.6757400000000002</v>
      </c>
      <c r="AG2364">
        <v>4.7574399999999999</v>
      </c>
      <c r="AH2364">
        <v>4.8280500000000002</v>
      </c>
      <c r="AI2364">
        <v>4.88842</v>
      </c>
      <c r="AJ2364">
        <v>4.9564899999999996</v>
      </c>
      <c r="AK2364">
        <v>5.0343299999999997</v>
      </c>
      <c r="AL2364">
        <v>5.2112999999999996</v>
      </c>
    </row>
    <row r="2365" spans="1:38" x14ac:dyDescent="0.35">
      <c r="A2365" t="s">
        <v>808</v>
      </c>
      <c r="B2365">
        <v>2</v>
      </c>
      <c r="C2365">
        <v>2012</v>
      </c>
      <c r="D2365">
        <v>1</v>
      </c>
      <c r="E2365">
        <v>1</v>
      </c>
      <c r="F2365">
        <v>1</v>
      </c>
      <c r="G2365" t="s">
        <v>1176</v>
      </c>
      <c r="H2365">
        <v>0</v>
      </c>
      <c r="I2365" s="2">
        <v>7.5619800000000001E-6</v>
      </c>
      <c r="J2365">
        <v>6.6459099999999997E-4</v>
      </c>
      <c r="K2365">
        <v>2.1304199999999999E-2</v>
      </c>
      <c r="L2365">
        <v>0.19608400000000001</v>
      </c>
      <c r="M2365">
        <v>0.574434</v>
      </c>
      <c r="N2365">
        <v>0.85866500000000001</v>
      </c>
      <c r="O2365">
        <v>0.96506599999999998</v>
      </c>
      <c r="P2365">
        <v>0.99228099999999997</v>
      </c>
      <c r="Q2365">
        <v>0.99826499999999996</v>
      </c>
      <c r="R2365">
        <v>0.99957300000000004</v>
      </c>
      <c r="S2365">
        <v>0.99988100000000002</v>
      </c>
      <c r="T2365">
        <v>0.99996200000000002</v>
      </c>
      <c r="U2365">
        <v>0.99998600000000004</v>
      </c>
      <c r="V2365">
        <v>0.99999400000000005</v>
      </c>
      <c r="W2365">
        <v>0.99999700000000002</v>
      </c>
      <c r="X2365">
        <v>0.99999899999999997</v>
      </c>
      <c r="Y2365">
        <v>0.99999899999999997</v>
      </c>
      <c r="Z2365">
        <v>0.99999899999999997</v>
      </c>
      <c r="AA2365">
        <v>1</v>
      </c>
      <c r="AB2365">
        <v>1</v>
      </c>
      <c r="AC2365">
        <v>1</v>
      </c>
      <c r="AD2365">
        <v>1</v>
      </c>
      <c r="AE2365">
        <v>1</v>
      </c>
      <c r="AF2365">
        <v>1</v>
      </c>
      <c r="AG2365">
        <v>1</v>
      </c>
      <c r="AH2365">
        <v>1</v>
      </c>
      <c r="AI2365">
        <v>1</v>
      </c>
      <c r="AJ2365">
        <v>1</v>
      </c>
      <c r="AK2365">
        <v>1</v>
      </c>
      <c r="AL2365">
        <v>1</v>
      </c>
    </row>
    <row r="2366" spans="1:38" x14ac:dyDescent="0.35">
      <c r="A2366" t="s">
        <v>810</v>
      </c>
      <c r="B2366">
        <v>2</v>
      </c>
      <c r="C2366">
        <v>2012</v>
      </c>
      <c r="D2366">
        <v>1</v>
      </c>
      <c r="E2366">
        <v>1</v>
      </c>
      <c r="F2366">
        <v>1</v>
      </c>
      <c r="G2366" t="s">
        <v>1177</v>
      </c>
      <c r="H2366">
        <v>3.8733700000000003E-2</v>
      </c>
      <c r="I2366">
        <v>0.13276399999999999</v>
      </c>
      <c r="J2366">
        <v>0.30129800000000001</v>
      </c>
      <c r="K2366">
        <v>0.48378500000000002</v>
      </c>
      <c r="L2366">
        <v>0.63619899999999996</v>
      </c>
      <c r="M2366">
        <v>0.791547</v>
      </c>
      <c r="N2366">
        <v>0.98648100000000005</v>
      </c>
      <c r="O2366">
        <v>1.2313700000000001</v>
      </c>
      <c r="P2366">
        <v>1.51281</v>
      </c>
      <c r="Q2366">
        <v>1.8134399999999999</v>
      </c>
      <c r="R2366">
        <v>2.12195</v>
      </c>
      <c r="S2366">
        <v>2.4316300000000002</v>
      </c>
      <c r="T2366">
        <v>2.7379699999999998</v>
      </c>
      <c r="U2366">
        <v>3.0376799999999999</v>
      </c>
      <c r="V2366">
        <v>3.3282400000000001</v>
      </c>
      <c r="W2366">
        <v>3.6078000000000001</v>
      </c>
      <c r="X2366">
        <v>3.87507</v>
      </c>
      <c r="Y2366">
        <v>4.1291700000000002</v>
      </c>
      <c r="Z2366">
        <v>4.3696000000000002</v>
      </c>
      <c r="AA2366">
        <v>4.5961400000000001</v>
      </c>
      <c r="AB2366">
        <v>4.8087600000000004</v>
      </c>
      <c r="AC2366">
        <v>5.0075399999999997</v>
      </c>
      <c r="AD2366">
        <v>5.1926699999999997</v>
      </c>
      <c r="AE2366">
        <v>5.36442</v>
      </c>
      <c r="AF2366">
        <v>5.5230899999999998</v>
      </c>
      <c r="AG2366">
        <v>5.6690800000000001</v>
      </c>
      <c r="AH2366">
        <v>5.8028599999999999</v>
      </c>
      <c r="AI2366">
        <v>5.9249700000000001</v>
      </c>
      <c r="AJ2366">
        <v>6.0343499999999999</v>
      </c>
      <c r="AK2366">
        <v>6.1324399999999999</v>
      </c>
      <c r="AL2366">
        <v>6.3527800000000001</v>
      </c>
    </row>
    <row r="2367" spans="1:38" x14ac:dyDescent="0.35">
      <c r="A2367" t="s">
        <v>808</v>
      </c>
      <c r="B2367">
        <v>3</v>
      </c>
      <c r="C2367">
        <v>2012</v>
      </c>
      <c r="D2367">
        <v>1</v>
      </c>
      <c r="E2367">
        <v>1</v>
      </c>
      <c r="F2367">
        <v>1</v>
      </c>
      <c r="G2367" t="s">
        <v>1178</v>
      </c>
      <c r="H2367">
        <v>0</v>
      </c>
      <c r="I2367" s="2">
        <v>2.2679499999999999E-7</v>
      </c>
      <c r="J2367" s="2">
        <v>2.5400400000000002E-5</v>
      </c>
      <c r="K2367">
        <v>1.3362000000000001E-3</v>
      </c>
      <c r="L2367">
        <v>3.0018300000000001E-2</v>
      </c>
      <c r="M2367">
        <v>0.20678099999999999</v>
      </c>
      <c r="N2367">
        <v>0.54617300000000002</v>
      </c>
      <c r="O2367">
        <v>0.81882100000000002</v>
      </c>
      <c r="P2367">
        <v>0.94275900000000001</v>
      </c>
      <c r="Q2367">
        <v>0.98362499999999997</v>
      </c>
      <c r="R2367">
        <v>0.99531400000000003</v>
      </c>
      <c r="S2367">
        <v>0.99857200000000002</v>
      </c>
      <c r="T2367">
        <v>0.99952099999999999</v>
      </c>
      <c r="U2367">
        <v>0.99982000000000004</v>
      </c>
      <c r="V2367">
        <v>0.99992400000000004</v>
      </c>
      <c r="W2367">
        <v>0.99996399999999996</v>
      </c>
      <c r="X2367">
        <v>0.99998100000000001</v>
      </c>
      <c r="Y2367">
        <v>0.99998900000000002</v>
      </c>
      <c r="Z2367">
        <v>0.99999300000000002</v>
      </c>
      <c r="AA2367">
        <v>0.99999499999999997</v>
      </c>
      <c r="AB2367">
        <v>0.999996</v>
      </c>
      <c r="AC2367">
        <v>0.99999700000000002</v>
      </c>
      <c r="AD2367">
        <v>0.99999700000000002</v>
      </c>
      <c r="AE2367">
        <v>0.99999800000000005</v>
      </c>
      <c r="AF2367">
        <v>0.99999800000000005</v>
      </c>
      <c r="AG2367">
        <v>0.99999800000000005</v>
      </c>
      <c r="AH2367">
        <v>0.99999700000000002</v>
      </c>
      <c r="AI2367">
        <v>0.99999700000000002</v>
      </c>
      <c r="AJ2367">
        <v>0.99999700000000002</v>
      </c>
      <c r="AK2367">
        <v>0.99999800000000005</v>
      </c>
      <c r="AL2367">
        <v>0.99999899999999997</v>
      </c>
    </row>
    <row r="2368" spans="1:38" x14ac:dyDescent="0.35">
      <c r="A2368" t="s">
        <v>810</v>
      </c>
      <c r="B2368">
        <v>3</v>
      </c>
      <c r="C2368">
        <v>2012</v>
      </c>
      <c r="D2368">
        <v>1</v>
      </c>
      <c r="E2368">
        <v>1</v>
      </c>
      <c r="F2368">
        <v>1</v>
      </c>
      <c r="G2368" t="s">
        <v>1179</v>
      </c>
      <c r="H2368">
        <v>4.0964199999999999E-2</v>
      </c>
      <c r="I2368">
        <v>0.13791900000000001</v>
      </c>
      <c r="J2368">
        <v>0.31542500000000001</v>
      </c>
      <c r="K2368">
        <v>0.54575099999999999</v>
      </c>
      <c r="L2368">
        <v>0.75289799999999996</v>
      </c>
      <c r="M2368">
        <v>0.91881699999999999</v>
      </c>
      <c r="N2368">
        <v>1.0877300000000001</v>
      </c>
      <c r="O2368">
        <v>1.2921</v>
      </c>
      <c r="P2368">
        <v>1.5413300000000001</v>
      </c>
      <c r="Q2368">
        <v>1.8248500000000001</v>
      </c>
      <c r="R2368">
        <v>2.12622</v>
      </c>
      <c r="S2368">
        <v>2.4332400000000001</v>
      </c>
      <c r="T2368">
        <v>2.7386200000000001</v>
      </c>
      <c r="U2368">
        <v>3.03796</v>
      </c>
      <c r="V2368">
        <v>3.3283700000000001</v>
      </c>
      <c r="W2368">
        <v>3.6078800000000002</v>
      </c>
      <c r="X2368">
        <v>3.8751099999999998</v>
      </c>
      <c r="Y2368">
        <v>4.1292</v>
      </c>
      <c r="Z2368">
        <v>4.3696200000000003</v>
      </c>
      <c r="AA2368">
        <v>4.5961600000000002</v>
      </c>
      <c r="AB2368">
        <v>4.80877</v>
      </c>
      <c r="AC2368">
        <v>5.0075500000000002</v>
      </c>
      <c r="AD2368">
        <v>5.1926800000000002</v>
      </c>
      <c r="AE2368">
        <v>5.36442</v>
      </c>
      <c r="AF2368">
        <v>5.5231000000000003</v>
      </c>
      <c r="AG2368">
        <v>5.6690899999999997</v>
      </c>
      <c r="AH2368">
        <v>5.8028700000000004</v>
      </c>
      <c r="AI2368">
        <v>5.9249900000000002</v>
      </c>
      <c r="AJ2368">
        <v>6.0343600000000004</v>
      </c>
      <c r="AK2368">
        <v>6.1324500000000004</v>
      </c>
      <c r="AL2368">
        <v>6.3527800000000001</v>
      </c>
    </row>
    <row r="2369" spans="1:38" x14ac:dyDescent="0.35">
      <c r="A2369" t="s">
        <v>808</v>
      </c>
      <c r="B2369">
        <v>4</v>
      </c>
      <c r="C2369">
        <v>2012</v>
      </c>
      <c r="D2369">
        <v>1</v>
      </c>
      <c r="E2369">
        <v>1</v>
      </c>
      <c r="F2369">
        <v>1</v>
      </c>
      <c r="G2369" t="s">
        <v>1180</v>
      </c>
      <c r="H2369">
        <v>0</v>
      </c>
      <c r="I2369">
        <v>1.75231E-2</v>
      </c>
      <c r="J2369">
        <v>5.7464000000000001E-2</v>
      </c>
      <c r="K2369">
        <v>0.13123399999999999</v>
      </c>
      <c r="L2369">
        <v>0.24490799999999999</v>
      </c>
      <c r="M2369">
        <v>0.38923999999999997</v>
      </c>
      <c r="N2369">
        <v>0.54479900000000003</v>
      </c>
      <c r="O2369">
        <v>0.68996599999999997</v>
      </c>
      <c r="P2369">
        <v>0.80825499999999995</v>
      </c>
      <c r="Q2369">
        <v>0.892262</v>
      </c>
      <c r="R2369">
        <v>0.94422099999999998</v>
      </c>
      <c r="S2369">
        <v>0.97264600000000001</v>
      </c>
      <c r="T2369">
        <v>0.98685900000000004</v>
      </c>
      <c r="U2369">
        <v>0.99361600000000005</v>
      </c>
      <c r="V2369">
        <v>0.99678199999999995</v>
      </c>
      <c r="W2369">
        <v>0.99828600000000001</v>
      </c>
      <c r="X2369">
        <v>0.99902400000000002</v>
      </c>
      <c r="Y2369">
        <v>0.99940099999999998</v>
      </c>
      <c r="Z2369">
        <v>0.99960199999999999</v>
      </c>
      <c r="AA2369">
        <v>0.99971500000000002</v>
      </c>
      <c r="AB2369">
        <v>0.99978</v>
      </c>
      <c r="AC2369">
        <v>0.99981900000000001</v>
      </c>
      <c r="AD2369">
        <v>0.99984200000000001</v>
      </c>
      <c r="AE2369">
        <v>0.99985500000000005</v>
      </c>
      <c r="AF2369">
        <v>0.99986299999999995</v>
      </c>
      <c r="AG2369">
        <v>0.99986600000000003</v>
      </c>
      <c r="AH2369">
        <v>0.99986600000000003</v>
      </c>
      <c r="AI2369">
        <v>0.99986399999999998</v>
      </c>
      <c r="AJ2369">
        <v>0.99987000000000004</v>
      </c>
      <c r="AK2369">
        <v>0.999884</v>
      </c>
      <c r="AL2369">
        <v>0.99990599999999996</v>
      </c>
    </row>
    <row r="2370" spans="1:38" x14ac:dyDescent="0.35">
      <c r="A2370" t="s">
        <v>810</v>
      </c>
      <c r="B2370">
        <v>4</v>
      </c>
      <c r="C2370">
        <v>2012</v>
      </c>
      <c r="D2370">
        <v>1</v>
      </c>
      <c r="E2370">
        <v>1</v>
      </c>
      <c r="F2370">
        <v>1</v>
      </c>
      <c r="G2370" t="s">
        <v>1181</v>
      </c>
      <c r="H2370">
        <v>1.5756900000000001E-2</v>
      </c>
      <c r="I2370">
        <v>7.0246400000000001E-2</v>
      </c>
      <c r="J2370">
        <v>0.17907899999999999</v>
      </c>
      <c r="K2370">
        <v>0.32938800000000001</v>
      </c>
      <c r="L2370">
        <v>0.52222900000000005</v>
      </c>
      <c r="M2370">
        <v>0.75043099999999996</v>
      </c>
      <c r="N2370">
        <v>1.00586</v>
      </c>
      <c r="O2370">
        <v>1.28041</v>
      </c>
      <c r="P2370">
        <v>1.56674</v>
      </c>
      <c r="Q2370">
        <v>1.8593999999999999</v>
      </c>
      <c r="R2370">
        <v>2.1556099999999998</v>
      </c>
      <c r="S2370">
        <v>2.4538199999999999</v>
      </c>
      <c r="T2370">
        <v>2.7516699999999998</v>
      </c>
      <c r="U2370">
        <v>3.0459000000000001</v>
      </c>
      <c r="V2370">
        <v>3.3331900000000001</v>
      </c>
      <c r="W2370">
        <v>3.6108600000000002</v>
      </c>
      <c r="X2370">
        <v>3.87703</v>
      </c>
      <c r="Y2370">
        <v>4.1304999999999996</v>
      </c>
      <c r="Z2370">
        <v>4.3705499999999997</v>
      </c>
      <c r="AA2370">
        <v>4.5968499999999999</v>
      </c>
      <c r="AB2370">
        <v>4.80931</v>
      </c>
      <c r="AC2370">
        <v>5.008</v>
      </c>
      <c r="AD2370">
        <v>5.1930699999999996</v>
      </c>
      <c r="AE2370">
        <v>5.36477</v>
      </c>
      <c r="AF2370">
        <v>5.5234199999999998</v>
      </c>
      <c r="AG2370">
        <v>5.6694000000000004</v>
      </c>
      <c r="AH2370">
        <v>5.8031800000000002</v>
      </c>
      <c r="AI2370">
        <v>5.9253</v>
      </c>
      <c r="AJ2370">
        <v>6.0346500000000001</v>
      </c>
      <c r="AK2370">
        <v>6.1326799999999997</v>
      </c>
      <c r="AL2370">
        <v>6.3529099999999996</v>
      </c>
    </row>
    <row r="2371" spans="1:38" x14ac:dyDescent="0.35">
      <c r="A2371" t="s">
        <v>808</v>
      </c>
      <c r="B2371">
        <v>5</v>
      </c>
      <c r="C2371">
        <v>2012</v>
      </c>
      <c r="D2371">
        <v>1</v>
      </c>
      <c r="E2371">
        <v>1</v>
      </c>
      <c r="F2371">
        <v>1</v>
      </c>
      <c r="G2371" t="s">
        <v>1182</v>
      </c>
      <c r="H2371">
        <v>0</v>
      </c>
      <c r="I2371">
        <v>1.75231E-2</v>
      </c>
      <c r="J2371">
        <v>5.7464000000000001E-2</v>
      </c>
      <c r="K2371">
        <v>0.13123399999999999</v>
      </c>
      <c r="L2371">
        <v>0.24490799999999999</v>
      </c>
      <c r="M2371">
        <v>0.38923999999999997</v>
      </c>
      <c r="N2371">
        <v>0.54479900000000003</v>
      </c>
      <c r="O2371">
        <v>0.68996599999999997</v>
      </c>
      <c r="P2371">
        <v>0.80825499999999995</v>
      </c>
      <c r="Q2371">
        <v>0.892262</v>
      </c>
      <c r="R2371">
        <v>0.94422099999999998</v>
      </c>
      <c r="S2371">
        <v>0.97264600000000001</v>
      </c>
      <c r="T2371">
        <v>0.98685900000000004</v>
      </c>
      <c r="U2371">
        <v>0.99361600000000005</v>
      </c>
      <c r="V2371">
        <v>0.99678199999999995</v>
      </c>
      <c r="W2371">
        <v>0.99828600000000001</v>
      </c>
      <c r="X2371">
        <v>0.99902400000000002</v>
      </c>
      <c r="Y2371">
        <v>0.99940099999999998</v>
      </c>
      <c r="Z2371">
        <v>0.99960199999999999</v>
      </c>
      <c r="AA2371">
        <v>0.99971500000000002</v>
      </c>
      <c r="AB2371">
        <v>0.99978</v>
      </c>
      <c r="AC2371">
        <v>0.99981900000000001</v>
      </c>
      <c r="AD2371">
        <v>0.99984200000000001</v>
      </c>
      <c r="AE2371">
        <v>0.99985500000000005</v>
      </c>
      <c r="AF2371">
        <v>0.99986299999999995</v>
      </c>
      <c r="AG2371">
        <v>0.99986600000000003</v>
      </c>
      <c r="AH2371">
        <v>0.99986600000000003</v>
      </c>
      <c r="AI2371">
        <v>0.99986399999999998</v>
      </c>
      <c r="AJ2371">
        <v>0.99987000000000004</v>
      </c>
      <c r="AK2371">
        <v>0.999884</v>
      </c>
      <c r="AL2371">
        <v>0.99990599999999996</v>
      </c>
    </row>
    <row r="2372" spans="1:38" x14ac:dyDescent="0.35">
      <c r="A2372" t="s">
        <v>810</v>
      </c>
      <c r="B2372">
        <v>5</v>
      </c>
      <c r="C2372">
        <v>2012</v>
      </c>
      <c r="D2372">
        <v>1</v>
      </c>
      <c r="E2372">
        <v>1</v>
      </c>
      <c r="F2372">
        <v>1</v>
      </c>
      <c r="G2372" t="s">
        <v>1183</v>
      </c>
      <c r="H2372">
        <v>1.5756900000000001E-2</v>
      </c>
      <c r="I2372">
        <v>7.0246400000000001E-2</v>
      </c>
      <c r="J2372">
        <v>0.17907899999999999</v>
      </c>
      <c r="K2372">
        <v>0.32938800000000001</v>
      </c>
      <c r="L2372">
        <v>0.52222900000000005</v>
      </c>
      <c r="M2372">
        <v>0.75043099999999996</v>
      </c>
      <c r="N2372">
        <v>1.00586</v>
      </c>
      <c r="O2372">
        <v>1.28041</v>
      </c>
      <c r="P2372">
        <v>1.56674</v>
      </c>
      <c r="Q2372">
        <v>1.8593999999999999</v>
      </c>
      <c r="R2372">
        <v>2.1556099999999998</v>
      </c>
      <c r="S2372">
        <v>2.4538199999999999</v>
      </c>
      <c r="T2372">
        <v>2.7516699999999998</v>
      </c>
      <c r="U2372">
        <v>3.0459000000000001</v>
      </c>
      <c r="V2372">
        <v>3.3331900000000001</v>
      </c>
      <c r="W2372">
        <v>3.6108600000000002</v>
      </c>
      <c r="X2372">
        <v>3.87703</v>
      </c>
      <c r="Y2372">
        <v>4.1304999999999996</v>
      </c>
      <c r="Z2372">
        <v>4.3705499999999997</v>
      </c>
      <c r="AA2372">
        <v>4.5968499999999999</v>
      </c>
      <c r="AB2372">
        <v>4.80931</v>
      </c>
      <c r="AC2372">
        <v>5.008</v>
      </c>
      <c r="AD2372">
        <v>5.1930699999999996</v>
      </c>
      <c r="AE2372">
        <v>5.36477</v>
      </c>
      <c r="AF2372">
        <v>5.5234199999999998</v>
      </c>
      <c r="AG2372">
        <v>5.6694000000000004</v>
      </c>
      <c r="AH2372">
        <v>5.8031800000000002</v>
      </c>
      <c r="AI2372">
        <v>5.9253</v>
      </c>
      <c r="AJ2372">
        <v>6.0346500000000001</v>
      </c>
      <c r="AK2372">
        <v>6.1326799999999997</v>
      </c>
      <c r="AL2372">
        <v>6.3529099999999996</v>
      </c>
    </row>
    <row r="2373" spans="1:38" x14ac:dyDescent="0.35">
      <c r="A2373" t="s">
        <v>808</v>
      </c>
      <c r="B2373">
        <v>6</v>
      </c>
      <c r="C2373">
        <v>2012</v>
      </c>
      <c r="D2373">
        <v>1</v>
      </c>
      <c r="E2373">
        <v>1</v>
      </c>
      <c r="F2373">
        <v>1</v>
      </c>
      <c r="G2373" t="s">
        <v>1184</v>
      </c>
      <c r="H2373">
        <v>0</v>
      </c>
      <c r="I2373">
        <v>8.1285999999999997E-3</v>
      </c>
      <c r="J2373">
        <v>4.4974800000000002E-2</v>
      </c>
      <c r="K2373">
        <v>0.139098</v>
      </c>
      <c r="L2373">
        <v>0.30765999999999999</v>
      </c>
      <c r="M2373">
        <v>0.52420900000000004</v>
      </c>
      <c r="N2373">
        <v>0.73062700000000003</v>
      </c>
      <c r="O2373">
        <v>0.877054</v>
      </c>
      <c r="P2373">
        <v>0.95405300000000004</v>
      </c>
      <c r="Q2373">
        <v>0.98509000000000002</v>
      </c>
      <c r="R2373">
        <v>0.99543599999999999</v>
      </c>
      <c r="S2373">
        <v>0.99854900000000002</v>
      </c>
      <c r="T2373">
        <v>0.99946100000000004</v>
      </c>
      <c r="U2373">
        <v>0.99973599999999996</v>
      </c>
      <c r="V2373">
        <v>0.99982300000000002</v>
      </c>
      <c r="W2373">
        <v>0.99985400000000002</v>
      </c>
      <c r="X2373">
        <v>0.99986600000000003</v>
      </c>
      <c r="Y2373">
        <v>0.99987099999999995</v>
      </c>
      <c r="Z2373">
        <v>0.99987300000000001</v>
      </c>
      <c r="AA2373">
        <v>0.99987400000000004</v>
      </c>
      <c r="AB2373">
        <v>0.99987499999999996</v>
      </c>
      <c r="AC2373">
        <v>0.99987499999999996</v>
      </c>
      <c r="AD2373">
        <v>0.99987499999999996</v>
      </c>
      <c r="AE2373">
        <v>0.99987499999999996</v>
      </c>
      <c r="AF2373">
        <v>0.99987499999999996</v>
      </c>
      <c r="AG2373">
        <v>0.99987499999999996</v>
      </c>
      <c r="AH2373">
        <v>0.99987499999999996</v>
      </c>
      <c r="AI2373">
        <v>0.99987499999999996</v>
      </c>
      <c r="AJ2373">
        <v>0.99987499999999996</v>
      </c>
      <c r="AK2373">
        <v>0.99987499999999996</v>
      </c>
      <c r="AL2373">
        <v>0.99987599999999999</v>
      </c>
    </row>
    <row r="2374" spans="1:38" x14ac:dyDescent="0.35">
      <c r="A2374" t="s">
        <v>810</v>
      </c>
      <c r="B2374">
        <v>6</v>
      </c>
      <c r="C2374">
        <v>2012</v>
      </c>
      <c r="D2374">
        <v>1</v>
      </c>
      <c r="E2374">
        <v>1</v>
      </c>
      <c r="F2374">
        <v>1</v>
      </c>
      <c r="G2374" t="s">
        <v>1185</v>
      </c>
      <c r="H2374">
        <v>2.0172599999999999E-2</v>
      </c>
      <c r="I2374">
        <v>8.0052300000000007E-2</v>
      </c>
      <c r="J2374">
        <v>0.192721</v>
      </c>
      <c r="K2374">
        <v>0.34431499999999998</v>
      </c>
      <c r="L2374">
        <v>0.53434400000000004</v>
      </c>
      <c r="M2374">
        <v>0.75473299999999999</v>
      </c>
      <c r="N2374">
        <v>0.99711099999999997</v>
      </c>
      <c r="O2374">
        <v>1.25593</v>
      </c>
      <c r="P2374">
        <v>1.5311699999999999</v>
      </c>
      <c r="Q2374">
        <v>1.8228500000000001</v>
      </c>
      <c r="R2374">
        <v>2.1259399999999999</v>
      </c>
      <c r="S2374">
        <v>2.4331900000000002</v>
      </c>
      <c r="T2374">
        <v>2.7385799999999998</v>
      </c>
      <c r="U2374">
        <v>3.0379200000000002</v>
      </c>
      <c r="V2374">
        <v>3.3283499999999999</v>
      </c>
      <c r="W2374">
        <v>3.6078600000000001</v>
      </c>
      <c r="X2374">
        <v>3.8751000000000002</v>
      </c>
      <c r="Y2374">
        <v>4.1291900000000004</v>
      </c>
      <c r="Z2374">
        <v>4.3696200000000003</v>
      </c>
      <c r="AA2374">
        <v>4.5961499999999997</v>
      </c>
      <c r="AB2374">
        <v>4.8087600000000004</v>
      </c>
      <c r="AC2374">
        <v>5.0075399999999997</v>
      </c>
      <c r="AD2374">
        <v>5.1926800000000002</v>
      </c>
      <c r="AE2374">
        <v>5.36442</v>
      </c>
      <c r="AF2374">
        <v>5.5230899999999998</v>
      </c>
      <c r="AG2374">
        <v>5.6690899999999997</v>
      </c>
      <c r="AH2374">
        <v>5.8028700000000004</v>
      </c>
      <c r="AI2374">
        <v>5.9249799999999997</v>
      </c>
      <c r="AJ2374">
        <v>6.0343600000000004</v>
      </c>
      <c r="AK2374">
        <v>6.1324500000000004</v>
      </c>
      <c r="AL2374">
        <v>6.3527800000000001</v>
      </c>
    </row>
    <row r="2375" spans="1:38" x14ac:dyDescent="0.35">
      <c r="A2375" t="s">
        <v>806</v>
      </c>
      <c r="B2375" t="s">
        <v>103</v>
      </c>
      <c r="C2375">
        <v>2013</v>
      </c>
      <c r="D2375">
        <v>1</v>
      </c>
      <c r="E2375">
        <v>1</v>
      </c>
      <c r="F2375">
        <v>1</v>
      </c>
      <c r="G2375" t="s">
        <v>1186</v>
      </c>
      <c r="H2375">
        <v>0</v>
      </c>
      <c r="I2375">
        <v>0</v>
      </c>
      <c r="J2375">
        <v>0</v>
      </c>
      <c r="K2375">
        <v>0</v>
      </c>
      <c r="L2375">
        <v>3.49948E-2</v>
      </c>
      <c r="M2375">
        <v>0.17141000000000001</v>
      </c>
      <c r="N2375">
        <v>0.46875600000000001</v>
      </c>
      <c r="O2375">
        <v>0.85585699999999998</v>
      </c>
      <c r="P2375">
        <v>1.24166</v>
      </c>
      <c r="Q2375">
        <v>1.59975</v>
      </c>
      <c r="R2375">
        <v>1.93689</v>
      </c>
      <c r="S2375">
        <v>2.2614999999999998</v>
      </c>
      <c r="T2375">
        <v>2.5771500000000001</v>
      </c>
      <c r="U2375">
        <v>2.8841199999999998</v>
      </c>
      <c r="V2375">
        <v>3.1814</v>
      </c>
      <c r="W2375">
        <v>3.4676999999999998</v>
      </c>
      <c r="X2375">
        <v>3.7418499999999999</v>
      </c>
      <c r="Y2375">
        <v>4.00298</v>
      </c>
      <c r="Z2375">
        <v>4.2505100000000002</v>
      </c>
      <c r="AA2375">
        <v>4.4841600000000001</v>
      </c>
      <c r="AB2375">
        <v>4.70383</v>
      </c>
      <c r="AC2375">
        <v>4.9095800000000001</v>
      </c>
      <c r="AD2375">
        <v>5.1015600000000001</v>
      </c>
      <c r="AE2375">
        <v>5.2799899999999997</v>
      </c>
      <c r="AF2375">
        <v>5.4451799999999997</v>
      </c>
      <c r="AG2375">
        <v>5.59748</v>
      </c>
      <c r="AH2375">
        <v>5.7373099999999999</v>
      </c>
      <c r="AI2375">
        <v>5.8651999999999997</v>
      </c>
      <c r="AJ2375">
        <v>5.9817099999999996</v>
      </c>
      <c r="AK2375">
        <v>6.0844100000000001</v>
      </c>
      <c r="AL2375">
        <v>6.3153199999999998</v>
      </c>
    </row>
    <row r="2376" spans="1:38" x14ac:dyDescent="0.35">
      <c r="A2376" t="s">
        <v>808</v>
      </c>
      <c r="B2376">
        <v>1</v>
      </c>
      <c r="C2376">
        <v>2013</v>
      </c>
      <c r="D2376">
        <v>1</v>
      </c>
      <c r="E2376">
        <v>1</v>
      </c>
      <c r="F2376">
        <v>1</v>
      </c>
      <c r="G2376" t="s">
        <v>1187</v>
      </c>
      <c r="H2376">
        <v>0</v>
      </c>
      <c r="I2376">
        <v>3.75764E-3</v>
      </c>
      <c r="J2376">
        <v>5.09077E-2</v>
      </c>
      <c r="K2376">
        <v>0.23291100000000001</v>
      </c>
      <c r="L2376">
        <v>0.55819300000000005</v>
      </c>
      <c r="M2376">
        <v>0.84004199999999996</v>
      </c>
      <c r="N2376">
        <v>0.95600200000000002</v>
      </c>
      <c r="O2376">
        <v>0.95989000000000002</v>
      </c>
      <c r="P2376">
        <v>0.91556999999999999</v>
      </c>
      <c r="Q2376">
        <v>0.85012900000000002</v>
      </c>
      <c r="R2376">
        <v>0.77609700000000004</v>
      </c>
      <c r="S2376">
        <v>0.70100300000000004</v>
      </c>
      <c r="T2376">
        <v>0.62941499999999995</v>
      </c>
      <c r="U2376">
        <v>0.56379900000000005</v>
      </c>
      <c r="V2376">
        <v>0.50519199999999997</v>
      </c>
      <c r="W2376">
        <v>0.453737</v>
      </c>
      <c r="X2376">
        <v>0.40907100000000002</v>
      </c>
      <c r="Y2376">
        <v>0.37058000000000002</v>
      </c>
      <c r="Z2376">
        <v>0.337557</v>
      </c>
      <c r="AA2376">
        <v>0.30929299999999998</v>
      </c>
      <c r="AB2376">
        <v>0.28512799999999999</v>
      </c>
      <c r="AC2376">
        <v>0.26447100000000001</v>
      </c>
      <c r="AD2376">
        <v>0.246807</v>
      </c>
      <c r="AE2376">
        <v>0.23169500000000001</v>
      </c>
      <c r="AF2376">
        <v>0.21875700000000001</v>
      </c>
      <c r="AG2376">
        <v>0.207676</v>
      </c>
      <c r="AH2376">
        <v>0.198184</v>
      </c>
      <c r="AI2376">
        <v>0.190056</v>
      </c>
      <c r="AJ2376">
        <v>0.18241099999999999</v>
      </c>
      <c r="AK2376">
        <v>0.17507900000000001</v>
      </c>
      <c r="AL2376">
        <v>0.15950400000000001</v>
      </c>
    </row>
    <row r="2377" spans="1:38" x14ac:dyDescent="0.35">
      <c r="A2377" t="s">
        <v>810</v>
      </c>
      <c r="B2377">
        <v>1</v>
      </c>
      <c r="C2377">
        <v>2013</v>
      </c>
      <c r="D2377">
        <v>1</v>
      </c>
      <c r="E2377">
        <v>1</v>
      </c>
      <c r="F2377">
        <v>1</v>
      </c>
      <c r="G2377" t="s">
        <v>1188</v>
      </c>
      <c r="H2377">
        <v>3.2773499999999997E-2</v>
      </c>
      <c r="I2377">
        <v>0.100285</v>
      </c>
      <c r="J2377">
        <v>0.21429799999999999</v>
      </c>
      <c r="K2377">
        <v>0.35818299999999997</v>
      </c>
      <c r="L2377">
        <v>0.52882600000000002</v>
      </c>
      <c r="M2377">
        <v>0.72297999999999996</v>
      </c>
      <c r="N2377">
        <v>0.94805300000000003</v>
      </c>
      <c r="O2377">
        <v>1.2035899999999999</v>
      </c>
      <c r="P2377">
        <v>1.4770399999999999</v>
      </c>
      <c r="Q2377">
        <v>1.7576499999999999</v>
      </c>
      <c r="R2377">
        <v>2.0386199999999999</v>
      </c>
      <c r="S2377">
        <v>2.3151000000000002</v>
      </c>
      <c r="T2377">
        <v>2.5833599999999999</v>
      </c>
      <c r="U2377">
        <v>2.8405300000000002</v>
      </c>
      <c r="V2377">
        <v>3.0844900000000002</v>
      </c>
      <c r="W2377">
        <v>3.3137599999999998</v>
      </c>
      <c r="X2377">
        <v>3.5274100000000002</v>
      </c>
      <c r="Y2377">
        <v>3.7249599999999998</v>
      </c>
      <c r="Z2377">
        <v>3.9062899999999998</v>
      </c>
      <c r="AA2377">
        <v>4.0715399999999997</v>
      </c>
      <c r="AB2377">
        <v>4.2211299999999996</v>
      </c>
      <c r="AC2377">
        <v>4.3556100000000004</v>
      </c>
      <c r="AD2377">
        <v>4.4756799999999997</v>
      </c>
      <c r="AE2377">
        <v>4.5821100000000001</v>
      </c>
      <c r="AF2377">
        <v>4.6757400000000002</v>
      </c>
      <c r="AG2377">
        <v>4.7574399999999999</v>
      </c>
      <c r="AH2377">
        <v>4.8280500000000002</v>
      </c>
      <c r="AI2377">
        <v>4.88842</v>
      </c>
      <c r="AJ2377">
        <v>4.9564899999999996</v>
      </c>
      <c r="AK2377">
        <v>5.0343299999999997</v>
      </c>
      <c r="AL2377">
        <v>5.2112999999999996</v>
      </c>
    </row>
    <row r="2378" spans="1:38" x14ac:dyDescent="0.35">
      <c r="A2378" t="s">
        <v>808</v>
      </c>
      <c r="B2378">
        <v>2</v>
      </c>
      <c r="C2378">
        <v>2013</v>
      </c>
      <c r="D2378">
        <v>1</v>
      </c>
      <c r="E2378">
        <v>1</v>
      </c>
      <c r="F2378">
        <v>1</v>
      </c>
      <c r="G2378" t="s">
        <v>1189</v>
      </c>
      <c r="H2378">
        <v>0</v>
      </c>
      <c r="I2378" s="2">
        <v>7.5619800000000001E-6</v>
      </c>
      <c r="J2378">
        <v>6.6459099999999997E-4</v>
      </c>
      <c r="K2378">
        <v>2.1304199999999999E-2</v>
      </c>
      <c r="L2378">
        <v>0.19608400000000001</v>
      </c>
      <c r="M2378">
        <v>0.574434</v>
      </c>
      <c r="N2378">
        <v>0.85866500000000001</v>
      </c>
      <c r="O2378">
        <v>0.96506599999999998</v>
      </c>
      <c r="P2378">
        <v>0.99228099999999997</v>
      </c>
      <c r="Q2378">
        <v>0.99826499999999996</v>
      </c>
      <c r="R2378">
        <v>0.99957300000000004</v>
      </c>
      <c r="S2378">
        <v>0.99988100000000002</v>
      </c>
      <c r="T2378">
        <v>0.99996200000000002</v>
      </c>
      <c r="U2378">
        <v>0.99998600000000004</v>
      </c>
      <c r="V2378">
        <v>0.99999400000000005</v>
      </c>
      <c r="W2378">
        <v>0.99999700000000002</v>
      </c>
      <c r="X2378">
        <v>0.99999899999999997</v>
      </c>
      <c r="Y2378">
        <v>0.99999899999999997</v>
      </c>
      <c r="Z2378">
        <v>0.99999899999999997</v>
      </c>
      <c r="AA2378">
        <v>1</v>
      </c>
      <c r="AB2378">
        <v>1</v>
      </c>
      <c r="AC2378">
        <v>1</v>
      </c>
      <c r="AD2378">
        <v>1</v>
      </c>
      <c r="AE2378">
        <v>1</v>
      </c>
      <c r="AF2378">
        <v>1</v>
      </c>
      <c r="AG2378">
        <v>1</v>
      </c>
      <c r="AH2378">
        <v>1</v>
      </c>
      <c r="AI2378">
        <v>1</v>
      </c>
      <c r="AJ2378">
        <v>1</v>
      </c>
      <c r="AK2378">
        <v>1</v>
      </c>
      <c r="AL2378">
        <v>1</v>
      </c>
    </row>
    <row r="2379" spans="1:38" x14ac:dyDescent="0.35">
      <c r="A2379" t="s">
        <v>810</v>
      </c>
      <c r="B2379">
        <v>2</v>
      </c>
      <c r="C2379">
        <v>2013</v>
      </c>
      <c r="D2379">
        <v>1</v>
      </c>
      <c r="E2379">
        <v>1</v>
      </c>
      <c r="F2379">
        <v>1</v>
      </c>
      <c r="G2379" t="s">
        <v>1190</v>
      </c>
      <c r="H2379">
        <v>3.8733700000000003E-2</v>
      </c>
      <c r="I2379">
        <v>0.13276399999999999</v>
      </c>
      <c r="J2379">
        <v>0.30129800000000001</v>
      </c>
      <c r="K2379">
        <v>0.48378500000000002</v>
      </c>
      <c r="L2379">
        <v>0.63619899999999996</v>
      </c>
      <c r="M2379">
        <v>0.791547</v>
      </c>
      <c r="N2379">
        <v>0.98648100000000005</v>
      </c>
      <c r="O2379">
        <v>1.2313700000000001</v>
      </c>
      <c r="P2379">
        <v>1.51281</v>
      </c>
      <c r="Q2379">
        <v>1.8134399999999999</v>
      </c>
      <c r="R2379">
        <v>2.12195</v>
      </c>
      <c r="S2379">
        <v>2.4316300000000002</v>
      </c>
      <c r="T2379">
        <v>2.7379699999999998</v>
      </c>
      <c r="U2379">
        <v>3.0376799999999999</v>
      </c>
      <c r="V2379">
        <v>3.3282400000000001</v>
      </c>
      <c r="W2379">
        <v>3.6078000000000001</v>
      </c>
      <c r="X2379">
        <v>3.87507</v>
      </c>
      <c r="Y2379">
        <v>4.1291700000000002</v>
      </c>
      <c r="Z2379">
        <v>4.3696000000000002</v>
      </c>
      <c r="AA2379">
        <v>4.5961400000000001</v>
      </c>
      <c r="AB2379">
        <v>4.8087600000000004</v>
      </c>
      <c r="AC2379">
        <v>5.0075399999999997</v>
      </c>
      <c r="AD2379">
        <v>5.1926699999999997</v>
      </c>
      <c r="AE2379">
        <v>5.36442</v>
      </c>
      <c r="AF2379">
        <v>5.5230899999999998</v>
      </c>
      <c r="AG2379">
        <v>5.6690800000000001</v>
      </c>
      <c r="AH2379">
        <v>5.8028599999999999</v>
      </c>
      <c r="AI2379">
        <v>5.9249700000000001</v>
      </c>
      <c r="AJ2379">
        <v>6.0343499999999999</v>
      </c>
      <c r="AK2379">
        <v>6.1324399999999999</v>
      </c>
      <c r="AL2379">
        <v>6.3527800000000001</v>
      </c>
    </row>
    <row r="2380" spans="1:38" x14ac:dyDescent="0.35">
      <c r="A2380" t="s">
        <v>808</v>
      </c>
      <c r="B2380">
        <v>3</v>
      </c>
      <c r="C2380">
        <v>2013</v>
      </c>
      <c r="D2380">
        <v>1</v>
      </c>
      <c r="E2380">
        <v>1</v>
      </c>
      <c r="F2380">
        <v>1</v>
      </c>
      <c r="G2380" t="s">
        <v>1191</v>
      </c>
      <c r="H2380">
        <v>0</v>
      </c>
      <c r="I2380" s="2">
        <v>2.2679499999999999E-7</v>
      </c>
      <c r="J2380" s="2">
        <v>2.5400400000000002E-5</v>
      </c>
      <c r="K2380">
        <v>1.3362000000000001E-3</v>
      </c>
      <c r="L2380">
        <v>3.0018300000000001E-2</v>
      </c>
      <c r="M2380">
        <v>0.20678099999999999</v>
      </c>
      <c r="N2380">
        <v>0.54617300000000002</v>
      </c>
      <c r="O2380">
        <v>0.81882100000000002</v>
      </c>
      <c r="P2380">
        <v>0.94275900000000001</v>
      </c>
      <c r="Q2380">
        <v>0.98362499999999997</v>
      </c>
      <c r="R2380">
        <v>0.99531400000000003</v>
      </c>
      <c r="S2380">
        <v>0.99857200000000002</v>
      </c>
      <c r="T2380">
        <v>0.99952099999999999</v>
      </c>
      <c r="U2380">
        <v>0.99982000000000004</v>
      </c>
      <c r="V2380">
        <v>0.99992400000000004</v>
      </c>
      <c r="W2380">
        <v>0.99996399999999996</v>
      </c>
      <c r="X2380">
        <v>0.99998100000000001</v>
      </c>
      <c r="Y2380">
        <v>0.99998900000000002</v>
      </c>
      <c r="Z2380">
        <v>0.99999300000000002</v>
      </c>
      <c r="AA2380">
        <v>0.99999499999999997</v>
      </c>
      <c r="AB2380">
        <v>0.999996</v>
      </c>
      <c r="AC2380">
        <v>0.99999700000000002</v>
      </c>
      <c r="AD2380">
        <v>0.99999700000000002</v>
      </c>
      <c r="AE2380">
        <v>0.99999800000000005</v>
      </c>
      <c r="AF2380">
        <v>0.99999800000000005</v>
      </c>
      <c r="AG2380">
        <v>0.99999800000000005</v>
      </c>
      <c r="AH2380">
        <v>0.99999700000000002</v>
      </c>
      <c r="AI2380">
        <v>0.99999700000000002</v>
      </c>
      <c r="AJ2380">
        <v>0.99999700000000002</v>
      </c>
      <c r="AK2380">
        <v>0.99999800000000005</v>
      </c>
      <c r="AL2380">
        <v>0.99999899999999997</v>
      </c>
    </row>
    <row r="2381" spans="1:38" x14ac:dyDescent="0.35">
      <c r="A2381" t="s">
        <v>810</v>
      </c>
      <c r="B2381">
        <v>3</v>
      </c>
      <c r="C2381">
        <v>2013</v>
      </c>
      <c r="D2381">
        <v>1</v>
      </c>
      <c r="E2381">
        <v>1</v>
      </c>
      <c r="F2381">
        <v>1</v>
      </c>
      <c r="G2381" t="s">
        <v>1192</v>
      </c>
      <c r="H2381">
        <v>4.0964199999999999E-2</v>
      </c>
      <c r="I2381">
        <v>0.13791900000000001</v>
      </c>
      <c r="J2381">
        <v>0.31542500000000001</v>
      </c>
      <c r="K2381">
        <v>0.54575099999999999</v>
      </c>
      <c r="L2381">
        <v>0.75289799999999996</v>
      </c>
      <c r="M2381">
        <v>0.91881699999999999</v>
      </c>
      <c r="N2381">
        <v>1.0877300000000001</v>
      </c>
      <c r="O2381">
        <v>1.2921</v>
      </c>
      <c r="P2381">
        <v>1.5413300000000001</v>
      </c>
      <c r="Q2381">
        <v>1.8248500000000001</v>
      </c>
      <c r="R2381">
        <v>2.12622</v>
      </c>
      <c r="S2381">
        <v>2.4332400000000001</v>
      </c>
      <c r="T2381">
        <v>2.7386200000000001</v>
      </c>
      <c r="U2381">
        <v>3.03796</v>
      </c>
      <c r="V2381">
        <v>3.3283700000000001</v>
      </c>
      <c r="W2381">
        <v>3.6078800000000002</v>
      </c>
      <c r="X2381">
        <v>3.8751099999999998</v>
      </c>
      <c r="Y2381">
        <v>4.1292</v>
      </c>
      <c r="Z2381">
        <v>4.3696200000000003</v>
      </c>
      <c r="AA2381">
        <v>4.5961600000000002</v>
      </c>
      <c r="AB2381">
        <v>4.80877</v>
      </c>
      <c r="AC2381">
        <v>5.0075500000000002</v>
      </c>
      <c r="AD2381">
        <v>5.1926800000000002</v>
      </c>
      <c r="AE2381">
        <v>5.36442</v>
      </c>
      <c r="AF2381">
        <v>5.5231000000000003</v>
      </c>
      <c r="AG2381">
        <v>5.6690899999999997</v>
      </c>
      <c r="AH2381">
        <v>5.8028700000000004</v>
      </c>
      <c r="AI2381">
        <v>5.9249900000000002</v>
      </c>
      <c r="AJ2381">
        <v>6.0343600000000004</v>
      </c>
      <c r="AK2381">
        <v>6.1324500000000004</v>
      </c>
      <c r="AL2381">
        <v>6.3527800000000001</v>
      </c>
    </row>
    <row r="2382" spans="1:38" x14ac:dyDescent="0.35">
      <c r="A2382" t="s">
        <v>808</v>
      </c>
      <c r="B2382">
        <v>4</v>
      </c>
      <c r="C2382">
        <v>2013</v>
      </c>
      <c r="D2382">
        <v>1</v>
      </c>
      <c r="E2382">
        <v>1</v>
      </c>
      <c r="F2382">
        <v>1</v>
      </c>
      <c r="G2382" t="s">
        <v>1193</v>
      </c>
      <c r="H2382">
        <v>0</v>
      </c>
      <c r="I2382">
        <v>1.75231E-2</v>
      </c>
      <c r="J2382">
        <v>5.7464000000000001E-2</v>
      </c>
      <c r="K2382">
        <v>0.13123399999999999</v>
      </c>
      <c r="L2382">
        <v>0.24490799999999999</v>
      </c>
      <c r="M2382">
        <v>0.38923999999999997</v>
      </c>
      <c r="N2382">
        <v>0.54479900000000003</v>
      </c>
      <c r="O2382">
        <v>0.68996599999999997</v>
      </c>
      <c r="P2382">
        <v>0.80825499999999995</v>
      </c>
      <c r="Q2382">
        <v>0.892262</v>
      </c>
      <c r="R2382">
        <v>0.94422099999999998</v>
      </c>
      <c r="S2382">
        <v>0.97264600000000001</v>
      </c>
      <c r="T2382">
        <v>0.98685900000000004</v>
      </c>
      <c r="U2382">
        <v>0.99361600000000005</v>
      </c>
      <c r="V2382">
        <v>0.99678199999999995</v>
      </c>
      <c r="W2382">
        <v>0.99828600000000001</v>
      </c>
      <c r="X2382">
        <v>0.99902400000000002</v>
      </c>
      <c r="Y2382">
        <v>0.99940099999999998</v>
      </c>
      <c r="Z2382">
        <v>0.99960199999999999</v>
      </c>
      <c r="AA2382">
        <v>0.99971500000000002</v>
      </c>
      <c r="AB2382">
        <v>0.99978</v>
      </c>
      <c r="AC2382">
        <v>0.99981900000000001</v>
      </c>
      <c r="AD2382">
        <v>0.99984200000000001</v>
      </c>
      <c r="AE2382">
        <v>0.99985500000000005</v>
      </c>
      <c r="AF2382">
        <v>0.99986299999999995</v>
      </c>
      <c r="AG2382">
        <v>0.99986600000000003</v>
      </c>
      <c r="AH2382">
        <v>0.99986600000000003</v>
      </c>
      <c r="AI2382">
        <v>0.99986399999999998</v>
      </c>
      <c r="AJ2382">
        <v>0.99987000000000004</v>
      </c>
      <c r="AK2382">
        <v>0.999884</v>
      </c>
      <c r="AL2382">
        <v>0.99990599999999996</v>
      </c>
    </row>
    <row r="2383" spans="1:38" x14ac:dyDescent="0.35">
      <c r="A2383" t="s">
        <v>810</v>
      </c>
      <c r="B2383">
        <v>4</v>
      </c>
      <c r="C2383">
        <v>2013</v>
      </c>
      <c r="D2383">
        <v>1</v>
      </c>
      <c r="E2383">
        <v>1</v>
      </c>
      <c r="F2383">
        <v>1</v>
      </c>
      <c r="G2383" t="s">
        <v>1194</v>
      </c>
      <c r="H2383">
        <v>1.5756900000000001E-2</v>
      </c>
      <c r="I2383">
        <v>7.0246400000000001E-2</v>
      </c>
      <c r="J2383">
        <v>0.17907899999999999</v>
      </c>
      <c r="K2383">
        <v>0.32938800000000001</v>
      </c>
      <c r="L2383">
        <v>0.52222900000000005</v>
      </c>
      <c r="M2383">
        <v>0.75043099999999996</v>
      </c>
      <c r="N2383">
        <v>1.00586</v>
      </c>
      <c r="O2383">
        <v>1.28041</v>
      </c>
      <c r="P2383">
        <v>1.56674</v>
      </c>
      <c r="Q2383">
        <v>1.8593999999999999</v>
      </c>
      <c r="R2383">
        <v>2.1556099999999998</v>
      </c>
      <c r="S2383">
        <v>2.4538199999999999</v>
      </c>
      <c r="T2383">
        <v>2.7516699999999998</v>
      </c>
      <c r="U2383">
        <v>3.0459000000000001</v>
      </c>
      <c r="V2383">
        <v>3.3331900000000001</v>
      </c>
      <c r="W2383">
        <v>3.6108600000000002</v>
      </c>
      <c r="X2383">
        <v>3.87703</v>
      </c>
      <c r="Y2383">
        <v>4.1304999999999996</v>
      </c>
      <c r="Z2383">
        <v>4.3705499999999997</v>
      </c>
      <c r="AA2383">
        <v>4.5968499999999999</v>
      </c>
      <c r="AB2383">
        <v>4.80931</v>
      </c>
      <c r="AC2383">
        <v>5.008</v>
      </c>
      <c r="AD2383">
        <v>5.1930699999999996</v>
      </c>
      <c r="AE2383">
        <v>5.36477</v>
      </c>
      <c r="AF2383">
        <v>5.5234199999999998</v>
      </c>
      <c r="AG2383">
        <v>5.6694000000000004</v>
      </c>
      <c r="AH2383">
        <v>5.8031800000000002</v>
      </c>
      <c r="AI2383">
        <v>5.9253</v>
      </c>
      <c r="AJ2383">
        <v>6.0346500000000001</v>
      </c>
      <c r="AK2383">
        <v>6.1326799999999997</v>
      </c>
      <c r="AL2383">
        <v>6.3529099999999996</v>
      </c>
    </row>
    <row r="2384" spans="1:38" x14ac:dyDescent="0.35">
      <c r="A2384" t="s">
        <v>808</v>
      </c>
      <c r="B2384">
        <v>5</v>
      </c>
      <c r="C2384">
        <v>2013</v>
      </c>
      <c r="D2384">
        <v>1</v>
      </c>
      <c r="E2384">
        <v>1</v>
      </c>
      <c r="F2384">
        <v>1</v>
      </c>
      <c r="G2384" t="s">
        <v>1195</v>
      </c>
      <c r="H2384">
        <v>0</v>
      </c>
      <c r="I2384">
        <v>1.75231E-2</v>
      </c>
      <c r="J2384">
        <v>5.7464000000000001E-2</v>
      </c>
      <c r="K2384">
        <v>0.13123399999999999</v>
      </c>
      <c r="L2384">
        <v>0.24490799999999999</v>
      </c>
      <c r="M2384">
        <v>0.38923999999999997</v>
      </c>
      <c r="N2384">
        <v>0.54479900000000003</v>
      </c>
      <c r="O2384">
        <v>0.68996599999999997</v>
      </c>
      <c r="P2384">
        <v>0.80825499999999995</v>
      </c>
      <c r="Q2384">
        <v>0.892262</v>
      </c>
      <c r="R2384">
        <v>0.94422099999999998</v>
      </c>
      <c r="S2384">
        <v>0.97264600000000001</v>
      </c>
      <c r="T2384">
        <v>0.98685900000000004</v>
      </c>
      <c r="U2384">
        <v>0.99361600000000005</v>
      </c>
      <c r="V2384">
        <v>0.99678199999999995</v>
      </c>
      <c r="W2384">
        <v>0.99828600000000001</v>
      </c>
      <c r="X2384">
        <v>0.99902400000000002</v>
      </c>
      <c r="Y2384">
        <v>0.99940099999999998</v>
      </c>
      <c r="Z2384">
        <v>0.99960199999999999</v>
      </c>
      <c r="AA2384">
        <v>0.99971500000000002</v>
      </c>
      <c r="AB2384">
        <v>0.99978</v>
      </c>
      <c r="AC2384">
        <v>0.99981900000000001</v>
      </c>
      <c r="AD2384">
        <v>0.99984200000000001</v>
      </c>
      <c r="AE2384">
        <v>0.99985500000000005</v>
      </c>
      <c r="AF2384">
        <v>0.99986299999999995</v>
      </c>
      <c r="AG2384">
        <v>0.99986600000000003</v>
      </c>
      <c r="AH2384">
        <v>0.99986600000000003</v>
      </c>
      <c r="AI2384">
        <v>0.99986399999999998</v>
      </c>
      <c r="AJ2384">
        <v>0.99987000000000004</v>
      </c>
      <c r="AK2384">
        <v>0.999884</v>
      </c>
      <c r="AL2384">
        <v>0.99990599999999996</v>
      </c>
    </row>
    <row r="2385" spans="1:38" x14ac:dyDescent="0.35">
      <c r="A2385" t="s">
        <v>810</v>
      </c>
      <c r="B2385">
        <v>5</v>
      </c>
      <c r="C2385">
        <v>2013</v>
      </c>
      <c r="D2385">
        <v>1</v>
      </c>
      <c r="E2385">
        <v>1</v>
      </c>
      <c r="F2385">
        <v>1</v>
      </c>
      <c r="G2385" t="s">
        <v>1196</v>
      </c>
      <c r="H2385">
        <v>1.5756900000000001E-2</v>
      </c>
      <c r="I2385">
        <v>7.0246400000000001E-2</v>
      </c>
      <c r="J2385">
        <v>0.17907899999999999</v>
      </c>
      <c r="K2385">
        <v>0.32938800000000001</v>
      </c>
      <c r="L2385">
        <v>0.52222900000000005</v>
      </c>
      <c r="M2385">
        <v>0.75043099999999996</v>
      </c>
      <c r="N2385">
        <v>1.00586</v>
      </c>
      <c r="O2385">
        <v>1.28041</v>
      </c>
      <c r="P2385">
        <v>1.56674</v>
      </c>
      <c r="Q2385">
        <v>1.8593999999999999</v>
      </c>
      <c r="R2385">
        <v>2.1556099999999998</v>
      </c>
      <c r="S2385">
        <v>2.4538199999999999</v>
      </c>
      <c r="T2385">
        <v>2.7516699999999998</v>
      </c>
      <c r="U2385">
        <v>3.0459000000000001</v>
      </c>
      <c r="V2385">
        <v>3.3331900000000001</v>
      </c>
      <c r="W2385">
        <v>3.6108600000000002</v>
      </c>
      <c r="X2385">
        <v>3.87703</v>
      </c>
      <c r="Y2385">
        <v>4.1304999999999996</v>
      </c>
      <c r="Z2385">
        <v>4.3705499999999997</v>
      </c>
      <c r="AA2385">
        <v>4.5968499999999999</v>
      </c>
      <c r="AB2385">
        <v>4.80931</v>
      </c>
      <c r="AC2385">
        <v>5.008</v>
      </c>
      <c r="AD2385">
        <v>5.1930699999999996</v>
      </c>
      <c r="AE2385">
        <v>5.36477</v>
      </c>
      <c r="AF2385">
        <v>5.5234199999999998</v>
      </c>
      <c r="AG2385">
        <v>5.6694000000000004</v>
      </c>
      <c r="AH2385">
        <v>5.8031800000000002</v>
      </c>
      <c r="AI2385">
        <v>5.9253</v>
      </c>
      <c r="AJ2385">
        <v>6.0346500000000001</v>
      </c>
      <c r="AK2385">
        <v>6.1326799999999997</v>
      </c>
      <c r="AL2385">
        <v>6.3529099999999996</v>
      </c>
    </row>
    <row r="2386" spans="1:38" x14ac:dyDescent="0.35">
      <c r="A2386" t="s">
        <v>808</v>
      </c>
      <c r="B2386">
        <v>6</v>
      </c>
      <c r="C2386">
        <v>2013</v>
      </c>
      <c r="D2386">
        <v>1</v>
      </c>
      <c r="E2386">
        <v>1</v>
      </c>
      <c r="F2386">
        <v>1</v>
      </c>
      <c r="G2386" t="s">
        <v>1197</v>
      </c>
      <c r="H2386">
        <v>0</v>
      </c>
      <c r="I2386">
        <v>8.1285999999999997E-3</v>
      </c>
      <c r="J2386">
        <v>4.4974800000000002E-2</v>
      </c>
      <c r="K2386">
        <v>0.139098</v>
      </c>
      <c r="L2386">
        <v>0.30765999999999999</v>
      </c>
      <c r="M2386">
        <v>0.52420900000000004</v>
      </c>
      <c r="N2386">
        <v>0.73062700000000003</v>
      </c>
      <c r="O2386">
        <v>0.877054</v>
      </c>
      <c r="P2386">
        <v>0.95405300000000004</v>
      </c>
      <c r="Q2386">
        <v>0.98509000000000002</v>
      </c>
      <c r="R2386">
        <v>0.99543599999999999</v>
      </c>
      <c r="S2386">
        <v>0.99854900000000002</v>
      </c>
      <c r="T2386">
        <v>0.99946100000000004</v>
      </c>
      <c r="U2386">
        <v>0.99973599999999996</v>
      </c>
      <c r="V2386">
        <v>0.99982300000000002</v>
      </c>
      <c r="W2386">
        <v>0.99985400000000002</v>
      </c>
      <c r="X2386">
        <v>0.99986600000000003</v>
      </c>
      <c r="Y2386">
        <v>0.99987099999999995</v>
      </c>
      <c r="Z2386">
        <v>0.99987300000000001</v>
      </c>
      <c r="AA2386">
        <v>0.99987400000000004</v>
      </c>
      <c r="AB2386">
        <v>0.99987499999999996</v>
      </c>
      <c r="AC2386">
        <v>0.99987499999999996</v>
      </c>
      <c r="AD2386">
        <v>0.99987499999999996</v>
      </c>
      <c r="AE2386">
        <v>0.99987499999999996</v>
      </c>
      <c r="AF2386">
        <v>0.99987499999999996</v>
      </c>
      <c r="AG2386">
        <v>0.99987499999999996</v>
      </c>
      <c r="AH2386">
        <v>0.99987499999999996</v>
      </c>
      <c r="AI2386">
        <v>0.99987499999999996</v>
      </c>
      <c r="AJ2386">
        <v>0.99987499999999996</v>
      </c>
      <c r="AK2386">
        <v>0.99987499999999996</v>
      </c>
      <c r="AL2386">
        <v>0.99987599999999999</v>
      </c>
    </row>
    <row r="2387" spans="1:38" x14ac:dyDescent="0.35">
      <c r="A2387" t="s">
        <v>810</v>
      </c>
      <c r="B2387">
        <v>6</v>
      </c>
      <c r="C2387">
        <v>2013</v>
      </c>
      <c r="D2387">
        <v>1</v>
      </c>
      <c r="E2387">
        <v>1</v>
      </c>
      <c r="F2387">
        <v>1</v>
      </c>
      <c r="G2387" t="s">
        <v>1198</v>
      </c>
      <c r="H2387">
        <v>2.0172599999999999E-2</v>
      </c>
      <c r="I2387">
        <v>8.0052300000000007E-2</v>
      </c>
      <c r="J2387">
        <v>0.192721</v>
      </c>
      <c r="K2387">
        <v>0.34431499999999998</v>
      </c>
      <c r="L2387">
        <v>0.53434400000000004</v>
      </c>
      <c r="M2387">
        <v>0.75473299999999999</v>
      </c>
      <c r="N2387">
        <v>0.99711099999999997</v>
      </c>
      <c r="O2387">
        <v>1.25593</v>
      </c>
      <c r="P2387">
        <v>1.5311699999999999</v>
      </c>
      <c r="Q2387">
        <v>1.8228500000000001</v>
      </c>
      <c r="R2387">
        <v>2.1259399999999999</v>
      </c>
      <c r="S2387">
        <v>2.4331900000000002</v>
      </c>
      <c r="T2387">
        <v>2.7385799999999998</v>
      </c>
      <c r="U2387">
        <v>3.0379200000000002</v>
      </c>
      <c r="V2387">
        <v>3.3283499999999999</v>
      </c>
      <c r="W2387">
        <v>3.6078600000000001</v>
      </c>
      <c r="X2387">
        <v>3.8751000000000002</v>
      </c>
      <c r="Y2387">
        <v>4.1291900000000004</v>
      </c>
      <c r="Z2387">
        <v>4.3696200000000003</v>
      </c>
      <c r="AA2387">
        <v>4.5961499999999997</v>
      </c>
      <c r="AB2387">
        <v>4.8087600000000004</v>
      </c>
      <c r="AC2387">
        <v>5.0075399999999997</v>
      </c>
      <c r="AD2387">
        <v>5.1926800000000002</v>
      </c>
      <c r="AE2387">
        <v>5.36442</v>
      </c>
      <c r="AF2387">
        <v>5.5230899999999998</v>
      </c>
      <c r="AG2387">
        <v>5.6690899999999997</v>
      </c>
      <c r="AH2387">
        <v>5.8028700000000004</v>
      </c>
      <c r="AI2387">
        <v>5.9249799999999997</v>
      </c>
      <c r="AJ2387">
        <v>6.0343600000000004</v>
      </c>
      <c r="AK2387">
        <v>6.1324500000000004</v>
      </c>
      <c r="AL2387">
        <v>6.3527800000000001</v>
      </c>
    </row>
    <row r="2388" spans="1:38" x14ac:dyDescent="0.35">
      <c r="A2388" t="s">
        <v>806</v>
      </c>
      <c r="B2388" t="s">
        <v>103</v>
      </c>
      <c r="C2388">
        <v>2014</v>
      </c>
      <c r="D2388">
        <v>1</v>
      </c>
      <c r="E2388">
        <v>1</v>
      </c>
      <c r="F2388">
        <v>1</v>
      </c>
      <c r="G2388" t="s">
        <v>1199</v>
      </c>
      <c r="H2388">
        <v>0</v>
      </c>
      <c r="I2388">
        <v>0</v>
      </c>
      <c r="J2388">
        <v>0</v>
      </c>
      <c r="K2388">
        <v>0</v>
      </c>
      <c r="L2388">
        <v>3.49948E-2</v>
      </c>
      <c r="M2388">
        <v>0.17141000000000001</v>
      </c>
      <c r="N2388">
        <v>0.46875600000000001</v>
      </c>
      <c r="O2388">
        <v>0.85585699999999998</v>
      </c>
      <c r="P2388">
        <v>1.24166</v>
      </c>
      <c r="Q2388">
        <v>1.59975</v>
      </c>
      <c r="R2388">
        <v>1.93689</v>
      </c>
      <c r="S2388">
        <v>2.2614999999999998</v>
      </c>
      <c r="T2388">
        <v>2.5771500000000001</v>
      </c>
      <c r="U2388">
        <v>2.8841199999999998</v>
      </c>
      <c r="V2388">
        <v>3.1814</v>
      </c>
      <c r="W2388">
        <v>3.4676999999999998</v>
      </c>
      <c r="X2388">
        <v>3.7418499999999999</v>
      </c>
      <c r="Y2388">
        <v>4.00298</v>
      </c>
      <c r="Z2388">
        <v>4.2505100000000002</v>
      </c>
      <c r="AA2388">
        <v>4.4841600000000001</v>
      </c>
      <c r="AB2388">
        <v>4.70383</v>
      </c>
      <c r="AC2388">
        <v>4.9095800000000001</v>
      </c>
      <c r="AD2388">
        <v>5.1015600000000001</v>
      </c>
      <c r="AE2388">
        <v>5.2799899999999997</v>
      </c>
      <c r="AF2388">
        <v>5.4451799999999997</v>
      </c>
      <c r="AG2388">
        <v>5.59748</v>
      </c>
      <c r="AH2388">
        <v>5.7373099999999999</v>
      </c>
      <c r="AI2388">
        <v>5.8651999999999997</v>
      </c>
      <c r="AJ2388">
        <v>5.9817099999999996</v>
      </c>
      <c r="AK2388">
        <v>6.0844100000000001</v>
      </c>
      <c r="AL2388">
        <v>6.3153199999999998</v>
      </c>
    </row>
    <row r="2389" spans="1:38" x14ac:dyDescent="0.35">
      <c r="A2389" t="s">
        <v>808</v>
      </c>
      <c r="B2389">
        <v>1</v>
      </c>
      <c r="C2389">
        <v>2014</v>
      </c>
      <c r="D2389">
        <v>1</v>
      </c>
      <c r="E2389">
        <v>1</v>
      </c>
      <c r="F2389">
        <v>1</v>
      </c>
      <c r="G2389" t="s">
        <v>1200</v>
      </c>
      <c r="H2389">
        <v>0</v>
      </c>
      <c r="I2389">
        <v>3.75764E-3</v>
      </c>
      <c r="J2389">
        <v>5.09077E-2</v>
      </c>
      <c r="K2389">
        <v>0.23291100000000001</v>
      </c>
      <c r="L2389">
        <v>0.55819300000000005</v>
      </c>
      <c r="M2389">
        <v>0.84004199999999996</v>
      </c>
      <c r="N2389">
        <v>0.95600200000000002</v>
      </c>
      <c r="O2389">
        <v>0.95989000000000002</v>
      </c>
      <c r="P2389">
        <v>0.91556999999999999</v>
      </c>
      <c r="Q2389">
        <v>0.85012900000000002</v>
      </c>
      <c r="R2389">
        <v>0.77609700000000004</v>
      </c>
      <c r="S2389">
        <v>0.70100300000000004</v>
      </c>
      <c r="T2389">
        <v>0.62941499999999995</v>
      </c>
      <c r="U2389">
        <v>0.56379900000000005</v>
      </c>
      <c r="V2389">
        <v>0.50519199999999997</v>
      </c>
      <c r="W2389">
        <v>0.453737</v>
      </c>
      <c r="X2389">
        <v>0.40907100000000002</v>
      </c>
      <c r="Y2389">
        <v>0.37058000000000002</v>
      </c>
      <c r="Z2389">
        <v>0.337557</v>
      </c>
      <c r="AA2389">
        <v>0.30929299999999998</v>
      </c>
      <c r="AB2389">
        <v>0.28512799999999999</v>
      </c>
      <c r="AC2389">
        <v>0.26447100000000001</v>
      </c>
      <c r="AD2389">
        <v>0.246807</v>
      </c>
      <c r="AE2389">
        <v>0.23169500000000001</v>
      </c>
      <c r="AF2389">
        <v>0.21875700000000001</v>
      </c>
      <c r="AG2389">
        <v>0.207676</v>
      </c>
      <c r="AH2389">
        <v>0.198184</v>
      </c>
      <c r="AI2389">
        <v>0.190056</v>
      </c>
      <c r="AJ2389">
        <v>0.18241099999999999</v>
      </c>
      <c r="AK2389">
        <v>0.17507900000000001</v>
      </c>
      <c r="AL2389">
        <v>0.15950400000000001</v>
      </c>
    </row>
    <row r="2390" spans="1:38" x14ac:dyDescent="0.35">
      <c r="A2390" t="s">
        <v>810</v>
      </c>
      <c r="B2390">
        <v>1</v>
      </c>
      <c r="C2390">
        <v>2014</v>
      </c>
      <c r="D2390">
        <v>1</v>
      </c>
      <c r="E2390">
        <v>1</v>
      </c>
      <c r="F2390">
        <v>1</v>
      </c>
      <c r="G2390" t="s">
        <v>1201</v>
      </c>
      <c r="H2390">
        <v>3.2773499999999997E-2</v>
      </c>
      <c r="I2390">
        <v>0.100285</v>
      </c>
      <c r="J2390">
        <v>0.21429799999999999</v>
      </c>
      <c r="K2390">
        <v>0.35818299999999997</v>
      </c>
      <c r="L2390">
        <v>0.52882600000000002</v>
      </c>
      <c r="M2390">
        <v>0.72297999999999996</v>
      </c>
      <c r="N2390">
        <v>0.94805300000000003</v>
      </c>
      <c r="O2390">
        <v>1.2035899999999999</v>
      </c>
      <c r="P2390">
        <v>1.4770399999999999</v>
      </c>
      <c r="Q2390">
        <v>1.7576499999999999</v>
      </c>
      <c r="R2390">
        <v>2.0386199999999999</v>
      </c>
      <c r="S2390">
        <v>2.3151000000000002</v>
      </c>
      <c r="T2390">
        <v>2.5833599999999999</v>
      </c>
      <c r="U2390">
        <v>2.8405300000000002</v>
      </c>
      <c r="V2390">
        <v>3.0844900000000002</v>
      </c>
      <c r="W2390">
        <v>3.3137599999999998</v>
      </c>
      <c r="X2390">
        <v>3.5274100000000002</v>
      </c>
      <c r="Y2390">
        <v>3.7249599999999998</v>
      </c>
      <c r="Z2390">
        <v>3.9062899999999998</v>
      </c>
      <c r="AA2390">
        <v>4.0715399999999997</v>
      </c>
      <c r="AB2390">
        <v>4.2211299999999996</v>
      </c>
      <c r="AC2390">
        <v>4.3556100000000004</v>
      </c>
      <c r="AD2390">
        <v>4.4756799999999997</v>
      </c>
      <c r="AE2390">
        <v>4.5821100000000001</v>
      </c>
      <c r="AF2390">
        <v>4.6757400000000002</v>
      </c>
      <c r="AG2390">
        <v>4.7574399999999999</v>
      </c>
      <c r="AH2390">
        <v>4.8280500000000002</v>
      </c>
      <c r="AI2390">
        <v>4.88842</v>
      </c>
      <c r="AJ2390">
        <v>4.9564899999999996</v>
      </c>
      <c r="AK2390">
        <v>5.0343299999999997</v>
      </c>
      <c r="AL2390">
        <v>5.2112999999999996</v>
      </c>
    </row>
    <row r="2391" spans="1:38" x14ac:dyDescent="0.35">
      <c r="A2391" t="s">
        <v>808</v>
      </c>
      <c r="B2391">
        <v>2</v>
      </c>
      <c r="C2391">
        <v>2014</v>
      </c>
      <c r="D2391">
        <v>1</v>
      </c>
      <c r="E2391">
        <v>1</v>
      </c>
      <c r="F2391">
        <v>1</v>
      </c>
      <c r="G2391" t="s">
        <v>1202</v>
      </c>
      <c r="H2391">
        <v>0</v>
      </c>
      <c r="I2391" s="2">
        <v>7.5619800000000001E-6</v>
      </c>
      <c r="J2391">
        <v>6.6459099999999997E-4</v>
      </c>
      <c r="K2391">
        <v>2.1304199999999999E-2</v>
      </c>
      <c r="L2391">
        <v>0.19608400000000001</v>
      </c>
      <c r="M2391">
        <v>0.574434</v>
      </c>
      <c r="N2391">
        <v>0.85866500000000001</v>
      </c>
      <c r="O2391">
        <v>0.96506599999999998</v>
      </c>
      <c r="P2391">
        <v>0.99228099999999997</v>
      </c>
      <c r="Q2391">
        <v>0.99826499999999996</v>
      </c>
      <c r="R2391">
        <v>0.99957300000000004</v>
      </c>
      <c r="S2391">
        <v>0.99988100000000002</v>
      </c>
      <c r="T2391">
        <v>0.99996200000000002</v>
      </c>
      <c r="U2391">
        <v>0.99998600000000004</v>
      </c>
      <c r="V2391">
        <v>0.99999400000000005</v>
      </c>
      <c r="W2391">
        <v>0.99999700000000002</v>
      </c>
      <c r="X2391">
        <v>0.99999899999999997</v>
      </c>
      <c r="Y2391">
        <v>0.99999899999999997</v>
      </c>
      <c r="Z2391">
        <v>0.99999899999999997</v>
      </c>
      <c r="AA2391">
        <v>1</v>
      </c>
      <c r="AB2391">
        <v>1</v>
      </c>
      <c r="AC2391">
        <v>1</v>
      </c>
      <c r="AD2391">
        <v>1</v>
      </c>
      <c r="AE2391">
        <v>1</v>
      </c>
      <c r="AF2391">
        <v>1</v>
      </c>
      <c r="AG2391">
        <v>1</v>
      </c>
      <c r="AH2391">
        <v>1</v>
      </c>
      <c r="AI2391">
        <v>1</v>
      </c>
      <c r="AJ2391">
        <v>1</v>
      </c>
      <c r="AK2391">
        <v>1</v>
      </c>
      <c r="AL2391">
        <v>1</v>
      </c>
    </row>
    <row r="2392" spans="1:38" x14ac:dyDescent="0.35">
      <c r="A2392" t="s">
        <v>810</v>
      </c>
      <c r="B2392">
        <v>2</v>
      </c>
      <c r="C2392">
        <v>2014</v>
      </c>
      <c r="D2392">
        <v>1</v>
      </c>
      <c r="E2392">
        <v>1</v>
      </c>
      <c r="F2392">
        <v>1</v>
      </c>
      <c r="G2392" t="s">
        <v>1203</v>
      </c>
      <c r="H2392">
        <v>3.8733700000000003E-2</v>
      </c>
      <c r="I2392">
        <v>0.13276399999999999</v>
      </c>
      <c r="J2392">
        <v>0.30129800000000001</v>
      </c>
      <c r="K2392">
        <v>0.48378500000000002</v>
      </c>
      <c r="L2392">
        <v>0.63619899999999996</v>
      </c>
      <c r="M2392">
        <v>0.791547</v>
      </c>
      <c r="N2392">
        <v>0.98648100000000005</v>
      </c>
      <c r="O2392">
        <v>1.2313700000000001</v>
      </c>
      <c r="P2392">
        <v>1.51281</v>
      </c>
      <c r="Q2392">
        <v>1.8134399999999999</v>
      </c>
      <c r="R2392">
        <v>2.12195</v>
      </c>
      <c r="S2392">
        <v>2.4316300000000002</v>
      </c>
      <c r="T2392">
        <v>2.7379699999999998</v>
      </c>
      <c r="U2392">
        <v>3.0376799999999999</v>
      </c>
      <c r="V2392">
        <v>3.3282400000000001</v>
      </c>
      <c r="W2392">
        <v>3.6078000000000001</v>
      </c>
      <c r="X2392">
        <v>3.87507</v>
      </c>
      <c r="Y2392">
        <v>4.1291700000000002</v>
      </c>
      <c r="Z2392">
        <v>4.3696000000000002</v>
      </c>
      <c r="AA2392">
        <v>4.5961400000000001</v>
      </c>
      <c r="AB2392">
        <v>4.8087600000000004</v>
      </c>
      <c r="AC2392">
        <v>5.0075399999999997</v>
      </c>
      <c r="AD2392">
        <v>5.1926699999999997</v>
      </c>
      <c r="AE2392">
        <v>5.36442</v>
      </c>
      <c r="AF2392">
        <v>5.5230899999999998</v>
      </c>
      <c r="AG2392">
        <v>5.6690800000000001</v>
      </c>
      <c r="AH2392">
        <v>5.8028599999999999</v>
      </c>
      <c r="AI2392">
        <v>5.9249700000000001</v>
      </c>
      <c r="AJ2392">
        <v>6.0343499999999999</v>
      </c>
      <c r="AK2392">
        <v>6.1324399999999999</v>
      </c>
      <c r="AL2392">
        <v>6.3527800000000001</v>
      </c>
    </row>
    <row r="2393" spans="1:38" x14ac:dyDescent="0.35">
      <c r="A2393" t="s">
        <v>808</v>
      </c>
      <c r="B2393">
        <v>3</v>
      </c>
      <c r="C2393">
        <v>2014</v>
      </c>
      <c r="D2393">
        <v>1</v>
      </c>
      <c r="E2393">
        <v>1</v>
      </c>
      <c r="F2393">
        <v>1</v>
      </c>
      <c r="G2393" t="s">
        <v>1204</v>
      </c>
      <c r="H2393">
        <v>0</v>
      </c>
      <c r="I2393" s="2">
        <v>2.2679499999999999E-7</v>
      </c>
      <c r="J2393" s="2">
        <v>2.5400400000000002E-5</v>
      </c>
      <c r="K2393">
        <v>1.3362000000000001E-3</v>
      </c>
      <c r="L2393">
        <v>3.0018300000000001E-2</v>
      </c>
      <c r="M2393">
        <v>0.20678099999999999</v>
      </c>
      <c r="N2393">
        <v>0.54617300000000002</v>
      </c>
      <c r="O2393">
        <v>0.81882100000000002</v>
      </c>
      <c r="P2393">
        <v>0.94275900000000001</v>
      </c>
      <c r="Q2393">
        <v>0.98362499999999997</v>
      </c>
      <c r="R2393">
        <v>0.99531400000000003</v>
      </c>
      <c r="S2393">
        <v>0.99857200000000002</v>
      </c>
      <c r="T2393">
        <v>0.99952099999999999</v>
      </c>
      <c r="U2393">
        <v>0.99982000000000004</v>
      </c>
      <c r="V2393">
        <v>0.99992400000000004</v>
      </c>
      <c r="W2393">
        <v>0.99996399999999996</v>
      </c>
      <c r="X2393">
        <v>0.99998100000000001</v>
      </c>
      <c r="Y2393">
        <v>0.99998900000000002</v>
      </c>
      <c r="Z2393">
        <v>0.99999300000000002</v>
      </c>
      <c r="AA2393">
        <v>0.99999499999999997</v>
      </c>
      <c r="AB2393">
        <v>0.999996</v>
      </c>
      <c r="AC2393">
        <v>0.99999700000000002</v>
      </c>
      <c r="AD2393">
        <v>0.99999700000000002</v>
      </c>
      <c r="AE2393">
        <v>0.99999800000000005</v>
      </c>
      <c r="AF2393">
        <v>0.99999800000000005</v>
      </c>
      <c r="AG2393">
        <v>0.99999800000000005</v>
      </c>
      <c r="AH2393">
        <v>0.99999700000000002</v>
      </c>
      <c r="AI2393">
        <v>0.99999700000000002</v>
      </c>
      <c r="AJ2393">
        <v>0.99999700000000002</v>
      </c>
      <c r="AK2393">
        <v>0.99999800000000005</v>
      </c>
      <c r="AL2393">
        <v>0.99999899999999997</v>
      </c>
    </row>
    <row r="2394" spans="1:38" x14ac:dyDescent="0.35">
      <c r="A2394" t="s">
        <v>810</v>
      </c>
      <c r="B2394">
        <v>3</v>
      </c>
      <c r="C2394">
        <v>2014</v>
      </c>
      <c r="D2394">
        <v>1</v>
      </c>
      <c r="E2394">
        <v>1</v>
      </c>
      <c r="F2394">
        <v>1</v>
      </c>
      <c r="G2394" t="s">
        <v>1205</v>
      </c>
      <c r="H2394">
        <v>4.0964199999999999E-2</v>
      </c>
      <c r="I2394">
        <v>0.13791900000000001</v>
      </c>
      <c r="J2394">
        <v>0.31542500000000001</v>
      </c>
      <c r="K2394">
        <v>0.54575099999999999</v>
      </c>
      <c r="L2394">
        <v>0.75289799999999996</v>
      </c>
      <c r="M2394">
        <v>0.91881699999999999</v>
      </c>
      <c r="N2394">
        <v>1.0877300000000001</v>
      </c>
      <c r="O2394">
        <v>1.2921</v>
      </c>
      <c r="P2394">
        <v>1.5413300000000001</v>
      </c>
      <c r="Q2394">
        <v>1.8248500000000001</v>
      </c>
      <c r="R2394">
        <v>2.12622</v>
      </c>
      <c r="S2394">
        <v>2.4332400000000001</v>
      </c>
      <c r="T2394">
        <v>2.7386200000000001</v>
      </c>
      <c r="U2394">
        <v>3.03796</v>
      </c>
      <c r="V2394">
        <v>3.3283700000000001</v>
      </c>
      <c r="W2394">
        <v>3.6078800000000002</v>
      </c>
      <c r="X2394">
        <v>3.8751099999999998</v>
      </c>
      <c r="Y2394">
        <v>4.1292</v>
      </c>
      <c r="Z2394">
        <v>4.3696200000000003</v>
      </c>
      <c r="AA2394">
        <v>4.5961600000000002</v>
      </c>
      <c r="AB2394">
        <v>4.80877</v>
      </c>
      <c r="AC2394">
        <v>5.0075500000000002</v>
      </c>
      <c r="AD2394">
        <v>5.1926800000000002</v>
      </c>
      <c r="AE2394">
        <v>5.36442</v>
      </c>
      <c r="AF2394">
        <v>5.5231000000000003</v>
      </c>
      <c r="AG2394">
        <v>5.6690899999999997</v>
      </c>
      <c r="AH2394">
        <v>5.8028700000000004</v>
      </c>
      <c r="AI2394">
        <v>5.9249900000000002</v>
      </c>
      <c r="AJ2394">
        <v>6.0343600000000004</v>
      </c>
      <c r="AK2394">
        <v>6.1324500000000004</v>
      </c>
      <c r="AL2394">
        <v>6.3527800000000001</v>
      </c>
    </row>
    <row r="2395" spans="1:38" x14ac:dyDescent="0.35">
      <c r="A2395" t="s">
        <v>808</v>
      </c>
      <c r="B2395">
        <v>4</v>
      </c>
      <c r="C2395">
        <v>2014</v>
      </c>
      <c r="D2395">
        <v>1</v>
      </c>
      <c r="E2395">
        <v>1</v>
      </c>
      <c r="F2395">
        <v>1</v>
      </c>
      <c r="G2395" t="s">
        <v>1206</v>
      </c>
      <c r="H2395">
        <v>0</v>
      </c>
      <c r="I2395">
        <v>1.75231E-2</v>
      </c>
      <c r="J2395">
        <v>5.7464000000000001E-2</v>
      </c>
      <c r="K2395">
        <v>0.13123399999999999</v>
      </c>
      <c r="L2395">
        <v>0.24490799999999999</v>
      </c>
      <c r="M2395">
        <v>0.38923999999999997</v>
      </c>
      <c r="N2395">
        <v>0.54479900000000003</v>
      </c>
      <c r="O2395">
        <v>0.68996599999999997</v>
      </c>
      <c r="P2395">
        <v>0.80825499999999995</v>
      </c>
      <c r="Q2395">
        <v>0.892262</v>
      </c>
      <c r="R2395">
        <v>0.94422099999999998</v>
      </c>
      <c r="S2395">
        <v>0.97264600000000001</v>
      </c>
      <c r="T2395">
        <v>0.98685900000000004</v>
      </c>
      <c r="U2395">
        <v>0.99361600000000005</v>
      </c>
      <c r="V2395">
        <v>0.99678199999999995</v>
      </c>
      <c r="W2395">
        <v>0.99828600000000001</v>
      </c>
      <c r="X2395">
        <v>0.99902400000000002</v>
      </c>
      <c r="Y2395">
        <v>0.99940099999999998</v>
      </c>
      <c r="Z2395">
        <v>0.99960199999999999</v>
      </c>
      <c r="AA2395">
        <v>0.99971500000000002</v>
      </c>
      <c r="AB2395">
        <v>0.99978</v>
      </c>
      <c r="AC2395">
        <v>0.99981900000000001</v>
      </c>
      <c r="AD2395">
        <v>0.99984200000000001</v>
      </c>
      <c r="AE2395">
        <v>0.99985500000000005</v>
      </c>
      <c r="AF2395">
        <v>0.99986299999999995</v>
      </c>
      <c r="AG2395">
        <v>0.99986600000000003</v>
      </c>
      <c r="AH2395">
        <v>0.99986600000000003</v>
      </c>
      <c r="AI2395">
        <v>0.99986399999999998</v>
      </c>
      <c r="AJ2395">
        <v>0.99987000000000004</v>
      </c>
      <c r="AK2395">
        <v>0.999884</v>
      </c>
      <c r="AL2395">
        <v>0.99990599999999996</v>
      </c>
    </row>
    <row r="2396" spans="1:38" x14ac:dyDescent="0.35">
      <c r="A2396" t="s">
        <v>810</v>
      </c>
      <c r="B2396">
        <v>4</v>
      </c>
      <c r="C2396">
        <v>2014</v>
      </c>
      <c r="D2396">
        <v>1</v>
      </c>
      <c r="E2396">
        <v>1</v>
      </c>
      <c r="F2396">
        <v>1</v>
      </c>
      <c r="G2396" t="s">
        <v>1207</v>
      </c>
      <c r="H2396">
        <v>1.5756900000000001E-2</v>
      </c>
      <c r="I2396">
        <v>7.0246400000000001E-2</v>
      </c>
      <c r="J2396">
        <v>0.17907899999999999</v>
      </c>
      <c r="K2396">
        <v>0.32938800000000001</v>
      </c>
      <c r="L2396">
        <v>0.52222900000000005</v>
      </c>
      <c r="M2396">
        <v>0.75043099999999996</v>
      </c>
      <c r="N2396">
        <v>1.00586</v>
      </c>
      <c r="O2396">
        <v>1.28041</v>
      </c>
      <c r="P2396">
        <v>1.56674</v>
      </c>
      <c r="Q2396">
        <v>1.8593999999999999</v>
      </c>
      <c r="R2396">
        <v>2.1556099999999998</v>
      </c>
      <c r="S2396">
        <v>2.4538199999999999</v>
      </c>
      <c r="T2396">
        <v>2.7516699999999998</v>
      </c>
      <c r="U2396">
        <v>3.0459000000000001</v>
      </c>
      <c r="V2396">
        <v>3.3331900000000001</v>
      </c>
      <c r="W2396">
        <v>3.6108600000000002</v>
      </c>
      <c r="X2396">
        <v>3.87703</v>
      </c>
      <c r="Y2396">
        <v>4.1304999999999996</v>
      </c>
      <c r="Z2396">
        <v>4.3705499999999997</v>
      </c>
      <c r="AA2396">
        <v>4.5968499999999999</v>
      </c>
      <c r="AB2396">
        <v>4.80931</v>
      </c>
      <c r="AC2396">
        <v>5.008</v>
      </c>
      <c r="AD2396">
        <v>5.1930699999999996</v>
      </c>
      <c r="AE2396">
        <v>5.36477</v>
      </c>
      <c r="AF2396">
        <v>5.5234199999999998</v>
      </c>
      <c r="AG2396">
        <v>5.6694000000000004</v>
      </c>
      <c r="AH2396">
        <v>5.8031800000000002</v>
      </c>
      <c r="AI2396">
        <v>5.9253</v>
      </c>
      <c r="AJ2396">
        <v>6.0346500000000001</v>
      </c>
      <c r="AK2396">
        <v>6.1326799999999997</v>
      </c>
      <c r="AL2396">
        <v>6.3529099999999996</v>
      </c>
    </row>
    <row r="2397" spans="1:38" x14ac:dyDescent="0.35">
      <c r="A2397" t="s">
        <v>808</v>
      </c>
      <c r="B2397">
        <v>5</v>
      </c>
      <c r="C2397">
        <v>2014</v>
      </c>
      <c r="D2397">
        <v>1</v>
      </c>
      <c r="E2397">
        <v>1</v>
      </c>
      <c r="F2397">
        <v>1</v>
      </c>
      <c r="G2397" t="s">
        <v>1208</v>
      </c>
      <c r="H2397">
        <v>0</v>
      </c>
      <c r="I2397">
        <v>1.75231E-2</v>
      </c>
      <c r="J2397">
        <v>5.7464000000000001E-2</v>
      </c>
      <c r="K2397">
        <v>0.13123399999999999</v>
      </c>
      <c r="L2397">
        <v>0.24490799999999999</v>
      </c>
      <c r="M2397">
        <v>0.38923999999999997</v>
      </c>
      <c r="N2397">
        <v>0.54479900000000003</v>
      </c>
      <c r="O2397">
        <v>0.68996599999999997</v>
      </c>
      <c r="P2397">
        <v>0.80825499999999995</v>
      </c>
      <c r="Q2397">
        <v>0.892262</v>
      </c>
      <c r="R2397">
        <v>0.94422099999999998</v>
      </c>
      <c r="S2397">
        <v>0.97264600000000001</v>
      </c>
      <c r="T2397">
        <v>0.98685900000000004</v>
      </c>
      <c r="U2397">
        <v>0.99361600000000005</v>
      </c>
      <c r="V2397">
        <v>0.99678199999999995</v>
      </c>
      <c r="W2397">
        <v>0.99828600000000001</v>
      </c>
      <c r="X2397">
        <v>0.99902400000000002</v>
      </c>
      <c r="Y2397">
        <v>0.99940099999999998</v>
      </c>
      <c r="Z2397">
        <v>0.99960199999999999</v>
      </c>
      <c r="AA2397">
        <v>0.99971500000000002</v>
      </c>
      <c r="AB2397">
        <v>0.99978</v>
      </c>
      <c r="AC2397">
        <v>0.99981900000000001</v>
      </c>
      <c r="AD2397">
        <v>0.99984200000000001</v>
      </c>
      <c r="AE2397">
        <v>0.99985500000000005</v>
      </c>
      <c r="AF2397">
        <v>0.99986299999999995</v>
      </c>
      <c r="AG2397">
        <v>0.99986600000000003</v>
      </c>
      <c r="AH2397">
        <v>0.99986600000000003</v>
      </c>
      <c r="AI2397">
        <v>0.99986399999999998</v>
      </c>
      <c r="AJ2397">
        <v>0.99987000000000004</v>
      </c>
      <c r="AK2397">
        <v>0.999884</v>
      </c>
      <c r="AL2397">
        <v>0.99990599999999996</v>
      </c>
    </row>
    <row r="2398" spans="1:38" x14ac:dyDescent="0.35">
      <c r="A2398" t="s">
        <v>810</v>
      </c>
      <c r="B2398">
        <v>5</v>
      </c>
      <c r="C2398">
        <v>2014</v>
      </c>
      <c r="D2398">
        <v>1</v>
      </c>
      <c r="E2398">
        <v>1</v>
      </c>
      <c r="F2398">
        <v>1</v>
      </c>
      <c r="G2398" t="s">
        <v>1209</v>
      </c>
      <c r="H2398">
        <v>1.5756900000000001E-2</v>
      </c>
      <c r="I2398">
        <v>7.0246400000000001E-2</v>
      </c>
      <c r="J2398">
        <v>0.17907899999999999</v>
      </c>
      <c r="K2398">
        <v>0.32938800000000001</v>
      </c>
      <c r="L2398">
        <v>0.52222900000000005</v>
      </c>
      <c r="M2398">
        <v>0.75043099999999996</v>
      </c>
      <c r="N2398">
        <v>1.00586</v>
      </c>
      <c r="O2398">
        <v>1.28041</v>
      </c>
      <c r="P2398">
        <v>1.56674</v>
      </c>
      <c r="Q2398">
        <v>1.8593999999999999</v>
      </c>
      <c r="R2398">
        <v>2.1556099999999998</v>
      </c>
      <c r="S2398">
        <v>2.4538199999999999</v>
      </c>
      <c r="T2398">
        <v>2.7516699999999998</v>
      </c>
      <c r="U2398">
        <v>3.0459000000000001</v>
      </c>
      <c r="V2398">
        <v>3.3331900000000001</v>
      </c>
      <c r="W2398">
        <v>3.6108600000000002</v>
      </c>
      <c r="X2398">
        <v>3.87703</v>
      </c>
      <c r="Y2398">
        <v>4.1304999999999996</v>
      </c>
      <c r="Z2398">
        <v>4.3705499999999997</v>
      </c>
      <c r="AA2398">
        <v>4.5968499999999999</v>
      </c>
      <c r="AB2398">
        <v>4.80931</v>
      </c>
      <c r="AC2398">
        <v>5.008</v>
      </c>
      <c r="AD2398">
        <v>5.1930699999999996</v>
      </c>
      <c r="AE2398">
        <v>5.36477</v>
      </c>
      <c r="AF2398">
        <v>5.5234199999999998</v>
      </c>
      <c r="AG2398">
        <v>5.6694000000000004</v>
      </c>
      <c r="AH2398">
        <v>5.8031800000000002</v>
      </c>
      <c r="AI2398">
        <v>5.9253</v>
      </c>
      <c r="AJ2398">
        <v>6.0346500000000001</v>
      </c>
      <c r="AK2398">
        <v>6.1326799999999997</v>
      </c>
      <c r="AL2398">
        <v>6.3529099999999996</v>
      </c>
    </row>
    <row r="2399" spans="1:38" x14ac:dyDescent="0.35">
      <c r="A2399" t="s">
        <v>808</v>
      </c>
      <c r="B2399">
        <v>6</v>
      </c>
      <c r="C2399">
        <v>2014</v>
      </c>
      <c r="D2399">
        <v>1</v>
      </c>
      <c r="E2399">
        <v>1</v>
      </c>
      <c r="F2399">
        <v>1</v>
      </c>
      <c r="G2399" t="s">
        <v>1210</v>
      </c>
      <c r="H2399">
        <v>0</v>
      </c>
      <c r="I2399">
        <v>8.1285999999999997E-3</v>
      </c>
      <c r="J2399">
        <v>4.4974800000000002E-2</v>
      </c>
      <c r="K2399">
        <v>0.139098</v>
      </c>
      <c r="L2399">
        <v>0.30765999999999999</v>
      </c>
      <c r="M2399">
        <v>0.52420900000000004</v>
      </c>
      <c r="N2399">
        <v>0.73062700000000003</v>
      </c>
      <c r="O2399">
        <v>0.877054</v>
      </c>
      <c r="P2399">
        <v>0.95405300000000004</v>
      </c>
      <c r="Q2399">
        <v>0.98509000000000002</v>
      </c>
      <c r="R2399">
        <v>0.99543599999999999</v>
      </c>
      <c r="S2399">
        <v>0.99854900000000002</v>
      </c>
      <c r="T2399">
        <v>0.99946100000000004</v>
      </c>
      <c r="U2399">
        <v>0.99973599999999996</v>
      </c>
      <c r="V2399">
        <v>0.99982300000000002</v>
      </c>
      <c r="W2399">
        <v>0.99985400000000002</v>
      </c>
      <c r="X2399">
        <v>0.99986600000000003</v>
      </c>
      <c r="Y2399">
        <v>0.99987099999999995</v>
      </c>
      <c r="Z2399">
        <v>0.99987300000000001</v>
      </c>
      <c r="AA2399">
        <v>0.99987400000000004</v>
      </c>
      <c r="AB2399">
        <v>0.99987499999999996</v>
      </c>
      <c r="AC2399">
        <v>0.99987499999999996</v>
      </c>
      <c r="AD2399">
        <v>0.99987499999999996</v>
      </c>
      <c r="AE2399">
        <v>0.99987499999999996</v>
      </c>
      <c r="AF2399">
        <v>0.99987499999999996</v>
      </c>
      <c r="AG2399">
        <v>0.99987499999999996</v>
      </c>
      <c r="AH2399">
        <v>0.99987499999999996</v>
      </c>
      <c r="AI2399">
        <v>0.99987499999999996</v>
      </c>
      <c r="AJ2399">
        <v>0.99987499999999996</v>
      </c>
      <c r="AK2399">
        <v>0.99987499999999996</v>
      </c>
      <c r="AL2399">
        <v>0.99987599999999999</v>
      </c>
    </row>
    <row r="2400" spans="1:38" x14ac:dyDescent="0.35">
      <c r="A2400" t="s">
        <v>810</v>
      </c>
      <c r="B2400">
        <v>6</v>
      </c>
      <c r="C2400">
        <v>2014</v>
      </c>
      <c r="D2400">
        <v>1</v>
      </c>
      <c r="E2400">
        <v>1</v>
      </c>
      <c r="F2400">
        <v>1</v>
      </c>
      <c r="G2400" t="s">
        <v>1211</v>
      </c>
      <c r="H2400">
        <v>2.0172599999999999E-2</v>
      </c>
      <c r="I2400">
        <v>8.0052300000000007E-2</v>
      </c>
      <c r="J2400">
        <v>0.192721</v>
      </c>
      <c r="K2400">
        <v>0.34431499999999998</v>
      </c>
      <c r="L2400">
        <v>0.53434400000000004</v>
      </c>
      <c r="M2400">
        <v>0.75473299999999999</v>
      </c>
      <c r="N2400">
        <v>0.99711099999999997</v>
      </c>
      <c r="O2400">
        <v>1.25593</v>
      </c>
      <c r="P2400">
        <v>1.5311699999999999</v>
      </c>
      <c r="Q2400">
        <v>1.8228500000000001</v>
      </c>
      <c r="R2400">
        <v>2.1259399999999999</v>
      </c>
      <c r="S2400">
        <v>2.4331900000000002</v>
      </c>
      <c r="T2400">
        <v>2.7385799999999998</v>
      </c>
      <c r="U2400">
        <v>3.0379200000000002</v>
      </c>
      <c r="V2400">
        <v>3.3283499999999999</v>
      </c>
      <c r="W2400">
        <v>3.6078600000000001</v>
      </c>
      <c r="X2400">
        <v>3.8751000000000002</v>
      </c>
      <c r="Y2400">
        <v>4.1291900000000004</v>
      </c>
      <c r="Z2400">
        <v>4.3696200000000003</v>
      </c>
      <c r="AA2400">
        <v>4.5961499999999997</v>
      </c>
      <c r="AB2400">
        <v>4.8087600000000004</v>
      </c>
      <c r="AC2400">
        <v>5.0075399999999997</v>
      </c>
      <c r="AD2400">
        <v>5.1926800000000002</v>
      </c>
      <c r="AE2400">
        <v>5.36442</v>
      </c>
      <c r="AF2400">
        <v>5.5230899999999998</v>
      </c>
      <c r="AG2400">
        <v>5.6690899999999997</v>
      </c>
      <c r="AH2400">
        <v>5.8028700000000004</v>
      </c>
      <c r="AI2400">
        <v>5.9249799999999997</v>
      </c>
      <c r="AJ2400">
        <v>6.0343600000000004</v>
      </c>
      <c r="AK2400">
        <v>6.1324500000000004</v>
      </c>
      <c r="AL2400">
        <v>6.3527800000000001</v>
      </c>
    </row>
    <row r="2401" spans="1:38" x14ac:dyDescent="0.35">
      <c r="A2401" t="s">
        <v>806</v>
      </c>
      <c r="B2401" t="s">
        <v>103</v>
      </c>
      <c r="C2401">
        <v>2015</v>
      </c>
      <c r="D2401">
        <v>1</v>
      </c>
      <c r="E2401">
        <v>1</v>
      </c>
      <c r="F2401">
        <v>1</v>
      </c>
      <c r="G2401" t="s">
        <v>1212</v>
      </c>
      <c r="H2401">
        <v>0</v>
      </c>
      <c r="I2401">
        <v>0</v>
      </c>
      <c r="J2401">
        <v>0</v>
      </c>
      <c r="K2401">
        <v>0</v>
      </c>
      <c r="L2401">
        <v>3.49948E-2</v>
      </c>
      <c r="M2401">
        <v>0.17141000000000001</v>
      </c>
      <c r="N2401">
        <v>0.46875600000000001</v>
      </c>
      <c r="O2401">
        <v>0.85585699999999998</v>
      </c>
      <c r="P2401">
        <v>1.24166</v>
      </c>
      <c r="Q2401">
        <v>1.59975</v>
      </c>
      <c r="R2401">
        <v>1.93689</v>
      </c>
      <c r="S2401">
        <v>2.2614999999999998</v>
      </c>
      <c r="T2401">
        <v>2.5771500000000001</v>
      </c>
      <c r="U2401">
        <v>2.8841199999999998</v>
      </c>
      <c r="V2401">
        <v>3.1814</v>
      </c>
      <c r="W2401">
        <v>3.4676999999999998</v>
      </c>
      <c r="X2401">
        <v>3.7418499999999999</v>
      </c>
      <c r="Y2401">
        <v>4.00298</v>
      </c>
      <c r="Z2401">
        <v>4.2505100000000002</v>
      </c>
      <c r="AA2401">
        <v>4.4841600000000001</v>
      </c>
      <c r="AB2401">
        <v>4.70383</v>
      </c>
      <c r="AC2401">
        <v>4.9095800000000001</v>
      </c>
      <c r="AD2401">
        <v>5.1015600000000001</v>
      </c>
      <c r="AE2401">
        <v>5.2799899999999997</v>
      </c>
      <c r="AF2401">
        <v>5.4451799999999997</v>
      </c>
      <c r="AG2401">
        <v>5.59748</v>
      </c>
      <c r="AH2401">
        <v>5.7373099999999999</v>
      </c>
      <c r="AI2401">
        <v>5.8651999999999997</v>
      </c>
      <c r="AJ2401">
        <v>5.9817099999999996</v>
      </c>
      <c r="AK2401">
        <v>6.0844100000000001</v>
      </c>
      <c r="AL2401">
        <v>6.3153199999999998</v>
      </c>
    </row>
    <row r="2402" spans="1:38" x14ac:dyDescent="0.35">
      <c r="A2402" t="s">
        <v>808</v>
      </c>
      <c r="B2402">
        <v>1</v>
      </c>
      <c r="C2402">
        <v>2015</v>
      </c>
      <c r="D2402">
        <v>1</v>
      </c>
      <c r="E2402">
        <v>1</v>
      </c>
      <c r="F2402">
        <v>1</v>
      </c>
      <c r="G2402" t="s">
        <v>1213</v>
      </c>
      <c r="H2402">
        <v>0</v>
      </c>
      <c r="I2402" s="2">
        <v>3.0194099999999998E-8</v>
      </c>
      <c r="J2402" s="2">
        <v>4.2802400000000002E-5</v>
      </c>
      <c r="K2402">
        <v>4.2118399999999997E-3</v>
      </c>
      <c r="L2402">
        <v>7.0787600000000006E-2</v>
      </c>
      <c r="M2402">
        <v>0.33708700000000003</v>
      </c>
      <c r="N2402">
        <v>0.69574499999999995</v>
      </c>
      <c r="O2402">
        <v>0.89977700000000005</v>
      </c>
      <c r="P2402">
        <v>0.94621</v>
      </c>
      <c r="Q2402">
        <v>0.92057199999999995</v>
      </c>
      <c r="R2402">
        <v>0.86794300000000002</v>
      </c>
      <c r="S2402">
        <v>0.80538500000000002</v>
      </c>
      <c r="T2402">
        <v>0.74053899999999995</v>
      </c>
      <c r="U2402">
        <v>0.67755500000000002</v>
      </c>
      <c r="V2402">
        <v>0.61872799999999994</v>
      </c>
      <c r="W2402">
        <v>0.56517399999999995</v>
      </c>
      <c r="X2402">
        <v>0.51725900000000002</v>
      </c>
      <c r="Y2402">
        <v>0.47489100000000001</v>
      </c>
      <c r="Z2402">
        <v>0.437724</v>
      </c>
      <c r="AA2402">
        <v>0.40528999999999998</v>
      </c>
      <c r="AB2402">
        <v>0.37708199999999997</v>
      </c>
      <c r="AC2402">
        <v>0.352601</v>
      </c>
      <c r="AD2402">
        <v>0.33138099999999998</v>
      </c>
      <c r="AE2402">
        <v>0.313002</v>
      </c>
      <c r="AF2402">
        <v>0.297093</v>
      </c>
      <c r="AG2402">
        <v>0.283327</v>
      </c>
      <c r="AH2402">
        <v>0.27142300000000003</v>
      </c>
      <c r="AI2402">
        <v>0.26113599999999998</v>
      </c>
      <c r="AJ2402">
        <v>0.25156899999999999</v>
      </c>
      <c r="AK2402">
        <v>0.242502</v>
      </c>
      <c r="AL2402">
        <v>0.22307199999999999</v>
      </c>
    </row>
    <row r="2403" spans="1:38" x14ac:dyDescent="0.35">
      <c r="A2403" t="s">
        <v>810</v>
      </c>
      <c r="B2403">
        <v>1</v>
      </c>
      <c r="C2403">
        <v>2015</v>
      </c>
      <c r="D2403">
        <v>1</v>
      </c>
      <c r="E2403">
        <v>1</v>
      </c>
      <c r="F2403">
        <v>1</v>
      </c>
      <c r="G2403" t="s">
        <v>1214</v>
      </c>
      <c r="H2403">
        <v>1.0461399999999999E-2</v>
      </c>
      <c r="I2403">
        <v>0.21921199999999999</v>
      </c>
      <c r="J2403">
        <v>0.38541900000000001</v>
      </c>
      <c r="K2403">
        <v>0.54100099999999995</v>
      </c>
      <c r="L2403">
        <v>0.701515</v>
      </c>
      <c r="M2403">
        <v>0.86369600000000002</v>
      </c>
      <c r="N2403">
        <v>1.04054</v>
      </c>
      <c r="O2403">
        <v>1.25349</v>
      </c>
      <c r="P2403">
        <v>1.5056799999999999</v>
      </c>
      <c r="Q2403">
        <v>1.78091</v>
      </c>
      <c r="R2403">
        <v>2.0630600000000001</v>
      </c>
      <c r="S2403">
        <v>2.3428</v>
      </c>
      <c r="T2403">
        <v>2.6150099999999998</v>
      </c>
      <c r="U2403">
        <v>2.87642</v>
      </c>
      <c r="V2403">
        <v>3.1248100000000001</v>
      </c>
      <c r="W2403">
        <v>3.3586499999999999</v>
      </c>
      <c r="X2403">
        <v>3.5769799999999998</v>
      </c>
      <c r="Y2403">
        <v>3.7793100000000002</v>
      </c>
      <c r="Z2403">
        <v>3.9654699999999998</v>
      </c>
      <c r="AA2403">
        <v>4.1356299999999999</v>
      </c>
      <c r="AB2403">
        <v>4.2901499999999997</v>
      </c>
      <c r="AC2403">
        <v>4.4295999999999998</v>
      </c>
      <c r="AD2403">
        <v>4.5546600000000002</v>
      </c>
      <c r="AE2403">
        <v>4.6661000000000001</v>
      </c>
      <c r="AF2403">
        <v>4.7647399999999998</v>
      </c>
      <c r="AG2403">
        <v>4.8514400000000002</v>
      </c>
      <c r="AH2403">
        <v>4.9270500000000004</v>
      </c>
      <c r="AI2403">
        <v>4.9923999999999999</v>
      </c>
      <c r="AJ2403">
        <v>5.0635599999999998</v>
      </c>
      <c r="AK2403">
        <v>5.1425299999999998</v>
      </c>
      <c r="AL2403">
        <v>5.3220299999999998</v>
      </c>
    </row>
    <row r="2404" spans="1:38" x14ac:dyDescent="0.35">
      <c r="A2404" t="s">
        <v>808</v>
      </c>
      <c r="B2404">
        <v>2</v>
      </c>
      <c r="C2404">
        <v>2015</v>
      </c>
      <c r="D2404">
        <v>1</v>
      </c>
      <c r="E2404">
        <v>1</v>
      </c>
      <c r="F2404">
        <v>1</v>
      </c>
      <c r="G2404" t="s">
        <v>1215</v>
      </c>
      <c r="H2404">
        <v>0</v>
      </c>
      <c r="I2404" s="2">
        <v>1.7148099999999999E-13</v>
      </c>
      <c r="J2404" s="2">
        <v>3.10962E-8</v>
      </c>
      <c r="K2404" s="2">
        <v>1.4216599999999999E-4</v>
      </c>
      <c r="L2404">
        <v>1.84998E-2</v>
      </c>
      <c r="M2404">
        <v>0.216859</v>
      </c>
      <c r="N2404">
        <v>0.621637</v>
      </c>
      <c r="O2404">
        <v>0.88911799999999996</v>
      </c>
      <c r="P2404">
        <v>0.97618799999999994</v>
      </c>
      <c r="Q2404">
        <v>0.99547799999999997</v>
      </c>
      <c r="R2404">
        <v>0.99912999999999996</v>
      </c>
      <c r="S2404">
        <v>0.99981500000000001</v>
      </c>
      <c r="T2404">
        <v>0.99995400000000001</v>
      </c>
      <c r="U2404">
        <v>0.99998699999999996</v>
      </c>
      <c r="V2404">
        <v>0.99999499999999997</v>
      </c>
      <c r="W2404">
        <v>0.99999800000000005</v>
      </c>
      <c r="X2404">
        <v>0.99999899999999997</v>
      </c>
      <c r="Y2404">
        <v>0.99999899999999997</v>
      </c>
      <c r="Z2404">
        <v>1</v>
      </c>
      <c r="AA2404">
        <v>1</v>
      </c>
      <c r="AB2404">
        <v>1</v>
      </c>
      <c r="AC2404">
        <v>1</v>
      </c>
      <c r="AD2404">
        <v>1</v>
      </c>
      <c r="AE2404">
        <v>1</v>
      </c>
      <c r="AF2404">
        <v>1</v>
      </c>
      <c r="AG2404">
        <v>1</v>
      </c>
      <c r="AH2404">
        <v>1</v>
      </c>
      <c r="AI2404">
        <v>1</v>
      </c>
      <c r="AJ2404">
        <v>1</v>
      </c>
      <c r="AK2404">
        <v>1</v>
      </c>
      <c r="AL2404">
        <v>1</v>
      </c>
    </row>
    <row r="2405" spans="1:38" x14ac:dyDescent="0.35">
      <c r="A2405" t="s">
        <v>810</v>
      </c>
      <c r="B2405">
        <v>2</v>
      </c>
      <c r="C2405">
        <v>2015</v>
      </c>
      <c r="D2405">
        <v>1</v>
      </c>
      <c r="E2405">
        <v>1</v>
      </c>
      <c r="F2405">
        <v>1</v>
      </c>
      <c r="G2405" t="s">
        <v>1216</v>
      </c>
      <c r="H2405">
        <v>0.18126999999999999</v>
      </c>
      <c r="I2405">
        <v>0.40435300000000002</v>
      </c>
      <c r="J2405">
        <v>0.67337599999999997</v>
      </c>
      <c r="K2405">
        <v>0.79805499999999996</v>
      </c>
      <c r="L2405">
        <v>0.87397800000000003</v>
      </c>
      <c r="M2405">
        <v>0.95837099999999997</v>
      </c>
      <c r="N2405">
        <v>1.08239</v>
      </c>
      <c r="O2405">
        <v>1.2719100000000001</v>
      </c>
      <c r="P2405">
        <v>1.5252699999999999</v>
      </c>
      <c r="Q2405">
        <v>1.8165</v>
      </c>
      <c r="R2405">
        <v>2.12262</v>
      </c>
      <c r="S2405">
        <v>2.4317700000000002</v>
      </c>
      <c r="T2405">
        <v>2.738</v>
      </c>
      <c r="U2405">
        <v>3.0376799999999999</v>
      </c>
      <c r="V2405">
        <v>3.3282400000000001</v>
      </c>
      <c r="W2405">
        <v>3.6078000000000001</v>
      </c>
      <c r="X2405">
        <v>3.87507</v>
      </c>
      <c r="Y2405">
        <v>4.1291700000000002</v>
      </c>
      <c r="Z2405">
        <v>4.3696000000000002</v>
      </c>
      <c r="AA2405">
        <v>4.5961400000000001</v>
      </c>
      <c r="AB2405">
        <v>4.8087600000000004</v>
      </c>
      <c r="AC2405">
        <v>5.0075399999999997</v>
      </c>
      <c r="AD2405">
        <v>5.1926699999999997</v>
      </c>
      <c r="AE2405">
        <v>5.36442</v>
      </c>
      <c r="AF2405">
        <v>5.5230899999999998</v>
      </c>
      <c r="AG2405">
        <v>5.6690800000000001</v>
      </c>
      <c r="AH2405">
        <v>5.8028599999999999</v>
      </c>
      <c r="AI2405">
        <v>5.9249799999999997</v>
      </c>
      <c r="AJ2405">
        <v>6.0343499999999999</v>
      </c>
      <c r="AK2405">
        <v>6.1324399999999999</v>
      </c>
      <c r="AL2405">
        <v>6.3527800000000001</v>
      </c>
    </row>
    <row r="2406" spans="1:38" x14ac:dyDescent="0.35">
      <c r="A2406" t="s">
        <v>808</v>
      </c>
      <c r="B2406">
        <v>3</v>
      </c>
      <c r="C2406">
        <v>2015</v>
      </c>
      <c r="D2406">
        <v>1</v>
      </c>
      <c r="E2406">
        <v>1</v>
      </c>
      <c r="F2406">
        <v>1</v>
      </c>
      <c r="G2406" t="s">
        <v>1217</v>
      </c>
      <c r="H2406">
        <v>0</v>
      </c>
      <c r="I2406" s="2">
        <v>2.2679499999999999E-7</v>
      </c>
      <c r="J2406" s="2">
        <v>2.5400400000000002E-5</v>
      </c>
      <c r="K2406">
        <v>1.3362000000000001E-3</v>
      </c>
      <c r="L2406">
        <v>3.0018300000000001E-2</v>
      </c>
      <c r="M2406">
        <v>0.20678099999999999</v>
      </c>
      <c r="N2406">
        <v>0.54617300000000002</v>
      </c>
      <c r="O2406">
        <v>0.81882100000000002</v>
      </c>
      <c r="P2406">
        <v>0.94275900000000001</v>
      </c>
      <c r="Q2406">
        <v>0.98362499999999997</v>
      </c>
      <c r="R2406">
        <v>0.99531400000000003</v>
      </c>
      <c r="S2406">
        <v>0.99857200000000002</v>
      </c>
      <c r="T2406">
        <v>0.99952099999999999</v>
      </c>
      <c r="U2406">
        <v>0.99982000000000004</v>
      </c>
      <c r="V2406">
        <v>0.99992400000000004</v>
      </c>
      <c r="W2406">
        <v>0.99996399999999996</v>
      </c>
      <c r="X2406">
        <v>0.99998100000000001</v>
      </c>
      <c r="Y2406">
        <v>0.99998900000000002</v>
      </c>
      <c r="Z2406">
        <v>0.99999300000000002</v>
      </c>
      <c r="AA2406">
        <v>0.99999499999999997</v>
      </c>
      <c r="AB2406">
        <v>0.999996</v>
      </c>
      <c r="AC2406">
        <v>0.99999700000000002</v>
      </c>
      <c r="AD2406">
        <v>0.99999700000000002</v>
      </c>
      <c r="AE2406">
        <v>0.99999800000000005</v>
      </c>
      <c r="AF2406">
        <v>0.99999800000000005</v>
      </c>
      <c r="AG2406">
        <v>0.99999800000000005</v>
      </c>
      <c r="AH2406">
        <v>0.99999700000000002</v>
      </c>
      <c r="AI2406">
        <v>0.99999700000000002</v>
      </c>
      <c r="AJ2406">
        <v>0.99999700000000002</v>
      </c>
      <c r="AK2406">
        <v>0.99999800000000005</v>
      </c>
      <c r="AL2406">
        <v>0.99999899999999997</v>
      </c>
    </row>
    <row r="2407" spans="1:38" x14ac:dyDescent="0.35">
      <c r="A2407" t="s">
        <v>810</v>
      </c>
      <c r="B2407">
        <v>3</v>
      </c>
      <c r="C2407">
        <v>2015</v>
      </c>
      <c r="D2407">
        <v>1</v>
      </c>
      <c r="E2407">
        <v>1</v>
      </c>
      <c r="F2407">
        <v>1</v>
      </c>
      <c r="G2407" t="s">
        <v>1218</v>
      </c>
      <c r="H2407">
        <v>4.0964199999999999E-2</v>
      </c>
      <c r="I2407">
        <v>0.13791900000000001</v>
      </c>
      <c r="J2407">
        <v>0.31542500000000001</v>
      </c>
      <c r="K2407">
        <v>0.54575099999999999</v>
      </c>
      <c r="L2407">
        <v>0.75289799999999996</v>
      </c>
      <c r="M2407">
        <v>0.91881699999999999</v>
      </c>
      <c r="N2407">
        <v>1.0877300000000001</v>
      </c>
      <c r="O2407">
        <v>1.2921</v>
      </c>
      <c r="P2407">
        <v>1.5413300000000001</v>
      </c>
      <c r="Q2407">
        <v>1.8248500000000001</v>
      </c>
      <c r="R2407">
        <v>2.12622</v>
      </c>
      <c r="S2407">
        <v>2.4332400000000001</v>
      </c>
      <c r="T2407">
        <v>2.7386200000000001</v>
      </c>
      <c r="U2407">
        <v>3.03796</v>
      </c>
      <c r="V2407">
        <v>3.3283700000000001</v>
      </c>
      <c r="W2407">
        <v>3.6078800000000002</v>
      </c>
      <c r="X2407">
        <v>3.8751099999999998</v>
      </c>
      <c r="Y2407">
        <v>4.1292</v>
      </c>
      <c r="Z2407">
        <v>4.3696200000000003</v>
      </c>
      <c r="AA2407">
        <v>4.5961600000000002</v>
      </c>
      <c r="AB2407">
        <v>4.80877</v>
      </c>
      <c r="AC2407">
        <v>5.0075500000000002</v>
      </c>
      <c r="AD2407">
        <v>5.1926800000000002</v>
      </c>
      <c r="AE2407">
        <v>5.36442</v>
      </c>
      <c r="AF2407">
        <v>5.5231000000000003</v>
      </c>
      <c r="AG2407">
        <v>5.6690899999999997</v>
      </c>
      <c r="AH2407">
        <v>5.8028700000000004</v>
      </c>
      <c r="AI2407">
        <v>5.9249900000000002</v>
      </c>
      <c r="AJ2407">
        <v>6.0343600000000004</v>
      </c>
      <c r="AK2407">
        <v>6.1324500000000004</v>
      </c>
      <c r="AL2407">
        <v>6.3527800000000001</v>
      </c>
    </row>
    <row r="2408" spans="1:38" x14ac:dyDescent="0.35">
      <c r="A2408" t="s">
        <v>808</v>
      </c>
      <c r="B2408">
        <v>4</v>
      </c>
      <c r="C2408">
        <v>2015</v>
      </c>
      <c r="D2408">
        <v>1</v>
      </c>
      <c r="E2408">
        <v>1</v>
      </c>
      <c r="F2408">
        <v>1</v>
      </c>
      <c r="G2408" t="s">
        <v>1219</v>
      </c>
      <c r="H2408">
        <v>0</v>
      </c>
      <c r="I2408">
        <v>5.9599900000000005E-4</v>
      </c>
      <c r="J2408">
        <v>1.7710699999999999E-2</v>
      </c>
      <c r="K2408">
        <v>0.131772</v>
      </c>
      <c r="L2408">
        <v>0.42693199999999998</v>
      </c>
      <c r="M2408">
        <v>0.75971</v>
      </c>
      <c r="N2408">
        <v>0.93682200000000004</v>
      </c>
      <c r="O2408">
        <v>0.986016</v>
      </c>
      <c r="P2408">
        <v>0.99150300000000002</v>
      </c>
      <c r="Q2408">
        <v>0.98667499999999997</v>
      </c>
      <c r="R2408">
        <v>0.97902199999999995</v>
      </c>
      <c r="S2408">
        <v>0.97016999999999998</v>
      </c>
      <c r="T2408">
        <v>0.96070900000000004</v>
      </c>
      <c r="U2408">
        <v>0.95099500000000003</v>
      </c>
      <c r="V2408">
        <v>0.94128100000000003</v>
      </c>
      <c r="W2408">
        <v>0.93174699999999999</v>
      </c>
      <c r="X2408">
        <v>0.92252000000000001</v>
      </c>
      <c r="Y2408">
        <v>0.913686</v>
      </c>
      <c r="Z2408">
        <v>0.90530100000000002</v>
      </c>
      <c r="AA2408">
        <v>0.89739599999999997</v>
      </c>
      <c r="AB2408">
        <v>0.88998699999999997</v>
      </c>
      <c r="AC2408">
        <v>0.883077</v>
      </c>
      <c r="AD2408">
        <v>0.87666299999999997</v>
      </c>
      <c r="AE2408">
        <v>0.87073500000000004</v>
      </c>
      <c r="AF2408">
        <v>0.86528099999999997</v>
      </c>
      <c r="AG2408">
        <v>0.86028300000000002</v>
      </c>
      <c r="AH2408">
        <v>0.85572099999999995</v>
      </c>
      <c r="AI2408">
        <v>0.85157400000000005</v>
      </c>
      <c r="AJ2408">
        <v>0.84785500000000003</v>
      </c>
      <c r="AK2408">
        <v>0.84451200000000004</v>
      </c>
      <c r="AL2408">
        <v>0.83702200000000004</v>
      </c>
    </row>
    <row r="2409" spans="1:38" x14ac:dyDescent="0.35">
      <c r="A2409" t="s">
        <v>810</v>
      </c>
      <c r="B2409">
        <v>4</v>
      </c>
      <c r="C2409">
        <v>2015</v>
      </c>
      <c r="D2409">
        <v>1</v>
      </c>
      <c r="E2409">
        <v>1</v>
      </c>
      <c r="F2409">
        <v>1</v>
      </c>
      <c r="G2409" t="s">
        <v>1220</v>
      </c>
      <c r="H2409">
        <v>4.4361999999999999E-2</v>
      </c>
      <c r="I2409">
        <v>0.118745</v>
      </c>
      <c r="J2409">
        <v>0.23807700000000001</v>
      </c>
      <c r="K2409">
        <v>0.384463</v>
      </c>
      <c r="L2409">
        <v>0.55340500000000004</v>
      </c>
      <c r="M2409">
        <v>0.74162899999999998</v>
      </c>
      <c r="N2409">
        <v>0.96105399999999996</v>
      </c>
      <c r="O2409">
        <v>1.2196400000000001</v>
      </c>
      <c r="P2409">
        <v>1.5064</v>
      </c>
      <c r="Q2409">
        <v>1.8074699999999999</v>
      </c>
      <c r="R2409">
        <v>2.11416</v>
      </c>
      <c r="S2409">
        <v>2.4209499999999999</v>
      </c>
      <c r="T2409">
        <v>2.7237399999999998</v>
      </c>
      <c r="U2409">
        <v>3.0193500000000002</v>
      </c>
      <c r="V2409">
        <v>3.3053599999999999</v>
      </c>
      <c r="W2409">
        <v>3.5799400000000001</v>
      </c>
      <c r="X2409">
        <v>3.8418199999999998</v>
      </c>
      <c r="Y2409">
        <v>4.0901699999999996</v>
      </c>
      <c r="Z2409">
        <v>4.3245100000000001</v>
      </c>
      <c r="AA2409">
        <v>4.5446600000000004</v>
      </c>
      <c r="AB2409">
        <v>4.7506399999999998</v>
      </c>
      <c r="AC2409">
        <v>4.9426300000000003</v>
      </c>
      <c r="AD2409">
        <v>5.1208900000000002</v>
      </c>
      <c r="AE2409">
        <v>5.2857700000000003</v>
      </c>
      <c r="AF2409">
        <v>5.4376899999999999</v>
      </c>
      <c r="AG2409">
        <v>5.5771100000000002</v>
      </c>
      <c r="AH2409">
        <v>5.7045599999999999</v>
      </c>
      <c r="AI2409">
        <v>5.8206300000000004</v>
      </c>
      <c r="AJ2409">
        <v>5.9263000000000003</v>
      </c>
      <c r="AK2409">
        <v>6.0229799999999996</v>
      </c>
      <c r="AL2409">
        <v>6.2406899999999998</v>
      </c>
    </row>
    <row r="2410" spans="1:38" x14ac:dyDescent="0.35">
      <c r="A2410" t="s">
        <v>808</v>
      </c>
      <c r="B2410">
        <v>5</v>
      </c>
      <c r="C2410">
        <v>2015</v>
      </c>
      <c r="D2410">
        <v>1</v>
      </c>
      <c r="E2410">
        <v>1</v>
      </c>
      <c r="F2410">
        <v>1</v>
      </c>
      <c r="G2410" t="s">
        <v>1221</v>
      </c>
      <c r="H2410">
        <v>0</v>
      </c>
      <c r="I2410">
        <v>5.9599900000000005E-4</v>
      </c>
      <c r="J2410">
        <v>1.7710699999999999E-2</v>
      </c>
      <c r="K2410">
        <v>0.131772</v>
      </c>
      <c r="L2410">
        <v>0.42693199999999998</v>
      </c>
      <c r="M2410">
        <v>0.75971</v>
      </c>
      <c r="N2410">
        <v>0.93682200000000004</v>
      </c>
      <c r="O2410">
        <v>0.986016</v>
      </c>
      <c r="P2410">
        <v>0.99150300000000002</v>
      </c>
      <c r="Q2410">
        <v>0.98667499999999997</v>
      </c>
      <c r="R2410">
        <v>0.97902199999999995</v>
      </c>
      <c r="S2410">
        <v>0.97016999999999998</v>
      </c>
      <c r="T2410">
        <v>0.96070900000000004</v>
      </c>
      <c r="U2410">
        <v>0.95099500000000003</v>
      </c>
      <c r="V2410">
        <v>0.94128100000000003</v>
      </c>
      <c r="W2410">
        <v>0.93174699999999999</v>
      </c>
      <c r="X2410">
        <v>0.92252000000000001</v>
      </c>
      <c r="Y2410">
        <v>0.913686</v>
      </c>
      <c r="Z2410">
        <v>0.90530100000000002</v>
      </c>
      <c r="AA2410">
        <v>0.89739599999999997</v>
      </c>
      <c r="AB2410">
        <v>0.88998699999999997</v>
      </c>
      <c r="AC2410">
        <v>0.883077</v>
      </c>
      <c r="AD2410">
        <v>0.87666299999999997</v>
      </c>
      <c r="AE2410">
        <v>0.87073500000000004</v>
      </c>
      <c r="AF2410">
        <v>0.86528099999999997</v>
      </c>
      <c r="AG2410">
        <v>0.86028300000000002</v>
      </c>
      <c r="AH2410">
        <v>0.85572099999999995</v>
      </c>
      <c r="AI2410">
        <v>0.85157400000000005</v>
      </c>
      <c r="AJ2410">
        <v>0.84785500000000003</v>
      </c>
      <c r="AK2410">
        <v>0.84451200000000004</v>
      </c>
      <c r="AL2410">
        <v>0.83702200000000004</v>
      </c>
    </row>
    <row r="2411" spans="1:38" x14ac:dyDescent="0.35">
      <c r="A2411" t="s">
        <v>810</v>
      </c>
      <c r="B2411">
        <v>5</v>
      </c>
      <c r="C2411">
        <v>2015</v>
      </c>
      <c r="D2411">
        <v>1</v>
      </c>
      <c r="E2411">
        <v>1</v>
      </c>
      <c r="F2411">
        <v>1</v>
      </c>
      <c r="G2411" t="s">
        <v>1222</v>
      </c>
      <c r="H2411">
        <v>4.4361999999999999E-2</v>
      </c>
      <c r="I2411">
        <v>0.118745</v>
      </c>
      <c r="J2411">
        <v>0.23807700000000001</v>
      </c>
      <c r="K2411">
        <v>0.384463</v>
      </c>
      <c r="L2411">
        <v>0.55340500000000004</v>
      </c>
      <c r="M2411">
        <v>0.74162899999999998</v>
      </c>
      <c r="N2411">
        <v>0.96105399999999996</v>
      </c>
      <c r="O2411">
        <v>1.2196400000000001</v>
      </c>
      <c r="P2411">
        <v>1.5064</v>
      </c>
      <c r="Q2411">
        <v>1.8074699999999999</v>
      </c>
      <c r="R2411">
        <v>2.11416</v>
      </c>
      <c r="S2411">
        <v>2.4209499999999999</v>
      </c>
      <c r="T2411">
        <v>2.7237399999999998</v>
      </c>
      <c r="U2411">
        <v>3.0193500000000002</v>
      </c>
      <c r="V2411">
        <v>3.3053599999999999</v>
      </c>
      <c r="W2411">
        <v>3.5799400000000001</v>
      </c>
      <c r="X2411">
        <v>3.8418199999999998</v>
      </c>
      <c r="Y2411">
        <v>4.0901699999999996</v>
      </c>
      <c r="Z2411">
        <v>4.3245100000000001</v>
      </c>
      <c r="AA2411">
        <v>4.5446600000000004</v>
      </c>
      <c r="AB2411">
        <v>4.7506399999999998</v>
      </c>
      <c r="AC2411">
        <v>4.9426300000000003</v>
      </c>
      <c r="AD2411">
        <v>5.1208900000000002</v>
      </c>
      <c r="AE2411">
        <v>5.2857700000000003</v>
      </c>
      <c r="AF2411">
        <v>5.4376899999999999</v>
      </c>
      <c r="AG2411">
        <v>5.5771100000000002</v>
      </c>
      <c r="AH2411">
        <v>5.7045599999999999</v>
      </c>
      <c r="AI2411">
        <v>5.8206300000000004</v>
      </c>
      <c r="AJ2411">
        <v>5.9263000000000003</v>
      </c>
      <c r="AK2411">
        <v>6.0229799999999996</v>
      </c>
      <c r="AL2411">
        <v>6.2406899999999998</v>
      </c>
    </row>
    <row r="2412" spans="1:38" x14ac:dyDescent="0.35">
      <c r="A2412" t="s">
        <v>808</v>
      </c>
      <c r="B2412">
        <v>6</v>
      </c>
      <c r="C2412">
        <v>2015</v>
      </c>
      <c r="D2412">
        <v>1</v>
      </c>
      <c r="E2412">
        <v>1</v>
      </c>
      <c r="F2412">
        <v>1</v>
      </c>
      <c r="G2412" t="s">
        <v>1223</v>
      </c>
      <c r="H2412">
        <v>0</v>
      </c>
      <c r="I2412">
        <v>8.1285999999999997E-3</v>
      </c>
      <c r="J2412">
        <v>4.4974800000000002E-2</v>
      </c>
      <c r="K2412">
        <v>0.139098</v>
      </c>
      <c r="L2412">
        <v>0.30765999999999999</v>
      </c>
      <c r="M2412">
        <v>0.52420900000000004</v>
      </c>
      <c r="N2412">
        <v>0.73062700000000003</v>
      </c>
      <c r="O2412">
        <v>0.877054</v>
      </c>
      <c r="P2412">
        <v>0.95405300000000004</v>
      </c>
      <c r="Q2412">
        <v>0.98509000000000002</v>
      </c>
      <c r="R2412">
        <v>0.99543599999999999</v>
      </c>
      <c r="S2412">
        <v>0.99854900000000002</v>
      </c>
      <c r="T2412">
        <v>0.99946100000000004</v>
      </c>
      <c r="U2412">
        <v>0.99973599999999996</v>
      </c>
      <c r="V2412">
        <v>0.99982300000000002</v>
      </c>
      <c r="W2412">
        <v>0.99985400000000002</v>
      </c>
      <c r="X2412">
        <v>0.99986600000000003</v>
      </c>
      <c r="Y2412">
        <v>0.99987099999999995</v>
      </c>
      <c r="Z2412">
        <v>0.99987300000000001</v>
      </c>
      <c r="AA2412">
        <v>0.99987400000000004</v>
      </c>
      <c r="AB2412">
        <v>0.99987499999999996</v>
      </c>
      <c r="AC2412">
        <v>0.99987499999999996</v>
      </c>
      <c r="AD2412">
        <v>0.99987499999999996</v>
      </c>
      <c r="AE2412">
        <v>0.99987499999999996</v>
      </c>
      <c r="AF2412">
        <v>0.99987499999999996</v>
      </c>
      <c r="AG2412">
        <v>0.99987499999999996</v>
      </c>
      <c r="AH2412">
        <v>0.99987499999999996</v>
      </c>
      <c r="AI2412">
        <v>0.99987499999999996</v>
      </c>
      <c r="AJ2412">
        <v>0.99987499999999996</v>
      </c>
      <c r="AK2412">
        <v>0.99987499999999996</v>
      </c>
      <c r="AL2412">
        <v>0.99987599999999999</v>
      </c>
    </row>
    <row r="2413" spans="1:38" x14ac:dyDescent="0.35">
      <c r="A2413" t="s">
        <v>810</v>
      </c>
      <c r="B2413">
        <v>6</v>
      </c>
      <c r="C2413">
        <v>2015</v>
      </c>
      <c r="D2413">
        <v>1</v>
      </c>
      <c r="E2413">
        <v>1</v>
      </c>
      <c r="F2413">
        <v>1</v>
      </c>
      <c r="G2413" t="s">
        <v>1224</v>
      </c>
      <c r="H2413">
        <v>2.0172599999999999E-2</v>
      </c>
      <c r="I2413">
        <v>8.0052300000000007E-2</v>
      </c>
      <c r="J2413">
        <v>0.192721</v>
      </c>
      <c r="K2413">
        <v>0.34431499999999998</v>
      </c>
      <c r="L2413">
        <v>0.53434400000000004</v>
      </c>
      <c r="M2413">
        <v>0.75473299999999999</v>
      </c>
      <c r="N2413">
        <v>0.99711099999999997</v>
      </c>
      <c r="O2413">
        <v>1.25593</v>
      </c>
      <c r="P2413">
        <v>1.5311699999999999</v>
      </c>
      <c r="Q2413">
        <v>1.8228500000000001</v>
      </c>
      <c r="R2413">
        <v>2.1259399999999999</v>
      </c>
      <c r="S2413">
        <v>2.4331900000000002</v>
      </c>
      <c r="T2413">
        <v>2.7385799999999998</v>
      </c>
      <c r="U2413">
        <v>3.0379200000000002</v>
      </c>
      <c r="V2413">
        <v>3.3283499999999999</v>
      </c>
      <c r="W2413">
        <v>3.6078600000000001</v>
      </c>
      <c r="X2413">
        <v>3.8751000000000002</v>
      </c>
      <c r="Y2413">
        <v>4.1291900000000004</v>
      </c>
      <c r="Z2413">
        <v>4.3696200000000003</v>
      </c>
      <c r="AA2413">
        <v>4.5961499999999997</v>
      </c>
      <c r="AB2413">
        <v>4.8087600000000004</v>
      </c>
      <c r="AC2413">
        <v>5.0075399999999997</v>
      </c>
      <c r="AD2413">
        <v>5.1926800000000002</v>
      </c>
      <c r="AE2413">
        <v>5.36442</v>
      </c>
      <c r="AF2413">
        <v>5.5230899999999998</v>
      </c>
      <c r="AG2413">
        <v>5.6690899999999997</v>
      </c>
      <c r="AH2413">
        <v>5.8028700000000004</v>
      </c>
      <c r="AI2413">
        <v>5.9249799999999997</v>
      </c>
      <c r="AJ2413">
        <v>6.0343600000000004</v>
      </c>
      <c r="AK2413">
        <v>6.1324500000000004</v>
      </c>
      <c r="AL2413">
        <v>6.3527800000000001</v>
      </c>
    </row>
    <row r="2414" spans="1:38" x14ac:dyDescent="0.35">
      <c r="A2414" t="s">
        <v>806</v>
      </c>
      <c r="B2414" t="s">
        <v>103</v>
      </c>
      <c r="C2414">
        <v>2016</v>
      </c>
      <c r="D2414">
        <v>1</v>
      </c>
      <c r="E2414">
        <v>1</v>
      </c>
      <c r="F2414">
        <v>1</v>
      </c>
      <c r="G2414" t="s">
        <v>1225</v>
      </c>
      <c r="H2414">
        <v>0</v>
      </c>
      <c r="I2414">
        <v>0</v>
      </c>
      <c r="J2414">
        <v>0</v>
      </c>
      <c r="K2414">
        <v>0</v>
      </c>
      <c r="L2414">
        <v>3.49948E-2</v>
      </c>
      <c r="M2414">
        <v>0.17141000000000001</v>
      </c>
      <c r="N2414">
        <v>0.46875600000000001</v>
      </c>
      <c r="O2414">
        <v>0.85585699999999998</v>
      </c>
      <c r="P2414">
        <v>1.24166</v>
      </c>
      <c r="Q2414">
        <v>1.59975</v>
      </c>
      <c r="R2414">
        <v>1.93689</v>
      </c>
      <c r="S2414">
        <v>2.2614999999999998</v>
      </c>
      <c r="T2414">
        <v>2.5771500000000001</v>
      </c>
      <c r="U2414">
        <v>2.8841199999999998</v>
      </c>
      <c r="V2414">
        <v>3.1814</v>
      </c>
      <c r="W2414">
        <v>3.4676999999999998</v>
      </c>
      <c r="X2414">
        <v>3.7418499999999999</v>
      </c>
      <c r="Y2414">
        <v>4.00298</v>
      </c>
      <c r="Z2414">
        <v>4.2505100000000002</v>
      </c>
      <c r="AA2414">
        <v>4.4841600000000001</v>
      </c>
      <c r="AB2414">
        <v>4.70383</v>
      </c>
      <c r="AC2414">
        <v>4.9095800000000001</v>
      </c>
      <c r="AD2414">
        <v>5.1015600000000001</v>
      </c>
      <c r="AE2414">
        <v>5.2799899999999997</v>
      </c>
      <c r="AF2414">
        <v>5.4451799999999997</v>
      </c>
      <c r="AG2414">
        <v>5.59748</v>
      </c>
      <c r="AH2414">
        <v>5.7373099999999999</v>
      </c>
      <c r="AI2414">
        <v>5.8651999999999997</v>
      </c>
      <c r="AJ2414">
        <v>5.9817099999999996</v>
      </c>
      <c r="AK2414">
        <v>6.0844100000000001</v>
      </c>
      <c r="AL2414">
        <v>6.3153199999999998</v>
      </c>
    </row>
    <row r="2415" spans="1:38" x14ac:dyDescent="0.35">
      <c r="A2415" t="s">
        <v>808</v>
      </c>
      <c r="B2415">
        <v>1</v>
      </c>
      <c r="C2415">
        <v>2016</v>
      </c>
      <c r="D2415">
        <v>1</v>
      </c>
      <c r="E2415">
        <v>1</v>
      </c>
      <c r="F2415">
        <v>1</v>
      </c>
      <c r="G2415" t="s">
        <v>1226</v>
      </c>
      <c r="H2415">
        <v>0</v>
      </c>
      <c r="I2415" s="2">
        <v>3.0194099999999998E-8</v>
      </c>
      <c r="J2415" s="2">
        <v>4.2802400000000002E-5</v>
      </c>
      <c r="K2415">
        <v>4.2118399999999997E-3</v>
      </c>
      <c r="L2415">
        <v>7.0787600000000006E-2</v>
      </c>
      <c r="M2415">
        <v>0.33708700000000003</v>
      </c>
      <c r="N2415">
        <v>0.69574499999999995</v>
      </c>
      <c r="O2415">
        <v>0.89977700000000005</v>
      </c>
      <c r="P2415">
        <v>0.94621</v>
      </c>
      <c r="Q2415">
        <v>0.92057199999999995</v>
      </c>
      <c r="R2415">
        <v>0.86794300000000002</v>
      </c>
      <c r="S2415">
        <v>0.80538500000000002</v>
      </c>
      <c r="T2415">
        <v>0.74053899999999995</v>
      </c>
      <c r="U2415">
        <v>0.67755500000000002</v>
      </c>
      <c r="V2415">
        <v>0.61872799999999994</v>
      </c>
      <c r="W2415">
        <v>0.56517399999999995</v>
      </c>
      <c r="X2415">
        <v>0.51725900000000002</v>
      </c>
      <c r="Y2415">
        <v>0.47489100000000001</v>
      </c>
      <c r="Z2415">
        <v>0.437724</v>
      </c>
      <c r="AA2415">
        <v>0.40528999999999998</v>
      </c>
      <c r="AB2415">
        <v>0.37708199999999997</v>
      </c>
      <c r="AC2415">
        <v>0.352601</v>
      </c>
      <c r="AD2415">
        <v>0.33138099999999998</v>
      </c>
      <c r="AE2415">
        <v>0.313002</v>
      </c>
      <c r="AF2415">
        <v>0.297093</v>
      </c>
      <c r="AG2415">
        <v>0.283327</v>
      </c>
      <c r="AH2415">
        <v>0.27142300000000003</v>
      </c>
      <c r="AI2415">
        <v>0.26113599999999998</v>
      </c>
      <c r="AJ2415">
        <v>0.25156899999999999</v>
      </c>
      <c r="AK2415">
        <v>0.242502</v>
      </c>
      <c r="AL2415">
        <v>0.22307199999999999</v>
      </c>
    </row>
    <row r="2416" spans="1:38" x14ac:dyDescent="0.35">
      <c r="A2416" t="s">
        <v>810</v>
      </c>
      <c r="B2416">
        <v>1</v>
      </c>
      <c r="C2416">
        <v>2016</v>
      </c>
      <c r="D2416">
        <v>1</v>
      </c>
      <c r="E2416">
        <v>1</v>
      </c>
      <c r="F2416">
        <v>1</v>
      </c>
      <c r="G2416" t="s">
        <v>1227</v>
      </c>
      <c r="H2416">
        <v>1.0461399999999999E-2</v>
      </c>
      <c r="I2416">
        <v>0.21921199999999999</v>
      </c>
      <c r="J2416">
        <v>0.38541900000000001</v>
      </c>
      <c r="K2416">
        <v>0.54100099999999995</v>
      </c>
      <c r="L2416">
        <v>0.701515</v>
      </c>
      <c r="M2416">
        <v>0.86369600000000002</v>
      </c>
      <c r="N2416">
        <v>1.04054</v>
      </c>
      <c r="O2416">
        <v>1.25349</v>
      </c>
      <c r="P2416">
        <v>1.5056799999999999</v>
      </c>
      <c r="Q2416">
        <v>1.78091</v>
      </c>
      <c r="R2416">
        <v>2.0630600000000001</v>
      </c>
      <c r="S2416">
        <v>2.3428</v>
      </c>
      <c r="T2416">
        <v>2.6150099999999998</v>
      </c>
      <c r="U2416">
        <v>2.87642</v>
      </c>
      <c r="V2416">
        <v>3.1248100000000001</v>
      </c>
      <c r="W2416">
        <v>3.3586499999999999</v>
      </c>
      <c r="X2416">
        <v>3.5769799999999998</v>
      </c>
      <c r="Y2416">
        <v>3.7793100000000002</v>
      </c>
      <c r="Z2416">
        <v>3.9654699999999998</v>
      </c>
      <c r="AA2416">
        <v>4.1356299999999999</v>
      </c>
      <c r="AB2416">
        <v>4.2901499999999997</v>
      </c>
      <c r="AC2416">
        <v>4.4295999999999998</v>
      </c>
      <c r="AD2416">
        <v>4.5546600000000002</v>
      </c>
      <c r="AE2416">
        <v>4.6661000000000001</v>
      </c>
      <c r="AF2416">
        <v>4.7647399999999998</v>
      </c>
      <c r="AG2416">
        <v>4.8514400000000002</v>
      </c>
      <c r="AH2416">
        <v>4.9270500000000004</v>
      </c>
      <c r="AI2416">
        <v>4.9923999999999999</v>
      </c>
      <c r="AJ2416">
        <v>5.0635599999999998</v>
      </c>
      <c r="AK2416">
        <v>5.1425299999999998</v>
      </c>
      <c r="AL2416">
        <v>5.3220299999999998</v>
      </c>
    </row>
    <row r="2417" spans="1:38" x14ac:dyDescent="0.35">
      <c r="A2417" t="s">
        <v>808</v>
      </c>
      <c r="B2417">
        <v>2</v>
      </c>
      <c r="C2417">
        <v>2016</v>
      </c>
      <c r="D2417">
        <v>1</v>
      </c>
      <c r="E2417">
        <v>1</v>
      </c>
      <c r="F2417">
        <v>1</v>
      </c>
      <c r="G2417" t="s">
        <v>1228</v>
      </c>
      <c r="H2417">
        <v>0</v>
      </c>
      <c r="I2417" s="2">
        <v>1.7148099999999999E-13</v>
      </c>
      <c r="J2417" s="2">
        <v>3.10962E-8</v>
      </c>
      <c r="K2417" s="2">
        <v>1.4216599999999999E-4</v>
      </c>
      <c r="L2417">
        <v>1.84998E-2</v>
      </c>
      <c r="M2417">
        <v>0.216859</v>
      </c>
      <c r="N2417">
        <v>0.621637</v>
      </c>
      <c r="O2417">
        <v>0.88911799999999996</v>
      </c>
      <c r="P2417">
        <v>0.97618799999999994</v>
      </c>
      <c r="Q2417">
        <v>0.99547799999999997</v>
      </c>
      <c r="R2417">
        <v>0.99912999999999996</v>
      </c>
      <c r="S2417">
        <v>0.99981500000000001</v>
      </c>
      <c r="T2417">
        <v>0.99995400000000001</v>
      </c>
      <c r="U2417">
        <v>0.99998699999999996</v>
      </c>
      <c r="V2417">
        <v>0.99999499999999997</v>
      </c>
      <c r="W2417">
        <v>0.99999800000000005</v>
      </c>
      <c r="X2417">
        <v>0.99999899999999997</v>
      </c>
      <c r="Y2417">
        <v>0.99999899999999997</v>
      </c>
      <c r="Z2417">
        <v>1</v>
      </c>
      <c r="AA2417">
        <v>1</v>
      </c>
      <c r="AB2417">
        <v>1</v>
      </c>
      <c r="AC2417">
        <v>1</v>
      </c>
      <c r="AD2417">
        <v>1</v>
      </c>
      <c r="AE2417">
        <v>1</v>
      </c>
      <c r="AF2417">
        <v>1</v>
      </c>
      <c r="AG2417">
        <v>1</v>
      </c>
      <c r="AH2417">
        <v>1</v>
      </c>
      <c r="AI2417">
        <v>1</v>
      </c>
      <c r="AJ2417">
        <v>1</v>
      </c>
      <c r="AK2417">
        <v>1</v>
      </c>
      <c r="AL2417">
        <v>1</v>
      </c>
    </row>
    <row r="2418" spans="1:38" x14ac:dyDescent="0.35">
      <c r="A2418" t="s">
        <v>810</v>
      </c>
      <c r="B2418">
        <v>2</v>
      </c>
      <c r="C2418">
        <v>2016</v>
      </c>
      <c r="D2418">
        <v>1</v>
      </c>
      <c r="E2418">
        <v>1</v>
      </c>
      <c r="F2418">
        <v>1</v>
      </c>
      <c r="G2418" t="s">
        <v>1229</v>
      </c>
      <c r="H2418">
        <v>0.18126999999999999</v>
      </c>
      <c r="I2418">
        <v>0.40435300000000002</v>
      </c>
      <c r="J2418">
        <v>0.67337599999999997</v>
      </c>
      <c r="K2418">
        <v>0.79805499999999996</v>
      </c>
      <c r="L2418">
        <v>0.87397800000000003</v>
      </c>
      <c r="M2418">
        <v>0.95837099999999997</v>
      </c>
      <c r="N2418">
        <v>1.08239</v>
      </c>
      <c r="O2418">
        <v>1.2719100000000001</v>
      </c>
      <c r="P2418">
        <v>1.5252699999999999</v>
      </c>
      <c r="Q2418">
        <v>1.8165</v>
      </c>
      <c r="R2418">
        <v>2.12262</v>
      </c>
      <c r="S2418">
        <v>2.4317700000000002</v>
      </c>
      <c r="T2418">
        <v>2.738</v>
      </c>
      <c r="U2418">
        <v>3.0376799999999999</v>
      </c>
      <c r="V2418">
        <v>3.3282400000000001</v>
      </c>
      <c r="W2418">
        <v>3.6078000000000001</v>
      </c>
      <c r="X2418">
        <v>3.87507</v>
      </c>
      <c r="Y2418">
        <v>4.1291700000000002</v>
      </c>
      <c r="Z2418">
        <v>4.3696000000000002</v>
      </c>
      <c r="AA2418">
        <v>4.5961400000000001</v>
      </c>
      <c r="AB2418">
        <v>4.8087600000000004</v>
      </c>
      <c r="AC2418">
        <v>5.0075399999999997</v>
      </c>
      <c r="AD2418">
        <v>5.1926699999999997</v>
      </c>
      <c r="AE2418">
        <v>5.36442</v>
      </c>
      <c r="AF2418">
        <v>5.5230899999999998</v>
      </c>
      <c r="AG2418">
        <v>5.6690800000000001</v>
      </c>
      <c r="AH2418">
        <v>5.8028599999999999</v>
      </c>
      <c r="AI2418">
        <v>5.9249799999999997</v>
      </c>
      <c r="AJ2418">
        <v>6.0343499999999999</v>
      </c>
      <c r="AK2418">
        <v>6.1324399999999999</v>
      </c>
      <c r="AL2418">
        <v>6.3527800000000001</v>
      </c>
    </row>
    <row r="2419" spans="1:38" x14ac:dyDescent="0.35">
      <c r="A2419" t="s">
        <v>808</v>
      </c>
      <c r="B2419">
        <v>3</v>
      </c>
      <c r="C2419">
        <v>2016</v>
      </c>
      <c r="D2419">
        <v>1</v>
      </c>
      <c r="E2419">
        <v>1</v>
      </c>
      <c r="F2419">
        <v>1</v>
      </c>
      <c r="G2419" t="s">
        <v>1230</v>
      </c>
      <c r="H2419">
        <v>0</v>
      </c>
      <c r="I2419" s="2">
        <v>2.2679499999999999E-7</v>
      </c>
      <c r="J2419" s="2">
        <v>2.5400400000000002E-5</v>
      </c>
      <c r="K2419">
        <v>1.3362000000000001E-3</v>
      </c>
      <c r="L2419">
        <v>3.0018300000000001E-2</v>
      </c>
      <c r="M2419">
        <v>0.20678099999999999</v>
      </c>
      <c r="N2419">
        <v>0.54617300000000002</v>
      </c>
      <c r="O2419">
        <v>0.81882100000000002</v>
      </c>
      <c r="P2419">
        <v>0.94275900000000001</v>
      </c>
      <c r="Q2419">
        <v>0.98362499999999997</v>
      </c>
      <c r="R2419">
        <v>0.99531400000000003</v>
      </c>
      <c r="S2419">
        <v>0.99857200000000002</v>
      </c>
      <c r="T2419">
        <v>0.99952099999999999</v>
      </c>
      <c r="U2419">
        <v>0.99982000000000004</v>
      </c>
      <c r="V2419">
        <v>0.99992400000000004</v>
      </c>
      <c r="W2419">
        <v>0.99996399999999996</v>
      </c>
      <c r="X2419">
        <v>0.99998100000000001</v>
      </c>
      <c r="Y2419">
        <v>0.99998900000000002</v>
      </c>
      <c r="Z2419">
        <v>0.99999300000000002</v>
      </c>
      <c r="AA2419">
        <v>0.99999499999999997</v>
      </c>
      <c r="AB2419">
        <v>0.999996</v>
      </c>
      <c r="AC2419">
        <v>0.99999700000000002</v>
      </c>
      <c r="AD2419">
        <v>0.99999700000000002</v>
      </c>
      <c r="AE2419">
        <v>0.99999800000000005</v>
      </c>
      <c r="AF2419">
        <v>0.99999800000000005</v>
      </c>
      <c r="AG2419">
        <v>0.99999800000000005</v>
      </c>
      <c r="AH2419">
        <v>0.99999700000000002</v>
      </c>
      <c r="AI2419">
        <v>0.99999700000000002</v>
      </c>
      <c r="AJ2419">
        <v>0.99999700000000002</v>
      </c>
      <c r="AK2419">
        <v>0.99999800000000005</v>
      </c>
      <c r="AL2419">
        <v>0.99999899999999997</v>
      </c>
    </row>
    <row r="2420" spans="1:38" x14ac:dyDescent="0.35">
      <c r="A2420" t="s">
        <v>810</v>
      </c>
      <c r="B2420">
        <v>3</v>
      </c>
      <c r="C2420">
        <v>2016</v>
      </c>
      <c r="D2420">
        <v>1</v>
      </c>
      <c r="E2420">
        <v>1</v>
      </c>
      <c r="F2420">
        <v>1</v>
      </c>
      <c r="G2420" t="s">
        <v>1231</v>
      </c>
      <c r="H2420">
        <v>4.0964199999999999E-2</v>
      </c>
      <c r="I2420">
        <v>0.13791900000000001</v>
      </c>
      <c r="J2420">
        <v>0.31542500000000001</v>
      </c>
      <c r="K2420">
        <v>0.54575099999999999</v>
      </c>
      <c r="L2420">
        <v>0.75289799999999996</v>
      </c>
      <c r="M2420">
        <v>0.91881699999999999</v>
      </c>
      <c r="N2420">
        <v>1.0877300000000001</v>
      </c>
      <c r="O2420">
        <v>1.2921</v>
      </c>
      <c r="P2420">
        <v>1.5413300000000001</v>
      </c>
      <c r="Q2420">
        <v>1.8248500000000001</v>
      </c>
      <c r="R2420">
        <v>2.12622</v>
      </c>
      <c r="S2420">
        <v>2.4332400000000001</v>
      </c>
      <c r="T2420">
        <v>2.7386200000000001</v>
      </c>
      <c r="U2420">
        <v>3.03796</v>
      </c>
      <c r="V2420">
        <v>3.3283700000000001</v>
      </c>
      <c r="W2420">
        <v>3.6078800000000002</v>
      </c>
      <c r="X2420">
        <v>3.8751099999999998</v>
      </c>
      <c r="Y2420">
        <v>4.1292</v>
      </c>
      <c r="Z2420">
        <v>4.3696200000000003</v>
      </c>
      <c r="AA2420">
        <v>4.5961600000000002</v>
      </c>
      <c r="AB2420">
        <v>4.80877</v>
      </c>
      <c r="AC2420">
        <v>5.0075500000000002</v>
      </c>
      <c r="AD2420">
        <v>5.1926800000000002</v>
      </c>
      <c r="AE2420">
        <v>5.36442</v>
      </c>
      <c r="AF2420">
        <v>5.5231000000000003</v>
      </c>
      <c r="AG2420">
        <v>5.6690899999999997</v>
      </c>
      <c r="AH2420">
        <v>5.8028700000000004</v>
      </c>
      <c r="AI2420">
        <v>5.9249900000000002</v>
      </c>
      <c r="AJ2420">
        <v>6.0343600000000004</v>
      </c>
      <c r="AK2420">
        <v>6.1324500000000004</v>
      </c>
      <c r="AL2420">
        <v>6.3527800000000001</v>
      </c>
    </row>
    <row r="2421" spans="1:38" x14ac:dyDescent="0.35">
      <c r="A2421" t="s">
        <v>808</v>
      </c>
      <c r="B2421">
        <v>4</v>
      </c>
      <c r="C2421">
        <v>2016</v>
      </c>
      <c r="D2421">
        <v>1</v>
      </c>
      <c r="E2421">
        <v>1</v>
      </c>
      <c r="F2421">
        <v>1</v>
      </c>
      <c r="G2421" t="s">
        <v>1232</v>
      </c>
      <c r="H2421">
        <v>0</v>
      </c>
      <c r="I2421">
        <v>5.9599900000000005E-4</v>
      </c>
      <c r="J2421">
        <v>1.7710699999999999E-2</v>
      </c>
      <c r="K2421">
        <v>0.131772</v>
      </c>
      <c r="L2421">
        <v>0.42693199999999998</v>
      </c>
      <c r="M2421">
        <v>0.75971</v>
      </c>
      <c r="N2421">
        <v>0.93682200000000004</v>
      </c>
      <c r="O2421">
        <v>0.986016</v>
      </c>
      <c r="P2421">
        <v>0.99150300000000002</v>
      </c>
      <c r="Q2421">
        <v>0.98667499999999997</v>
      </c>
      <c r="R2421">
        <v>0.97902199999999995</v>
      </c>
      <c r="S2421">
        <v>0.97016999999999998</v>
      </c>
      <c r="T2421">
        <v>0.96070900000000004</v>
      </c>
      <c r="U2421">
        <v>0.95099500000000003</v>
      </c>
      <c r="V2421">
        <v>0.94128100000000003</v>
      </c>
      <c r="W2421">
        <v>0.93174699999999999</v>
      </c>
      <c r="X2421">
        <v>0.92252000000000001</v>
      </c>
      <c r="Y2421">
        <v>0.913686</v>
      </c>
      <c r="Z2421">
        <v>0.90530100000000002</v>
      </c>
      <c r="AA2421">
        <v>0.89739599999999997</v>
      </c>
      <c r="AB2421">
        <v>0.88998699999999997</v>
      </c>
      <c r="AC2421">
        <v>0.883077</v>
      </c>
      <c r="AD2421">
        <v>0.87666299999999997</v>
      </c>
      <c r="AE2421">
        <v>0.87073500000000004</v>
      </c>
      <c r="AF2421">
        <v>0.86528099999999997</v>
      </c>
      <c r="AG2421">
        <v>0.86028300000000002</v>
      </c>
      <c r="AH2421">
        <v>0.85572099999999995</v>
      </c>
      <c r="AI2421">
        <v>0.85157400000000005</v>
      </c>
      <c r="AJ2421">
        <v>0.84785500000000003</v>
      </c>
      <c r="AK2421">
        <v>0.84451200000000004</v>
      </c>
      <c r="AL2421">
        <v>0.83702200000000004</v>
      </c>
    </row>
    <row r="2422" spans="1:38" x14ac:dyDescent="0.35">
      <c r="A2422" t="s">
        <v>810</v>
      </c>
      <c r="B2422">
        <v>4</v>
      </c>
      <c r="C2422">
        <v>2016</v>
      </c>
      <c r="D2422">
        <v>1</v>
      </c>
      <c r="E2422">
        <v>1</v>
      </c>
      <c r="F2422">
        <v>1</v>
      </c>
      <c r="G2422" t="s">
        <v>1233</v>
      </c>
      <c r="H2422">
        <v>4.4361999999999999E-2</v>
      </c>
      <c r="I2422">
        <v>0.118745</v>
      </c>
      <c r="J2422">
        <v>0.23807700000000001</v>
      </c>
      <c r="K2422">
        <v>0.384463</v>
      </c>
      <c r="L2422">
        <v>0.55340500000000004</v>
      </c>
      <c r="M2422">
        <v>0.74162899999999998</v>
      </c>
      <c r="N2422">
        <v>0.96105399999999996</v>
      </c>
      <c r="O2422">
        <v>1.2196400000000001</v>
      </c>
      <c r="P2422">
        <v>1.5064</v>
      </c>
      <c r="Q2422">
        <v>1.8074699999999999</v>
      </c>
      <c r="R2422">
        <v>2.11416</v>
      </c>
      <c r="S2422">
        <v>2.4209499999999999</v>
      </c>
      <c r="T2422">
        <v>2.7237399999999998</v>
      </c>
      <c r="U2422">
        <v>3.0193500000000002</v>
      </c>
      <c r="V2422">
        <v>3.3053599999999999</v>
      </c>
      <c r="W2422">
        <v>3.5799400000000001</v>
      </c>
      <c r="X2422">
        <v>3.8418199999999998</v>
      </c>
      <c r="Y2422">
        <v>4.0901699999999996</v>
      </c>
      <c r="Z2422">
        <v>4.3245100000000001</v>
      </c>
      <c r="AA2422">
        <v>4.5446600000000004</v>
      </c>
      <c r="AB2422">
        <v>4.7506399999999998</v>
      </c>
      <c r="AC2422">
        <v>4.9426300000000003</v>
      </c>
      <c r="AD2422">
        <v>5.1208900000000002</v>
      </c>
      <c r="AE2422">
        <v>5.2857700000000003</v>
      </c>
      <c r="AF2422">
        <v>5.4376899999999999</v>
      </c>
      <c r="AG2422">
        <v>5.5771100000000002</v>
      </c>
      <c r="AH2422">
        <v>5.7045599999999999</v>
      </c>
      <c r="AI2422">
        <v>5.8206300000000004</v>
      </c>
      <c r="AJ2422">
        <v>5.9263000000000003</v>
      </c>
      <c r="AK2422">
        <v>6.0229799999999996</v>
      </c>
      <c r="AL2422">
        <v>6.2406899999999998</v>
      </c>
    </row>
    <row r="2423" spans="1:38" x14ac:dyDescent="0.35">
      <c r="A2423" t="s">
        <v>808</v>
      </c>
      <c r="B2423">
        <v>5</v>
      </c>
      <c r="C2423">
        <v>2016</v>
      </c>
      <c r="D2423">
        <v>1</v>
      </c>
      <c r="E2423">
        <v>1</v>
      </c>
      <c r="F2423">
        <v>1</v>
      </c>
      <c r="G2423" t="s">
        <v>1234</v>
      </c>
      <c r="H2423">
        <v>0</v>
      </c>
      <c r="I2423">
        <v>5.9599900000000005E-4</v>
      </c>
      <c r="J2423">
        <v>1.7710699999999999E-2</v>
      </c>
      <c r="K2423">
        <v>0.131772</v>
      </c>
      <c r="L2423">
        <v>0.42693199999999998</v>
      </c>
      <c r="M2423">
        <v>0.75971</v>
      </c>
      <c r="N2423">
        <v>0.93682200000000004</v>
      </c>
      <c r="O2423">
        <v>0.986016</v>
      </c>
      <c r="P2423">
        <v>0.99150300000000002</v>
      </c>
      <c r="Q2423">
        <v>0.98667499999999997</v>
      </c>
      <c r="R2423">
        <v>0.97902199999999995</v>
      </c>
      <c r="S2423">
        <v>0.97016999999999998</v>
      </c>
      <c r="T2423">
        <v>0.96070900000000004</v>
      </c>
      <c r="U2423">
        <v>0.95099500000000003</v>
      </c>
      <c r="V2423">
        <v>0.94128100000000003</v>
      </c>
      <c r="W2423">
        <v>0.93174699999999999</v>
      </c>
      <c r="X2423">
        <v>0.92252000000000001</v>
      </c>
      <c r="Y2423">
        <v>0.913686</v>
      </c>
      <c r="Z2423">
        <v>0.90530100000000002</v>
      </c>
      <c r="AA2423">
        <v>0.89739599999999997</v>
      </c>
      <c r="AB2423">
        <v>0.88998699999999997</v>
      </c>
      <c r="AC2423">
        <v>0.883077</v>
      </c>
      <c r="AD2423">
        <v>0.87666299999999997</v>
      </c>
      <c r="AE2423">
        <v>0.87073500000000004</v>
      </c>
      <c r="AF2423">
        <v>0.86528099999999997</v>
      </c>
      <c r="AG2423">
        <v>0.86028300000000002</v>
      </c>
      <c r="AH2423">
        <v>0.85572099999999995</v>
      </c>
      <c r="AI2423">
        <v>0.85157400000000005</v>
      </c>
      <c r="AJ2423">
        <v>0.84785500000000003</v>
      </c>
      <c r="AK2423">
        <v>0.84451200000000004</v>
      </c>
      <c r="AL2423">
        <v>0.83702200000000004</v>
      </c>
    </row>
    <row r="2424" spans="1:38" x14ac:dyDescent="0.35">
      <c r="A2424" t="s">
        <v>810</v>
      </c>
      <c r="B2424">
        <v>5</v>
      </c>
      <c r="C2424">
        <v>2016</v>
      </c>
      <c r="D2424">
        <v>1</v>
      </c>
      <c r="E2424">
        <v>1</v>
      </c>
      <c r="F2424">
        <v>1</v>
      </c>
      <c r="G2424" t="s">
        <v>1235</v>
      </c>
      <c r="H2424">
        <v>4.4361999999999999E-2</v>
      </c>
      <c r="I2424">
        <v>0.118745</v>
      </c>
      <c r="J2424">
        <v>0.23807700000000001</v>
      </c>
      <c r="K2424">
        <v>0.384463</v>
      </c>
      <c r="L2424">
        <v>0.55340500000000004</v>
      </c>
      <c r="M2424">
        <v>0.74162899999999998</v>
      </c>
      <c r="N2424">
        <v>0.96105399999999996</v>
      </c>
      <c r="O2424">
        <v>1.2196400000000001</v>
      </c>
      <c r="P2424">
        <v>1.5064</v>
      </c>
      <c r="Q2424">
        <v>1.8074699999999999</v>
      </c>
      <c r="R2424">
        <v>2.11416</v>
      </c>
      <c r="S2424">
        <v>2.4209499999999999</v>
      </c>
      <c r="T2424">
        <v>2.7237399999999998</v>
      </c>
      <c r="U2424">
        <v>3.0193500000000002</v>
      </c>
      <c r="V2424">
        <v>3.3053599999999999</v>
      </c>
      <c r="W2424">
        <v>3.5799400000000001</v>
      </c>
      <c r="X2424">
        <v>3.8418199999999998</v>
      </c>
      <c r="Y2424">
        <v>4.0901699999999996</v>
      </c>
      <c r="Z2424">
        <v>4.3245100000000001</v>
      </c>
      <c r="AA2424">
        <v>4.5446600000000004</v>
      </c>
      <c r="AB2424">
        <v>4.7506399999999998</v>
      </c>
      <c r="AC2424">
        <v>4.9426300000000003</v>
      </c>
      <c r="AD2424">
        <v>5.1208900000000002</v>
      </c>
      <c r="AE2424">
        <v>5.2857700000000003</v>
      </c>
      <c r="AF2424">
        <v>5.4376899999999999</v>
      </c>
      <c r="AG2424">
        <v>5.5771100000000002</v>
      </c>
      <c r="AH2424">
        <v>5.7045599999999999</v>
      </c>
      <c r="AI2424">
        <v>5.8206300000000004</v>
      </c>
      <c r="AJ2424">
        <v>5.9263000000000003</v>
      </c>
      <c r="AK2424">
        <v>6.0229799999999996</v>
      </c>
      <c r="AL2424">
        <v>6.2406899999999998</v>
      </c>
    </row>
    <row r="2425" spans="1:38" x14ac:dyDescent="0.35">
      <c r="A2425" t="s">
        <v>808</v>
      </c>
      <c r="B2425">
        <v>6</v>
      </c>
      <c r="C2425">
        <v>2016</v>
      </c>
      <c r="D2425">
        <v>1</v>
      </c>
      <c r="E2425">
        <v>1</v>
      </c>
      <c r="F2425">
        <v>1</v>
      </c>
      <c r="G2425" t="s">
        <v>1236</v>
      </c>
      <c r="H2425">
        <v>0</v>
      </c>
      <c r="I2425">
        <v>8.1285999999999997E-3</v>
      </c>
      <c r="J2425">
        <v>4.4974800000000002E-2</v>
      </c>
      <c r="K2425">
        <v>0.139098</v>
      </c>
      <c r="L2425">
        <v>0.30765999999999999</v>
      </c>
      <c r="M2425">
        <v>0.52420900000000004</v>
      </c>
      <c r="N2425">
        <v>0.73062700000000003</v>
      </c>
      <c r="O2425">
        <v>0.877054</v>
      </c>
      <c r="P2425">
        <v>0.95405300000000004</v>
      </c>
      <c r="Q2425">
        <v>0.98509000000000002</v>
      </c>
      <c r="R2425">
        <v>0.99543599999999999</v>
      </c>
      <c r="S2425">
        <v>0.99854900000000002</v>
      </c>
      <c r="T2425">
        <v>0.99946100000000004</v>
      </c>
      <c r="U2425">
        <v>0.99973599999999996</v>
      </c>
      <c r="V2425">
        <v>0.99982300000000002</v>
      </c>
      <c r="W2425">
        <v>0.99985400000000002</v>
      </c>
      <c r="X2425">
        <v>0.99986600000000003</v>
      </c>
      <c r="Y2425">
        <v>0.99987099999999995</v>
      </c>
      <c r="Z2425">
        <v>0.99987300000000001</v>
      </c>
      <c r="AA2425">
        <v>0.99987400000000004</v>
      </c>
      <c r="AB2425">
        <v>0.99987499999999996</v>
      </c>
      <c r="AC2425">
        <v>0.99987499999999996</v>
      </c>
      <c r="AD2425">
        <v>0.99987499999999996</v>
      </c>
      <c r="AE2425">
        <v>0.99987499999999996</v>
      </c>
      <c r="AF2425">
        <v>0.99987499999999996</v>
      </c>
      <c r="AG2425">
        <v>0.99987499999999996</v>
      </c>
      <c r="AH2425">
        <v>0.99987499999999996</v>
      </c>
      <c r="AI2425">
        <v>0.99987499999999996</v>
      </c>
      <c r="AJ2425">
        <v>0.99987499999999996</v>
      </c>
      <c r="AK2425">
        <v>0.99987499999999996</v>
      </c>
      <c r="AL2425">
        <v>0.99987599999999999</v>
      </c>
    </row>
    <row r="2426" spans="1:38" x14ac:dyDescent="0.35">
      <c r="A2426" t="s">
        <v>810</v>
      </c>
      <c r="B2426">
        <v>6</v>
      </c>
      <c r="C2426">
        <v>2016</v>
      </c>
      <c r="D2426">
        <v>1</v>
      </c>
      <c r="E2426">
        <v>1</v>
      </c>
      <c r="F2426">
        <v>1</v>
      </c>
      <c r="G2426" t="s">
        <v>1237</v>
      </c>
      <c r="H2426">
        <v>2.0172599999999999E-2</v>
      </c>
      <c r="I2426">
        <v>8.0052300000000007E-2</v>
      </c>
      <c r="J2426">
        <v>0.192721</v>
      </c>
      <c r="K2426">
        <v>0.34431499999999998</v>
      </c>
      <c r="L2426">
        <v>0.53434400000000004</v>
      </c>
      <c r="M2426">
        <v>0.75473299999999999</v>
      </c>
      <c r="N2426">
        <v>0.99711099999999997</v>
      </c>
      <c r="O2426">
        <v>1.25593</v>
      </c>
      <c r="P2426">
        <v>1.5311699999999999</v>
      </c>
      <c r="Q2426">
        <v>1.8228500000000001</v>
      </c>
      <c r="R2426">
        <v>2.1259399999999999</v>
      </c>
      <c r="S2426">
        <v>2.4331900000000002</v>
      </c>
      <c r="T2426">
        <v>2.7385799999999998</v>
      </c>
      <c r="U2426">
        <v>3.0379200000000002</v>
      </c>
      <c r="V2426">
        <v>3.3283499999999999</v>
      </c>
      <c r="W2426">
        <v>3.6078600000000001</v>
      </c>
      <c r="X2426">
        <v>3.8751000000000002</v>
      </c>
      <c r="Y2426">
        <v>4.1291900000000004</v>
      </c>
      <c r="Z2426">
        <v>4.3696200000000003</v>
      </c>
      <c r="AA2426">
        <v>4.5961499999999997</v>
      </c>
      <c r="AB2426">
        <v>4.8087600000000004</v>
      </c>
      <c r="AC2426">
        <v>5.0075399999999997</v>
      </c>
      <c r="AD2426">
        <v>5.1926800000000002</v>
      </c>
      <c r="AE2426">
        <v>5.36442</v>
      </c>
      <c r="AF2426">
        <v>5.5230899999999998</v>
      </c>
      <c r="AG2426">
        <v>5.6690899999999997</v>
      </c>
      <c r="AH2426">
        <v>5.8028700000000004</v>
      </c>
      <c r="AI2426">
        <v>5.9249799999999997</v>
      </c>
      <c r="AJ2426">
        <v>6.0343600000000004</v>
      </c>
      <c r="AK2426">
        <v>6.1324500000000004</v>
      </c>
      <c r="AL2426">
        <v>6.3527800000000001</v>
      </c>
    </row>
    <row r="2427" spans="1:38" x14ac:dyDescent="0.35">
      <c r="A2427" t="s">
        <v>806</v>
      </c>
      <c r="B2427" t="s">
        <v>103</v>
      </c>
      <c r="C2427">
        <v>2017</v>
      </c>
      <c r="D2427">
        <v>1</v>
      </c>
      <c r="E2427">
        <v>1</v>
      </c>
      <c r="F2427">
        <v>1</v>
      </c>
      <c r="G2427" t="s">
        <v>1489</v>
      </c>
      <c r="H2427">
        <v>0</v>
      </c>
      <c r="I2427">
        <v>0</v>
      </c>
      <c r="J2427">
        <v>0</v>
      </c>
      <c r="K2427">
        <v>0</v>
      </c>
      <c r="L2427">
        <v>3.49948E-2</v>
      </c>
      <c r="M2427">
        <v>0.17141000000000001</v>
      </c>
      <c r="N2427">
        <v>0.46875600000000001</v>
      </c>
      <c r="O2427">
        <v>0.85585699999999998</v>
      </c>
      <c r="P2427">
        <v>1.24166</v>
      </c>
      <c r="Q2427">
        <v>1.59975</v>
      </c>
      <c r="R2427">
        <v>1.93689</v>
      </c>
      <c r="S2427">
        <v>2.2614999999999998</v>
      </c>
      <c r="T2427">
        <v>2.5771500000000001</v>
      </c>
      <c r="U2427">
        <v>2.8841199999999998</v>
      </c>
      <c r="V2427">
        <v>3.1814</v>
      </c>
      <c r="W2427">
        <v>3.4676999999999998</v>
      </c>
      <c r="X2427">
        <v>3.7418499999999999</v>
      </c>
      <c r="Y2427">
        <v>4.00298</v>
      </c>
      <c r="Z2427">
        <v>4.2505100000000002</v>
      </c>
      <c r="AA2427">
        <v>4.4841600000000001</v>
      </c>
      <c r="AB2427">
        <v>4.70383</v>
      </c>
      <c r="AC2427">
        <v>4.9095800000000001</v>
      </c>
      <c r="AD2427">
        <v>5.1015600000000001</v>
      </c>
      <c r="AE2427">
        <v>5.2799899999999997</v>
      </c>
      <c r="AF2427">
        <v>5.4451799999999997</v>
      </c>
      <c r="AG2427">
        <v>5.59748</v>
      </c>
      <c r="AH2427">
        <v>5.7373099999999999</v>
      </c>
      <c r="AI2427">
        <v>5.8651999999999997</v>
      </c>
      <c r="AJ2427">
        <v>5.9817099999999996</v>
      </c>
      <c r="AK2427">
        <v>6.0844100000000001</v>
      </c>
      <c r="AL2427">
        <v>6.3153199999999998</v>
      </c>
    </row>
    <row r="2428" spans="1:38" x14ac:dyDescent="0.35">
      <c r="A2428" t="s">
        <v>808</v>
      </c>
      <c r="B2428">
        <v>1</v>
      </c>
      <c r="C2428">
        <v>2017</v>
      </c>
      <c r="D2428">
        <v>1</v>
      </c>
      <c r="E2428">
        <v>1</v>
      </c>
      <c r="F2428">
        <v>1</v>
      </c>
      <c r="G2428" t="s">
        <v>1490</v>
      </c>
      <c r="H2428">
        <v>0</v>
      </c>
      <c r="I2428" s="2">
        <v>3.0194099999999998E-8</v>
      </c>
      <c r="J2428" s="2">
        <v>4.2802400000000002E-5</v>
      </c>
      <c r="K2428">
        <v>4.2118399999999997E-3</v>
      </c>
      <c r="L2428">
        <v>7.0787600000000006E-2</v>
      </c>
      <c r="M2428">
        <v>0.33708700000000003</v>
      </c>
      <c r="N2428">
        <v>0.69574499999999995</v>
      </c>
      <c r="O2428">
        <v>0.89977700000000005</v>
      </c>
      <c r="P2428">
        <v>0.94621</v>
      </c>
      <c r="Q2428">
        <v>0.92057199999999995</v>
      </c>
      <c r="R2428">
        <v>0.86794300000000002</v>
      </c>
      <c r="S2428">
        <v>0.80538500000000002</v>
      </c>
      <c r="T2428">
        <v>0.74053899999999995</v>
      </c>
      <c r="U2428">
        <v>0.67755500000000002</v>
      </c>
      <c r="V2428">
        <v>0.61872799999999994</v>
      </c>
      <c r="W2428">
        <v>0.56517399999999995</v>
      </c>
      <c r="X2428">
        <v>0.51725900000000002</v>
      </c>
      <c r="Y2428">
        <v>0.47489100000000001</v>
      </c>
      <c r="Z2428">
        <v>0.437724</v>
      </c>
      <c r="AA2428">
        <v>0.40528999999999998</v>
      </c>
      <c r="AB2428">
        <v>0.37708199999999997</v>
      </c>
      <c r="AC2428">
        <v>0.352601</v>
      </c>
      <c r="AD2428">
        <v>0.33138099999999998</v>
      </c>
      <c r="AE2428">
        <v>0.313002</v>
      </c>
      <c r="AF2428">
        <v>0.297093</v>
      </c>
      <c r="AG2428">
        <v>0.283327</v>
      </c>
      <c r="AH2428">
        <v>0.27142300000000003</v>
      </c>
      <c r="AI2428">
        <v>0.26113599999999998</v>
      </c>
      <c r="AJ2428">
        <v>0.25156899999999999</v>
      </c>
      <c r="AK2428">
        <v>0.242502</v>
      </c>
      <c r="AL2428">
        <v>0.22307199999999999</v>
      </c>
    </row>
    <row r="2429" spans="1:38" x14ac:dyDescent="0.35">
      <c r="A2429" t="s">
        <v>810</v>
      </c>
      <c r="B2429">
        <v>1</v>
      </c>
      <c r="C2429">
        <v>2017</v>
      </c>
      <c r="D2429">
        <v>1</v>
      </c>
      <c r="E2429">
        <v>1</v>
      </c>
      <c r="F2429">
        <v>1</v>
      </c>
      <c r="G2429" t="s">
        <v>1491</v>
      </c>
      <c r="H2429">
        <v>1.0461399999999999E-2</v>
      </c>
      <c r="I2429">
        <v>0.21921199999999999</v>
      </c>
      <c r="J2429">
        <v>0.38541900000000001</v>
      </c>
      <c r="K2429">
        <v>0.54100099999999995</v>
      </c>
      <c r="L2429">
        <v>0.701515</v>
      </c>
      <c r="M2429">
        <v>0.86369600000000002</v>
      </c>
      <c r="N2429">
        <v>1.04054</v>
      </c>
      <c r="O2429">
        <v>1.25349</v>
      </c>
      <c r="P2429">
        <v>1.5056799999999999</v>
      </c>
      <c r="Q2429">
        <v>1.78091</v>
      </c>
      <c r="R2429">
        <v>2.0630600000000001</v>
      </c>
      <c r="S2429">
        <v>2.3428</v>
      </c>
      <c r="T2429">
        <v>2.6150099999999998</v>
      </c>
      <c r="U2429">
        <v>2.87642</v>
      </c>
      <c r="V2429">
        <v>3.1248100000000001</v>
      </c>
      <c r="W2429">
        <v>3.3586499999999999</v>
      </c>
      <c r="X2429">
        <v>3.5769799999999998</v>
      </c>
      <c r="Y2429">
        <v>3.7793100000000002</v>
      </c>
      <c r="Z2429">
        <v>3.9654699999999998</v>
      </c>
      <c r="AA2429">
        <v>4.1356299999999999</v>
      </c>
      <c r="AB2429">
        <v>4.2901499999999997</v>
      </c>
      <c r="AC2429">
        <v>4.4295999999999998</v>
      </c>
      <c r="AD2429">
        <v>4.5546600000000002</v>
      </c>
      <c r="AE2429">
        <v>4.6661000000000001</v>
      </c>
      <c r="AF2429">
        <v>4.7647399999999998</v>
      </c>
      <c r="AG2429">
        <v>4.8514400000000002</v>
      </c>
      <c r="AH2429">
        <v>4.9270500000000004</v>
      </c>
      <c r="AI2429">
        <v>4.9923999999999999</v>
      </c>
      <c r="AJ2429">
        <v>5.0635599999999998</v>
      </c>
      <c r="AK2429">
        <v>5.1425299999999998</v>
      </c>
      <c r="AL2429">
        <v>5.3220299999999998</v>
      </c>
    </row>
    <row r="2430" spans="1:38" x14ac:dyDescent="0.35">
      <c r="A2430" t="s">
        <v>808</v>
      </c>
      <c r="B2430">
        <v>2</v>
      </c>
      <c r="C2430">
        <v>2017</v>
      </c>
      <c r="D2430">
        <v>1</v>
      </c>
      <c r="E2430">
        <v>1</v>
      </c>
      <c r="F2430">
        <v>1</v>
      </c>
      <c r="G2430" t="s">
        <v>1492</v>
      </c>
      <c r="H2430">
        <v>0</v>
      </c>
      <c r="I2430" s="2">
        <v>1.7148099999999999E-13</v>
      </c>
      <c r="J2430" s="2">
        <v>3.10962E-8</v>
      </c>
      <c r="K2430" s="2">
        <v>1.4216599999999999E-4</v>
      </c>
      <c r="L2430">
        <v>1.84998E-2</v>
      </c>
      <c r="M2430">
        <v>0.216859</v>
      </c>
      <c r="N2430">
        <v>0.621637</v>
      </c>
      <c r="O2430">
        <v>0.88911799999999996</v>
      </c>
      <c r="P2430">
        <v>0.97618799999999994</v>
      </c>
      <c r="Q2430">
        <v>0.99547799999999997</v>
      </c>
      <c r="R2430">
        <v>0.99912999999999996</v>
      </c>
      <c r="S2430">
        <v>0.99981500000000001</v>
      </c>
      <c r="T2430">
        <v>0.99995400000000001</v>
      </c>
      <c r="U2430">
        <v>0.99998699999999996</v>
      </c>
      <c r="V2430">
        <v>0.99999499999999997</v>
      </c>
      <c r="W2430">
        <v>0.99999800000000005</v>
      </c>
      <c r="X2430">
        <v>0.99999899999999997</v>
      </c>
      <c r="Y2430">
        <v>0.99999899999999997</v>
      </c>
      <c r="Z2430">
        <v>1</v>
      </c>
      <c r="AA2430">
        <v>1</v>
      </c>
      <c r="AB2430">
        <v>1</v>
      </c>
      <c r="AC2430">
        <v>1</v>
      </c>
      <c r="AD2430">
        <v>1</v>
      </c>
      <c r="AE2430">
        <v>1</v>
      </c>
      <c r="AF2430">
        <v>1</v>
      </c>
      <c r="AG2430">
        <v>1</v>
      </c>
      <c r="AH2430">
        <v>1</v>
      </c>
      <c r="AI2430">
        <v>1</v>
      </c>
      <c r="AJ2430">
        <v>1</v>
      </c>
      <c r="AK2430">
        <v>1</v>
      </c>
      <c r="AL2430">
        <v>1</v>
      </c>
    </row>
    <row r="2431" spans="1:38" x14ac:dyDescent="0.35">
      <c r="A2431" t="s">
        <v>810</v>
      </c>
      <c r="B2431">
        <v>2</v>
      </c>
      <c r="C2431">
        <v>2017</v>
      </c>
      <c r="D2431">
        <v>1</v>
      </c>
      <c r="E2431">
        <v>1</v>
      </c>
      <c r="F2431">
        <v>1</v>
      </c>
      <c r="G2431" t="s">
        <v>1493</v>
      </c>
      <c r="H2431">
        <v>0.18126999999999999</v>
      </c>
      <c r="I2431">
        <v>0.40435300000000002</v>
      </c>
      <c r="J2431">
        <v>0.67337599999999997</v>
      </c>
      <c r="K2431">
        <v>0.79805499999999996</v>
      </c>
      <c r="L2431">
        <v>0.87397800000000003</v>
      </c>
      <c r="M2431">
        <v>0.95837099999999997</v>
      </c>
      <c r="N2431">
        <v>1.08239</v>
      </c>
      <c r="O2431">
        <v>1.2719100000000001</v>
      </c>
      <c r="P2431">
        <v>1.5252699999999999</v>
      </c>
      <c r="Q2431">
        <v>1.8165</v>
      </c>
      <c r="R2431">
        <v>2.12262</v>
      </c>
      <c r="S2431">
        <v>2.4317700000000002</v>
      </c>
      <c r="T2431">
        <v>2.738</v>
      </c>
      <c r="U2431">
        <v>3.0376799999999999</v>
      </c>
      <c r="V2431">
        <v>3.3282400000000001</v>
      </c>
      <c r="W2431">
        <v>3.6078000000000001</v>
      </c>
      <c r="X2431">
        <v>3.87507</v>
      </c>
      <c r="Y2431">
        <v>4.1291700000000002</v>
      </c>
      <c r="Z2431">
        <v>4.3696000000000002</v>
      </c>
      <c r="AA2431">
        <v>4.5961400000000001</v>
      </c>
      <c r="AB2431">
        <v>4.8087600000000004</v>
      </c>
      <c r="AC2431">
        <v>5.0075399999999997</v>
      </c>
      <c r="AD2431">
        <v>5.1926699999999997</v>
      </c>
      <c r="AE2431">
        <v>5.36442</v>
      </c>
      <c r="AF2431">
        <v>5.5230899999999998</v>
      </c>
      <c r="AG2431">
        <v>5.6690800000000001</v>
      </c>
      <c r="AH2431">
        <v>5.8028599999999999</v>
      </c>
      <c r="AI2431">
        <v>5.9249799999999997</v>
      </c>
      <c r="AJ2431">
        <v>6.0343499999999999</v>
      </c>
      <c r="AK2431">
        <v>6.1324399999999999</v>
      </c>
      <c r="AL2431">
        <v>6.3527800000000001</v>
      </c>
    </row>
    <row r="2432" spans="1:38" x14ac:dyDescent="0.35">
      <c r="A2432" t="s">
        <v>808</v>
      </c>
      <c r="B2432">
        <v>3</v>
      </c>
      <c r="C2432">
        <v>2017</v>
      </c>
      <c r="D2432">
        <v>1</v>
      </c>
      <c r="E2432">
        <v>1</v>
      </c>
      <c r="F2432">
        <v>1</v>
      </c>
      <c r="G2432" t="s">
        <v>1494</v>
      </c>
      <c r="H2432">
        <v>0</v>
      </c>
      <c r="I2432" s="2">
        <v>2.2679499999999999E-7</v>
      </c>
      <c r="J2432" s="2">
        <v>2.5400400000000002E-5</v>
      </c>
      <c r="K2432">
        <v>1.3362000000000001E-3</v>
      </c>
      <c r="L2432">
        <v>3.0018300000000001E-2</v>
      </c>
      <c r="M2432">
        <v>0.20678099999999999</v>
      </c>
      <c r="N2432">
        <v>0.54617300000000002</v>
      </c>
      <c r="O2432">
        <v>0.81882100000000002</v>
      </c>
      <c r="P2432">
        <v>0.94275900000000001</v>
      </c>
      <c r="Q2432">
        <v>0.98362499999999997</v>
      </c>
      <c r="R2432">
        <v>0.99531400000000003</v>
      </c>
      <c r="S2432">
        <v>0.99857200000000002</v>
      </c>
      <c r="T2432">
        <v>0.99952099999999999</v>
      </c>
      <c r="U2432">
        <v>0.99982000000000004</v>
      </c>
      <c r="V2432">
        <v>0.99992400000000004</v>
      </c>
      <c r="W2432">
        <v>0.99996399999999996</v>
      </c>
      <c r="X2432">
        <v>0.99998100000000001</v>
      </c>
      <c r="Y2432">
        <v>0.99998900000000002</v>
      </c>
      <c r="Z2432">
        <v>0.99999300000000002</v>
      </c>
      <c r="AA2432">
        <v>0.99999499999999997</v>
      </c>
      <c r="AB2432">
        <v>0.999996</v>
      </c>
      <c r="AC2432">
        <v>0.99999700000000002</v>
      </c>
      <c r="AD2432">
        <v>0.99999700000000002</v>
      </c>
      <c r="AE2432">
        <v>0.99999800000000005</v>
      </c>
      <c r="AF2432">
        <v>0.99999800000000005</v>
      </c>
      <c r="AG2432">
        <v>0.99999800000000005</v>
      </c>
      <c r="AH2432">
        <v>0.99999700000000002</v>
      </c>
      <c r="AI2432">
        <v>0.99999700000000002</v>
      </c>
      <c r="AJ2432">
        <v>0.99999700000000002</v>
      </c>
      <c r="AK2432">
        <v>0.99999800000000005</v>
      </c>
      <c r="AL2432">
        <v>0.99999899999999997</v>
      </c>
    </row>
    <row r="2433" spans="1:38" x14ac:dyDescent="0.35">
      <c r="A2433" t="s">
        <v>810</v>
      </c>
      <c r="B2433">
        <v>3</v>
      </c>
      <c r="C2433">
        <v>2017</v>
      </c>
      <c r="D2433">
        <v>1</v>
      </c>
      <c r="E2433">
        <v>1</v>
      </c>
      <c r="F2433">
        <v>1</v>
      </c>
      <c r="G2433" t="s">
        <v>1495</v>
      </c>
      <c r="H2433">
        <v>4.0964199999999999E-2</v>
      </c>
      <c r="I2433">
        <v>0.13791900000000001</v>
      </c>
      <c r="J2433">
        <v>0.31542500000000001</v>
      </c>
      <c r="K2433">
        <v>0.54575099999999999</v>
      </c>
      <c r="L2433">
        <v>0.75289799999999996</v>
      </c>
      <c r="M2433">
        <v>0.91881699999999999</v>
      </c>
      <c r="N2433">
        <v>1.0877300000000001</v>
      </c>
      <c r="O2433">
        <v>1.2921</v>
      </c>
      <c r="P2433">
        <v>1.5413300000000001</v>
      </c>
      <c r="Q2433">
        <v>1.8248500000000001</v>
      </c>
      <c r="R2433">
        <v>2.12622</v>
      </c>
      <c r="S2433">
        <v>2.4332400000000001</v>
      </c>
      <c r="T2433">
        <v>2.7386200000000001</v>
      </c>
      <c r="U2433">
        <v>3.03796</v>
      </c>
      <c r="V2433">
        <v>3.3283700000000001</v>
      </c>
      <c r="W2433">
        <v>3.6078800000000002</v>
      </c>
      <c r="X2433">
        <v>3.8751099999999998</v>
      </c>
      <c r="Y2433">
        <v>4.1292</v>
      </c>
      <c r="Z2433">
        <v>4.3696200000000003</v>
      </c>
      <c r="AA2433">
        <v>4.5961600000000002</v>
      </c>
      <c r="AB2433">
        <v>4.80877</v>
      </c>
      <c r="AC2433">
        <v>5.0075500000000002</v>
      </c>
      <c r="AD2433">
        <v>5.1926800000000002</v>
      </c>
      <c r="AE2433">
        <v>5.36442</v>
      </c>
      <c r="AF2433">
        <v>5.5231000000000003</v>
      </c>
      <c r="AG2433">
        <v>5.6690899999999997</v>
      </c>
      <c r="AH2433">
        <v>5.8028700000000004</v>
      </c>
      <c r="AI2433">
        <v>5.9249900000000002</v>
      </c>
      <c r="AJ2433">
        <v>6.0343600000000004</v>
      </c>
      <c r="AK2433">
        <v>6.1324500000000004</v>
      </c>
      <c r="AL2433">
        <v>6.3527800000000001</v>
      </c>
    </row>
    <row r="2434" spans="1:38" x14ac:dyDescent="0.35">
      <c r="A2434" t="s">
        <v>808</v>
      </c>
      <c r="B2434">
        <v>4</v>
      </c>
      <c r="C2434">
        <v>2017</v>
      </c>
      <c r="D2434">
        <v>1</v>
      </c>
      <c r="E2434">
        <v>1</v>
      </c>
      <c r="F2434">
        <v>1</v>
      </c>
      <c r="G2434" t="s">
        <v>1496</v>
      </c>
      <c r="H2434">
        <v>0</v>
      </c>
      <c r="I2434">
        <v>5.9599900000000005E-4</v>
      </c>
      <c r="J2434">
        <v>1.7710699999999999E-2</v>
      </c>
      <c r="K2434">
        <v>0.131772</v>
      </c>
      <c r="L2434">
        <v>0.42693199999999998</v>
      </c>
      <c r="M2434">
        <v>0.75971</v>
      </c>
      <c r="N2434">
        <v>0.93682200000000004</v>
      </c>
      <c r="O2434">
        <v>0.986016</v>
      </c>
      <c r="P2434">
        <v>0.99150300000000002</v>
      </c>
      <c r="Q2434">
        <v>0.98667499999999997</v>
      </c>
      <c r="R2434">
        <v>0.97902199999999995</v>
      </c>
      <c r="S2434">
        <v>0.97016999999999998</v>
      </c>
      <c r="T2434">
        <v>0.96070900000000004</v>
      </c>
      <c r="U2434">
        <v>0.95099500000000003</v>
      </c>
      <c r="V2434">
        <v>0.94128100000000003</v>
      </c>
      <c r="W2434">
        <v>0.93174699999999999</v>
      </c>
      <c r="X2434">
        <v>0.92252000000000001</v>
      </c>
      <c r="Y2434">
        <v>0.913686</v>
      </c>
      <c r="Z2434">
        <v>0.90530100000000002</v>
      </c>
      <c r="AA2434">
        <v>0.89739599999999997</v>
      </c>
      <c r="AB2434">
        <v>0.88998699999999997</v>
      </c>
      <c r="AC2434">
        <v>0.883077</v>
      </c>
      <c r="AD2434">
        <v>0.87666299999999997</v>
      </c>
      <c r="AE2434">
        <v>0.87073500000000004</v>
      </c>
      <c r="AF2434">
        <v>0.86528099999999997</v>
      </c>
      <c r="AG2434">
        <v>0.86028300000000002</v>
      </c>
      <c r="AH2434">
        <v>0.85572099999999995</v>
      </c>
      <c r="AI2434">
        <v>0.85157400000000005</v>
      </c>
      <c r="AJ2434">
        <v>0.84785500000000003</v>
      </c>
      <c r="AK2434">
        <v>0.84451200000000004</v>
      </c>
      <c r="AL2434">
        <v>0.83702200000000004</v>
      </c>
    </row>
    <row r="2435" spans="1:38" x14ac:dyDescent="0.35">
      <c r="A2435" t="s">
        <v>810</v>
      </c>
      <c r="B2435">
        <v>4</v>
      </c>
      <c r="C2435">
        <v>2017</v>
      </c>
      <c r="D2435">
        <v>1</v>
      </c>
      <c r="E2435">
        <v>1</v>
      </c>
      <c r="F2435">
        <v>1</v>
      </c>
      <c r="G2435" t="s">
        <v>1497</v>
      </c>
      <c r="H2435">
        <v>4.4361999999999999E-2</v>
      </c>
      <c r="I2435">
        <v>0.118745</v>
      </c>
      <c r="J2435">
        <v>0.23807700000000001</v>
      </c>
      <c r="K2435">
        <v>0.384463</v>
      </c>
      <c r="L2435">
        <v>0.55340500000000004</v>
      </c>
      <c r="M2435">
        <v>0.74162899999999998</v>
      </c>
      <c r="N2435">
        <v>0.96105399999999996</v>
      </c>
      <c r="O2435">
        <v>1.2196400000000001</v>
      </c>
      <c r="P2435">
        <v>1.5064</v>
      </c>
      <c r="Q2435">
        <v>1.8074699999999999</v>
      </c>
      <c r="R2435">
        <v>2.11416</v>
      </c>
      <c r="S2435">
        <v>2.4209499999999999</v>
      </c>
      <c r="T2435">
        <v>2.7237399999999998</v>
      </c>
      <c r="U2435">
        <v>3.0193500000000002</v>
      </c>
      <c r="V2435">
        <v>3.3053599999999999</v>
      </c>
      <c r="W2435">
        <v>3.5799400000000001</v>
      </c>
      <c r="X2435">
        <v>3.8418199999999998</v>
      </c>
      <c r="Y2435">
        <v>4.0901699999999996</v>
      </c>
      <c r="Z2435">
        <v>4.3245100000000001</v>
      </c>
      <c r="AA2435">
        <v>4.5446600000000004</v>
      </c>
      <c r="AB2435">
        <v>4.7506399999999998</v>
      </c>
      <c r="AC2435">
        <v>4.9426300000000003</v>
      </c>
      <c r="AD2435">
        <v>5.1208900000000002</v>
      </c>
      <c r="AE2435">
        <v>5.2857700000000003</v>
      </c>
      <c r="AF2435">
        <v>5.4376899999999999</v>
      </c>
      <c r="AG2435">
        <v>5.5771100000000002</v>
      </c>
      <c r="AH2435">
        <v>5.7045599999999999</v>
      </c>
      <c r="AI2435">
        <v>5.8206300000000004</v>
      </c>
      <c r="AJ2435">
        <v>5.9263000000000003</v>
      </c>
      <c r="AK2435">
        <v>6.0229799999999996</v>
      </c>
      <c r="AL2435">
        <v>6.2406899999999998</v>
      </c>
    </row>
    <row r="2436" spans="1:38" x14ac:dyDescent="0.35">
      <c r="A2436" t="s">
        <v>808</v>
      </c>
      <c r="B2436">
        <v>5</v>
      </c>
      <c r="C2436">
        <v>2017</v>
      </c>
      <c r="D2436">
        <v>1</v>
      </c>
      <c r="E2436">
        <v>1</v>
      </c>
      <c r="F2436">
        <v>1</v>
      </c>
      <c r="G2436" t="s">
        <v>1498</v>
      </c>
      <c r="H2436">
        <v>0</v>
      </c>
      <c r="I2436">
        <v>5.9599900000000005E-4</v>
      </c>
      <c r="J2436">
        <v>1.7710699999999999E-2</v>
      </c>
      <c r="K2436">
        <v>0.131772</v>
      </c>
      <c r="L2436">
        <v>0.42693199999999998</v>
      </c>
      <c r="M2436">
        <v>0.75971</v>
      </c>
      <c r="N2436">
        <v>0.93682200000000004</v>
      </c>
      <c r="O2436">
        <v>0.986016</v>
      </c>
      <c r="P2436">
        <v>0.99150300000000002</v>
      </c>
      <c r="Q2436">
        <v>0.98667499999999997</v>
      </c>
      <c r="R2436">
        <v>0.97902199999999995</v>
      </c>
      <c r="S2436">
        <v>0.97016999999999998</v>
      </c>
      <c r="T2436">
        <v>0.96070900000000004</v>
      </c>
      <c r="U2436">
        <v>0.95099500000000003</v>
      </c>
      <c r="V2436">
        <v>0.94128100000000003</v>
      </c>
      <c r="W2436">
        <v>0.93174699999999999</v>
      </c>
      <c r="X2436">
        <v>0.92252000000000001</v>
      </c>
      <c r="Y2436">
        <v>0.913686</v>
      </c>
      <c r="Z2436">
        <v>0.90530100000000002</v>
      </c>
      <c r="AA2436">
        <v>0.89739599999999997</v>
      </c>
      <c r="AB2436">
        <v>0.88998699999999997</v>
      </c>
      <c r="AC2436">
        <v>0.883077</v>
      </c>
      <c r="AD2436">
        <v>0.87666299999999997</v>
      </c>
      <c r="AE2436">
        <v>0.87073500000000004</v>
      </c>
      <c r="AF2436">
        <v>0.86528099999999997</v>
      </c>
      <c r="AG2436">
        <v>0.86028300000000002</v>
      </c>
      <c r="AH2436">
        <v>0.85572099999999995</v>
      </c>
      <c r="AI2436">
        <v>0.85157400000000005</v>
      </c>
      <c r="AJ2436">
        <v>0.84785500000000003</v>
      </c>
      <c r="AK2436">
        <v>0.84451200000000004</v>
      </c>
      <c r="AL2436">
        <v>0.83702200000000004</v>
      </c>
    </row>
    <row r="2437" spans="1:38" x14ac:dyDescent="0.35">
      <c r="A2437" t="s">
        <v>810</v>
      </c>
      <c r="B2437">
        <v>5</v>
      </c>
      <c r="C2437">
        <v>2017</v>
      </c>
      <c r="D2437">
        <v>1</v>
      </c>
      <c r="E2437">
        <v>1</v>
      </c>
      <c r="F2437">
        <v>1</v>
      </c>
      <c r="G2437" t="s">
        <v>1499</v>
      </c>
      <c r="H2437">
        <v>4.4361999999999999E-2</v>
      </c>
      <c r="I2437">
        <v>0.118745</v>
      </c>
      <c r="J2437">
        <v>0.23807700000000001</v>
      </c>
      <c r="K2437">
        <v>0.384463</v>
      </c>
      <c r="L2437">
        <v>0.55340500000000004</v>
      </c>
      <c r="M2437">
        <v>0.74162899999999998</v>
      </c>
      <c r="N2437">
        <v>0.96105399999999996</v>
      </c>
      <c r="O2437">
        <v>1.2196400000000001</v>
      </c>
      <c r="P2437">
        <v>1.5064</v>
      </c>
      <c r="Q2437">
        <v>1.8074699999999999</v>
      </c>
      <c r="R2437">
        <v>2.11416</v>
      </c>
      <c r="S2437">
        <v>2.4209499999999999</v>
      </c>
      <c r="T2437">
        <v>2.7237399999999998</v>
      </c>
      <c r="U2437">
        <v>3.0193500000000002</v>
      </c>
      <c r="V2437">
        <v>3.3053599999999999</v>
      </c>
      <c r="W2437">
        <v>3.5799400000000001</v>
      </c>
      <c r="X2437">
        <v>3.8418199999999998</v>
      </c>
      <c r="Y2437">
        <v>4.0901699999999996</v>
      </c>
      <c r="Z2437">
        <v>4.3245100000000001</v>
      </c>
      <c r="AA2437">
        <v>4.5446600000000004</v>
      </c>
      <c r="AB2437">
        <v>4.7506399999999998</v>
      </c>
      <c r="AC2437">
        <v>4.9426300000000003</v>
      </c>
      <c r="AD2437">
        <v>5.1208900000000002</v>
      </c>
      <c r="AE2437">
        <v>5.2857700000000003</v>
      </c>
      <c r="AF2437">
        <v>5.4376899999999999</v>
      </c>
      <c r="AG2437">
        <v>5.5771100000000002</v>
      </c>
      <c r="AH2437">
        <v>5.7045599999999999</v>
      </c>
      <c r="AI2437">
        <v>5.8206300000000004</v>
      </c>
      <c r="AJ2437">
        <v>5.9263000000000003</v>
      </c>
      <c r="AK2437">
        <v>6.0229799999999996</v>
      </c>
      <c r="AL2437">
        <v>6.2406899999999998</v>
      </c>
    </row>
    <row r="2438" spans="1:38" x14ac:dyDescent="0.35">
      <c r="A2438" t="s">
        <v>808</v>
      </c>
      <c r="B2438">
        <v>6</v>
      </c>
      <c r="C2438">
        <v>2017</v>
      </c>
      <c r="D2438">
        <v>1</v>
      </c>
      <c r="E2438">
        <v>1</v>
      </c>
      <c r="F2438">
        <v>1</v>
      </c>
      <c r="G2438" t="s">
        <v>1500</v>
      </c>
      <c r="H2438">
        <v>0</v>
      </c>
      <c r="I2438">
        <v>8.1285999999999997E-3</v>
      </c>
      <c r="J2438">
        <v>4.4974800000000002E-2</v>
      </c>
      <c r="K2438">
        <v>0.139098</v>
      </c>
      <c r="L2438">
        <v>0.30765999999999999</v>
      </c>
      <c r="M2438">
        <v>0.52420900000000004</v>
      </c>
      <c r="N2438">
        <v>0.73062700000000003</v>
      </c>
      <c r="O2438">
        <v>0.877054</v>
      </c>
      <c r="P2438">
        <v>0.95405300000000004</v>
      </c>
      <c r="Q2438">
        <v>0.98509000000000002</v>
      </c>
      <c r="R2438">
        <v>0.99543599999999999</v>
      </c>
      <c r="S2438">
        <v>0.99854900000000002</v>
      </c>
      <c r="T2438">
        <v>0.99946100000000004</v>
      </c>
      <c r="U2438">
        <v>0.99973599999999996</v>
      </c>
      <c r="V2438">
        <v>0.99982300000000002</v>
      </c>
      <c r="W2438">
        <v>0.99985400000000002</v>
      </c>
      <c r="X2438">
        <v>0.99986600000000003</v>
      </c>
      <c r="Y2438">
        <v>0.99987099999999995</v>
      </c>
      <c r="Z2438">
        <v>0.99987300000000001</v>
      </c>
      <c r="AA2438">
        <v>0.99987400000000004</v>
      </c>
      <c r="AB2438">
        <v>0.99987499999999996</v>
      </c>
      <c r="AC2438">
        <v>0.99987499999999996</v>
      </c>
      <c r="AD2438">
        <v>0.99987499999999996</v>
      </c>
      <c r="AE2438">
        <v>0.99987499999999996</v>
      </c>
      <c r="AF2438">
        <v>0.99987499999999996</v>
      </c>
      <c r="AG2438">
        <v>0.99987499999999996</v>
      </c>
      <c r="AH2438">
        <v>0.99987499999999996</v>
      </c>
      <c r="AI2438">
        <v>0.99987499999999996</v>
      </c>
      <c r="AJ2438">
        <v>0.99987499999999996</v>
      </c>
      <c r="AK2438">
        <v>0.99987499999999996</v>
      </c>
      <c r="AL2438">
        <v>0.99987599999999999</v>
      </c>
    </row>
    <row r="2439" spans="1:38" x14ac:dyDescent="0.35">
      <c r="A2439" t="s">
        <v>810</v>
      </c>
      <c r="B2439">
        <v>6</v>
      </c>
      <c r="C2439">
        <v>2017</v>
      </c>
      <c r="D2439">
        <v>1</v>
      </c>
      <c r="E2439">
        <v>1</v>
      </c>
      <c r="F2439">
        <v>1</v>
      </c>
      <c r="G2439" t="s">
        <v>1501</v>
      </c>
      <c r="H2439">
        <v>2.0172599999999999E-2</v>
      </c>
      <c r="I2439">
        <v>8.0052300000000007E-2</v>
      </c>
      <c r="J2439">
        <v>0.192721</v>
      </c>
      <c r="K2439">
        <v>0.34431499999999998</v>
      </c>
      <c r="L2439">
        <v>0.53434400000000004</v>
      </c>
      <c r="M2439">
        <v>0.75473299999999999</v>
      </c>
      <c r="N2439">
        <v>0.99711099999999997</v>
      </c>
      <c r="O2439">
        <v>1.25593</v>
      </c>
      <c r="P2439">
        <v>1.5311699999999999</v>
      </c>
      <c r="Q2439">
        <v>1.8228500000000001</v>
      </c>
      <c r="R2439">
        <v>2.1259399999999999</v>
      </c>
      <c r="S2439">
        <v>2.4331900000000002</v>
      </c>
      <c r="T2439">
        <v>2.7385799999999998</v>
      </c>
      <c r="U2439">
        <v>3.0379200000000002</v>
      </c>
      <c r="V2439">
        <v>3.3283499999999999</v>
      </c>
      <c r="W2439">
        <v>3.6078600000000001</v>
      </c>
      <c r="X2439">
        <v>3.8751000000000002</v>
      </c>
      <c r="Y2439">
        <v>4.1291900000000004</v>
      </c>
      <c r="Z2439">
        <v>4.3696200000000003</v>
      </c>
      <c r="AA2439">
        <v>4.5961499999999997</v>
      </c>
      <c r="AB2439">
        <v>4.8087600000000004</v>
      </c>
      <c r="AC2439">
        <v>5.0075399999999997</v>
      </c>
      <c r="AD2439">
        <v>5.1926800000000002</v>
      </c>
      <c r="AE2439">
        <v>5.36442</v>
      </c>
      <c r="AF2439">
        <v>5.5230899999999998</v>
      </c>
      <c r="AG2439">
        <v>5.6690899999999997</v>
      </c>
      <c r="AH2439">
        <v>5.8028700000000004</v>
      </c>
      <c r="AI2439">
        <v>5.9249799999999997</v>
      </c>
      <c r="AJ2439">
        <v>6.0343600000000004</v>
      </c>
      <c r="AK2439">
        <v>6.1324500000000004</v>
      </c>
      <c r="AL2439">
        <v>6.3527800000000001</v>
      </c>
    </row>
    <row r="2440" spans="1:38" x14ac:dyDescent="0.35">
      <c r="A2440" t="s">
        <v>806</v>
      </c>
      <c r="B2440" t="s">
        <v>103</v>
      </c>
      <c r="C2440">
        <v>2018</v>
      </c>
      <c r="D2440">
        <v>1</v>
      </c>
      <c r="E2440">
        <v>1</v>
      </c>
      <c r="F2440">
        <v>1</v>
      </c>
      <c r="G2440" t="s">
        <v>1672</v>
      </c>
      <c r="H2440">
        <v>0</v>
      </c>
      <c r="I2440">
        <v>0</v>
      </c>
      <c r="J2440">
        <v>0</v>
      </c>
      <c r="K2440">
        <v>0</v>
      </c>
      <c r="L2440">
        <v>3.49948E-2</v>
      </c>
      <c r="M2440">
        <v>0.17141000000000001</v>
      </c>
      <c r="N2440">
        <v>0.46875600000000001</v>
      </c>
      <c r="O2440">
        <v>0.85585699999999998</v>
      </c>
      <c r="P2440">
        <v>1.24166</v>
      </c>
      <c r="Q2440">
        <v>1.59975</v>
      </c>
      <c r="R2440">
        <v>1.93689</v>
      </c>
      <c r="S2440">
        <v>2.2614999999999998</v>
      </c>
      <c r="T2440">
        <v>2.5771500000000001</v>
      </c>
      <c r="U2440">
        <v>2.8841199999999998</v>
      </c>
      <c r="V2440">
        <v>3.1814</v>
      </c>
      <c r="W2440">
        <v>3.4676999999999998</v>
      </c>
      <c r="X2440">
        <v>3.7418499999999999</v>
      </c>
      <c r="Y2440">
        <v>4.00298</v>
      </c>
      <c r="Z2440">
        <v>4.2505100000000002</v>
      </c>
      <c r="AA2440">
        <v>4.4841600000000001</v>
      </c>
      <c r="AB2440">
        <v>4.70383</v>
      </c>
      <c r="AC2440">
        <v>4.9095800000000001</v>
      </c>
      <c r="AD2440">
        <v>5.1015600000000001</v>
      </c>
      <c r="AE2440">
        <v>5.2799899999999997</v>
      </c>
      <c r="AF2440">
        <v>5.4451799999999997</v>
      </c>
      <c r="AG2440">
        <v>5.59748</v>
      </c>
      <c r="AH2440">
        <v>5.7373099999999999</v>
      </c>
      <c r="AI2440">
        <v>5.8651999999999997</v>
      </c>
      <c r="AJ2440">
        <v>5.9817099999999996</v>
      </c>
      <c r="AK2440">
        <v>6.0844100000000001</v>
      </c>
      <c r="AL2440">
        <v>6.3153199999999998</v>
      </c>
    </row>
    <row r="2441" spans="1:38" x14ac:dyDescent="0.35">
      <c r="A2441" t="s">
        <v>808</v>
      </c>
      <c r="B2441">
        <v>1</v>
      </c>
      <c r="C2441">
        <v>2018</v>
      </c>
      <c r="D2441">
        <v>1</v>
      </c>
      <c r="E2441">
        <v>1</v>
      </c>
      <c r="F2441">
        <v>1</v>
      </c>
      <c r="G2441" t="s">
        <v>1673</v>
      </c>
      <c r="H2441">
        <v>0</v>
      </c>
      <c r="I2441" s="2">
        <v>3.0194099999999998E-8</v>
      </c>
      <c r="J2441" s="2">
        <v>4.2802400000000002E-5</v>
      </c>
      <c r="K2441">
        <v>4.2118399999999997E-3</v>
      </c>
      <c r="L2441">
        <v>7.0787600000000006E-2</v>
      </c>
      <c r="M2441">
        <v>0.33708700000000003</v>
      </c>
      <c r="N2441">
        <v>0.69574499999999995</v>
      </c>
      <c r="O2441">
        <v>0.89977700000000005</v>
      </c>
      <c r="P2441">
        <v>0.94621</v>
      </c>
      <c r="Q2441">
        <v>0.92057199999999995</v>
      </c>
      <c r="R2441">
        <v>0.86794300000000002</v>
      </c>
      <c r="S2441">
        <v>0.80538500000000002</v>
      </c>
      <c r="T2441">
        <v>0.74053899999999995</v>
      </c>
      <c r="U2441">
        <v>0.67755500000000002</v>
      </c>
      <c r="V2441">
        <v>0.61872799999999994</v>
      </c>
      <c r="W2441">
        <v>0.56517399999999995</v>
      </c>
      <c r="X2441">
        <v>0.51725900000000002</v>
      </c>
      <c r="Y2441">
        <v>0.47489100000000001</v>
      </c>
      <c r="Z2441">
        <v>0.437724</v>
      </c>
      <c r="AA2441">
        <v>0.40528999999999998</v>
      </c>
      <c r="AB2441">
        <v>0.37708199999999997</v>
      </c>
      <c r="AC2441">
        <v>0.352601</v>
      </c>
      <c r="AD2441">
        <v>0.33138099999999998</v>
      </c>
      <c r="AE2441">
        <v>0.313002</v>
      </c>
      <c r="AF2441">
        <v>0.297093</v>
      </c>
      <c r="AG2441">
        <v>0.283327</v>
      </c>
      <c r="AH2441">
        <v>0.27142300000000003</v>
      </c>
      <c r="AI2441">
        <v>0.26113599999999998</v>
      </c>
      <c r="AJ2441">
        <v>0.25156899999999999</v>
      </c>
      <c r="AK2441">
        <v>0.242502</v>
      </c>
      <c r="AL2441">
        <v>0.22307199999999999</v>
      </c>
    </row>
    <row r="2442" spans="1:38" x14ac:dyDescent="0.35">
      <c r="A2442" t="s">
        <v>810</v>
      </c>
      <c r="B2442">
        <v>1</v>
      </c>
      <c r="C2442">
        <v>2018</v>
      </c>
      <c r="D2442">
        <v>1</v>
      </c>
      <c r="E2442">
        <v>1</v>
      </c>
      <c r="F2442">
        <v>1</v>
      </c>
      <c r="G2442" t="s">
        <v>1674</v>
      </c>
      <c r="H2442">
        <v>1.0461399999999999E-2</v>
      </c>
      <c r="I2442">
        <v>0.21921199999999999</v>
      </c>
      <c r="J2442">
        <v>0.38541900000000001</v>
      </c>
      <c r="K2442">
        <v>0.54100099999999995</v>
      </c>
      <c r="L2442">
        <v>0.701515</v>
      </c>
      <c r="M2442">
        <v>0.86369600000000002</v>
      </c>
      <c r="N2442">
        <v>1.04054</v>
      </c>
      <c r="O2442">
        <v>1.25349</v>
      </c>
      <c r="P2442">
        <v>1.5056799999999999</v>
      </c>
      <c r="Q2442">
        <v>1.78091</v>
      </c>
      <c r="R2442">
        <v>2.0630600000000001</v>
      </c>
      <c r="S2442">
        <v>2.3428</v>
      </c>
      <c r="T2442">
        <v>2.6150099999999998</v>
      </c>
      <c r="U2442">
        <v>2.87642</v>
      </c>
      <c r="V2442">
        <v>3.1248100000000001</v>
      </c>
      <c r="W2442">
        <v>3.3586499999999999</v>
      </c>
      <c r="X2442">
        <v>3.5769799999999998</v>
      </c>
      <c r="Y2442">
        <v>3.7793100000000002</v>
      </c>
      <c r="Z2442">
        <v>3.9654699999999998</v>
      </c>
      <c r="AA2442">
        <v>4.1356299999999999</v>
      </c>
      <c r="AB2442">
        <v>4.2901499999999997</v>
      </c>
      <c r="AC2442">
        <v>4.4295999999999998</v>
      </c>
      <c r="AD2442">
        <v>4.5546600000000002</v>
      </c>
      <c r="AE2442">
        <v>4.6661000000000001</v>
      </c>
      <c r="AF2442">
        <v>4.7647399999999998</v>
      </c>
      <c r="AG2442">
        <v>4.8514400000000002</v>
      </c>
      <c r="AH2442">
        <v>4.9270500000000004</v>
      </c>
      <c r="AI2442">
        <v>4.9923999999999999</v>
      </c>
      <c r="AJ2442">
        <v>5.0635599999999998</v>
      </c>
      <c r="AK2442">
        <v>5.1425299999999998</v>
      </c>
      <c r="AL2442">
        <v>5.3220299999999998</v>
      </c>
    </row>
    <row r="2443" spans="1:38" x14ac:dyDescent="0.35">
      <c r="A2443" t="s">
        <v>808</v>
      </c>
      <c r="B2443">
        <v>2</v>
      </c>
      <c r="C2443">
        <v>2018</v>
      </c>
      <c r="D2443">
        <v>1</v>
      </c>
      <c r="E2443">
        <v>1</v>
      </c>
      <c r="F2443">
        <v>1</v>
      </c>
      <c r="G2443" t="s">
        <v>1675</v>
      </c>
      <c r="H2443">
        <v>0</v>
      </c>
      <c r="I2443" s="2">
        <v>1.7148099999999999E-13</v>
      </c>
      <c r="J2443" s="2">
        <v>3.10962E-8</v>
      </c>
      <c r="K2443" s="2">
        <v>1.4216599999999999E-4</v>
      </c>
      <c r="L2443">
        <v>1.84998E-2</v>
      </c>
      <c r="M2443">
        <v>0.216859</v>
      </c>
      <c r="N2443">
        <v>0.621637</v>
      </c>
      <c r="O2443">
        <v>0.88911799999999996</v>
      </c>
      <c r="P2443">
        <v>0.97618799999999994</v>
      </c>
      <c r="Q2443">
        <v>0.99547799999999997</v>
      </c>
      <c r="R2443">
        <v>0.99912999999999996</v>
      </c>
      <c r="S2443">
        <v>0.99981500000000001</v>
      </c>
      <c r="T2443">
        <v>0.99995400000000001</v>
      </c>
      <c r="U2443">
        <v>0.99998699999999996</v>
      </c>
      <c r="V2443">
        <v>0.99999499999999997</v>
      </c>
      <c r="W2443">
        <v>0.99999800000000005</v>
      </c>
      <c r="X2443">
        <v>0.99999899999999997</v>
      </c>
      <c r="Y2443">
        <v>0.99999899999999997</v>
      </c>
      <c r="Z2443">
        <v>1</v>
      </c>
      <c r="AA2443">
        <v>1</v>
      </c>
      <c r="AB2443">
        <v>1</v>
      </c>
      <c r="AC2443">
        <v>1</v>
      </c>
      <c r="AD2443">
        <v>1</v>
      </c>
      <c r="AE2443">
        <v>1</v>
      </c>
      <c r="AF2443">
        <v>1</v>
      </c>
      <c r="AG2443">
        <v>1</v>
      </c>
      <c r="AH2443">
        <v>1</v>
      </c>
      <c r="AI2443">
        <v>1</v>
      </c>
      <c r="AJ2443">
        <v>1</v>
      </c>
      <c r="AK2443">
        <v>1</v>
      </c>
      <c r="AL2443">
        <v>1</v>
      </c>
    </row>
    <row r="2444" spans="1:38" x14ac:dyDescent="0.35">
      <c r="A2444" t="s">
        <v>810</v>
      </c>
      <c r="B2444">
        <v>2</v>
      </c>
      <c r="C2444">
        <v>2018</v>
      </c>
      <c r="D2444">
        <v>1</v>
      </c>
      <c r="E2444">
        <v>1</v>
      </c>
      <c r="F2444">
        <v>1</v>
      </c>
      <c r="G2444" t="s">
        <v>1676</v>
      </c>
      <c r="H2444">
        <v>0.18126999999999999</v>
      </c>
      <c r="I2444">
        <v>0.40435300000000002</v>
      </c>
      <c r="J2444">
        <v>0.67337599999999997</v>
      </c>
      <c r="K2444">
        <v>0.79805499999999996</v>
      </c>
      <c r="L2444">
        <v>0.87397800000000003</v>
      </c>
      <c r="M2444">
        <v>0.95837099999999997</v>
      </c>
      <c r="N2444">
        <v>1.08239</v>
      </c>
      <c r="O2444">
        <v>1.2719100000000001</v>
      </c>
      <c r="P2444">
        <v>1.5252699999999999</v>
      </c>
      <c r="Q2444">
        <v>1.8165</v>
      </c>
      <c r="R2444">
        <v>2.12262</v>
      </c>
      <c r="S2444">
        <v>2.4317700000000002</v>
      </c>
      <c r="T2444">
        <v>2.738</v>
      </c>
      <c r="U2444">
        <v>3.0376799999999999</v>
      </c>
      <c r="V2444">
        <v>3.3282400000000001</v>
      </c>
      <c r="W2444">
        <v>3.6078000000000001</v>
      </c>
      <c r="X2444">
        <v>3.87507</v>
      </c>
      <c r="Y2444">
        <v>4.1291700000000002</v>
      </c>
      <c r="Z2444">
        <v>4.3696000000000002</v>
      </c>
      <c r="AA2444">
        <v>4.5961400000000001</v>
      </c>
      <c r="AB2444">
        <v>4.8087600000000004</v>
      </c>
      <c r="AC2444">
        <v>5.0075399999999997</v>
      </c>
      <c r="AD2444">
        <v>5.1926699999999997</v>
      </c>
      <c r="AE2444">
        <v>5.36442</v>
      </c>
      <c r="AF2444">
        <v>5.5230899999999998</v>
      </c>
      <c r="AG2444">
        <v>5.6690800000000001</v>
      </c>
      <c r="AH2444">
        <v>5.8028599999999999</v>
      </c>
      <c r="AI2444">
        <v>5.9249799999999997</v>
      </c>
      <c r="AJ2444">
        <v>6.0343499999999999</v>
      </c>
      <c r="AK2444">
        <v>6.1324399999999999</v>
      </c>
      <c r="AL2444">
        <v>6.3527800000000001</v>
      </c>
    </row>
    <row r="2445" spans="1:38" x14ac:dyDescent="0.35">
      <c r="A2445" t="s">
        <v>808</v>
      </c>
      <c r="B2445">
        <v>3</v>
      </c>
      <c r="C2445">
        <v>2018</v>
      </c>
      <c r="D2445">
        <v>1</v>
      </c>
      <c r="E2445">
        <v>1</v>
      </c>
      <c r="F2445">
        <v>1</v>
      </c>
      <c r="G2445" t="s">
        <v>1677</v>
      </c>
      <c r="H2445">
        <v>0</v>
      </c>
      <c r="I2445" s="2">
        <v>2.2679499999999999E-7</v>
      </c>
      <c r="J2445" s="2">
        <v>2.5400400000000002E-5</v>
      </c>
      <c r="K2445">
        <v>1.3362000000000001E-3</v>
      </c>
      <c r="L2445">
        <v>3.0018300000000001E-2</v>
      </c>
      <c r="M2445">
        <v>0.20678099999999999</v>
      </c>
      <c r="N2445">
        <v>0.54617300000000002</v>
      </c>
      <c r="O2445">
        <v>0.81882100000000002</v>
      </c>
      <c r="P2445">
        <v>0.94275900000000001</v>
      </c>
      <c r="Q2445">
        <v>0.98362499999999997</v>
      </c>
      <c r="R2445">
        <v>0.99531400000000003</v>
      </c>
      <c r="S2445">
        <v>0.99857200000000002</v>
      </c>
      <c r="T2445">
        <v>0.99952099999999999</v>
      </c>
      <c r="U2445">
        <v>0.99982000000000004</v>
      </c>
      <c r="V2445">
        <v>0.99992400000000004</v>
      </c>
      <c r="W2445">
        <v>0.99996399999999996</v>
      </c>
      <c r="X2445">
        <v>0.99998100000000001</v>
      </c>
      <c r="Y2445">
        <v>0.99998900000000002</v>
      </c>
      <c r="Z2445">
        <v>0.99999300000000002</v>
      </c>
      <c r="AA2445">
        <v>0.99999499999999997</v>
      </c>
      <c r="AB2445">
        <v>0.999996</v>
      </c>
      <c r="AC2445">
        <v>0.99999700000000002</v>
      </c>
      <c r="AD2445">
        <v>0.99999700000000002</v>
      </c>
      <c r="AE2445">
        <v>0.99999800000000005</v>
      </c>
      <c r="AF2445">
        <v>0.99999800000000005</v>
      </c>
      <c r="AG2445">
        <v>0.99999800000000005</v>
      </c>
      <c r="AH2445">
        <v>0.99999700000000002</v>
      </c>
      <c r="AI2445">
        <v>0.99999700000000002</v>
      </c>
      <c r="AJ2445">
        <v>0.99999700000000002</v>
      </c>
      <c r="AK2445">
        <v>0.99999800000000005</v>
      </c>
      <c r="AL2445">
        <v>0.99999899999999997</v>
      </c>
    </row>
    <row r="2446" spans="1:38" x14ac:dyDescent="0.35">
      <c r="A2446" t="s">
        <v>810</v>
      </c>
      <c r="B2446">
        <v>3</v>
      </c>
      <c r="C2446">
        <v>2018</v>
      </c>
      <c r="D2446">
        <v>1</v>
      </c>
      <c r="E2446">
        <v>1</v>
      </c>
      <c r="F2446">
        <v>1</v>
      </c>
      <c r="G2446" t="s">
        <v>1678</v>
      </c>
      <c r="H2446">
        <v>4.0964199999999999E-2</v>
      </c>
      <c r="I2446">
        <v>0.13791900000000001</v>
      </c>
      <c r="J2446">
        <v>0.31542500000000001</v>
      </c>
      <c r="K2446">
        <v>0.54575099999999999</v>
      </c>
      <c r="L2446">
        <v>0.75289799999999996</v>
      </c>
      <c r="M2446">
        <v>0.91881699999999999</v>
      </c>
      <c r="N2446">
        <v>1.0877300000000001</v>
      </c>
      <c r="O2446">
        <v>1.2921</v>
      </c>
      <c r="P2446">
        <v>1.5413300000000001</v>
      </c>
      <c r="Q2446">
        <v>1.8248500000000001</v>
      </c>
      <c r="R2446">
        <v>2.12622</v>
      </c>
      <c r="S2446">
        <v>2.4332400000000001</v>
      </c>
      <c r="T2446">
        <v>2.7386200000000001</v>
      </c>
      <c r="U2446">
        <v>3.03796</v>
      </c>
      <c r="V2446">
        <v>3.3283700000000001</v>
      </c>
      <c r="W2446">
        <v>3.6078800000000002</v>
      </c>
      <c r="X2446">
        <v>3.8751099999999998</v>
      </c>
      <c r="Y2446">
        <v>4.1292</v>
      </c>
      <c r="Z2446">
        <v>4.3696200000000003</v>
      </c>
      <c r="AA2446">
        <v>4.5961600000000002</v>
      </c>
      <c r="AB2446">
        <v>4.80877</v>
      </c>
      <c r="AC2446">
        <v>5.0075500000000002</v>
      </c>
      <c r="AD2446">
        <v>5.1926800000000002</v>
      </c>
      <c r="AE2446">
        <v>5.36442</v>
      </c>
      <c r="AF2446">
        <v>5.5231000000000003</v>
      </c>
      <c r="AG2446">
        <v>5.6690899999999997</v>
      </c>
      <c r="AH2446">
        <v>5.8028700000000004</v>
      </c>
      <c r="AI2446">
        <v>5.9249900000000002</v>
      </c>
      <c r="AJ2446">
        <v>6.0343600000000004</v>
      </c>
      <c r="AK2446">
        <v>6.1324500000000004</v>
      </c>
      <c r="AL2446">
        <v>6.3527800000000001</v>
      </c>
    </row>
    <row r="2447" spans="1:38" x14ac:dyDescent="0.35">
      <c r="A2447" t="s">
        <v>808</v>
      </c>
      <c r="B2447">
        <v>4</v>
      </c>
      <c r="C2447">
        <v>2018</v>
      </c>
      <c r="D2447">
        <v>1</v>
      </c>
      <c r="E2447">
        <v>1</v>
      </c>
      <c r="F2447">
        <v>1</v>
      </c>
      <c r="G2447" t="s">
        <v>1679</v>
      </c>
      <c r="H2447">
        <v>0</v>
      </c>
      <c r="I2447">
        <v>5.9599900000000005E-4</v>
      </c>
      <c r="J2447">
        <v>1.7710699999999999E-2</v>
      </c>
      <c r="K2447">
        <v>0.131772</v>
      </c>
      <c r="L2447">
        <v>0.42693199999999998</v>
      </c>
      <c r="M2447">
        <v>0.75971</v>
      </c>
      <c r="N2447">
        <v>0.93682200000000004</v>
      </c>
      <c r="O2447">
        <v>0.986016</v>
      </c>
      <c r="P2447">
        <v>0.99150300000000002</v>
      </c>
      <c r="Q2447">
        <v>0.98667499999999997</v>
      </c>
      <c r="R2447">
        <v>0.97902199999999995</v>
      </c>
      <c r="S2447">
        <v>0.97016999999999998</v>
      </c>
      <c r="T2447">
        <v>0.96070900000000004</v>
      </c>
      <c r="U2447">
        <v>0.95099500000000003</v>
      </c>
      <c r="V2447">
        <v>0.94128100000000003</v>
      </c>
      <c r="W2447">
        <v>0.93174699999999999</v>
      </c>
      <c r="X2447">
        <v>0.92252000000000001</v>
      </c>
      <c r="Y2447">
        <v>0.913686</v>
      </c>
      <c r="Z2447">
        <v>0.90530100000000002</v>
      </c>
      <c r="AA2447">
        <v>0.89739599999999997</v>
      </c>
      <c r="AB2447">
        <v>0.88998699999999997</v>
      </c>
      <c r="AC2447">
        <v>0.883077</v>
      </c>
      <c r="AD2447">
        <v>0.87666299999999997</v>
      </c>
      <c r="AE2447">
        <v>0.87073500000000004</v>
      </c>
      <c r="AF2447">
        <v>0.86528099999999997</v>
      </c>
      <c r="AG2447">
        <v>0.86028300000000002</v>
      </c>
      <c r="AH2447">
        <v>0.85572099999999995</v>
      </c>
      <c r="AI2447">
        <v>0.85157400000000005</v>
      </c>
      <c r="AJ2447">
        <v>0.84785500000000003</v>
      </c>
      <c r="AK2447">
        <v>0.84451200000000004</v>
      </c>
      <c r="AL2447">
        <v>0.83702200000000004</v>
      </c>
    </row>
    <row r="2448" spans="1:38" x14ac:dyDescent="0.35">
      <c r="A2448" t="s">
        <v>810</v>
      </c>
      <c r="B2448">
        <v>4</v>
      </c>
      <c r="C2448">
        <v>2018</v>
      </c>
      <c r="D2448">
        <v>1</v>
      </c>
      <c r="E2448">
        <v>1</v>
      </c>
      <c r="F2448">
        <v>1</v>
      </c>
      <c r="G2448" t="s">
        <v>1680</v>
      </c>
      <c r="H2448">
        <v>4.4361999999999999E-2</v>
      </c>
      <c r="I2448">
        <v>0.118745</v>
      </c>
      <c r="J2448">
        <v>0.23807700000000001</v>
      </c>
      <c r="K2448">
        <v>0.384463</v>
      </c>
      <c r="L2448">
        <v>0.55340500000000004</v>
      </c>
      <c r="M2448">
        <v>0.74162899999999998</v>
      </c>
      <c r="N2448">
        <v>0.96105399999999996</v>
      </c>
      <c r="O2448">
        <v>1.2196400000000001</v>
      </c>
      <c r="P2448">
        <v>1.5064</v>
      </c>
      <c r="Q2448">
        <v>1.8074699999999999</v>
      </c>
      <c r="R2448">
        <v>2.11416</v>
      </c>
      <c r="S2448">
        <v>2.4209499999999999</v>
      </c>
      <c r="T2448">
        <v>2.7237399999999998</v>
      </c>
      <c r="U2448">
        <v>3.0193500000000002</v>
      </c>
      <c r="V2448">
        <v>3.3053599999999999</v>
      </c>
      <c r="W2448">
        <v>3.5799400000000001</v>
      </c>
      <c r="X2448">
        <v>3.8418199999999998</v>
      </c>
      <c r="Y2448">
        <v>4.0901699999999996</v>
      </c>
      <c r="Z2448">
        <v>4.3245100000000001</v>
      </c>
      <c r="AA2448">
        <v>4.5446600000000004</v>
      </c>
      <c r="AB2448">
        <v>4.7506399999999998</v>
      </c>
      <c r="AC2448">
        <v>4.9426300000000003</v>
      </c>
      <c r="AD2448">
        <v>5.1208900000000002</v>
      </c>
      <c r="AE2448">
        <v>5.2857700000000003</v>
      </c>
      <c r="AF2448">
        <v>5.4376899999999999</v>
      </c>
      <c r="AG2448">
        <v>5.5771100000000002</v>
      </c>
      <c r="AH2448">
        <v>5.7045599999999999</v>
      </c>
      <c r="AI2448">
        <v>5.8206300000000004</v>
      </c>
      <c r="AJ2448">
        <v>5.9263000000000003</v>
      </c>
      <c r="AK2448">
        <v>6.0229799999999996</v>
      </c>
      <c r="AL2448">
        <v>6.2406899999999998</v>
      </c>
    </row>
    <row r="2449" spans="1:38" x14ac:dyDescent="0.35">
      <c r="A2449" t="s">
        <v>808</v>
      </c>
      <c r="B2449">
        <v>5</v>
      </c>
      <c r="C2449">
        <v>2018</v>
      </c>
      <c r="D2449">
        <v>1</v>
      </c>
      <c r="E2449">
        <v>1</v>
      </c>
      <c r="F2449">
        <v>1</v>
      </c>
      <c r="G2449" t="s">
        <v>1681</v>
      </c>
      <c r="H2449">
        <v>0</v>
      </c>
      <c r="I2449">
        <v>5.9599900000000005E-4</v>
      </c>
      <c r="J2449">
        <v>1.7710699999999999E-2</v>
      </c>
      <c r="K2449">
        <v>0.131772</v>
      </c>
      <c r="L2449">
        <v>0.42693199999999998</v>
      </c>
      <c r="M2449">
        <v>0.75971</v>
      </c>
      <c r="N2449">
        <v>0.93682200000000004</v>
      </c>
      <c r="O2449">
        <v>0.986016</v>
      </c>
      <c r="P2449">
        <v>0.99150300000000002</v>
      </c>
      <c r="Q2449">
        <v>0.98667499999999997</v>
      </c>
      <c r="R2449">
        <v>0.97902199999999995</v>
      </c>
      <c r="S2449">
        <v>0.97016999999999998</v>
      </c>
      <c r="T2449">
        <v>0.96070900000000004</v>
      </c>
      <c r="U2449">
        <v>0.95099500000000003</v>
      </c>
      <c r="V2449">
        <v>0.94128100000000003</v>
      </c>
      <c r="W2449">
        <v>0.93174699999999999</v>
      </c>
      <c r="X2449">
        <v>0.92252000000000001</v>
      </c>
      <c r="Y2449">
        <v>0.913686</v>
      </c>
      <c r="Z2449">
        <v>0.90530100000000002</v>
      </c>
      <c r="AA2449">
        <v>0.89739599999999997</v>
      </c>
      <c r="AB2449">
        <v>0.88998699999999997</v>
      </c>
      <c r="AC2449">
        <v>0.883077</v>
      </c>
      <c r="AD2449">
        <v>0.87666299999999997</v>
      </c>
      <c r="AE2449">
        <v>0.87073500000000004</v>
      </c>
      <c r="AF2449">
        <v>0.86528099999999997</v>
      </c>
      <c r="AG2449">
        <v>0.86028300000000002</v>
      </c>
      <c r="AH2449">
        <v>0.85572099999999995</v>
      </c>
      <c r="AI2449">
        <v>0.85157400000000005</v>
      </c>
      <c r="AJ2449">
        <v>0.84785500000000003</v>
      </c>
      <c r="AK2449">
        <v>0.84451200000000004</v>
      </c>
      <c r="AL2449">
        <v>0.83702200000000004</v>
      </c>
    </row>
    <row r="2450" spans="1:38" x14ac:dyDescent="0.35">
      <c r="A2450" t="s">
        <v>810</v>
      </c>
      <c r="B2450">
        <v>5</v>
      </c>
      <c r="C2450">
        <v>2018</v>
      </c>
      <c r="D2450">
        <v>1</v>
      </c>
      <c r="E2450">
        <v>1</v>
      </c>
      <c r="F2450">
        <v>1</v>
      </c>
      <c r="G2450" t="s">
        <v>1682</v>
      </c>
      <c r="H2450">
        <v>4.4361999999999999E-2</v>
      </c>
      <c r="I2450">
        <v>0.118745</v>
      </c>
      <c r="J2450">
        <v>0.23807700000000001</v>
      </c>
      <c r="K2450">
        <v>0.384463</v>
      </c>
      <c r="L2450">
        <v>0.55340500000000004</v>
      </c>
      <c r="M2450">
        <v>0.74162899999999998</v>
      </c>
      <c r="N2450">
        <v>0.96105399999999996</v>
      </c>
      <c r="O2450">
        <v>1.2196400000000001</v>
      </c>
      <c r="P2450">
        <v>1.5064</v>
      </c>
      <c r="Q2450">
        <v>1.8074699999999999</v>
      </c>
      <c r="R2450">
        <v>2.11416</v>
      </c>
      <c r="S2450">
        <v>2.4209499999999999</v>
      </c>
      <c r="T2450">
        <v>2.7237399999999998</v>
      </c>
      <c r="U2450">
        <v>3.0193500000000002</v>
      </c>
      <c r="V2450">
        <v>3.3053599999999999</v>
      </c>
      <c r="W2450">
        <v>3.5799400000000001</v>
      </c>
      <c r="X2450">
        <v>3.8418199999999998</v>
      </c>
      <c r="Y2450">
        <v>4.0901699999999996</v>
      </c>
      <c r="Z2450">
        <v>4.3245100000000001</v>
      </c>
      <c r="AA2450">
        <v>4.5446600000000004</v>
      </c>
      <c r="AB2450">
        <v>4.7506399999999998</v>
      </c>
      <c r="AC2450">
        <v>4.9426300000000003</v>
      </c>
      <c r="AD2450">
        <v>5.1208900000000002</v>
      </c>
      <c r="AE2450">
        <v>5.2857700000000003</v>
      </c>
      <c r="AF2450">
        <v>5.4376899999999999</v>
      </c>
      <c r="AG2450">
        <v>5.5771100000000002</v>
      </c>
      <c r="AH2450">
        <v>5.7045599999999999</v>
      </c>
      <c r="AI2450">
        <v>5.8206300000000004</v>
      </c>
      <c r="AJ2450">
        <v>5.9263000000000003</v>
      </c>
      <c r="AK2450">
        <v>6.0229799999999996</v>
      </c>
      <c r="AL2450">
        <v>6.2406899999999998</v>
      </c>
    </row>
    <row r="2451" spans="1:38" x14ac:dyDescent="0.35">
      <c r="A2451" t="s">
        <v>808</v>
      </c>
      <c r="B2451">
        <v>6</v>
      </c>
      <c r="C2451">
        <v>2018</v>
      </c>
      <c r="D2451">
        <v>1</v>
      </c>
      <c r="E2451">
        <v>1</v>
      </c>
      <c r="F2451">
        <v>1</v>
      </c>
      <c r="G2451" t="s">
        <v>1683</v>
      </c>
      <c r="H2451">
        <v>0</v>
      </c>
      <c r="I2451">
        <v>8.1285999999999997E-3</v>
      </c>
      <c r="J2451">
        <v>4.4974800000000002E-2</v>
      </c>
      <c r="K2451">
        <v>0.139098</v>
      </c>
      <c r="L2451">
        <v>0.30765999999999999</v>
      </c>
      <c r="M2451">
        <v>0.52420900000000004</v>
      </c>
      <c r="N2451">
        <v>0.73062700000000003</v>
      </c>
      <c r="O2451">
        <v>0.877054</v>
      </c>
      <c r="P2451">
        <v>0.95405300000000004</v>
      </c>
      <c r="Q2451">
        <v>0.98509000000000002</v>
      </c>
      <c r="R2451">
        <v>0.99543599999999999</v>
      </c>
      <c r="S2451">
        <v>0.99854900000000002</v>
      </c>
      <c r="T2451">
        <v>0.99946100000000004</v>
      </c>
      <c r="U2451">
        <v>0.99973599999999996</v>
      </c>
      <c r="V2451">
        <v>0.99982300000000002</v>
      </c>
      <c r="W2451">
        <v>0.99985400000000002</v>
      </c>
      <c r="X2451">
        <v>0.99986600000000003</v>
      </c>
      <c r="Y2451">
        <v>0.99987099999999995</v>
      </c>
      <c r="Z2451">
        <v>0.99987300000000001</v>
      </c>
      <c r="AA2451">
        <v>0.99987400000000004</v>
      </c>
      <c r="AB2451">
        <v>0.99987499999999996</v>
      </c>
      <c r="AC2451">
        <v>0.99987499999999996</v>
      </c>
      <c r="AD2451">
        <v>0.99987499999999996</v>
      </c>
      <c r="AE2451">
        <v>0.99987499999999996</v>
      </c>
      <c r="AF2451">
        <v>0.99987499999999996</v>
      </c>
      <c r="AG2451">
        <v>0.99987499999999996</v>
      </c>
      <c r="AH2451">
        <v>0.99987499999999996</v>
      </c>
      <c r="AI2451">
        <v>0.99987499999999996</v>
      </c>
      <c r="AJ2451">
        <v>0.99987499999999996</v>
      </c>
      <c r="AK2451">
        <v>0.99987499999999996</v>
      </c>
      <c r="AL2451">
        <v>0.99987599999999999</v>
      </c>
    </row>
    <row r="2452" spans="1:38" x14ac:dyDescent="0.35">
      <c r="A2452" t="s">
        <v>810</v>
      </c>
      <c r="B2452">
        <v>6</v>
      </c>
      <c r="C2452">
        <v>2018</v>
      </c>
      <c r="D2452">
        <v>1</v>
      </c>
      <c r="E2452">
        <v>1</v>
      </c>
      <c r="F2452">
        <v>1</v>
      </c>
      <c r="G2452" t="s">
        <v>1684</v>
      </c>
      <c r="H2452">
        <v>2.0172599999999999E-2</v>
      </c>
      <c r="I2452">
        <v>8.0052300000000007E-2</v>
      </c>
      <c r="J2452">
        <v>0.192721</v>
      </c>
      <c r="K2452">
        <v>0.34431499999999998</v>
      </c>
      <c r="L2452">
        <v>0.53434400000000004</v>
      </c>
      <c r="M2452">
        <v>0.75473299999999999</v>
      </c>
      <c r="N2452">
        <v>0.99711099999999997</v>
      </c>
      <c r="O2452">
        <v>1.25593</v>
      </c>
      <c r="P2452">
        <v>1.5311699999999999</v>
      </c>
      <c r="Q2452">
        <v>1.8228500000000001</v>
      </c>
      <c r="R2452">
        <v>2.1259399999999999</v>
      </c>
      <c r="S2452">
        <v>2.4331900000000002</v>
      </c>
      <c r="T2452">
        <v>2.7385799999999998</v>
      </c>
      <c r="U2452">
        <v>3.0379200000000002</v>
      </c>
      <c r="V2452">
        <v>3.3283499999999999</v>
      </c>
      <c r="W2452">
        <v>3.6078600000000001</v>
      </c>
      <c r="X2452">
        <v>3.8751000000000002</v>
      </c>
      <c r="Y2452">
        <v>4.1291900000000004</v>
      </c>
      <c r="Z2452">
        <v>4.3696200000000003</v>
      </c>
      <c r="AA2452">
        <v>4.5961499999999997</v>
      </c>
      <c r="AB2452">
        <v>4.8087600000000004</v>
      </c>
      <c r="AC2452">
        <v>5.0075399999999997</v>
      </c>
      <c r="AD2452">
        <v>5.1926800000000002</v>
      </c>
      <c r="AE2452">
        <v>5.36442</v>
      </c>
      <c r="AF2452">
        <v>5.5230899999999998</v>
      </c>
      <c r="AG2452">
        <v>5.6690899999999997</v>
      </c>
      <c r="AH2452">
        <v>5.8028700000000004</v>
      </c>
      <c r="AI2452">
        <v>5.9249799999999997</v>
      </c>
      <c r="AJ2452">
        <v>6.0343600000000004</v>
      </c>
      <c r="AK2452">
        <v>6.1324500000000004</v>
      </c>
      <c r="AL2452">
        <v>6.3527800000000001</v>
      </c>
    </row>
    <row r="2453" spans="1:38" x14ac:dyDescent="0.35">
      <c r="A2453" t="s">
        <v>806</v>
      </c>
      <c r="B2453" t="s">
        <v>103</v>
      </c>
      <c r="C2453">
        <v>2019</v>
      </c>
      <c r="D2453">
        <v>1</v>
      </c>
      <c r="E2453">
        <v>1</v>
      </c>
      <c r="F2453">
        <v>1</v>
      </c>
      <c r="G2453" t="s">
        <v>1741</v>
      </c>
      <c r="H2453">
        <v>0</v>
      </c>
      <c r="I2453">
        <v>0</v>
      </c>
      <c r="J2453">
        <v>0</v>
      </c>
      <c r="K2453">
        <v>0</v>
      </c>
      <c r="L2453">
        <v>3.49948E-2</v>
      </c>
      <c r="M2453">
        <v>0.17141000000000001</v>
      </c>
      <c r="N2453">
        <v>0.46875600000000001</v>
      </c>
      <c r="O2453">
        <v>0.85585699999999998</v>
      </c>
      <c r="P2453">
        <v>1.24166</v>
      </c>
      <c r="Q2453">
        <v>1.59975</v>
      </c>
      <c r="R2453">
        <v>1.93689</v>
      </c>
      <c r="S2453">
        <v>2.2614999999999998</v>
      </c>
      <c r="T2453">
        <v>2.5771500000000001</v>
      </c>
      <c r="U2453">
        <v>2.8841199999999998</v>
      </c>
      <c r="V2453">
        <v>3.1814</v>
      </c>
      <c r="W2453">
        <v>3.4676999999999998</v>
      </c>
      <c r="X2453">
        <v>3.7418499999999999</v>
      </c>
      <c r="Y2453">
        <v>4.00298</v>
      </c>
      <c r="Z2453">
        <v>4.2505100000000002</v>
      </c>
      <c r="AA2453">
        <v>4.4841600000000001</v>
      </c>
      <c r="AB2453">
        <v>4.70383</v>
      </c>
      <c r="AC2453">
        <v>4.9095800000000001</v>
      </c>
      <c r="AD2453">
        <v>5.1015600000000001</v>
      </c>
      <c r="AE2453">
        <v>5.2799899999999997</v>
      </c>
      <c r="AF2453">
        <v>5.4451799999999997</v>
      </c>
      <c r="AG2453">
        <v>5.59748</v>
      </c>
      <c r="AH2453">
        <v>5.7373099999999999</v>
      </c>
      <c r="AI2453">
        <v>5.8651999999999997</v>
      </c>
      <c r="AJ2453">
        <v>5.9817099999999996</v>
      </c>
      <c r="AK2453">
        <v>6.0844100000000001</v>
      </c>
      <c r="AL2453">
        <v>6.3153199999999998</v>
      </c>
    </row>
    <row r="2454" spans="1:38" x14ac:dyDescent="0.35">
      <c r="A2454" t="s">
        <v>808</v>
      </c>
      <c r="B2454">
        <v>1</v>
      </c>
      <c r="C2454">
        <v>2019</v>
      </c>
      <c r="D2454">
        <v>1</v>
      </c>
      <c r="E2454">
        <v>1</v>
      </c>
      <c r="F2454">
        <v>1</v>
      </c>
      <c r="G2454" t="s">
        <v>1742</v>
      </c>
      <c r="H2454">
        <v>0</v>
      </c>
      <c r="I2454" s="2">
        <v>3.0194099999999998E-8</v>
      </c>
      <c r="J2454" s="2">
        <v>4.2802400000000002E-5</v>
      </c>
      <c r="K2454">
        <v>4.2118399999999997E-3</v>
      </c>
      <c r="L2454">
        <v>7.0787600000000006E-2</v>
      </c>
      <c r="M2454">
        <v>0.33708700000000003</v>
      </c>
      <c r="N2454">
        <v>0.69574499999999995</v>
      </c>
      <c r="O2454">
        <v>0.89977700000000005</v>
      </c>
      <c r="P2454">
        <v>0.94621</v>
      </c>
      <c r="Q2454">
        <v>0.92057199999999995</v>
      </c>
      <c r="R2454">
        <v>0.86794300000000002</v>
      </c>
      <c r="S2454">
        <v>0.80538500000000002</v>
      </c>
      <c r="T2454">
        <v>0.74053899999999995</v>
      </c>
      <c r="U2454">
        <v>0.67755500000000002</v>
      </c>
      <c r="V2454">
        <v>0.61872799999999994</v>
      </c>
      <c r="W2454">
        <v>0.56517399999999995</v>
      </c>
      <c r="X2454">
        <v>0.51725900000000002</v>
      </c>
      <c r="Y2454">
        <v>0.47489100000000001</v>
      </c>
      <c r="Z2454">
        <v>0.437724</v>
      </c>
      <c r="AA2454">
        <v>0.40528999999999998</v>
      </c>
      <c r="AB2454">
        <v>0.37708199999999997</v>
      </c>
      <c r="AC2454">
        <v>0.352601</v>
      </c>
      <c r="AD2454">
        <v>0.33138099999999998</v>
      </c>
      <c r="AE2454">
        <v>0.313002</v>
      </c>
      <c r="AF2454">
        <v>0.297093</v>
      </c>
      <c r="AG2454">
        <v>0.283327</v>
      </c>
      <c r="AH2454">
        <v>0.27142300000000003</v>
      </c>
      <c r="AI2454">
        <v>0.26113599999999998</v>
      </c>
      <c r="AJ2454">
        <v>0.25156899999999999</v>
      </c>
      <c r="AK2454">
        <v>0.242502</v>
      </c>
      <c r="AL2454">
        <v>0.22307199999999999</v>
      </c>
    </row>
    <row r="2455" spans="1:38" x14ac:dyDescent="0.35">
      <c r="A2455" t="s">
        <v>810</v>
      </c>
      <c r="B2455">
        <v>1</v>
      </c>
      <c r="C2455">
        <v>2019</v>
      </c>
      <c r="D2455">
        <v>1</v>
      </c>
      <c r="E2455">
        <v>1</v>
      </c>
      <c r="F2455">
        <v>1</v>
      </c>
      <c r="G2455" t="s">
        <v>1743</v>
      </c>
      <c r="H2455">
        <v>1.0461399999999999E-2</v>
      </c>
      <c r="I2455">
        <v>0.21921199999999999</v>
      </c>
      <c r="J2455">
        <v>0.38541900000000001</v>
      </c>
      <c r="K2455">
        <v>0.54100099999999995</v>
      </c>
      <c r="L2455">
        <v>0.701515</v>
      </c>
      <c r="M2455">
        <v>0.86369600000000002</v>
      </c>
      <c r="N2455">
        <v>1.04054</v>
      </c>
      <c r="O2455">
        <v>1.25349</v>
      </c>
      <c r="P2455">
        <v>1.5056799999999999</v>
      </c>
      <c r="Q2455">
        <v>1.78091</v>
      </c>
      <c r="R2455">
        <v>2.0630600000000001</v>
      </c>
      <c r="S2455">
        <v>2.3428</v>
      </c>
      <c r="T2455">
        <v>2.6150099999999998</v>
      </c>
      <c r="U2455">
        <v>2.87642</v>
      </c>
      <c r="V2455">
        <v>3.1248100000000001</v>
      </c>
      <c r="W2455">
        <v>3.3586499999999999</v>
      </c>
      <c r="X2455">
        <v>3.5769799999999998</v>
      </c>
      <c r="Y2455">
        <v>3.7793100000000002</v>
      </c>
      <c r="Z2455">
        <v>3.9654699999999998</v>
      </c>
      <c r="AA2455">
        <v>4.1356299999999999</v>
      </c>
      <c r="AB2455">
        <v>4.2901499999999997</v>
      </c>
      <c r="AC2455">
        <v>4.4295999999999998</v>
      </c>
      <c r="AD2455">
        <v>4.5546600000000002</v>
      </c>
      <c r="AE2455">
        <v>4.6661000000000001</v>
      </c>
      <c r="AF2455">
        <v>4.7647399999999998</v>
      </c>
      <c r="AG2455">
        <v>4.8514400000000002</v>
      </c>
      <c r="AH2455">
        <v>4.9270500000000004</v>
      </c>
      <c r="AI2455">
        <v>4.9923999999999999</v>
      </c>
      <c r="AJ2455">
        <v>5.0635599999999998</v>
      </c>
      <c r="AK2455">
        <v>5.1425299999999998</v>
      </c>
      <c r="AL2455">
        <v>5.3220299999999998</v>
      </c>
    </row>
    <row r="2456" spans="1:38" x14ac:dyDescent="0.35">
      <c r="A2456" t="s">
        <v>808</v>
      </c>
      <c r="B2456">
        <v>2</v>
      </c>
      <c r="C2456">
        <v>2019</v>
      </c>
      <c r="D2456">
        <v>1</v>
      </c>
      <c r="E2456">
        <v>1</v>
      </c>
      <c r="F2456">
        <v>1</v>
      </c>
      <c r="G2456" t="s">
        <v>1744</v>
      </c>
      <c r="H2456">
        <v>0</v>
      </c>
      <c r="I2456" s="2">
        <v>1.7148099999999999E-13</v>
      </c>
      <c r="J2456" s="2">
        <v>3.10962E-8</v>
      </c>
      <c r="K2456">
        <v>1.4216599999999999E-4</v>
      </c>
      <c r="L2456">
        <v>1.84998E-2</v>
      </c>
      <c r="M2456">
        <v>0.216859</v>
      </c>
      <c r="N2456">
        <v>0.621637</v>
      </c>
      <c r="O2456">
        <v>0.88911799999999996</v>
      </c>
      <c r="P2456">
        <v>0.97618799999999994</v>
      </c>
      <c r="Q2456">
        <v>0.99547799999999997</v>
      </c>
      <c r="R2456">
        <v>0.99912999999999996</v>
      </c>
      <c r="S2456">
        <v>0.99981500000000001</v>
      </c>
      <c r="T2456">
        <v>0.99995400000000001</v>
      </c>
      <c r="U2456">
        <v>0.99998699999999996</v>
      </c>
      <c r="V2456">
        <v>0.99999499999999997</v>
      </c>
      <c r="W2456">
        <v>0.99999800000000005</v>
      </c>
      <c r="X2456">
        <v>0.99999899999999997</v>
      </c>
      <c r="Y2456">
        <v>0.99999899999999997</v>
      </c>
      <c r="Z2456">
        <v>1</v>
      </c>
      <c r="AA2456">
        <v>1</v>
      </c>
      <c r="AB2456">
        <v>1</v>
      </c>
      <c r="AC2456">
        <v>1</v>
      </c>
      <c r="AD2456">
        <v>1</v>
      </c>
      <c r="AE2456">
        <v>1</v>
      </c>
      <c r="AF2456">
        <v>1</v>
      </c>
      <c r="AG2456">
        <v>1</v>
      </c>
      <c r="AH2456">
        <v>1</v>
      </c>
      <c r="AI2456">
        <v>1</v>
      </c>
      <c r="AJ2456">
        <v>1</v>
      </c>
      <c r="AK2456">
        <v>1</v>
      </c>
      <c r="AL2456">
        <v>1</v>
      </c>
    </row>
    <row r="2457" spans="1:38" x14ac:dyDescent="0.35">
      <c r="A2457" t="s">
        <v>810</v>
      </c>
      <c r="B2457">
        <v>2</v>
      </c>
      <c r="C2457">
        <v>2019</v>
      </c>
      <c r="D2457">
        <v>1</v>
      </c>
      <c r="E2457">
        <v>1</v>
      </c>
      <c r="F2457">
        <v>1</v>
      </c>
      <c r="G2457" t="s">
        <v>1745</v>
      </c>
      <c r="H2457">
        <v>0.18126999999999999</v>
      </c>
      <c r="I2457">
        <v>0.40435300000000002</v>
      </c>
      <c r="J2457">
        <v>0.67337599999999997</v>
      </c>
      <c r="K2457">
        <v>0.79805499999999996</v>
      </c>
      <c r="L2457">
        <v>0.87397800000000003</v>
      </c>
      <c r="M2457">
        <v>0.95837099999999997</v>
      </c>
      <c r="N2457">
        <v>1.08239</v>
      </c>
      <c r="O2457">
        <v>1.2719100000000001</v>
      </c>
      <c r="P2457">
        <v>1.5252699999999999</v>
      </c>
      <c r="Q2457">
        <v>1.8165</v>
      </c>
      <c r="R2457">
        <v>2.12262</v>
      </c>
      <c r="S2457">
        <v>2.4317700000000002</v>
      </c>
      <c r="T2457">
        <v>2.738</v>
      </c>
      <c r="U2457">
        <v>3.0376799999999999</v>
      </c>
      <c r="V2457">
        <v>3.3282400000000001</v>
      </c>
      <c r="W2457">
        <v>3.6078000000000001</v>
      </c>
      <c r="X2457">
        <v>3.87507</v>
      </c>
      <c r="Y2457">
        <v>4.1291700000000002</v>
      </c>
      <c r="Z2457">
        <v>4.3696000000000002</v>
      </c>
      <c r="AA2457">
        <v>4.5961400000000001</v>
      </c>
      <c r="AB2457">
        <v>4.8087600000000004</v>
      </c>
      <c r="AC2457">
        <v>5.0075399999999997</v>
      </c>
      <c r="AD2457">
        <v>5.1926699999999997</v>
      </c>
      <c r="AE2457">
        <v>5.36442</v>
      </c>
      <c r="AF2457">
        <v>5.5230899999999998</v>
      </c>
      <c r="AG2457">
        <v>5.6690800000000001</v>
      </c>
      <c r="AH2457">
        <v>5.8028599999999999</v>
      </c>
      <c r="AI2457">
        <v>5.9249799999999997</v>
      </c>
      <c r="AJ2457">
        <v>6.0343499999999999</v>
      </c>
      <c r="AK2457">
        <v>6.1324399999999999</v>
      </c>
      <c r="AL2457">
        <v>6.3527800000000001</v>
      </c>
    </row>
    <row r="2458" spans="1:38" x14ac:dyDescent="0.35">
      <c r="A2458" t="s">
        <v>808</v>
      </c>
      <c r="B2458">
        <v>3</v>
      </c>
      <c r="C2458">
        <v>2019</v>
      </c>
      <c r="D2458">
        <v>1</v>
      </c>
      <c r="E2458">
        <v>1</v>
      </c>
      <c r="F2458">
        <v>1</v>
      </c>
      <c r="G2458" t="s">
        <v>1746</v>
      </c>
      <c r="H2458">
        <v>0</v>
      </c>
      <c r="I2458" s="2">
        <v>2.2679499999999999E-7</v>
      </c>
      <c r="J2458" s="2">
        <v>2.5400400000000002E-5</v>
      </c>
      <c r="K2458">
        <v>1.3362000000000001E-3</v>
      </c>
      <c r="L2458">
        <v>3.0018300000000001E-2</v>
      </c>
      <c r="M2458">
        <v>0.20678099999999999</v>
      </c>
      <c r="N2458">
        <v>0.54617300000000002</v>
      </c>
      <c r="O2458">
        <v>0.81882100000000002</v>
      </c>
      <c r="P2458">
        <v>0.94275900000000001</v>
      </c>
      <c r="Q2458">
        <v>0.98362499999999997</v>
      </c>
      <c r="R2458">
        <v>0.99531400000000003</v>
      </c>
      <c r="S2458">
        <v>0.99857200000000002</v>
      </c>
      <c r="T2458">
        <v>0.99952099999999999</v>
      </c>
      <c r="U2458">
        <v>0.99982000000000004</v>
      </c>
      <c r="V2458">
        <v>0.99992400000000004</v>
      </c>
      <c r="W2458">
        <v>0.99996399999999996</v>
      </c>
      <c r="X2458">
        <v>0.99998100000000001</v>
      </c>
      <c r="Y2458">
        <v>0.99998900000000002</v>
      </c>
      <c r="Z2458">
        <v>0.99999300000000002</v>
      </c>
      <c r="AA2458">
        <v>0.99999499999999997</v>
      </c>
      <c r="AB2458">
        <v>0.999996</v>
      </c>
      <c r="AC2458">
        <v>0.99999700000000002</v>
      </c>
      <c r="AD2458">
        <v>0.99999700000000002</v>
      </c>
      <c r="AE2458">
        <v>0.99999800000000005</v>
      </c>
      <c r="AF2458">
        <v>0.99999800000000005</v>
      </c>
      <c r="AG2458">
        <v>0.99999800000000005</v>
      </c>
      <c r="AH2458">
        <v>0.99999700000000002</v>
      </c>
      <c r="AI2458">
        <v>0.99999700000000002</v>
      </c>
      <c r="AJ2458">
        <v>0.99999700000000002</v>
      </c>
      <c r="AK2458">
        <v>0.99999800000000005</v>
      </c>
      <c r="AL2458">
        <v>0.99999899999999997</v>
      </c>
    </row>
    <row r="2459" spans="1:38" x14ac:dyDescent="0.35">
      <c r="A2459" t="s">
        <v>810</v>
      </c>
      <c r="B2459">
        <v>3</v>
      </c>
      <c r="C2459">
        <v>2019</v>
      </c>
      <c r="D2459">
        <v>1</v>
      </c>
      <c r="E2459">
        <v>1</v>
      </c>
      <c r="F2459">
        <v>1</v>
      </c>
      <c r="G2459" t="s">
        <v>1747</v>
      </c>
      <c r="H2459">
        <v>4.0964199999999999E-2</v>
      </c>
      <c r="I2459">
        <v>0.13791900000000001</v>
      </c>
      <c r="J2459">
        <v>0.31542500000000001</v>
      </c>
      <c r="K2459">
        <v>0.54575099999999999</v>
      </c>
      <c r="L2459">
        <v>0.75289799999999996</v>
      </c>
      <c r="M2459">
        <v>0.91881699999999999</v>
      </c>
      <c r="N2459">
        <v>1.0877300000000001</v>
      </c>
      <c r="O2459">
        <v>1.2921</v>
      </c>
      <c r="P2459">
        <v>1.5413300000000001</v>
      </c>
      <c r="Q2459">
        <v>1.8248500000000001</v>
      </c>
      <c r="R2459">
        <v>2.12622</v>
      </c>
      <c r="S2459">
        <v>2.4332400000000001</v>
      </c>
      <c r="T2459">
        <v>2.7386200000000001</v>
      </c>
      <c r="U2459">
        <v>3.03796</v>
      </c>
      <c r="V2459">
        <v>3.3283700000000001</v>
      </c>
      <c r="W2459">
        <v>3.6078800000000002</v>
      </c>
      <c r="X2459">
        <v>3.8751099999999998</v>
      </c>
      <c r="Y2459">
        <v>4.1292</v>
      </c>
      <c r="Z2459">
        <v>4.3696200000000003</v>
      </c>
      <c r="AA2459">
        <v>4.5961600000000002</v>
      </c>
      <c r="AB2459">
        <v>4.80877</v>
      </c>
      <c r="AC2459">
        <v>5.0075500000000002</v>
      </c>
      <c r="AD2459">
        <v>5.1926800000000002</v>
      </c>
      <c r="AE2459">
        <v>5.36442</v>
      </c>
      <c r="AF2459">
        <v>5.5231000000000003</v>
      </c>
      <c r="AG2459">
        <v>5.6690899999999997</v>
      </c>
      <c r="AH2459">
        <v>5.8028700000000004</v>
      </c>
      <c r="AI2459">
        <v>5.9249900000000002</v>
      </c>
      <c r="AJ2459">
        <v>6.0343600000000004</v>
      </c>
      <c r="AK2459">
        <v>6.1324500000000004</v>
      </c>
      <c r="AL2459">
        <v>6.3527800000000001</v>
      </c>
    </row>
    <row r="2460" spans="1:38" x14ac:dyDescent="0.35">
      <c r="A2460" t="s">
        <v>808</v>
      </c>
      <c r="B2460">
        <v>4</v>
      </c>
      <c r="C2460">
        <v>2019</v>
      </c>
      <c r="D2460">
        <v>1</v>
      </c>
      <c r="E2460">
        <v>1</v>
      </c>
      <c r="F2460">
        <v>1</v>
      </c>
      <c r="G2460" t="s">
        <v>1748</v>
      </c>
      <c r="H2460">
        <v>0</v>
      </c>
      <c r="I2460">
        <v>5.9599900000000005E-4</v>
      </c>
      <c r="J2460">
        <v>1.7710699999999999E-2</v>
      </c>
      <c r="K2460">
        <v>0.131772</v>
      </c>
      <c r="L2460">
        <v>0.42693199999999998</v>
      </c>
      <c r="M2460">
        <v>0.75971</v>
      </c>
      <c r="N2460">
        <v>0.93682200000000004</v>
      </c>
      <c r="O2460">
        <v>0.986016</v>
      </c>
      <c r="P2460">
        <v>0.99150300000000002</v>
      </c>
      <c r="Q2460">
        <v>0.98667499999999997</v>
      </c>
      <c r="R2460">
        <v>0.97902199999999995</v>
      </c>
      <c r="S2460">
        <v>0.97016999999999998</v>
      </c>
      <c r="T2460">
        <v>0.96070900000000004</v>
      </c>
      <c r="U2460">
        <v>0.95099500000000003</v>
      </c>
      <c r="V2460">
        <v>0.94128100000000003</v>
      </c>
      <c r="W2460">
        <v>0.93174699999999999</v>
      </c>
      <c r="X2460">
        <v>0.92252000000000001</v>
      </c>
      <c r="Y2460">
        <v>0.913686</v>
      </c>
      <c r="Z2460">
        <v>0.90530100000000002</v>
      </c>
      <c r="AA2460">
        <v>0.89739599999999997</v>
      </c>
      <c r="AB2460">
        <v>0.88998699999999997</v>
      </c>
      <c r="AC2460">
        <v>0.883077</v>
      </c>
      <c r="AD2460">
        <v>0.87666299999999997</v>
      </c>
      <c r="AE2460">
        <v>0.87073500000000004</v>
      </c>
      <c r="AF2460">
        <v>0.86528099999999997</v>
      </c>
      <c r="AG2460">
        <v>0.86028300000000002</v>
      </c>
      <c r="AH2460">
        <v>0.85572099999999995</v>
      </c>
      <c r="AI2460">
        <v>0.85157400000000005</v>
      </c>
      <c r="AJ2460">
        <v>0.84785500000000003</v>
      </c>
      <c r="AK2460">
        <v>0.84451200000000004</v>
      </c>
      <c r="AL2460">
        <v>0.83702200000000004</v>
      </c>
    </row>
    <row r="2461" spans="1:38" x14ac:dyDescent="0.35">
      <c r="A2461" t="s">
        <v>810</v>
      </c>
      <c r="B2461">
        <v>4</v>
      </c>
      <c r="C2461">
        <v>2019</v>
      </c>
      <c r="D2461">
        <v>1</v>
      </c>
      <c r="E2461">
        <v>1</v>
      </c>
      <c r="F2461">
        <v>1</v>
      </c>
      <c r="G2461" t="s">
        <v>1749</v>
      </c>
      <c r="H2461">
        <v>4.4361999999999999E-2</v>
      </c>
      <c r="I2461">
        <v>0.118745</v>
      </c>
      <c r="J2461">
        <v>0.23807700000000001</v>
      </c>
      <c r="K2461">
        <v>0.384463</v>
      </c>
      <c r="L2461">
        <v>0.55340500000000004</v>
      </c>
      <c r="M2461">
        <v>0.74162899999999998</v>
      </c>
      <c r="N2461">
        <v>0.96105399999999996</v>
      </c>
      <c r="O2461">
        <v>1.2196400000000001</v>
      </c>
      <c r="P2461">
        <v>1.5064</v>
      </c>
      <c r="Q2461">
        <v>1.8074699999999999</v>
      </c>
      <c r="R2461">
        <v>2.11416</v>
      </c>
      <c r="S2461">
        <v>2.4209499999999999</v>
      </c>
      <c r="T2461">
        <v>2.7237399999999998</v>
      </c>
      <c r="U2461">
        <v>3.0193500000000002</v>
      </c>
      <c r="V2461">
        <v>3.3053599999999999</v>
      </c>
      <c r="W2461">
        <v>3.5799400000000001</v>
      </c>
      <c r="X2461">
        <v>3.8418199999999998</v>
      </c>
      <c r="Y2461">
        <v>4.0901699999999996</v>
      </c>
      <c r="Z2461">
        <v>4.3245100000000001</v>
      </c>
      <c r="AA2461">
        <v>4.5446600000000004</v>
      </c>
      <c r="AB2461">
        <v>4.7506399999999998</v>
      </c>
      <c r="AC2461">
        <v>4.9426300000000003</v>
      </c>
      <c r="AD2461">
        <v>5.1208900000000002</v>
      </c>
      <c r="AE2461">
        <v>5.2857700000000003</v>
      </c>
      <c r="AF2461">
        <v>5.4376899999999999</v>
      </c>
      <c r="AG2461">
        <v>5.5771100000000002</v>
      </c>
      <c r="AH2461">
        <v>5.7045599999999999</v>
      </c>
      <c r="AI2461">
        <v>5.8206300000000004</v>
      </c>
      <c r="AJ2461">
        <v>5.9263000000000003</v>
      </c>
      <c r="AK2461">
        <v>6.0229799999999996</v>
      </c>
      <c r="AL2461">
        <v>6.2406899999999998</v>
      </c>
    </row>
    <row r="2462" spans="1:38" x14ac:dyDescent="0.35">
      <c r="A2462" t="s">
        <v>808</v>
      </c>
      <c r="B2462">
        <v>5</v>
      </c>
      <c r="C2462">
        <v>2019</v>
      </c>
      <c r="D2462">
        <v>1</v>
      </c>
      <c r="E2462">
        <v>1</v>
      </c>
      <c r="F2462">
        <v>1</v>
      </c>
      <c r="G2462" t="s">
        <v>1750</v>
      </c>
      <c r="H2462">
        <v>0</v>
      </c>
      <c r="I2462">
        <v>5.9599900000000005E-4</v>
      </c>
      <c r="J2462">
        <v>1.7710699999999999E-2</v>
      </c>
      <c r="K2462">
        <v>0.131772</v>
      </c>
      <c r="L2462">
        <v>0.42693199999999998</v>
      </c>
      <c r="M2462">
        <v>0.75971</v>
      </c>
      <c r="N2462">
        <v>0.93682200000000004</v>
      </c>
      <c r="O2462">
        <v>0.986016</v>
      </c>
      <c r="P2462">
        <v>0.99150300000000002</v>
      </c>
      <c r="Q2462">
        <v>0.98667499999999997</v>
      </c>
      <c r="R2462">
        <v>0.97902199999999995</v>
      </c>
      <c r="S2462">
        <v>0.97016999999999998</v>
      </c>
      <c r="T2462">
        <v>0.96070900000000004</v>
      </c>
      <c r="U2462">
        <v>0.95099500000000003</v>
      </c>
      <c r="V2462">
        <v>0.94128100000000003</v>
      </c>
      <c r="W2462">
        <v>0.93174699999999999</v>
      </c>
      <c r="X2462">
        <v>0.92252000000000001</v>
      </c>
      <c r="Y2462">
        <v>0.913686</v>
      </c>
      <c r="Z2462">
        <v>0.90530100000000002</v>
      </c>
      <c r="AA2462">
        <v>0.89739599999999997</v>
      </c>
      <c r="AB2462">
        <v>0.88998699999999997</v>
      </c>
      <c r="AC2462">
        <v>0.883077</v>
      </c>
      <c r="AD2462">
        <v>0.87666299999999997</v>
      </c>
      <c r="AE2462">
        <v>0.87073500000000004</v>
      </c>
      <c r="AF2462">
        <v>0.86528099999999997</v>
      </c>
      <c r="AG2462">
        <v>0.86028300000000002</v>
      </c>
      <c r="AH2462">
        <v>0.85572099999999995</v>
      </c>
      <c r="AI2462">
        <v>0.85157400000000005</v>
      </c>
      <c r="AJ2462">
        <v>0.84785500000000003</v>
      </c>
      <c r="AK2462">
        <v>0.84451200000000004</v>
      </c>
      <c r="AL2462">
        <v>0.83702200000000004</v>
      </c>
    </row>
    <row r="2463" spans="1:38" x14ac:dyDescent="0.35">
      <c r="A2463" t="s">
        <v>810</v>
      </c>
      <c r="B2463">
        <v>5</v>
      </c>
      <c r="C2463">
        <v>2019</v>
      </c>
      <c r="D2463">
        <v>1</v>
      </c>
      <c r="E2463">
        <v>1</v>
      </c>
      <c r="F2463">
        <v>1</v>
      </c>
      <c r="G2463" t="s">
        <v>1751</v>
      </c>
      <c r="H2463">
        <v>4.4361999999999999E-2</v>
      </c>
      <c r="I2463">
        <v>0.118745</v>
      </c>
      <c r="J2463">
        <v>0.23807700000000001</v>
      </c>
      <c r="K2463">
        <v>0.384463</v>
      </c>
      <c r="L2463">
        <v>0.55340500000000004</v>
      </c>
      <c r="M2463">
        <v>0.74162899999999998</v>
      </c>
      <c r="N2463">
        <v>0.96105399999999996</v>
      </c>
      <c r="O2463">
        <v>1.2196400000000001</v>
      </c>
      <c r="P2463">
        <v>1.5064</v>
      </c>
      <c r="Q2463">
        <v>1.8074699999999999</v>
      </c>
      <c r="R2463">
        <v>2.11416</v>
      </c>
      <c r="S2463">
        <v>2.4209499999999999</v>
      </c>
      <c r="T2463">
        <v>2.7237399999999998</v>
      </c>
      <c r="U2463">
        <v>3.0193500000000002</v>
      </c>
      <c r="V2463">
        <v>3.3053599999999999</v>
      </c>
      <c r="W2463">
        <v>3.5799400000000001</v>
      </c>
      <c r="X2463">
        <v>3.8418199999999998</v>
      </c>
      <c r="Y2463">
        <v>4.0901699999999996</v>
      </c>
      <c r="Z2463">
        <v>4.3245100000000001</v>
      </c>
      <c r="AA2463">
        <v>4.5446600000000004</v>
      </c>
      <c r="AB2463">
        <v>4.7506399999999998</v>
      </c>
      <c r="AC2463">
        <v>4.9426300000000003</v>
      </c>
      <c r="AD2463">
        <v>5.1208900000000002</v>
      </c>
      <c r="AE2463">
        <v>5.2857700000000003</v>
      </c>
      <c r="AF2463">
        <v>5.4376899999999999</v>
      </c>
      <c r="AG2463">
        <v>5.5771100000000002</v>
      </c>
      <c r="AH2463">
        <v>5.7045599999999999</v>
      </c>
      <c r="AI2463">
        <v>5.8206300000000004</v>
      </c>
      <c r="AJ2463">
        <v>5.9263000000000003</v>
      </c>
      <c r="AK2463">
        <v>6.0229799999999996</v>
      </c>
      <c r="AL2463">
        <v>6.2406899999999998</v>
      </c>
    </row>
    <row r="2464" spans="1:38" x14ac:dyDescent="0.35">
      <c r="A2464" t="s">
        <v>808</v>
      </c>
      <c r="B2464">
        <v>6</v>
      </c>
      <c r="C2464">
        <v>2019</v>
      </c>
      <c r="D2464">
        <v>1</v>
      </c>
      <c r="E2464">
        <v>1</v>
      </c>
      <c r="F2464">
        <v>1</v>
      </c>
      <c r="G2464" t="s">
        <v>1752</v>
      </c>
      <c r="H2464">
        <v>0</v>
      </c>
      <c r="I2464">
        <v>8.1285999999999997E-3</v>
      </c>
      <c r="J2464">
        <v>4.4974800000000002E-2</v>
      </c>
      <c r="K2464">
        <v>0.139098</v>
      </c>
      <c r="L2464">
        <v>0.30765999999999999</v>
      </c>
      <c r="M2464">
        <v>0.52420900000000004</v>
      </c>
      <c r="N2464">
        <v>0.73062700000000003</v>
      </c>
      <c r="O2464">
        <v>0.877054</v>
      </c>
      <c r="P2464">
        <v>0.95405300000000004</v>
      </c>
      <c r="Q2464">
        <v>0.98509000000000002</v>
      </c>
      <c r="R2464">
        <v>0.99543599999999999</v>
      </c>
      <c r="S2464">
        <v>0.99854900000000002</v>
      </c>
      <c r="T2464">
        <v>0.99946100000000004</v>
      </c>
      <c r="U2464">
        <v>0.99973599999999996</v>
      </c>
      <c r="V2464">
        <v>0.99982300000000002</v>
      </c>
      <c r="W2464">
        <v>0.99985400000000002</v>
      </c>
      <c r="X2464">
        <v>0.99986600000000003</v>
      </c>
      <c r="Y2464">
        <v>0.99987099999999995</v>
      </c>
      <c r="Z2464">
        <v>0.99987300000000001</v>
      </c>
      <c r="AA2464">
        <v>0.99987400000000004</v>
      </c>
      <c r="AB2464">
        <v>0.99987499999999996</v>
      </c>
      <c r="AC2464">
        <v>0.99987499999999996</v>
      </c>
      <c r="AD2464">
        <v>0.99987499999999996</v>
      </c>
      <c r="AE2464">
        <v>0.99987499999999996</v>
      </c>
      <c r="AF2464">
        <v>0.99987499999999996</v>
      </c>
      <c r="AG2464">
        <v>0.99987499999999996</v>
      </c>
      <c r="AH2464">
        <v>0.99987499999999996</v>
      </c>
      <c r="AI2464">
        <v>0.99987499999999996</v>
      </c>
      <c r="AJ2464">
        <v>0.99987499999999996</v>
      </c>
      <c r="AK2464">
        <v>0.99987499999999996</v>
      </c>
      <c r="AL2464">
        <v>0.99987599999999999</v>
      </c>
    </row>
    <row r="2465" spans="1:38" x14ac:dyDescent="0.35">
      <c r="A2465" t="s">
        <v>810</v>
      </c>
      <c r="B2465">
        <v>6</v>
      </c>
      <c r="C2465">
        <v>2019</v>
      </c>
      <c r="D2465">
        <v>1</v>
      </c>
      <c r="E2465">
        <v>1</v>
      </c>
      <c r="F2465">
        <v>1</v>
      </c>
      <c r="G2465" t="s">
        <v>1753</v>
      </c>
      <c r="H2465">
        <v>2.0172599999999999E-2</v>
      </c>
      <c r="I2465">
        <v>8.0052300000000007E-2</v>
      </c>
      <c r="J2465">
        <v>0.192721</v>
      </c>
      <c r="K2465">
        <v>0.34431499999999998</v>
      </c>
      <c r="L2465">
        <v>0.53434400000000004</v>
      </c>
      <c r="M2465">
        <v>0.75473299999999999</v>
      </c>
      <c r="N2465">
        <v>0.99711099999999997</v>
      </c>
      <c r="O2465">
        <v>1.25593</v>
      </c>
      <c r="P2465">
        <v>1.5311699999999999</v>
      </c>
      <c r="Q2465">
        <v>1.8228500000000001</v>
      </c>
      <c r="R2465">
        <v>2.1259399999999999</v>
      </c>
      <c r="S2465">
        <v>2.4331900000000002</v>
      </c>
      <c r="T2465">
        <v>2.7385799999999998</v>
      </c>
      <c r="U2465">
        <v>3.0379200000000002</v>
      </c>
      <c r="V2465">
        <v>3.3283499999999999</v>
      </c>
      <c r="W2465">
        <v>3.6078600000000001</v>
      </c>
      <c r="X2465">
        <v>3.8751000000000002</v>
      </c>
      <c r="Y2465">
        <v>4.1291900000000004</v>
      </c>
      <c r="Z2465">
        <v>4.3696200000000003</v>
      </c>
      <c r="AA2465">
        <v>4.5961499999999997</v>
      </c>
      <c r="AB2465">
        <v>4.8087600000000004</v>
      </c>
      <c r="AC2465">
        <v>5.0075399999999997</v>
      </c>
      <c r="AD2465">
        <v>5.1926800000000002</v>
      </c>
      <c r="AE2465">
        <v>5.36442</v>
      </c>
      <c r="AF2465">
        <v>5.5230899999999998</v>
      </c>
      <c r="AG2465">
        <v>5.6690899999999997</v>
      </c>
      <c r="AH2465">
        <v>5.8028700000000004</v>
      </c>
      <c r="AI2465">
        <v>5.9249799999999997</v>
      </c>
      <c r="AJ2465">
        <v>6.0343600000000004</v>
      </c>
      <c r="AK2465">
        <v>6.1324500000000004</v>
      </c>
      <c r="AL2465">
        <v>6.3527800000000001</v>
      </c>
    </row>
    <row r="2466" spans="1:38" x14ac:dyDescent="0.35">
      <c r="A2466" t="s">
        <v>806</v>
      </c>
      <c r="B2466" t="s">
        <v>103</v>
      </c>
      <c r="C2466">
        <v>2020</v>
      </c>
      <c r="D2466">
        <v>1</v>
      </c>
      <c r="E2466">
        <v>1</v>
      </c>
      <c r="F2466">
        <v>1</v>
      </c>
      <c r="G2466" t="s">
        <v>1826</v>
      </c>
      <c r="H2466">
        <v>0</v>
      </c>
      <c r="I2466">
        <v>0</v>
      </c>
      <c r="J2466">
        <v>0</v>
      </c>
      <c r="K2466">
        <v>0</v>
      </c>
      <c r="L2466">
        <v>3.49948E-2</v>
      </c>
      <c r="M2466">
        <v>0.17141000000000001</v>
      </c>
      <c r="N2466">
        <v>0.46875600000000001</v>
      </c>
      <c r="O2466">
        <v>0.85585699999999998</v>
      </c>
      <c r="P2466">
        <v>1.24166</v>
      </c>
      <c r="Q2466">
        <v>1.59975</v>
      </c>
      <c r="R2466">
        <v>1.93689</v>
      </c>
      <c r="S2466">
        <v>2.2614999999999998</v>
      </c>
      <c r="T2466">
        <v>2.5771500000000001</v>
      </c>
      <c r="U2466">
        <v>2.8841199999999998</v>
      </c>
      <c r="V2466">
        <v>3.1814</v>
      </c>
      <c r="W2466">
        <v>3.4676999999999998</v>
      </c>
      <c r="X2466">
        <v>3.7418499999999999</v>
      </c>
      <c r="Y2466">
        <v>4.00298</v>
      </c>
      <c r="Z2466">
        <v>4.2505100000000002</v>
      </c>
      <c r="AA2466">
        <v>4.4841600000000001</v>
      </c>
      <c r="AB2466">
        <v>4.70383</v>
      </c>
      <c r="AC2466">
        <v>4.9095800000000001</v>
      </c>
      <c r="AD2466">
        <v>5.1015600000000001</v>
      </c>
      <c r="AE2466">
        <v>5.2799899999999997</v>
      </c>
      <c r="AF2466">
        <v>5.4451799999999997</v>
      </c>
      <c r="AG2466">
        <v>5.59748</v>
      </c>
      <c r="AH2466">
        <v>5.7373099999999999</v>
      </c>
      <c r="AI2466">
        <v>5.8651999999999997</v>
      </c>
      <c r="AJ2466">
        <v>5.9817099999999996</v>
      </c>
      <c r="AK2466">
        <v>6.0844100000000001</v>
      </c>
      <c r="AL2466">
        <v>6.3153199999999998</v>
      </c>
    </row>
    <row r="2467" spans="1:38" x14ac:dyDescent="0.35">
      <c r="A2467" t="s">
        <v>808</v>
      </c>
      <c r="B2467">
        <v>1</v>
      </c>
      <c r="C2467">
        <v>2020</v>
      </c>
      <c r="D2467">
        <v>1</v>
      </c>
      <c r="E2467">
        <v>1</v>
      </c>
      <c r="F2467">
        <v>1</v>
      </c>
      <c r="G2467" t="s">
        <v>1827</v>
      </c>
      <c r="H2467">
        <v>0</v>
      </c>
      <c r="I2467" s="2">
        <v>3.0194099999999998E-8</v>
      </c>
      <c r="J2467" s="2">
        <v>4.2802400000000002E-5</v>
      </c>
      <c r="K2467">
        <v>4.2118399999999997E-3</v>
      </c>
      <c r="L2467">
        <v>7.0787600000000006E-2</v>
      </c>
      <c r="M2467">
        <v>0.33708700000000003</v>
      </c>
      <c r="N2467">
        <v>0.69574499999999995</v>
      </c>
      <c r="O2467">
        <v>0.89977700000000005</v>
      </c>
      <c r="P2467">
        <v>0.94621</v>
      </c>
      <c r="Q2467">
        <v>0.92057199999999995</v>
      </c>
      <c r="R2467">
        <v>0.86794300000000002</v>
      </c>
      <c r="S2467">
        <v>0.80538500000000002</v>
      </c>
      <c r="T2467">
        <v>0.74053899999999995</v>
      </c>
      <c r="U2467">
        <v>0.67755500000000002</v>
      </c>
      <c r="V2467">
        <v>0.61872799999999994</v>
      </c>
      <c r="W2467">
        <v>0.56517399999999995</v>
      </c>
      <c r="X2467">
        <v>0.51725900000000002</v>
      </c>
      <c r="Y2467">
        <v>0.47489100000000001</v>
      </c>
      <c r="Z2467">
        <v>0.437724</v>
      </c>
      <c r="AA2467">
        <v>0.40528999999999998</v>
      </c>
      <c r="AB2467">
        <v>0.37708199999999997</v>
      </c>
      <c r="AC2467">
        <v>0.352601</v>
      </c>
      <c r="AD2467">
        <v>0.33138099999999998</v>
      </c>
      <c r="AE2467">
        <v>0.313002</v>
      </c>
      <c r="AF2467">
        <v>0.297093</v>
      </c>
      <c r="AG2467">
        <v>0.283327</v>
      </c>
      <c r="AH2467">
        <v>0.27142300000000003</v>
      </c>
      <c r="AI2467">
        <v>0.26113599999999998</v>
      </c>
      <c r="AJ2467">
        <v>0.25156899999999999</v>
      </c>
      <c r="AK2467">
        <v>0.242502</v>
      </c>
      <c r="AL2467">
        <v>0.22307199999999999</v>
      </c>
    </row>
    <row r="2468" spans="1:38" x14ac:dyDescent="0.35">
      <c r="A2468" t="s">
        <v>810</v>
      </c>
      <c r="B2468">
        <v>1</v>
      </c>
      <c r="C2468">
        <v>2020</v>
      </c>
      <c r="D2468">
        <v>1</v>
      </c>
      <c r="E2468">
        <v>1</v>
      </c>
      <c r="F2468">
        <v>1</v>
      </c>
      <c r="G2468" t="s">
        <v>1828</v>
      </c>
      <c r="H2468">
        <v>1.0461399999999999E-2</v>
      </c>
      <c r="I2468">
        <v>0.21921199999999999</v>
      </c>
      <c r="J2468">
        <v>0.38541900000000001</v>
      </c>
      <c r="K2468">
        <v>0.54100099999999995</v>
      </c>
      <c r="L2468">
        <v>0.701515</v>
      </c>
      <c r="M2468">
        <v>0.86369600000000002</v>
      </c>
      <c r="N2468">
        <v>1.04054</v>
      </c>
      <c r="O2468">
        <v>1.25349</v>
      </c>
      <c r="P2468">
        <v>1.5056799999999999</v>
      </c>
      <c r="Q2468">
        <v>1.78091</v>
      </c>
      <c r="R2468">
        <v>2.0630600000000001</v>
      </c>
      <c r="S2468">
        <v>2.3428</v>
      </c>
      <c r="T2468">
        <v>2.6150099999999998</v>
      </c>
      <c r="U2468">
        <v>2.87642</v>
      </c>
      <c r="V2468">
        <v>3.1248100000000001</v>
      </c>
      <c r="W2468">
        <v>3.3586499999999999</v>
      </c>
      <c r="X2468">
        <v>3.5769799999999998</v>
      </c>
      <c r="Y2468">
        <v>3.7793100000000002</v>
      </c>
      <c r="Z2468">
        <v>3.9654699999999998</v>
      </c>
      <c r="AA2468">
        <v>4.1356299999999999</v>
      </c>
      <c r="AB2468">
        <v>4.2901499999999997</v>
      </c>
      <c r="AC2468">
        <v>4.4295999999999998</v>
      </c>
      <c r="AD2468">
        <v>4.5546600000000002</v>
      </c>
      <c r="AE2468">
        <v>4.6661000000000001</v>
      </c>
      <c r="AF2468">
        <v>4.7647399999999998</v>
      </c>
      <c r="AG2468">
        <v>4.8514400000000002</v>
      </c>
      <c r="AH2468">
        <v>4.9270500000000004</v>
      </c>
      <c r="AI2468">
        <v>4.9923999999999999</v>
      </c>
      <c r="AJ2468">
        <v>5.0635599999999998</v>
      </c>
      <c r="AK2468">
        <v>5.1425299999999998</v>
      </c>
      <c r="AL2468">
        <v>5.3220299999999998</v>
      </c>
    </row>
    <row r="2469" spans="1:38" x14ac:dyDescent="0.35">
      <c r="A2469" t="s">
        <v>808</v>
      </c>
      <c r="B2469">
        <v>2</v>
      </c>
      <c r="C2469">
        <v>2020</v>
      </c>
      <c r="D2469">
        <v>1</v>
      </c>
      <c r="E2469">
        <v>1</v>
      </c>
      <c r="F2469">
        <v>1</v>
      </c>
      <c r="G2469" t="s">
        <v>1829</v>
      </c>
      <c r="H2469">
        <v>0</v>
      </c>
      <c r="I2469" s="2">
        <v>1.7148099999999999E-13</v>
      </c>
      <c r="J2469" s="2">
        <v>3.10962E-8</v>
      </c>
      <c r="K2469">
        <v>1.4216599999999999E-4</v>
      </c>
      <c r="L2469">
        <v>1.84998E-2</v>
      </c>
      <c r="M2469">
        <v>0.216859</v>
      </c>
      <c r="N2469">
        <v>0.621637</v>
      </c>
      <c r="O2469">
        <v>0.88911799999999996</v>
      </c>
      <c r="P2469">
        <v>0.97618799999999994</v>
      </c>
      <c r="Q2469">
        <v>0.99547799999999997</v>
      </c>
      <c r="R2469">
        <v>0.99912999999999996</v>
      </c>
      <c r="S2469">
        <v>0.99981500000000001</v>
      </c>
      <c r="T2469">
        <v>0.99995400000000001</v>
      </c>
      <c r="U2469">
        <v>0.99998699999999996</v>
      </c>
      <c r="V2469">
        <v>0.99999499999999997</v>
      </c>
      <c r="W2469">
        <v>0.99999800000000005</v>
      </c>
      <c r="X2469">
        <v>0.99999899999999997</v>
      </c>
      <c r="Y2469">
        <v>0.99999899999999997</v>
      </c>
      <c r="Z2469">
        <v>1</v>
      </c>
      <c r="AA2469">
        <v>1</v>
      </c>
      <c r="AB2469">
        <v>1</v>
      </c>
      <c r="AC2469">
        <v>1</v>
      </c>
      <c r="AD2469">
        <v>1</v>
      </c>
      <c r="AE2469">
        <v>1</v>
      </c>
      <c r="AF2469">
        <v>1</v>
      </c>
      <c r="AG2469">
        <v>1</v>
      </c>
      <c r="AH2469">
        <v>1</v>
      </c>
      <c r="AI2469">
        <v>1</v>
      </c>
      <c r="AJ2469">
        <v>1</v>
      </c>
      <c r="AK2469">
        <v>1</v>
      </c>
      <c r="AL2469">
        <v>1</v>
      </c>
    </row>
    <row r="2470" spans="1:38" x14ac:dyDescent="0.35">
      <c r="A2470" t="s">
        <v>810</v>
      </c>
      <c r="B2470">
        <v>2</v>
      </c>
      <c r="C2470">
        <v>2020</v>
      </c>
      <c r="D2470">
        <v>1</v>
      </c>
      <c r="E2470">
        <v>1</v>
      </c>
      <c r="F2470">
        <v>1</v>
      </c>
      <c r="G2470" t="s">
        <v>1830</v>
      </c>
      <c r="H2470">
        <v>0.18126999999999999</v>
      </c>
      <c r="I2470">
        <v>0.40435300000000002</v>
      </c>
      <c r="J2470">
        <v>0.67337599999999997</v>
      </c>
      <c r="K2470">
        <v>0.79805499999999996</v>
      </c>
      <c r="L2470">
        <v>0.87397800000000003</v>
      </c>
      <c r="M2470">
        <v>0.95837099999999997</v>
      </c>
      <c r="N2470">
        <v>1.08239</v>
      </c>
      <c r="O2470">
        <v>1.2719100000000001</v>
      </c>
      <c r="P2470">
        <v>1.5252699999999999</v>
      </c>
      <c r="Q2470">
        <v>1.8165</v>
      </c>
      <c r="R2470">
        <v>2.12262</v>
      </c>
      <c r="S2470">
        <v>2.4317700000000002</v>
      </c>
      <c r="T2470">
        <v>2.738</v>
      </c>
      <c r="U2470">
        <v>3.0376799999999999</v>
      </c>
      <c r="V2470">
        <v>3.3282400000000001</v>
      </c>
      <c r="W2470">
        <v>3.6078000000000001</v>
      </c>
      <c r="X2470">
        <v>3.87507</v>
      </c>
      <c r="Y2470">
        <v>4.1291700000000002</v>
      </c>
      <c r="Z2470">
        <v>4.3696000000000002</v>
      </c>
      <c r="AA2470">
        <v>4.5961400000000001</v>
      </c>
      <c r="AB2470">
        <v>4.8087600000000004</v>
      </c>
      <c r="AC2470">
        <v>5.0075399999999997</v>
      </c>
      <c r="AD2470">
        <v>5.1926699999999997</v>
      </c>
      <c r="AE2470">
        <v>5.36442</v>
      </c>
      <c r="AF2470">
        <v>5.5230899999999998</v>
      </c>
      <c r="AG2470">
        <v>5.6690800000000001</v>
      </c>
      <c r="AH2470">
        <v>5.8028599999999999</v>
      </c>
      <c r="AI2470">
        <v>5.9249799999999997</v>
      </c>
      <c r="AJ2470">
        <v>6.0343499999999999</v>
      </c>
      <c r="AK2470">
        <v>6.1324399999999999</v>
      </c>
      <c r="AL2470">
        <v>6.3527800000000001</v>
      </c>
    </row>
    <row r="2471" spans="1:38" x14ac:dyDescent="0.35">
      <c r="A2471" t="s">
        <v>808</v>
      </c>
      <c r="B2471">
        <v>3</v>
      </c>
      <c r="C2471">
        <v>2020</v>
      </c>
      <c r="D2471">
        <v>1</v>
      </c>
      <c r="E2471">
        <v>1</v>
      </c>
      <c r="F2471">
        <v>1</v>
      </c>
      <c r="G2471" t="s">
        <v>1831</v>
      </c>
      <c r="H2471">
        <v>0</v>
      </c>
      <c r="I2471" s="2">
        <v>2.2679499999999999E-7</v>
      </c>
      <c r="J2471" s="2">
        <v>2.5400400000000002E-5</v>
      </c>
      <c r="K2471">
        <v>1.3362000000000001E-3</v>
      </c>
      <c r="L2471">
        <v>3.0018300000000001E-2</v>
      </c>
      <c r="M2471">
        <v>0.20678099999999999</v>
      </c>
      <c r="N2471">
        <v>0.54617300000000002</v>
      </c>
      <c r="O2471">
        <v>0.81882100000000002</v>
      </c>
      <c r="P2471">
        <v>0.94275900000000001</v>
      </c>
      <c r="Q2471">
        <v>0.98362499999999997</v>
      </c>
      <c r="R2471">
        <v>0.99531400000000003</v>
      </c>
      <c r="S2471">
        <v>0.99857200000000002</v>
      </c>
      <c r="T2471">
        <v>0.99952099999999999</v>
      </c>
      <c r="U2471">
        <v>0.99982000000000004</v>
      </c>
      <c r="V2471">
        <v>0.99992400000000004</v>
      </c>
      <c r="W2471">
        <v>0.99996399999999996</v>
      </c>
      <c r="X2471">
        <v>0.99998100000000001</v>
      </c>
      <c r="Y2471">
        <v>0.99998900000000002</v>
      </c>
      <c r="Z2471">
        <v>0.99999300000000002</v>
      </c>
      <c r="AA2471">
        <v>0.99999499999999997</v>
      </c>
      <c r="AB2471">
        <v>0.999996</v>
      </c>
      <c r="AC2471">
        <v>0.99999700000000002</v>
      </c>
      <c r="AD2471">
        <v>0.99999700000000002</v>
      </c>
      <c r="AE2471">
        <v>0.99999800000000005</v>
      </c>
      <c r="AF2471">
        <v>0.99999800000000005</v>
      </c>
      <c r="AG2471">
        <v>0.99999800000000005</v>
      </c>
      <c r="AH2471">
        <v>0.99999700000000002</v>
      </c>
      <c r="AI2471">
        <v>0.99999700000000002</v>
      </c>
      <c r="AJ2471">
        <v>0.99999700000000002</v>
      </c>
      <c r="AK2471">
        <v>0.99999800000000005</v>
      </c>
      <c r="AL2471">
        <v>0.99999899999999997</v>
      </c>
    </row>
    <row r="2472" spans="1:38" x14ac:dyDescent="0.35">
      <c r="A2472" t="s">
        <v>810</v>
      </c>
      <c r="B2472">
        <v>3</v>
      </c>
      <c r="C2472">
        <v>2020</v>
      </c>
      <c r="D2472">
        <v>1</v>
      </c>
      <c r="E2472">
        <v>1</v>
      </c>
      <c r="F2472">
        <v>1</v>
      </c>
      <c r="G2472" t="s">
        <v>1832</v>
      </c>
      <c r="H2472">
        <v>4.0964199999999999E-2</v>
      </c>
      <c r="I2472">
        <v>0.13791900000000001</v>
      </c>
      <c r="J2472">
        <v>0.31542500000000001</v>
      </c>
      <c r="K2472">
        <v>0.54575099999999999</v>
      </c>
      <c r="L2472">
        <v>0.75289799999999996</v>
      </c>
      <c r="M2472">
        <v>0.91881699999999999</v>
      </c>
      <c r="N2472">
        <v>1.0877300000000001</v>
      </c>
      <c r="O2472">
        <v>1.2921</v>
      </c>
      <c r="P2472">
        <v>1.5413300000000001</v>
      </c>
      <c r="Q2472">
        <v>1.8248500000000001</v>
      </c>
      <c r="R2472">
        <v>2.12622</v>
      </c>
      <c r="S2472">
        <v>2.4332400000000001</v>
      </c>
      <c r="T2472">
        <v>2.7386200000000001</v>
      </c>
      <c r="U2472">
        <v>3.03796</v>
      </c>
      <c r="V2472">
        <v>3.3283700000000001</v>
      </c>
      <c r="W2472">
        <v>3.6078800000000002</v>
      </c>
      <c r="X2472">
        <v>3.8751099999999998</v>
      </c>
      <c r="Y2472">
        <v>4.1292</v>
      </c>
      <c r="Z2472">
        <v>4.3696200000000003</v>
      </c>
      <c r="AA2472">
        <v>4.5961600000000002</v>
      </c>
      <c r="AB2472">
        <v>4.80877</v>
      </c>
      <c r="AC2472">
        <v>5.0075500000000002</v>
      </c>
      <c r="AD2472">
        <v>5.1926800000000002</v>
      </c>
      <c r="AE2472">
        <v>5.36442</v>
      </c>
      <c r="AF2472">
        <v>5.5231000000000003</v>
      </c>
      <c r="AG2472">
        <v>5.6690899999999997</v>
      </c>
      <c r="AH2472">
        <v>5.8028700000000004</v>
      </c>
      <c r="AI2472">
        <v>5.9249900000000002</v>
      </c>
      <c r="AJ2472">
        <v>6.0343600000000004</v>
      </c>
      <c r="AK2472">
        <v>6.1324500000000004</v>
      </c>
      <c r="AL2472">
        <v>6.3527800000000001</v>
      </c>
    </row>
    <row r="2473" spans="1:38" x14ac:dyDescent="0.35">
      <c r="A2473" t="s">
        <v>808</v>
      </c>
      <c r="B2473">
        <v>4</v>
      </c>
      <c r="C2473">
        <v>2020</v>
      </c>
      <c r="D2473">
        <v>1</v>
      </c>
      <c r="E2473">
        <v>1</v>
      </c>
      <c r="F2473">
        <v>1</v>
      </c>
      <c r="G2473" t="s">
        <v>1833</v>
      </c>
      <c r="H2473">
        <v>0</v>
      </c>
      <c r="I2473">
        <v>5.9599900000000005E-4</v>
      </c>
      <c r="J2473">
        <v>1.7710699999999999E-2</v>
      </c>
      <c r="K2473">
        <v>0.131772</v>
      </c>
      <c r="L2473">
        <v>0.42693199999999998</v>
      </c>
      <c r="M2473">
        <v>0.75971</v>
      </c>
      <c r="N2473">
        <v>0.93682200000000004</v>
      </c>
      <c r="O2473">
        <v>0.986016</v>
      </c>
      <c r="P2473">
        <v>0.99150300000000002</v>
      </c>
      <c r="Q2473">
        <v>0.98667499999999997</v>
      </c>
      <c r="R2473">
        <v>0.97902199999999995</v>
      </c>
      <c r="S2473">
        <v>0.97016999999999998</v>
      </c>
      <c r="T2473">
        <v>0.96070900000000004</v>
      </c>
      <c r="U2473">
        <v>0.95099500000000003</v>
      </c>
      <c r="V2473">
        <v>0.94128100000000003</v>
      </c>
      <c r="W2473">
        <v>0.93174699999999999</v>
      </c>
      <c r="X2473">
        <v>0.92252000000000001</v>
      </c>
      <c r="Y2473">
        <v>0.913686</v>
      </c>
      <c r="Z2473">
        <v>0.90530100000000002</v>
      </c>
      <c r="AA2473">
        <v>0.89739599999999997</v>
      </c>
      <c r="AB2473">
        <v>0.88998699999999997</v>
      </c>
      <c r="AC2473">
        <v>0.883077</v>
      </c>
      <c r="AD2473">
        <v>0.87666299999999997</v>
      </c>
      <c r="AE2473">
        <v>0.87073500000000004</v>
      </c>
      <c r="AF2473">
        <v>0.86528099999999997</v>
      </c>
      <c r="AG2473">
        <v>0.86028300000000002</v>
      </c>
      <c r="AH2473">
        <v>0.85572099999999995</v>
      </c>
      <c r="AI2473">
        <v>0.85157400000000005</v>
      </c>
      <c r="AJ2473">
        <v>0.84785500000000003</v>
      </c>
      <c r="AK2473">
        <v>0.84451200000000004</v>
      </c>
      <c r="AL2473">
        <v>0.83702200000000004</v>
      </c>
    </row>
    <row r="2474" spans="1:38" x14ac:dyDescent="0.35">
      <c r="A2474" t="s">
        <v>810</v>
      </c>
      <c r="B2474">
        <v>4</v>
      </c>
      <c r="C2474">
        <v>2020</v>
      </c>
      <c r="D2474">
        <v>1</v>
      </c>
      <c r="E2474">
        <v>1</v>
      </c>
      <c r="F2474">
        <v>1</v>
      </c>
      <c r="G2474" t="s">
        <v>1834</v>
      </c>
      <c r="H2474">
        <v>4.4361999999999999E-2</v>
      </c>
      <c r="I2474">
        <v>0.118745</v>
      </c>
      <c r="J2474">
        <v>0.23807700000000001</v>
      </c>
      <c r="K2474">
        <v>0.384463</v>
      </c>
      <c r="L2474">
        <v>0.55340500000000004</v>
      </c>
      <c r="M2474">
        <v>0.74162899999999998</v>
      </c>
      <c r="N2474">
        <v>0.96105399999999996</v>
      </c>
      <c r="O2474">
        <v>1.2196400000000001</v>
      </c>
      <c r="P2474">
        <v>1.5064</v>
      </c>
      <c r="Q2474">
        <v>1.8074699999999999</v>
      </c>
      <c r="R2474">
        <v>2.11416</v>
      </c>
      <c r="S2474">
        <v>2.4209499999999999</v>
      </c>
      <c r="T2474">
        <v>2.7237399999999998</v>
      </c>
      <c r="U2474">
        <v>3.0193500000000002</v>
      </c>
      <c r="V2474">
        <v>3.3053599999999999</v>
      </c>
      <c r="W2474">
        <v>3.5799400000000001</v>
      </c>
      <c r="X2474">
        <v>3.8418199999999998</v>
      </c>
      <c r="Y2474">
        <v>4.0901699999999996</v>
      </c>
      <c r="Z2474">
        <v>4.3245100000000001</v>
      </c>
      <c r="AA2474">
        <v>4.5446600000000004</v>
      </c>
      <c r="AB2474">
        <v>4.7506399999999998</v>
      </c>
      <c r="AC2474">
        <v>4.9426300000000003</v>
      </c>
      <c r="AD2474">
        <v>5.1208900000000002</v>
      </c>
      <c r="AE2474">
        <v>5.2857700000000003</v>
      </c>
      <c r="AF2474">
        <v>5.4376899999999999</v>
      </c>
      <c r="AG2474">
        <v>5.5771100000000002</v>
      </c>
      <c r="AH2474">
        <v>5.7045599999999999</v>
      </c>
      <c r="AI2474">
        <v>5.8206300000000004</v>
      </c>
      <c r="AJ2474">
        <v>5.9263000000000003</v>
      </c>
      <c r="AK2474">
        <v>6.0229799999999996</v>
      </c>
      <c r="AL2474">
        <v>6.2406899999999998</v>
      </c>
    </row>
    <row r="2475" spans="1:38" x14ac:dyDescent="0.35">
      <c r="A2475" t="s">
        <v>808</v>
      </c>
      <c r="B2475">
        <v>5</v>
      </c>
      <c r="C2475">
        <v>2020</v>
      </c>
      <c r="D2475">
        <v>1</v>
      </c>
      <c r="E2475">
        <v>1</v>
      </c>
      <c r="F2475">
        <v>1</v>
      </c>
      <c r="G2475" t="s">
        <v>1835</v>
      </c>
      <c r="H2475">
        <v>0</v>
      </c>
      <c r="I2475">
        <v>5.9599900000000005E-4</v>
      </c>
      <c r="J2475">
        <v>1.7710699999999999E-2</v>
      </c>
      <c r="K2475">
        <v>0.131772</v>
      </c>
      <c r="L2475">
        <v>0.42693199999999998</v>
      </c>
      <c r="M2475">
        <v>0.75971</v>
      </c>
      <c r="N2475">
        <v>0.93682200000000004</v>
      </c>
      <c r="O2475">
        <v>0.986016</v>
      </c>
      <c r="P2475">
        <v>0.99150300000000002</v>
      </c>
      <c r="Q2475">
        <v>0.98667499999999997</v>
      </c>
      <c r="R2475">
        <v>0.97902199999999995</v>
      </c>
      <c r="S2475">
        <v>0.97016999999999998</v>
      </c>
      <c r="T2475">
        <v>0.96070900000000004</v>
      </c>
      <c r="U2475">
        <v>0.95099500000000003</v>
      </c>
      <c r="V2475">
        <v>0.94128100000000003</v>
      </c>
      <c r="W2475">
        <v>0.93174699999999999</v>
      </c>
      <c r="X2475">
        <v>0.92252000000000001</v>
      </c>
      <c r="Y2475">
        <v>0.913686</v>
      </c>
      <c r="Z2475">
        <v>0.90530100000000002</v>
      </c>
      <c r="AA2475">
        <v>0.89739599999999997</v>
      </c>
      <c r="AB2475">
        <v>0.88998699999999997</v>
      </c>
      <c r="AC2475">
        <v>0.883077</v>
      </c>
      <c r="AD2475">
        <v>0.87666299999999997</v>
      </c>
      <c r="AE2475">
        <v>0.87073500000000004</v>
      </c>
      <c r="AF2475">
        <v>0.86528099999999997</v>
      </c>
      <c r="AG2475">
        <v>0.86028300000000002</v>
      </c>
      <c r="AH2475">
        <v>0.85572099999999995</v>
      </c>
      <c r="AI2475">
        <v>0.85157400000000005</v>
      </c>
      <c r="AJ2475">
        <v>0.84785500000000003</v>
      </c>
      <c r="AK2475">
        <v>0.84451200000000004</v>
      </c>
      <c r="AL2475">
        <v>0.83702200000000004</v>
      </c>
    </row>
    <row r="2476" spans="1:38" x14ac:dyDescent="0.35">
      <c r="A2476" t="s">
        <v>810</v>
      </c>
      <c r="B2476">
        <v>5</v>
      </c>
      <c r="C2476">
        <v>2020</v>
      </c>
      <c r="D2476">
        <v>1</v>
      </c>
      <c r="E2476">
        <v>1</v>
      </c>
      <c r="F2476">
        <v>1</v>
      </c>
      <c r="G2476" t="s">
        <v>1836</v>
      </c>
      <c r="H2476">
        <v>4.4361999999999999E-2</v>
      </c>
      <c r="I2476">
        <v>0.118745</v>
      </c>
      <c r="J2476">
        <v>0.23807700000000001</v>
      </c>
      <c r="K2476">
        <v>0.384463</v>
      </c>
      <c r="L2476">
        <v>0.55340500000000004</v>
      </c>
      <c r="M2476">
        <v>0.74162899999999998</v>
      </c>
      <c r="N2476">
        <v>0.96105399999999996</v>
      </c>
      <c r="O2476">
        <v>1.2196400000000001</v>
      </c>
      <c r="P2476">
        <v>1.5064</v>
      </c>
      <c r="Q2476">
        <v>1.8074699999999999</v>
      </c>
      <c r="R2476">
        <v>2.11416</v>
      </c>
      <c r="S2476">
        <v>2.4209499999999999</v>
      </c>
      <c r="T2476">
        <v>2.7237399999999998</v>
      </c>
      <c r="U2476">
        <v>3.0193500000000002</v>
      </c>
      <c r="V2476">
        <v>3.3053599999999999</v>
      </c>
      <c r="W2476">
        <v>3.5799400000000001</v>
      </c>
      <c r="X2476">
        <v>3.8418199999999998</v>
      </c>
      <c r="Y2476">
        <v>4.0901699999999996</v>
      </c>
      <c r="Z2476">
        <v>4.3245100000000001</v>
      </c>
      <c r="AA2476">
        <v>4.5446600000000004</v>
      </c>
      <c r="AB2476">
        <v>4.7506399999999998</v>
      </c>
      <c r="AC2476">
        <v>4.9426300000000003</v>
      </c>
      <c r="AD2476">
        <v>5.1208900000000002</v>
      </c>
      <c r="AE2476">
        <v>5.2857700000000003</v>
      </c>
      <c r="AF2476">
        <v>5.4376899999999999</v>
      </c>
      <c r="AG2476">
        <v>5.5771100000000002</v>
      </c>
      <c r="AH2476">
        <v>5.7045599999999999</v>
      </c>
      <c r="AI2476">
        <v>5.8206300000000004</v>
      </c>
      <c r="AJ2476">
        <v>5.9263000000000003</v>
      </c>
      <c r="AK2476">
        <v>6.0229799999999996</v>
      </c>
      <c r="AL2476">
        <v>6.2406899999999998</v>
      </c>
    </row>
    <row r="2477" spans="1:38" x14ac:dyDescent="0.35">
      <c r="A2477" t="s">
        <v>808</v>
      </c>
      <c r="B2477">
        <v>6</v>
      </c>
      <c r="C2477">
        <v>2020</v>
      </c>
      <c r="D2477">
        <v>1</v>
      </c>
      <c r="E2477">
        <v>1</v>
      </c>
      <c r="F2477">
        <v>1</v>
      </c>
      <c r="G2477" t="s">
        <v>1837</v>
      </c>
      <c r="H2477">
        <v>0</v>
      </c>
      <c r="I2477">
        <v>8.1285999999999997E-3</v>
      </c>
      <c r="J2477">
        <v>4.4974800000000002E-2</v>
      </c>
      <c r="K2477">
        <v>0.139098</v>
      </c>
      <c r="L2477">
        <v>0.30765999999999999</v>
      </c>
      <c r="M2477">
        <v>0.52420900000000004</v>
      </c>
      <c r="N2477">
        <v>0.73062700000000003</v>
      </c>
      <c r="O2477">
        <v>0.877054</v>
      </c>
      <c r="P2477">
        <v>0.95405300000000004</v>
      </c>
      <c r="Q2477">
        <v>0.98509000000000002</v>
      </c>
      <c r="R2477">
        <v>0.99543599999999999</v>
      </c>
      <c r="S2477">
        <v>0.99854900000000002</v>
      </c>
      <c r="T2477">
        <v>0.99946100000000004</v>
      </c>
      <c r="U2477">
        <v>0.99973599999999996</v>
      </c>
      <c r="V2477">
        <v>0.99982300000000002</v>
      </c>
      <c r="W2477">
        <v>0.99985400000000002</v>
      </c>
      <c r="X2477">
        <v>0.99986600000000003</v>
      </c>
      <c r="Y2477">
        <v>0.99987099999999995</v>
      </c>
      <c r="Z2477">
        <v>0.99987300000000001</v>
      </c>
      <c r="AA2477">
        <v>0.99987400000000004</v>
      </c>
      <c r="AB2477">
        <v>0.99987499999999996</v>
      </c>
      <c r="AC2477">
        <v>0.99987499999999996</v>
      </c>
      <c r="AD2477">
        <v>0.99987499999999996</v>
      </c>
      <c r="AE2477">
        <v>0.99987499999999996</v>
      </c>
      <c r="AF2477">
        <v>0.99987499999999996</v>
      </c>
      <c r="AG2477">
        <v>0.99987499999999996</v>
      </c>
      <c r="AH2477">
        <v>0.99987499999999996</v>
      </c>
      <c r="AI2477">
        <v>0.99987499999999996</v>
      </c>
      <c r="AJ2477">
        <v>0.99987499999999996</v>
      </c>
      <c r="AK2477">
        <v>0.99987499999999996</v>
      </c>
      <c r="AL2477">
        <v>0.99987599999999999</v>
      </c>
    </row>
    <row r="2478" spans="1:38" x14ac:dyDescent="0.35">
      <c r="A2478" t="s">
        <v>810</v>
      </c>
      <c r="B2478">
        <v>6</v>
      </c>
      <c r="C2478">
        <v>2020</v>
      </c>
      <c r="D2478">
        <v>1</v>
      </c>
      <c r="E2478">
        <v>1</v>
      </c>
      <c r="F2478">
        <v>1</v>
      </c>
      <c r="G2478" t="s">
        <v>1838</v>
      </c>
      <c r="H2478">
        <v>2.0172599999999999E-2</v>
      </c>
      <c r="I2478">
        <v>8.0052300000000007E-2</v>
      </c>
      <c r="J2478">
        <v>0.192721</v>
      </c>
      <c r="K2478">
        <v>0.34431499999999998</v>
      </c>
      <c r="L2478">
        <v>0.53434400000000004</v>
      </c>
      <c r="M2478">
        <v>0.75473299999999999</v>
      </c>
      <c r="N2478">
        <v>0.99711099999999997</v>
      </c>
      <c r="O2478">
        <v>1.25593</v>
      </c>
      <c r="P2478">
        <v>1.5311699999999999</v>
      </c>
      <c r="Q2478">
        <v>1.8228500000000001</v>
      </c>
      <c r="R2478">
        <v>2.1259399999999999</v>
      </c>
      <c r="S2478">
        <v>2.4331900000000002</v>
      </c>
      <c r="T2478">
        <v>2.7385799999999998</v>
      </c>
      <c r="U2478">
        <v>3.0379200000000002</v>
      </c>
      <c r="V2478">
        <v>3.3283499999999999</v>
      </c>
      <c r="W2478">
        <v>3.6078600000000001</v>
      </c>
      <c r="X2478">
        <v>3.8751000000000002</v>
      </c>
      <c r="Y2478">
        <v>4.1291900000000004</v>
      </c>
      <c r="Z2478">
        <v>4.3696200000000003</v>
      </c>
      <c r="AA2478">
        <v>4.5961499999999997</v>
      </c>
      <c r="AB2478">
        <v>4.8087600000000004</v>
      </c>
      <c r="AC2478">
        <v>5.0075399999999997</v>
      </c>
      <c r="AD2478">
        <v>5.1926800000000002</v>
      </c>
      <c r="AE2478">
        <v>5.36442</v>
      </c>
      <c r="AF2478">
        <v>5.5230899999999998</v>
      </c>
      <c r="AG2478">
        <v>5.6690899999999997</v>
      </c>
      <c r="AH2478">
        <v>5.8028700000000004</v>
      </c>
      <c r="AI2478">
        <v>5.9249799999999997</v>
      </c>
      <c r="AJ2478">
        <v>6.0343600000000004</v>
      </c>
      <c r="AK2478">
        <v>6.1324500000000004</v>
      </c>
      <c r="AL2478">
        <v>6.3527800000000001</v>
      </c>
    </row>
    <row r="2479" spans="1:38" x14ac:dyDescent="0.35">
      <c r="A2479" t="s">
        <v>1238</v>
      </c>
      <c r="B2479">
        <v>1</v>
      </c>
      <c r="C2479">
        <v>2020</v>
      </c>
      <c r="D2479">
        <v>1</v>
      </c>
      <c r="E2479">
        <v>1</v>
      </c>
      <c r="F2479">
        <v>1</v>
      </c>
      <c r="G2479" t="s">
        <v>1839</v>
      </c>
      <c r="H2479">
        <v>0</v>
      </c>
      <c r="I2479" s="2">
        <v>6.6189099999999998E-9</v>
      </c>
      <c r="J2479" s="2">
        <v>1.6496900000000001E-5</v>
      </c>
      <c r="K2479">
        <v>2.2786099999999999E-3</v>
      </c>
      <c r="L2479">
        <v>4.9658500000000001E-2</v>
      </c>
      <c r="M2479">
        <v>0.29114099999999998</v>
      </c>
      <c r="N2479">
        <v>0.72395399999999999</v>
      </c>
      <c r="O2479">
        <v>1.1278600000000001</v>
      </c>
      <c r="P2479">
        <v>1.42469</v>
      </c>
      <c r="Q2479">
        <v>1.6394599999999999</v>
      </c>
      <c r="R2479">
        <v>1.79061</v>
      </c>
      <c r="S2479">
        <v>1.88686</v>
      </c>
      <c r="T2479">
        <v>1.93651</v>
      </c>
      <c r="U2479">
        <v>1.9489300000000001</v>
      </c>
      <c r="V2479">
        <v>1.9334</v>
      </c>
      <c r="W2479">
        <v>1.89822</v>
      </c>
      <c r="X2479">
        <v>1.85023</v>
      </c>
      <c r="Y2479">
        <v>1.7947599999999999</v>
      </c>
      <c r="Z2479">
        <v>1.7357800000000001</v>
      </c>
      <c r="AA2479">
        <v>1.6761299999999999</v>
      </c>
      <c r="AB2479">
        <v>1.61774</v>
      </c>
      <c r="AC2479">
        <v>1.5618799999999999</v>
      </c>
      <c r="AD2479">
        <v>1.5093300000000001</v>
      </c>
      <c r="AE2479">
        <v>1.4604999999999999</v>
      </c>
      <c r="AF2479">
        <v>1.41557</v>
      </c>
      <c r="AG2479">
        <v>1.3745400000000001</v>
      </c>
      <c r="AH2479">
        <v>1.33731</v>
      </c>
      <c r="AI2479">
        <v>1.3037000000000001</v>
      </c>
      <c r="AJ2479">
        <v>1.27383</v>
      </c>
      <c r="AK2479">
        <v>1.2470699999999999</v>
      </c>
      <c r="AL2479">
        <v>1.1872</v>
      </c>
    </row>
    <row r="2480" spans="1:38" x14ac:dyDescent="0.35">
      <c r="A2480" t="s">
        <v>1239</v>
      </c>
      <c r="B2480">
        <v>1</v>
      </c>
      <c r="C2480">
        <v>2020</v>
      </c>
      <c r="D2480">
        <v>1</v>
      </c>
      <c r="E2480">
        <v>1</v>
      </c>
      <c r="F2480">
        <v>1</v>
      </c>
      <c r="G2480" t="s">
        <v>1840</v>
      </c>
      <c r="H2480">
        <v>0</v>
      </c>
      <c r="I2480" s="2">
        <v>3.2317599999999998E-14</v>
      </c>
      <c r="J2480" s="2">
        <v>4.1289E-8</v>
      </c>
      <c r="K2480">
        <v>1.94706E-4</v>
      </c>
      <c r="L2480">
        <v>2.1221400000000001E-2</v>
      </c>
      <c r="M2480">
        <v>0.22790299999999999</v>
      </c>
      <c r="N2480">
        <v>0.68307799999999996</v>
      </c>
      <c r="O2480">
        <v>1.11517</v>
      </c>
      <c r="P2480">
        <v>1.4219900000000001</v>
      </c>
      <c r="Q2480">
        <v>1.63896</v>
      </c>
      <c r="R2480">
        <v>1.7905199999999999</v>
      </c>
      <c r="S2480">
        <v>1.8868400000000001</v>
      </c>
      <c r="T2480">
        <v>1.93651</v>
      </c>
      <c r="U2480">
        <v>1.9489300000000001</v>
      </c>
      <c r="V2480">
        <v>1.9334</v>
      </c>
      <c r="W2480">
        <v>1.89822</v>
      </c>
      <c r="X2480">
        <v>1.85023</v>
      </c>
      <c r="Y2480">
        <v>1.7947599999999999</v>
      </c>
      <c r="Z2480">
        <v>1.7357800000000001</v>
      </c>
      <c r="AA2480">
        <v>1.6761299999999999</v>
      </c>
      <c r="AB2480">
        <v>1.61774</v>
      </c>
      <c r="AC2480">
        <v>1.5618799999999999</v>
      </c>
      <c r="AD2480">
        <v>1.5093300000000001</v>
      </c>
      <c r="AE2480">
        <v>1.4604999999999999</v>
      </c>
      <c r="AF2480">
        <v>1.41557</v>
      </c>
      <c r="AG2480">
        <v>1.3745400000000001</v>
      </c>
      <c r="AH2480">
        <v>1.33731</v>
      </c>
      <c r="AI2480">
        <v>1.3037000000000001</v>
      </c>
      <c r="AJ2480">
        <v>1.27383</v>
      </c>
      <c r="AK2480">
        <v>1.2470699999999999</v>
      </c>
      <c r="AL2480">
        <v>1.1872</v>
      </c>
    </row>
    <row r="2481" spans="1:38" x14ac:dyDescent="0.35">
      <c r="A2481" t="s">
        <v>1240</v>
      </c>
      <c r="B2481">
        <v>1</v>
      </c>
      <c r="C2481">
        <v>2020</v>
      </c>
      <c r="D2481">
        <v>1</v>
      </c>
      <c r="E2481">
        <v>1</v>
      </c>
      <c r="F2481">
        <v>1</v>
      </c>
      <c r="G2481" t="s">
        <v>1841</v>
      </c>
      <c r="H2481">
        <v>0</v>
      </c>
      <c r="I2481" s="2">
        <v>3.0194099999999998E-8</v>
      </c>
      <c r="J2481" s="2">
        <v>4.2802400000000002E-5</v>
      </c>
      <c r="K2481">
        <v>4.2118399999999997E-3</v>
      </c>
      <c r="L2481">
        <v>7.0787600000000006E-2</v>
      </c>
      <c r="M2481">
        <v>0.33708700000000003</v>
      </c>
      <c r="N2481">
        <v>0.69574499999999995</v>
      </c>
      <c r="O2481">
        <v>0.89977700000000005</v>
      </c>
      <c r="P2481">
        <v>0.94621</v>
      </c>
      <c r="Q2481">
        <v>0.92057199999999995</v>
      </c>
      <c r="R2481">
        <v>0.86794300000000002</v>
      </c>
      <c r="S2481">
        <v>0.80538500000000002</v>
      </c>
      <c r="T2481">
        <v>0.74053899999999995</v>
      </c>
      <c r="U2481">
        <v>0.67755500000000002</v>
      </c>
      <c r="V2481">
        <v>0.61872799999999994</v>
      </c>
      <c r="W2481">
        <v>0.56517399999999995</v>
      </c>
      <c r="X2481">
        <v>0.51725900000000002</v>
      </c>
      <c r="Y2481">
        <v>0.47489100000000001</v>
      </c>
      <c r="Z2481">
        <v>0.437724</v>
      </c>
      <c r="AA2481">
        <v>0.40528999999999998</v>
      </c>
      <c r="AB2481">
        <v>0.37708199999999997</v>
      </c>
      <c r="AC2481">
        <v>0.352601</v>
      </c>
      <c r="AD2481">
        <v>0.33138099999999998</v>
      </c>
      <c r="AE2481">
        <v>0.313002</v>
      </c>
      <c r="AF2481">
        <v>0.297093</v>
      </c>
      <c r="AG2481">
        <v>0.283327</v>
      </c>
      <c r="AH2481">
        <v>0.27142300000000003</v>
      </c>
      <c r="AI2481">
        <v>0.26113599999999998</v>
      </c>
      <c r="AJ2481">
        <v>0.25156899999999999</v>
      </c>
      <c r="AK2481">
        <v>0.242502</v>
      </c>
      <c r="AL2481">
        <v>0.22307199999999999</v>
      </c>
    </row>
    <row r="2482" spans="1:38" x14ac:dyDescent="0.35">
      <c r="A2482" t="s">
        <v>1241</v>
      </c>
      <c r="B2482">
        <v>1</v>
      </c>
      <c r="C2482">
        <v>2020</v>
      </c>
      <c r="D2482">
        <v>1</v>
      </c>
      <c r="E2482">
        <v>1</v>
      </c>
      <c r="F2482">
        <v>1</v>
      </c>
      <c r="G2482" t="s">
        <v>1842</v>
      </c>
      <c r="H2482">
        <v>0</v>
      </c>
      <c r="I2482" s="2">
        <v>5.6137900000000001E-14</v>
      </c>
      <c r="J2482" s="2">
        <v>5.9288699999999999E-8</v>
      </c>
      <c r="K2482">
        <v>2.5217600000000001E-4</v>
      </c>
      <c r="L2482">
        <v>2.5212700000000001E-2</v>
      </c>
      <c r="M2482">
        <v>0.244143</v>
      </c>
      <c r="N2482">
        <v>0.63871800000000001</v>
      </c>
      <c r="O2482">
        <v>0.88270300000000002</v>
      </c>
      <c r="P2482">
        <v>0.94266499999999998</v>
      </c>
      <c r="Q2482">
        <v>0.91992600000000002</v>
      </c>
      <c r="R2482">
        <v>0.86782300000000001</v>
      </c>
      <c r="S2482">
        <v>0.80535999999999996</v>
      </c>
      <c r="T2482">
        <v>0.740533</v>
      </c>
      <c r="U2482">
        <v>0.67755299999999996</v>
      </c>
      <c r="V2482">
        <v>0.61872700000000003</v>
      </c>
      <c r="W2482">
        <v>0.56517399999999995</v>
      </c>
      <c r="X2482">
        <v>0.51725900000000002</v>
      </c>
      <c r="Y2482">
        <v>0.47489100000000001</v>
      </c>
      <c r="Z2482">
        <v>0.437724</v>
      </c>
      <c r="AA2482">
        <v>0.40528999999999998</v>
      </c>
      <c r="AB2482">
        <v>0.37708199999999997</v>
      </c>
      <c r="AC2482">
        <v>0.352601</v>
      </c>
      <c r="AD2482">
        <v>0.33138099999999998</v>
      </c>
      <c r="AE2482">
        <v>0.313002</v>
      </c>
      <c r="AF2482">
        <v>0.297093</v>
      </c>
      <c r="AG2482">
        <v>0.283327</v>
      </c>
      <c r="AH2482">
        <v>0.27142300000000003</v>
      </c>
      <c r="AI2482">
        <v>0.26113599999999998</v>
      </c>
      <c r="AJ2482">
        <v>0.25156899999999999</v>
      </c>
      <c r="AK2482">
        <v>0.242502</v>
      </c>
      <c r="AL2482">
        <v>0.22307199999999999</v>
      </c>
    </row>
    <row r="2483" spans="1:38" x14ac:dyDescent="0.35">
      <c r="A2483" t="s">
        <v>1242</v>
      </c>
      <c r="B2483">
        <v>1</v>
      </c>
      <c r="C2483">
        <v>2020</v>
      </c>
      <c r="D2483">
        <v>1</v>
      </c>
      <c r="E2483">
        <v>1</v>
      </c>
      <c r="F2483">
        <v>1</v>
      </c>
      <c r="G2483" t="s">
        <v>1843</v>
      </c>
      <c r="H2483">
        <v>0</v>
      </c>
      <c r="I2483" s="2">
        <v>3.0194099999999998E-8</v>
      </c>
      <c r="J2483" s="2">
        <v>4.2802400000000002E-5</v>
      </c>
      <c r="K2483">
        <v>4.2118399999999997E-3</v>
      </c>
      <c r="L2483">
        <v>7.0787600000000006E-2</v>
      </c>
      <c r="M2483">
        <v>0.33708700000000003</v>
      </c>
      <c r="N2483">
        <v>0.69574499999999995</v>
      </c>
      <c r="O2483">
        <v>0.89977700000000005</v>
      </c>
      <c r="P2483">
        <v>0.94621</v>
      </c>
      <c r="Q2483">
        <v>0.92057199999999995</v>
      </c>
      <c r="R2483">
        <v>0.86794300000000002</v>
      </c>
      <c r="S2483">
        <v>0.80538500000000002</v>
      </c>
      <c r="T2483">
        <v>0.74053899999999995</v>
      </c>
      <c r="U2483">
        <v>0.67755500000000002</v>
      </c>
      <c r="V2483">
        <v>0.61872799999999994</v>
      </c>
      <c r="W2483">
        <v>0.56517399999999995</v>
      </c>
      <c r="X2483">
        <v>0.51725900000000002</v>
      </c>
      <c r="Y2483">
        <v>0.47489100000000001</v>
      </c>
      <c r="Z2483">
        <v>0.437724</v>
      </c>
      <c r="AA2483">
        <v>0.40528999999999998</v>
      </c>
      <c r="AB2483">
        <v>0.37708199999999997</v>
      </c>
      <c r="AC2483">
        <v>0.352601</v>
      </c>
      <c r="AD2483">
        <v>0.33138099999999998</v>
      </c>
      <c r="AE2483">
        <v>0.313002</v>
      </c>
      <c r="AF2483">
        <v>0.297093</v>
      </c>
      <c r="AG2483">
        <v>0.283327</v>
      </c>
      <c r="AH2483">
        <v>0.27142300000000003</v>
      </c>
      <c r="AI2483">
        <v>0.26113599999999998</v>
      </c>
      <c r="AJ2483">
        <v>0.25156899999999999</v>
      </c>
      <c r="AK2483">
        <v>0.242502</v>
      </c>
      <c r="AL2483">
        <v>0.22307199999999999</v>
      </c>
    </row>
    <row r="2484" spans="1:38" x14ac:dyDescent="0.35">
      <c r="A2484" t="s">
        <v>1243</v>
      </c>
      <c r="B2484">
        <v>1</v>
      </c>
      <c r="C2484">
        <v>2020</v>
      </c>
      <c r="D2484">
        <v>1</v>
      </c>
      <c r="E2484">
        <v>1</v>
      </c>
      <c r="F2484">
        <v>1</v>
      </c>
      <c r="G2484" t="s">
        <v>1844</v>
      </c>
      <c r="H2484">
        <v>0</v>
      </c>
      <c r="I2484" s="2">
        <v>6.6189099999999998E-9</v>
      </c>
      <c r="J2484" s="2">
        <v>1.6496900000000001E-5</v>
      </c>
      <c r="K2484">
        <v>2.2786099999999999E-3</v>
      </c>
      <c r="L2484">
        <v>4.9658500000000001E-2</v>
      </c>
      <c r="M2484">
        <v>0.29114099999999998</v>
      </c>
      <c r="N2484">
        <v>0.72395399999999999</v>
      </c>
      <c r="O2484">
        <v>1.1278600000000001</v>
      </c>
      <c r="P2484">
        <v>1.42469</v>
      </c>
      <c r="Q2484">
        <v>1.6394599999999999</v>
      </c>
      <c r="R2484">
        <v>1.79061</v>
      </c>
      <c r="S2484">
        <v>1.88686</v>
      </c>
      <c r="T2484">
        <v>1.93651</v>
      </c>
      <c r="U2484">
        <v>1.9489300000000001</v>
      </c>
      <c r="V2484">
        <v>1.9334</v>
      </c>
      <c r="W2484">
        <v>1.89822</v>
      </c>
      <c r="X2484">
        <v>1.85023</v>
      </c>
      <c r="Y2484">
        <v>1.7947599999999999</v>
      </c>
      <c r="Z2484">
        <v>1.7357800000000001</v>
      </c>
      <c r="AA2484">
        <v>1.6761299999999999</v>
      </c>
      <c r="AB2484">
        <v>1.61774</v>
      </c>
      <c r="AC2484">
        <v>1.5618799999999999</v>
      </c>
      <c r="AD2484">
        <v>1.5093300000000001</v>
      </c>
      <c r="AE2484">
        <v>1.4604999999999999</v>
      </c>
      <c r="AF2484">
        <v>1.41557</v>
      </c>
      <c r="AG2484">
        <v>1.3745400000000001</v>
      </c>
      <c r="AH2484">
        <v>1.33731</v>
      </c>
      <c r="AI2484">
        <v>1.3037000000000001</v>
      </c>
      <c r="AJ2484">
        <v>1.27383</v>
      </c>
      <c r="AK2484">
        <v>1.2470699999999999</v>
      </c>
      <c r="AL2484">
        <v>1.1872</v>
      </c>
    </row>
    <row r="2485" spans="1:38" x14ac:dyDescent="0.35">
      <c r="A2485" t="s">
        <v>1238</v>
      </c>
      <c r="B2485">
        <v>2</v>
      </c>
      <c r="C2485">
        <v>2020</v>
      </c>
      <c r="D2485">
        <v>1</v>
      </c>
      <c r="E2485">
        <v>1</v>
      </c>
      <c r="F2485">
        <v>1</v>
      </c>
      <c r="G2485" t="s">
        <v>1845</v>
      </c>
      <c r="H2485">
        <v>0</v>
      </c>
      <c r="I2485" s="2">
        <v>6.9338899999999994E-14</v>
      </c>
      <c r="J2485" s="2">
        <v>2.0939400000000002E-8</v>
      </c>
      <c r="K2485">
        <v>1.1345600000000001E-4</v>
      </c>
      <c r="L2485">
        <v>1.6168399999999999E-2</v>
      </c>
      <c r="M2485">
        <v>0.20783099999999999</v>
      </c>
      <c r="N2485">
        <v>0.67285300000000003</v>
      </c>
      <c r="O2485">
        <v>1.1308800000000001</v>
      </c>
      <c r="P2485">
        <v>1.48895</v>
      </c>
      <c r="Q2485">
        <v>1.80829</v>
      </c>
      <c r="R2485">
        <v>2.1207699999999998</v>
      </c>
      <c r="S2485">
        <v>2.4313199999999999</v>
      </c>
      <c r="T2485">
        <v>2.7378800000000001</v>
      </c>
      <c r="U2485">
        <v>3.0376400000000001</v>
      </c>
      <c r="V2485">
        <v>3.32822</v>
      </c>
      <c r="W2485">
        <v>3.6078000000000001</v>
      </c>
      <c r="X2485">
        <v>3.8750599999999999</v>
      </c>
      <c r="Y2485">
        <v>4.1291700000000002</v>
      </c>
      <c r="Z2485">
        <v>4.3696000000000002</v>
      </c>
      <c r="AA2485">
        <v>4.5961400000000001</v>
      </c>
      <c r="AB2485">
        <v>4.8087600000000004</v>
      </c>
      <c r="AC2485">
        <v>5.0075399999999997</v>
      </c>
      <c r="AD2485">
        <v>5.1926699999999997</v>
      </c>
      <c r="AE2485">
        <v>5.3644100000000003</v>
      </c>
      <c r="AF2485">
        <v>5.5230899999999998</v>
      </c>
      <c r="AG2485">
        <v>5.6690800000000001</v>
      </c>
      <c r="AH2485">
        <v>5.8028599999999999</v>
      </c>
      <c r="AI2485">
        <v>5.9249700000000001</v>
      </c>
      <c r="AJ2485">
        <v>6.0343499999999999</v>
      </c>
      <c r="AK2485">
        <v>6.1324399999999999</v>
      </c>
      <c r="AL2485">
        <v>6.3527800000000001</v>
      </c>
    </row>
    <row r="2486" spans="1:38" x14ac:dyDescent="0.35">
      <c r="A2486" t="s">
        <v>1239</v>
      </c>
      <c r="B2486">
        <v>2</v>
      </c>
      <c r="C2486">
        <v>2020</v>
      </c>
      <c r="D2486">
        <v>1</v>
      </c>
      <c r="E2486">
        <v>1</v>
      </c>
      <c r="F2486">
        <v>1</v>
      </c>
      <c r="G2486" t="s">
        <v>1846</v>
      </c>
      <c r="H2486">
        <v>0</v>
      </c>
      <c r="I2486" s="2">
        <v>6.9338899999999994E-14</v>
      </c>
      <c r="J2486" s="2">
        <v>2.0939400000000002E-8</v>
      </c>
      <c r="K2486">
        <v>1.1345600000000001E-4</v>
      </c>
      <c r="L2486">
        <v>1.6168399999999999E-2</v>
      </c>
      <c r="M2486">
        <v>0.20783099999999999</v>
      </c>
      <c r="N2486">
        <v>0.67285300000000003</v>
      </c>
      <c r="O2486">
        <v>1.1308800000000001</v>
      </c>
      <c r="P2486">
        <v>1.48895</v>
      </c>
      <c r="Q2486">
        <v>1.80829</v>
      </c>
      <c r="R2486">
        <v>2.1207699999999998</v>
      </c>
      <c r="S2486">
        <v>2.4313199999999999</v>
      </c>
      <c r="T2486">
        <v>2.7378800000000001</v>
      </c>
      <c r="U2486">
        <v>3.0376400000000001</v>
      </c>
      <c r="V2486">
        <v>3.32822</v>
      </c>
      <c r="W2486">
        <v>3.6078000000000001</v>
      </c>
      <c r="X2486">
        <v>3.8750599999999999</v>
      </c>
      <c r="Y2486">
        <v>4.1291700000000002</v>
      </c>
      <c r="Z2486">
        <v>4.3696000000000002</v>
      </c>
      <c r="AA2486">
        <v>4.5961400000000001</v>
      </c>
      <c r="AB2486">
        <v>4.8087600000000004</v>
      </c>
      <c r="AC2486">
        <v>5.0075399999999997</v>
      </c>
      <c r="AD2486">
        <v>5.1926699999999997</v>
      </c>
      <c r="AE2486">
        <v>5.3644100000000003</v>
      </c>
      <c r="AF2486">
        <v>5.5230899999999998</v>
      </c>
      <c r="AG2486">
        <v>5.6690800000000001</v>
      </c>
      <c r="AH2486">
        <v>5.8028599999999999</v>
      </c>
      <c r="AI2486">
        <v>5.9249700000000001</v>
      </c>
      <c r="AJ2486">
        <v>6.0343499999999999</v>
      </c>
      <c r="AK2486">
        <v>6.1324399999999999</v>
      </c>
      <c r="AL2486">
        <v>6.3527800000000001</v>
      </c>
    </row>
    <row r="2487" spans="1:38" x14ac:dyDescent="0.35">
      <c r="A2487" t="s">
        <v>1240</v>
      </c>
      <c r="B2487">
        <v>2</v>
      </c>
      <c r="C2487">
        <v>2020</v>
      </c>
      <c r="D2487">
        <v>1</v>
      </c>
      <c r="E2487">
        <v>1</v>
      </c>
      <c r="F2487">
        <v>1</v>
      </c>
      <c r="G2487" t="s">
        <v>1847</v>
      </c>
      <c r="H2487">
        <v>0</v>
      </c>
      <c r="I2487" s="2">
        <v>1.7148099999999999E-13</v>
      </c>
      <c r="J2487" s="2">
        <v>3.10962E-8</v>
      </c>
      <c r="K2487">
        <v>1.4216599999999999E-4</v>
      </c>
      <c r="L2487">
        <v>1.84998E-2</v>
      </c>
      <c r="M2487">
        <v>0.216859</v>
      </c>
      <c r="N2487">
        <v>0.621637</v>
      </c>
      <c r="O2487">
        <v>0.88911799999999996</v>
      </c>
      <c r="P2487">
        <v>0.97618799999999994</v>
      </c>
      <c r="Q2487">
        <v>0.99547799999999997</v>
      </c>
      <c r="R2487">
        <v>0.99912999999999996</v>
      </c>
      <c r="S2487">
        <v>0.99981500000000001</v>
      </c>
      <c r="T2487">
        <v>0.99995400000000001</v>
      </c>
      <c r="U2487">
        <v>0.99998699999999996</v>
      </c>
      <c r="V2487">
        <v>0.99999499999999997</v>
      </c>
      <c r="W2487">
        <v>0.99999800000000005</v>
      </c>
      <c r="X2487">
        <v>0.99999899999999997</v>
      </c>
      <c r="Y2487">
        <v>0.99999899999999997</v>
      </c>
      <c r="Z2487">
        <v>1</v>
      </c>
      <c r="AA2487">
        <v>1</v>
      </c>
      <c r="AB2487">
        <v>1</v>
      </c>
      <c r="AC2487">
        <v>1</v>
      </c>
      <c r="AD2487">
        <v>1</v>
      </c>
      <c r="AE2487">
        <v>1</v>
      </c>
      <c r="AF2487">
        <v>1</v>
      </c>
      <c r="AG2487">
        <v>1</v>
      </c>
      <c r="AH2487">
        <v>1</v>
      </c>
      <c r="AI2487">
        <v>1</v>
      </c>
      <c r="AJ2487">
        <v>1</v>
      </c>
      <c r="AK2487">
        <v>1</v>
      </c>
      <c r="AL2487">
        <v>1</v>
      </c>
    </row>
    <row r="2488" spans="1:38" x14ac:dyDescent="0.35">
      <c r="A2488" t="s">
        <v>1241</v>
      </c>
      <c r="B2488">
        <v>2</v>
      </c>
      <c r="C2488">
        <v>2020</v>
      </c>
      <c r="D2488">
        <v>1</v>
      </c>
      <c r="E2488">
        <v>1</v>
      </c>
      <c r="F2488">
        <v>1</v>
      </c>
      <c r="G2488" t="s">
        <v>1848</v>
      </c>
      <c r="H2488">
        <v>0</v>
      </c>
      <c r="I2488" s="2">
        <v>1.7148099999999999E-13</v>
      </c>
      <c r="J2488" s="2">
        <v>3.10962E-8</v>
      </c>
      <c r="K2488">
        <v>1.4216599999999999E-4</v>
      </c>
      <c r="L2488">
        <v>1.84998E-2</v>
      </c>
      <c r="M2488">
        <v>0.216859</v>
      </c>
      <c r="N2488">
        <v>0.621637</v>
      </c>
      <c r="O2488">
        <v>0.88911799999999996</v>
      </c>
      <c r="P2488">
        <v>0.97618799999999994</v>
      </c>
      <c r="Q2488">
        <v>0.99547799999999997</v>
      </c>
      <c r="R2488">
        <v>0.99912999999999996</v>
      </c>
      <c r="S2488">
        <v>0.99981500000000001</v>
      </c>
      <c r="T2488">
        <v>0.99995400000000001</v>
      </c>
      <c r="U2488">
        <v>0.99998699999999996</v>
      </c>
      <c r="V2488">
        <v>0.99999499999999997</v>
      </c>
      <c r="W2488">
        <v>0.99999800000000005</v>
      </c>
      <c r="X2488">
        <v>0.99999899999999997</v>
      </c>
      <c r="Y2488">
        <v>0.99999899999999997</v>
      </c>
      <c r="Z2488">
        <v>1</v>
      </c>
      <c r="AA2488">
        <v>1</v>
      </c>
      <c r="AB2488">
        <v>1</v>
      </c>
      <c r="AC2488">
        <v>1</v>
      </c>
      <c r="AD2488">
        <v>1</v>
      </c>
      <c r="AE2488">
        <v>1</v>
      </c>
      <c r="AF2488">
        <v>1</v>
      </c>
      <c r="AG2488">
        <v>1</v>
      </c>
      <c r="AH2488">
        <v>1</v>
      </c>
      <c r="AI2488">
        <v>1</v>
      </c>
      <c r="AJ2488">
        <v>1</v>
      </c>
      <c r="AK2488">
        <v>1</v>
      </c>
      <c r="AL2488">
        <v>1</v>
      </c>
    </row>
    <row r="2489" spans="1:38" x14ac:dyDescent="0.35">
      <c r="A2489" t="s">
        <v>1242</v>
      </c>
      <c r="B2489">
        <v>2</v>
      </c>
      <c r="C2489">
        <v>2020</v>
      </c>
      <c r="D2489">
        <v>1</v>
      </c>
      <c r="E2489">
        <v>1</v>
      </c>
      <c r="F2489">
        <v>1</v>
      </c>
      <c r="G2489" t="s">
        <v>1849</v>
      </c>
      <c r="H2489">
        <v>0</v>
      </c>
      <c r="I2489" s="2">
        <v>1.7148099999999999E-13</v>
      </c>
      <c r="J2489" s="2">
        <v>3.10962E-8</v>
      </c>
      <c r="K2489">
        <v>1.4216599999999999E-4</v>
      </c>
      <c r="L2489">
        <v>1.84998E-2</v>
      </c>
      <c r="M2489">
        <v>0.216859</v>
      </c>
      <c r="N2489">
        <v>0.621637</v>
      </c>
      <c r="O2489">
        <v>0.88911799999999996</v>
      </c>
      <c r="P2489">
        <v>0.97618799999999994</v>
      </c>
      <c r="Q2489">
        <v>0.99547799999999997</v>
      </c>
      <c r="R2489">
        <v>0.99912999999999996</v>
      </c>
      <c r="S2489">
        <v>0.99981500000000001</v>
      </c>
      <c r="T2489">
        <v>0.99995400000000001</v>
      </c>
      <c r="U2489">
        <v>0.99998699999999996</v>
      </c>
      <c r="V2489">
        <v>0.99999499999999997</v>
      </c>
      <c r="W2489">
        <v>0.99999800000000005</v>
      </c>
      <c r="X2489">
        <v>0.99999899999999997</v>
      </c>
      <c r="Y2489">
        <v>0.99999899999999997</v>
      </c>
      <c r="Z2489">
        <v>1</v>
      </c>
      <c r="AA2489">
        <v>1</v>
      </c>
      <c r="AB2489">
        <v>1</v>
      </c>
      <c r="AC2489">
        <v>1</v>
      </c>
      <c r="AD2489">
        <v>1</v>
      </c>
      <c r="AE2489">
        <v>1</v>
      </c>
      <c r="AF2489">
        <v>1</v>
      </c>
      <c r="AG2489">
        <v>1</v>
      </c>
      <c r="AH2489">
        <v>1</v>
      </c>
      <c r="AI2489">
        <v>1</v>
      </c>
      <c r="AJ2489">
        <v>1</v>
      </c>
      <c r="AK2489">
        <v>1</v>
      </c>
      <c r="AL2489">
        <v>1</v>
      </c>
    </row>
    <row r="2490" spans="1:38" x14ac:dyDescent="0.35">
      <c r="A2490" t="s">
        <v>1243</v>
      </c>
      <c r="B2490">
        <v>2</v>
      </c>
      <c r="C2490">
        <v>2020</v>
      </c>
      <c r="D2490">
        <v>1</v>
      </c>
      <c r="E2490">
        <v>1</v>
      </c>
      <c r="F2490">
        <v>1</v>
      </c>
      <c r="G2490" t="s">
        <v>1850</v>
      </c>
      <c r="H2490">
        <v>0</v>
      </c>
      <c r="I2490" s="2">
        <v>6.9338899999999994E-14</v>
      </c>
      <c r="J2490" s="2">
        <v>2.0939400000000002E-8</v>
      </c>
      <c r="K2490">
        <v>1.1345600000000001E-4</v>
      </c>
      <c r="L2490">
        <v>1.6168399999999999E-2</v>
      </c>
      <c r="M2490">
        <v>0.20783099999999999</v>
      </c>
      <c r="N2490">
        <v>0.67285300000000003</v>
      </c>
      <c r="O2490">
        <v>1.1308800000000001</v>
      </c>
      <c r="P2490">
        <v>1.48895</v>
      </c>
      <c r="Q2490">
        <v>1.80829</v>
      </c>
      <c r="R2490">
        <v>2.1207699999999998</v>
      </c>
      <c r="S2490">
        <v>2.4313199999999999</v>
      </c>
      <c r="T2490">
        <v>2.7378800000000001</v>
      </c>
      <c r="U2490">
        <v>3.0376400000000001</v>
      </c>
      <c r="V2490">
        <v>3.32822</v>
      </c>
      <c r="W2490">
        <v>3.6078000000000001</v>
      </c>
      <c r="X2490">
        <v>3.8750599999999999</v>
      </c>
      <c r="Y2490">
        <v>4.1291700000000002</v>
      </c>
      <c r="Z2490">
        <v>4.3696000000000002</v>
      </c>
      <c r="AA2490">
        <v>4.5961400000000001</v>
      </c>
      <c r="AB2490">
        <v>4.8087600000000004</v>
      </c>
      <c r="AC2490">
        <v>5.0075399999999997</v>
      </c>
      <c r="AD2490">
        <v>5.1926699999999997</v>
      </c>
      <c r="AE2490">
        <v>5.3644100000000003</v>
      </c>
      <c r="AF2490">
        <v>5.5230899999999998</v>
      </c>
      <c r="AG2490">
        <v>5.6690800000000001</v>
      </c>
      <c r="AH2490">
        <v>5.8028599999999999</v>
      </c>
      <c r="AI2490">
        <v>5.9249700000000001</v>
      </c>
      <c r="AJ2490">
        <v>6.0343499999999999</v>
      </c>
      <c r="AK2490">
        <v>6.1324399999999999</v>
      </c>
      <c r="AL2490">
        <v>6.3527800000000001</v>
      </c>
    </row>
    <row r="2491" spans="1:38" x14ac:dyDescent="0.35">
      <c r="A2491" t="s">
        <v>1238</v>
      </c>
      <c r="B2491">
        <v>3</v>
      </c>
      <c r="C2491">
        <v>2020</v>
      </c>
      <c r="D2491">
        <v>1</v>
      </c>
      <c r="E2491">
        <v>1</v>
      </c>
      <c r="F2491">
        <v>1</v>
      </c>
      <c r="G2491" t="s">
        <v>1851</v>
      </c>
      <c r="H2491">
        <v>0</v>
      </c>
      <c r="I2491" s="2">
        <v>3.1279300000000001E-8</v>
      </c>
      <c r="J2491" s="2">
        <v>8.0119500000000004E-6</v>
      </c>
      <c r="K2491">
        <v>7.2923400000000005E-4</v>
      </c>
      <c r="L2491">
        <v>2.2600700000000001E-2</v>
      </c>
      <c r="M2491">
        <v>0.189994</v>
      </c>
      <c r="N2491">
        <v>0.59408899999999998</v>
      </c>
      <c r="O2491">
        <v>1.0580000000000001</v>
      </c>
      <c r="P2491">
        <v>1.4531000000000001</v>
      </c>
      <c r="Q2491">
        <v>1.79497</v>
      </c>
      <c r="R2491">
        <v>2.11626</v>
      </c>
      <c r="S2491">
        <v>2.42977</v>
      </c>
      <c r="T2491">
        <v>2.7373099999999999</v>
      </c>
      <c r="U2491">
        <v>3.0374099999999999</v>
      </c>
      <c r="V2491">
        <v>3.3281200000000002</v>
      </c>
      <c r="W2491">
        <v>3.6077499999999998</v>
      </c>
      <c r="X2491">
        <v>3.8750399999999998</v>
      </c>
      <c r="Y2491">
        <v>4.1291500000000001</v>
      </c>
      <c r="Z2491">
        <v>4.3695899999999996</v>
      </c>
      <c r="AA2491">
        <v>4.5961400000000001</v>
      </c>
      <c r="AB2491">
        <v>4.8087499999999999</v>
      </c>
      <c r="AC2491">
        <v>5.00753</v>
      </c>
      <c r="AD2491">
        <v>5.1926699999999997</v>
      </c>
      <c r="AE2491">
        <v>5.3644100000000003</v>
      </c>
      <c r="AF2491">
        <v>5.5230800000000002</v>
      </c>
      <c r="AG2491">
        <v>5.6690800000000001</v>
      </c>
      <c r="AH2491">
        <v>5.8028599999999999</v>
      </c>
      <c r="AI2491">
        <v>5.9249700000000001</v>
      </c>
      <c r="AJ2491">
        <v>6.0343499999999999</v>
      </c>
      <c r="AK2491">
        <v>6.1324399999999999</v>
      </c>
      <c r="AL2491">
        <v>6.3527699999999996</v>
      </c>
    </row>
    <row r="2492" spans="1:38" x14ac:dyDescent="0.35">
      <c r="A2492" t="s">
        <v>1239</v>
      </c>
      <c r="B2492">
        <v>3</v>
      </c>
      <c r="C2492">
        <v>2020</v>
      </c>
      <c r="D2492">
        <v>1</v>
      </c>
      <c r="E2492">
        <v>1</v>
      </c>
      <c r="F2492">
        <v>1</v>
      </c>
      <c r="G2492" t="s">
        <v>1852</v>
      </c>
      <c r="H2492">
        <v>0</v>
      </c>
      <c r="I2492" s="2">
        <v>3.1279300000000001E-8</v>
      </c>
      <c r="J2492" s="2">
        <v>8.0119500000000004E-6</v>
      </c>
      <c r="K2492">
        <v>7.2923400000000005E-4</v>
      </c>
      <c r="L2492">
        <v>2.2600700000000001E-2</v>
      </c>
      <c r="M2492">
        <v>0.189994</v>
      </c>
      <c r="N2492">
        <v>0.59408899999999998</v>
      </c>
      <c r="O2492">
        <v>1.0580000000000001</v>
      </c>
      <c r="P2492">
        <v>1.4531000000000001</v>
      </c>
      <c r="Q2492">
        <v>1.79497</v>
      </c>
      <c r="R2492">
        <v>2.11626</v>
      </c>
      <c r="S2492">
        <v>2.42977</v>
      </c>
      <c r="T2492">
        <v>2.7373099999999999</v>
      </c>
      <c r="U2492">
        <v>3.0374099999999999</v>
      </c>
      <c r="V2492">
        <v>3.3281200000000002</v>
      </c>
      <c r="W2492">
        <v>3.6077499999999998</v>
      </c>
      <c r="X2492">
        <v>3.8750399999999998</v>
      </c>
      <c r="Y2492">
        <v>4.1291500000000001</v>
      </c>
      <c r="Z2492">
        <v>4.3695899999999996</v>
      </c>
      <c r="AA2492">
        <v>4.5961400000000001</v>
      </c>
      <c r="AB2492">
        <v>4.8087499999999999</v>
      </c>
      <c r="AC2492">
        <v>5.00753</v>
      </c>
      <c r="AD2492">
        <v>5.1926699999999997</v>
      </c>
      <c r="AE2492">
        <v>5.3644100000000003</v>
      </c>
      <c r="AF2492">
        <v>5.5230800000000002</v>
      </c>
      <c r="AG2492">
        <v>5.6690800000000001</v>
      </c>
      <c r="AH2492">
        <v>5.8028599999999999</v>
      </c>
      <c r="AI2492">
        <v>5.9249700000000001</v>
      </c>
      <c r="AJ2492">
        <v>6.0343499999999999</v>
      </c>
      <c r="AK2492">
        <v>6.1324399999999999</v>
      </c>
      <c r="AL2492">
        <v>6.3527699999999996</v>
      </c>
    </row>
    <row r="2493" spans="1:38" x14ac:dyDescent="0.35">
      <c r="A2493" t="s">
        <v>1240</v>
      </c>
      <c r="B2493">
        <v>3</v>
      </c>
      <c r="C2493">
        <v>2020</v>
      </c>
      <c r="D2493">
        <v>1</v>
      </c>
      <c r="E2493">
        <v>1</v>
      </c>
      <c r="F2493">
        <v>1</v>
      </c>
      <c r="G2493" t="s">
        <v>1853</v>
      </c>
      <c r="H2493">
        <v>0</v>
      </c>
      <c r="I2493" s="2">
        <v>2.2679499999999999E-7</v>
      </c>
      <c r="J2493" s="2">
        <v>2.5400400000000002E-5</v>
      </c>
      <c r="K2493">
        <v>1.3362000000000001E-3</v>
      </c>
      <c r="L2493">
        <v>3.0018300000000001E-2</v>
      </c>
      <c r="M2493">
        <v>0.20678099999999999</v>
      </c>
      <c r="N2493">
        <v>0.54617300000000002</v>
      </c>
      <c r="O2493">
        <v>0.81882100000000002</v>
      </c>
      <c r="P2493">
        <v>0.94275900000000001</v>
      </c>
      <c r="Q2493">
        <v>0.98362499999999997</v>
      </c>
      <c r="R2493">
        <v>0.99531400000000003</v>
      </c>
      <c r="S2493">
        <v>0.99857200000000002</v>
      </c>
      <c r="T2493">
        <v>0.99952099999999999</v>
      </c>
      <c r="U2493">
        <v>0.99982000000000004</v>
      </c>
      <c r="V2493">
        <v>0.99992400000000004</v>
      </c>
      <c r="W2493">
        <v>0.99996399999999996</v>
      </c>
      <c r="X2493">
        <v>0.99998100000000001</v>
      </c>
      <c r="Y2493">
        <v>0.99998900000000002</v>
      </c>
      <c r="Z2493">
        <v>0.99999300000000002</v>
      </c>
      <c r="AA2493">
        <v>0.99999499999999997</v>
      </c>
      <c r="AB2493">
        <v>0.999996</v>
      </c>
      <c r="AC2493">
        <v>0.99999700000000002</v>
      </c>
      <c r="AD2493">
        <v>0.99999700000000002</v>
      </c>
      <c r="AE2493">
        <v>0.99999800000000005</v>
      </c>
      <c r="AF2493">
        <v>0.99999800000000005</v>
      </c>
      <c r="AG2493">
        <v>0.99999800000000005</v>
      </c>
      <c r="AH2493">
        <v>0.99999700000000002</v>
      </c>
      <c r="AI2493">
        <v>0.99999700000000002</v>
      </c>
      <c r="AJ2493">
        <v>0.99999700000000002</v>
      </c>
      <c r="AK2493">
        <v>0.99999800000000005</v>
      </c>
      <c r="AL2493">
        <v>0.99999899999999997</v>
      </c>
    </row>
    <row r="2494" spans="1:38" x14ac:dyDescent="0.35">
      <c r="A2494" t="s">
        <v>1241</v>
      </c>
      <c r="B2494">
        <v>3</v>
      </c>
      <c r="C2494">
        <v>2020</v>
      </c>
      <c r="D2494">
        <v>1</v>
      </c>
      <c r="E2494">
        <v>1</v>
      </c>
      <c r="F2494">
        <v>1</v>
      </c>
      <c r="G2494" t="s">
        <v>1854</v>
      </c>
      <c r="H2494">
        <v>0</v>
      </c>
      <c r="I2494" s="2">
        <v>2.2679499999999999E-7</v>
      </c>
      <c r="J2494" s="2">
        <v>2.5400400000000002E-5</v>
      </c>
      <c r="K2494">
        <v>1.3362000000000001E-3</v>
      </c>
      <c r="L2494">
        <v>3.0018300000000001E-2</v>
      </c>
      <c r="M2494">
        <v>0.20678099999999999</v>
      </c>
      <c r="N2494">
        <v>0.54617300000000002</v>
      </c>
      <c r="O2494">
        <v>0.81882100000000002</v>
      </c>
      <c r="P2494">
        <v>0.94275900000000001</v>
      </c>
      <c r="Q2494">
        <v>0.98362499999999997</v>
      </c>
      <c r="R2494">
        <v>0.99531400000000003</v>
      </c>
      <c r="S2494">
        <v>0.99857200000000002</v>
      </c>
      <c r="T2494">
        <v>0.99952099999999999</v>
      </c>
      <c r="U2494">
        <v>0.99982000000000004</v>
      </c>
      <c r="V2494">
        <v>0.99992400000000004</v>
      </c>
      <c r="W2494">
        <v>0.99996399999999996</v>
      </c>
      <c r="X2494">
        <v>0.99998100000000001</v>
      </c>
      <c r="Y2494">
        <v>0.99998900000000002</v>
      </c>
      <c r="Z2494">
        <v>0.99999300000000002</v>
      </c>
      <c r="AA2494">
        <v>0.99999499999999997</v>
      </c>
      <c r="AB2494">
        <v>0.999996</v>
      </c>
      <c r="AC2494">
        <v>0.99999700000000002</v>
      </c>
      <c r="AD2494">
        <v>0.99999700000000002</v>
      </c>
      <c r="AE2494">
        <v>0.99999800000000005</v>
      </c>
      <c r="AF2494">
        <v>0.99999800000000005</v>
      </c>
      <c r="AG2494">
        <v>0.99999800000000005</v>
      </c>
      <c r="AH2494">
        <v>0.99999700000000002</v>
      </c>
      <c r="AI2494">
        <v>0.99999700000000002</v>
      </c>
      <c r="AJ2494">
        <v>0.99999700000000002</v>
      </c>
      <c r="AK2494">
        <v>0.99999800000000005</v>
      </c>
      <c r="AL2494">
        <v>0.99999899999999997</v>
      </c>
    </row>
    <row r="2495" spans="1:38" x14ac:dyDescent="0.35">
      <c r="A2495" t="s">
        <v>1242</v>
      </c>
      <c r="B2495">
        <v>3</v>
      </c>
      <c r="C2495">
        <v>2020</v>
      </c>
      <c r="D2495">
        <v>1</v>
      </c>
      <c r="E2495">
        <v>1</v>
      </c>
      <c r="F2495">
        <v>1</v>
      </c>
      <c r="G2495" t="s">
        <v>1855</v>
      </c>
      <c r="H2495">
        <v>0</v>
      </c>
      <c r="I2495" s="2">
        <v>2.2679499999999999E-7</v>
      </c>
      <c r="J2495" s="2">
        <v>2.5400400000000002E-5</v>
      </c>
      <c r="K2495">
        <v>1.3362000000000001E-3</v>
      </c>
      <c r="L2495">
        <v>3.0018300000000001E-2</v>
      </c>
      <c r="M2495">
        <v>0.20678099999999999</v>
      </c>
      <c r="N2495">
        <v>0.54617300000000002</v>
      </c>
      <c r="O2495">
        <v>0.81882100000000002</v>
      </c>
      <c r="P2495">
        <v>0.94275900000000001</v>
      </c>
      <c r="Q2495">
        <v>0.98362499999999997</v>
      </c>
      <c r="R2495">
        <v>0.99531400000000003</v>
      </c>
      <c r="S2495">
        <v>0.99857200000000002</v>
      </c>
      <c r="T2495">
        <v>0.99952099999999999</v>
      </c>
      <c r="U2495">
        <v>0.99982000000000004</v>
      </c>
      <c r="V2495">
        <v>0.99992400000000004</v>
      </c>
      <c r="W2495">
        <v>0.99996399999999996</v>
      </c>
      <c r="X2495">
        <v>0.99998100000000001</v>
      </c>
      <c r="Y2495">
        <v>0.99998900000000002</v>
      </c>
      <c r="Z2495">
        <v>0.99999300000000002</v>
      </c>
      <c r="AA2495">
        <v>0.99999499999999997</v>
      </c>
      <c r="AB2495">
        <v>0.999996</v>
      </c>
      <c r="AC2495">
        <v>0.99999700000000002</v>
      </c>
      <c r="AD2495">
        <v>0.99999700000000002</v>
      </c>
      <c r="AE2495">
        <v>0.99999800000000005</v>
      </c>
      <c r="AF2495">
        <v>0.99999800000000005</v>
      </c>
      <c r="AG2495">
        <v>0.99999800000000005</v>
      </c>
      <c r="AH2495">
        <v>0.99999700000000002</v>
      </c>
      <c r="AI2495">
        <v>0.99999700000000002</v>
      </c>
      <c r="AJ2495">
        <v>0.99999700000000002</v>
      </c>
      <c r="AK2495">
        <v>0.99999800000000005</v>
      </c>
      <c r="AL2495">
        <v>0.99999899999999997</v>
      </c>
    </row>
    <row r="2496" spans="1:38" x14ac:dyDescent="0.35">
      <c r="A2496" t="s">
        <v>1243</v>
      </c>
      <c r="B2496">
        <v>3</v>
      </c>
      <c r="C2496">
        <v>2020</v>
      </c>
      <c r="D2496">
        <v>1</v>
      </c>
      <c r="E2496">
        <v>1</v>
      </c>
      <c r="F2496">
        <v>1</v>
      </c>
      <c r="G2496" t="s">
        <v>1856</v>
      </c>
      <c r="H2496">
        <v>0</v>
      </c>
      <c r="I2496" s="2">
        <v>3.1279300000000001E-8</v>
      </c>
      <c r="J2496" s="2">
        <v>8.0119500000000004E-6</v>
      </c>
      <c r="K2496">
        <v>7.2923400000000005E-4</v>
      </c>
      <c r="L2496">
        <v>2.2600700000000001E-2</v>
      </c>
      <c r="M2496">
        <v>0.189994</v>
      </c>
      <c r="N2496">
        <v>0.59408899999999998</v>
      </c>
      <c r="O2496">
        <v>1.0580000000000001</v>
      </c>
      <c r="P2496">
        <v>1.4531000000000001</v>
      </c>
      <c r="Q2496">
        <v>1.79497</v>
      </c>
      <c r="R2496">
        <v>2.11626</v>
      </c>
      <c r="S2496">
        <v>2.42977</v>
      </c>
      <c r="T2496">
        <v>2.7373099999999999</v>
      </c>
      <c r="U2496">
        <v>3.0374099999999999</v>
      </c>
      <c r="V2496">
        <v>3.3281200000000002</v>
      </c>
      <c r="W2496">
        <v>3.6077499999999998</v>
      </c>
      <c r="X2496">
        <v>3.8750399999999998</v>
      </c>
      <c r="Y2496">
        <v>4.1291500000000001</v>
      </c>
      <c r="Z2496">
        <v>4.3695899999999996</v>
      </c>
      <c r="AA2496">
        <v>4.5961400000000001</v>
      </c>
      <c r="AB2496">
        <v>4.8087499999999999</v>
      </c>
      <c r="AC2496">
        <v>5.00753</v>
      </c>
      <c r="AD2496">
        <v>5.1926699999999997</v>
      </c>
      <c r="AE2496">
        <v>5.3644100000000003</v>
      </c>
      <c r="AF2496">
        <v>5.5230800000000002</v>
      </c>
      <c r="AG2496">
        <v>5.6690800000000001</v>
      </c>
      <c r="AH2496">
        <v>5.8028599999999999</v>
      </c>
      <c r="AI2496">
        <v>5.9249700000000001</v>
      </c>
      <c r="AJ2496">
        <v>6.0343499999999999</v>
      </c>
      <c r="AK2496">
        <v>6.1324399999999999</v>
      </c>
      <c r="AL2496">
        <v>6.3527699999999996</v>
      </c>
    </row>
    <row r="2497" spans="1:38" x14ac:dyDescent="0.35">
      <c r="A2497" t="s">
        <v>1238</v>
      </c>
      <c r="B2497">
        <v>4</v>
      </c>
      <c r="C2497">
        <v>2020</v>
      </c>
      <c r="D2497">
        <v>1</v>
      </c>
      <c r="E2497">
        <v>1</v>
      </c>
      <c r="F2497">
        <v>1</v>
      </c>
      <c r="G2497" t="s">
        <v>1857</v>
      </c>
      <c r="H2497">
        <v>0</v>
      </c>
      <c r="I2497" s="2">
        <v>7.07721E-5</v>
      </c>
      <c r="J2497">
        <v>4.2165199999999996E-3</v>
      </c>
      <c r="K2497">
        <v>5.0661200000000003E-2</v>
      </c>
      <c r="L2497">
        <v>0.236266</v>
      </c>
      <c r="M2497">
        <v>0.56342300000000001</v>
      </c>
      <c r="N2497">
        <v>0.90033600000000003</v>
      </c>
      <c r="O2497">
        <v>1.20258</v>
      </c>
      <c r="P2497">
        <v>1.4936</v>
      </c>
      <c r="Q2497">
        <v>1.78339</v>
      </c>
      <c r="R2497">
        <v>2.0698099999999999</v>
      </c>
      <c r="S2497">
        <v>2.3487300000000002</v>
      </c>
      <c r="T2497">
        <v>2.6167199999999999</v>
      </c>
      <c r="U2497">
        <v>2.8713899999999999</v>
      </c>
      <c r="V2497">
        <v>3.1112700000000002</v>
      </c>
      <c r="W2497">
        <v>3.3355999999999999</v>
      </c>
      <c r="X2497">
        <v>3.5441600000000002</v>
      </c>
      <c r="Y2497">
        <v>3.7371300000000001</v>
      </c>
      <c r="Z2497">
        <v>3.9149799999999999</v>
      </c>
      <c r="AA2497">
        <v>4.07836</v>
      </c>
      <c r="AB2497">
        <v>4.2280100000000003</v>
      </c>
      <c r="AC2497">
        <v>4.3647200000000002</v>
      </c>
      <c r="AD2497">
        <v>4.4892899999999996</v>
      </c>
      <c r="AE2497">
        <v>4.6025099999999997</v>
      </c>
      <c r="AF2497">
        <v>4.7051299999999996</v>
      </c>
      <c r="AG2497">
        <v>4.7978899999999998</v>
      </c>
      <c r="AH2497">
        <v>4.8815200000000001</v>
      </c>
      <c r="AI2497">
        <v>4.95669</v>
      </c>
      <c r="AJ2497">
        <v>5.0246399999999998</v>
      </c>
      <c r="AK2497">
        <v>5.0864799999999999</v>
      </c>
      <c r="AL2497">
        <v>5.2236000000000002</v>
      </c>
    </row>
    <row r="2498" spans="1:38" x14ac:dyDescent="0.35">
      <c r="A2498" t="s">
        <v>1239</v>
      </c>
      <c r="B2498">
        <v>4</v>
      </c>
      <c r="C2498">
        <v>2020</v>
      </c>
      <c r="D2498">
        <v>1</v>
      </c>
      <c r="E2498">
        <v>1</v>
      </c>
      <c r="F2498">
        <v>1</v>
      </c>
      <c r="G2498" t="s">
        <v>1858</v>
      </c>
      <c r="H2498">
        <v>0</v>
      </c>
      <c r="I2498" s="2">
        <v>2.73872E-8</v>
      </c>
      <c r="J2498" s="2">
        <v>2.4343500000000002E-5</v>
      </c>
      <c r="K2498">
        <v>2.5138000000000001E-3</v>
      </c>
      <c r="L2498">
        <v>5.1219300000000002E-2</v>
      </c>
      <c r="M2498">
        <v>0.28450399999999998</v>
      </c>
      <c r="N2498">
        <v>0.69241299999999995</v>
      </c>
      <c r="O2498">
        <v>1.1023099999999999</v>
      </c>
      <c r="P2498">
        <v>1.45451</v>
      </c>
      <c r="Q2498">
        <v>1.7690900000000001</v>
      </c>
      <c r="R2498">
        <v>2.0644800000000001</v>
      </c>
      <c r="S2498">
        <v>2.3466100000000001</v>
      </c>
      <c r="T2498">
        <v>2.6158000000000001</v>
      </c>
      <c r="U2498">
        <v>2.8709600000000002</v>
      </c>
      <c r="V2498">
        <v>3.1110500000000001</v>
      </c>
      <c r="W2498">
        <v>3.33548</v>
      </c>
      <c r="X2498">
        <v>3.5440800000000001</v>
      </c>
      <c r="Y2498">
        <v>3.7370800000000002</v>
      </c>
      <c r="Z2498">
        <v>3.9149500000000002</v>
      </c>
      <c r="AA2498">
        <v>4.0783399999999999</v>
      </c>
      <c r="AB2498">
        <v>4.2279900000000001</v>
      </c>
      <c r="AC2498">
        <v>4.3647099999999996</v>
      </c>
      <c r="AD2498">
        <v>4.4892799999999999</v>
      </c>
      <c r="AE2498">
        <v>4.6025</v>
      </c>
      <c r="AF2498">
        <v>4.70512</v>
      </c>
      <c r="AG2498">
        <v>4.7978800000000001</v>
      </c>
      <c r="AH2498">
        <v>4.8815099999999996</v>
      </c>
      <c r="AI2498">
        <v>4.9566800000000004</v>
      </c>
      <c r="AJ2498">
        <v>5.0246300000000002</v>
      </c>
      <c r="AK2498">
        <v>5.0864700000000003</v>
      </c>
      <c r="AL2498">
        <v>5.2235899999999997</v>
      </c>
    </row>
    <row r="2499" spans="1:38" x14ac:dyDescent="0.35">
      <c r="A2499" t="s">
        <v>1240</v>
      </c>
      <c r="B2499">
        <v>4</v>
      </c>
      <c r="C2499">
        <v>2020</v>
      </c>
      <c r="D2499">
        <v>1</v>
      </c>
      <c r="E2499">
        <v>1</v>
      </c>
      <c r="F2499">
        <v>1</v>
      </c>
      <c r="G2499" t="s">
        <v>1859</v>
      </c>
      <c r="H2499">
        <v>0</v>
      </c>
      <c r="I2499">
        <v>5.9599900000000005E-4</v>
      </c>
      <c r="J2499">
        <v>1.7710699999999999E-2</v>
      </c>
      <c r="K2499">
        <v>0.131772</v>
      </c>
      <c r="L2499">
        <v>0.42693199999999998</v>
      </c>
      <c r="M2499">
        <v>0.75971</v>
      </c>
      <c r="N2499">
        <v>0.93682200000000004</v>
      </c>
      <c r="O2499">
        <v>0.986016</v>
      </c>
      <c r="P2499">
        <v>0.99150300000000002</v>
      </c>
      <c r="Q2499">
        <v>0.98667499999999997</v>
      </c>
      <c r="R2499">
        <v>0.97902199999999995</v>
      </c>
      <c r="S2499">
        <v>0.97016999999999998</v>
      </c>
      <c r="T2499">
        <v>0.96070900000000004</v>
      </c>
      <c r="U2499">
        <v>0.95099500000000003</v>
      </c>
      <c r="V2499">
        <v>0.94128100000000003</v>
      </c>
      <c r="W2499">
        <v>0.93174699999999999</v>
      </c>
      <c r="X2499">
        <v>0.92252000000000001</v>
      </c>
      <c r="Y2499">
        <v>0.913686</v>
      </c>
      <c r="Z2499">
        <v>0.90530100000000002</v>
      </c>
      <c r="AA2499">
        <v>0.89739599999999997</v>
      </c>
      <c r="AB2499">
        <v>0.88998699999999997</v>
      </c>
      <c r="AC2499">
        <v>0.883077</v>
      </c>
      <c r="AD2499">
        <v>0.87666299999999997</v>
      </c>
      <c r="AE2499">
        <v>0.87073500000000004</v>
      </c>
      <c r="AF2499">
        <v>0.86528099999999997</v>
      </c>
      <c r="AG2499">
        <v>0.86028300000000002</v>
      </c>
      <c r="AH2499">
        <v>0.85572099999999995</v>
      </c>
      <c r="AI2499">
        <v>0.85157400000000005</v>
      </c>
      <c r="AJ2499">
        <v>0.84785500000000003</v>
      </c>
      <c r="AK2499">
        <v>0.84451200000000004</v>
      </c>
      <c r="AL2499">
        <v>0.83702200000000004</v>
      </c>
    </row>
    <row r="2500" spans="1:38" x14ac:dyDescent="0.35">
      <c r="A2500" t="s">
        <v>1241</v>
      </c>
      <c r="B2500">
        <v>4</v>
      </c>
      <c r="C2500">
        <v>2020</v>
      </c>
      <c r="D2500">
        <v>1</v>
      </c>
      <c r="E2500">
        <v>1</v>
      </c>
      <c r="F2500">
        <v>1</v>
      </c>
      <c r="G2500" t="s">
        <v>1860</v>
      </c>
      <c r="H2500">
        <v>0</v>
      </c>
      <c r="I2500" s="2">
        <v>1.4353499999999999E-7</v>
      </c>
      <c r="J2500" s="2">
        <v>6.9191599999999997E-5</v>
      </c>
      <c r="K2500">
        <v>4.7451699999999999E-3</v>
      </c>
      <c r="L2500">
        <v>7.3715699999999995E-2</v>
      </c>
      <c r="M2500">
        <v>0.332679</v>
      </c>
      <c r="N2500">
        <v>0.66639300000000001</v>
      </c>
      <c r="O2500">
        <v>0.87227100000000002</v>
      </c>
      <c r="P2500">
        <v>0.95235999999999998</v>
      </c>
      <c r="Q2500">
        <v>0.97393300000000005</v>
      </c>
      <c r="R2500">
        <v>0.97474799999999995</v>
      </c>
      <c r="S2500">
        <v>0.96862599999999999</v>
      </c>
      <c r="T2500">
        <v>0.96009699999999998</v>
      </c>
      <c r="U2500">
        <v>0.95072800000000002</v>
      </c>
      <c r="V2500">
        <v>0.94115199999999999</v>
      </c>
      <c r="W2500">
        <v>0.93167900000000003</v>
      </c>
      <c r="X2500">
        <v>0.922481</v>
      </c>
      <c r="Y2500">
        <v>0.913663</v>
      </c>
      <c r="Z2500">
        <v>0.90528500000000001</v>
      </c>
      <c r="AA2500">
        <v>0.89738499999999999</v>
      </c>
      <c r="AB2500">
        <v>0.88997800000000005</v>
      </c>
      <c r="AC2500">
        <v>0.88307000000000002</v>
      </c>
      <c r="AD2500">
        <v>0.87665700000000002</v>
      </c>
      <c r="AE2500">
        <v>0.87073</v>
      </c>
      <c r="AF2500">
        <v>0.86527600000000005</v>
      </c>
      <c r="AG2500">
        <v>0.86027900000000002</v>
      </c>
      <c r="AH2500">
        <v>0.85571699999999995</v>
      </c>
      <c r="AI2500">
        <v>0.85156900000000002</v>
      </c>
      <c r="AJ2500">
        <v>0.84785100000000002</v>
      </c>
      <c r="AK2500">
        <v>0.84450800000000004</v>
      </c>
      <c r="AL2500">
        <v>0.83701999999999999</v>
      </c>
    </row>
    <row r="2501" spans="1:38" x14ac:dyDescent="0.35">
      <c r="A2501" t="s">
        <v>1242</v>
      </c>
      <c r="B2501">
        <v>4</v>
      </c>
      <c r="C2501">
        <v>2020</v>
      </c>
      <c r="D2501">
        <v>1</v>
      </c>
      <c r="E2501">
        <v>1</v>
      </c>
      <c r="F2501">
        <v>1</v>
      </c>
      <c r="G2501" t="s">
        <v>1861</v>
      </c>
      <c r="H2501">
        <v>0</v>
      </c>
      <c r="I2501">
        <v>5.9599900000000005E-4</v>
      </c>
      <c r="J2501">
        <v>1.7710699999999999E-2</v>
      </c>
      <c r="K2501">
        <v>0.131772</v>
      </c>
      <c r="L2501">
        <v>0.42693199999999998</v>
      </c>
      <c r="M2501">
        <v>0.75971</v>
      </c>
      <c r="N2501">
        <v>0.93682200000000004</v>
      </c>
      <c r="O2501">
        <v>0.986016</v>
      </c>
      <c r="P2501">
        <v>0.99150300000000002</v>
      </c>
      <c r="Q2501">
        <v>0.98667499999999997</v>
      </c>
      <c r="R2501">
        <v>0.97902199999999995</v>
      </c>
      <c r="S2501">
        <v>0.97016999999999998</v>
      </c>
      <c r="T2501">
        <v>0.96070900000000004</v>
      </c>
      <c r="U2501">
        <v>0.95099500000000003</v>
      </c>
      <c r="V2501">
        <v>0.94128100000000003</v>
      </c>
      <c r="W2501">
        <v>0.93174699999999999</v>
      </c>
      <c r="X2501">
        <v>0.92252000000000001</v>
      </c>
      <c r="Y2501">
        <v>0.913686</v>
      </c>
      <c r="Z2501">
        <v>0.90530100000000002</v>
      </c>
      <c r="AA2501">
        <v>0.89739599999999997</v>
      </c>
      <c r="AB2501">
        <v>0.88998699999999997</v>
      </c>
      <c r="AC2501">
        <v>0.883077</v>
      </c>
      <c r="AD2501">
        <v>0.87666299999999997</v>
      </c>
      <c r="AE2501">
        <v>0.87073500000000004</v>
      </c>
      <c r="AF2501">
        <v>0.86528099999999997</v>
      </c>
      <c r="AG2501">
        <v>0.86028300000000002</v>
      </c>
      <c r="AH2501">
        <v>0.85572099999999995</v>
      </c>
      <c r="AI2501">
        <v>0.85157400000000005</v>
      </c>
      <c r="AJ2501">
        <v>0.84785500000000003</v>
      </c>
      <c r="AK2501">
        <v>0.84451200000000004</v>
      </c>
      <c r="AL2501">
        <v>0.83702200000000004</v>
      </c>
    </row>
    <row r="2502" spans="1:38" x14ac:dyDescent="0.35">
      <c r="A2502" t="s">
        <v>1243</v>
      </c>
      <c r="B2502">
        <v>4</v>
      </c>
      <c r="C2502">
        <v>2020</v>
      </c>
      <c r="D2502">
        <v>1</v>
      </c>
      <c r="E2502">
        <v>1</v>
      </c>
      <c r="F2502">
        <v>1</v>
      </c>
      <c r="G2502" t="s">
        <v>1862</v>
      </c>
      <c r="H2502">
        <v>0</v>
      </c>
      <c r="I2502" s="2">
        <v>7.07721E-5</v>
      </c>
      <c r="J2502">
        <v>4.2165199999999996E-3</v>
      </c>
      <c r="K2502">
        <v>5.0661200000000003E-2</v>
      </c>
      <c r="L2502">
        <v>0.236266</v>
      </c>
      <c r="M2502">
        <v>0.56342300000000001</v>
      </c>
      <c r="N2502">
        <v>0.90033600000000003</v>
      </c>
      <c r="O2502">
        <v>1.20258</v>
      </c>
      <c r="P2502">
        <v>1.4936</v>
      </c>
      <c r="Q2502">
        <v>1.78339</v>
      </c>
      <c r="R2502">
        <v>2.0698099999999999</v>
      </c>
      <c r="S2502">
        <v>2.3487300000000002</v>
      </c>
      <c r="T2502">
        <v>2.6167199999999999</v>
      </c>
      <c r="U2502">
        <v>2.8713899999999999</v>
      </c>
      <c r="V2502">
        <v>3.1112700000000002</v>
      </c>
      <c r="W2502">
        <v>3.3355999999999999</v>
      </c>
      <c r="X2502">
        <v>3.5441600000000002</v>
      </c>
      <c r="Y2502">
        <v>3.7371300000000001</v>
      </c>
      <c r="Z2502">
        <v>3.9149799999999999</v>
      </c>
      <c r="AA2502">
        <v>4.07836</v>
      </c>
      <c r="AB2502">
        <v>4.2280100000000003</v>
      </c>
      <c r="AC2502">
        <v>4.3647200000000002</v>
      </c>
      <c r="AD2502">
        <v>4.4892899999999996</v>
      </c>
      <c r="AE2502">
        <v>4.6025099999999997</v>
      </c>
      <c r="AF2502">
        <v>4.7051299999999996</v>
      </c>
      <c r="AG2502">
        <v>4.7978899999999998</v>
      </c>
      <c r="AH2502">
        <v>4.8815200000000001</v>
      </c>
      <c r="AI2502">
        <v>4.95669</v>
      </c>
      <c r="AJ2502">
        <v>5.0246399999999998</v>
      </c>
      <c r="AK2502">
        <v>5.0864799999999999</v>
      </c>
      <c r="AL2502">
        <v>5.2236000000000002</v>
      </c>
    </row>
    <row r="2503" spans="1:38" x14ac:dyDescent="0.35">
      <c r="A2503" t="s">
        <v>1238</v>
      </c>
      <c r="B2503">
        <v>5</v>
      </c>
      <c r="C2503">
        <v>2020</v>
      </c>
      <c r="D2503">
        <v>1</v>
      </c>
      <c r="E2503">
        <v>1</v>
      </c>
      <c r="F2503">
        <v>1</v>
      </c>
      <c r="G2503" t="s">
        <v>1863</v>
      </c>
      <c r="H2503">
        <v>0</v>
      </c>
      <c r="I2503" s="2">
        <v>7.07721E-5</v>
      </c>
      <c r="J2503">
        <v>4.2165199999999996E-3</v>
      </c>
      <c r="K2503">
        <v>5.0661200000000003E-2</v>
      </c>
      <c r="L2503">
        <v>0.236266</v>
      </c>
      <c r="M2503">
        <v>0.56342300000000001</v>
      </c>
      <c r="N2503">
        <v>0.90033600000000003</v>
      </c>
      <c r="O2503">
        <v>1.20258</v>
      </c>
      <c r="P2503">
        <v>1.4936</v>
      </c>
      <c r="Q2503">
        <v>1.78339</v>
      </c>
      <c r="R2503">
        <v>2.0698099999999999</v>
      </c>
      <c r="S2503">
        <v>2.3487300000000002</v>
      </c>
      <c r="T2503">
        <v>2.6167199999999999</v>
      </c>
      <c r="U2503">
        <v>2.8713899999999999</v>
      </c>
      <c r="V2503">
        <v>3.1112700000000002</v>
      </c>
      <c r="W2503">
        <v>3.3355999999999999</v>
      </c>
      <c r="X2503">
        <v>3.5441600000000002</v>
      </c>
      <c r="Y2503">
        <v>3.7371300000000001</v>
      </c>
      <c r="Z2503">
        <v>3.9149799999999999</v>
      </c>
      <c r="AA2503">
        <v>4.07836</v>
      </c>
      <c r="AB2503">
        <v>4.2280100000000003</v>
      </c>
      <c r="AC2503">
        <v>4.3647200000000002</v>
      </c>
      <c r="AD2503">
        <v>4.4892899999999996</v>
      </c>
      <c r="AE2503">
        <v>4.6025099999999997</v>
      </c>
      <c r="AF2503">
        <v>4.7051299999999996</v>
      </c>
      <c r="AG2503">
        <v>4.7978899999999998</v>
      </c>
      <c r="AH2503">
        <v>4.8815200000000001</v>
      </c>
      <c r="AI2503">
        <v>4.95669</v>
      </c>
      <c r="AJ2503">
        <v>5.0246399999999998</v>
      </c>
      <c r="AK2503">
        <v>5.0864799999999999</v>
      </c>
      <c r="AL2503">
        <v>5.2236000000000002</v>
      </c>
    </row>
    <row r="2504" spans="1:38" x14ac:dyDescent="0.35">
      <c r="A2504" t="s">
        <v>1239</v>
      </c>
      <c r="B2504">
        <v>5</v>
      </c>
      <c r="C2504">
        <v>2020</v>
      </c>
      <c r="D2504">
        <v>1</v>
      </c>
      <c r="E2504">
        <v>1</v>
      </c>
      <c r="F2504">
        <v>1</v>
      </c>
      <c r="G2504" t="s">
        <v>1864</v>
      </c>
      <c r="H2504">
        <v>0</v>
      </c>
      <c r="I2504" s="2">
        <v>7.07721E-5</v>
      </c>
      <c r="J2504">
        <v>4.2165199999999996E-3</v>
      </c>
      <c r="K2504">
        <v>5.0661200000000003E-2</v>
      </c>
      <c r="L2504">
        <v>0.236266</v>
      </c>
      <c r="M2504">
        <v>0.56342300000000001</v>
      </c>
      <c r="N2504">
        <v>0.90033600000000003</v>
      </c>
      <c r="O2504">
        <v>1.20258</v>
      </c>
      <c r="P2504">
        <v>1.4936</v>
      </c>
      <c r="Q2504">
        <v>1.78339</v>
      </c>
      <c r="R2504">
        <v>2.0698099999999999</v>
      </c>
      <c r="S2504">
        <v>2.3487300000000002</v>
      </c>
      <c r="T2504">
        <v>2.6167199999999999</v>
      </c>
      <c r="U2504">
        <v>2.8713899999999999</v>
      </c>
      <c r="V2504">
        <v>3.1112700000000002</v>
      </c>
      <c r="W2504">
        <v>3.3355999999999999</v>
      </c>
      <c r="X2504">
        <v>3.5441600000000002</v>
      </c>
      <c r="Y2504">
        <v>3.7371300000000001</v>
      </c>
      <c r="Z2504">
        <v>3.9149799999999999</v>
      </c>
      <c r="AA2504">
        <v>4.07836</v>
      </c>
      <c r="AB2504">
        <v>4.2280100000000003</v>
      </c>
      <c r="AC2504">
        <v>4.3647200000000002</v>
      </c>
      <c r="AD2504">
        <v>4.4892899999999996</v>
      </c>
      <c r="AE2504">
        <v>4.6025099999999997</v>
      </c>
      <c r="AF2504">
        <v>4.7051299999999996</v>
      </c>
      <c r="AG2504">
        <v>4.7978899999999998</v>
      </c>
      <c r="AH2504">
        <v>4.8815200000000001</v>
      </c>
      <c r="AI2504">
        <v>4.95669</v>
      </c>
      <c r="AJ2504">
        <v>5.0246399999999998</v>
      </c>
      <c r="AK2504">
        <v>5.0864799999999999</v>
      </c>
      <c r="AL2504">
        <v>5.2236000000000002</v>
      </c>
    </row>
    <row r="2505" spans="1:38" x14ac:dyDescent="0.35">
      <c r="A2505" t="s">
        <v>1240</v>
      </c>
      <c r="B2505">
        <v>5</v>
      </c>
      <c r="C2505">
        <v>2020</v>
      </c>
      <c r="D2505">
        <v>1</v>
      </c>
      <c r="E2505">
        <v>1</v>
      </c>
      <c r="F2505">
        <v>1</v>
      </c>
      <c r="G2505" t="s">
        <v>1865</v>
      </c>
      <c r="H2505">
        <v>0</v>
      </c>
      <c r="I2505">
        <v>5.9599900000000005E-4</v>
      </c>
      <c r="J2505">
        <v>1.7710699999999999E-2</v>
      </c>
      <c r="K2505">
        <v>0.131772</v>
      </c>
      <c r="L2505">
        <v>0.42693199999999998</v>
      </c>
      <c r="M2505">
        <v>0.75971</v>
      </c>
      <c r="N2505">
        <v>0.93682200000000004</v>
      </c>
      <c r="O2505">
        <v>0.986016</v>
      </c>
      <c r="P2505">
        <v>0.99150300000000002</v>
      </c>
      <c r="Q2505">
        <v>0.98667499999999997</v>
      </c>
      <c r="R2505">
        <v>0.97902199999999995</v>
      </c>
      <c r="S2505">
        <v>0.97016999999999998</v>
      </c>
      <c r="T2505">
        <v>0.96070900000000004</v>
      </c>
      <c r="U2505">
        <v>0.95099500000000003</v>
      </c>
      <c r="V2505">
        <v>0.94128100000000003</v>
      </c>
      <c r="W2505">
        <v>0.93174699999999999</v>
      </c>
      <c r="X2505">
        <v>0.92252000000000001</v>
      </c>
      <c r="Y2505">
        <v>0.913686</v>
      </c>
      <c r="Z2505">
        <v>0.90530100000000002</v>
      </c>
      <c r="AA2505">
        <v>0.89739599999999997</v>
      </c>
      <c r="AB2505">
        <v>0.88998699999999997</v>
      </c>
      <c r="AC2505">
        <v>0.883077</v>
      </c>
      <c r="AD2505">
        <v>0.87666299999999997</v>
      </c>
      <c r="AE2505">
        <v>0.87073500000000004</v>
      </c>
      <c r="AF2505">
        <v>0.86528099999999997</v>
      </c>
      <c r="AG2505">
        <v>0.86028300000000002</v>
      </c>
      <c r="AH2505">
        <v>0.85572099999999995</v>
      </c>
      <c r="AI2505">
        <v>0.85157400000000005</v>
      </c>
      <c r="AJ2505">
        <v>0.84785500000000003</v>
      </c>
      <c r="AK2505">
        <v>0.84451200000000004</v>
      </c>
      <c r="AL2505">
        <v>0.83702200000000004</v>
      </c>
    </row>
    <row r="2506" spans="1:38" x14ac:dyDescent="0.35">
      <c r="A2506" t="s">
        <v>1241</v>
      </c>
      <c r="B2506">
        <v>5</v>
      </c>
      <c r="C2506">
        <v>2020</v>
      </c>
      <c r="D2506">
        <v>1</v>
      </c>
      <c r="E2506">
        <v>1</v>
      </c>
      <c r="F2506">
        <v>1</v>
      </c>
      <c r="G2506" t="s">
        <v>1866</v>
      </c>
      <c r="H2506">
        <v>0</v>
      </c>
      <c r="I2506">
        <v>5.9599900000000005E-4</v>
      </c>
      <c r="J2506">
        <v>1.7710699999999999E-2</v>
      </c>
      <c r="K2506">
        <v>0.131772</v>
      </c>
      <c r="L2506">
        <v>0.42693199999999998</v>
      </c>
      <c r="M2506">
        <v>0.75971</v>
      </c>
      <c r="N2506">
        <v>0.93682200000000004</v>
      </c>
      <c r="O2506">
        <v>0.986016</v>
      </c>
      <c r="P2506">
        <v>0.99150300000000002</v>
      </c>
      <c r="Q2506">
        <v>0.98667499999999997</v>
      </c>
      <c r="R2506">
        <v>0.97902199999999995</v>
      </c>
      <c r="S2506">
        <v>0.97016999999999998</v>
      </c>
      <c r="T2506">
        <v>0.96070900000000004</v>
      </c>
      <c r="U2506">
        <v>0.95099500000000003</v>
      </c>
      <c r="V2506">
        <v>0.94128100000000003</v>
      </c>
      <c r="W2506">
        <v>0.93174699999999999</v>
      </c>
      <c r="X2506">
        <v>0.92252000000000001</v>
      </c>
      <c r="Y2506">
        <v>0.913686</v>
      </c>
      <c r="Z2506">
        <v>0.90530100000000002</v>
      </c>
      <c r="AA2506">
        <v>0.89739599999999997</v>
      </c>
      <c r="AB2506">
        <v>0.88998699999999997</v>
      </c>
      <c r="AC2506">
        <v>0.883077</v>
      </c>
      <c r="AD2506">
        <v>0.87666299999999997</v>
      </c>
      <c r="AE2506">
        <v>0.87073500000000004</v>
      </c>
      <c r="AF2506">
        <v>0.86528099999999997</v>
      </c>
      <c r="AG2506">
        <v>0.86028300000000002</v>
      </c>
      <c r="AH2506">
        <v>0.85572099999999995</v>
      </c>
      <c r="AI2506">
        <v>0.85157400000000005</v>
      </c>
      <c r="AJ2506">
        <v>0.84785500000000003</v>
      </c>
      <c r="AK2506">
        <v>0.84451200000000004</v>
      </c>
      <c r="AL2506">
        <v>0.83702200000000004</v>
      </c>
    </row>
    <row r="2507" spans="1:38" x14ac:dyDescent="0.35">
      <c r="A2507" t="s">
        <v>1242</v>
      </c>
      <c r="B2507">
        <v>5</v>
      </c>
      <c r="C2507">
        <v>2020</v>
      </c>
      <c r="D2507">
        <v>1</v>
      </c>
      <c r="E2507">
        <v>1</v>
      </c>
      <c r="F2507">
        <v>1</v>
      </c>
      <c r="G2507" t="s">
        <v>1867</v>
      </c>
      <c r="H2507">
        <v>0</v>
      </c>
      <c r="I2507">
        <v>5.9599900000000005E-4</v>
      </c>
      <c r="J2507">
        <v>1.7710699999999999E-2</v>
      </c>
      <c r="K2507">
        <v>0.131772</v>
      </c>
      <c r="L2507">
        <v>0.42693199999999998</v>
      </c>
      <c r="M2507">
        <v>0.75971</v>
      </c>
      <c r="N2507">
        <v>0.93682200000000004</v>
      </c>
      <c r="O2507">
        <v>0.986016</v>
      </c>
      <c r="P2507">
        <v>0.99150300000000002</v>
      </c>
      <c r="Q2507">
        <v>0.98667499999999997</v>
      </c>
      <c r="R2507">
        <v>0.97902199999999995</v>
      </c>
      <c r="S2507">
        <v>0.97016999999999998</v>
      </c>
      <c r="T2507">
        <v>0.96070900000000004</v>
      </c>
      <c r="U2507">
        <v>0.95099500000000003</v>
      </c>
      <c r="V2507">
        <v>0.94128100000000003</v>
      </c>
      <c r="W2507">
        <v>0.93174699999999999</v>
      </c>
      <c r="X2507">
        <v>0.92252000000000001</v>
      </c>
      <c r="Y2507">
        <v>0.913686</v>
      </c>
      <c r="Z2507">
        <v>0.90530100000000002</v>
      </c>
      <c r="AA2507">
        <v>0.89739599999999997</v>
      </c>
      <c r="AB2507">
        <v>0.88998699999999997</v>
      </c>
      <c r="AC2507">
        <v>0.883077</v>
      </c>
      <c r="AD2507">
        <v>0.87666299999999997</v>
      </c>
      <c r="AE2507">
        <v>0.87073500000000004</v>
      </c>
      <c r="AF2507">
        <v>0.86528099999999997</v>
      </c>
      <c r="AG2507">
        <v>0.86028300000000002</v>
      </c>
      <c r="AH2507">
        <v>0.85572099999999995</v>
      </c>
      <c r="AI2507">
        <v>0.85157400000000005</v>
      </c>
      <c r="AJ2507">
        <v>0.84785500000000003</v>
      </c>
      <c r="AK2507">
        <v>0.84451200000000004</v>
      </c>
      <c r="AL2507">
        <v>0.83702200000000004</v>
      </c>
    </row>
    <row r="2508" spans="1:38" x14ac:dyDescent="0.35">
      <c r="A2508" t="s">
        <v>1243</v>
      </c>
      <c r="B2508">
        <v>5</v>
      </c>
      <c r="C2508">
        <v>2020</v>
      </c>
      <c r="D2508">
        <v>1</v>
      </c>
      <c r="E2508">
        <v>1</v>
      </c>
      <c r="F2508">
        <v>1</v>
      </c>
      <c r="G2508" t="s">
        <v>1868</v>
      </c>
      <c r="H2508">
        <v>0</v>
      </c>
      <c r="I2508" s="2">
        <v>7.07721E-5</v>
      </c>
      <c r="J2508">
        <v>4.2165199999999996E-3</v>
      </c>
      <c r="K2508">
        <v>5.0661200000000003E-2</v>
      </c>
      <c r="L2508">
        <v>0.236266</v>
      </c>
      <c r="M2508">
        <v>0.56342300000000001</v>
      </c>
      <c r="N2508">
        <v>0.90033600000000003</v>
      </c>
      <c r="O2508">
        <v>1.20258</v>
      </c>
      <c r="P2508">
        <v>1.4936</v>
      </c>
      <c r="Q2508">
        <v>1.78339</v>
      </c>
      <c r="R2508">
        <v>2.0698099999999999</v>
      </c>
      <c r="S2508">
        <v>2.3487300000000002</v>
      </c>
      <c r="T2508">
        <v>2.6167199999999999</v>
      </c>
      <c r="U2508">
        <v>2.8713899999999999</v>
      </c>
      <c r="V2508">
        <v>3.1112700000000002</v>
      </c>
      <c r="W2508">
        <v>3.3355999999999999</v>
      </c>
      <c r="X2508">
        <v>3.5441600000000002</v>
      </c>
      <c r="Y2508">
        <v>3.7371300000000001</v>
      </c>
      <c r="Z2508">
        <v>3.9149799999999999</v>
      </c>
      <c r="AA2508">
        <v>4.07836</v>
      </c>
      <c r="AB2508">
        <v>4.2280100000000003</v>
      </c>
      <c r="AC2508">
        <v>4.3647200000000002</v>
      </c>
      <c r="AD2508">
        <v>4.4892899999999996</v>
      </c>
      <c r="AE2508">
        <v>4.6025099999999997</v>
      </c>
      <c r="AF2508">
        <v>4.7051299999999996</v>
      </c>
      <c r="AG2508">
        <v>4.7978899999999998</v>
      </c>
      <c r="AH2508">
        <v>4.8815200000000001</v>
      </c>
      <c r="AI2508">
        <v>4.95669</v>
      </c>
      <c r="AJ2508">
        <v>5.0246399999999998</v>
      </c>
      <c r="AK2508">
        <v>5.0864799999999999</v>
      </c>
      <c r="AL2508">
        <v>5.2236000000000002</v>
      </c>
    </row>
    <row r="2509" spans="1:38" x14ac:dyDescent="0.35">
      <c r="A2509" t="s">
        <v>1238</v>
      </c>
      <c r="B2509">
        <v>6</v>
      </c>
      <c r="C2509">
        <v>2020</v>
      </c>
      <c r="D2509">
        <v>1</v>
      </c>
      <c r="E2509">
        <v>1</v>
      </c>
      <c r="F2509">
        <v>1</v>
      </c>
      <c r="G2509" t="s">
        <v>1869</v>
      </c>
      <c r="H2509">
        <v>0</v>
      </c>
      <c r="I2509">
        <v>6.5071300000000003E-4</v>
      </c>
      <c r="J2509">
        <v>8.6675999999999993E-3</v>
      </c>
      <c r="K2509">
        <v>4.7893499999999999E-2</v>
      </c>
      <c r="L2509">
        <v>0.16439599999999999</v>
      </c>
      <c r="M2509">
        <v>0.39563799999999999</v>
      </c>
      <c r="N2509">
        <v>0.72851600000000005</v>
      </c>
      <c r="O2509">
        <v>1.1015200000000001</v>
      </c>
      <c r="P2509">
        <v>1.46082</v>
      </c>
      <c r="Q2509">
        <v>1.7956700000000001</v>
      </c>
      <c r="R2509">
        <v>2.1162399999999999</v>
      </c>
      <c r="S2509">
        <v>2.4296600000000002</v>
      </c>
      <c r="T2509">
        <v>2.7371099999999999</v>
      </c>
      <c r="U2509">
        <v>3.0371199999999998</v>
      </c>
      <c r="V2509">
        <v>3.3277600000000001</v>
      </c>
      <c r="W2509">
        <v>3.6073300000000001</v>
      </c>
      <c r="X2509">
        <v>3.8745799999999999</v>
      </c>
      <c r="Y2509">
        <v>4.1286500000000004</v>
      </c>
      <c r="Z2509">
        <v>4.3690600000000002</v>
      </c>
      <c r="AA2509">
        <v>4.5955700000000004</v>
      </c>
      <c r="AB2509">
        <v>4.80816</v>
      </c>
      <c r="AC2509">
        <v>5.00692</v>
      </c>
      <c r="AD2509">
        <v>5.1920299999999999</v>
      </c>
      <c r="AE2509">
        <v>5.3637499999999996</v>
      </c>
      <c r="AF2509">
        <v>5.5224000000000002</v>
      </c>
      <c r="AG2509">
        <v>5.66838</v>
      </c>
      <c r="AH2509">
        <v>5.8021399999999996</v>
      </c>
      <c r="AI2509">
        <v>5.9242400000000002</v>
      </c>
      <c r="AJ2509">
        <v>6.0336100000000004</v>
      </c>
      <c r="AK2509">
        <v>6.1316800000000002</v>
      </c>
      <c r="AL2509">
        <v>6.3519899999999998</v>
      </c>
    </row>
    <row r="2510" spans="1:38" x14ac:dyDescent="0.35">
      <c r="A2510" t="s">
        <v>1239</v>
      </c>
      <c r="B2510">
        <v>6</v>
      </c>
      <c r="C2510">
        <v>2020</v>
      </c>
      <c r="D2510">
        <v>1</v>
      </c>
      <c r="E2510">
        <v>1</v>
      </c>
      <c r="F2510">
        <v>1</v>
      </c>
      <c r="G2510" t="s">
        <v>1870</v>
      </c>
      <c r="H2510">
        <v>0</v>
      </c>
      <c r="I2510">
        <v>6.5071300000000003E-4</v>
      </c>
      <c r="J2510">
        <v>8.6675999999999993E-3</v>
      </c>
      <c r="K2510">
        <v>4.7893499999999999E-2</v>
      </c>
      <c r="L2510">
        <v>0.16439599999999999</v>
      </c>
      <c r="M2510">
        <v>0.39563799999999999</v>
      </c>
      <c r="N2510">
        <v>0.72851600000000005</v>
      </c>
      <c r="O2510">
        <v>1.1015200000000001</v>
      </c>
      <c r="P2510">
        <v>1.46082</v>
      </c>
      <c r="Q2510">
        <v>1.7956700000000001</v>
      </c>
      <c r="R2510">
        <v>2.1162399999999999</v>
      </c>
      <c r="S2510">
        <v>2.4296600000000002</v>
      </c>
      <c r="T2510">
        <v>2.7371099999999999</v>
      </c>
      <c r="U2510">
        <v>3.0371199999999998</v>
      </c>
      <c r="V2510">
        <v>3.3277600000000001</v>
      </c>
      <c r="W2510">
        <v>3.6073300000000001</v>
      </c>
      <c r="X2510">
        <v>3.8745799999999999</v>
      </c>
      <c r="Y2510">
        <v>4.1286500000000004</v>
      </c>
      <c r="Z2510">
        <v>4.3690600000000002</v>
      </c>
      <c r="AA2510">
        <v>4.5955700000000004</v>
      </c>
      <c r="AB2510">
        <v>4.80816</v>
      </c>
      <c r="AC2510">
        <v>5.00692</v>
      </c>
      <c r="AD2510">
        <v>5.1920299999999999</v>
      </c>
      <c r="AE2510">
        <v>5.3637499999999996</v>
      </c>
      <c r="AF2510">
        <v>5.5224000000000002</v>
      </c>
      <c r="AG2510">
        <v>5.66838</v>
      </c>
      <c r="AH2510">
        <v>5.8021399999999996</v>
      </c>
      <c r="AI2510">
        <v>5.9242400000000002</v>
      </c>
      <c r="AJ2510">
        <v>6.0336100000000004</v>
      </c>
      <c r="AK2510">
        <v>6.1316800000000002</v>
      </c>
      <c r="AL2510">
        <v>6.3519899999999998</v>
      </c>
    </row>
    <row r="2511" spans="1:38" x14ac:dyDescent="0.35">
      <c r="A2511" t="s">
        <v>1240</v>
      </c>
      <c r="B2511">
        <v>6</v>
      </c>
      <c r="C2511">
        <v>2020</v>
      </c>
      <c r="D2511">
        <v>1</v>
      </c>
      <c r="E2511">
        <v>1</v>
      </c>
      <c r="F2511">
        <v>1</v>
      </c>
      <c r="G2511" t="s">
        <v>1871</v>
      </c>
      <c r="H2511">
        <v>0</v>
      </c>
      <c r="I2511">
        <v>8.1285999999999997E-3</v>
      </c>
      <c r="J2511">
        <v>4.4974800000000002E-2</v>
      </c>
      <c r="K2511">
        <v>0.139098</v>
      </c>
      <c r="L2511">
        <v>0.30765999999999999</v>
      </c>
      <c r="M2511">
        <v>0.52420900000000004</v>
      </c>
      <c r="N2511">
        <v>0.73062700000000003</v>
      </c>
      <c r="O2511">
        <v>0.877054</v>
      </c>
      <c r="P2511">
        <v>0.95405300000000004</v>
      </c>
      <c r="Q2511">
        <v>0.98509000000000002</v>
      </c>
      <c r="R2511">
        <v>0.99543599999999999</v>
      </c>
      <c r="S2511">
        <v>0.99854900000000002</v>
      </c>
      <c r="T2511">
        <v>0.99946100000000004</v>
      </c>
      <c r="U2511">
        <v>0.99973599999999996</v>
      </c>
      <c r="V2511">
        <v>0.99982300000000002</v>
      </c>
      <c r="W2511">
        <v>0.99985400000000002</v>
      </c>
      <c r="X2511">
        <v>0.99986600000000003</v>
      </c>
      <c r="Y2511">
        <v>0.99987099999999995</v>
      </c>
      <c r="Z2511">
        <v>0.99987300000000001</v>
      </c>
      <c r="AA2511">
        <v>0.99987400000000004</v>
      </c>
      <c r="AB2511">
        <v>0.99987499999999996</v>
      </c>
      <c r="AC2511">
        <v>0.99987499999999996</v>
      </c>
      <c r="AD2511">
        <v>0.99987499999999996</v>
      </c>
      <c r="AE2511">
        <v>0.99987499999999996</v>
      </c>
      <c r="AF2511">
        <v>0.99987499999999996</v>
      </c>
      <c r="AG2511">
        <v>0.99987499999999996</v>
      </c>
      <c r="AH2511">
        <v>0.99987499999999996</v>
      </c>
      <c r="AI2511">
        <v>0.99987499999999996</v>
      </c>
      <c r="AJ2511">
        <v>0.99987499999999996</v>
      </c>
      <c r="AK2511">
        <v>0.99987499999999996</v>
      </c>
      <c r="AL2511">
        <v>0.99987599999999999</v>
      </c>
    </row>
    <row r="2512" spans="1:38" x14ac:dyDescent="0.35">
      <c r="A2512" t="s">
        <v>1241</v>
      </c>
      <c r="B2512">
        <v>6</v>
      </c>
      <c r="C2512">
        <v>2020</v>
      </c>
      <c r="D2512">
        <v>1</v>
      </c>
      <c r="E2512">
        <v>1</v>
      </c>
      <c r="F2512">
        <v>1</v>
      </c>
      <c r="G2512" t="s">
        <v>1872</v>
      </c>
      <c r="H2512">
        <v>0</v>
      </c>
      <c r="I2512">
        <v>8.1285999999999997E-3</v>
      </c>
      <c r="J2512">
        <v>4.4974800000000002E-2</v>
      </c>
      <c r="K2512">
        <v>0.139098</v>
      </c>
      <c r="L2512">
        <v>0.30765999999999999</v>
      </c>
      <c r="M2512">
        <v>0.52420900000000004</v>
      </c>
      <c r="N2512">
        <v>0.73062700000000003</v>
      </c>
      <c r="O2512">
        <v>0.877054</v>
      </c>
      <c r="P2512">
        <v>0.95405300000000004</v>
      </c>
      <c r="Q2512">
        <v>0.98509000000000002</v>
      </c>
      <c r="R2512">
        <v>0.99543599999999999</v>
      </c>
      <c r="S2512">
        <v>0.99854900000000002</v>
      </c>
      <c r="T2512">
        <v>0.99946100000000004</v>
      </c>
      <c r="U2512">
        <v>0.99973599999999996</v>
      </c>
      <c r="V2512">
        <v>0.99982300000000002</v>
      </c>
      <c r="W2512">
        <v>0.99985400000000002</v>
      </c>
      <c r="X2512">
        <v>0.99986600000000003</v>
      </c>
      <c r="Y2512">
        <v>0.99987099999999995</v>
      </c>
      <c r="Z2512">
        <v>0.99987300000000001</v>
      </c>
      <c r="AA2512">
        <v>0.99987400000000004</v>
      </c>
      <c r="AB2512">
        <v>0.99987499999999996</v>
      </c>
      <c r="AC2512">
        <v>0.99987499999999996</v>
      </c>
      <c r="AD2512">
        <v>0.99987499999999996</v>
      </c>
      <c r="AE2512">
        <v>0.99987499999999996</v>
      </c>
      <c r="AF2512">
        <v>0.99987499999999996</v>
      </c>
      <c r="AG2512">
        <v>0.99987499999999996</v>
      </c>
      <c r="AH2512">
        <v>0.99987499999999996</v>
      </c>
      <c r="AI2512">
        <v>0.99987499999999996</v>
      </c>
      <c r="AJ2512">
        <v>0.99987499999999996</v>
      </c>
      <c r="AK2512">
        <v>0.99987499999999996</v>
      </c>
      <c r="AL2512">
        <v>0.99987599999999999</v>
      </c>
    </row>
    <row r="2513" spans="1:42" x14ac:dyDescent="0.35">
      <c r="A2513" t="s">
        <v>1242</v>
      </c>
      <c r="B2513">
        <v>6</v>
      </c>
      <c r="C2513">
        <v>2020</v>
      </c>
      <c r="D2513">
        <v>1</v>
      </c>
      <c r="E2513">
        <v>1</v>
      </c>
      <c r="F2513">
        <v>1</v>
      </c>
      <c r="G2513" t="s">
        <v>1873</v>
      </c>
      <c r="H2513">
        <v>0</v>
      </c>
      <c r="I2513">
        <v>8.1285999999999997E-3</v>
      </c>
      <c r="J2513">
        <v>4.4974800000000002E-2</v>
      </c>
      <c r="K2513">
        <v>0.139098</v>
      </c>
      <c r="L2513">
        <v>0.30765999999999999</v>
      </c>
      <c r="M2513">
        <v>0.52420900000000004</v>
      </c>
      <c r="N2513">
        <v>0.73062700000000003</v>
      </c>
      <c r="O2513">
        <v>0.877054</v>
      </c>
      <c r="P2513">
        <v>0.95405300000000004</v>
      </c>
      <c r="Q2513">
        <v>0.98509000000000002</v>
      </c>
      <c r="R2513">
        <v>0.99543599999999999</v>
      </c>
      <c r="S2513">
        <v>0.99854900000000002</v>
      </c>
      <c r="T2513">
        <v>0.99946100000000004</v>
      </c>
      <c r="U2513">
        <v>0.99973599999999996</v>
      </c>
      <c r="V2513">
        <v>0.99982300000000002</v>
      </c>
      <c r="W2513">
        <v>0.99985400000000002</v>
      </c>
      <c r="X2513">
        <v>0.99986600000000003</v>
      </c>
      <c r="Y2513">
        <v>0.99987099999999995</v>
      </c>
      <c r="Z2513">
        <v>0.99987300000000001</v>
      </c>
      <c r="AA2513">
        <v>0.99987400000000004</v>
      </c>
      <c r="AB2513">
        <v>0.99987499999999996</v>
      </c>
      <c r="AC2513">
        <v>0.99987499999999996</v>
      </c>
      <c r="AD2513">
        <v>0.99987499999999996</v>
      </c>
      <c r="AE2513">
        <v>0.99987499999999996</v>
      </c>
      <c r="AF2513">
        <v>0.99987499999999996</v>
      </c>
      <c r="AG2513">
        <v>0.99987499999999996</v>
      </c>
      <c r="AH2513">
        <v>0.99987499999999996</v>
      </c>
      <c r="AI2513">
        <v>0.99987499999999996</v>
      </c>
      <c r="AJ2513">
        <v>0.99987499999999996</v>
      </c>
      <c r="AK2513">
        <v>0.99987499999999996</v>
      </c>
      <c r="AL2513">
        <v>0.99987599999999999</v>
      </c>
    </row>
    <row r="2514" spans="1:42" x14ac:dyDescent="0.35">
      <c r="A2514" t="s">
        <v>1243</v>
      </c>
      <c r="B2514">
        <v>6</v>
      </c>
      <c r="C2514">
        <v>2020</v>
      </c>
      <c r="D2514">
        <v>1</v>
      </c>
      <c r="E2514">
        <v>1</v>
      </c>
      <c r="F2514">
        <v>1</v>
      </c>
      <c r="G2514" t="s">
        <v>1874</v>
      </c>
      <c r="H2514">
        <v>0</v>
      </c>
      <c r="I2514">
        <v>6.5071300000000003E-4</v>
      </c>
      <c r="J2514">
        <v>8.6675999999999993E-3</v>
      </c>
      <c r="K2514">
        <v>4.7893499999999999E-2</v>
      </c>
      <c r="L2514">
        <v>0.16439599999999999</v>
      </c>
      <c r="M2514">
        <v>0.39563799999999999</v>
      </c>
      <c r="N2514">
        <v>0.72851600000000005</v>
      </c>
      <c r="O2514">
        <v>1.1015200000000001</v>
      </c>
      <c r="P2514">
        <v>1.46082</v>
      </c>
      <c r="Q2514">
        <v>1.7956700000000001</v>
      </c>
      <c r="R2514">
        <v>2.1162399999999999</v>
      </c>
      <c r="S2514">
        <v>2.4296600000000002</v>
      </c>
      <c r="T2514">
        <v>2.7371099999999999</v>
      </c>
      <c r="U2514">
        <v>3.0371199999999998</v>
      </c>
      <c r="V2514">
        <v>3.3277600000000001</v>
      </c>
      <c r="W2514">
        <v>3.6073300000000001</v>
      </c>
      <c r="X2514">
        <v>3.8745799999999999</v>
      </c>
      <c r="Y2514">
        <v>4.1286500000000004</v>
      </c>
      <c r="Z2514">
        <v>4.3690600000000002</v>
      </c>
      <c r="AA2514">
        <v>4.5955700000000004</v>
      </c>
      <c r="AB2514">
        <v>4.80816</v>
      </c>
      <c r="AC2514">
        <v>5.00692</v>
      </c>
      <c r="AD2514">
        <v>5.1920299999999999</v>
      </c>
      <c r="AE2514">
        <v>5.3637499999999996</v>
      </c>
      <c r="AF2514">
        <v>5.5224000000000002</v>
      </c>
      <c r="AG2514">
        <v>5.66838</v>
      </c>
      <c r="AH2514">
        <v>5.8021399999999996</v>
      </c>
      <c r="AI2514">
        <v>5.9242400000000002</v>
      </c>
      <c r="AJ2514">
        <v>6.0336100000000004</v>
      </c>
      <c r="AK2514">
        <v>6.1316800000000002</v>
      </c>
      <c r="AL2514">
        <v>6.3519899999999998</v>
      </c>
    </row>
    <row r="2516" spans="1:42" x14ac:dyDescent="0.35">
      <c r="A2516" t="s">
        <v>63</v>
      </c>
      <c r="B2516" t="s">
        <v>8274</v>
      </c>
    </row>
    <row r="2518" spans="1:42" x14ac:dyDescent="0.35">
      <c r="A2518" t="s">
        <v>64</v>
      </c>
    </row>
    <row r="2519" spans="1:42" x14ac:dyDescent="0.35">
      <c r="A2519">
        <v>0</v>
      </c>
      <c r="B2519" t="s">
        <v>8275</v>
      </c>
      <c r="C2519" t="s">
        <v>8276</v>
      </c>
      <c r="D2519" t="s">
        <v>8277</v>
      </c>
      <c r="E2519" t="s">
        <v>8278</v>
      </c>
      <c r="F2519" t="s">
        <v>8279</v>
      </c>
      <c r="G2519" t="s">
        <v>492</v>
      </c>
      <c r="H2519" t="s">
        <v>8280</v>
      </c>
    </row>
    <row r="2520" spans="1:42" x14ac:dyDescent="0.35">
      <c r="A2520">
        <v>0</v>
      </c>
      <c r="B2520" t="s">
        <v>8281</v>
      </c>
      <c r="C2520" t="s">
        <v>8276</v>
      </c>
    </row>
    <row r="2522" spans="1:42" x14ac:dyDescent="0.35">
      <c r="A2522" t="s">
        <v>65</v>
      </c>
    </row>
    <row r="2523" spans="1:42" x14ac:dyDescent="0.35">
      <c r="A2523" t="s">
        <v>482</v>
      </c>
      <c r="B2523" t="s">
        <v>1244</v>
      </c>
      <c r="C2523" t="s">
        <v>480</v>
      </c>
      <c r="D2523" t="s">
        <v>1245</v>
      </c>
      <c r="E2523" t="s">
        <v>1246</v>
      </c>
      <c r="F2523" t="s">
        <v>1247</v>
      </c>
      <c r="G2523" t="s">
        <v>502</v>
      </c>
      <c r="H2523" t="s">
        <v>481</v>
      </c>
      <c r="I2523" t="s">
        <v>1248</v>
      </c>
      <c r="J2523" t="s">
        <v>1249</v>
      </c>
      <c r="K2523" t="s">
        <v>515</v>
      </c>
      <c r="L2523">
        <v>0</v>
      </c>
      <c r="M2523">
        <v>1</v>
      </c>
      <c r="N2523">
        <v>2</v>
      </c>
      <c r="O2523">
        <v>3</v>
      </c>
      <c r="P2523">
        <v>4</v>
      </c>
      <c r="Q2523">
        <v>5</v>
      </c>
      <c r="R2523">
        <v>6</v>
      </c>
      <c r="S2523">
        <v>7</v>
      </c>
      <c r="T2523">
        <v>8</v>
      </c>
      <c r="U2523">
        <v>9</v>
      </c>
      <c r="V2523">
        <v>10</v>
      </c>
      <c r="W2523">
        <v>11</v>
      </c>
      <c r="X2523">
        <v>12</v>
      </c>
      <c r="Y2523">
        <v>13</v>
      </c>
      <c r="Z2523">
        <v>14</v>
      </c>
      <c r="AA2523">
        <v>15</v>
      </c>
      <c r="AB2523">
        <v>16</v>
      </c>
      <c r="AC2523">
        <v>17</v>
      </c>
      <c r="AD2523">
        <v>18</v>
      </c>
      <c r="AE2523">
        <v>19</v>
      </c>
      <c r="AF2523">
        <v>20</v>
      </c>
      <c r="AG2523">
        <v>21</v>
      </c>
      <c r="AH2523">
        <v>22</v>
      </c>
      <c r="AI2523">
        <v>23</v>
      </c>
      <c r="AJ2523">
        <v>24</v>
      </c>
      <c r="AK2523">
        <v>25</v>
      </c>
      <c r="AL2523">
        <v>26</v>
      </c>
      <c r="AM2523">
        <v>27</v>
      </c>
      <c r="AN2523">
        <v>28</v>
      </c>
      <c r="AO2523">
        <v>29</v>
      </c>
      <c r="AP2523">
        <v>30</v>
      </c>
    </row>
    <row r="2524" spans="1:42" x14ac:dyDescent="0.35">
      <c r="A2524">
        <v>1</v>
      </c>
      <c r="B2524">
        <v>1</v>
      </c>
      <c r="C2524">
        <v>1</v>
      </c>
      <c r="D2524">
        <v>1</v>
      </c>
      <c r="E2524">
        <v>1</v>
      </c>
      <c r="F2524">
        <v>1</v>
      </c>
      <c r="G2524">
        <v>1983</v>
      </c>
      <c r="H2524">
        <v>1</v>
      </c>
      <c r="I2524">
        <v>1983</v>
      </c>
      <c r="J2524" t="s">
        <v>1250</v>
      </c>
      <c r="K2524" t="s">
        <v>572</v>
      </c>
      <c r="L2524">
        <v>21731.9</v>
      </c>
      <c r="M2524">
        <v>17094.900000000001</v>
      </c>
      <c r="N2524">
        <v>13447.3</v>
      </c>
      <c r="O2524">
        <v>10578</v>
      </c>
      <c r="P2524">
        <v>8320.99</v>
      </c>
      <c r="Q2524">
        <v>6545.52</v>
      </c>
      <c r="R2524">
        <v>5148.8900000000003</v>
      </c>
      <c r="S2524">
        <v>4050.26</v>
      </c>
      <c r="T2524">
        <v>3186.05</v>
      </c>
      <c r="U2524">
        <v>2506.23</v>
      </c>
      <c r="V2524">
        <v>1971.47</v>
      </c>
      <c r="W2524">
        <v>1550.82</v>
      </c>
      <c r="X2524">
        <v>1219.9100000000001</v>
      </c>
      <c r="Y2524">
        <v>959.61900000000003</v>
      </c>
      <c r="Z2524">
        <v>754.86300000000006</v>
      </c>
      <c r="AA2524">
        <v>593.79600000000005</v>
      </c>
      <c r="AB2524">
        <v>467.09699999999998</v>
      </c>
      <c r="AC2524">
        <v>367.43099999999998</v>
      </c>
      <c r="AD2524">
        <v>289.03199999999998</v>
      </c>
      <c r="AE2524">
        <v>227.36</v>
      </c>
      <c r="AF2524">
        <v>178.84800000000001</v>
      </c>
      <c r="AG2524">
        <v>140.68700000000001</v>
      </c>
      <c r="AH2524">
        <v>110.66800000000001</v>
      </c>
      <c r="AI2524">
        <v>87.054699999999997</v>
      </c>
      <c r="AJ2524">
        <v>68.479600000000005</v>
      </c>
      <c r="AK2524">
        <v>53.868000000000002</v>
      </c>
      <c r="AL2524">
        <v>42.374099999999999</v>
      </c>
      <c r="AM2524">
        <v>33.332599999999999</v>
      </c>
      <c r="AN2524">
        <v>26.220400000000001</v>
      </c>
      <c r="AO2524">
        <v>20.625699999999998</v>
      </c>
      <c r="AP2524">
        <v>76.039599999999993</v>
      </c>
    </row>
    <row r="2525" spans="1:42" x14ac:dyDescent="0.35">
      <c r="A2525">
        <v>1</v>
      </c>
      <c r="B2525">
        <v>1</v>
      </c>
      <c r="C2525">
        <v>1</v>
      </c>
      <c r="D2525">
        <v>1</v>
      </c>
      <c r="E2525">
        <v>1</v>
      </c>
      <c r="F2525">
        <v>1</v>
      </c>
      <c r="G2525">
        <v>1983</v>
      </c>
      <c r="H2525">
        <v>1</v>
      </c>
      <c r="I2525">
        <v>1983.5</v>
      </c>
      <c r="J2525" t="s">
        <v>1251</v>
      </c>
      <c r="K2525" t="s">
        <v>572</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row>
    <row r="2526" spans="1:42" x14ac:dyDescent="0.35">
      <c r="A2526">
        <v>1</v>
      </c>
      <c r="B2526">
        <v>1</v>
      </c>
      <c r="C2526">
        <v>1</v>
      </c>
      <c r="D2526">
        <v>1</v>
      </c>
      <c r="E2526">
        <v>1</v>
      </c>
      <c r="F2526">
        <v>1</v>
      </c>
      <c r="G2526">
        <v>1984</v>
      </c>
      <c r="H2526">
        <v>1</v>
      </c>
      <c r="I2526">
        <v>1984</v>
      </c>
      <c r="J2526" t="s">
        <v>1250</v>
      </c>
      <c r="K2526" t="s">
        <v>573</v>
      </c>
      <c r="L2526">
        <v>21731.9</v>
      </c>
      <c r="M2526">
        <v>17094.900000000001</v>
      </c>
      <c r="N2526">
        <v>13431.8</v>
      </c>
      <c r="O2526">
        <v>10510.8</v>
      </c>
      <c r="P2526">
        <v>8146.03</v>
      </c>
      <c r="Q2526">
        <v>6208.07</v>
      </c>
      <c r="R2526">
        <v>4631.1499999999996</v>
      </c>
      <c r="S2526">
        <v>3384.69</v>
      </c>
      <c r="T2526">
        <v>2435.9499999999998</v>
      </c>
      <c r="U2526">
        <v>1736.95</v>
      </c>
      <c r="V2526">
        <v>1232.6099999999999</v>
      </c>
      <c r="W2526">
        <v>872.76300000000003</v>
      </c>
      <c r="X2526">
        <v>617.38</v>
      </c>
      <c r="Y2526">
        <v>436.57400000000001</v>
      </c>
      <c r="Z2526">
        <v>308.69499999999999</v>
      </c>
      <c r="AA2526">
        <v>218.28100000000001</v>
      </c>
      <c r="AB2526">
        <v>154.36000000000001</v>
      </c>
      <c r="AC2526">
        <v>109.167</v>
      </c>
      <c r="AD2526">
        <v>77.211200000000005</v>
      </c>
      <c r="AE2526">
        <v>54.613799999999998</v>
      </c>
      <c r="AF2526">
        <v>38.6325</v>
      </c>
      <c r="AG2526">
        <v>27.3292</v>
      </c>
      <c r="AH2526">
        <v>19.334</v>
      </c>
      <c r="AI2526">
        <v>13.6784</v>
      </c>
      <c r="AJ2526">
        <v>9.6775699999999993</v>
      </c>
      <c r="AK2526">
        <v>6.8471399999999996</v>
      </c>
      <c r="AL2526">
        <v>4.8446699999999998</v>
      </c>
      <c r="AM2526">
        <v>3.4279000000000002</v>
      </c>
      <c r="AN2526">
        <v>2.4255</v>
      </c>
      <c r="AO2526">
        <v>1.7162599999999999</v>
      </c>
      <c r="AP2526">
        <v>4.1536999999999997</v>
      </c>
    </row>
    <row r="2527" spans="1:42" x14ac:dyDescent="0.35">
      <c r="A2527">
        <v>1</v>
      </c>
      <c r="B2527">
        <v>1</v>
      </c>
      <c r="C2527">
        <v>1</v>
      </c>
      <c r="D2527">
        <v>1</v>
      </c>
      <c r="E2527">
        <v>1</v>
      </c>
      <c r="F2527">
        <v>1</v>
      </c>
      <c r="G2527">
        <v>1984</v>
      </c>
      <c r="H2527">
        <v>1</v>
      </c>
      <c r="I2527">
        <v>1984.5</v>
      </c>
      <c r="J2527" t="s">
        <v>1251</v>
      </c>
      <c r="K2527" t="s">
        <v>573</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row>
    <row r="2528" spans="1:42" x14ac:dyDescent="0.35">
      <c r="A2528">
        <v>1</v>
      </c>
      <c r="B2528">
        <v>1</v>
      </c>
      <c r="C2528">
        <v>1</v>
      </c>
      <c r="D2528">
        <v>1</v>
      </c>
      <c r="E2528">
        <v>1</v>
      </c>
      <c r="F2528">
        <v>1</v>
      </c>
      <c r="G2528">
        <v>1985</v>
      </c>
      <c r="H2528">
        <v>1</v>
      </c>
      <c r="I2528">
        <v>1985</v>
      </c>
      <c r="J2528" t="s">
        <v>1250</v>
      </c>
      <c r="K2528" t="s">
        <v>574</v>
      </c>
      <c r="L2528">
        <v>849.90300000000002</v>
      </c>
      <c r="M2528">
        <v>1196.1300000000001</v>
      </c>
      <c r="N2528">
        <v>21735.9</v>
      </c>
      <c r="O2528">
        <v>7970.44</v>
      </c>
      <c r="P2528">
        <v>4838.96</v>
      </c>
      <c r="Q2528">
        <v>1588.39</v>
      </c>
      <c r="R2528">
        <v>1440.99</v>
      </c>
      <c r="S2528">
        <v>1207.3699999999999</v>
      </c>
      <c r="T2528">
        <v>1658.42</v>
      </c>
      <c r="U2528">
        <v>4059.21</v>
      </c>
      <c r="V2528">
        <v>1427.96</v>
      </c>
      <c r="W2528">
        <v>900.85900000000004</v>
      </c>
      <c r="X2528">
        <v>678.52099999999996</v>
      </c>
      <c r="Y2528">
        <v>516.82399999999996</v>
      </c>
      <c r="Z2528">
        <v>377.541</v>
      </c>
      <c r="AA2528">
        <v>262.14400000000001</v>
      </c>
      <c r="AB2528">
        <v>178.64400000000001</v>
      </c>
      <c r="AC2528">
        <v>121.96599999999999</v>
      </c>
      <c r="AD2528">
        <v>83.913399999999996</v>
      </c>
      <c r="AE2528">
        <v>58.1706</v>
      </c>
      <c r="AF2528">
        <v>40.567300000000003</v>
      </c>
      <c r="AG2528">
        <v>28.4147</v>
      </c>
      <c r="AH2528">
        <v>19.963100000000001</v>
      </c>
      <c r="AI2528">
        <v>14.0562</v>
      </c>
      <c r="AJ2528">
        <v>9.9117099999999994</v>
      </c>
      <c r="AK2528">
        <v>6.99716</v>
      </c>
      <c r="AL2528">
        <v>4.94299</v>
      </c>
      <c r="AM2528">
        <v>3.4936099999999999</v>
      </c>
      <c r="AN2528">
        <v>2.4700899999999999</v>
      </c>
      <c r="AO2528">
        <v>1.74685</v>
      </c>
      <c r="AP2528">
        <v>4.2356199999999999</v>
      </c>
    </row>
    <row r="2529" spans="1:42" x14ac:dyDescent="0.35">
      <c r="A2529">
        <v>1</v>
      </c>
      <c r="B2529">
        <v>1</v>
      </c>
      <c r="C2529">
        <v>1</v>
      </c>
      <c r="D2529">
        <v>1</v>
      </c>
      <c r="E2529">
        <v>1</v>
      </c>
      <c r="F2529">
        <v>1</v>
      </c>
      <c r="G2529">
        <v>1985</v>
      </c>
      <c r="H2529">
        <v>1</v>
      </c>
      <c r="I2529">
        <v>1985.5</v>
      </c>
      <c r="J2529" t="s">
        <v>1251</v>
      </c>
      <c r="K2529" t="s">
        <v>574</v>
      </c>
      <c r="L2529">
        <v>753.79700000000003</v>
      </c>
      <c r="M2529">
        <v>1060.1500000000001</v>
      </c>
      <c r="N2529">
        <v>19220.5</v>
      </c>
      <c r="O2529">
        <v>7009.93</v>
      </c>
      <c r="P2529">
        <v>4215.9799999999996</v>
      </c>
      <c r="Q2529">
        <v>1367.57</v>
      </c>
      <c r="R2529">
        <v>1226.6500000000001</v>
      </c>
      <c r="S2529">
        <v>1019</v>
      </c>
      <c r="T2529">
        <v>1392.27</v>
      </c>
      <c r="U2529">
        <v>3398.18</v>
      </c>
      <c r="V2529">
        <v>1193.81</v>
      </c>
      <c r="W2529">
        <v>752.71</v>
      </c>
      <c r="X2529">
        <v>566.82500000000005</v>
      </c>
      <c r="Y2529">
        <v>431.73599999999999</v>
      </c>
      <c r="Z2529">
        <v>315.399</v>
      </c>
      <c r="AA2529">
        <v>219.012</v>
      </c>
      <c r="AB2529">
        <v>149.261</v>
      </c>
      <c r="AC2529">
        <v>101.91200000000001</v>
      </c>
      <c r="AD2529">
        <v>70.120800000000003</v>
      </c>
      <c r="AE2529">
        <v>48.611800000000002</v>
      </c>
      <c r="AF2529">
        <v>33.902700000000003</v>
      </c>
      <c r="AG2529">
        <v>23.747599999999998</v>
      </c>
      <c r="AH2529">
        <v>16.684799999999999</v>
      </c>
      <c r="AI2529">
        <v>11.748200000000001</v>
      </c>
      <c r="AJ2529">
        <v>8.2844700000000007</v>
      </c>
      <c r="AK2529">
        <v>5.8485399999999998</v>
      </c>
      <c r="AL2529">
        <v>4.1316499999999996</v>
      </c>
      <c r="AM2529">
        <v>2.92022</v>
      </c>
      <c r="AN2529">
        <v>2.0647199999999999</v>
      </c>
      <c r="AO2529">
        <v>1.4601900000000001</v>
      </c>
      <c r="AP2529">
        <v>3.5406599999999999</v>
      </c>
    </row>
    <row r="2530" spans="1:42" x14ac:dyDescent="0.35">
      <c r="A2530">
        <v>1</v>
      </c>
      <c r="B2530">
        <v>1</v>
      </c>
      <c r="C2530">
        <v>1</v>
      </c>
      <c r="D2530">
        <v>1</v>
      </c>
      <c r="E2530">
        <v>1</v>
      </c>
      <c r="F2530">
        <v>1</v>
      </c>
      <c r="G2530">
        <v>1986</v>
      </c>
      <c r="H2530">
        <v>1</v>
      </c>
      <c r="I2530">
        <v>1986</v>
      </c>
      <c r="J2530" t="s">
        <v>1250</v>
      </c>
      <c r="K2530" t="s">
        <v>574</v>
      </c>
      <c r="L2530">
        <v>2475.98</v>
      </c>
      <c r="M2530">
        <v>668.55799999999999</v>
      </c>
      <c r="N2530">
        <v>939.62599999999998</v>
      </c>
      <c r="O2530">
        <v>16996.2</v>
      </c>
      <c r="P2530">
        <v>6165.17</v>
      </c>
      <c r="Q2530">
        <v>3673.21</v>
      </c>
      <c r="R2530">
        <v>1177.44</v>
      </c>
      <c r="S2530">
        <v>1044.19</v>
      </c>
      <c r="T2530">
        <v>860.01300000000003</v>
      </c>
      <c r="U2530">
        <v>1168.83</v>
      </c>
      <c r="V2530">
        <v>2844.8</v>
      </c>
      <c r="W2530">
        <v>998.06</v>
      </c>
      <c r="X2530">
        <v>628.92499999999995</v>
      </c>
      <c r="Y2530">
        <v>473.517</v>
      </c>
      <c r="Z2530">
        <v>360.65699999999998</v>
      </c>
      <c r="AA2530">
        <v>263.48500000000001</v>
      </c>
      <c r="AB2530">
        <v>182.976</v>
      </c>
      <c r="AC2530">
        <v>124.711</v>
      </c>
      <c r="AD2530">
        <v>85.155699999999996</v>
      </c>
      <c r="AE2530">
        <v>58.595100000000002</v>
      </c>
      <c r="AF2530">
        <v>40.623800000000003</v>
      </c>
      <c r="AG2530">
        <v>28.333100000000002</v>
      </c>
      <c r="AH2530">
        <v>19.847100000000001</v>
      </c>
      <c r="AI2530">
        <v>13.944800000000001</v>
      </c>
      <c r="AJ2530">
        <v>9.81921</v>
      </c>
      <c r="AK2530">
        <v>6.9243800000000002</v>
      </c>
      <c r="AL2530">
        <v>4.8884699999999999</v>
      </c>
      <c r="AM2530">
        <v>3.4534899999999999</v>
      </c>
      <c r="AN2530">
        <v>2.4409399999999999</v>
      </c>
      <c r="AO2530">
        <v>1.72587</v>
      </c>
      <c r="AP2530">
        <v>4.1802999999999999</v>
      </c>
    </row>
    <row r="2531" spans="1:42" x14ac:dyDescent="0.35">
      <c r="A2531">
        <v>1</v>
      </c>
      <c r="B2531">
        <v>1</v>
      </c>
      <c r="C2531">
        <v>1</v>
      </c>
      <c r="D2531">
        <v>1</v>
      </c>
      <c r="E2531">
        <v>1</v>
      </c>
      <c r="F2531">
        <v>1</v>
      </c>
      <c r="G2531">
        <v>1986</v>
      </c>
      <c r="H2531">
        <v>1</v>
      </c>
      <c r="I2531">
        <v>1986.5</v>
      </c>
      <c r="J2531" t="s">
        <v>1251</v>
      </c>
      <c r="K2531" t="s">
        <v>574</v>
      </c>
      <c r="L2531">
        <v>2196</v>
      </c>
      <c r="M2531">
        <v>592.43700000000001</v>
      </c>
      <c r="N2531">
        <v>830.33199999999999</v>
      </c>
      <c r="O2531">
        <v>14924</v>
      </c>
      <c r="P2531">
        <v>5354.85</v>
      </c>
      <c r="Q2531">
        <v>3146.97</v>
      </c>
      <c r="R2531">
        <v>995.52499999999998</v>
      </c>
      <c r="S2531">
        <v>873.89300000000003</v>
      </c>
      <c r="T2531">
        <v>715.029</v>
      </c>
      <c r="U2531">
        <v>968.19399999999996</v>
      </c>
      <c r="V2531">
        <v>2352.06</v>
      </c>
      <c r="W2531">
        <v>824.49599999999998</v>
      </c>
      <c r="X2531">
        <v>519.39499999999998</v>
      </c>
      <c r="Y2531">
        <v>391.03100000000001</v>
      </c>
      <c r="Z2531">
        <v>297.846</v>
      </c>
      <c r="AA2531">
        <v>217.61600000000001</v>
      </c>
      <c r="AB2531">
        <v>151.136</v>
      </c>
      <c r="AC2531">
        <v>103.01900000000001</v>
      </c>
      <c r="AD2531">
        <v>70.349800000000002</v>
      </c>
      <c r="AE2531">
        <v>48.410800000000002</v>
      </c>
      <c r="AF2531">
        <v>33.565100000000001</v>
      </c>
      <c r="AG2531">
        <v>23.411200000000001</v>
      </c>
      <c r="AH2531">
        <v>16.400099999999998</v>
      </c>
      <c r="AI2531">
        <v>11.523400000000001</v>
      </c>
      <c r="AJ2531">
        <v>8.1144599999999993</v>
      </c>
      <c r="AK2531">
        <v>5.7223800000000002</v>
      </c>
      <c r="AL2531">
        <v>4.0399900000000004</v>
      </c>
      <c r="AM2531">
        <v>2.8541300000000001</v>
      </c>
      <c r="AN2531">
        <v>2.01735</v>
      </c>
      <c r="AO2531">
        <v>1.4263999999999999</v>
      </c>
      <c r="AP2531">
        <v>3.4550800000000002</v>
      </c>
    </row>
    <row r="2532" spans="1:42" x14ac:dyDescent="0.35">
      <c r="A2532">
        <v>1</v>
      </c>
      <c r="B2532">
        <v>1</v>
      </c>
      <c r="C2532">
        <v>1</v>
      </c>
      <c r="D2532">
        <v>1</v>
      </c>
      <c r="E2532">
        <v>1</v>
      </c>
      <c r="F2532">
        <v>1</v>
      </c>
      <c r="G2532">
        <v>1987</v>
      </c>
      <c r="H2532">
        <v>1</v>
      </c>
      <c r="I2532">
        <v>1987</v>
      </c>
      <c r="J2532" t="s">
        <v>1250</v>
      </c>
      <c r="K2532" t="s">
        <v>574</v>
      </c>
      <c r="L2532">
        <v>21106.400000000001</v>
      </c>
      <c r="M2532">
        <v>1947.67</v>
      </c>
      <c r="N2532">
        <v>524.98299999999995</v>
      </c>
      <c r="O2532">
        <v>733.75</v>
      </c>
      <c r="P2532">
        <v>13104.5</v>
      </c>
      <c r="Q2532">
        <v>4651.04</v>
      </c>
      <c r="R2532">
        <v>2696.12</v>
      </c>
      <c r="S2532">
        <v>841.71699999999998</v>
      </c>
      <c r="T2532">
        <v>731.37099999999998</v>
      </c>
      <c r="U2532">
        <v>594.48800000000006</v>
      </c>
      <c r="V2532">
        <v>801.99699999999996</v>
      </c>
      <c r="W2532">
        <v>1944.67</v>
      </c>
      <c r="X2532">
        <v>681.11500000000001</v>
      </c>
      <c r="Y2532">
        <v>428.94099999999997</v>
      </c>
      <c r="Z2532">
        <v>322.91300000000001</v>
      </c>
      <c r="AA2532">
        <v>245.97300000000001</v>
      </c>
      <c r="AB2532">
        <v>179.732</v>
      </c>
      <c r="AC2532">
        <v>124.837</v>
      </c>
      <c r="AD2532">
        <v>85.100800000000007</v>
      </c>
      <c r="AE2532">
        <v>58.118299999999998</v>
      </c>
      <c r="AF2532">
        <v>39.996600000000001</v>
      </c>
      <c r="AG2532">
        <v>27.732900000000001</v>
      </c>
      <c r="AH2532">
        <v>19.3444</v>
      </c>
      <c r="AI2532">
        <v>13.5518</v>
      </c>
      <c r="AJ2532">
        <v>9.5224499999999992</v>
      </c>
      <c r="AK2532">
        <v>6.7056800000000001</v>
      </c>
      <c r="AL2532">
        <v>4.7290299999999998</v>
      </c>
      <c r="AM2532">
        <v>3.3387699999999998</v>
      </c>
      <c r="AN2532">
        <v>2.3587899999999999</v>
      </c>
      <c r="AO2532">
        <v>1.66727</v>
      </c>
      <c r="AP2532">
        <v>4.0345700000000004</v>
      </c>
    </row>
    <row r="2533" spans="1:42" x14ac:dyDescent="0.35">
      <c r="A2533">
        <v>1</v>
      </c>
      <c r="B2533">
        <v>1</v>
      </c>
      <c r="C2533">
        <v>1</v>
      </c>
      <c r="D2533">
        <v>1</v>
      </c>
      <c r="E2533">
        <v>1</v>
      </c>
      <c r="F2533">
        <v>1</v>
      </c>
      <c r="G2533">
        <v>1987</v>
      </c>
      <c r="H2533">
        <v>1</v>
      </c>
      <c r="I2533">
        <v>1987.5</v>
      </c>
      <c r="J2533" t="s">
        <v>1251</v>
      </c>
      <c r="K2533" t="s">
        <v>574</v>
      </c>
      <c r="L2533">
        <v>18719.7</v>
      </c>
      <c r="M2533">
        <v>1725.19</v>
      </c>
      <c r="N2533">
        <v>463.274</v>
      </c>
      <c r="O2533">
        <v>642.221</v>
      </c>
      <c r="P2533">
        <v>11313.9</v>
      </c>
      <c r="Q2533">
        <v>3947.27</v>
      </c>
      <c r="R2533">
        <v>2249.9499999999998</v>
      </c>
      <c r="S2533">
        <v>692.923</v>
      </c>
      <c r="T2533">
        <v>596.47</v>
      </c>
      <c r="U2533">
        <v>482.09300000000002</v>
      </c>
      <c r="V2533">
        <v>648.37300000000005</v>
      </c>
      <c r="W2533">
        <v>1569.83</v>
      </c>
      <c r="X2533">
        <v>549.49400000000003</v>
      </c>
      <c r="Y2533">
        <v>345.98599999999999</v>
      </c>
      <c r="Z2533">
        <v>260.464</v>
      </c>
      <c r="AA2533">
        <v>198.41800000000001</v>
      </c>
      <c r="AB2533">
        <v>144.99799999999999</v>
      </c>
      <c r="AC2533">
        <v>100.72199999999999</v>
      </c>
      <c r="AD2533">
        <v>68.667599999999993</v>
      </c>
      <c r="AE2533">
        <v>46.899299999999997</v>
      </c>
      <c r="AF2533">
        <v>32.278100000000002</v>
      </c>
      <c r="AG2533">
        <v>22.382400000000001</v>
      </c>
      <c r="AH2533">
        <v>15.613099999999999</v>
      </c>
      <c r="AI2533">
        <v>10.9384</v>
      </c>
      <c r="AJ2533">
        <v>7.6863599999999996</v>
      </c>
      <c r="AK2533">
        <v>5.4128999999999996</v>
      </c>
      <c r="AL2533">
        <v>3.8174399999999999</v>
      </c>
      <c r="AM2533">
        <v>2.6952400000000001</v>
      </c>
      <c r="AN2533">
        <v>1.90419</v>
      </c>
      <c r="AO2533">
        <v>1.3459700000000001</v>
      </c>
      <c r="AP2533">
        <v>3.2572299999999998</v>
      </c>
    </row>
    <row r="2534" spans="1:42" x14ac:dyDescent="0.35">
      <c r="A2534">
        <v>1</v>
      </c>
      <c r="B2534">
        <v>1</v>
      </c>
      <c r="C2534">
        <v>1</v>
      </c>
      <c r="D2534">
        <v>1</v>
      </c>
      <c r="E2534">
        <v>1</v>
      </c>
      <c r="F2534">
        <v>1</v>
      </c>
      <c r="G2534">
        <v>1988</v>
      </c>
      <c r="H2534">
        <v>1</v>
      </c>
      <c r="I2534">
        <v>1988</v>
      </c>
      <c r="J2534" t="s">
        <v>1250</v>
      </c>
      <c r="K2534" t="s">
        <v>574</v>
      </c>
      <c r="L2534">
        <v>17120.900000000001</v>
      </c>
      <c r="M2534">
        <v>16602.900000000001</v>
      </c>
      <c r="N2534">
        <v>1528.12</v>
      </c>
      <c r="O2534">
        <v>408.81799999999998</v>
      </c>
      <c r="P2534">
        <v>562.10900000000004</v>
      </c>
      <c r="Q2534">
        <v>9767.94</v>
      </c>
      <c r="R2534">
        <v>3349.99</v>
      </c>
      <c r="S2534">
        <v>1877.61</v>
      </c>
      <c r="T2534">
        <v>570.43200000000002</v>
      </c>
      <c r="U2534">
        <v>486.45100000000002</v>
      </c>
      <c r="V2534">
        <v>390.94799999999998</v>
      </c>
      <c r="W2534">
        <v>524.17499999999995</v>
      </c>
      <c r="X2534">
        <v>1267.25</v>
      </c>
      <c r="Y2534">
        <v>443.30799999999999</v>
      </c>
      <c r="Z2534">
        <v>279.07499999999999</v>
      </c>
      <c r="AA2534">
        <v>210.09200000000001</v>
      </c>
      <c r="AB2534">
        <v>160.05699999999999</v>
      </c>
      <c r="AC2534">
        <v>116.976</v>
      </c>
      <c r="AD2534">
        <v>81.264600000000002</v>
      </c>
      <c r="AE2534">
        <v>55.407699999999998</v>
      </c>
      <c r="AF2534">
        <v>37.845999999999997</v>
      </c>
      <c r="AG2534">
        <v>26.049099999999999</v>
      </c>
      <c r="AH2534">
        <v>18.0642</v>
      </c>
      <c r="AI2534">
        <v>12.601599999999999</v>
      </c>
      <c r="AJ2534">
        <v>8.8289399999999993</v>
      </c>
      <c r="AK2534">
        <v>6.2042999999999999</v>
      </c>
      <c r="AL2534">
        <v>4.3693499999999998</v>
      </c>
      <c r="AM2534">
        <v>3.0815700000000001</v>
      </c>
      <c r="AN2534">
        <v>2.1757499999999999</v>
      </c>
      <c r="AO2534">
        <v>1.53721</v>
      </c>
      <c r="AP2534">
        <v>3.7162500000000001</v>
      </c>
    </row>
    <row r="2535" spans="1:42" x14ac:dyDescent="0.35">
      <c r="A2535">
        <v>1</v>
      </c>
      <c r="B2535">
        <v>1</v>
      </c>
      <c r="C2535">
        <v>1</v>
      </c>
      <c r="D2535">
        <v>1</v>
      </c>
      <c r="E2535">
        <v>1</v>
      </c>
      <c r="F2535">
        <v>1</v>
      </c>
      <c r="G2535">
        <v>1988</v>
      </c>
      <c r="H2535">
        <v>1</v>
      </c>
      <c r="I2535">
        <v>1988.5</v>
      </c>
      <c r="J2535" t="s">
        <v>1251</v>
      </c>
      <c r="K2535" t="s">
        <v>574</v>
      </c>
      <c r="L2535">
        <v>15184.9</v>
      </c>
      <c r="M2535">
        <v>14711.8</v>
      </c>
      <c r="N2535">
        <v>1350.09</v>
      </c>
      <c r="O2535">
        <v>358.73599999999999</v>
      </c>
      <c r="P2535">
        <v>487.51799999999997</v>
      </c>
      <c r="Q2535">
        <v>8349.57</v>
      </c>
      <c r="R2535">
        <v>2824.31</v>
      </c>
      <c r="S2535">
        <v>1566.3</v>
      </c>
      <c r="T2535">
        <v>472.62799999999999</v>
      </c>
      <c r="U2535">
        <v>401.52100000000002</v>
      </c>
      <c r="V2535">
        <v>322.089</v>
      </c>
      <c r="W2535">
        <v>431.51400000000001</v>
      </c>
      <c r="X2535">
        <v>1043</v>
      </c>
      <c r="Y2535">
        <v>364.87599999999998</v>
      </c>
      <c r="Z2535">
        <v>229.73099999999999</v>
      </c>
      <c r="AA2535">
        <v>172.97399999999999</v>
      </c>
      <c r="AB2535">
        <v>131.80099999999999</v>
      </c>
      <c r="AC2535">
        <v>96.34</v>
      </c>
      <c r="AD2535">
        <v>66.9375</v>
      </c>
      <c r="AE2535">
        <v>45.644599999999997</v>
      </c>
      <c r="AF2535">
        <v>31.180499999999999</v>
      </c>
      <c r="AG2535">
        <v>21.463100000000001</v>
      </c>
      <c r="AH2535">
        <v>14.8851</v>
      </c>
      <c r="AI2535">
        <v>10.384499999999999</v>
      </c>
      <c r="AJ2535">
        <v>7.2760199999999999</v>
      </c>
      <c r="AK2535">
        <v>5.1132799999999996</v>
      </c>
      <c r="AL2535">
        <v>3.6011500000000001</v>
      </c>
      <c r="AM2535">
        <v>2.5398700000000001</v>
      </c>
      <c r="AN2535">
        <v>1.7933399999999999</v>
      </c>
      <c r="AO2535">
        <v>1.2670699999999999</v>
      </c>
      <c r="AP2535">
        <v>3.06338</v>
      </c>
    </row>
    <row r="2536" spans="1:42" x14ac:dyDescent="0.35">
      <c r="A2536">
        <v>1</v>
      </c>
      <c r="B2536">
        <v>1</v>
      </c>
      <c r="C2536">
        <v>1</v>
      </c>
      <c r="D2536">
        <v>1</v>
      </c>
      <c r="E2536">
        <v>1</v>
      </c>
      <c r="F2536">
        <v>1</v>
      </c>
      <c r="G2536">
        <v>1989</v>
      </c>
      <c r="H2536">
        <v>1</v>
      </c>
      <c r="I2536">
        <v>1989</v>
      </c>
      <c r="J2536" t="s">
        <v>1250</v>
      </c>
      <c r="K2536" t="s">
        <v>574</v>
      </c>
      <c r="L2536">
        <v>90828</v>
      </c>
      <c r="M2536">
        <v>13467.8</v>
      </c>
      <c r="N2536">
        <v>13036.2</v>
      </c>
      <c r="O2536">
        <v>1192.81</v>
      </c>
      <c r="P2536">
        <v>314.78899999999999</v>
      </c>
      <c r="Q2536">
        <v>422.82499999999999</v>
      </c>
      <c r="R2536">
        <v>7137.16</v>
      </c>
      <c r="S2536">
        <v>2381.12</v>
      </c>
      <c r="T2536">
        <v>1306.5999999999999</v>
      </c>
      <c r="U2536">
        <v>391.59300000000002</v>
      </c>
      <c r="V2536">
        <v>331.41899999999998</v>
      </c>
      <c r="W2536">
        <v>265.35899999999998</v>
      </c>
      <c r="X2536">
        <v>355.233</v>
      </c>
      <c r="Y2536">
        <v>858.43499999999995</v>
      </c>
      <c r="Z2536">
        <v>300.32</v>
      </c>
      <c r="AA2536">
        <v>189.11199999999999</v>
      </c>
      <c r="AB2536">
        <v>142.41399999999999</v>
      </c>
      <c r="AC2536">
        <v>108.533</v>
      </c>
      <c r="AD2536">
        <v>79.344399999999993</v>
      </c>
      <c r="AE2536">
        <v>55.136299999999999</v>
      </c>
      <c r="AF2536">
        <v>37.601799999999997</v>
      </c>
      <c r="AG2536">
        <v>25.689</v>
      </c>
      <c r="AH2536">
        <v>17.6846</v>
      </c>
      <c r="AI2536">
        <v>12.265499999999999</v>
      </c>
      <c r="AJ2536">
        <v>8.5575299999999999</v>
      </c>
      <c r="AK2536">
        <v>5.9962499999999999</v>
      </c>
      <c r="AL2536">
        <v>4.2141099999999998</v>
      </c>
      <c r="AM2536">
        <v>2.96801</v>
      </c>
      <c r="AN2536">
        <v>2.0933899999999999</v>
      </c>
      <c r="AO2536">
        <v>1.47814</v>
      </c>
      <c r="AP2536">
        <v>3.5695999999999999</v>
      </c>
    </row>
    <row r="2537" spans="1:42" x14ac:dyDescent="0.35">
      <c r="A2537">
        <v>1</v>
      </c>
      <c r="B2537">
        <v>1</v>
      </c>
      <c r="C2537">
        <v>1</v>
      </c>
      <c r="D2537">
        <v>1</v>
      </c>
      <c r="E2537">
        <v>1</v>
      </c>
      <c r="F2537">
        <v>1</v>
      </c>
      <c r="G2537">
        <v>1989</v>
      </c>
      <c r="H2537">
        <v>1</v>
      </c>
      <c r="I2537">
        <v>1989.5</v>
      </c>
      <c r="J2537" t="s">
        <v>1251</v>
      </c>
      <c r="K2537" t="s">
        <v>574</v>
      </c>
      <c r="L2537">
        <v>80557.2</v>
      </c>
      <c r="M2537">
        <v>11933.9</v>
      </c>
      <c r="N2537">
        <v>11517.2</v>
      </c>
      <c r="O2537">
        <v>1046.51</v>
      </c>
      <c r="P2537">
        <v>272.89999999999998</v>
      </c>
      <c r="Q2537">
        <v>361.197</v>
      </c>
      <c r="R2537">
        <v>6013.08</v>
      </c>
      <c r="S2537">
        <v>1985.09</v>
      </c>
      <c r="T2537">
        <v>1082.01</v>
      </c>
      <c r="U2537">
        <v>323.08699999999999</v>
      </c>
      <c r="V2537">
        <v>272.95400000000001</v>
      </c>
      <c r="W2537">
        <v>218.39500000000001</v>
      </c>
      <c r="X2537">
        <v>292.32100000000003</v>
      </c>
      <c r="Y2537">
        <v>706.47699999999998</v>
      </c>
      <c r="Z2537">
        <v>247.20599999999999</v>
      </c>
      <c r="AA2537">
        <v>155.69999999999999</v>
      </c>
      <c r="AB2537">
        <v>117.277</v>
      </c>
      <c r="AC2537">
        <v>89.393299999999996</v>
      </c>
      <c r="AD2537">
        <v>65.362799999999993</v>
      </c>
      <c r="AE2537">
        <v>45.427</v>
      </c>
      <c r="AF2537">
        <v>30.984100000000002</v>
      </c>
      <c r="AG2537">
        <v>21.170100000000001</v>
      </c>
      <c r="AH2537">
        <v>14.575100000000001</v>
      </c>
      <c r="AI2537">
        <v>10.1097</v>
      </c>
      <c r="AJ2537">
        <v>7.05389</v>
      </c>
      <c r="AK2537">
        <v>4.9429400000000001</v>
      </c>
      <c r="AL2537">
        <v>3.4740199999999999</v>
      </c>
      <c r="AM2537">
        <v>2.4468700000000001</v>
      </c>
      <c r="AN2537">
        <v>1.7258899999999999</v>
      </c>
      <c r="AO2537">
        <v>1.2186900000000001</v>
      </c>
      <c r="AP2537">
        <v>2.9432900000000002</v>
      </c>
    </row>
    <row r="2538" spans="1:42" x14ac:dyDescent="0.35">
      <c r="A2538">
        <v>1</v>
      </c>
      <c r="B2538">
        <v>1</v>
      </c>
      <c r="C2538">
        <v>1</v>
      </c>
      <c r="D2538">
        <v>1</v>
      </c>
      <c r="E2538">
        <v>1</v>
      </c>
      <c r="F2538">
        <v>1</v>
      </c>
      <c r="G2538">
        <v>1990</v>
      </c>
      <c r="H2538">
        <v>1</v>
      </c>
      <c r="I2538">
        <v>1990</v>
      </c>
      <c r="J2538" t="s">
        <v>1250</v>
      </c>
      <c r="K2538" t="s">
        <v>574</v>
      </c>
      <c r="L2538">
        <v>7366.26</v>
      </c>
      <c r="M2538">
        <v>71447.8</v>
      </c>
      <c r="N2538">
        <v>10574.7</v>
      </c>
      <c r="O2538">
        <v>10175.200000000001</v>
      </c>
      <c r="P2538">
        <v>918.15599999999995</v>
      </c>
      <c r="Q2538">
        <v>236.58600000000001</v>
      </c>
      <c r="R2538">
        <v>308.55099999999999</v>
      </c>
      <c r="S2538">
        <v>5066.03</v>
      </c>
      <c r="T2538">
        <v>1654.92</v>
      </c>
      <c r="U2538">
        <v>896.01800000000003</v>
      </c>
      <c r="V2538">
        <v>266.565</v>
      </c>
      <c r="W2538">
        <v>224.803</v>
      </c>
      <c r="X2538">
        <v>179.74299999999999</v>
      </c>
      <c r="Y2538">
        <v>240.55099999999999</v>
      </c>
      <c r="Z2538">
        <v>581.41899999999998</v>
      </c>
      <c r="AA2538">
        <v>203.48599999999999</v>
      </c>
      <c r="AB2538">
        <v>128.191</v>
      </c>
      <c r="AC2538">
        <v>96.576899999999995</v>
      </c>
      <c r="AD2538">
        <v>73.628699999999995</v>
      </c>
      <c r="AE2538">
        <v>53.844900000000003</v>
      </c>
      <c r="AF2538">
        <v>37.427500000000002</v>
      </c>
      <c r="AG2538">
        <v>25.531099999999999</v>
      </c>
      <c r="AH2538">
        <v>17.446200000000001</v>
      </c>
      <c r="AI2538">
        <v>12.0124</v>
      </c>
      <c r="AJ2538">
        <v>8.3327500000000008</v>
      </c>
      <c r="AK2538">
        <v>5.8144600000000004</v>
      </c>
      <c r="AL2538">
        <v>4.0746500000000001</v>
      </c>
      <c r="AM2538">
        <v>2.8639100000000002</v>
      </c>
      <c r="AN2538">
        <v>2.0172300000000001</v>
      </c>
      <c r="AO2538">
        <v>1.4229099999999999</v>
      </c>
      <c r="AP2538">
        <v>3.43167</v>
      </c>
    </row>
    <row r="2539" spans="1:42" x14ac:dyDescent="0.35">
      <c r="A2539">
        <v>1</v>
      </c>
      <c r="B2539">
        <v>1</v>
      </c>
      <c r="C2539">
        <v>1</v>
      </c>
      <c r="D2539">
        <v>1</v>
      </c>
      <c r="E2539">
        <v>1</v>
      </c>
      <c r="F2539">
        <v>1</v>
      </c>
      <c r="G2539">
        <v>1990</v>
      </c>
      <c r="H2539">
        <v>1</v>
      </c>
      <c r="I2539">
        <v>1990.5</v>
      </c>
      <c r="J2539" t="s">
        <v>1251</v>
      </c>
      <c r="K2539" t="s">
        <v>574</v>
      </c>
      <c r="L2539">
        <v>6533.29</v>
      </c>
      <c r="M2539">
        <v>63309.7</v>
      </c>
      <c r="N2539">
        <v>9342.02</v>
      </c>
      <c r="O2539">
        <v>8925.85</v>
      </c>
      <c r="P2539">
        <v>795.73500000000001</v>
      </c>
      <c r="Q2539">
        <v>202.00200000000001</v>
      </c>
      <c r="R2539">
        <v>259.76100000000002</v>
      </c>
      <c r="S2539">
        <v>4219.43</v>
      </c>
      <c r="T2539">
        <v>1369</v>
      </c>
      <c r="U2539">
        <v>738.45100000000002</v>
      </c>
      <c r="V2539">
        <v>219.297</v>
      </c>
      <c r="W2539">
        <v>184.81399999999999</v>
      </c>
      <c r="X2539">
        <v>147.751</v>
      </c>
      <c r="Y2539">
        <v>197.75899999999999</v>
      </c>
      <c r="Z2539">
        <v>478.09399999999999</v>
      </c>
      <c r="AA2539">
        <v>167.364</v>
      </c>
      <c r="AB2539">
        <v>105.458</v>
      </c>
      <c r="AC2539">
        <v>79.4666</v>
      </c>
      <c r="AD2539">
        <v>60.594799999999999</v>
      </c>
      <c r="AE2539">
        <v>44.32</v>
      </c>
      <c r="AF2539">
        <v>30.8109</v>
      </c>
      <c r="AG2539">
        <v>21.02</v>
      </c>
      <c r="AH2539">
        <v>14.365</v>
      </c>
      <c r="AI2539">
        <v>9.8916900000000005</v>
      </c>
      <c r="AJ2539">
        <v>6.8621800000000004</v>
      </c>
      <c r="AK2539">
        <v>4.7886100000000003</v>
      </c>
      <c r="AL2539">
        <v>3.3559399999999999</v>
      </c>
      <c r="AM2539">
        <v>2.35887</v>
      </c>
      <c r="AN2539">
        <v>1.66157</v>
      </c>
      <c r="AO2539">
        <v>1.17208</v>
      </c>
      <c r="AP2539">
        <v>2.8269799999999998</v>
      </c>
    </row>
    <row r="2540" spans="1:42" x14ac:dyDescent="0.35">
      <c r="A2540">
        <v>1</v>
      </c>
      <c r="B2540">
        <v>1</v>
      </c>
      <c r="C2540">
        <v>1</v>
      </c>
      <c r="D2540">
        <v>1</v>
      </c>
      <c r="E2540">
        <v>1</v>
      </c>
      <c r="F2540">
        <v>1</v>
      </c>
      <c r="G2540">
        <v>1991</v>
      </c>
      <c r="H2540">
        <v>1</v>
      </c>
      <c r="I2540">
        <v>1991</v>
      </c>
      <c r="J2540" t="s">
        <v>1250</v>
      </c>
      <c r="K2540" t="s">
        <v>574</v>
      </c>
      <c r="L2540">
        <v>15363.5</v>
      </c>
      <c r="M2540">
        <v>5794.5</v>
      </c>
      <c r="N2540">
        <v>56098.5</v>
      </c>
      <c r="O2540">
        <v>8253.06</v>
      </c>
      <c r="P2540">
        <v>7829.92</v>
      </c>
      <c r="Q2540">
        <v>689.63599999999997</v>
      </c>
      <c r="R2540">
        <v>172.47399999999999</v>
      </c>
      <c r="S2540">
        <v>218.68600000000001</v>
      </c>
      <c r="T2540">
        <v>3514.3</v>
      </c>
      <c r="U2540">
        <v>1132.48</v>
      </c>
      <c r="V2540">
        <v>608.59299999999996</v>
      </c>
      <c r="W2540">
        <v>180.411</v>
      </c>
      <c r="X2540">
        <v>151.93899999999999</v>
      </c>
      <c r="Y2540">
        <v>121.453</v>
      </c>
      <c r="Z2540">
        <v>162.58000000000001</v>
      </c>
      <c r="AA2540">
        <v>393.13099999999997</v>
      </c>
      <c r="AB2540">
        <v>137.65299999999999</v>
      </c>
      <c r="AC2540">
        <v>86.757000000000005</v>
      </c>
      <c r="AD2540">
        <v>65.387699999999995</v>
      </c>
      <c r="AE2540">
        <v>49.868299999999998</v>
      </c>
      <c r="AF2540">
        <v>36.4801</v>
      </c>
      <c r="AG2540">
        <v>25.364000000000001</v>
      </c>
      <c r="AH2540">
        <v>17.306000000000001</v>
      </c>
      <c r="AI2540">
        <v>11.827999999999999</v>
      </c>
      <c r="AJ2540">
        <v>8.14541</v>
      </c>
      <c r="AK2540">
        <v>5.6511399999999998</v>
      </c>
      <c r="AL2540">
        <v>3.9437600000000002</v>
      </c>
      <c r="AM2540">
        <v>2.7639999999999998</v>
      </c>
      <c r="AN2540">
        <v>1.9428799999999999</v>
      </c>
      <c r="AO2540">
        <v>1.3686100000000001</v>
      </c>
      <c r="AP2540">
        <v>3.2942999999999998</v>
      </c>
    </row>
    <row r="2541" spans="1:42" x14ac:dyDescent="0.35">
      <c r="A2541">
        <v>1</v>
      </c>
      <c r="B2541">
        <v>1</v>
      </c>
      <c r="C2541">
        <v>1</v>
      </c>
      <c r="D2541">
        <v>1</v>
      </c>
      <c r="E2541">
        <v>1</v>
      </c>
      <c r="F2541">
        <v>1</v>
      </c>
      <c r="G2541">
        <v>1991</v>
      </c>
      <c r="H2541">
        <v>1</v>
      </c>
      <c r="I2541">
        <v>1991.5</v>
      </c>
      <c r="J2541" t="s">
        <v>1251</v>
      </c>
      <c r="K2541" t="s">
        <v>574</v>
      </c>
      <c r="L2541">
        <v>13626.2</v>
      </c>
      <c r="M2541">
        <v>5133.6400000000003</v>
      </c>
      <c r="N2541">
        <v>49529.1</v>
      </c>
      <c r="O2541">
        <v>7227.98</v>
      </c>
      <c r="P2541">
        <v>6762.15</v>
      </c>
      <c r="Q2541">
        <v>585.35199999999998</v>
      </c>
      <c r="R2541">
        <v>144.05199999999999</v>
      </c>
      <c r="S2541">
        <v>180.43700000000001</v>
      </c>
      <c r="T2541">
        <v>2877</v>
      </c>
      <c r="U2541">
        <v>923.05700000000002</v>
      </c>
      <c r="V2541">
        <v>494.995</v>
      </c>
      <c r="W2541">
        <v>146.61699999999999</v>
      </c>
      <c r="X2541">
        <v>123.461</v>
      </c>
      <c r="Y2541">
        <v>98.706500000000005</v>
      </c>
      <c r="Z2541">
        <v>132.16900000000001</v>
      </c>
      <c r="AA2541">
        <v>319.69400000000002</v>
      </c>
      <c r="AB2541">
        <v>111.973</v>
      </c>
      <c r="AC2541">
        <v>70.590299999999999</v>
      </c>
      <c r="AD2541">
        <v>53.215400000000002</v>
      </c>
      <c r="AE2541">
        <v>40.593200000000003</v>
      </c>
      <c r="AF2541">
        <v>29.700299999999999</v>
      </c>
      <c r="AG2541">
        <v>20.653199999999998</v>
      </c>
      <c r="AH2541">
        <v>14.0936</v>
      </c>
      <c r="AI2541">
        <v>9.6335300000000004</v>
      </c>
      <c r="AJ2541">
        <v>6.6347899999999997</v>
      </c>
      <c r="AK2541">
        <v>4.6034699999999997</v>
      </c>
      <c r="AL2541">
        <v>3.21285</v>
      </c>
      <c r="AM2541">
        <v>2.2518699999999998</v>
      </c>
      <c r="AN2541">
        <v>1.5829899999999999</v>
      </c>
      <c r="AO2541">
        <v>1.1151500000000001</v>
      </c>
      <c r="AP2541">
        <v>2.68451</v>
      </c>
    </row>
    <row r="2542" spans="1:42" x14ac:dyDescent="0.35">
      <c r="A2542">
        <v>1</v>
      </c>
      <c r="B2542">
        <v>1</v>
      </c>
      <c r="C2542">
        <v>1</v>
      </c>
      <c r="D2542">
        <v>1</v>
      </c>
      <c r="E2542">
        <v>1</v>
      </c>
      <c r="F2542">
        <v>1</v>
      </c>
      <c r="G2542">
        <v>1992</v>
      </c>
      <c r="H2542">
        <v>1</v>
      </c>
      <c r="I2542">
        <v>1992</v>
      </c>
      <c r="J2542" t="s">
        <v>1250</v>
      </c>
      <c r="K2542" t="s">
        <v>574</v>
      </c>
      <c r="L2542">
        <v>22702.5</v>
      </c>
      <c r="M2542">
        <v>12085.4</v>
      </c>
      <c r="N2542">
        <v>4548.1499999999996</v>
      </c>
      <c r="O2542">
        <v>43729</v>
      </c>
      <c r="P2542">
        <v>6330.22</v>
      </c>
      <c r="Q2542">
        <v>5839.99</v>
      </c>
      <c r="R2542">
        <v>496.83699999999999</v>
      </c>
      <c r="S2542">
        <v>120.313</v>
      </c>
      <c r="T2542">
        <v>148.87700000000001</v>
      </c>
      <c r="U2542">
        <v>2355.2800000000002</v>
      </c>
      <c r="V2542">
        <v>752.36099999999999</v>
      </c>
      <c r="W2542">
        <v>402.601</v>
      </c>
      <c r="X2542">
        <v>119.15300000000001</v>
      </c>
      <c r="Y2542">
        <v>100.321</v>
      </c>
      <c r="Z2542">
        <v>80.220200000000006</v>
      </c>
      <c r="AA2542">
        <v>107.447</v>
      </c>
      <c r="AB2542">
        <v>259.97500000000002</v>
      </c>
      <c r="AC2542">
        <v>91.082999999999998</v>
      </c>
      <c r="AD2542">
        <v>57.436199999999999</v>
      </c>
      <c r="AE2542">
        <v>43.309100000000001</v>
      </c>
      <c r="AF2542">
        <v>33.043300000000002</v>
      </c>
      <c r="AG2542">
        <v>24.180499999999999</v>
      </c>
      <c r="AH2542">
        <v>16.817399999999999</v>
      </c>
      <c r="AI2542">
        <v>11.477499999999999</v>
      </c>
      <c r="AJ2542">
        <v>7.8461999999999996</v>
      </c>
      <c r="AK2542">
        <v>5.4043299999999999</v>
      </c>
      <c r="AL2542">
        <v>3.7500399999999998</v>
      </c>
      <c r="AM2542">
        <v>2.6173999999999999</v>
      </c>
      <c r="AN2542">
        <v>1.83464</v>
      </c>
      <c r="AO2542">
        <v>1.28975</v>
      </c>
      <c r="AP2542">
        <v>3.0962299999999998</v>
      </c>
    </row>
    <row r="2543" spans="1:42" x14ac:dyDescent="0.35">
      <c r="A2543">
        <v>1</v>
      </c>
      <c r="B2543">
        <v>1</v>
      </c>
      <c r="C2543">
        <v>1</v>
      </c>
      <c r="D2543">
        <v>1</v>
      </c>
      <c r="E2543">
        <v>1</v>
      </c>
      <c r="F2543">
        <v>1</v>
      </c>
      <c r="G2543">
        <v>1992</v>
      </c>
      <c r="H2543">
        <v>1</v>
      </c>
      <c r="I2543">
        <v>1992.5</v>
      </c>
      <c r="J2543" t="s">
        <v>1251</v>
      </c>
      <c r="K2543" t="s">
        <v>574</v>
      </c>
      <c r="L2543">
        <v>20135.3</v>
      </c>
      <c r="M2543">
        <v>10706.1</v>
      </c>
      <c r="N2543">
        <v>4014.87</v>
      </c>
      <c r="O2543">
        <v>38296.5</v>
      </c>
      <c r="P2543">
        <v>5469.79</v>
      </c>
      <c r="Q2543">
        <v>4962.32</v>
      </c>
      <c r="R2543">
        <v>415.39800000000002</v>
      </c>
      <c r="S2543">
        <v>99.317300000000003</v>
      </c>
      <c r="T2543">
        <v>121.852</v>
      </c>
      <c r="U2543">
        <v>1918.12</v>
      </c>
      <c r="V2543">
        <v>611.11900000000003</v>
      </c>
      <c r="W2543">
        <v>326.63600000000002</v>
      </c>
      <c r="X2543">
        <v>96.630799999999994</v>
      </c>
      <c r="Y2543">
        <v>81.355000000000004</v>
      </c>
      <c r="Z2543">
        <v>65.061099999999996</v>
      </c>
      <c r="AA2543">
        <v>87.156300000000002</v>
      </c>
      <c r="AB2543">
        <v>210.916</v>
      </c>
      <c r="AC2543">
        <v>73.906499999999994</v>
      </c>
      <c r="AD2543">
        <v>46.6113</v>
      </c>
      <c r="AE2543">
        <v>35.1511</v>
      </c>
      <c r="AF2543">
        <v>26.8218</v>
      </c>
      <c r="AG2543">
        <v>19.6296</v>
      </c>
      <c r="AH2543">
        <v>13.6533</v>
      </c>
      <c r="AI2543">
        <v>9.3187200000000008</v>
      </c>
      <c r="AJ2543">
        <v>6.3707900000000004</v>
      </c>
      <c r="AK2543">
        <v>4.3883200000000002</v>
      </c>
      <c r="AL2543">
        <v>3.0451600000000001</v>
      </c>
      <c r="AM2543">
        <v>2.1255000000000002</v>
      </c>
      <c r="AN2543">
        <v>1.4898899999999999</v>
      </c>
      <c r="AO2543">
        <v>1.0474300000000001</v>
      </c>
      <c r="AP2543">
        <v>2.5146799999999998</v>
      </c>
    </row>
    <row r="2544" spans="1:42" x14ac:dyDescent="0.35">
      <c r="A2544">
        <v>1</v>
      </c>
      <c r="B2544">
        <v>1</v>
      </c>
      <c r="C2544">
        <v>1</v>
      </c>
      <c r="D2544">
        <v>1</v>
      </c>
      <c r="E2544">
        <v>1</v>
      </c>
      <c r="F2544">
        <v>1</v>
      </c>
      <c r="G2544">
        <v>1993</v>
      </c>
      <c r="H2544">
        <v>1</v>
      </c>
      <c r="I2544">
        <v>1993</v>
      </c>
      <c r="J2544" t="s">
        <v>1250</v>
      </c>
      <c r="K2544" t="s">
        <v>574</v>
      </c>
      <c r="L2544">
        <v>8645.36</v>
      </c>
      <c r="M2544">
        <v>17858.400000000001</v>
      </c>
      <c r="N2544">
        <v>9484.2999999999993</v>
      </c>
      <c r="O2544">
        <v>3544.12</v>
      </c>
      <c r="P2544">
        <v>33538.9</v>
      </c>
      <c r="Q2544">
        <v>4726.3100000000004</v>
      </c>
      <c r="R2544">
        <v>4216.54</v>
      </c>
      <c r="S2544">
        <v>347.30799999999999</v>
      </c>
      <c r="T2544">
        <v>81.985200000000006</v>
      </c>
      <c r="U2544">
        <v>99.7333</v>
      </c>
      <c r="V2544">
        <v>1562.1</v>
      </c>
      <c r="W2544">
        <v>496.392</v>
      </c>
      <c r="X2544">
        <v>265.00400000000002</v>
      </c>
      <c r="Y2544">
        <v>78.365799999999993</v>
      </c>
      <c r="Z2544">
        <v>65.974299999999999</v>
      </c>
      <c r="AA2544">
        <v>52.766500000000001</v>
      </c>
      <c r="AB2544">
        <v>70.697599999999994</v>
      </c>
      <c r="AC2544">
        <v>171.11500000000001</v>
      </c>
      <c r="AD2544">
        <v>59.969099999999997</v>
      </c>
      <c r="AE2544">
        <v>37.826599999999999</v>
      </c>
      <c r="AF2544">
        <v>28.529699999999998</v>
      </c>
      <c r="AG2544">
        <v>21.771799999999999</v>
      </c>
      <c r="AH2544">
        <v>15.9352</v>
      </c>
      <c r="AI2544">
        <v>11.0845</v>
      </c>
      <c r="AJ2544">
        <v>7.5659799999999997</v>
      </c>
      <c r="AK2544">
        <v>5.1728300000000003</v>
      </c>
      <c r="AL2544">
        <v>3.56331</v>
      </c>
      <c r="AM2544">
        <v>2.4727800000000002</v>
      </c>
      <c r="AN2544">
        <v>1.72604</v>
      </c>
      <c r="AO2544">
        <v>1.2099299999999999</v>
      </c>
      <c r="AP2544">
        <v>2.8930099999999999</v>
      </c>
    </row>
    <row r="2545" spans="1:42" x14ac:dyDescent="0.35">
      <c r="A2545">
        <v>1</v>
      </c>
      <c r="B2545">
        <v>1</v>
      </c>
      <c r="C2545">
        <v>1</v>
      </c>
      <c r="D2545">
        <v>1</v>
      </c>
      <c r="E2545">
        <v>1</v>
      </c>
      <c r="F2545">
        <v>1</v>
      </c>
      <c r="G2545">
        <v>1993</v>
      </c>
      <c r="H2545">
        <v>1</v>
      </c>
      <c r="I2545">
        <v>1993.5</v>
      </c>
      <c r="J2545" t="s">
        <v>1251</v>
      </c>
      <c r="K2545" t="s">
        <v>574</v>
      </c>
      <c r="L2545">
        <v>7667.75</v>
      </c>
      <c r="M2545">
        <v>15821.8</v>
      </c>
      <c r="N2545">
        <v>8374.77</v>
      </c>
      <c r="O2545">
        <v>3105.92</v>
      </c>
      <c r="P2545">
        <v>29012</v>
      </c>
      <c r="Q2545">
        <v>4022.11</v>
      </c>
      <c r="R2545">
        <v>3532.96</v>
      </c>
      <c r="S2545">
        <v>287.52699999999999</v>
      </c>
      <c r="T2545">
        <v>67.339200000000005</v>
      </c>
      <c r="U2545">
        <v>81.543999999999997</v>
      </c>
      <c r="V2545">
        <v>1274.22</v>
      </c>
      <c r="W2545">
        <v>404.49599999999998</v>
      </c>
      <c r="X2545">
        <v>215.87100000000001</v>
      </c>
      <c r="Y2545">
        <v>63.835700000000003</v>
      </c>
      <c r="Z2545">
        <v>53.7483</v>
      </c>
      <c r="AA2545">
        <v>42.995100000000001</v>
      </c>
      <c r="AB2545">
        <v>57.615299999999998</v>
      </c>
      <c r="AC2545">
        <v>139.47200000000001</v>
      </c>
      <c r="AD2545">
        <v>48.886600000000001</v>
      </c>
      <c r="AE2545">
        <v>30.8399</v>
      </c>
      <c r="AF2545">
        <v>23.262599999999999</v>
      </c>
      <c r="AG2545">
        <v>17.753900000000002</v>
      </c>
      <c r="AH2545">
        <v>12.9954</v>
      </c>
      <c r="AI2545">
        <v>9.0402500000000003</v>
      </c>
      <c r="AJ2545">
        <v>6.1709800000000001</v>
      </c>
      <c r="AK2545">
        <v>4.2192800000000004</v>
      </c>
      <c r="AL2545">
        <v>2.9065799999999999</v>
      </c>
      <c r="AM2545">
        <v>2.0171100000000002</v>
      </c>
      <c r="AN2545">
        <v>1.4080299999999999</v>
      </c>
      <c r="AO2545">
        <v>0.98704000000000003</v>
      </c>
      <c r="AP2545">
        <v>2.36022</v>
      </c>
    </row>
    <row r="2546" spans="1:42" x14ac:dyDescent="0.35">
      <c r="A2546">
        <v>1</v>
      </c>
      <c r="B2546">
        <v>1</v>
      </c>
      <c r="C2546">
        <v>1</v>
      </c>
      <c r="D2546">
        <v>1</v>
      </c>
      <c r="E2546">
        <v>1</v>
      </c>
      <c r="F2546">
        <v>1</v>
      </c>
      <c r="G2546">
        <v>1994</v>
      </c>
      <c r="H2546">
        <v>1</v>
      </c>
      <c r="I2546">
        <v>1994</v>
      </c>
      <c r="J2546" t="s">
        <v>1250</v>
      </c>
      <c r="K2546" t="s">
        <v>574</v>
      </c>
      <c r="L2546">
        <v>33634.699999999997</v>
      </c>
      <c r="M2546">
        <v>6800.68</v>
      </c>
      <c r="N2546">
        <v>14017.4</v>
      </c>
      <c r="O2546">
        <v>7395.05</v>
      </c>
      <c r="P2546">
        <v>2721.89</v>
      </c>
      <c r="Q2546">
        <v>25096.2</v>
      </c>
      <c r="R2546">
        <v>3422.83</v>
      </c>
      <c r="S2546">
        <v>2960.2</v>
      </c>
      <c r="T2546">
        <v>238.035</v>
      </c>
      <c r="U2546">
        <v>55.309600000000003</v>
      </c>
      <c r="V2546">
        <v>66.6721</v>
      </c>
      <c r="W2546">
        <v>1039.4000000000001</v>
      </c>
      <c r="X2546">
        <v>329.613</v>
      </c>
      <c r="Y2546">
        <v>175.84800000000001</v>
      </c>
      <c r="Z2546">
        <v>51.999699999999997</v>
      </c>
      <c r="AA2546">
        <v>43.7879</v>
      </c>
      <c r="AB2546">
        <v>35.033200000000001</v>
      </c>
      <c r="AC2546">
        <v>46.953899999999997</v>
      </c>
      <c r="AD2546">
        <v>113.681</v>
      </c>
      <c r="AE2546">
        <v>39.8521</v>
      </c>
      <c r="AF2546">
        <v>25.143599999999999</v>
      </c>
      <c r="AG2546">
        <v>18.9679</v>
      </c>
      <c r="AH2546">
        <v>14.477499999999999</v>
      </c>
      <c r="AI2546">
        <v>10.598000000000001</v>
      </c>
      <c r="AJ2546">
        <v>7.3730000000000002</v>
      </c>
      <c r="AK2546">
        <v>5.0331799999999998</v>
      </c>
      <c r="AL2546">
        <v>3.4415</v>
      </c>
      <c r="AM2546">
        <v>2.3708900000000002</v>
      </c>
      <c r="AN2546">
        <v>1.64541</v>
      </c>
      <c r="AO2546">
        <v>1.1486099999999999</v>
      </c>
      <c r="AP2546">
        <v>2.7307700000000001</v>
      </c>
    </row>
    <row r="2547" spans="1:42" x14ac:dyDescent="0.35">
      <c r="A2547">
        <v>1</v>
      </c>
      <c r="B2547">
        <v>1</v>
      </c>
      <c r="C2547">
        <v>1</v>
      </c>
      <c r="D2547">
        <v>1</v>
      </c>
      <c r="E2547">
        <v>1</v>
      </c>
      <c r="F2547">
        <v>1</v>
      </c>
      <c r="G2547">
        <v>1994</v>
      </c>
      <c r="H2547">
        <v>1</v>
      </c>
      <c r="I2547">
        <v>1994.5</v>
      </c>
      <c r="J2547" t="s">
        <v>1251</v>
      </c>
      <c r="K2547" t="s">
        <v>574</v>
      </c>
      <c r="L2547">
        <v>29831.3</v>
      </c>
      <c r="M2547">
        <v>6026.6</v>
      </c>
      <c r="N2547">
        <v>12385.8</v>
      </c>
      <c r="O2547">
        <v>6487.28</v>
      </c>
      <c r="P2547">
        <v>2357.1999999999998</v>
      </c>
      <c r="Q2547">
        <v>21390.3</v>
      </c>
      <c r="R2547">
        <v>2876.44</v>
      </c>
      <c r="S2547">
        <v>2462.84</v>
      </c>
      <c r="T2547">
        <v>196.858</v>
      </c>
      <c r="U2547">
        <v>45.6023</v>
      </c>
      <c r="V2547">
        <v>54.900799999999997</v>
      </c>
      <c r="W2547">
        <v>855.62199999999996</v>
      </c>
      <c r="X2547">
        <v>271.37700000000001</v>
      </c>
      <c r="Y2547">
        <v>144.82900000000001</v>
      </c>
      <c r="Z2547">
        <v>42.844200000000001</v>
      </c>
      <c r="AA2547">
        <v>36.092300000000002</v>
      </c>
      <c r="AB2547">
        <v>28.886399999999998</v>
      </c>
      <c r="AC2547">
        <v>38.727699999999999</v>
      </c>
      <c r="AD2547">
        <v>93.790300000000002</v>
      </c>
      <c r="AE2547">
        <v>32.886800000000001</v>
      </c>
      <c r="AF2547">
        <v>20.7532</v>
      </c>
      <c r="AG2547">
        <v>15.6586</v>
      </c>
      <c r="AH2547">
        <v>11.9534</v>
      </c>
      <c r="AI2547">
        <v>8.7514000000000003</v>
      </c>
      <c r="AJ2547">
        <v>6.0889699999999998</v>
      </c>
      <c r="AK2547">
        <v>4.1570299999999998</v>
      </c>
      <c r="AL2547">
        <v>2.8426499999999999</v>
      </c>
      <c r="AM2547">
        <v>1.9584699999999999</v>
      </c>
      <c r="AN2547">
        <v>1.35927</v>
      </c>
      <c r="AO2547">
        <v>0.94892100000000001</v>
      </c>
      <c r="AP2547">
        <v>2.2563200000000001</v>
      </c>
    </row>
    <row r="2548" spans="1:42" x14ac:dyDescent="0.35">
      <c r="A2548">
        <v>1</v>
      </c>
      <c r="B2548">
        <v>1</v>
      </c>
      <c r="C2548">
        <v>1</v>
      </c>
      <c r="D2548">
        <v>1</v>
      </c>
      <c r="E2548">
        <v>1</v>
      </c>
      <c r="F2548">
        <v>1</v>
      </c>
      <c r="G2548">
        <v>1995</v>
      </c>
      <c r="H2548">
        <v>1</v>
      </c>
      <c r="I2548">
        <v>1995</v>
      </c>
      <c r="J2548" t="s">
        <v>1250</v>
      </c>
      <c r="K2548" t="s">
        <v>574</v>
      </c>
      <c r="L2548">
        <v>50041.3</v>
      </c>
      <c r="M2548">
        <v>26458</v>
      </c>
      <c r="N2548">
        <v>5340.63</v>
      </c>
      <c r="O2548">
        <v>10944</v>
      </c>
      <c r="P2548">
        <v>5690.95</v>
      </c>
      <c r="Q2548">
        <v>2041.38</v>
      </c>
      <c r="R2548">
        <v>18231.599999999999</v>
      </c>
      <c r="S2548">
        <v>2417.27</v>
      </c>
      <c r="T2548">
        <v>2049.04</v>
      </c>
      <c r="U2548">
        <v>162.804</v>
      </c>
      <c r="V2548">
        <v>37.598700000000001</v>
      </c>
      <c r="W2548">
        <v>45.207799999999999</v>
      </c>
      <c r="X2548">
        <v>704.34</v>
      </c>
      <c r="Y2548">
        <v>223.43</v>
      </c>
      <c r="Z2548">
        <v>119.282</v>
      </c>
      <c r="AA2548">
        <v>35.300800000000002</v>
      </c>
      <c r="AB2548">
        <v>29.749199999999998</v>
      </c>
      <c r="AC2548">
        <v>23.818200000000001</v>
      </c>
      <c r="AD2548">
        <v>31.942699999999999</v>
      </c>
      <c r="AE2548">
        <v>77.379599999999996</v>
      </c>
      <c r="AF2548">
        <v>27.1389</v>
      </c>
      <c r="AG2548">
        <v>17.1294</v>
      </c>
      <c r="AH2548">
        <v>12.926600000000001</v>
      </c>
      <c r="AI2548">
        <v>9.8693600000000004</v>
      </c>
      <c r="AJ2548">
        <v>7.2265300000000003</v>
      </c>
      <c r="AK2548">
        <v>5.0285599999999997</v>
      </c>
      <c r="AL2548">
        <v>3.4333900000000002</v>
      </c>
      <c r="AM2548">
        <v>2.3479999999999999</v>
      </c>
      <c r="AN2548">
        <v>1.6177900000000001</v>
      </c>
      <c r="AO2548">
        <v>1.1229</v>
      </c>
      <c r="AP2548">
        <v>2.64825</v>
      </c>
    </row>
    <row r="2549" spans="1:42" x14ac:dyDescent="0.35">
      <c r="A2549">
        <v>1</v>
      </c>
      <c r="B2549">
        <v>1</v>
      </c>
      <c r="C2549">
        <v>1</v>
      </c>
      <c r="D2549">
        <v>1</v>
      </c>
      <c r="E2549">
        <v>1</v>
      </c>
      <c r="F2549">
        <v>1</v>
      </c>
      <c r="G2549">
        <v>1995</v>
      </c>
      <c r="H2549">
        <v>1</v>
      </c>
      <c r="I2549">
        <v>1995.5</v>
      </c>
      <c r="J2549" t="s">
        <v>1251</v>
      </c>
      <c r="K2549" t="s">
        <v>574</v>
      </c>
      <c r="L2549">
        <v>44382.7</v>
      </c>
      <c r="M2549">
        <v>23443.4</v>
      </c>
      <c r="N2549">
        <v>4716.78</v>
      </c>
      <c r="O2549">
        <v>9589.34</v>
      </c>
      <c r="P2549">
        <v>4917.12</v>
      </c>
      <c r="Q2549">
        <v>1733.66</v>
      </c>
      <c r="R2549">
        <v>15247.1</v>
      </c>
      <c r="S2549">
        <v>1999.25</v>
      </c>
      <c r="T2549">
        <v>1683.19</v>
      </c>
      <c r="U2549">
        <v>133.256</v>
      </c>
      <c r="V2549">
        <v>30.726400000000002</v>
      </c>
      <c r="W2549">
        <v>36.9285</v>
      </c>
      <c r="X2549">
        <v>575.41899999999998</v>
      </c>
      <c r="Y2549">
        <v>182.6</v>
      </c>
      <c r="Z2549">
        <v>97.526600000000002</v>
      </c>
      <c r="AA2549">
        <v>28.8748</v>
      </c>
      <c r="AB2549">
        <v>24.343299999999999</v>
      </c>
      <c r="AC2549">
        <v>19.4969</v>
      </c>
      <c r="AD2549">
        <v>26.1554</v>
      </c>
      <c r="AE2549">
        <v>63.376600000000003</v>
      </c>
      <c r="AF2549">
        <v>22.232700000000001</v>
      </c>
      <c r="AG2549">
        <v>14.035500000000001</v>
      </c>
      <c r="AH2549">
        <v>10.593500000000001</v>
      </c>
      <c r="AI2549">
        <v>8.0892199999999992</v>
      </c>
      <c r="AJ2549">
        <v>5.9238</v>
      </c>
      <c r="AK2549">
        <v>4.12249</v>
      </c>
      <c r="AL2549">
        <v>2.8149899999999999</v>
      </c>
      <c r="AM2549">
        <v>1.9252400000000001</v>
      </c>
      <c r="AN2549">
        <v>1.3266</v>
      </c>
      <c r="AO2549">
        <v>0.920848</v>
      </c>
      <c r="AP2549">
        <v>2.1720600000000001</v>
      </c>
    </row>
    <row r="2550" spans="1:42" x14ac:dyDescent="0.35">
      <c r="A2550">
        <v>1</v>
      </c>
      <c r="B2550">
        <v>1</v>
      </c>
      <c r="C2550">
        <v>1</v>
      </c>
      <c r="D2550">
        <v>1</v>
      </c>
      <c r="E2550">
        <v>1</v>
      </c>
      <c r="F2550">
        <v>1</v>
      </c>
      <c r="G2550">
        <v>1996</v>
      </c>
      <c r="H2550">
        <v>1</v>
      </c>
      <c r="I2550">
        <v>1996</v>
      </c>
      <c r="J2550" t="s">
        <v>1250</v>
      </c>
      <c r="K2550" t="s">
        <v>574</v>
      </c>
      <c r="L2550">
        <v>3117.85</v>
      </c>
      <c r="M2550">
        <v>39363.9</v>
      </c>
      <c r="N2550">
        <v>20772.3</v>
      </c>
      <c r="O2550">
        <v>4165.8</v>
      </c>
      <c r="P2550">
        <v>8402.36</v>
      </c>
      <c r="Q2550">
        <v>4248.51</v>
      </c>
      <c r="R2550">
        <v>1472.33</v>
      </c>
      <c r="S2550">
        <v>12751.1</v>
      </c>
      <c r="T2550">
        <v>1653.52</v>
      </c>
      <c r="U2550">
        <v>1382.67</v>
      </c>
      <c r="V2550">
        <v>109.071</v>
      </c>
      <c r="W2550">
        <v>25.110199999999999</v>
      </c>
      <c r="X2550">
        <v>30.165400000000002</v>
      </c>
      <c r="Y2550">
        <v>470.096</v>
      </c>
      <c r="Z2550">
        <v>149.23099999999999</v>
      </c>
      <c r="AA2550">
        <v>79.739099999999993</v>
      </c>
      <c r="AB2550">
        <v>23.618500000000001</v>
      </c>
      <c r="AC2550">
        <v>19.919799999999999</v>
      </c>
      <c r="AD2550">
        <v>15.9596</v>
      </c>
      <c r="AE2550">
        <v>21.416499999999999</v>
      </c>
      <c r="AF2550">
        <v>51.907699999999998</v>
      </c>
      <c r="AG2550">
        <v>18.2135</v>
      </c>
      <c r="AH2550">
        <v>11.500400000000001</v>
      </c>
      <c r="AI2550">
        <v>8.6815499999999997</v>
      </c>
      <c r="AJ2550">
        <v>6.6301600000000001</v>
      </c>
      <c r="AK2550">
        <v>4.8559099999999997</v>
      </c>
      <c r="AL2550">
        <v>3.37967</v>
      </c>
      <c r="AM2550">
        <v>2.3079800000000001</v>
      </c>
      <c r="AN2550">
        <v>1.5786100000000001</v>
      </c>
      <c r="AO2550">
        <v>1.08782</v>
      </c>
      <c r="AP2550">
        <v>2.5366499999999998</v>
      </c>
    </row>
    <row r="2551" spans="1:42" x14ac:dyDescent="0.35">
      <c r="A2551">
        <v>1</v>
      </c>
      <c r="B2551">
        <v>1</v>
      </c>
      <c r="C2551">
        <v>1</v>
      </c>
      <c r="D2551">
        <v>1</v>
      </c>
      <c r="E2551">
        <v>1</v>
      </c>
      <c r="F2551">
        <v>1</v>
      </c>
      <c r="G2551">
        <v>1996</v>
      </c>
      <c r="H2551">
        <v>1</v>
      </c>
      <c r="I2551">
        <v>1996.5</v>
      </c>
      <c r="J2551" t="s">
        <v>1251</v>
      </c>
      <c r="K2551" t="s">
        <v>574</v>
      </c>
      <c r="L2551">
        <v>2765.28</v>
      </c>
      <c r="M2551">
        <v>34857.9</v>
      </c>
      <c r="N2551">
        <v>18311.400000000001</v>
      </c>
      <c r="O2551">
        <v>3635.52</v>
      </c>
      <c r="P2551">
        <v>7208.1</v>
      </c>
      <c r="Q2551">
        <v>3566.47</v>
      </c>
      <c r="R2551">
        <v>1210.26</v>
      </c>
      <c r="S2551">
        <v>10308.700000000001</v>
      </c>
      <c r="T2551">
        <v>1321.83</v>
      </c>
      <c r="U2551">
        <v>1097.8800000000001</v>
      </c>
      <c r="V2551">
        <v>86.297700000000006</v>
      </c>
      <c r="W2551">
        <v>19.835699999999999</v>
      </c>
      <c r="X2551">
        <v>23.816400000000002</v>
      </c>
      <c r="Y2551">
        <v>371.14600000000002</v>
      </c>
      <c r="Z2551">
        <v>117.842</v>
      </c>
      <c r="AA2551">
        <v>62.983499999999999</v>
      </c>
      <c r="AB2551">
        <v>18.660599999999999</v>
      </c>
      <c r="AC2551">
        <v>15.7422</v>
      </c>
      <c r="AD2551">
        <v>12.6153</v>
      </c>
      <c r="AE2551">
        <v>16.932099999999998</v>
      </c>
      <c r="AF2551">
        <v>41.045499999999997</v>
      </c>
      <c r="AG2551">
        <v>14.404199999999999</v>
      </c>
      <c r="AH2551">
        <v>9.0962700000000005</v>
      </c>
      <c r="AI2551">
        <v>6.8674600000000003</v>
      </c>
      <c r="AJ2551">
        <v>5.2452100000000002</v>
      </c>
      <c r="AK2551">
        <v>3.8418800000000002</v>
      </c>
      <c r="AL2551">
        <v>2.6741000000000001</v>
      </c>
      <c r="AM2551">
        <v>1.8262499999999999</v>
      </c>
      <c r="AN2551">
        <v>1.24918</v>
      </c>
      <c r="AO2551">
        <v>0.86086099999999999</v>
      </c>
      <c r="AP2551">
        <v>2.0076200000000002</v>
      </c>
    </row>
    <row r="2552" spans="1:42" x14ac:dyDescent="0.35">
      <c r="A2552">
        <v>1</v>
      </c>
      <c r="B2552">
        <v>1</v>
      </c>
      <c r="C2552">
        <v>1</v>
      </c>
      <c r="D2552">
        <v>1</v>
      </c>
      <c r="E2552">
        <v>1</v>
      </c>
      <c r="F2552">
        <v>1</v>
      </c>
      <c r="G2552">
        <v>1997</v>
      </c>
      <c r="H2552">
        <v>1</v>
      </c>
      <c r="I2552">
        <v>1997</v>
      </c>
      <c r="J2552" t="s">
        <v>1250</v>
      </c>
      <c r="K2552" t="s">
        <v>574</v>
      </c>
      <c r="L2552">
        <v>57812.1</v>
      </c>
      <c r="M2552">
        <v>2452.58</v>
      </c>
      <c r="N2552">
        <v>30867.7</v>
      </c>
      <c r="O2552">
        <v>16142</v>
      </c>
      <c r="P2552">
        <v>3172.74</v>
      </c>
      <c r="Q2552">
        <v>6183.58</v>
      </c>
      <c r="R2552">
        <v>2993.92</v>
      </c>
      <c r="S2552">
        <v>994.84100000000001</v>
      </c>
      <c r="T2552">
        <v>8334.09</v>
      </c>
      <c r="U2552">
        <v>1056.67</v>
      </c>
      <c r="V2552">
        <v>871.75800000000004</v>
      </c>
      <c r="W2552">
        <v>68.279499999999999</v>
      </c>
      <c r="X2552">
        <v>15.6691</v>
      </c>
      <c r="Y2552">
        <v>18.803599999999999</v>
      </c>
      <c r="Z2552">
        <v>293.024</v>
      </c>
      <c r="AA2552">
        <v>93.055800000000005</v>
      </c>
      <c r="AB2552">
        <v>49.748699999999999</v>
      </c>
      <c r="AC2552">
        <v>14.7433</v>
      </c>
      <c r="AD2552">
        <v>12.4407</v>
      </c>
      <c r="AE2552">
        <v>9.9718300000000006</v>
      </c>
      <c r="AF2552">
        <v>13.3866</v>
      </c>
      <c r="AG2552">
        <v>32.456400000000002</v>
      </c>
      <c r="AH2552">
        <v>11.3917</v>
      </c>
      <c r="AI2552">
        <v>7.19475</v>
      </c>
      <c r="AJ2552">
        <v>5.4324399999999997</v>
      </c>
      <c r="AK2552">
        <v>4.1495600000000001</v>
      </c>
      <c r="AL2552">
        <v>3.0396100000000001</v>
      </c>
      <c r="AM2552">
        <v>2.1158299999999999</v>
      </c>
      <c r="AN2552">
        <v>1.4450700000000001</v>
      </c>
      <c r="AO2552">
        <v>0.98850199999999999</v>
      </c>
      <c r="AP2552">
        <v>2.2701799999999999</v>
      </c>
    </row>
    <row r="2553" spans="1:42" x14ac:dyDescent="0.35">
      <c r="A2553">
        <v>1</v>
      </c>
      <c r="B2553">
        <v>1</v>
      </c>
      <c r="C2553">
        <v>1</v>
      </c>
      <c r="D2553">
        <v>1</v>
      </c>
      <c r="E2553">
        <v>1</v>
      </c>
      <c r="F2553">
        <v>1</v>
      </c>
      <c r="G2553">
        <v>1997</v>
      </c>
      <c r="H2553">
        <v>1</v>
      </c>
      <c r="I2553">
        <v>1997.5</v>
      </c>
      <c r="J2553" t="s">
        <v>1251</v>
      </c>
      <c r="K2553" t="s">
        <v>574</v>
      </c>
      <c r="L2553">
        <v>51274.7</v>
      </c>
      <c r="M2553">
        <v>2172.19</v>
      </c>
      <c r="N2553">
        <v>27223.599999999999</v>
      </c>
      <c r="O2553">
        <v>14100.1</v>
      </c>
      <c r="P2553">
        <v>2725.94</v>
      </c>
      <c r="Q2553">
        <v>5204.07</v>
      </c>
      <c r="R2553">
        <v>2470.7199999999998</v>
      </c>
      <c r="S2553">
        <v>808.62199999999996</v>
      </c>
      <c r="T2553">
        <v>6706.39</v>
      </c>
      <c r="U2553">
        <v>845.346</v>
      </c>
      <c r="V2553">
        <v>695.34900000000005</v>
      </c>
      <c r="W2553">
        <v>54.395899999999997</v>
      </c>
      <c r="X2553">
        <v>12.4793</v>
      </c>
      <c r="Y2553">
        <v>14.9779</v>
      </c>
      <c r="Z2553">
        <v>233.477</v>
      </c>
      <c r="AA2553">
        <v>74.171300000000002</v>
      </c>
      <c r="AB2553">
        <v>39.6663</v>
      </c>
      <c r="AC2553">
        <v>11.759</v>
      </c>
      <c r="AD2553">
        <v>9.9251400000000007</v>
      </c>
      <c r="AE2553">
        <v>7.9573600000000004</v>
      </c>
      <c r="AF2553">
        <v>10.6845</v>
      </c>
      <c r="AG2553">
        <v>25.909500000000001</v>
      </c>
      <c r="AH2553">
        <v>9.0952000000000002</v>
      </c>
      <c r="AI2553">
        <v>5.7450700000000001</v>
      </c>
      <c r="AJ2553">
        <v>4.33833</v>
      </c>
      <c r="AK2553">
        <v>3.3141500000000002</v>
      </c>
      <c r="AL2553">
        <v>2.4278499999999998</v>
      </c>
      <c r="AM2553">
        <v>1.6901200000000001</v>
      </c>
      <c r="AN2553">
        <v>1.15439</v>
      </c>
      <c r="AO2553">
        <v>0.78971199999999997</v>
      </c>
      <c r="AP2553">
        <v>1.8138799999999999</v>
      </c>
    </row>
    <row r="2554" spans="1:42" x14ac:dyDescent="0.35">
      <c r="A2554">
        <v>1</v>
      </c>
      <c r="B2554">
        <v>1</v>
      </c>
      <c r="C2554">
        <v>1</v>
      </c>
      <c r="D2554">
        <v>1</v>
      </c>
      <c r="E2554">
        <v>1</v>
      </c>
      <c r="F2554">
        <v>1</v>
      </c>
      <c r="G2554">
        <v>1998</v>
      </c>
      <c r="H2554">
        <v>1</v>
      </c>
      <c r="I2554">
        <v>1998</v>
      </c>
      <c r="J2554" t="s">
        <v>1250</v>
      </c>
      <c r="K2554" t="s">
        <v>574</v>
      </c>
      <c r="L2554">
        <v>17153.7</v>
      </c>
      <c r="M2554">
        <v>45476.6</v>
      </c>
      <c r="N2554">
        <v>1923.84</v>
      </c>
      <c r="O2554">
        <v>24009.7</v>
      </c>
      <c r="P2554">
        <v>12316.4</v>
      </c>
      <c r="Q2554">
        <v>2342.06</v>
      </c>
      <c r="R2554">
        <v>4379.71</v>
      </c>
      <c r="S2554">
        <v>2038.95</v>
      </c>
      <c r="T2554">
        <v>657.26099999999997</v>
      </c>
      <c r="U2554">
        <v>5396.6</v>
      </c>
      <c r="V2554">
        <v>676.28399999999999</v>
      </c>
      <c r="W2554">
        <v>554.63800000000003</v>
      </c>
      <c r="X2554">
        <v>43.335299999999997</v>
      </c>
      <c r="Y2554">
        <v>9.9389299999999992</v>
      </c>
      <c r="Z2554">
        <v>11.9305</v>
      </c>
      <c r="AA2554">
        <v>186.03100000000001</v>
      </c>
      <c r="AB2554">
        <v>59.119199999999999</v>
      </c>
      <c r="AC2554">
        <v>31.627199999999998</v>
      </c>
      <c r="AD2554">
        <v>9.3787000000000003</v>
      </c>
      <c r="AE2554">
        <v>7.9182300000000003</v>
      </c>
      <c r="AF2554">
        <v>6.3498400000000004</v>
      </c>
      <c r="AG2554">
        <v>8.5277899999999995</v>
      </c>
      <c r="AH2554">
        <v>20.683199999999999</v>
      </c>
      <c r="AI2554">
        <v>7.2616699999999996</v>
      </c>
      <c r="AJ2554">
        <v>4.5875000000000004</v>
      </c>
      <c r="AK2554">
        <v>3.4645800000000002</v>
      </c>
      <c r="AL2554">
        <v>2.6469200000000002</v>
      </c>
      <c r="AM2554">
        <v>1.9392199999999999</v>
      </c>
      <c r="AN2554">
        <v>1.35006</v>
      </c>
      <c r="AO2554">
        <v>0.92218100000000003</v>
      </c>
      <c r="AP2554">
        <v>2.0802</v>
      </c>
    </row>
    <row r="2555" spans="1:42" x14ac:dyDescent="0.35">
      <c r="A2555">
        <v>1</v>
      </c>
      <c r="B2555">
        <v>1</v>
      </c>
      <c r="C2555">
        <v>1</v>
      </c>
      <c r="D2555">
        <v>1</v>
      </c>
      <c r="E2555">
        <v>1</v>
      </c>
      <c r="F2555">
        <v>1</v>
      </c>
      <c r="G2555">
        <v>1998</v>
      </c>
      <c r="H2555">
        <v>1</v>
      </c>
      <c r="I2555">
        <v>1998.5</v>
      </c>
      <c r="J2555" t="s">
        <v>1251</v>
      </c>
      <c r="K2555" t="s">
        <v>574</v>
      </c>
      <c r="L2555">
        <v>15214</v>
      </c>
      <c r="M2555">
        <v>40279</v>
      </c>
      <c r="N2555">
        <v>1697.1</v>
      </c>
      <c r="O2555">
        <v>20988.2</v>
      </c>
      <c r="P2555">
        <v>10599</v>
      </c>
      <c r="Q2555">
        <v>1975.6</v>
      </c>
      <c r="R2555">
        <v>3623.69</v>
      </c>
      <c r="S2555">
        <v>1661.75</v>
      </c>
      <c r="T2555">
        <v>530.34699999999998</v>
      </c>
      <c r="U2555">
        <v>4329.17</v>
      </c>
      <c r="V2555">
        <v>540.87599999999998</v>
      </c>
      <c r="W2555">
        <v>442.99599999999998</v>
      </c>
      <c r="X2555">
        <v>34.597799999999999</v>
      </c>
      <c r="Y2555">
        <v>7.9350699999999996</v>
      </c>
      <c r="Z2555">
        <v>9.5268700000000006</v>
      </c>
      <c r="AA2555">
        <v>148.58699999999999</v>
      </c>
      <c r="AB2555">
        <v>47.231499999999997</v>
      </c>
      <c r="AC2555">
        <v>25.273299999999999</v>
      </c>
      <c r="AD2555">
        <v>7.4960199999999997</v>
      </c>
      <c r="AE2555">
        <v>6.3298399999999999</v>
      </c>
      <c r="AF2555">
        <v>5.0768399999999998</v>
      </c>
      <c r="AG2555">
        <v>6.8190499999999998</v>
      </c>
      <c r="AH2555">
        <v>16.540700000000001</v>
      </c>
      <c r="AI2555">
        <v>5.8078399999999997</v>
      </c>
      <c r="AJ2555">
        <v>3.6693600000000002</v>
      </c>
      <c r="AK2555">
        <v>2.7713800000000002</v>
      </c>
      <c r="AL2555">
        <v>2.1174499999999998</v>
      </c>
      <c r="AM2555">
        <v>1.55139</v>
      </c>
      <c r="AN2555">
        <v>1.0801099999999999</v>
      </c>
      <c r="AO2555">
        <v>0.73782400000000004</v>
      </c>
      <c r="AP2555">
        <v>1.6645000000000001</v>
      </c>
    </row>
    <row r="2556" spans="1:42" x14ac:dyDescent="0.35">
      <c r="A2556">
        <v>1</v>
      </c>
      <c r="B2556">
        <v>1</v>
      </c>
      <c r="C2556">
        <v>1</v>
      </c>
      <c r="D2556">
        <v>1</v>
      </c>
      <c r="E2556">
        <v>1</v>
      </c>
      <c r="F2556">
        <v>1</v>
      </c>
      <c r="G2556">
        <v>1999</v>
      </c>
      <c r="H2556">
        <v>1</v>
      </c>
      <c r="I2556">
        <v>1999</v>
      </c>
      <c r="J2556" t="s">
        <v>1250</v>
      </c>
      <c r="K2556" t="s">
        <v>574</v>
      </c>
      <c r="L2556">
        <v>58044.4</v>
      </c>
      <c r="M2556">
        <v>13493.6</v>
      </c>
      <c r="N2556">
        <v>35675.5</v>
      </c>
      <c r="O2556">
        <v>1497.07</v>
      </c>
      <c r="P2556">
        <v>18346.8</v>
      </c>
      <c r="Q2556">
        <v>9121.0300000000007</v>
      </c>
      <c r="R2556">
        <v>1666.49</v>
      </c>
      <c r="S2556">
        <v>2998.17</v>
      </c>
      <c r="T2556">
        <v>1354.34</v>
      </c>
      <c r="U2556">
        <v>427.94</v>
      </c>
      <c r="V2556">
        <v>3472.87</v>
      </c>
      <c r="W2556">
        <v>432.57900000000001</v>
      </c>
      <c r="X2556">
        <v>353.82600000000002</v>
      </c>
      <c r="Y2556">
        <v>27.622</v>
      </c>
      <c r="Z2556">
        <v>6.3352300000000001</v>
      </c>
      <c r="AA2556">
        <v>7.6075100000000004</v>
      </c>
      <c r="AB2556">
        <v>118.68</v>
      </c>
      <c r="AC2556">
        <v>37.734099999999998</v>
      </c>
      <c r="AD2556">
        <v>20.195900000000002</v>
      </c>
      <c r="AE2556">
        <v>5.9912700000000001</v>
      </c>
      <c r="AF2556">
        <v>5.0600800000000001</v>
      </c>
      <c r="AG2556">
        <v>4.0590400000000004</v>
      </c>
      <c r="AH2556">
        <v>5.4527000000000001</v>
      </c>
      <c r="AI2556">
        <v>13.2279</v>
      </c>
      <c r="AJ2556">
        <v>4.6450800000000001</v>
      </c>
      <c r="AK2556">
        <v>2.9349799999999999</v>
      </c>
      <c r="AL2556">
        <v>2.2168800000000002</v>
      </c>
      <c r="AM2556">
        <v>1.6938899999999999</v>
      </c>
      <c r="AN2556">
        <v>1.2411300000000001</v>
      </c>
      <c r="AO2556">
        <v>0.86414000000000002</v>
      </c>
      <c r="AP2556">
        <v>1.9221999999999999</v>
      </c>
    </row>
    <row r="2557" spans="1:42" x14ac:dyDescent="0.35">
      <c r="A2557">
        <v>1</v>
      </c>
      <c r="B2557">
        <v>1</v>
      </c>
      <c r="C2557">
        <v>1</v>
      </c>
      <c r="D2557">
        <v>1</v>
      </c>
      <c r="E2557">
        <v>1</v>
      </c>
      <c r="F2557">
        <v>1</v>
      </c>
      <c r="G2557">
        <v>1999</v>
      </c>
      <c r="H2557">
        <v>1</v>
      </c>
      <c r="I2557">
        <v>1999.5</v>
      </c>
      <c r="J2557" t="s">
        <v>1251</v>
      </c>
      <c r="K2557" t="s">
        <v>574</v>
      </c>
      <c r="L2557">
        <v>51480.800000000003</v>
      </c>
      <c r="M2557">
        <v>11950.8</v>
      </c>
      <c r="N2557">
        <v>31464.6</v>
      </c>
      <c r="O2557">
        <v>1307.98</v>
      </c>
      <c r="P2557">
        <v>15768.5</v>
      </c>
      <c r="Q2557">
        <v>7672</v>
      </c>
      <c r="R2557">
        <v>1371.9</v>
      </c>
      <c r="S2557">
        <v>2427.14</v>
      </c>
      <c r="T2557">
        <v>1084.53</v>
      </c>
      <c r="U2557">
        <v>340.55700000000002</v>
      </c>
      <c r="V2557">
        <v>2754.91</v>
      </c>
      <c r="W2557">
        <v>342.67500000000001</v>
      </c>
      <c r="X2557">
        <v>280.16899999999998</v>
      </c>
      <c r="Y2557">
        <v>21.872399999999999</v>
      </c>
      <c r="Z2557">
        <v>5.0175799999999997</v>
      </c>
      <c r="AA2557">
        <v>6.0268300000000004</v>
      </c>
      <c r="AB2557">
        <v>94.046099999999996</v>
      </c>
      <c r="AC2557">
        <v>29.909099999999999</v>
      </c>
      <c r="AD2557">
        <v>16.011299999999999</v>
      </c>
      <c r="AE2557">
        <v>4.7507900000000003</v>
      </c>
      <c r="AF2557">
        <v>4.0130499999999998</v>
      </c>
      <c r="AG2557">
        <v>3.2196099999999999</v>
      </c>
      <c r="AH2557">
        <v>4.3255800000000004</v>
      </c>
      <c r="AI2557">
        <v>10.4947</v>
      </c>
      <c r="AJ2557">
        <v>3.6856200000000001</v>
      </c>
      <c r="AK2557">
        <v>2.3289300000000002</v>
      </c>
      <c r="AL2557">
        <v>1.7592300000000001</v>
      </c>
      <c r="AM2557">
        <v>1.3442799999999999</v>
      </c>
      <c r="AN2557">
        <v>0.98501899999999998</v>
      </c>
      <c r="AO2557">
        <v>0.68585700000000005</v>
      </c>
      <c r="AP2557">
        <v>1.52579</v>
      </c>
    </row>
    <row r="2558" spans="1:42" x14ac:dyDescent="0.35">
      <c r="A2558">
        <v>1</v>
      </c>
      <c r="B2558">
        <v>1</v>
      </c>
      <c r="C2558">
        <v>1</v>
      </c>
      <c r="D2558">
        <v>1</v>
      </c>
      <c r="E2558">
        <v>1</v>
      </c>
      <c r="F2558">
        <v>1</v>
      </c>
      <c r="G2558">
        <v>2000</v>
      </c>
      <c r="H2558">
        <v>1</v>
      </c>
      <c r="I2558">
        <v>2000</v>
      </c>
      <c r="J2558" t="s">
        <v>1250</v>
      </c>
      <c r="K2558" t="s">
        <v>574</v>
      </c>
      <c r="L2558">
        <v>25054.9</v>
      </c>
      <c r="M2558">
        <v>45659.4</v>
      </c>
      <c r="N2558">
        <v>10584.3</v>
      </c>
      <c r="O2558">
        <v>27750.7</v>
      </c>
      <c r="P2558">
        <v>1142.77</v>
      </c>
      <c r="Q2558">
        <v>13552.5</v>
      </c>
      <c r="R2558">
        <v>6453.18</v>
      </c>
      <c r="S2558">
        <v>1129.3800000000001</v>
      </c>
      <c r="T2558">
        <v>1964.87</v>
      </c>
      <c r="U2558">
        <v>868.47799999999995</v>
      </c>
      <c r="V2558">
        <v>271.017</v>
      </c>
      <c r="W2558">
        <v>2185.38</v>
      </c>
      <c r="X2558">
        <v>271.45499999999998</v>
      </c>
      <c r="Y2558">
        <v>221.845</v>
      </c>
      <c r="Z2558">
        <v>17.319600000000001</v>
      </c>
      <c r="AA2558">
        <v>3.9739800000000001</v>
      </c>
      <c r="AB2558">
        <v>4.7745899999999999</v>
      </c>
      <c r="AC2558">
        <v>74.525199999999998</v>
      </c>
      <c r="AD2558">
        <v>23.706800000000001</v>
      </c>
      <c r="AE2558">
        <v>12.6938</v>
      </c>
      <c r="AF2558">
        <v>3.7671399999999999</v>
      </c>
      <c r="AG2558">
        <v>3.18268</v>
      </c>
      <c r="AH2558">
        <v>2.5537800000000002</v>
      </c>
      <c r="AI2558">
        <v>3.4314399999999998</v>
      </c>
      <c r="AJ2558">
        <v>8.3262</v>
      </c>
      <c r="AK2558">
        <v>2.9243399999999999</v>
      </c>
      <c r="AL2558">
        <v>1.84802</v>
      </c>
      <c r="AM2558">
        <v>1.39605</v>
      </c>
      <c r="AN2558">
        <v>1.0668299999999999</v>
      </c>
      <c r="AO2558">
        <v>0.78175799999999995</v>
      </c>
      <c r="AP2558">
        <v>1.7554799999999999</v>
      </c>
    </row>
    <row r="2559" spans="1:42" x14ac:dyDescent="0.35">
      <c r="A2559">
        <v>1</v>
      </c>
      <c r="B2559">
        <v>1</v>
      </c>
      <c r="C2559">
        <v>1</v>
      </c>
      <c r="D2559">
        <v>1</v>
      </c>
      <c r="E2559">
        <v>1</v>
      </c>
      <c r="F2559">
        <v>1</v>
      </c>
      <c r="G2559">
        <v>2000</v>
      </c>
      <c r="H2559">
        <v>1</v>
      </c>
      <c r="I2559">
        <v>2000.5</v>
      </c>
      <c r="J2559" t="s">
        <v>1251</v>
      </c>
      <c r="K2559" t="s">
        <v>574</v>
      </c>
      <c r="L2559">
        <v>22221.7</v>
      </c>
      <c r="M2559">
        <v>40439.199999999997</v>
      </c>
      <c r="N2559">
        <v>9335.8700000000008</v>
      </c>
      <c r="O2559">
        <v>24255.3</v>
      </c>
      <c r="P2559">
        <v>983.58299999999997</v>
      </c>
      <c r="Q2559">
        <v>11441.9</v>
      </c>
      <c r="R2559">
        <v>5346.71</v>
      </c>
      <c r="S2559">
        <v>921.827</v>
      </c>
      <c r="T2559">
        <v>1587.58</v>
      </c>
      <c r="U2559">
        <v>697.48299999999995</v>
      </c>
      <c r="V2559">
        <v>216.96100000000001</v>
      </c>
      <c r="W2559">
        <v>1746.96</v>
      </c>
      <c r="X2559">
        <v>216.887</v>
      </c>
      <c r="Y2559">
        <v>177.24</v>
      </c>
      <c r="Z2559">
        <v>13.8392</v>
      </c>
      <c r="AA2559">
        <v>3.1760299999999999</v>
      </c>
      <c r="AB2559">
        <v>3.8166799999999999</v>
      </c>
      <c r="AC2559">
        <v>59.585299999999997</v>
      </c>
      <c r="AD2559">
        <v>18.957699999999999</v>
      </c>
      <c r="AE2559">
        <v>10.1525</v>
      </c>
      <c r="AF2559">
        <v>3.01336</v>
      </c>
      <c r="AG2559">
        <v>2.5461399999999998</v>
      </c>
      <c r="AH2559">
        <v>2.0432299999999999</v>
      </c>
      <c r="AI2559">
        <v>2.7456700000000001</v>
      </c>
      <c r="AJ2559">
        <v>6.6626899999999996</v>
      </c>
      <c r="AK2559">
        <v>2.34023</v>
      </c>
      <c r="AL2559">
        <v>1.4789699999999999</v>
      </c>
      <c r="AM2559">
        <v>1.1173200000000001</v>
      </c>
      <c r="AN2559">
        <v>0.85386200000000001</v>
      </c>
      <c r="AO2559">
        <v>0.62572499999999998</v>
      </c>
      <c r="AP2559">
        <v>1.40523</v>
      </c>
    </row>
    <row r="2560" spans="1:42" x14ac:dyDescent="0.35">
      <c r="A2560">
        <v>1</v>
      </c>
      <c r="B2560">
        <v>1</v>
      </c>
      <c r="C2560">
        <v>1</v>
      </c>
      <c r="D2560">
        <v>1</v>
      </c>
      <c r="E2560">
        <v>1</v>
      </c>
      <c r="F2560">
        <v>1</v>
      </c>
      <c r="G2560">
        <v>2001</v>
      </c>
      <c r="H2560">
        <v>1</v>
      </c>
      <c r="I2560">
        <v>2001</v>
      </c>
      <c r="J2560" t="s">
        <v>1250</v>
      </c>
      <c r="K2560" t="s">
        <v>574</v>
      </c>
      <c r="L2560">
        <v>28108.9</v>
      </c>
      <c r="M2560">
        <v>19708.900000000001</v>
      </c>
      <c r="N2560">
        <v>35815.9</v>
      </c>
      <c r="O2560">
        <v>8234.65</v>
      </c>
      <c r="P2560">
        <v>21200.2</v>
      </c>
      <c r="Q2560">
        <v>846.57</v>
      </c>
      <c r="R2560">
        <v>9659.92</v>
      </c>
      <c r="S2560">
        <v>4429.96</v>
      </c>
      <c r="T2560">
        <v>752.41600000000005</v>
      </c>
      <c r="U2560">
        <v>1282.74</v>
      </c>
      <c r="V2560">
        <v>560.15499999999997</v>
      </c>
      <c r="W2560">
        <v>173.68700000000001</v>
      </c>
      <c r="X2560">
        <v>1396.49</v>
      </c>
      <c r="Y2560">
        <v>173.28800000000001</v>
      </c>
      <c r="Z2560">
        <v>141.60400000000001</v>
      </c>
      <c r="AA2560">
        <v>11.0581</v>
      </c>
      <c r="AB2560">
        <v>2.5383</v>
      </c>
      <c r="AC2560">
        <v>3.0509599999999999</v>
      </c>
      <c r="AD2560">
        <v>47.6404</v>
      </c>
      <c r="AE2560">
        <v>15.16</v>
      </c>
      <c r="AF2560">
        <v>8.1199200000000005</v>
      </c>
      <c r="AG2560">
        <v>2.4104100000000002</v>
      </c>
      <c r="AH2560">
        <v>2.0369100000000002</v>
      </c>
      <c r="AI2560">
        <v>1.6347400000000001</v>
      </c>
      <c r="AJ2560">
        <v>2.1969400000000001</v>
      </c>
      <c r="AK2560">
        <v>5.3315400000000004</v>
      </c>
      <c r="AL2560">
        <v>1.87279</v>
      </c>
      <c r="AM2560">
        <v>1.18363</v>
      </c>
      <c r="AN2560">
        <v>0.89423299999999994</v>
      </c>
      <c r="AO2560">
        <v>0.68340999999999996</v>
      </c>
      <c r="AP2560">
        <v>1.6256900000000001</v>
      </c>
    </row>
    <row r="2561" spans="1:42" x14ac:dyDescent="0.35">
      <c r="A2561">
        <v>1</v>
      </c>
      <c r="B2561">
        <v>1</v>
      </c>
      <c r="C2561">
        <v>1</v>
      </c>
      <c r="D2561">
        <v>1</v>
      </c>
      <c r="E2561">
        <v>1</v>
      </c>
      <c r="F2561">
        <v>1</v>
      </c>
      <c r="G2561">
        <v>2001</v>
      </c>
      <c r="H2561">
        <v>1</v>
      </c>
      <c r="I2561">
        <v>2001.5</v>
      </c>
      <c r="J2561" t="s">
        <v>1251</v>
      </c>
      <c r="K2561" t="s">
        <v>574</v>
      </c>
      <c r="L2561">
        <v>24930.400000000001</v>
      </c>
      <c r="M2561">
        <v>17456.099999999999</v>
      </c>
      <c r="N2561">
        <v>31593.5</v>
      </c>
      <c r="O2561">
        <v>7198.35</v>
      </c>
      <c r="P2561">
        <v>18249.8</v>
      </c>
      <c r="Q2561">
        <v>714.76199999999994</v>
      </c>
      <c r="R2561">
        <v>8002.27</v>
      </c>
      <c r="S2561">
        <v>3614.83</v>
      </c>
      <c r="T2561">
        <v>607.79899999999998</v>
      </c>
      <c r="U2561">
        <v>1030.05</v>
      </c>
      <c r="V2561">
        <v>448.41199999999998</v>
      </c>
      <c r="W2561">
        <v>138.846</v>
      </c>
      <c r="X2561">
        <v>1115.8399999999999</v>
      </c>
      <c r="Y2561">
        <v>138.46</v>
      </c>
      <c r="Z2561">
        <v>113.16200000000001</v>
      </c>
      <c r="AA2561">
        <v>8.8389799999999994</v>
      </c>
      <c r="AB2561">
        <v>2.0293700000000001</v>
      </c>
      <c r="AC2561">
        <v>2.4397600000000002</v>
      </c>
      <c r="AD2561">
        <v>38.103700000000003</v>
      </c>
      <c r="AE2561">
        <v>12.1272</v>
      </c>
      <c r="AF2561">
        <v>6.4964599999999999</v>
      </c>
      <c r="AG2561">
        <v>1.92872</v>
      </c>
      <c r="AH2561">
        <v>1.6300399999999999</v>
      </c>
      <c r="AI2561">
        <v>1.3083199999999999</v>
      </c>
      <c r="AJ2561">
        <v>1.7583899999999999</v>
      </c>
      <c r="AK2561">
        <v>4.2675599999999996</v>
      </c>
      <c r="AL2561">
        <v>1.4991300000000001</v>
      </c>
      <c r="AM2561">
        <v>0.947519</v>
      </c>
      <c r="AN2561">
        <v>0.71588600000000002</v>
      </c>
      <c r="AO2561">
        <v>0.54713299999999998</v>
      </c>
      <c r="AP2561">
        <v>1.3016399999999999</v>
      </c>
    </row>
    <row r="2562" spans="1:42" x14ac:dyDescent="0.35">
      <c r="A2562">
        <v>1</v>
      </c>
      <c r="B2562">
        <v>1</v>
      </c>
      <c r="C2562">
        <v>1</v>
      </c>
      <c r="D2562">
        <v>1</v>
      </c>
      <c r="E2562">
        <v>1</v>
      </c>
      <c r="F2562">
        <v>1</v>
      </c>
      <c r="G2562">
        <v>2002</v>
      </c>
      <c r="H2562">
        <v>1</v>
      </c>
      <c r="I2562">
        <v>2002</v>
      </c>
      <c r="J2562" t="s">
        <v>1250</v>
      </c>
      <c r="K2562" t="s">
        <v>574</v>
      </c>
      <c r="L2562">
        <v>43855.199999999997</v>
      </c>
      <c r="M2562">
        <v>22111.3</v>
      </c>
      <c r="N2562">
        <v>15460.8</v>
      </c>
      <c r="O2562">
        <v>27868.9</v>
      </c>
      <c r="P2562">
        <v>6292.46</v>
      </c>
      <c r="Q2562">
        <v>15710</v>
      </c>
      <c r="R2562">
        <v>603.47500000000002</v>
      </c>
      <c r="S2562">
        <v>6629.07</v>
      </c>
      <c r="T2562">
        <v>2949.69</v>
      </c>
      <c r="U2562">
        <v>490.97899999999998</v>
      </c>
      <c r="V2562">
        <v>827.13400000000001</v>
      </c>
      <c r="W2562">
        <v>358.96</v>
      </c>
      <c r="X2562">
        <v>110.994</v>
      </c>
      <c r="Y2562">
        <v>891.59400000000005</v>
      </c>
      <c r="Z2562">
        <v>110.63200000000001</v>
      </c>
      <c r="AA2562">
        <v>90.432599999999994</v>
      </c>
      <c r="AB2562">
        <v>7.0651700000000002</v>
      </c>
      <c r="AC2562">
        <v>1.62249</v>
      </c>
      <c r="AD2562">
        <v>1.9510000000000001</v>
      </c>
      <c r="AE2562">
        <v>30.476099999999999</v>
      </c>
      <c r="AF2562">
        <v>9.7011800000000008</v>
      </c>
      <c r="AG2562">
        <v>5.1975800000000003</v>
      </c>
      <c r="AH2562">
        <v>1.5432900000000001</v>
      </c>
      <c r="AI2562">
        <v>1.30443</v>
      </c>
      <c r="AJ2562">
        <v>1.0470699999999999</v>
      </c>
      <c r="AK2562">
        <v>1.4073899999999999</v>
      </c>
      <c r="AL2562">
        <v>3.4159099999999998</v>
      </c>
      <c r="AM2562">
        <v>1.2000299999999999</v>
      </c>
      <c r="AN2562">
        <v>0.75850899999999999</v>
      </c>
      <c r="AO2562">
        <v>0.57310799999999995</v>
      </c>
      <c r="AP2562">
        <v>1.48021</v>
      </c>
    </row>
    <row r="2563" spans="1:42" x14ac:dyDescent="0.35">
      <c r="A2563">
        <v>1</v>
      </c>
      <c r="B2563">
        <v>1</v>
      </c>
      <c r="C2563">
        <v>1</v>
      </c>
      <c r="D2563">
        <v>1</v>
      </c>
      <c r="E2563">
        <v>1</v>
      </c>
      <c r="F2563">
        <v>1</v>
      </c>
      <c r="G2563">
        <v>2002</v>
      </c>
      <c r="H2563">
        <v>1</v>
      </c>
      <c r="I2563">
        <v>2002.5</v>
      </c>
      <c r="J2563" t="s">
        <v>1251</v>
      </c>
      <c r="K2563" t="s">
        <v>574</v>
      </c>
      <c r="L2563">
        <v>38896.1</v>
      </c>
      <c r="M2563">
        <v>19585</v>
      </c>
      <c r="N2563">
        <v>13639.7</v>
      </c>
      <c r="O2563">
        <v>24363.4</v>
      </c>
      <c r="P2563">
        <v>5416.01</v>
      </c>
      <c r="Q2563">
        <v>13260.7</v>
      </c>
      <c r="R2563">
        <v>499.89800000000002</v>
      </c>
      <c r="S2563">
        <v>5411.38</v>
      </c>
      <c r="T2563">
        <v>2384.79</v>
      </c>
      <c r="U2563">
        <v>394.75700000000001</v>
      </c>
      <c r="V2563">
        <v>663.17600000000004</v>
      </c>
      <c r="W2563">
        <v>287.47199999999998</v>
      </c>
      <c r="X2563">
        <v>88.863699999999994</v>
      </c>
      <c r="Y2563">
        <v>713.90899999999999</v>
      </c>
      <c r="Z2563">
        <v>88.608199999999997</v>
      </c>
      <c r="AA2563">
        <v>72.4529</v>
      </c>
      <c r="AB2563">
        <v>5.6622199999999996</v>
      </c>
      <c r="AC2563">
        <v>1.30067</v>
      </c>
      <c r="AD2563">
        <v>1.5644</v>
      </c>
      <c r="AE2563">
        <v>24.442399999999999</v>
      </c>
      <c r="AF2563">
        <v>7.7819599999999998</v>
      </c>
      <c r="AG2563">
        <v>4.1699900000000003</v>
      </c>
      <c r="AH2563">
        <v>1.23834</v>
      </c>
      <c r="AI2563">
        <v>1.0468</v>
      </c>
      <c r="AJ2563">
        <v>0.84035800000000005</v>
      </c>
      <c r="AK2563">
        <v>1.1296299999999999</v>
      </c>
      <c r="AL2563">
        <v>2.7419699999999998</v>
      </c>
      <c r="AM2563">
        <v>0.96333199999999997</v>
      </c>
      <c r="AN2563">
        <v>0.608935</v>
      </c>
      <c r="AO2563">
        <v>0.46011999999999997</v>
      </c>
      <c r="AP2563">
        <v>1.1885300000000001</v>
      </c>
    </row>
    <row r="2564" spans="1:42" x14ac:dyDescent="0.35">
      <c r="A2564">
        <v>1</v>
      </c>
      <c r="B2564">
        <v>1</v>
      </c>
      <c r="C2564">
        <v>1</v>
      </c>
      <c r="D2564">
        <v>1</v>
      </c>
      <c r="E2564">
        <v>1</v>
      </c>
      <c r="F2564">
        <v>1</v>
      </c>
      <c r="G2564">
        <v>2003</v>
      </c>
      <c r="H2564">
        <v>1</v>
      </c>
      <c r="I2564">
        <v>2003</v>
      </c>
      <c r="J2564" t="s">
        <v>1250</v>
      </c>
      <c r="K2564" t="s">
        <v>574</v>
      </c>
      <c r="L2564">
        <v>44208.800000000003</v>
      </c>
      <c r="M2564">
        <v>34497.699999999997</v>
      </c>
      <c r="N2564">
        <v>17347.3</v>
      </c>
      <c r="O2564">
        <v>12033.2</v>
      </c>
      <c r="P2564">
        <v>21298.799999999999</v>
      </c>
      <c r="Q2564">
        <v>4661.6400000000003</v>
      </c>
      <c r="R2564">
        <v>11193.3</v>
      </c>
      <c r="S2564">
        <v>414.09800000000001</v>
      </c>
      <c r="T2564">
        <v>4417.37</v>
      </c>
      <c r="U2564">
        <v>1928.07</v>
      </c>
      <c r="V2564">
        <v>317.39299999999997</v>
      </c>
      <c r="W2564">
        <v>531.71799999999996</v>
      </c>
      <c r="X2564">
        <v>230.22200000000001</v>
      </c>
      <c r="Y2564">
        <v>71.146000000000001</v>
      </c>
      <c r="Z2564">
        <v>571.63499999999999</v>
      </c>
      <c r="AA2564">
        <v>70.968999999999994</v>
      </c>
      <c r="AB2564">
        <v>58.048000000000002</v>
      </c>
      <c r="AC2564">
        <v>4.5378499999999997</v>
      </c>
      <c r="AD2564">
        <v>1.0426800000000001</v>
      </c>
      <c r="AE2564">
        <v>1.25441</v>
      </c>
      <c r="AF2564">
        <v>19.603200000000001</v>
      </c>
      <c r="AG2564">
        <v>6.2424299999999997</v>
      </c>
      <c r="AH2564">
        <v>3.3455599999999999</v>
      </c>
      <c r="AI2564">
        <v>0.99364799999999998</v>
      </c>
      <c r="AJ2564">
        <v>0.84005600000000002</v>
      </c>
      <c r="AK2564">
        <v>0.67445200000000005</v>
      </c>
      <c r="AL2564">
        <v>0.90669699999999998</v>
      </c>
      <c r="AM2564">
        <v>2.2010000000000001</v>
      </c>
      <c r="AN2564">
        <v>0.77332199999999995</v>
      </c>
      <c r="AO2564">
        <v>0.48885600000000001</v>
      </c>
      <c r="AP2564">
        <v>1.3237300000000001</v>
      </c>
    </row>
    <row r="2565" spans="1:42" x14ac:dyDescent="0.35">
      <c r="A2565">
        <v>1</v>
      </c>
      <c r="B2565">
        <v>1</v>
      </c>
      <c r="C2565">
        <v>1</v>
      </c>
      <c r="D2565">
        <v>1</v>
      </c>
      <c r="E2565">
        <v>1</v>
      </c>
      <c r="F2565">
        <v>1</v>
      </c>
      <c r="G2565">
        <v>2003</v>
      </c>
      <c r="H2565">
        <v>1</v>
      </c>
      <c r="I2565">
        <v>2003.5</v>
      </c>
      <c r="J2565" t="s">
        <v>1251</v>
      </c>
      <c r="K2565" t="s">
        <v>574</v>
      </c>
      <c r="L2565">
        <v>39209.699999999997</v>
      </c>
      <c r="M2565">
        <v>30546.1</v>
      </c>
      <c r="N2565">
        <v>15287.8</v>
      </c>
      <c r="O2565">
        <v>10494.9</v>
      </c>
      <c r="P2565">
        <v>18254</v>
      </c>
      <c r="Q2565">
        <v>3908.23</v>
      </c>
      <c r="R2565">
        <v>9182.58</v>
      </c>
      <c r="S2565">
        <v>333.82600000000002</v>
      </c>
      <c r="T2565">
        <v>3518.81</v>
      </c>
      <c r="U2565">
        <v>1524.87</v>
      </c>
      <c r="V2565">
        <v>250.05699999999999</v>
      </c>
      <c r="W2565">
        <v>418.18299999999999</v>
      </c>
      <c r="X2565">
        <v>180.95400000000001</v>
      </c>
      <c r="Y2565">
        <v>55.917700000000004</v>
      </c>
      <c r="Z2565">
        <v>449.36</v>
      </c>
      <c r="AA2565">
        <v>55.802599999999998</v>
      </c>
      <c r="AB2565">
        <v>45.654899999999998</v>
      </c>
      <c r="AC2565">
        <v>3.5699200000000002</v>
      </c>
      <c r="AD2565">
        <v>0.82045299999999999</v>
      </c>
      <c r="AE2565">
        <v>0.98724999999999996</v>
      </c>
      <c r="AF2565">
        <v>15.4308</v>
      </c>
      <c r="AG2565">
        <v>4.9144800000000002</v>
      </c>
      <c r="AH2565">
        <v>2.6341899999999998</v>
      </c>
      <c r="AI2565">
        <v>0.78245100000000001</v>
      </c>
      <c r="AJ2565">
        <v>0.66156599999999999</v>
      </c>
      <c r="AK2565">
        <v>0.53119099999999997</v>
      </c>
      <c r="AL2565">
        <v>0.71415300000000004</v>
      </c>
      <c r="AM2565">
        <v>1.7337</v>
      </c>
      <c r="AN2565">
        <v>0.60916899999999996</v>
      </c>
      <c r="AO2565">
        <v>0.385106</v>
      </c>
      <c r="AP2565">
        <v>1.04291</v>
      </c>
    </row>
    <row r="2566" spans="1:42" x14ac:dyDescent="0.35">
      <c r="A2566">
        <v>1</v>
      </c>
      <c r="B2566">
        <v>1</v>
      </c>
      <c r="C2566">
        <v>1</v>
      </c>
      <c r="D2566">
        <v>1</v>
      </c>
      <c r="E2566">
        <v>1</v>
      </c>
      <c r="F2566">
        <v>1</v>
      </c>
      <c r="G2566">
        <v>2004</v>
      </c>
      <c r="H2566">
        <v>1</v>
      </c>
      <c r="I2566">
        <v>2004</v>
      </c>
      <c r="J2566" t="s">
        <v>1250</v>
      </c>
      <c r="K2566" t="s">
        <v>574</v>
      </c>
      <c r="L2566">
        <v>33529.9</v>
      </c>
      <c r="M2566">
        <v>34775.800000000003</v>
      </c>
      <c r="N2566">
        <v>27047.1</v>
      </c>
      <c r="O2566">
        <v>13472.8</v>
      </c>
      <c r="P2566">
        <v>9153.23</v>
      </c>
      <c r="Q2566">
        <v>15644.5</v>
      </c>
      <c r="R2566">
        <v>3276.58</v>
      </c>
      <c r="S2566">
        <v>7533.05</v>
      </c>
      <c r="T2566">
        <v>269.11500000000001</v>
      </c>
      <c r="U2566">
        <v>2803.04</v>
      </c>
      <c r="V2566">
        <v>1205.98</v>
      </c>
      <c r="W2566">
        <v>197.00700000000001</v>
      </c>
      <c r="X2566">
        <v>328.89</v>
      </c>
      <c r="Y2566">
        <v>142.22999999999999</v>
      </c>
      <c r="Z2566">
        <v>43.948999999999998</v>
      </c>
      <c r="AA2566">
        <v>353.24099999999999</v>
      </c>
      <c r="AB2566">
        <v>43.877299999999998</v>
      </c>
      <c r="AC2566">
        <v>35.907699999999998</v>
      </c>
      <c r="AD2566">
        <v>2.80844</v>
      </c>
      <c r="AE2566">
        <v>0.64559100000000003</v>
      </c>
      <c r="AF2566">
        <v>0.77698999999999996</v>
      </c>
      <c r="AG2566">
        <v>12.1464</v>
      </c>
      <c r="AH2566">
        <v>3.86903</v>
      </c>
      <c r="AI2566">
        <v>2.0740799999999999</v>
      </c>
      <c r="AJ2566">
        <v>0.61614400000000002</v>
      </c>
      <c r="AK2566">
        <v>0.52100000000000002</v>
      </c>
      <c r="AL2566">
        <v>0.41836000000000001</v>
      </c>
      <c r="AM2566">
        <v>0.56249700000000002</v>
      </c>
      <c r="AN2566">
        <v>1.36561</v>
      </c>
      <c r="AO2566">
        <v>0.47986099999999998</v>
      </c>
      <c r="AP2566">
        <v>1.12504</v>
      </c>
    </row>
    <row r="2567" spans="1:42" x14ac:dyDescent="0.35">
      <c r="A2567">
        <v>1</v>
      </c>
      <c r="B2567">
        <v>1</v>
      </c>
      <c r="C2567">
        <v>1</v>
      </c>
      <c r="D2567">
        <v>1</v>
      </c>
      <c r="E2567">
        <v>1</v>
      </c>
      <c r="F2567">
        <v>1</v>
      </c>
      <c r="G2567">
        <v>2004</v>
      </c>
      <c r="H2567">
        <v>1</v>
      </c>
      <c r="I2567">
        <v>2004.5</v>
      </c>
      <c r="J2567" t="s">
        <v>1251</v>
      </c>
      <c r="K2567" t="s">
        <v>574</v>
      </c>
      <c r="L2567">
        <v>29738.3</v>
      </c>
      <c r="M2567">
        <v>30790.799999999999</v>
      </c>
      <c r="N2567">
        <v>23831.7</v>
      </c>
      <c r="O2567">
        <v>11745.2</v>
      </c>
      <c r="P2567">
        <v>7837.81</v>
      </c>
      <c r="Q2567">
        <v>13097.7</v>
      </c>
      <c r="R2567">
        <v>2682.89</v>
      </c>
      <c r="S2567">
        <v>6058.74</v>
      </c>
      <c r="T2567">
        <v>213.80799999999999</v>
      </c>
      <c r="U2567">
        <v>2210.5100000000002</v>
      </c>
      <c r="V2567">
        <v>947.29200000000003</v>
      </c>
      <c r="W2567">
        <v>154.46899999999999</v>
      </c>
      <c r="X2567">
        <v>257.71499999999997</v>
      </c>
      <c r="Y2567">
        <v>111.444</v>
      </c>
      <c r="Z2567">
        <v>34.442500000000003</v>
      </c>
      <c r="AA2567">
        <v>276.90600000000001</v>
      </c>
      <c r="AB2567">
        <v>34.404899999999998</v>
      </c>
      <c r="AC2567">
        <v>28.1631</v>
      </c>
      <c r="AD2567">
        <v>2.20322</v>
      </c>
      <c r="AE2567">
        <v>0.50656800000000002</v>
      </c>
      <c r="AF2567">
        <v>0.60977800000000004</v>
      </c>
      <c r="AG2567">
        <v>9.5339200000000002</v>
      </c>
      <c r="AH2567">
        <v>3.0372499999999998</v>
      </c>
      <c r="AI2567">
        <v>1.6283700000000001</v>
      </c>
      <c r="AJ2567">
        <v>0.48378300000000002</v>
      </c>
      <c r="AK2567">
        <v>0.40911199999999998</v>
      </c>
      <c r="AL2567">
        <v>0.328538</v>
      </c>
      <c r="AM2567">
        <v>0.44175500000000001</v>
      </c>
      <c r="AN2567">
        <v>1.07254</v>
      </c>
      <c r="AO2567">
        <v>0.37689899999999998</v>
      </c>
      <c r="AP2567">
        <v>0.88374799999999998</v>
      </c>
    </row>
    <row r="2568" spans="1:42" x14ac:dyDescent="0.35">
      <c r="A2568">
        <v>1</v>
      </c>
      <c r="B2568">
        <v>1</v>
      </c>
      <c r="C2568">
        <v>1</v>
      </c>
      <c r="D2568">
        <v>1</v>
      </c>
      <c r="E2568">
        <v>1</v>
      </c>
      <c r="F2568">
        <v>1</v>
      </c>
      <c r="G2568">
        <v>2005</v>
      </c>
      <c r="H2568">
        <v>1</v>
      </c>
      <c r="I2568">
        <v>2005</v>
      </c>
      <c r="J2568" t="s">
        <v>1250</v>
      </c>
      <c r="K2568" t="s">
        <v>574</v>
      </c>
      <c r="L2568">
        <v>22797.3</v>
      </c>
      <c r="M2568">
        <v>26375.5</v>
      </c>
      <c r="N2568">
        <v>27262.400000000001</v>
      </c>
      <c r="O2568">
        <v>20998.6</v>
      </c>
      <c r="P2568">
        <v>10239.1</v>
      </c>
      <c r="Q2568">
        <v>6711.43</v>
      </c>
      <c r="R2568">
        <v>10965.4</v>
      </c>
      <c r="S2568">
        <v>2196.77</v>
      </c>
      <c r="T2568">
        <v>4872.97</v>
      </c>
      <c r="U2568">
        <v>169.86699999999999</v>
      </c>
      <c r="V2568">
        <v>1743.24</v>
      </c>
      <c r="W2568">
        <v>744.09400000000005</v>
      </c>
      <c r="X2568">
        <v>121.116</v>
      </c>
      <c r="Y2568">
        <v>201.94399999999999</v>
      </c>
      <c r="Z2568">
        <v>87.322199999999995</v>
      </c>
      <c r="AA2568">
        <v>26.9924</v>
      </c>
      <c r="AB2568">
        <v>217.06700000000001</v>
      </c>
      <c r="AC2568">
        <v>26.977499999999999</v>
      </c>
      <c r="AD2568">
        <v>22.088799999999999</v>
      </c>
      <c r="AE2568">
        <v>1.7284299999999999</v>
      </c>
      <c r="AF2568">
        <v>0.39748299999999998</v>
      </c>
      <c r="AG2568">
        <v>0.478551</v>
      </c>
      <c r="AH2568">
        <v>7.4833100000000004</v>
      </c>
      <c r="AI2568">
        <v>2.38429</v>
      </c>
      <c r="AJ2568">
        <v>1.27844</v>
      </c>
      <c r="AK2568">
        <v>0.379857</v>
      </c>
      <c r="AL2568">
        <v>0.32125300000000001</v>
      </c>
      <c r="AM2568">
        <v>0.25800000000000001</v>
      </c>
      <c r="AN2568">
        <v>0.34693099999999999</v>
      </c>
      <c r="AO2568">
        <v>0.84236500000000003</v>
      </c>
      <c r="AP2568">
        <v>0.99023499999999998</v>
      </c>
    </row>
    <row r="2569" spans="1:42" x14ac:dyDescent="0.35">
      <c r="A2569">
        <v>1</v>
      </c>
      <c r="B2569">
        <v>1</v>
      </c>
      <c r="C2569">
        <v>1</v>
      </c>
      <c r="D2569">
        <v>1</v>
      </c>
      <c r="E2569">
        <v>1</v>
      </c>
      <c r="F2569">
        <v>1</v>
      </c>
      <c r="G2569">
        <v>2005</v>
      </c>
      <c r="H2569">
        <v>1</v>
      </c>
      <c r="I2569">
        <v>2005.5</v>
      </c>
      <c r="J2569" t="s">
        <v>1251</v>
      </c>
      <c r="K2569" t="s">
        <v>574</v>
      </c>
      <c r="L2569">
        <v>20219.400000000001</v>
      </c>
      <c r="M2569">
        <v>23345.1</v>
      </c>
      <c r="N2569">
        <v>23994.7</v>
      </c>
      <c r="O2569">
        <v>18260.599999999999</v>
      </c>
      <c r="P2569">
        <v>8728.34</v>
      </c>
      <c r="Q2569">
        <v>5580.51</v>
      </c>
      <c r="R2569">
        <v>8895.9699999999993</v>
      </c>
      <c r="S2569">
        <v>1746.41</v>
      </c>
      <c r="T2569">
        <v>3818.56</v>
      </c>
      <c r="U2569">
        <v>131.91499999999999</v>
      </c>
      <c r="V2569">
        <v>1347.02</v>
      </c>
      <c r="W2569">
        <v>573.59500000000003</v>
      </c>
      <c r="X2569">
        <v>93.277299999999997</v>
      </c>
      <c r="Y2569">
        <v>155.49299999999999</v>
      </c>
      <c r="Z2569">
        <v>67.243300000000005</v>
      </c>
      <c r="AA2569">
        <v>20.790199999999999</v>
      </c>
      <c r="AB2569">
        <v>167.23</v>
      </c>
      <c r="AC2569">
        <v>20.788599999999999</v>
      </c>
      <c r="AD2569">
        <v>17.025099999999998</v>
      </c>
      <c r="AE2569">
        <v>1.3324400000000001</v>
      </c>
      <c r="AF2569">
        <v>0.30647000000000002</v>
      </c>
      <c r="AG2569">
        <v>0.36902800000000002</v>
      </c>
      <c r="AH2569">
        <v>5.77135</v>
      </c>
      <c r="AI2569">
        <v>1.8390299999999999</v>
      </c>
      <c r="AJ2569">
        <v>0.98616099999999995</v>
      </c>
      <c r="AK2569">
        <v>0.29303699999999999</v>
      </c>
      <c r="AL2569">
        <v>0.24784400000000001</v>
      </c>
      <c r="AM2569">
        <v>0.19905700000000001</v>
      </c>
      <c r="AN2569">
        <v>0.26768500000000001</v>
      </c>
      <c r="AO2569">
        <v>0.64998299999999998</v>
      </c>
      <c r="AP2569">
        <v>0.76416399999999995</v>
      </c>
    </row>
    <row r="2570" spans="1:42" x14ac:dyDescent="0.35">
      <c r="A2570">
        <v>1</v>
      </c>
      <c r="B2570">
        <v>1</v>
      </c>
      <c r="C2570">
        <v>1</v>
      </c>
      <c r="D2570">
        <v>1</v>
      </c>
      <c r="E2570">
        <v>1</v>
      </c>
      <c r="F2570">
        <v>1</v>
      </c>
      <c r="G2570">
        <v>2006</v>
      </c>
      <c r="H2570">
        <v>1</v>
      </c>
      <c r="I2570">
        <v>2006</v>
      </c>
      <c r="J2570" t="s">
        <v>1250</v>
      </c>
      <c r="K2570" t="s">
        <v>574</v>
      </c>
      <c r="L2570">
        <v>24736.9</v>
      </c>
      <c r="M2570">
        <v>17933</v>
      </c>
      <c r="N2570">
        <v>20662.8</v>
      </c>
      <c r="O2570">
        <v>21118.799999999999</v>
      </c>
      <c r="P2570">
        <v>15879.7</v>
      </c>
      <c r="Q2570">
        <v>7440.46</v>
      </c>
      <c r="R2570">
        <v>4640.16</v>
      </c>
      <c r="S2570">
        <v>7217.09</v>
      </c>
      <c r="T2570">
        <v>1388.38</v>
      </c>
      <c r="U2570">
        <v>2992.3</v>
      </c>
      <c r="V2570">
        <v>102.44199999999999</v>
      </c>
      <c r="W2570">
        <v>1040.8499999999999</v>
      </c>
      <c r="X2570">
        <v>442.16399999999999</v>
      </c>
      <c r="Y2570">
        <v>71.837299999999999</v>
      </c>
      <c r="Z2570">
        <v>119.727</v>
      </c>
      <c r="AA2570">
        <v>51.781300000000002</v>
      </c>
      <c r="AB2570">
        <v>16.013100000000001</v>
      </c>
      <c r="AC2570">
        <v>128.83600000000001</v>
      </c>
      <c r="AD2570">
        <v>16.019500000000001</v>
      </c>
      <c r="AE2570">
        <v>13.1221</v>
      </c>
      <c r="AF2570">
        <v>1.02718</v>
      </c>
      <c r="AG2570">
        <v>0.23629600000000001</v>
      </c>
      <c r="AH2570">
        <v>0.28456999999999999</v>
      </c>
      <c r="AI2570">
        <v>4.4510399999999999</v>
      </c>
      <c r="AJ2570">
        <v>1.4184600000000001</v>
      </c>
      <c r="AK2570">
        <v>0.76070599999999999</v>
      </c>
      <c r="AL2570">
        <v>0.22606100000000001</v>
      </c>
      <c r="AM2570">
        <v>0.19120999999999999</v>
      </c>
      <c r="AN2570">
        <v>0.15357999999999999</v>
      </c>
      <c r="AO2570">
        <v>0.20654</v>
      </c>
      <c r="AP2570">
        <v>1.09124</v>
      </c>
    </row>
    <row r="2571" spans="1:42" x14ac:dyDescent="0.35">
      <c r="A2571">
        <v>1</v>
      </c>
      <c r="B2571">
        <v>1</v>
      </c>
      <c r="C2571">
        <v>1</v>
      </c>
      <c r="D2571">
        <v>1</v>
      </c>
      <c r="E2571">
        <v>1</v>
      </c>
      <c r="F2571">
        <v>1</v>
      </c>
      <c r="G2571">
        <v>2006</v>
      </c>
      <c r="H2571">
        <v>1</v>
      </c>
      <c r="I2571">
        <v>2006.5</v>
      </c>
      <c r="J2571" t="s">
        <v>1251</v>
      </c>
      <c r="K2571" t="s">
        <v>574</v>
      </c>
      <c r="L2571">
        <v>21939.599999999999</v>
      </c>
      <c r="M2571">
        <v>15872.4</v>
      </c>
      <c r="N2571">
        <v>18185.400000000001</v>
      </c>
      <c r="O2571">
        <v>18362.400000000001</v>
      </c>
      <c r="P2571">
        <v>13530.3</v>
      </c>
      <c r="Q2571">
        <v>6181.51</v>
      </c>
      <c r="R2571">
        <v>3761.32</v>
      </c>
      <c r="S2571">
        <v>5733.69</v>
      </c>
      <c r="T2571">
        <v>1087.33</v>
      </c>
      <c r="U2571">
        <v>2322.4499999999998</v>
      </c>
      <c r="V2571">
        <v>79.113699999999994</v>
      </c>
      <c r="W2571">
        <v>801.91399999999999</v>
      </c>
      <c r="X2571">
        <v>340.34699999999998</v>
      </c>
      <c r="Y2571">
        <v>55.284300000000002</v>
      </c>
      <c r="Z2571">
        <v>92.149500000000003</v>
      </c>
      <c r="AA2571">
        <v>39.863100000000003</v>
      </c>
      <c r="AB2571">
        <v>12.3306</v>
      </c>
      <c r="AC2571">
        <v>99.231700000000004</v>
      </c>
      <c r="AD2571">
        <v>12.341200000000001</v>
      </c>
      <c r="AE2571">
        <v>10.1111</v>
      </c>
      <c r="AF2571">
        <v>0.79161599999999999</v>
      </c>
      <c r="AG2571">
        <v>0.18213299999999999</v>
      </c>
      <c r="AH2571">
        <v>0.21936900000000001</v>
      </c>
      <c r="AI2571">
        <v>3.4315899999999999</v>
      </c>
      <c r="AJ2571">
        <v>1.0936900000000001</v>
      </c>
      <c r="AK2571">
        <v>0.58657899999999996</v>
      </c>
      <c r="AL2571">
        <v>0.17432700000000001</v>
      </c>
      <c r="AM2571">
        <v>0.14746100000000001</v>
      </c>
      <c r="AN2571">
        <v>0.118447</v>
      </c>
      <c r="AO2571">
        <v>0.1593</v>
      </c>
      <c r="AP2571">
        <v>0.84174800000000005</v>
      </c>
    </row>
    <row r="2572" spans="1:42" x14ac:dyDescent="0.35">
      <c r="A2572">
        <v>1</v>
      </c>
      <c r="B2572">
        <v>1</v>
      </c>
      <c r="C2572">
        <v>1</v>
      </c>
      <c r="D2572">
        <v>1</v>
      </c>
      <c r="E2572">
        <v>1</v>
      </c>
      <c r="F2572">
        <v>1</v>
      </c>
      <c r="G2572">
        <v>2007</v>
      </c>
      <c r="H2572">
        <v>1</v>
      </c>
      <c r="I2572">
        <v>2007</v>
      </c>
      <c r="J2572" t="s">
        <v>1250</v>
      </c>
      <c r="K2572" t="s">
        <v>574</v>
      </c>
      <c r="L2572">
        <v>28633.5</v>
      </c>
      <c r="M2572">
        <v>19458.7</v>
      </c>
      <c r="N2572">
        <v>14048.6</v>
      </c>
      <c r="O2572">
        <v>16005</v>
      </c>
      <c r="P2572">
        <v>15965.7</v>
      </c>
      <c r="Q2572">
        <v>11528.4</v>
      </c>
      <c r="R2572">
        <v>5135.58</v>
      </c>
      <c r="S2572">
        <v>3048.93</v>
      </c>
      <c r="T2572">
        <v>4555.18</v>
      </c>
      <c r="U2572">
        <v>851.55399999999997</v>
      </c>
      <c r="V2572">
        <v>1802.55</v>
      </c>
      <c r="W2572">
        <v>61.097700000000003</v>
      </c>
      <c r="X2572">
        <v>617.82600000000002</v>
      </c>
      <c r="Y2572">
        <v>261.976</v>
      </c>
      <c r="Z2572">
        <v>42.545499999999997</v>
      </c>
      <c r="AA2572">
        <v>70.924000000000007</v>
      </c>
      <c r="AB2572">
        <v>30.687999999999999</v>
      </c>
      <c r="AC2572">
        <v>9.4949100000000008</v>
      </c>
      <c r="AD2572">
        <v>76.430000000000007</v>
      </c>
      <c r="AE2572">
        <v>9.5075199999999995</v>
      </c>
      <c r="AF2572">
        <v>7.7909899999999999</v>
      </c>
      <c r="AG2572">
        <v>0.61007299999999998</v>
      </c>
      <c r="AH2572">
        <v>0.14038500000000001</v>
      </c>
      <c r="AI2572">
        <v>0.16910700000000001</v>
      </c>
      <c r="AJ2572">
        <v>2.6456300000000001</v>
      </c>
      <c r="AK2572">
        <v>0.84327099999999999</v>
      </c>
      <c r="AL2572">
        <v>0.45230999999999999</v>
      </c>
      <c r="AM2572">
        <v>0.134433</v>
      </c>
      <c r="AN2572">
        <v>0.113721</v>
      </c>
      <c r="AO2572">
        <v>9.1350899999999999E-2</v>
      </c>
      <c r="AP2572">
        <v>0.77216099999999999</v>
      </c>
    </row>
    <row r="2573" spans="1:42" x14ac:dyDescent="0.35">
      <c r="A2573">
        <v>1</v>
      </c>
      <c r="B2573">
        <v>1</v>
      </c>
      <c r="C2573">
        <v>1</v>
      </c>
      <c r="D2573">
        <v>1</v>
      </c>
      <c r="E2573">
        <v>1</v>
      </c>
      <c r="F2573">
        <v>1</v>
      </c>
      <c r="G2573">
        <v>2007</v>
      </c>
      <c r="H2573">
        <v>1</v>
      </c>
      <c r="I2573">
        <v>2007.5</v>
      </c>
      <c r="J2573" t="s">
        <v>1251</v>
      </c>
      <c r="K2573" t="s">
        <v>574</v>
      </c>
      <c r="L2573">
        <v>25395.599999999999</v>
      </c>
      <c r="M2573">
        <v>17226.2</v>
      </c>
      <c r="N2573">
        <v>12371.9</v>
      </c>
      <c r="O2573">
        <v>13934.1</v>
      </c>
      <c r="P2573">
        <v>13632.8</v>
      </c>
      <c r="Q2573">
        <v>9607.61</v>
      </c>
      <c r="R2573">
        <v>4181</v>
      </c>
      <c r="S2573">
        <v>2436.23</v>
      </c>
      <c r="T2573">
        <v>3592.78</v>
      </c>
      <c r="U2573">
        <v>666.29300000000001</v>
      </c>
      <c r="V2573">
        <v>1404.31</v>
      </c>
      <c r="W2573">
        <v>47.505099999999999</v>
      </c>
      <c r="X2573">
        <v>480.04599999999999</v>
      </c>
      <c r="Y2573">
        <v>203.541</v>
      </c>
      <c r="Z2573">
        <v>33.062399999999997</v>
      </c>
      <c r="AA2573">
        <v>55.131399999999999</v>
      </c>
      <c r="AB2573">
        <v>23.861999999999998</v>
      </c>
      <c r="AC2573">
        <v>7.3850300000000004</v>
      </c>
      <c r="AD2573">
        <v>59.461500000000001</v>
      </c>
      <c r="AE2573">
        <v>7.3983699999999999</v>
      </c>
      <c r="AF2573">
        <v>6.0638100000000001</v>
      </c>
      <c r="AG2573">
        <v>0.47490599999999999</v>
      </c>
      <c r="AH2573">
        <v>0.10929700000000001</v>
      </c>
      <c r="AI2573">
        <v>0.13167499999999999</v>
      </c>
      <c r="AJ2573">
        <v>2.0602299999999998</v>
      </c>
      <c r="AK2573">
        <v>0.65674100000000002</v>
      </c>
      <c r="AL2573">
        <v>0.35228700000000002</v>
      </c>
      <c r="AM2573">
        <v>0.104712</v>
      </c>
      <c r="AN2573">
        <v>8.8584700000000002E-2</v>
      </c>
      <c r="AO2573">
        <v>7.1163299999999999E-2</v>
      </c>
      <c r="AP2573">
        <v>0.60159700000000005</v>
      </c>
    </row>
    <row r="2574" spans="1:42" x14ac:dyDescent="0.35">
      <c r="A2574">
        <v>1</v>
      </c>
      <c r="B2574">
        <v>1</v>
      </c>
      <c r="C2574">
        <v>1</v>
      </c>
      <c r="D2574">
        <v>1</v>
      </c>
      <c r="E2574">
        <v>1</v>
      </c>
      <c r="F2574">
        <v>1</v>
      </c>
      <c r="G2574">
        <v>2008</v>
      </c>
      <c r="H2574">
        <v>1</v>
      </c>
      <c r="I2574">
        <v>2008</v>
      </c>
      <c r="J2574" t="s">
        <v>1250</v>
      </c>
      <c r="K2574" t="s">
        <v>574</v>
      </c>
      <c r="L2574">
        <v>15340.1</v>
      </c>
      <c r="M2574">
        <v>22523.9</v>
      </c>
      <c r="N2574">
        <v>15249.9</v>
      </c>
      <c r="O2574">
        <v>10895.3</v>
      </c>
      <c r="P2574">
        <v>12131.1</v>
      </c>
      <c r="Q2574">
        <v>11640.7</v>
      </c>
      <c r="R2574">
        <v>8006.82</v>
      </c>
      <c r="S2574">
        <v>3403.85</v>
      </c>
      <c r="T2574">
        <v>1946.66</v>
      </c>
      <c r="U2574">
        <v>2833.71</v>
      </c>
      <c r="V2574">
        <v>521.33600000000001</v>
      </c>
      <c r="W2574">
        <v>1094.05</v>
      </c>
      <c r="X2574">
        <v>36.936399999999999</v>
      </c>
      <c r="Y2574">
        <v>372.99299999999999</v>
      </c>
      <c r="Z2574">
        <v>158.14099999999999</v>
      </c>
      <c r="AA2574">
        <v>25.692900000000002</v>
      </c>
      <c r="AB2574">
        <v>42.855400000000003</v>
      </c>
      <c r="AC2574">
        <v>18.554300000000001</v>
      </c>
      <c r="AD2574">
        <v>5.7439900000000002</v>
      </c>
      <c r="AE2574">
        <v>46.260199999999998</v>
      </c>
      <c r="AF2574">
        <v>5.7571199999999996</v>
      </c>
      <c r="AG2574">
        <v>4.7195299999999998</v>
      </c>
      <c r="AH2574">
        <v>0.36968600000000001</v>
      </c>
      <c r="AI2574">
        <v>8.5093299999999997E-2</v>
      </c>
      <c r="AJ2574">
        <v>0.102529</v>
      </c>
      <c r="AK2574">
        <v>1.6043700000000001</v>
      </c>
      <c r="AL2574">
        <v>0.51147100000000001</v>
      </c>
      <c r="AM2574">
        <v>0.27438299999999999</v>
      </c>
      <c r="AN2574">
        <v>8.1561400000000006E-2</v>
      </c>
      <c r="AO2574">
        <v>6.9004300000000005E-2</v>
      </c>
      <c r="AP2574">
        <v>0.524146</v>
      </c>
    </row>
    <row r="2575" spans="1:42" x14ac:dyDescent="0.35">
      <c r="A2575">
        <v>1</v>
      </c>
      <c r="B2575">
        <v>1</v>
      </c>
      <c r="C2575">
        <v>1</v>
      </c>
      <c r="D2575">
        <v>1</v>
      </c>
      <c r="E2575">
        <v>1</v>
      </c>
      <c r="F2575">
        <v>1</v>
      </c>
      <c r="G2575">
        <v>2008</v>
      </c>
      <c r="H2575">
        <v>1</v>
      </c>
      <c r="I2575">
        <v>2008.5</v>
      </c>
      <c r="J2575" t="s">
        <v>1251</v>
      </c>
      <c r="K2575" t="s">
        <v>574</v>
      </c>
      <c r="L2575">
        <v>13605.4</v>
      </c>
      <c r="M2575">
        <v>19940.3</v>
      </c>
      <c r="N2575">
        <v>13430.1</v>
      </c>
      <c r="O2575">
        <v>9483.93</v>
      </c>
      <c r="P2575">
        <v>10353.1</v>
      </c>
      <c r="Q2575">
        <v>9695.11</v>
      </c>
      <c r="R2575">
        <v>6516.48</v>
      </c>
      <c r="S2575">
        <v>2720.17</v>
      </c>
      <c r="T2575">
        <v>1536.16</v>
      </c>
      <c r="U2575">
        <v>2219.06</v>
      </c>
      <c r="V2575">
        <v>406.596</v>
      </c>
      <c r="W2575">
        <v>851.745</v>
      </c>
      <c r="X2575">
        <v>28.7409</v>
      </c>
      <c r="Y2575">
        <v>290.255</v>
      </c>
      <c r="Z2575">
        <v>123.101</v>
      </c>
      <c r="AA2575">
        <v>20.007999999999999</v>
      </c>
      <c r="AB2575">
        <v>33.386000000000003</v>
      </c>
      <c r="AC2575">
        <v>14.4597</v>
      </c>
      <c r="AD2575">
        <v>4.4778099999999998</v>
      </c>
      <c r="AE2575">
        <v>36.072800000000001</v>
      </c>
      <c r="AF2575">
        <v>4.4903599999999999</v>
      </c>
      <c r="AG2575">
        <v>3.6818399999999998</v>
      </c>
      <c r="AH2575">
        <v>0.28845300000000001</v>
      </c>
      <c r="AI2575">
        <v>6.6405500000000006E-2</v>
      </c>
      <c r="AJ2575">
        <v>8.0022300000000005E-2</v>
      </c>
      <c r="AK2575">
        <v>1.2523299999999999</v>
      </c>
      <c r="AL2575">
        <v>0.399279</v>
      </c>
      <c r="AM2575">
        <v>0.21421499999999999</v>
      </c>
      <c r="AN2575">
        <v>6.3681000000000001E-2</v>
      </c>
      <c r="AO2575">
        <v>5.3880699999999997E-2</v>
      </c>
      <c r="AP2575">
        <v>0.409333</v>
      </c>
    </row>
    <row r="2576" spans="1:42" x14ac:dyDescent="0.35">
      <c r="A2576">
        <v>1</v>
      </c>
      <c r="B2576">
        <v>1</v>
      </c>
      <c r="C2576">
        <v>1</v>
      </c>
      <c r="D2576">
        <v>1</v>
      </c>
      <c r="E2576">
        <v>1</v>
      </c>
      <c r="F2576">
        <v>1</v>
      </c>
      <c r="G2576">
        <v>2009</v>
      </c>
      <c r="H2576">
        <v>1</v>
      </c>
      <c r="I2576">
        <v>2009</v>
      </c>
      <c r="J2576" t="s">
        <v>1250</v>
      </c>
      <c r="K2576" t="s">
        <v>574</v>
      </c>
      <c r="L2576">
        <v>13393.3</v>
      </c>
      <c r="M2576">
        <v>12066.9</v>
      </c>
      <c r="N2576">
        <v>17653.099999999999</v>
      </c>
      <c r="O2576">
        <v>11827.5</v>
      </c>
      <c r="P2576">
        <v>8255.35</v>
      </c>
      <c r="Q2576">
        <v>8835.64</v>
      </c>
      <c r="R2576">
        <v>8074.7</v>
      </c>
      <c r="S2576">
        <v>5303.54</v>
      </c>
      <c r="T2576">
        <v>2173.8000000000002</v>
      </c>
      <c r="U2576">
        <v>1212.23</v>
      </c>
      <c r="V2576">
        <v>1737.73</v>
      </c>
      <c r="W2576">
        <v>317.108</v>
      </c>
      <c r="X2576">
        <v>663.10400000000004</v>
      </c>
      <c r="Y2576">
        <v>22.363800000000001</v>
      </c>
      <c r="Z2576">
        <v>225.87100000000001</v>
      </c>
      <c r="AA2576">
        <v>95.825699999999998</v>
      </c>
      <c r="AB2576">
        <v>15.5809</v>
      </c>
      <c r="AC2576">
        <v>26.008900000000001</v>
      </c>
      <c r="AD2576">
        <v>11.268700000000001</v>
      </c>
      <c r="AE2576">
        <v>3.4907400000000002</v>
      </c>
      <c r="AF2576">
        <v>28.128799999999998</v>
      </c>
      <c r="AG2576">
        <v>3.5023300000000002</v>
      </c>
      <c r="AH2576">
        <v>2.8723000000000001</v>
      </c>
      <c r="AI2576">
        <v>0.22506999999999999</v>
      </c>
      <c r="AJ2576">
        <v>5.1821800000000001E-2</v>
      </c>
      <c r="AK2576">
        <v>6.2456299999999999E-2</v>
      </c>
      <c r="AL2576">
        <v>0.97753400000000001</v>
      </c>
      <c r="AM2576">
        <v>0.311697</v>
      </c>
      <c r="AN2576">
        <v>0.16724</v>
      </c>
      <c r="AO2576">
        <v>4.9720399999999998E-2</v>
      </c>
      <c r="AP2576">
        <v>0.36174099999999998</v>
      </c>
    </row>
    <row r="2577" spans="1:42" x14ac:dyDescent="0.35">
      <c r="A2577">
        <v>1</v>
      </c>
      <c r="B2577">
        <v>1</v>
      </c>
      <c r="C2577">
        <v>1</v>
      </c>
      <c r="D2577">
        <v>1</v>
      </c>
      <c r="E2577">
        <v>1</v>
      </c>
      <c r="F2577">
        <v>1</v>
      </c>
      <c r="G2577">
        <v>2009</v>
      </c>
      <c r="H2577">
        <v>1</v>
      </c>
      <c r="I2577">
        <v>2009.5</v>
      </c>
      <c r="J2577" t="s">
        <v>1251</v>
      </c>
      <c r="K2577" t="s">
        <v>574</v>
      </c>
      <c r="L2577">
        <v>11878.8</v>
      </c>
      <c r="M2577">
        <v>10683.5</v>
      </c>
      <c r="N2577">
        <v>15550.2</v>
      </c>
      <c r="O2577">
        <v>10301.1</v>
      </c>
      <c r="P2577">
        <v>7053.32</v>
      </c>
      <c r="Q2577">
        <v>7372.78</v>
      </c>
      <c r="R2577">
        <v>6589.2</v>
      </c>
      <c r="S2577">
        <v>4252.28</v>
      </c>
      <c r="T2577">
        <v>1721.89</v>
      </c>
      <c r="U2577">
        <v>953.17</v>
      </c>
      <c r="V2577">
        <v>1361.06</v>
      </c>
      <c r="W2577">
        <v>247.953</v>
      </c>
      <c r="X2577">
        <v>518.24300000000005</v>
      </c>
      <c r="Y2577">
        <v>17.479800000000001</v>
      </c>
      <c r="Z2577">
        <v>176.59899999999999</v>
      </c>
      <c r="AA2577">
        <v>74.9512</v>
      </c>
      <c r="AB2577">
        <v>12.1914</v>
      </c>
      <c r="AC2577">
        <v>20.3581</v>
      </c>
      <c r="AD2577">
        <v>8.8231099999999998</v>
      </c>
      <c r="AE2577">
        <v>2.7339099999999998</v>
      </c>
      <c r="AF2577">
        <v>22.035299999999999</v>
      </c>
      <c r="AG2577">
        <v>2.7441800000000001</v>
      </c>
      <c r="AH2577">
        <v>2.2509199999999998</v>
      </c>
      <c r="AI2577">
        <v>0.17640600000000001</v>
      </c>
      <c r="AJ2577">
        <v>4.0622100000000001E-2</v>
      </c>
      <c r="AK2577">
        <v>4.8963600000000003E-2</v>
      </c>
      <c r="AL2577">
        <v>0.76642500000000002</v>
      </c>
      <c r="AM2577">
        <v>0.24440300000000001</v>
      </c>
      <c r="AN2577">
        <v>0.13114400000000001</v>
      </c>
      <c r="AO2577">
        <v>3.8991699999999997E-2</v>
      </c>
      <c r="AP2577">
        <v>0.28372700000000001</v>
      </c>
    </row>
    <row r="2578" spans="1:42" x14ac:dyDescent="0.35">
      <c r="A2578">
        <v>1</v>
      </c>
      <c r="B2578">
        <v>1</v>
      </c>
      <c r="C2578">
        <v>1</v>
      </c>
      <c r="D2578">
        <v>1</v>
      </c>
      <c r="E2578">
        <v>1</v>
      </c>
      <c r="F2578">
        <v>1</v>
      </c>
      <c r="G2578">
        <v>2010</v>
      </c>
      <c r="H2578">
        <v>1</v>
      </c>
      <c r="I2578">
        <v>2010</v>
      </c>
      <c r="J2578" t="s">
        <v>1250</v>
      </c>
      <c r="K2578" t="s">
        <v>574</v>
      </c>
      <c r="L2578">
        <v>2602.66</v>
      </c>
      <c r="M2578">
        <v>10535.5</v>
      </c>
      <c r="N2578">
        <v>9458.76</v>
      </c>
      <c r="O2578">
        <v>13697.7</v>
      </c>
      <c r="P2578">
        <v>8971.7199999999993</v>
      </c>
      <c r="Q2578">
        <v>6026.32</v>
      </c>
      <c r="R2578">
        <v>6152.11</v>
      </c>
      <c r="S2578">
        <v>5377</v>
      </c>
      <c r="T2578">
        <v>3409.39</v>
      </c>
      <c r="U2578">
        <v>1363.92</v>
      </c>
      <c r="V2578">
        <v>749.47199999999998</v>
      </c>
      <c r="W2578">
        <v>1066.04</v>
      </c>
      <c r="X2578">
        <v>193.88</v>
      </c>
      <c r="Y2578">
        <v>405.029</v>
      </c>
      <c r="Z2578">
        <v>13.6624</v>
      </c>
      <c r="AA2578">
        <v>138.07599999999999</v>
      </c>
      <c r="AB2578">
        <v>58.623899999999999</v>
      </c>
      <c r="AC2578">
        <v>9.5392799999999998</v>
      </c>
      <c r="AD2578">
        <v>15.934900000000001</v>
      </c>
      <c r="AE2578">
        <v>6.9082800000000004</v>
      </c>
      <c r="AF2578">
        <v>2.1411600000000002</v>
      </c>
      <c r="AG2578">
        <v>17.261800000000001</v>
      </c>
      <c r="AH2578">
        <v>2.1501399999999999</v>
      </c>
      <c r="AI2578">
        <v>1.76397</v>
      </c>
      <c r="AJ2578">
        <v>0.138263</v>
      </c>
      <c r="AK2578">
        <v>3.18429E-2</v>
      </c>
      <c r="AL2578">
        <v>3.8385799999999998E-2</v>
      </c>
      <c r="AM2578">
        <v>0.600908</v>
      </c>
      <c r="AN2578">
        <v>0.191637</v>
      </c>
      <c r="AO2578">
        <v>0.102838</v>
      </c>
      <c r="AP2578">
        <v>0.25311600000000001</v>
      </c>
    </row>
    <row r="2579" spans="1:42" x14ac:dyDescent="0.35">
      <c r="A2579">
        <v>1</v>
      </c>
      <c r="B2579">
        <v>1</v>
      </c>
      <c r="C2579">
        <v>1</v>
      </c>
      <c r="D2579">
        <v>1</v>
      </c>
      <c r="E2579">
        <v>1</v>
      </c>
      <c r="F2579">
        <v>1</v>
      </c>
      <c r="G2579">
        <v>2010</v>
      </c>
      <c r="H2579">
        <v>1</v>
      </c>
      <c r="I2579">
        <v>2010.5</v>
      </c>
      <c r="J2579" t="s">
        <v>1251</v>
      </c>
      <c r="K2579" t="s">
        <v>574</v>
      </c>
      <c r="L2579">
        <v>2308.35</v>
      </c>
      <c r="M2579">
        <v>9324.33</v>
      </c>
      <c r="N2579">
        <v>8322.08</v>
      </c>
      <c r="O2579">
        <v>11897.4</v>
      </c>
      <c r="P2579">
        <v>7625.03</v>
      </c>
      <c r="Q2579">
        <v>4984.6899999999996</v>
      </c>
      <c r="R2579">
        <v>4957.82</v>
      </c>
      <c r="S2579">
        <v>4243.3999999999996</v>
      </c>
      <c r="T2579">
        <v>2651.35</v>
      </c>
      <c r="U2579">
        <v>1051.02</v>
      </c>
      <c r="V2579">
        <v>574.67499999999995</v>
      </c>
      <c r="W2579">
        <v>815.55399999999997</v>
      </c>
      <c r="X2579">
        <v>148.209</v>
      </c>
      <c r="Y2579">
        <v>309.60500000000002</v>
      </c>
      <c r="Z2579">
        <v>10.446199999999999</v>
      </c>
      <c r="AA2579">
        <v>105.61</v>
      </c>
      <c r="AB2579">
        <v>44.856200000000001</v>
      </c>
      <c r="AC2579">
        <v>7.30152</v>
      </c>
      <c r="AD2579">
        <v>12.2006</v>
      </c>
      <c r="AE2579">
        <v>5.2907599999999997</v>
      </c>
      <c r="AF2579">
        <v>1.6402099999999999</v>
      </c>
      <c r="AG2579">
        <v>13.225899999999999</v>
      </c>
      <c r="AH2579">
        <v>1.64771</v>
      </c>
      <c r="AI2579">
        <v>1.3519699999999999</v>
      </c>
      <c r="AJ2579">
        <v>0.10598399999999999</v>
      </c>
      <c r="AK2579">
        <v>2.44114E-2</v>
      </c>
      <c r="AL2579">
        <v>2.9430100000000001E-2</v>
      </c>
      <c r="AM2579">
        <v>0.46074900000000002</v>
      </c>
      <c r="AN2579">
        <v>0.146949</v>
      </c>
      <c r="AO2579">
        <v>7.88629E-2</v>
      </c>
      <c r="AP2579">
        <v>0.194136</v>
      </c>
    </row>
    <row r="2580" spans="1:42" x14ac:dyDescent="0.35">
      <c r="A2580">
        <v>1</v>
      </c>
      <c r="B2580">
        <v>1</v>
      </c>
      <c r="C2580">
        <v>1</v>
      </c>
      <c r="D2580">
        <v>1</v>
      </c>
      <c r="E2580">
        <v>1</v>
      </c>
      <c r="F2580">
        <v>1</v>
      </c>
      <c r="G2580">
        <v>2011</v>
      </c>
      <c r="H2580">
        <v>1</v>
      </c>
      <c r="I2580">
        <v>2011</v>
      </c>
      <c r="J2580" t="s">
        <v>1250</v>
      </c>
      <c r="K2580" t="s">
        <v>574</v>
      </c>
      <c r="L2580">
        <v>10921.4</v>
      </c>
      <c r="M2580">
        <v>2047.32</v>
      </c>
      <c r="N2580">
        <v>8252.39</v>
      </c>
      <c r="O2580">
        <v>7322</v>
      </c>
      <c r="P2580">
        <v>10333.700000000001</v>
      </c>
      <c r="Q2580">
        <v>6480.49</v>
      </c>
      <c r="R2580">
        <v>4123.1000000000004</v>
      </c>
      <c r="S2580">
        <v>3995.38</v>
      </c>
      <c r="T2580">
        <v>3348.8</v>
      </c>
      <c r="U2580">
        <v>2061.85</v>
      </c>
      <c r="V2580">
        <v>809.90800000000002</v>
      </c>
      <c r="W2580">
        <v>440.64600000000002</v>
      </c>
      <c r="X2580">
        <v>623.92399999999998</v>
      </c>
      <c r="Y2580">
        <v>113.297</v>
      </c>
      <c r="Z2580">
        <v>236.66300000000001</v>
      </c>
      <c r="AA2580">
        <v>7.9871800000000004</v>
      </c>
      <c r="AB2580">
        <v>80.778199999999998</v>
      </c>
      <c r="AC2580">
        <v>34.321899999999999</v>
      </c>
      <c r="AD2580">
        <v>5.5887000000000002</v>
      </c>
      <c r="AE2580">
        <v>9.3414199999999994</v>
      </c>
      <c r="AF2580">
        <v>4.0519699999999998</v>
      </c>
      <c r="AG2580">
        <v>1.2564599999999999</v>
      </c>
      <c r="AH2580">
        <v>10.1335</v>
      </c>
      <c r="AI2580">
        <v>1.26268</v>
      </c>
      <c r="AJ2580">
        <v>1.0362</v>
      </c>
      <c r="AK2580">
        <v>8.1240400000000004E-2</v>
      </c>
      <c r="AL2580">
        <v>1.87143E-2</v>
      </c>
      <c r="AM2580">
        <v>2.2563900000000001E-2</v>
      </c>
      <c r="AN2580">
        <v>0.35328199999999998</v>
      </c>
      <c r="AO2580">
        <v>0.11268300000000001</v>
      </c>
      <c r="AP2580">
        <v>0.20937700000000001</v>
      </c>
    </row>
    <row r="2581" spans="1:42" x14ac:dyDescent="0.35">
      <c r="A2581">
        <v>1</v>
      </c>
      <c r="B2581">
        <v>1</v>
      </c>
      <c r="C2581">
        <v>1</v>
      </c>
      <c r="D2581">
        <v>1</v>
      </c>
      <c r="E2581">
        <v>1</v>
      </c>
      <c r="F2581">
        <v>1</v>
      </c>
      <c r="G2581">
        <v>2011</v>
      </c>
      <c r="H2581">
        <v>1</v>
      </c>
      <c r="I2581">
        <v>2011.5</v>
      </c>
      <c r="J2581" t="s">
        <v>1251</v>
      </c>
      <c r="K2581" t="s">
        <v>574</v>
      </c>
      <c r="L2581">
        <v>9686.41</v>
      </c>
      <c r="M2581">
        <v>1812.37</v>
      </c>
      <c r="N2581">
        <v>7265.82</v>
      </c>
      <c r="O2581">
        <v>6369.13</v>
      </c>
      <c r="P2581">
        <v>8806.1200000000008</v>
      </c>
      <c r="Q2581">
        <v>5382.93</v>
      </c>
      <c r="R2581">
        <v>3341.87</v>
      </c>
      <c r="S2581">
        <v>3176.18</v>
      </c>
      <c r="T2581">
        <v>2627.11</v>
      </c>
      <c r="U2581">
        <v>1604.62</v>
      </c>
      <c r="V2581">
        <v>627.66099999999994</v>
      </c>
      <c r="W2581">
        <v>340.87200000000001</v>
      </c>
      <c r="X2581">
        <v>482.40899999999999</v>
      </c>
      <c r="Y2581">
        <v>87.609899999999996</v>
      </c>
      <c r="Z2581">
        <v>183.07300000000001</v>
      </c>
      <c r="AA2581">
        <v>6.1812699999999996</v>
      </c>
      <c r="AB2581">
        <v>62.540999999999997</v>
      </c>
      <c r="AC2581">
        <v>26.583600000000001</v>
      </c>
      <c r="AD2581">
        <v>4.3301699999999999</v>
      </c>
      <c r="AE2581">
        <v>7.24</v>
      </c>
      <c r="AF2581">
        <v>3.1412800000000001</v>
      </c>
      <c r="AG2581">
        <v>0.97428700000000001</v>
      </c>
      <c r="AH2581">
        <v>7.8593000000000002</v>
      </c>
      <c r="AI2581">
        <v>0.97946100000000003</v>
      </c>
      <c r="AJ2581">
        <v>0.803898</v>
      </c>
      <c r="AK2581">
        <v>6.3035099999999997E-2</v>
      </c>
      <c r="AL2581">
        <v>1.45221E-2</v>
      </c>
      <c r="AM2581">
        <v>1.7510899999999999E-2</v>
      </c>
      <c r="AN2581">
        <v>0.27419100000000002</v>
      </c>
      <c r="AO2581">
        <v>8.7462899999999996E-2</v>
      </c>
      <c r="AP2581">
        <v>0.16254299999999999</v>
      </c>
    </row>
    <row r="2582" spans="1:42" x14ac:dyDescent="0.35">
      <c r="A2582">
        <v>1</v>
      </c>
      <c r="B2582">
        <v>1</v>
      </c>
      <c r="C2582">
        <v>1</v>
      </c>
      <c r="D2582">
        <v>1</v>
      </c>
      <c r="E2582">
        <v>1</v>
      </c>
      <c r="F2582">
        <v>1</v>
      </c>
      <c r="G2582">
        <v>2012</v>
      </c>
      <c r="H2582">
        <v>1</v>
      </c>
      <c r="I2582">
        <v>2012</v>
      </c>
      <c r="J2582" t="s">
        <v>1250</v>
      </c>
      <c r="K2582" t="s">
        <v>574</v>
      </c>
      <c r="L2582">
        <v>4803.09</v>
      </c>
      <c r="M2582">
        <v>8591.07</v>
      </c>
      <c r="N2582">
        <v>1604.39</v>
      </c>
      <c r="O2582">
        <v>6397.19</v>
      </c>
      <c r="P2582">
        <v>5540.25</v>
      </c>
      <c r="Q2582">
        <v>7504.35</v>
      </c>
      <c r="R2582">
        <v>4471.26</v>
      </c>
      <c r="S2582">
        <v>2708.67</v>
      </c>
      <c r="T2582">
        <v>2524.94</v>
      </c>
      <c r="U2582">
        <v>2060.9499999999998</v>
      </c>
      <c r="V2582">
        <v>1248.79</v>
      </c>
      <c r="W2582">
        <v>486.423</v>
      </c>
      <c r="X2582">
        <v>263.69</v>
      </c>
      <c r="Y2582">
        <v>372.99200000000002</v>
      </c>
      <c r="Z2582">
        <v>67.746799999999993</v>
      </c>
      <c r="AA2582">
        <v>141.61799999999999</v>
      </c>
      <c r="AB2582">
        <v>4.7836800000000004</v>
      </c>
      <c r="AC2582">
        <v>48.421300000000002</v>
      </c>
      <c r="AD2582">
        <v>20.59</v>
      </c>
      <c r="AE2582">
        <v>3.3550499999999999</v>
      </c>
      <c r="AF2582">
        <v>5.6113099999999996</v>
      </c>
      <c r="AG2582">
        <v>2.43527</v>
      </c>
      <c r="AH2582">
        <v>0.75548400000000004</v>
      </c>
      <c r="AI2582">
        <v>6.0954600000000001</v>
      </c>
      <c r="AJ2582">
        <v>0.75976900000000003</v>
      </c>
      <c r="AK2582">
        <v>0.62367499999999998</v>
      </c>
      <c r="AL2582">
        <v>4.8909500000000002E-2</v>
      </c>
      <c r="AM2582">
        <v>1.1269E-2</v>
      </c>
      <c r="AN2582">
        <v>1.3589499999999999E-2</v>
      </c>
      <c r="AO2582">
        <v>0.212807</v>
      </c>
      <c r="AP2582">
        <v>0.194074</v>
      </c>
    </row>
    <row r="2583" spans="1:42" x14ac:dyDescent="0.35">
      <c r="A2583">
        <v>1</v>
      </c>
      <c r="B2583">
        <v>1</v>
      </c>
      <c r="C2583">
        <v>1</v>
      </c>
      <c r="D2583">
        <v>1</v>
      </c>
      <c r="E2583">
        <v>1</v>
      </c>
      <c r="F2583">
        <v>1</v>
      </c>
      <c r="G2583">
        <v>2012</v>
      </c>
      <c r="H2583">
        <v>1</v>
      </c>
      <c r="I2583">
        <v>2012.5</v>
      </c>
      <c r="J2583" t="s">
        <v>1251</v>
      </c>
      <c r="K2583" t="s">
        <v>574</v>
      </c>
      <c r="L2583">
        <v>4259.96</v>
      </c>
      <c r="M2583">
        <v>7603.85</v>
      </c>
      <c r="N2583">
        <v>1411.57</v>
      </c>
      <c r="O2583">
        <v>5552.82</v>
      </c>
      <c r="P2583">
        <v>4699.3900000000003</v>
      </c>
      <c r="Q2583">
        <v>6187.73</v>
      </c>
      <c r="R2583">
        <v>3590.96</v>
      </c>
      <c r="S2583">
        <v>2131.21</v>
      </c>
      <c r="T2583">
        <v>1958.98</v>
      </c>
      <c r="U2583">
        <v>1585.53</v>
      </c>
      <c r="V2583">
        <v>956.53200000000004</v>
      </c>
      <c r="W2583">
        <v>371.928</v>
      </c>
      <c r="X2583">
        <v>201.55199999999999</v>
      </c>
      <c r="Y2583">
        <v>285.18900000000002</v>
      </c>
      <c r="Z2583">
        <v>51.828600000000002</v>
      </c>
      <c r="AA2583">
        <v>108.411</v>
      </c>
      <c r="AB2583">
        <v>3.66418</v>
      </c>
      <c r="AC2583">
        <v>37.109699999999997</v>
      </c>
      <c r="AD2583">
        <v>15.7875</v>
      </c>
      <c r="AE2583">
        <v>2.5735800000000002</v>
      </c>
      <c r="AF2583">
        <v>4.3058500000000004</v>
      </c>
      <c r="AG2583">
        <v>1.8692800000000001</v>
      </c>
      <c r="AH2583">
        <v>0.58005300000000004</v>
      </c>
      <c r="AI2583">
        <v>4.6810999999999998</v>
      </c>
      <c r="AJ2583">
        <v>0.58359000000000005</v>
      </c>
      <c r="AK2583">
        <v>0.47913299999999998</v>
      </c>
      <c r="AL2583">
        <v>3.7579700000000001E-2</v>
      </c>
      <c r="AM2583">
        <v>8.6596199999999998E-3</v>
      </c>
      <c r="AN2583">
        <v>1.0444E-2</v>
      </c>
      <c r="AO2583">
        <v>0.16356699999999999</v>
      </c>
      <c r="AP2583">
        <v>0.149203</v>
      </c>
    </row>
    <row r="2584" spans="1:42" x14ac:dyDescent="0.35">
      <c r="A2584">
        <v>1</v>
      </c>
      <c r="B2584">
        <v>1</v>
      </c>
      <c r="C2584">
        <v>1</v>
      </c>
      <c r="D2584">
        <v>1</v>
      </c>
      <c r="E2584">
        <v>1</v>
      </c>
      <c r="F2584">
        <v>1</v>
      </c>
      <c r="G2584">
        <v>2013</v>
      </c>
      <c r="H2584">
        <v>1</v>
      </c>
      <c r="I2584">
        <v>2013</v>
      </c>
      <c r="J2584" t="s">
        <v>1250</v>
      </c>
      <c r="K2584" t="s">
        <v>574</v>
      </c>
      <c r="L2584">
        <v>17148.400000000001</v>
      </c>
      <c r="M2584">
        <v>3778.24</v>
      </c>
      <c r="N2584">
        <v>6730.08</v>
      </c>
      <c r="O2584">
        <v>1241.92</v>
      </c>
      <c r="P2584">
        <v>4819.8900000000003</v>
      </c>
      <c r="Q2584">
        <v>3986.14</v>
      </c>
      <c r="R2584">
        <v>5102.1099999999997</v>
      </c>
      <c r="S2584">
        <v>2883.98</v>
      </c>
      <c r="T2584">
        <v>1676.86</v>
      </c>
      <c r="U2584">
        <v>1519.88</v>
      </c>
      <c r="V2584">
        <v>1219.78</v>
      </c>
      <c r="W2584">
        <v>732.67399999999998</v>
      </c>
      <c r="X2584">
        <v>284.38200000000001</v>
      </c>
      <c r="Y2584">
        <v>154.05699999999999</v>
      </c>
      <c r="Z2584">
        <v>218.054</v>
      </c>
      <c r="AA2584">
        <v>39.650599999999997</v>
      </c>
      <c r="AB2584">
        <v>82.99</v>
      </c>
      <c r="AC2584">
        <v>2.80667</v>
      </c>
      <c r="AD2584">
        <v>28.4405</v>
      </c>
      <c r="AE2584">
        <v>12.1052</v>
      </c>
      <c r="AF2584">
        <v>1.9741299999999999</v>
      </c>
      <c r="AG2584">
        <v>3.3041</v>
      </c>
      <c r="AH2584">
        <v>1.4348399999999999</v>
      </c>
      <c r="AI2584">
        <v>0.445359</v>
      </c>
      <c r="AJ2584">
        <v>3.5949200000000001</v>
      </c>
      <c r="AK2584">
        <v>0.44826300000000002</v>
      </c>
      <c r="AL2584">
        <v>0.36808999999999997</v>
      </c>
      <c r="AM2584">
        <v>2.8874400000000001E-2</v>
      </c>
      <c r="AN2584">
        <v>6.6544500000000001E-3</v>
      </c>
      <c r="AO2584">
        <v>8.0265900000000001E-3</v>
      </c>
      <c r="AP2584">
        <v>0.240428</v>
      </c>
    </row>
    <row r="2585" spans="1:42" x14ac:dyDescent="0.35">
      <c r="A2585">
        <v>1</v>
      </c>
      <c r="B2585">
        <v>1</v>
      </c>
      <c r="C2585">
        <v>1</v>
      </c>
      <c r="D2585">
        <v>1</v>
      </c>
      <c r="E2585">
        <v>1</v>
      </c>
      <c r="F2585">
        <v>1</v>
      </c>
      <c r="G2585">
        <v>2013</v>
      </c>
      <c r="H2585">
        <v>1</v>
      </c>
      <c r="I2585">
        <v>2013.5</v>
      </c>
      <c r="J2585" t="s">
        <v>1251</v>
      </c>
      <c r="K2585" t="s">
        <v>574</v>
      </c>
      <c r="L2585">
        <v>15209.3</v>
      </c>
      <c r="M2585">
        <v>3342.82</v>
      </c>
      <c r="N2585">
        <v>5913.55</v>
      </c>
      <c r="O2585">
        <v>1074.57</v>
      </c>
      <c r="P2585">
        <v>4062.73</v>
      </c>
      <c r="Q2585">
        <v>3253.69</v>
      </c>
      <c r="R2585">
        <v>4041.48</v>
      </c>
      <c r="S2585">
        <v>2231.1</v>
      </c>
      <c r="T2585">
        <v>1276.0899999999999</v>
      </c>
      <c r="U2585">
        <v>1144.99</v>
      </c>
      <c r="V2585">
        <v>914.02800000000002</v>
      </c>
      <c r="W2585">
        <v>547.79399999999998</v>
      </c>
      <c r="X2585">
        <v>212.512</v>
      </c>
      <c r="Y2585">
        <v>115.15600000000001</v>
      </c>
      <c r="Z2585">
        <v>163.09200000000001</v>
      </c>
      <c r="AA2585">
        <v>29.6768</v>
      </c>
      <c r="AB2585">
        <v>62.1556</v>
      </c>
      <c r="AC2585">
        <v>2.1033300000000001</v>
      </c>
      <c r="AD2585">
        <v>21.3248</v>
      </c>
      <c r="AE2585">
        <v>9.0807000000000002</v>
      </c>
      <c r="AF2585">
        <v>1.4814799999999999</v>
      </c>
      <c r="AG2585">
        <v>2.4803999999999999</v>
      </c>
      <c r="AH2585">
        <v>1.07745</v>
      </c>
      <c r="AI2585">
        <v>0.33451599999999998</v>
      </c>
      <c r="AJ2585">
        <v>2.70078</v>
      </c>
      <c r="AK2585">
        <v>0.33683299999999999</v>
      </c>
      <c r="AL2585">
        <v>0.27663300000000002</v>
      </c>
      <c r="AM2585">
        <v>2.1703199999999999E-2</v>
      </c>
      <c r="AN2585">
        <v>5.0023899999999998E-3</v>
      </c>
      <c r="AO2585">
        <v>6.0346100000000001E-3</v>
      </c>
      <c r="AP2585">
        <v>0.180807</v>
      </c>
    </row>
    <row r="2586" spans="1:42" x14ac:dyDescent="0.35">
      <c r="A2586">
        <v>1</v>
      </c>
      <c r="B2586">
        <v>1</v>
      </c>
      <c r="C2586">
        <v>1</v>
      </c>
      <c r="D2586">
        <v>1</v>
      </c>
      <c r="E2586">
        <v>1</v>
      </c>
      <c r="F2586">
        <v>1</v>
      </c>
      <c r="G2586">
        <v>2014</v>
      </c>
      <c r="H2586">
        <v>1</v>
      </c>
      <c r="I2586">
        <v>2014</v>
      </c>
      <c r="J2586" t="s">
        <v>1250</v>
      </c>
      <c r="K2586" t="s">
        <v>574</v>
      </c>
      <c r="L2586">
        <v>24188.7</v>
      </c>
      <c r="M2586">
        <v>13489.4</v>
      </c>
      <c r="N2586">
        <v>2957.58</v>
      </c>
      <c r="O2586">
        <v>5196.09</v>
      </c>
      <c r="P2586">
        <v>929.77200000000005</v>
      </c>
      <c r="Q2586">
        <v>3424.52</v>
      </c>
      <c r="R2586">
        <v>2655.83</v>
      </c>
      <c r="S2586">
        <v>3201.33</v>
      </c>
      <c r="T2586">
        <v>1726.02</v>
      </c>
      <c r="U2586">
        <v>971.09799999999996</v>
      </c>
      <c r="V2586">
        <v>862.56799999999998</v>
      </c>
      <c r="W2586">
        <v>684.91499999999996</v>
      </c>
      <c r="X2586">
        <v>409.56599999999997</v>
      </c>
      <c r="Y2586">
        <v>158.80500000000001</v>
      </c>
      <c r="Z2586">
        <v>86.078500000000005</v>
      </c>
      <c r="AA2586">
        <v>121.98399999999999</v>
      </c>
      <c r="AB2586">
        <v>22.2118</v>
      </c>
      <c r="AC2586">
        <v>46.551600000000001</v>
      </c>
      <c r="AD2586">
        <v>1.5762400000000001</v>
      </c>
      <c r="AE2586">
        <v>15.9893</v>
      </c>
      <c r="AF2586">
        <v>6.8118699999999999</v>
      </c>
      <c r="AG2586">
        <v>1.1117699999999999</v>
      </c>
      <c r="AH2586">
        <v>1.86205</v>
      </c>
      <c r="AI2586">
        <v>0.80908800000000003</v>
      </c>
      <c r="AJ2586">
        <v>0.25125999999999998</v>
      </c>
      <c r="AK2586">
        <v>2.0290300000000001</v>
      </c>
      <c r="AL2586">
        <v>0.25310199999999999</v>
      </c>
      <c r="AM2586">
        <v>0.2079</v>
      </c>
      <c r="AN2586">
        <v>1.6313000000000001E-2</v>
      </c>
      <c r="AO2586">
        <v>3.7604700000000001E-3</v>
      </c>
      <c r="AP2586">
        <v>0.14050799999999999</v>
      </c>
    </row>
    <row r="2587" spans="1:42" x14ac:dyDescent="0.35">
      <c r="A2587">
        <v>1</v>
      </c>
      <c r="B2587">
        <v>1</v>
      </c>
      <c r="C2587">
        <v>1</v>
      </c>
      <c r="D2587">
        <v>1</v>
      </c>
      <c r="E2587">
        <v>1</v>
      </c>
      <c r="F2587">
        <v>1</v>
      </c>
      <c r="G2587">
        <v>2014</v>
      </c>
      <c r="H2587">
        <v>1</v>
      </c>
      <c r="I2587">
        <v>2014.5</v>
      </c>
      <c r="J2587" t="s">
        <v>1251</v>
      </c>
      <c r="K2587" t="s">
        <v>574</v>
      </c>
      <c r="L2587">
        <v>21453.5</v>
      </c>
      <c r="M2587">
        <v>11944.5</v>
      </c>
      <c r="N2587">
        <v>2604.38</v>
      </c>
      <c r="O2587">
        <v>4511.28</v>
      </c>
      <c r="P2587">
        <v>787.18799999999999</v>
      </c>
      <c r="Q2587">
        <v>2815.3</v>
      </c>
      <c r="R2587">
        <v>2131.1999999999998</v>
      </c>
      <c r="S2587">
        <v>2526.88</v>
      </c>
      <c r="T2587">
        <v>1348.81</v>
      </c>
      <c r="U2587">
        <v>754.99</v>
      </c>
      <c r="V2587">
        <v>669.38099999999997</v>
      </c>
      <c r="W2587">
        <v>531.57600000000002</v>
      </c>
      <c r="X2587">
        <v>318.21699999999998</v>
      </c>
      <c r="Y2587">
        <v>123.565</v>
      </c>
      <c r="Z2587">
        <v>67.0779</v>
      </c>
      <c r="AA2587">
        <v>95.1922</v>
      </c>
      <c r="AB2587">
        <v>17.3553</v>
      </c>
      <c r="AC2587">
        <v>36.413699999999999</v>
      </c>
      <c r="AD2587">
        <v>1.2341500000000001</v>
      </c>
      <c r="AE2587">
        <v>12.5296</v>
      </c>
      <c r="AF2587">
        <v>5.3417000000000003</v>
      </c>
      <c r="AG2587">
        <v>0.87235399999999996</v>
      </c>
      <c r="AH2587">
        <v>1.4618199999999999</v>
      </c>
      <c r="AI2587">
        <v>0.63546400000000003</v>
      </c>
      <c r="AJ2587">
        <v>0.19741700000000001</v>
      </c>
      <c r="AK2587">
        <v>1.5947499999999999</v>
      </c>
      <c r="AL2587">
        <v>0.198985</v>
      </c>
      <c r="AM2587">
        <v>0.16348699999999999</v>
      </c>
      <c r="AN2587">
        <v>1.2831E-2</v>
      </c>
      <c r="AO2587">
        <v>2.9584400000000001E-3</v>
      </c>
      <c r="AP2587">
        <v>0.11059099999999999</v>
      </c>
    </row>
    <row r="2588" spans="1:42" x14ac:dyDescent="0.35">
      <c r="A2588">
        <v>1</v>
      </c>
      <c r="B2588">
        <v>1</v>
      </c>
      <c r="C2588">
        <v>1</v>
      </c>
      <c r="D2588">
        <v>1</v>
      </c>
      <c r="E2588">
        <v>1</v>
      </c>
      <c r="F2588">
        <v>1</v>
      </c>
      <c r="G2588">
        <v>2015</v>
      </c>
      <c r="H2588">
        <v>1</v>
      </c>
      <c r="I2588">
        <v>2015</v>
      </c>
      <c r="J2588" t="s">
        <v>1250</v>
      </c>
      <c r="K2588" t="s">
        <v>574</v>
      </c>
      <c r="L2588">
        <v>4581.1099999999997</v>
      </c>
      <c r="M2588">
        <v>19027.5</v>
      </c>
      <c r="N2588">
        <v>10576.6</v>
      </c>
      <c r="O2588">
        <v>2293.36</v>
      </c>
      <c r="P2588">
        <v>3916.72</v>
      </c>
      <c r="Q2588">
        <v>666.47</v>
      </c>
      <c r="R2588">
        <v>2314.4699999999998</v>
      </c>
      <c r="S2588">
        <v>1710.2</v>
      </c>
      <c r="T2588">
        <v>1994.52</v>
      </c>
      <c r="U2588">
        <v>1054.04</v>
      </c>
      <c r="V2588">
        <v>586.97400000000005</v>
      </c>
      <c r="W2588">
        <v>519.46199999999999</v>
      </c>
      <c r="X2588">
        <v>412.56700000000001</v>
      </c>
      <c r="Y2588">
        <v>247.24299999999999</v>
      </c>
      <c r="Z2588">
        <v>96.144900000000007</v>
      </c>
      <c r="AA2588">
        <v>52.2714</v>
      </c>
      <c r="AB2588">
        <v>74.284700000000001</v>
      </c>
      <c r="AC2588">
        <v>13.560600000000001</v>
      </c>
      <c r="AD2588">
        <v>28.483499999999999</v>
      </c>
      <c r="AE2588">
        <v>0.96630899999999997</v>
      </c>
      <c r="AF2588">
        <v>9.8184100000000001</v>
      </c>
      <c r="AG2588">
        <v>4.1888300000000003</v>
      </c>
      <c r="AH2588">
        <v>0.68449400000000005</v>
      </c>
      <c r="AI2588">
        <v>1.14761</v>
      </c>
      <c r="AJ2588">
        <v>0.49909900000000001</v>
      </c>
      <c r="AK2588">
        <v>0.155112</v>
      </c>
      <c r="AL2588">
        <v>1.25342</v>
      </c>
      <c r="AM2588">
        <v>0.15643899999999999</v>
      </c>
      <c r="AN2588">
        <v>0.12856200000000001</v>
      </c>
      <c r="AO2588">
        <v>1.0092200000000001E-2</v>
      </c>
      <c r="AP2588">
        <v>8.9371500000000006E-2</v>
      </c>
    </row>
    <row r="2589" spans="1:42" x14ac:dyDescent="0.35">
      <c r="A2589">
        <v>1</v>
      </c>
      <c r="B2589">
        <v>1</v>
      </c>
      <c r="C2589">
        <v>1</v>
      </c>
      <c r="D2589">
        <v>1</v>
      </c>
      <c r="E2589">
        <v>1</v>
      </c>
      <c r="F2589">
        <v>1</v>
      </c>
      <c r="G2589">
        <v>2015</v>
      </c>
      <c r="H2589">
        <v>1</v>
      </c>
      <c r="I2589">
        <v>2015.5</v>
      </c>
      <c r="J2589" t="s">
        <v>1251</v>
      </c>
      <c r="K2589" t="s">
        <v>574</v>
      </c>
      <c r="L2589">
        <v>4063.08</v>
      </c>
      <c r="M2589">
        <v>16871.099999999999</v>
      </c>
      <c r="N2589">
        <v>9357.42</v>
      </c>
      <c r="O2589">
        <v>2008.63</v>
      </c>
      <c r="P2589">
        <v>3344.74</v>
      </c>
      <c r="Q2589">
        <v>549.42700000000002</v>
      </c>
      <c r="R2589">
        <v>1853.27</v>
      </c>
      <c r="S2589">
        <v>1349.67</v>
      </c>
      <c r="T2589">
        <v>1566.98</v>
      </c>
      <c r="U2589">
        <v>827.91700000000003</v>
      </c>
      <c r="V2589">
        <v>461.666</v>
      </c>
      <c r="W2589">
        <v>409.334</v>
      </c>
      <c r="X2589">
        <v>325.76600000000002</v>
      </c>
      <c r="Y2589">
        <v>195.62200000000001</v>
      </c>
      <c r="Z2589">
        <v>76.219399999999993</v>
      </c>
      <c r="AA2589">
        <v>41.513800000000003</v>
      </c>
      <c r="AB2589">
        <v>59.095199999999998</v>
      </c>
      <c r="AC2589">
        <v>10.8042</v>
      </c>
      <c r="AD2589">
        <v>22.724900000000002</v>
      </c>
      <c r="AE2589">
        <v>0.771899</v>
      </c>
      <c r="AF2589">
        <v>7.85175</v>
      </c>
      <c r="AG2589">
        <v>3.35311</v>
      </c>
      <c r="AH2589">
        <v>0.54841499999999999</v>
      </c>
      <c r="AI2589">
        <v>0.92019200000000001</v>
      </c>
      <c r="AJ2589">
        <v>0.40047500000000003</v>
      </c>
      <c r="AK2589">
        <v>0.124539</v>
      </c>
      <c r="AL2589">
        <v>1.0069300000000001</v>
      </c>
      <c r="AM2589">
        <v>0.12573699999999999</v>
      </c>
      <c r="AN2589">
        <v>0.103378</v>
      </c>
      <c r="AO2589">
        <v>8.1186000000000001E-3</v>
      </c>
      <c r="AP2589">
        <v>7.1959800000000004E-2</v>
      </c>
    </row>
    <row r="2590" spans="1:42" x14ac:dyDescent="0.35">
      <c r="A2590">
        <v>1</v>
      </c>
      <c r="B2590">
        <v>1</v>
      </c>
      <c r="C2590">
        <v>1</v>
      </c>
      <c r="D2590">
        <v>1</v>
      </c>
      <c r="E2590">
        <v>1</v>
      </c>
      <c r="F2590">
        <v>1</v>
      </c>
      <c r="G2590">
        <v>2016</v>
      </c>
      <c r="H2590">
        <v>1</v>
      </c>
      <c r="I2590">
        <v>2016</v>
      </c>
      <c r="J2590" t="s">
        <v>1250</v>
      </c>
      <c r="K2590" t="s">
        <v>574</v>
      </c>
      <c r="L2590">
        <v>17928.3</v>
      </c>
      <c r="M2590">
        <v>3603.63</v>
      </c>
      <c r="N2590">
        <v>14959.1</v>
      </c>
      <c r="O2590">
        <v>8278.81</v>
      </c>
      <c r="P2590">
        <v>1759.24</v>
      </c>
      <c r="Q2590">
        <v>2856.29</v>
      </c>
      <c r="R2590">
        <v>452.93799999999999</v>
      </c>
      <c r="S2590">
        <v>1483.98</v>
      </c>
      <c r="T2590">
        <v>1065.1400000000001</v>
      </c>
      <c r="U2590">
        <v>1231.0899999999999</v>
      </c>
      <c r="V2590">
        <v>650.303</v>
      </c>
      <c r="W2590">
        <v>363.108</v>
      </c>
      <c r="X2590">
        <v>322.55399999999997</v>
      </c>
      <c r="Y2590">
        <v>257.22699999999998</v>
      </c>
      <c r="Z2590">
        <v>154.779</v>
      </c>
      <c r="AA2590">
        <v>60.423299999999998</v>
      </c>
      <c r="AB2590">
        <v>32.970100000000002</v>
      </c>
      <c r="AC2590">
        <v>47.011600000000001</v>
      </c>
      <c r="AD2590">
        <v>8.6080199999999998</v>
      </c>
      <c r="AE2590">
        <v>18.130500000000001</v>
      </c>
      <c r="AF2590">
        <v>0.61660099999999995</v>
      </c>
      <c r="AG2590">
        <v>6.2790100000000004</v>
      </c>
      <c r="AH2590">
        <v>2.6841300000000001</v>
      </c>
      <c r="AI2590">
        <v>0.43938899999999997</v>
      </c>
      <c r="AJ2590">
        <v>0.73783799999999999</v>
      </c>
      <c r="AK2590">
        <v>0.32134000000000001</v>
      </c>
      <c r="AL2590">
        <v>9.9992600000000001E-2</v>
      </c>
      <c r="AM2590">
        <v>0.80891299999999999</v>
      </c>
      <c r="AN2590">
        <v>0.10106</v>
      </c>
      <c r="AO2590">
        <v>8.3126699999999998E-2</v>
      </c>
      <c r="AP2590">
        <v>6.4471299999999995E-2</v>
      </c>
    </row>
    <row r="2591" spans="1:42" x14ac:dyDescent="0.35">
      <c r="A2591">
        <v>1</v>
      </c>
      <c r="B2591">
        <v>1</v>
      </c>
      <c r="C2591">
        <v>1</v>
      </c>
      <c r="D2591">
        <v>1</v>
      </c>
      <c r="E2591">
        <v>1</v>
      </c>
      <c r="F2591">
        <v>1</v>
      </c>
      <c r="G2591">
        <v>2016</v>
      </c>
      <c r="H2591">
        <v>1</v>
      </c>
      <c r="I2591">
        <v>2016.5</v>
      </c>
      <c r="J2591" t="s">
        <v>1251</v>
      </c>
      <c r="K2591" t="s">
        <v>574</v>
      </c>
      <c r="L2591">
        <v>15901</v>
      </c>
      <c r="M2591">
        <v>3195.79</v>
      </c>
      <c r="N2591">
        <v>13252.2</v>
      </c>
      <c r="O2591">
        <v>7294</v>
      </c>
      <c r="P2591">
        <v>1527.38</v>
      </c>
      <c r="Q2591">
        <v>2424.98</v>
      </c>
      <c r="R2591">
        <v>376.84699999999998</v>
      </c>
      <c r="S2591">
        <v>1222.1400000000001</v>
      </c>
      <c r="T2591">
        <v>874.70500000000004</v>
      </c>
      <c r="U2591">
        <v>1011.12</v>
      </c>
      <c r="V2591">
        <v>534.71699999999998</v>
      </c>
      <c r="W2591">
        <v>299.01</v>
      </c>
      <c r="X2591">
        <v>266.03300000000002</v>
      </c>
      <c r="Y2591">
        <v>212.48400000000001</v>
      </c>
      <c r="Z2591">
        <v>128.04599999999999</v>
      </c>
      <c r="AA2591">
        <v>50.055799999999998</v>
      </c>
      <c r="AB2591">
        <v>27.3474</v>
      </c>
      <c r="AC2591">
        <v>39.038800000000002</v>
      </c>
      <c r="AD2591">
        <v>7.1554900000000004</v>
      </c>
      <c r="AE2591">
        <v>15.084899999999999</v>
      </c>
      <c r="AF2591">
        <v>0.51344400000000001</v>
      </c>
      <c r="AG2591">
        <v>5.2323399999999998</v>
      </c>
      <c r="AH2591">
        <v>2.2381500000000001</v>
      </c>
      <c r="AI2591">
        <v>0.36659399999999998</v>
      </c>
      <c r="AJ2591">
        <v>0.61591300000000004</v>
      </c>
      <c r="AK2591">
        <v>0.26836100000000002</v>
      </c>
      <c r="AL2591">
        <v>8.3540400000000001E-2</v>
      </c>
      <c r="AM2591">
        <v>0.67605899999999997</v>
      </c>
      <c r="AN2591">
        <v>8.4489800000000004E-2</v>
      </c>
      <c r="AO2591">
        <v>6.9517599999999999E-2</v>
      </c>
      <c r="AP2591">
        <v>5.3951699999999998E-2</v>
      </c>
    </row>
    <row r="2592" spans="1:42" x14ac:dyDescent="0.35">
      <c r="A2592">
        <v>1</v>
      </c>
      <c r="B2592">
        <v>1</v>
      </c>
      <c r="C2592">
        <v>1</v>
      </c>
      <c r="D2592">
        <v>1</v>
      </c>
      <c r="E2592">
        <v>1</v>
      </c>
      <c r="F2592">
        <v>1</v>
      </c>
      <c r="G2592">
        <v>2017</v>
      </c>
      <c r="H2592">
        <v>1</v>
      </c>
      <c r="I2592">
        <v>2017</v>
      </c>
      <c r="J2592" t="s">
        <v>1250</v>
      </c>
      <c r="K2592" t="s">
        <v>574</v>
      </c>
      <c r="L2592">
        <v>4465.16</v>
      </c>
      <c r="M2592">
        <v>14102.9</v>
      </c>
      <c r="N2592">
        <v>2834.11</v>
      </c>
      <c r="O2592">
        <v>11740.1</v>
      </c>
      <c r="P2592">
        <v>6426.33</v>
      </c>
      <c r="Q2592">
        <v>1326.08</v>
      </c>
      <c r="R2592">
        <v>2058.8000000000002</v>
      </c>
      <c r="S2592">
        <v>313.53899999999999</v>
      </c>
      <c r="T2592">
        <v>1006.5</v>
      </c>
      <c r="U2592">
        <v>718.32</v>
      </c>
      <c r="V2592">
        <v>830.45699999999999</v>
      </c>
      <c r="W2592">
        <v>439.67500000000001</v>
      </c>
      <c r="X2592">
        <v>246.227</v>
      </c>
      <c r="Y2592">
        <v>219.417</v>
      </c>
      <c r="Z2592">
        <v>175.523</v>
      </c>
      <c r="AA2592">
        <v>105.93</v>
      </c>
      <c r="AB2592">
        <v>41.467199999999998</v>
      </c>
      <c r="AC2592">
        <v>22.683700000000002</v>
      </c>
      <c r="AD2592">
        <v>32.418100000000003</v>
      </c>
      <c r="AE2592">
        <v>5.9480599999999999</v>
      </c>
      <c r="AF2592">
        <v>12.551</v>
      </c>
      <c r="AG2592">
        <v>0.42754500000000001</v>
      </c>
      <c r="AH2592">
        <v>4.36015</v>
      </c>
      <c r="AI2592">
        <v>1.8662799999999999</v>
      </c>
      <c r="AJ2592">
        <v>0.30585899999999999</v>
      </c>
      <c r="AK2592">
        <v>0.51413600000000004</v>
      </c>
      <c r="AL2592">
        <v>0.22411700000000001</v>
      </c>
      <c r="AM2592">
        <v>6.9795200000000002E-2</v>
      </c>
      <c r="AN2592">
        <v>0.565025</v>
      </c>
      <c r="AO2592">
        <v>7.0636299999999999E-2</v>
      </c>
      <c r="AP2592">
        <v>0.103285</v>
      </c>
    </row>
    <row r="2593" spans="1:57" x14ac:dyDescent="0.35">
      <c r="A2593">
        <v>1</v>
      </c>
      <c r="B2593">
        <v>1</v>
      </c>
      <c r="C2593">
        <v>1</v>
      </c>
      <c r="D2593">
        <v>1</v>
      </c>
      <c r="E2593">
        <v>1</v>
      </c>
      <c r="F2593">
        <v>1</v>
      </c>
      <c r="G2593">
        <v>2017</v>
      </c>
      <c r="H2593">
        <v>1</v>
      </c>
      <c r="I2593">
        <v>2017.5</v>
      </c>
      <c r="J2593" t="s">
        <v>1251</v>
      </c>
      <c r="K2593" t="s">
        <v>574</v>
      </c>
      <c r="L2593">
        <v>3960.24</v>
      </c>
      <c r="M2593">
        <v>12506.8</v>
      </c>
      <c r="N2593">
        <v>2510.8200000000002</v>
      </c>
      <c r="O2593">
        <v>10347</v>
      </c>
      <c r="P2593">
        <v>5589.04</v>
      </c>
      <c r="Q2593">
        <v>1132.3399999999999</v>
      </c>
      <c r="R2593">
        <v>1731.83</v>
      </c>
      <c r="S2593">
        <v>261.83699999999999</v>
      </c>
      <c r="T2593">
        <v>838.75400000000002</v>
      </c>
      <c r="U2593">
        <v>598.55399999999997</v>
      </c>
      <c r="V2593">
        <v>692.40099999999995</v>
      </c>
      <c r="W2593">
        <v>366.88200000000001</v>
      </c>
      <c r="X2593">
        <v>205.64400000000001</v>
      </c>
      <c r="Y2593">
        <v>183.41399999999999</v>
      </c>
      <c r="Z2593">
        <v>146.84899999999999</v>
      </c>
      <c r="AA2593">
        <v>88.695400000000006</v>
      </c>
      <c r="AB2593">
        <v>34.746499999999997</v>
      </c>
      <c r="AC2593">
        <v>19.020199999999999</v>
      </c>
      <c r="AD2593">
        <v>27.199400000000001</v>
      </c>
      <c r="AE2593">
        <v>4.99336</v>
      </c>
      <c r="AF2593">
        <v>10.5418</v>
      </c>
      <c r="AG2593">
        <v>0.35926999999999998</v>
      </c>
      <c r="AH2593">
        <v>3.6653899999999999</v>
      </c>
      <c r="AI2593">
        <v>1.56948</v>
      </c>
      <c r="AJ2593">
        <v>0.25730500000000001</v>
      </c>
      <c r="AK2593">
        <v>0.43264799999999998</v>
      </c>
      <c r="AL2593">
        <v>0.18864600000000001</v>
      </c>
      <c r="AM2593">
        <v>5.8762799999999997E-2</v>
      </c>
      <c r="AN2593">
        <v>0.47581600000000002</v>
      </c>
      <c r="AO2593">
        <v>5.9495699999999999E-2</v>
      </c>
      <c r="AP2593">
        <v>8.7033399999999997E-2</v>
      </c>
    </row>
    <row r="2594" spans="1:57" x14ac:dyDescent="0.35">
      <c r="A2594">
        <v>1</v>
      </c>
      <c r="B2594">
        <v>1</v>
      </c>
      <c r="C2594">
        <v>1</v>
      </c>
      <c r="D2594">
        <v>1</v>
      </c>
      <c r="E2594">
        <v>1</v>
      </c>
      <c r="F2594">
        <v>1</v>
      </c>
      <c r="G2594">
        <v>2018</v>
      </c>
      <c r="H2594">
        <v>1</v>
      </c>
      <c r="I2594">
        <v>2018</v>
      </c>
      <c r="J2594" t="s">
        <v>1250</v>
      </c>
      <c r="K2594" t="s">
        <v>574</v>
      </c>
      <c r="L2594">
        <v>21739.8</v>
      </c>
      <c r="M2594">
        <v>3512.42</v>
      </c>
      <c r="N2594">
        <v>11091.4</v>
      </c>
      <c r="O2594">
        <v>2224.42</v>
      </c>
      <c r="P2594">
        <v>9119.26</v>
      </c>
      <c r="Q2594">
        <v>4860.84</v>
      </c>
      <c r="R2594">
        <v>966.91499999999996</v>
      </c>
      <c r="S2594">
        <v>1456.78</v>
      </c>
      <c r="T2594">
        <v>218.661</v>
      </c>
      <c r="U2594">
        <v>698.96799999999996</v>
      </c>
      <c r="V2594">
        <v>498.75599999999997</v>
      </c>
      <c r="W2594">
        <v>577.29600000000005</v>
      </c>
      <c r="X2594">
        <v>306.14100000000002</v>
      </c>
      <c r="Y2594">
        <v>171.749</v>
      </c>
      <c r="Z2594">
        <v>153.32</v>
      </c>
      <c r="AA2594">
        <v>122.858</v>
      </c>
      <c r="AB2594">
        <v>74.265000000000001</v>
      </c>
      <c r="AC2594">
        <v>29.114999999999998</v>
      </c>
      <c r="AD2594">
        <v>15.948399999999999</v>
      </c>
      <c r="AE2594">
        <v>22.820900000000002</v>
      </c>
      <c r="AF2594">
        <v>4.1918899999999999</v>
      </c>
      <c r="AG2594">
        <v>8.8543299999999991</v>
      </c>
      <c r="AH2594">
        <v>0.301898</v>
      </c>
      <c r="AI2594">
        <v>3.08134</v>
      </c>
      <c r="AJ2594">
        <v>1.31989</v>
      </c>
      <c r="AK2594">
        <v>0.21645900000000001</v>
      </c>
      <c r="AL2594">
        <v>0.36407499999999998</v>
      </c>
      <c r="AM2594">
        <v>0.15878900000000001</v>
      </c>
      <c r="AN2594">
        <v>4.9474299999999999E-2</v>
      </c>
      <c r="AO2594">
        <v>0.40069199999999999</v>
      </c>
      <c r="AP2594">
        <v>0.12345100000000001</v>
      </c>
    </row>
    <row r="2595" spans="1:57" x14ac:dyDescent="0.35">
      <c r="A2595">
        <v>1</v>
      </c>
      <c r="B2595">
        <v>1</v>
      </c>
      <c r="C2595">
        <v>1</v>
      </c>
      <c r="D2595">
        <v>1</v>
      </c>
      <c r="E2595">
        <v>1</v>
      </c>
      <c r="F2595">
        <v>1</v>
      </c>
      <c r="G2595">
        <v>2018</v>
      </c>
      <c r="H2595">
        <v>1</v>
      </c>
      <c r="I2595">
        <v>2018.5</v>
      </c>
      <c r="J2595" t="s">
        <v>1251</v>
      </c>
      <c r="K2595" t="s">
        <v>574</v>
      </c>
      <c r="L2595">
        <v>19281.5</v>
      </c>
      <c r="M2595">
        <v>3115.01</v>
      </c>
      <c r="N2595">
        <v>9829.6299999999992</v>
      </c>
      <c r="O2595">
        <v>1964.27</v>
      </c>
      <c r="P2595">
        <v>7975.2</v>
      </c>
      <c r="Q2595">
        <v>4184.28</v>
      </c>
      <c r="R2595">
        <v>819.21500000000003</v>
      </c>
      <c r="S2595">
        <v>1223.82</v>
      </c>
      <c r="T2595">
        <v>183.23699999999999</v>
      </c>
      <c r="U2595">
        <v>585.66899999999998</v>
      </c>
      <c r="V2595">
        <v>418.17500000000001</v>
      </c>
      <c r="W2595">
        <v>484.44600000000003</v>
      </c>
      <c r="X2595">
        <v>257.14100000000002</v>
      </c>
      <c r="Y2595">
        <v>144.393</v>
      </c>
      <c r="Z2595">
        <v>129.012</v>
      </c>
      <c r="AA2595">
        <v>103.465</v>
      </c>
      <c r="AB2595">
        <v>62.589100000000002</v>
      </c>
      <c r="AC2595">
        <v>24.554300000000001</v>
      </c>
      <c r="AD2595">
        <v>13.458399999999999</v>
      </c>
      <c r="AE2595">
        <v>19.2685</v>
      </c>
      <c r="AF2595">
        <v>3.5411100000000002</v>
      </c>
      <c r="AG2595">
        <v>7.4829999999999997</v>
      </c>
      <c r="AH2595">
        <v>0.255241</v>
      </c>
      <c r="AI2595">
        <v>2.6060400000000001</v>
      </c>
      <c r="AJ2595">
        <v>1.1166400000000001</v>
      </c>
      <c r="AK2595">
        <v>0.18317700000000001</v>
      </c>
      <c r="AL2595">
        <v>0.30817099999999997</v>
      </c>
      <c r="AM2595">
        <v>0.134436</v>
      </c>
      <c r="AN2595">
        <v>4.1894800000000003E-2</v>
      </c>
      <c r="AO2595">
        <v>0.339368</v>
      </c>
      <c r="AP2595">
        <v>0.104599</v>
      </c>
    </row>
    <row r="2596" spans="1:57" x14ac:dyDescent="0.35">
      <c r="A2596">
        <v>1</v>
      </c>
      <c r="B2596">
        <v>1</v>
      </c>
      <c r="C2596">
        <v>1</v>
      </c>
      <c r="D2596">
        <v>1</v>
      </c>
      <c r="E2596">
        <v>1</v>
      </c>
      <c r="F2596">
        <v>1</v>
      </c>
      <c r="G2596">
        <v>2019</v>
      </c>
      <c r="H2596">
        <v>1</v>
      </c>
      <c r="I2596">
        <v>2019</v>
      </c>
      <c r="J2596" t="s">
        <v>1250</v>
      </c>
      <c r="K2596" t="s">
        <v>574</v>
      </c>
      <c r="L2596">
        <v>21714.2</v>
      </c>
      <c r="M2596">
        <v>17101.099999999999</v>
      </c>
      <c r="N2596">
        <v>2762.57</v>
      </c>
      <c r="O2596">
        <v>8711.42</v>
      </c>
      <c r="P2596">
        <v>1734.55</v>
      </c>
      <c r="Q2596">
        <v>6974.67</v>
      </c>
      <c r="R2596">
        <v>3601.89</v>
      </c>
      <c r="S2596">
        <v>694.077</v>
      </c>
      <c r="T2596">
        <v>1028.1099999999999</v>
      </c>
      <c r="U2596">
        <v>153.55199999999999</v>
      </c>
      <c r="V2596">
        <v>490.73599999999999</v>
      </c>
      <c r="W2596">
        <v>350.61399999999998</v>
      </c>
      <c r="X2596">
        <v>406.529</v>
      </c>
      <c r="Y2596">
        <v>215.98500000000001</v>
      </c>
      <c r="Z2596">
        <v>121.39400000000001</v>
      </c>
      <c r="AA2596">
        <v>108.559</v>
      </c>
      <c r="AB2596">
        <v>87.132800000000003</v>
      </c>
      <c r="AC2596">
        <v>52.748899999999999</v>
      </c>
      <c r="AD2596">
        <v>20.707899999999999</v>
      </c>
      <c r="AE2596">
        <v>11.357200000000001</v>
      </c>
      <c r="AF2596">
        <v>16.269100000000002</v>
      </c>
      <c r="AG2596">
        <v>2.9913500000000002</v>
      </c>
      <c r="AH2596">
        <v>6.3240499999999997</v>
      </c>
      <c r="AI2596">
        <v>0.21579400000000001</v>
      </c>
      <c r="AJ2596">
        <v>2.2040500000000001</v>
      </c>
      <c r="AK2596">
        <v>0.94469099999999995</v>
      </c>
      <c r="AL2596">
        <v>0.15501200000000001</v>
      </c>
      <c r="AM2596">
        <v>0.26085199999999997</v>
      </c>
      <c r="AN2596">
        <v>0.113818</v>
      </c>
      <c r="AO2596">
        <v>3.5476500000000001E-2</v>
      </c>
      <c r="AP2596">
        <v>0.37605499999999997</v>
      </c>
    </row>
    <row r="2597" spans="1:57" x14ac:dyDescent="0.35">
      <c r="A2597">
        <v>1</v>
      </c>
      <c r="B2597">
        <v>1</v>
      </c>
      <c r="C2597">
        <v>1</v>
      </c>
      <c r="D2597">
        <v>1</v>
      </c>
      <c r="E2597">
        <v>1</v>
      </c>
      <c r="F2597">
        <v>1</v>
      </c>
      <c r="G2597">
        <v>2019</v>
      </c>
      <c r="H2597">
        <v>1</v>
      </c>
      <c r="I2597">
        <v>2019.5</v>
      </c>
      <c r="J2597" t="s">
        <v>1251</v>
      </c>
      <c r="K2597" t="s">
        <v>574</v>
      </c>
      <c r="L2597">
        <v>19258.8</v>
      </c>
      <c r="M2597">
        <v>15165.7</v>
      </c>
      <c r="N2597">
        <v>2447.8200000000002</v>
      </c>
      <c r="O2597">
        <v>7688.12</v>
      </c>
      <c r="P2597">
        <v>1515.35</v>
      </c>
      <c r="Q2597">
        <v>5999.28</v>
      </c>
      <c r="R2597">
        <v>3052.38</v>
      </c>
      <c r="S2597">
        <v>583.50599999999997</v>
      </c>
      <c r="T2597">
        <v>862.15300000000002</v>
      </c>
      <c r="U2597">
        <v>128.72900000000001</v>
      </c>
      <c r="V2597">
        <v>411.584</v>
      </c>
      <c r="W2597">
        <v>294.25799999999998</v>
      </c>
      <c r="X2597">
        <v>341.43599999999998</v>
      </c>
      <c r="Y2597">
        <v>181.53399999999999</v>
      </c>
      <c r="Z2597">
        <v>102.10299999999999</v>
      </c>
      <c r="AA2597">
        <v>91.3673</v>
      </c>
      <c r="AB2597">
        <v>73.379000000000005</v>
      </c>
      <c r="AC2597">
        <v>44.447099999999999</v>
      </c>
      <c r="AD2597">
        <v>17.457599999999999</v>
      </c>
      <c r="AE2597">
        <v>9.5789000000000009</v>
      </c>
      <c r="AF2597">
        <v>13.7273</v>
      </c>
      <c r="AG2597">
        <v>2.5249199999999998</v>
      </c>
      <c r="AH2597">
        <v>5.3397100000000002</v>
      </c>
      <c r="AI2597">
        <v>0.182259</v>
      </c>
      <c r="AJ2597">
        <v>1.86202</v>
      </c>
      <c r="AK2597">
        <v>0.79827899999999996</v>
      </c>
      <c r="AL2597">
        <v>0.13101499999999999</v>
      </c>
      <c r="AM2597">
        <v>0.22051000000000001</v>
      </c>
      <c r="AN2597">
        <v>9.6231999999999998E-2</v>
      </c>
      <c r="AO2597">
        <v>2.9999700000000001E-2</v>
      </c>
      <c r="AP2597">
        <v>0.31810899999999998</v>
      </c>
    </row>
    <row r="2598" spans="1:57" x14ac:dyDescent="0.35">
      <c r="A2598">
        <v>1</v>
      </c>
      <c r="B2598">
        <v>1</v>
      </c>
      <c r="C2598">
        <v>1</v>
      </c>
      <c r="D2598">
        <v>1</v>
      </c>
      <c r="E2598">
        <v>1</v>
      </c>
      <c r="F2598">
        <v>1</v>
      </c>
      <c r="G2598">
        <v>2020</v>
      </c>
      <c r="H2598">
        <v>1</v>
      </c>
      <c r="I2598">
        <v>2020</v>
      </c>
      <c r="J2598" t="s">
        <v>1250</v>
      </c>
      <c r="K2598" t="s">
        <v>1481</v>
      </c>
      <c r="L2598">
        <v>21716.2</v>
      </c>
      <c r="M2598">
        <v>17081</v>
      </c>
      <c r="N2598">
        <v>13449.3</v>
      </c>
      <c r="O2598">
        <v>2168.9299999999998</v>
      </c>
      <c r="P2598">
        <v>6785.02</v>
      </c>
      <c r="Q2598">
        <v>1323.84</v>
      </c>
      <c r="R2598">
        <v>5160.29</v>
      </c>
      <c r="S2598">
        <v>2586.6999999999998</v>
      </c>
      <c r="T2598">
        <v>490.55099999999999</v>
      </c>
      <c r="U2598">
        <v>722.98500000000001</v>
      </c>
      <c r="V2598">
        <v>107.919</v>
      </c>
      <c r="W2598">
        <v>345.19799999999998</v>
      </c>
      <c r="X2598">
        <v>246.96100000000001</v>
      </c>
      <c r="Y2598">
        <v>286.76600000000002</v>
      </c>
      <c r="Z2598">
        <v>152.57900000000001</v>
      </c>
      <c r="AA2598">
        <v>85.877499999999998</v>
      </c>
      <c r="AB2598">
        <v>76.898499999999999</v>
      </c>
      <c r="AC2598">
        <v>61.796300000000002</v>
      </c>
      <c r="AD2598">
        <v>37.451900000000002</v>
      </c>
      <c r="AE2598">
        <v>14.717499999999999</v>
      </c>
      <c r="AF2598">
        <v>8.0790500000000005</v>
      </c>
      <c r="AG2598">
        <v>11.582599999999999</v>
      </c>
      <c r="AH2598">
        <v>2.1312199999999999</v>
      </c>
      <c r="AI2598">
        <v>4.5085800000000003</v>
      </c>
      <c r="AJ2598">
        <v>0.15393599999999999</v>
      </c>
      <c r="AK2598">
        <v>1.57307</v>
      </c>
      <c r="AL2598">
        <v>0.67455799999999999</v>
      </c>
      <c r="AM2598">
        <v>0.110733</v>
      </c>
      <c r="AN2598">
        <v>0.18640799999999999</v>
      </c>
      <c r="AO2598">
        <v>8.1363199999999997E-2</v>
      </c>
      <c r="AP2598">
        <v>0.29446</v>
      </c>
    </row>
    <row r="2599" spans="1:57" x14ac:dyDescent="0.35">
      <c r="A2599">
        <v>1</v>
      </c>
      <c r="B2599">
        <v>1</v>
      </c>
      <c r="C2599">
        <v>1</v>
      </c>
      <c r="D2599">
        <v>1</v>
      </c>
      <c r="E2599">
        <v>1</v>
      </c>
      <c r="F2599">
        <v>1</v>
      </c>
      <c r="G2599">
        <v>2020</v>
      </c>
      <c r="H2599">
        <v>1</v>
      </c>
      <c r="I2599">
        <v>2020.5</v>
      </c>
      <c r="J2599" t="s">
        <v>1251</v>
      </c>
      <c r="K2599" t="s">
        <v>1481</v>
      </c>
      <c r="L2599">
        <v>19260.5</v>
      </c>
      <c r="M2599">
        <v>15147.7</v>
      </c>
      <c r="N2599">
        <v>11915.3</v>
      </c>
      <c r="O2599">
        <v>1912.27</v>
      </c>
      <c r="P2599">
        <v>5908.06</v>
      </c>
      <c r="Q2599">
        <v>1131.8399999999999</v>
      </c>
      <c r="R2599">
        <v>4340.9399999999996</v>
      </c>
      <c r="S2599">
        <v>2158.08</v>
      </c>
      <c r="T2599">
        <v>408.25799999999998</v>
      </c>
      <c r="U2599">
        <v>601.64099999999996</v>
      </c>
      <c r="V2599">
        <v>89.869200000000006</v>
      </c>
      <c r="W2599">
        <v>287.74299999999999</v>
      </c>
      <c r="X2599">
        <v>206.07300000000001</v>
      </c>
      <c r="Y2599">
        <v>239.53800000000001</v>
      </c>
      <c r="Z2599">
        <v>127.578</v>
      </c>
      <c r="AA2599">
        <v>71.872799999999998</v>
      </c>
      <c r="AB2599">
        <v>64.413300000000007</v>
      </c>
      <c r="AC2599">
        <v>51.803400000000003</v>
      </c>
      <c r="AD2599">
        <v>31.4178</v>
      </c>
      <c r="AE2599">
        <v>12.354100000000001</v>
      </c>
      <c r="AF2599">
        <v>6.7855400000000001</v>
      </c>
      <c r="AG2599">
        <v>9.7330900000000007</v>
      </c>
      <c r="AH2599">
        <v>1.79172</v>
      </c>
      <c r="AI2599">
        <v>3.7919100000000001</v>
      </c>
      <c r="AJ2599">
        <v>0.12951299999999999</v>
      </c>
      <c r="AK2599">
        <v>1.3239300000000001</v>
      </c>
      <c r="AL2599">
        <v>0.56788300000000003</v>
      </c>
      <c r="AM2599">
        <v>9.3244900000000006E-2</v>
      </c>
      <c r="AN2599">
        <v>0.15700500000000001</v>
      </c>
      <c r="AO2599">
        <v>6.85442E-2</v>
      </c>
      <c r="AP2599">
        <v>0.24818299999999999</v>
      </c>
    </row>
    <row r="2601" spans="1:57" x14ac:dyDescent="0.35">
      <c r="A2601" t="s">
        <v>66</v>
      </c>
    </row>
    <row r="2602" spans="1:57" x14ac:dyDescent="0.35">
      <c r="A2602" t="s">
        <v>482</v>
      </c>
      <c r="B2602" t="s">
        <v>1244</v>
      </c>
      <c r="C2602" t="s">
        <v>480</v>
      </c>
      <c r="D2602" t="s">
        <v>1245</v>
      </c>
      <c r="E2602" t="s">
        <v>1246</v>
      </c>
      <c r="F2602" t="s">
        <v>1247</v>
      </c>
      <c r="G2602" t="s">
        <v>502</v>
      </c>
      <c r="H2602" t="s">
        <v>481</v>
      </c>
      <c r="I2602" t="s">
        <v>1248</v>
      </c>
      <c r="J2602" t="s">
        <v>1249</v>
      </c>
      <c r="K2602" t="s">
        <v>515</v>
      </c>
      <c r="L2602">
        <v>4</v>
      </c>
      <c r="M2602">
        <v>6</v>
      </c>
      <c r="N2602">
        <v>8</v>
      </c>
      <c r="O2602">
        <v>10</v>
      </c>
      <c r="P2602">
        <v>12</v>
      </c>
      <c r="Q2602">
        <v>14</v>
      </c>
      <c r="R2602">
        <v>16</v>
      </c>
      <c r="S2602">
        <v>18</v>
      </c>
      <c r="T2602">
        <v>20</v>
      </c>
      <c r="U2602">
        <v>22</v>
      </c>
      <c r="V2602">
        <v>24</v>
      </c>
      <c r="W2602">
        <v>26</v>
      </c>
      <c r="X2602">
        <v>28</v>
      </c>
      <c r="Y2602">
        <v>30</v>
      </c>
      <c r="Z2602">
        <v>32</v>
      </c>
      <c r="AA2602">
        <v>34</v>
      </c>
      <c r="AB2602">
        <v>36</v>
      </c>
      <c r="AC2602">
        <v>38</v>
      </c>
      <c r="AD2602">
        <v>40</v>
      </c>
      <c r="AE2602">
        <v>42</v>
      </c>
      <c r="AF2602">
        <v>44</v>
      </c>
      <c r="AG2602">
        <v>46</v>
      </c>
      <c r="AH2602">
        <v>48</v>
      </c>
      <c r="AI2602">
        <v>50</v>
      </c>
      <c r="AJ2602">
        <v>52</v>
      </c>
      <c r="AK2602">
        <v>54</v>
      </c>
      <c r="AL2602">
        <v>56</v>
      </c>
      <c r="AM2602">
        <v>58</v>
      </c>
      <c r="AN2602">
        <v>60</v>
      </c>
      <c r="AO2602">
        <v>62</v>
      </c>
      <c r="AP2602">
        <v>64</v>
      </c>
      <c r="AQ2602">
        <v>66</v>
      </c>
      <c r="AR2602">
        <v>68</v>
      </c>
      <c r="AS2602">
        <v>70</v>
      </c>
      <c r="AT2602">
        <v>72</v>
      </c>
      <c r="AU2602">
        <v>74</v>
      </c>
      <c r="AV2602">
        <v>76</v>
      </c>
      <c r="AW2602">
        <v>78</v>
      </c>
      <c r="AX2602">
        <v>80</v>
      </c>
      <c r="AY2602">
        <v>82</v>
      </c>
      <c r="AZ2602">
        <v>84</v>
      </c>
      <c r="BA2602">
        <v>86</v>
      </c>
      <c r="BB2602">
        <v>88</v>
      </c>
      <c r="BC2602">
        <v>90</v>
      </c>
      <c r="BD2602">
        <v>92</v>
      </c>
      <c r="BE2602">
        <v>94</v>
      </c>
    </row>
    <row r="2603" spans="1:57" x14ac:dyDescent="0.35">
      <c r="A2603">
        <v>1</v>
      </c>
      <c r="B2603">
        <v>1</v>
      </c>
      <c r="C2603">
        <v>1</v>
      </c>
      <c r="D2603">
        <v>1</v>
      </c>
      <c r="E2603">
        <v>1</v>
      </c>
      <c r="F2603">
        <v>1</v>
      </c>
      <c r="G2603">
        <v>1985</v>
      </c>
      <c r="H2603">
        <v>1</v>
      </c>
      <c r="I2603">
        <v>1985</v>
      </c>
      <c r="J2603" t="s">
        <v>1250</v>
      </c>
      <c r="K2603" t="s">
        <v>574</v>
      </c>
      <c r="L2603">
        <v>665.24300000000005</v>
      </c>
      <c r="M2603">
        <v>232.32599999999999</v>
      </c>
      <c r="N2603">
        <v>281.82499999999999</v>
      </c>
      <c r="O2603">
        <v>437.803</v>
      </c>
      <c r="P2603">
        <v>880.05100000000004</v>
      </c>
      <c r="Q2603">
        <v>2037.55</v>
      </c>
      <c r="R2603">
        <v>3980.69</v>
      </c>
      <c r="S2603">
        <v>5632.39</v>
      </c>
      <c r="T2603">
        <v>5728.49</v>
      </c>
      <c r="U2603">
        <v>4573.43</v>
      </c>
      <c r="V2603">
        <v>3406.96</v>
      </c>
      <c r="W2603">
        <v>2688.72</v>
      </c>
      <c r="X2603">
        <v>2200.4699999999998</v>
      </c>
      <c r="Y2603">
        <v>1794.32</v>
      </c>
      <c r="Z2603">
        <v>1428.83</v>
      </c>
      <c r="AA2603">
        <v>1100.31</v>
      </c>
      <c r="AB2603">
        <v>860.13199999999995</v>
      </c>
      <c r="AC2603">
        <v>737.74</v>
      </c>
      <c r="AD2603">
        <v>710.73699999999997</v>
      </c>
      <c r="AE2603">
        <v>753.82799999999997</v>
      </c>
      <c r="AF2603">
        <v>861.17200000000003</v>
      </c>
      <c r="AG2603">
        <v>1022.78</v>
      </c>
      <c r="AH2603">
        <v>1196.25</v>
      </c>
      <c r="AI2603">
        <v>1310.74</v>
      </c>
      <c r="AJ2603">
        <v>1307.71</v>
      </c>
      <c r="AK2603">
        <v>1182.52</v>
      </c>
      <c r="AL2603">
        <v>985.00400000000002</v>
      </c>
      <c r="AM2603">
        <v>779.80600000000004</v>
      </c>
      <c r="AN2603">
        <v>607.26099999999997</v>
      </c>
      <c r="AO2603">
        <v>475.12200000000001</v>
      </c>
      <c r="AP2603">
        <v>373.774</v>
      </c>
      <c r="AQ2603">
        <v>292.22800000000001</v>
      </c>
      <c r="AR2603">
        <v>224.29599999999999</v>
      </c>
      <c r="AS2603">
        <v>167.74199999999999</v>
      </c>
      <c r="AT2603">
        <v>121.858</v>
      </c>
      <c r="AU2603">
        <v>85.953800000000001</v>
      </c>
      <c r="AV2603">
        <v>58.906100000000002</v>
      </c>
      <c r="AW2603">
        <v>39.256599999999999</v>
      </c>
      <c r="AX2603">
        <v>25.4573</v>
      </c>
      <c r="AY2603">
        <v>16.069500000000001</v>
      </c>
      <c r="AZ2603">
        <v>9.8737399999999997</v>
      </c>
      <c r="BA2603">
        <v>5.9032</v>
      </c>
      <c r="BB2603">
        <v>3.4315600000000002</v>
      </c>
      <c r="BC2603">
        <v>1.93716</v>
      </c>
      <c r="BD2603">
        <v>1.06013</v>
      </c>
      <c r="BE2603">
        <v>1.10568</v>
      </c>
    </row>
    <row r="2604" spans="1:57" x14ac:dyDescent="0.35">
      <c r="A2604">
        <v>1</v>
      </c>
      <c r="B2604">
        <v>1</v>
      </c>
      <c r="C2604">
        <v>1</v>
      </c>
      <c r="D2604">
        <v>1</v>
      </c>
      <c r="E2604">
        <v>1</v>
      </c>
      <c r="F2604">
        <v>1</v>
      </c>
      <c r="G2604">
        <v>1985</v>
      </c>
      <c r="H2604">
        <v>1</v>
      </c>
      <c r="I2604">
        <v>1985.5</v>
      </c>
      <c r="J2604" t="s">
        <v>1251</v>
      </c>
      <c r="K2604" t="s">
        <v>574</v>
      </c>
      <c r="L2604">
        <v>203.453</v>
      </c>
      <c r="M2604">
        <v>188.16499999999999</v>
      </c>
      <c r="N2604">
        <v>207.29300000000001</v>
      </c>
      <c r="O2604">
        <v>211.29400000000001</v>
      </c>
      <c r="P2604">
        <v>285.94499999999999</v>
      </c>
      <c r="Q2604">
        <v>543.02499999999998</v>
      </c>
      <c r="R2604">
        <v>1221.79</v>
      </c>
      <c r="S2604">
        <v>2582.94</v>
      </c>
      <c r="T2604">
        <v>4264.83</v>
      </c>
      <c r="U2604">
        <v>5168.92</v>
      </c>
      <c r="V2604">
        <v>4736.12</v>
      </c>
      <c r="W2604">
        <v>3660.05</v>
      </c>
      <c r="X2604">
        <v>2769.1</v>
      </c>
      <c r="Y2604">
        <v>2191.0700000000002</v>
      </c>
      <c r="Z2604">
        <v>1761.03</v>
      </c>
      <c r="AA2604">
        <v>1393.57</v>
      </c>
      <c r="AB2604">
        <v>1074.29</v>
      </c>
      <c r="AC2604">
        <v>831.56399999999996</v>
      </c>
      <c r="AD2604">
        <v>694.03499999999997</v>
      </c>
      <c r="AE2604">
        <v>653.78899999999999</v>
      </c>
      <c r="AF2604">
        <v>688.28899999999999</v>
      </c>
      <c r="AG2604">
        <v>782.97799999999995</v>
      </c>
      <c r="AH2604">
        <v>918.53300000000002</v>
      </c>
      <c r="AI2604">
        <v>1051.98</v>
      </c>
      <c r="AJ2604">
        <v>1124.78</v>
      </c>
      <c r="AK2604">
        <v>1096.96</v>
      </c>
      <c r="AL2604">
        <v>974.51</v>
      </c>
      <c r="AM2604">
        <v>802.22400000000005</v>
      </c>
      <c r="AN2604">
        <v>630.24199999999996</v>
      </c>
      <c r="AO2604">
        <v>486.99700000000001</v>
      </c>
      <c r="AP2604">
        <v>376.53199999999998</v>
      </c>
      <c r="AQ2604">
        <v>291.12700000000001</v>
      </c>
      <c r="AR2604">
        <v>222.727</v>
      </c>
      <c r="AS2604">
        <v>166.828</v>
      </c>
      <c r="AT2604">
        <v>121.569</v>
      </c>
      <c r="AU2604">
        <v>85.982799999999997</v>
      </c>
      <c r="AV2604">
        <v>59.019100000000002</v>
      </c>
      <c r="AW2604">
        <v>39.348399999999998</v>
      </c>
      <c r="AX2604">
        <v>25.505199999999999</v>
      </c>
      <c r="AY2604">
        <v>16.084399999999999</v>
      </c>
      <c r="AZ2604">
        <v>9.8715700000000002</v>
      </c>
      <c r="BA2604">
        <v>5.8953800000000003</v>
      </c>
      <c r="BB2604">
        <v>3.42381</v>
      </c>
      <c r="BC2604">
        <v>1.9314199999999999</v>
      </c>
      <c r="BD2604">
        <v>1.0565</v>
      </c>
      <c r="BE2604">
        <v>1.1017699999999999</v>
      </c>
    </row>
    <row r="2605" spans="1:57" x14ac:dyDescent="0.35">
      <c r="A2605">
        <v>1</v>
      </c>
      <c r="B2605">
        <v>1</v>
      </c>
      <c r="C2605">
        <v>1</v>
      </c>
      <c r="D2605">
        <v>1</v>
      </c>
      <c r="E2605">
        <v>1</v>
      </c>
      <c r="F2605">
        <v>1</v>
      </c>
      <c r="G2605">
        <v>1986</v>
      </c>
      <c r="H2605">
        <v>1</v>
      </c>
      <c r="I2605">
        <v>1986</v>
      </c>
      <c r="J2605" t="s">
        <v>1250</v>
      </c>
      <c r="K2605" t="s">
        <v>574</v>
      </c>
      <c r="L2605">
        <v>1852.42</v>
      </c>
      <c r="M2605">
        <v>450.88499999999999</v>
      </c>
      <c r="N2605">
        <v>292.721</v>
      </c>
      <c r="O2605">
        <v>222.548</v>
      </c>
      <c r="P2605">
        <v>196.815</v>
      </c>
      <c r="Q2605">
        <v>205.846</v>
      </c>
      <c r="R2605">
        <v>340.52</v>
      </c>
      <c r="S2605">
        <v>770.25800000000004</v>
      </c>
      <c r="T2605">
        <v>1708.7</v>
      </c>
      <c r="U2605">
        <v>3111.17</v>
      </c>
      <c r="V2605">
        <v>4306.1499999999996</v>
      </c>
      <c r="W2605">
        <v>4506.79</v>
      </c>
      <c r="X2605">
        <v>3786.74</v>
      </c>
      <c r="Y2605">
        <v>2873.39</v>
      </c>
      <c r="Z2605">
        <v>2195.27</v>
      </c>
      <c r="AA2605">
        <v>1723.21</v>
      </c>
      <c r="AB2605">
        <v>1348.75</v>
      </c>
      <c r="AC2605">
        <v>1035.52</v>
      </c>
      <c r="AD2605">
        <v>796.47900000000004</v>
      </c>
      <c r="AE2605">
        <v>653.35</v>
      </c>
      <c r="AF2605">
        <v>604.77499999999998</v>
      </c>
      <c r="AG2605">
        <v>631.76800000000003</v>
      </c>
      <c r="AH2605">
        <v>713.98800000000006</v>
      </c>
      <c r="AI2605">
        <v>824.92700000000002</v>
      </c>
      <c r="AJ2605">
        <v>922.48099999999999</v>
      </c>
      <c r="AK2605">
        <v>959.98699999999997</v>
      </c>
      <c r="AL2605">
        <v>913.06399999999996</v>
      </c>
      <c r="AM2605">
        <v>795.16899999999998</v>
      </c>
      <c r="AN2605">
        <v>645.52499999999998</v>
      </c>
      <c r="AO2605">
        <v>502.09199999999998</v>
      </c>
      <c r="AP2605">
        <v>384.03399999999999</v>
      </c>
      <c r="AQ2605">
        <v>292.73099999999999</v>
      </c>
      <c r="AR2605">
        <v>221.982</v>
      </c>
      <c r="AS2605">
        <v>165.88200000000001</v>
      </c>
      <c r="AT2605">
        <v>121.066</v>
      </c>
      <c r="AU2605">
        <v>85.854600000000005</v>
      </c>
      <c r="AV2605">
        <v>59.060299999999998</v>
      </c>
      <c r="AW2605">
        <v>39.420900000000003</v>
      </c>
      <c r="AX2605">
        <v>25.555199999999999</v>
      </c>
      <c r="AY2605">
        <v>16.105699999999999</v>
      </c>
      <c r="AZ2605">
        <v>9.8742000000000001</v>
      </c>
      <c r="BA2605">
        <v>5.8897399999999998</v>
      </c>
      <c r="BB2605">
        <v>3.4163700000000001</v>
      </c>
      <c r="BC2605">
        <v>1.9250400000000001</v>
      </c>
      <c r="BD2605">
        <v>1.05192</v>
      </c>
      <c r="BE2605">
        <v>1.0950800000000001</v>
      </c>
    </row>
    <row r="2606" spans="1:57" x14ac:dyDescent="0.35">
      <c r="A2606">
        <v>1</v>
      </c>
      <c r="B2606">
        <v>1</v>
      </c>
      <c r="C2606">
        <v>1</v>
      </c>
      <c r="D2606">
        <v>1</v>
      </c>
      <c r="E2606">
        <v>1</v>
      </c>
      <c r="F2606">
        <v>1</v>
      </c>
      <c r="G2606">
        <v>1986</v>
      </c>
      <c r="H2606">
        <v>1</v>
      </c>
      <c r="I2606">
        <v>1986.5</v>
      </c>
      <c r="J2606" t="s">
        <v>1251</v>
      </c>
      <c r="K2606" t="s">
        <v>574</v>
      </c>
      <c r="L2606">
        <v>590.57299999999998</v>
      </c>
      <c r="M2606">
        <v>534.41700000000003</v>
      </c>
      <c r="N2606">
        <v>537.80700000000002</v>
      </c>
      <c r="O2606">
        <v>393.20100000000002</v>
      </c>
      <c r="P2606">
        <v>256.96499999999997</v>
      </c>
      <c r="Q2606">
        <v>203.251</v>
      </c>
      <c r="R2606">
        <v>200.27</v>
      </c>
      <c r="S2606">
        <v>261.87599999999998</v>
      </c>
      <c r="T2606">
        <v>513.34100000000001</v>
      </c>
      <c r="U2606">
        <v>1144.7</v>
      </c>
      <c r="V2606">
        <v>2229.67</v>
      </c>
      <c r="W2606">
        <v>3409.25</v>
      </c>
      <c r="X2606">
        <v>3988.68</v>
      </c>
      <c r="Y2606">
        <v>3677.62</v>
      </c>
      <c r="Z2606">
        <v>2900.44</v>
      </c>
      <c r="AA2606">
        <v>2179.5</v>
      </c>
      <c r="AB2606">
        <v>1661.37</v>
      </c>
      <c r="AC2606">
        <v>1276.8399999999999</v>
      </c>
      <c r="AD2606">
        <v>971.48099999999999</v>
      </c>
      <c r="AE2606">
        <v>742.46799999999996</v>
      </c>
      <c r="AF2606">
        <v>602.87800000000004</v>
      </c>
      <c r="AG2606">
        <v>552.13099999999997</v>
      </c>
      <c r="AH2606">
        <v>573.26199999999994</v>
      </c>
      <c r="AI2606">
        <v>642.43100000000004</v>
      </c>
      <c r="AJ2606">
        <v>728.97299999999996</v>
      </c>
      <c r="AK2606">
        <v>793.97500000000002</v>
      </c>
      <c r="AL2606">
        <v>802.6</v>
      </c>
      <c r="AM2606">
        <v>743.24800000000005</v>
      </c>
      <c r="AN2606">
        <v>633.55399999999997</v>
      </c>
      <c r="AO2606">
        <v>506.32600000000002</v>
      </c>
      <c r="AP2606">
        <v>389.06799999999998</v>
      </c>
      <c r="AQ2606">
        <v>293.83800000000002</v>
      </c>
      <c r="AR2606">
        <v>220.28399999999999</v>
      </c>
      <c r="AS2606">
        <v>163.49799999999999</v>
      </c>
      <c r="AT2606">
        <v>119.145</v>
      </c>
      <c r="AU2606">
        <v>84.619200000000006</v>
      </c>
      <c r="AV2606">
        <v>58.342399999999998</v>
      </c>
      <c r="AW2606">
        <v>39.009500000000003</v>
      </c>
      <c r="AX2606">
        <v>25.308499999999999</v>
      </c>
      <c r="AY2606">
        <v>15.9489</v>
      </c>
      <c r="AZ2606">
        <v>9.7715200000000006</v>
      </c>
      <c r="BA2606">
        <v>5.8229699999999998</v>
      </c>
      <c r="BB2606">
        <v>3.3743099999999999</v>
      </c>
      <c r="BC2606">
        <v>1.89971</v>
      </c>
      <c r="BD2606">
        <v>1.03742</v>
      </c>
      <c r="BE2606">
        <v>1.0795699999999999</v>
      </c>
    </row>
    <row r="2607" spans="1:57" x14ac:dyDescent="0.35">
      <c r="A2607">
        <v>1</v>
      </c>
      <c r="B2607">
        <v>1</v>
      </c>
      <c r="C2607">
        <v>1</v>
      </c>
      <c r="D2607">
        <v>1</v>
      </c>
      <c r="E2607">
        <v>1</v>
      </c>
      <c r="F2607">
        <v>1</v>
      </c>
      <c r="G2607">
        <v>1987</v>
      </c>
      <c r="H2607">
        <v>1</v>
      </c>
      <c r="I2607">
        <v>1987</v>
      </c>
      <c r="J2607" t="s">
        <v>1250</v>
      </c>
      <c r="K2607" t="s">
        <v>574</v>
      </c>
      <c r="L2607">
        <v>15677.2</v>
      </c>
      <c r="M2607">
        <v>3548.74</v>
      </c>
      <c r="N2607">
        <v>1855.48</v>
      </c>
      <c r="O2607">
        <v>937.19</v>
      </c>
      <c r="P2607">
        <v>566.23800000000006</v>
      </c>
      <c r="Q2607">
        <v>355.90199999999999</v>
      </c>
      <c r="R2607">
        <v>229.73599999999999</v>
      </c>
      <c r="S2607">
        <v>196.40600000000001</v>
      </c>
      <c r="T2607">
        <v>233.05</v>
      </c>
      <c r="U2607">
        <v>387.29500000000002</v>
      </c>
      <c r="V2607">
        <v>812.38699999999994</v>
      </c>
      <c r="W2607">
        <v>1629.21</v>
      </c>
      <c r="X2607">
        <v>2666.34</v>
      </c>
      <c r="Y2607">
        <v>3397.96</v>
      </c>
      <c r="Z2607">
        <v>3406.05</v>
      </c>
      <c r="AA2607">
        <v>2836.86</v>
      </c>
      <c r="AB2607">
        <v>2147.2399999999998</v>
      </c>
      <c r="AC2607">
        <v>1600.02</v>
      </c>
      <c r="AD2607">
        <v>1202.3699999999999</v>
      </c>
      <c r="AE2607">
        <v>902.99</v>
      </c>
      <c r="AF2607">
        <v>685.38800000000003</v>
      </c>
      <c r="AG2607">
        <v>553.53300000000002</v>
      </c>
      <c r="AH2607">
        <v>504.423</v>
      </c>
      <c r="AI2607">
        <v>520.97500000000002</v>
      </c>
      <c r="AJ2607">
        <v>577.07000000000005</v>
      </c>
      <c r="AK2607">
        <v>640.60799999999995</v>
      </c>
      <c r="AL2607">
        <v>677.59100000000001</v>
      </c>
      <c r="AM2607">
        <v>664.00400000000002</v>
      </c>
      <c r="AN2607">
        <v>597.79499999999996</v>
      </c>
      <c r="AO2607">
        <v>498.053</v>
      </c>
      <c r="AP2607">
        <v>391.15199999999999</v>
      </c>
      <c r="AQ2607">
        <v>296.24599999999998</v>
      </c>
      <c r="AR2607">
        <v>220.32400000000001</v>
      </c>
      <c r="AS2607">
        <v>162.03800000000001</v>
      </c>
      <c r="AT2607">
        <v>117.476</v>
      </c>
      <c r="AU2607">
        <v>83.359700000000004</v>
      </c>
      <c r="AV2607">
        <v>57.555300000000003</v>
      </c>
      <c r="AW2607">
        <v>38.555300000000003</v>
      </c>
      <c r="AX2607">
        <v>25.046500000000002</v>
      </c>
      <c r="AY2607">
        <v>15.7906</v>
      </c>
      <c r="AZ2607">
        <v>9.6712399999999992</v>
      </c>
      <c r="BA2607">
        <v>5.7582599999999999</v>
      </c>
      <c r="BB2607">
        <v>3.3330600000000001</v>
      </c>
      <c r="BC2607">
        <v>1.8742300000000001</v>
      </c>
      <c r="BD2607">
        <v>1.0223</v>
      </c>
      <c r="BE2607">
        <v>1.06168</v>
      </c>
    </row>
    <row r="2608" spans="1:57" x14ac:dyDescent="0.35">
      <c r="A2608">
        <v>1</v>
      </c>
      <c r="B2608">
        <v>1</v>
      </c>
      <c r="C2608">
        <v>1</v>
      </c>
      <c r="D2608">
        <v>1</v>
      </c>
      <c r="E2608">
        <v>1</v>
      </c>
      <c r="F2608">
        <v>1</v>
      </c>
      <c r="G2608">
        <v>1987</v>
      </c>
      <c r="H2608">
        <v>1</v>
      </c>
      <c r="I2608">
        <v>1987.5</v>
      </c>
      <c r="J2608" t="s">
        <v>1251</v>
      </c>
      <c r="K2608" t="s">
        <v>574</v>
      </c>
      <c r="L2608">
        <v>5031.4799999999996</v>
      </c>
      <c r="M2608">
        <v>4537.42</v>
      </c>
      <c r="N2608">
        <v>4498.4799999999996</v>
      </c>
      <c r="O2608">
        <v>3078.25</v>
      </c>
      <c r="P2608">
        <v>1597.76</v>
      </c>
      <c r="Q2608">
        <v>814.16</v>
      </c>
      <c r="R2608">
        <v>502.74200000000002</v>
      </c>
      <c r="S2608">
        <v>328.17899999999997</v>
      </c>
      <c r="T2608">
        <v>225.65</v>
      </c>
      <c r="U2608">
        <v>211.255</v>
      </c>
      <c r="V2608">
        <v>305.601</v>
      </c>
      <c r="W2608">
        <v>600.75599999999997</v>
      </c>
      <c r="X2608">
        <v>1209.96</v>
      </c>
      <c r="Y2608">
        <v>2065.0300000000002</v>
      </c>
      <c r="Z2608">
        <v>2797</v>
      </c>
      <c r="AA2608">
        <v>2996.44</v>
      </c>
      <c r="AB2608">
        <v>2632.72</v>
      </c>
      <c r="AC2608">
        <v>2034.31</v>
      </c>
      <c r="AD2608">
        <v>1496.82</v>
      </c>
      <c r="AE2608">
        <v>1098.7</v>
      </c>
      <c r="AF2608">
        <v>811.23599999999999</v>
      </c>
      <c r="AG2608">
        <v>610.88900000000001</v>
      </c>
      <c r="AH2608">
        <v>492.44900000000001</v>
      </c>
      <c r="AI2608">
        <v>448.66300000000001</v>
      </c>
      <c r="AJ2608">
        <v>461.23700000000002</v>
      </c>
      <c r="AK2608">
        <v>503.39100000000002</v>
      </c>
      <c r="AL2608">
        <v>544.74</v>
      </c>
      <c r="AM2608">
        <v>558.15099999999995</v>
      </c>
      <c r="AN2608">
        <v>529.41399999999999</v>
      </c>
      <c r="AO2608">
        <v>462.86500000000001</v>
      </c>
      <c r="AP2608">
        <v>376.495</v>
      </c>
      <c r="AQ2608">
        <v>290.10000000000002</v>
      </c>
      <c r="AR2608">
        <v>216.06200000000001</v>
      </c>
      <c r="AS2608">
        <v>157.828</v>
      </c>
      <c r="AT2608">
        <v>113.605</v>
      </c>
      <c r="AU2608">
        <v>80.310699999999997</v>
      </c>
      <c r="AV2608">
        <v>55.427500000000002</v>
      </c>
      <c r="AW2608">
        <v>37.1783</v>
      </c>
      <c r="AX2608">
        <v>24.188800000000001</v>
      </c>
      <c r="AY2608">
        <v>15.264699999999999</v>
      </c>
      <c r="AZ2608">
        <v>9.3512299999999993</v>
      </c>
      <c r="BA2608">
        <v>5.5656100000000004</v>
      </c>
      <c r="BB2608">
        <v>3.21922</v>
      </c>
      <c r="BC2608">
        <v>1.80874</v>
      </c>
      <c r="BD2608">
        <v>0.98585100000000003</v>
      </c>
      <c r="BE2608">
        <v>1.02315</v>
      </c>
    </row>
    <row r="2609" spans="1:57" x14ac:dyDescent="0.35">
      <c r="A2609">
        <v>1</v>
      </c>
      <c r="B2609">
        <v>1</v>
      </c>
      <c r="C2609">
        <v>1</v>
      </c>
      <c r="D2609">
        <v>1</v>
      </c>
      <c r="E2609">
        <v>1</v>
      </c>
      <c r="F2609">
        <v>1</v>
      </c>
      <c r="G2609">
        <v>1988</v>
      </c>
      <c r="H2609">
        <v>1</v>
      </c>
      <c r="I2609">
        <v>1988</v>
      </c>
      <c r="J2609" t="s">
        <v>1250</v>
      </c>
      <c r="K2609" t="s">
        <v>574</v>
      </c>
      <c r="L2609">
        <v>13171.7</v>
      </c>
      <c r="M2609">
        <v>4056.85</v>
      </c>
      <c r="N2609">
        <v>4042.35</v>
      </c>
      <c r="O2609">
        <v>4426.8500000000004</v>
      </c>
      <c r="P2609">
        <v>4030.77</v>
      </c>
      <c r="Q2609">
        <v>2679.24</v>
      </c>
      <c r="R2609">
        <v>1378.03</v>
      </c>
      <c r="S2609">
        <v>711.51099999999997</v>
      </c>
      <c r="T2609">
        <v>453.12200000000001</v>
      </c>
      <c r="U2609">
        <v>310.18599999999998</v>
      </c>
      <c r="V2609">
        <v>234.28800000000001</v>
      </c>
      <c r="W2609">
        <v>267.02100000000002</v>
      </c>
      <c r="X2609">
        <v>473.20600000000002</v>
      </c>
      <c r="Y2609">
        <v>935.82899999999995</v>
      </c>
      <c r="Z2609">
        <v>1630.21</v>
      </c>
      <c r="AA2609">
        <v>2298.08</v>
      </c>
      <c r="AB2609">
        <v>2585.71</v>
      </c>
      <c r="AC2609">
        <v>2377.69</v>
      </c>
      <c r="AD2609">
        <v>1885.44</v>
      </c>
      <c r="AE2609">
        <v>1384.22</v>
      </c>
      <c r="AF2609">
        <v>996.64</v>
      </c>
      <c r="AG2609">
        <v>722.74099999999999</v>
      </c>
      <c r="AH2609">
        <v>539.84400000000005</v>
      </c>
      <c r="AI2609">
        <v>435.56900000000002</v>
      </c>
      <c r="AJ2609">
        <v>397.85199999999998</v>
      </c>
      <c r="AK2609">
        <v>406.65600000000001</v>
      </c>
      <c r="AL2609">
        <v>435.60199999999998</v>
      </c>
      <c r="AM2609">
        <v>457.822</v>
      </c>
      <c r="AN2609">
        <v>453.339</v>
      </c>
      <c r="AO2609">
        <v>415.65199999999999</v>
      </c>
      <c r="AP2609">
        <v>352.58800000000002</v>
      </c>
      <c r="AQ2609">
        <v>279.69600000000003</v>
      </c>
      <c r="AR2609">
        <v>211.09299999999999</v>
      </c>
      <c r="AS2609">
        <v>154.25299999999999</v>
      </c>
      <c r="AT2609">
        <v>110.398</v>
      </c>
      <c r="AU2609">
        <v>77.610100000000003</v>
      </c>
      <c r="AV2609">
        <v>53.420200000000001</v>
      </c>
      <c r="AW2609">
        <v>35.8292</v>
      </c>
      <c r="AX2609">
        <v>23.337700000000002</v>
      </c>
      <c r="AY2609">
        <v>14.7447</v>
      </c>
      <c r="AZ2609">
        <v>9.0379500000000004</v>
      </c>
      <c r="BA2609">
        <v>5.3785499999999997</v>
      </c>
      <c r="BB2609">
        <v>3.10894</v>
      </c>
      <c r="BC2609">
        <v>1.7450000000000001</v>
      </c>
      <c r="BD2609">
        <v>0.94999699999999998</v>
      </c>
      <c r="BE2609">
        <v>0.98372800000000005</v>
      </c>
    </row>
    <row r="2610" spans="1:57" x14ac:dyDescent="0.35">
      <c r="A2610">
        <v>1</v>
      </c>
      <c r="B2610">
        <v>1</v>
      </c>
      <c r="C2610">
        <v>1</v>
      </c>
      <c r="D2610">
        <v>1</v>
      </c>
      <c r="E2610">
        <v>1</v>
      </c>
      <c r="F2610">
        <v>1</v>
      </c>
      <c r="G2610">
        <v>1988</v>
      </c>
      <c r="H2610">
        <v>1</v>
      </c>
      <c r="I2610">
        <v>1988.5</v>
      </c>
      <c r="J2610" t="s">
        <v>1251</v>
      </c>
      <c r="K2610" t="s">
        <v>574</v>
      </c>
      <c r="L2610">
        <v>4092.76</v>
      </c>
      <c r="M2610">
        <v>3753.44</v>
      </c>
      <c r="N2610">
        <v>3992.73</v>
      </c>
      <c r="O2610">
        <v>3583.41</v>
      </c>
      <c r="P2610">
        <v>3598.51</v>
      </c>
      <c r="Q2610">
        <v>3938.63</v>
      </c>
      <c r="R2610">
        <v>3563.74</v>
      </c>
      <c r="S2610">
        <v>2368.9699999999998</v>
      </c>
      <c r="T2610">
        <v>1230.1099999999999</v>
      </c>
      <c r="U2610">
        <v>622.85</v>
      </c>
      <c r="V2610">
        <v>370.6</v>
      </c>
      <c r="W2610">
        <v>257.90899999999999</v>
      </c>
      <c r="X2610">
        <v>249.58099999999999</v>
      </c>
      <c r="Y2610">
        <v>392.28300000000002</v>
      </c>
      <c r="Z2610">
        <v>748.23400000000004</v>
      </c>
      <c r="AA2610">
        <v>1307.3399999999999</v>
      </c>
      <c r="AB2610">
        <v>1884.41</v>
      </c>
      <c r="AC2610">
        <v>2191.27</v>
      </c>
      <c r="AD2610">
        <v>2086.7199999999998</v>
      </c>
      <c r="AE2610">
        <v>1696.84</v>
      </c>
      <c r="AF2610">
        <v>1252.51</v>
      </c>
      <c r="AG2610">
        <v>891.56299999999999</v>
      </c>
      <c r="AH2610">
        <v>637.88800000000003</v>
      </c>
      <c r="AI2610">
        <v>474.87099999999998</v>
      </c>
      <c r="AJ2610">
        <v>386.12</v>
      </c>
      <c r="AK2610">
        <v>355.47</v>
      </c>
      <c r="AL2610">
        <v>361.48200000000003</v>
      </c>
      <c r="AM2610">
        <v>379.19099999999997</v>
      </c>
      <c r="AN2610">
        <v>386.18400000000003</v>
      </c>
      <c r="AO2610">
        <v>369.06400000000002</v>
      </c>
      <c r="AP2610">
        <v>326.88799999999998</v>
      </c>
      <c r="AQ2610">
        <v>268.92500000000001</v>
      </c>
      <c r="AR2610">
        <v>207.89</v>
      </c>
      <c r="AS2610">
        <v>153.465</v>
      </c>
      <c r="AT2610">
        <v>109.809</v>
      </c>
      <c r="AU2610">
        <v>76.839600000000004</v>
      </c>
      <c r="AV2610">
        <v>52.670499999999997</v>
      </c>
      <c r="AW2610">
        <v>35.263399999999997</v>
      </c>
      <c r="AX2610">
        <v>22.973800000000001</v>
      </c>
      <c r="AY2610">
        <v>14.5299</v>
      </c>
      <c r="AZ2610">
        <v>8.9147099999999995</v>
      </c>
      <c r="BA2610">
        <v>5.3075400000000004</v>
      </c>
      <c r="BB2610">
        <v>3.06759</v>
      </c>
      <c r="BC2610">
        <v>1.7210000000000001</v>
      </c>
      <c r="BD2610">
        <v>0.936361</v>
      </c>
      <c r="BE2610">
        <v>0.96885100000000002</v>
      </c>
    </row>
    <row r="2611" spans="1:57" x14ac:dyDescent="0.35">
      <c r="A2611">
        <v>1</v>
      </c>
      <c r="B2611">
        <v>1</v>
      </c>
      <c r="C2611">
        <v>1</v>
      </c>
      <c r="D2611">
        <v>1</v>
      </c>
      <c r="E2611">
        <v>1</v>
      </c>
      <c r="F2611">
        <v>1</v>
      </c>
      <c r="G2611">
        <v>1989</v>
      </c>
      <c r="H2611">
        <v>1</v>
      </c>
      <c r="I2611">
        <v>1989</v>
      </c>
      <c r="J2611" t="s">
        <v>1250</v>
      </c>
      <c r="K2611" t="s">
        <v>574</v>
      </c>
      <c r="L2611">
        <v>67618.600000000006</v>
      </c>
      <c r="M2611">
        <v>15671.2</v>
      </c>
      <c r="N2611">
        <v>8852.6200000000008</v>
      </c>
      <c r="O2611">
        <v>5335.57</v>
      </c>
      <c r="P2611">
        <v>3929.45</v>
      </c>
      <c r="Q2611">
        <v>3220.59</v>
      </c>
      <c r="R2611">
        <v>3212.58</v>
      </c>
      <c r="S2611">
        <v>3513.76</v>
      </c>
      <c r="T2611">
        <v>3165.55</v>
      </c>
      <c r="U2611">
        <v>2103.39</v>
      </c>
      <c r="V2611">
        <v>1088.95</v>
      </c>
      <c r="W2611">
        <v>530.37099999999998</v>
      </c>
      <c r="X2611">
        <v>304.50599999999997</v>
      </c>
      <c r="Y2611">
        <v>250.44200000000001</v>
      </c>
      <c r="Z2611">
        <v>344.89800000000002</v>
      </c>
      <c r="AA2611">
        <v>623.98900000000003</v>
      </c>
      <c r="AB2611">
        <v>1077.8599999999999</v>
      </c>
      <c r="AC2611">
        <v>1564.96</v>
      </c>
      <c r="AD2611">
        <v>1853.4</v>
      </c>
      <c r="AE2611">
        <v>1806.25</v>
      </c>
      <c r="AF2611">
        <v>1497.46</v>
      </c>
      <c r="AG2611">
        <v>1112.8499999999999</v>
      </c>
      <c r="AH2611">
        <v>786.73599999999999</v>
      </c>
      <c r="AI2611">
        <v>557.28700000000003</v>
      </c>
      <c r="AJ2611">
        <v>414.60599999999999</v>
      </c>
      <c r="AK2611">
        <v>340.46600000000001</v>
      </c>
      <c r="AL2611">
        <v>315.63400000000001</v>
      </c>
      <c r="AM2611">
        <v>318.07</v>
      </c>
      <c r="AN2611">
        <v>325.334</v>
      </c>
      <c r="AO2611">
        <v>320.11500000000001</v>
      </c>
      <c r="AP2611">
        <v>294.79000000000002</v>
      </c>
      <c r="AQ2611">
        <v>252.04400000000001</v>
      </c>
      <c r="AR2611">
        <v>200.97800000000001</v>
      </c>
      <c r="AS2611">
        <v>151.26300000000001</v>
      </c>
      <c r="AT2611">
        <v>109.05200000000001</v>
      </c>
      <c r="AU2611">
        <v>76.257800000000003</v>
      </c>
      <c r="AV2611">
        <v>52.075800000000001</v>
      </c>
      <c r="AW2611">
        <v>34.757800000000003</v>
      </c>
      <c r="AX2611">
        <v>22.617999999999999</v>
      </c>
      <c r="AY2611">
        <v>14.309100000000001</v>
      </c>
      <c r="AZ2611">
        <v>8.7862899999999993</v>
      </c>
      <c r="BA2611">
        <v>5.2340799999999996</v>
      </c>
      <c r="BB2611">
        <v>3.0252500000000002</v>
      </c>
      <c r="BC2611">
        <v>1.6963999999999999</v>
      </c>
      <c r="BD2611">
        <v>0.92215400000000003</v>
      </c>
      <c r="BE2611">
        <v>0.95203800000000005</v>
      </c>
    </row>
    <row r="2612" spans="1:57" x14ac:dyDescent="0.35">
      <c r="A2612">
        <v>1</v>
      </c>
      <c r="B2612">
        <v>1</v>
      </c>
      <c r="C2612">
        <v>1</v>
      </c>
      <c r="D2612">
        <v>1</v>
      </c>
      <c r="E2612">
        <v>1</v>
      </c>
      <c r="F2612">
        <v>1</v>
      </c>
      <c r="G2612">
        <v>1989</v>
      </c>
      <c r="H2612">
        <v>1</v>
      </c>
      <c r="I2612">
        <v>1989.5</v>
      </c>
      <c r="J2612" t="s">
        <v>1251</v>
      </c>
      <c r="K2612" t="s">
        <v>574</v>
      </c>
      <c r="L2612">
        <v>21656</v>
      </c>
      <c r="M2612">
        <v>19550.7</v>
      </c>
      <c r="N2612">
        <v>19475.2</v>
      </c>
      <c r="O2612">
        <v>13617.9</v>
      </c>
      <c r="P2612">
        <v>7679.82</v>
      </c>
      <c r="Q2612">
        <v>4741.67</v>
      </c>
      <c r="R2612">
        <v>3693.19</v>
      </c>
      <c r="S2612">
        <v>3259.1</v>
      </c>
      <c r="T2612">
        <v>3215.21</v>
      </c>
      <c r="U2612">
        <v>3104.48</v>
      </c>
      <c r="V2612">
        <v>2428.9699999999998</v>
      </c>
      <c r="W2612">
        <v>1456.54</v>
      </c>
      <c r="X2612">
        <v>727.43</v>
      </c>
      <c r="Y2612">
        <v>373.08699999999999</v>
      </c>
      <c r="Z2612">
        <v>262.22300000000001</v>
      </c>
      <c r="AA2612">
        <v>315.31099999999998</v>
      </c>
      <c r="AB2612">
        <v>533.75400000000002</v>
      </c>
      <c r="AC2612">
        <v>900.31299999999999</v>
      </c>
      <c r="AD2612">
        <v>1300.46</v>
      </c>
      <c r="AE2612">
        <v>1549.27</v>
      </c>
      <c r="AF2612">
        <v>1528.67</v>
      </c>
      <c r="AG2612">
        <v>1283.6600000000001</v>
      </c>
      <c r="AH2612">
        <v>960.072</v>
      </c>
      <c r="AI2612">
        <v>677.16499999999996</v>
      </c>
      <c r="AJ2612">
        <v>477.846</v>
      </c>
      <c r="AK2612">
        <v>357.35599999999999</v>
      </c>
      <c r="AL2612">
        <v>297.363</v>
      </c>
      <c r="AM2612">
        <v>277.26100000000002</v>
      </c>
      <c r="AN2612">
        <v>275.786</v>
      </c>
      <c r="AO2612">
        <v>274.06400000000002</v>
      </c>
      <c r="AP2612">
        <v>259.96800000000002</v>
      </c>
      <c r="AQ2612">
        <v>230.46</v>
      </c>
      <c r="AR2612">
        <v>190.131</v>
      </c>
      <c r="AS2612">
        <v>146.893</v>
      </c>
      <c r="AT2612">
        <v>107.55200000000001</v>
      </c>
      <c r="AU2612">
        <v>75.623599999999996</v>
      </c>
      <c r="AV2612">
        <v>51.597499999999997</v>
      </c>
      <c r="AW2612">
        <v>34.336799999999997</v>
      </c>
      <c r="AX2612">
        <v>22.294799999999999</v>
      </c>
      <c r="AY2612">
        <v>14.0953</v>
      </c>
      <c r="AZ2612">
        <v>8.6586400000000001</v>
      </c>
      <c r="BA2612">
        <v>5.1618599999999999</v>
      </c>
      <c r="BB2612">
        <v>2.98508</v>
      </c>
      <c r="BC2612">
        <v>1.6740900000000001</v>
      </c>
      <c r="BD2612">
        <v>0.90984500000000001</v>
      </c>
      <c r="BE2612">
        <v>0.93877500000000003</v>
      </c>
    </row>
    <row r="2613" spans="1:57" x14ac:dyDescent="0.35">
      <c r="A2613">
        <v>1</v>
      </c>
      <c r="B2613">
        <v>1</v>
      </c>
      <c r="C2613">
        <v>1</v>
      </c>
      <c r="D2613">
        <v>1</v>
      </c>
      <c r="E2613">
        <v>1</v>
      </c>
      <c r="F2613">
        <v>1</v>
      </c>
      <c r="G2613">
        <v>1990</v>
      </c>
      <c r="H2613">
        <v>1</v>
      </c>
      <c r="I2613">
        <v>1990</v>
      </c>
      <c r="J2613" t="s">
        <v>1250</v>
      </c>
      <c r="K2613" t="s">
        <v>574</v>
      </c>
      <c r="L2613">
        <v>7614</v>
      </c>
      <c r="M2613">
        <v>6789.15</v>
      </c>
      <c r="N2613">
        <v>12604.1</v>
      </c>
      <c r="O2613">
        <v>17630</v>
      </c>
      <c r="P2613">
        <v>17165.099999999999</v>
      </c>
      <c r="Q2613">
        <v>11840.6</v>
      </c>
      <c r="R2613">
        <v>6697.1</v>
      </c>
      <c r="S2613">
        <v>4305.83</v>
      </c>
      <c r="T2613">
        <v>3594.83</v>
      </c>
      <c r="U2613">
        <v>3309.25</v>
      </c>
      <c r="V2613">
        <v>3060.71</v>
      </c>
      <c r="W2613">
        <v>2553.5</v>
      </c>
      <c r="X2613">
        <v>1729.75</v>
      </c>
      <c r="Y2613">
        <v>944.61900000000003</v>
      </c>
      <c r="Z2613">
        <v>471.64100000000002</v>
      </c>
      <c r="AA2613">
        <v>288.92399999999998</v>
      </c>
      <c r="AB2613">
        <v>301.584</v>
      </c>
      <c r="AC2613">
        <v>473.012</v>
      </c>
      <c r="AD2613">
        <v>771.07399999999996</v>
      </c>
      <c r="AE2613">
        <v>1096.3800000000001</v>
      </c>
      <c r="AF2613">
        <v>1299.7</v>
      </c>
      <c r="AG2613">
        <v>1285.3599999999999</v>
      </c>
      <c r="AH2613">
        <v>1085.02</v>
      </c>
      <c r="AI2613">
        <v>814.16499999999996</v>
      </c>
      <c r="AJ2613">
        <v>573.91499999999996</v>
      </c>
      <c r="AK2613">
        <v>405.279</v>
      </c>
      <c r="AL2613">
        <v>305.911</v>
      </c>
      <c r="AM2613">
        <v>257.93400000000003</v>
      </c>
      <c r="AN2613">
        <v>240.761</v>
      </c>
      <c r="AO2613">
        <v>235.09299999999999</v>
      </c>
      <c r="AP2613">
        <v>226.131</v>
      </c>
      <c r="AQ2613">
        <v>206.39</v>
      </c>
      <c r="AR2613">
        <v>175.99700000000001</v>
      </c>
      <c r="AS2613">
        <v>140.07</v>
      </c>
      <c r="AT2613">
        <v>104.815</v>
      </c>
      <c r="AU2613">
        <v>74.603300000000004</v>
      </c>
      <c r="AV2613">
        <v>51.101199999999999</v>
      </c>
      <c r="AW2613">
        <v>33.9741</v>
      </c>
      <c r="AX2613">
        <v>22.008299999999998</v>
      </c>
      <c r="AY2613">
        <v>13.892099999999999</v>
      </c>
      <c r="AZ2613">
        <v>8.5304199999999994</v>
      </c>
      <c r="BA2613">
        <v>5.0870199999999999</v>
      </c>
      <c r="BB2613">
        <v>2.9429699999999999</v>
      </c>
      <c r="BC2613">
        <v>1.65059</v>
      </c>
      <c r="BD2613">
        <v>0.89672799999999997</v>
      </c>
      <c r="BE2613">
        <v>0.92356700000000003</v>
      </c>
    </row>
    <row r="2614" spans="1:57" x14ac:dyDescent="0.35">
      <c r="A2614">
        <v>1</v>
      </c>
      <c r="B2614">
        <v>1</v>
      </c>
      <c r="C2614">
        <v>1</v>
      </c>
      <c r="D2614">
        <v>1</v>
      </c>
      <c r="E2614">
        <v>1</v>
      </c>
      <c r="F2614">
        <v>1</v>
      </c>
      <c r="G2614">
        <v>1990</v>
      </c>
      <c r="H2614">
        <v>1</v>
      </c>
      <c r="I2614">
        <v>1990.5</v>
      </c>
      <c r="J2614" t="s">
        <v>1251</v>
      </c>
      <c r="K2614" t="s">
        <v>574</v>
      </c>
      <c r="L2614">
        <v>1809.58</v>
      </c>
      <c r="M2614">
        <v>1926.63</v>
      </c>
      <c r="N2614">
        <v>3189.1</v>
      </c>
      <c r="O2614">
        <v>6193.45</v>
      </c>
      <c r="P2614">
        <v>11415.3</v>
      </c>
      <c r="Q2614">
        <v>15790.6</v>
      </c>
      <c r="R2614">
        <v>15279.4</v>
      </c>
      <c r="S2614">
        <v>10636.2</v>
      </c>
      <c r="T2614">
        <v>6182.93</v>
      </c>
      <c r="U2614">
        <v>3994.92</v>
      </c>
      <c r="V2614">
        <v>3250.5</v>
      </c>
      <c r="W2614">
        <v>2915.25</v>
      </c>
      <c r="X2614">
        <v>2509.0100000000002</v>
      </c>
      <c r="Y2614">
        <v>1853.11</v>
      </c>
      <c r="Z2614">
        <v>1114.75</v>
      </c>
      <c r="AA2614">
        <v>577.36099999999999</v>
      </c>
      <c r="AB2614">
        <v>325.93900000000002</v>
      </c>
      <c r="AC2614">
        <v>296.22699999999998</v>
      </c>
      <c r="AD2614">
        <v>426.82400000000001</v>
      </c>
      <c r="AE2614">
        <v>667.01300000000003</v>
      </c>
      <c r="AF2614">
        <v>925.69299999999998</v>
      </c>
      <c r="AG2614">
        <v>1082.45</v>
      </c>
      <c r="AH2614">
        <v>1064.18</v>
      </c>
      <c r="AI2614">
        <v>897.41600000000005</v>
      </c>
      <c r="AJ2614">
        <v>673.95799999999997</v>
      </c>
      <c r="AK2614">
        <v>475.95600000000002</v>
      </c>
      <c r="AL2614">
        <v>338.32799999999997</v>
      </c>
      <c r="AM2614">
        <v>259.02699999999999</v>
      </c>
      <c r="AN2614">
        <v>221.166</v>
      </c>
      <c r="AO2614">
        <v>205.624</v>
      </c>
      <c r="AP2614">
        <v>196.12700000000001</v>
      </c>
      <c r="AQ2614">
        <v>182.059</v>
      </c>
      <c r="AR2614">
        <v>159.67699999999999</v>
      </c>
      <c r="AS2614">
        <v>130.935</v>
      </c>
      <c r="AT2614">
        <v>100.52200000000001</v>
      </c>
      <c r="AU2614">
        <v>72.843900000000005</v>
      </c>
      <c r="AV2614">
        <v>50.372399999999999</v>
      </c>
      <c r="AW2614">
        <v>33.581800000000001</v>
      </c>
      <c r="AX2614">
        <v>21.734400000000001</v>
      </c>
      <c r="AY2614">
        <v>13.695399999999999</v>
      </c>
      <c r="AZ2614">
        <v>8.4009599999999995</v>
      </c>
      <c r="BA2614">
        <v>5.0093699999999997</v>
      </c>
      <c r="BB2614">
        <v>2.89934</v>
      </c>
      <c r="BC2614">
        <v>1.6269400000000001</v>
      </c>
      <c r="BD2614">
        <v>0.88413600000000003</v>
      </c>
      <c r="BE2614">
        <v>0.91056099999999995</v>
      </c>
    </row>
    <row r="2615" spans="1:57" x14ac:dyDescent="0.35">
      <c r="A2615">
        <v>1</v>
      </c>
      <c r="B2615">
        <v>1</v>
      </c>
      <c r="C2615">
        <v>1</v>
      </c>
      <c r="D2615">
        <v>1</v>
      </c>
      <c r="E2615">
        <v>1</v>
      </c>
      <c r="F2615">
        <v>1</v>
      </c>
      <c r="G2615">
        <v>1991</v>
      </c>
      <c r="H2615">
        <v>1</v>
      </c>
      <c r="I2615">
        <v>1991</v>
      </c>
      <c r="J2615" t="s">
        <v>1250</v>
      </c>
      <c r="K2615" t="s">
        <v>574</v>
      </c>
      <c r="L2615">
        <v>11544.4</v>
      </c>
      <c r="M2615">
        <v>2930.95</v>
      </c>
      <c r="N2615">
        <v>2136.77</v>
      </c>
      <c r="O2615">
        <v>2076.15</v>
      </c>
      <c r="P2615">
        <v>2965.41</v>
      </c>
      <c r="Q2615">
        <v>5664.3</v>
      </c>
      <c r="R2615">
        <v>10360.299999999999</v>
      </c>
      <c r="S2615">
        <v>14208.2</v>
      </c>
      <c r="T2615">
        <v>13715</v>
      </c>
      <c r="U2615">
        <v>9646.15</v>
      </c>
      <c r="V2615">
        <v>5703.52</v>
      </c>
      <c r="W2615">
        <v>3656.55</v>
      </c>
      <c r="X2615">
        <v>2873.96</v>
      </c>
      <c r="Y2615">
        <v>2425.4699999999998</v>
      </c>
      <c r="Z2615">
        <v>1874.15</v>
      </c>
      <c r="AA2615">
        <v>1216.9100000000001</v>
      </c>
      <c r="AB2615">
        <v>669.28700000000003</v>
      </c>
      <c r="AC2615">
        <v>369.35700000000003</v>
      </c>
      <c r="AD2615">
        <v>299.93799999999999</v>
      </c>
      <c r="AE2615">
        <v>394.69900000000001</v>
      </c>
      <c r="AF2615">
        <v>586.97900000000004</v>
      </c>
      <c r="AG2615">
        <v>789.23599999999999</v>
      </c>
      <c r="AH2615">
        <v>903.399</v>
      </c>
      <c r="AI2615">
        <v>876.41</v>
      </c>
      <c r="AJ2615">
        <v>733.904</v>
      </c>
      <c r="AK2615">
        <v>549.928</v>
      </c>
      <c r="AL2615">
        <v>389.471</v>
      </c>
      <c r="AM2615">
        <v>279.74299999999999</v>
      </c>
      <c r="AN2615">
        <v>217.61199999999999</v>
      </c>
      <c r="AO2615">
        <v>187.41200000000001</v>
      </c>
      <c r="AP2615">
        <v>172.40899999999999</v>
      </c>
      <c r="AQ2615">
        <v>159.834</v>
      </c>
      <c r="AR2615">
        <v>142.82599999999999</v>
      </c>
      <c r="AS2615">
        <v>120.273</v>
      </c>
      <c r="AT2615">
        <v>94.831299999999999</v>
      </c>
      <c r="AU2615">
        <v>70.240300000000005</v>
      </c>
      <c r="AV2615">
        <v>49.289099999999998</v>
      </c>
      <c r="AW2615">
        <v>33.101399999999998</v>
      </c>
      <c r="AX2615">
        <v>21.463899999999999</v>
      </c>
      <c r="AY2615">
        <v>13.5136</v>
      </c>
      <c r="AZ2615">
        <v>8.2782999999999998</v>
      </c>
      <c r="BA2615">
        <v>4.9324199999999996</v>
      </c>
      <c r="BB2615">
        <v>2.8544299999999998</v>
      </c>
      <c r="BC2615">
        <v>1.6019399999999999</v>
      </c>
      <c r="BD2615">
        <v>0.87055199999999999</v>
      </c>
      <c r="BE2615">
        <v>0.89555200000000001</v>
      </c>
    </row>
    <row r="2616" spans="1:57" x14ac:dyDescent="0.35">
      <c r="A2616">
        <v>1</v>
      </c>
      <c r="B2616">
        <v>1</v>
      </c>
      <c r="C2616">
        <v>1</v>
      </c>
      <c r="D2616">
        <v>1</v>
      </c>
      <c r="E2616">
        <v>1</v>
      </c>
      <c r="F2616">
        <v>1</v>
      </c>
      <c r="G2616">
        <v>1991</v>
      </c>
      <c r="H2616">
        <v>1</v>
      </c>
      <c r="I2616">
        <v>1991.5</v>
      </c>
      <c r="J2616" t="s">
        <v>1251</v>
      </c>
      <c r="K2616" t="s">
        <v>574</v>
      </c>
      <c r="L2616">
        <v>3665.77</v>
      </c>
      <c r="M2616">
        <v>3324.13</v>
      </c>
      <c r="N2616">
        <v>3376.06</v>
      </c>
      <c r="O2616">
        <v>2573.75</v>
      </c>
      <c r="P2616">
        <v>1962.15</v>
      </c>
      <c r="Q2616">
        <v>2227.39</v>
      </c>
      <c r="R2616">
        <v>3748.37</v>
      </c>
      <c r="S2616">
        <v>6969.76</v>
      </c>
      <c r="T2616">
        <v>10925.4</v>
      </c>
      <c r="U2616">
        <v>12687.5</v>
      </c>
      <c r="V2616">
        <v>10710.4</v>
      </c>
      <c r="W2616">
        <v>7012.33</v>
      </c>
      <c r="X2616">
        <v>4238.21</v>
      </c>
      <c r="Y2616">
        <v>2924.58</v>
      </c>
      <c r="Z2616">
        <v>2321.1999999999998</v>
      </c>
      <c r="AA2616">
        <v>1810.41</v>
      </c>
      <c r="AB2616">
        <v>1234.83</v>
      </c>
      <c r="AC2616">
        <v>718.80700000000002</v>
      </c>
      <c r="AD2616">
        <v>401.79599999999999</v>
      </c>
      <c r="AE2616">
        <v>302.959</v>
      </c>
      <c r="AF2616">
        <v>365.15199999999999</v>
      </c>
      <c r="AG2616">
        <v>513.98400000000004</v>
      </c>
      <c r="AH2616">
        <v>665.69100000000003</v>
      </c>
      <c r="AI2616">
        <v>741.46</v>
      </c>
      <c r="AJ2616">
        <v>705.80899999999997</v>
      </c>
      <c r="AK2616">
        <v>584.38699999999994</v>
      </c>
      <c r="AL2616">
        <v>436.233</v>
      </c>
      <c r="AM2616">
        <v>310.47699999999998</v>
      </c>
      <c r="AN2616">
        <v>226.18600000000001</v>
      </c>
      <c r="AO2616">
        <v>178.83500000000001</v>
      </c>
      <c r="AP2616">
        <v>154.565</v>
      </c>
      <c r="AQ2616">
        <v>139.81800000000001</v>
      </c>
      <c r="AR2616">
        <v>125.477</v>
      </c>
      <c r="AS2616">
        <v>107.751</v>
      </c>
      <c r="AT2616">
        <v>87.089299999999994</v>
      </c>
      <c r="AU2616">
        <v>66.043899999999994</v>
      </c>
      <c r="AV2616">
        <v>47.2117</v>
      </c>
      <c r="AW2616">
        <v>32.085599999999999</v>
      </c>
      <c r="AX2616">
        <v>20.923200000000001</v>
      </c>
      <c r="AY2616">
        <v>13.190799999999999</v>
      </c>
      <c r="AZ2616">
        <v>8.0754000000000001</v>
      </c>
      <c r="BA2616">
        <v>4.8074000000000003</v>
      </c>
      <c r="BB2616">
        <v>2.78118</v>
      </c>
      <c r="BC2616">
        <v>1.5611699999999999</v>
      </c>
      <c r="BD2616">
        <v>0.84877400000000003</v>
      </c>
      <c r="BE2616">
        <v>0.87368000000000001</v>
      </c>
    </row>
    <row r="2617" spans="1:57" x14ac:dyDescent="0.35">
      <c r="A2617">
        <v>1</v>
      </c>
      <c r="B2617">
        <v>1</v>
      </c>
      <c r="C2617">
        <v>1</v>
      </c>
      <c r="D2617">
        <v>1</v>
      </c>
      <c r="E2617">
        <v>1</v>
      </c>
      <c r="F2617">
        <v>1</v>
      </c>
      <c r="G2617">
        <v>1992</v>
      </c>
      <c r="H2617">
        <v>1</v>
      </c>
      <c r="I2617">
        <v>1992</v>
      </c>
      <c r="J2617" t="s">
        <v>1250</v>
      </c>
      <c r="K2617" t="s">
        <v>574</v>
      </c>
      <c r="L2617">
        <v>17165.3</v>
      </c>
      <c r="M2617">
        <v>4600.8999999999996</v>
      </c>
      <c r="N2617">
        <v>3685.87</v>
      </c>
      <c r="O2617">
        <v>3466.09</v>
      </c>
      <c r="P2617">
        <v>3079.65</v>
      </c>
      <c r="Q2617">
        <v>2305.0300000000002</v>
      </c>
      <c r="R2617">
        <v>1942.08</v>
      </c>
      <c r="S2617">
        <v>2703.43</v>
      </c>
      <c r="T2617">
        <v>4897.63</v>
      </c>
      <c r="U2617">
        <v>8183.5</v>
      </c>
      <c r="V2617">
        <v>10765.8</v>
      </c>
      <c r="W2617">
        <v>10570.4</v>
      </c>
      <c r="X2617">
        <v>7883.02</v>
      </c>
      <c r="Y2617">
        <v>4936.42</v>
      </c>
      <c r="Z2617">
        <v>3129.95</v>
      </c>
      <c r="AA2617">
        <v>2269.5100000000002</v>
      </c>
      <c r="AB2617">
        <v>1727.46</v>
      </c>
      <c r="AC2617">
        <v>1206.3599999999999</v>
      </c>
      <c r="AD2617">
        <v>733.80499999999995</v>
      </c>
      <c r="AE2617">
        <v>421.846</v>
      </c>
      <c r="AF2617">
        <v>306.113</v>
      </c>
      <c r="AG2617">
        <v>341.60899999999998</v>
      </c>
      <c r="AH2617">
        <v>453.42200000000003</v>
      </c>
      <c r="AI2617">
        <v>562.84400000000005</v>
      </c>
      <c r="AJ2617">
        <v>606.96400000000006</v>
      </c>
      <c r="AK2617">
        <v>564.30399999999997</v>
      </c>
      <c r="AL2617">
        <v>460.37900000000002</v>
      </c>
      <c r="AM2617">
        <v>341.983</v>
      </c>
      <c r="AN2617">
        <v>244.96299999999999</v>
      </c>
      <c r="AO2617">
        <v>181.25299999999999</v>
      </c>
      <c r="AP2617">
        <v>145.215</v>
      </c>
      <c r="AQ2617">
        <v>125.089</v>
      </c>
      <c r="AR2617">
        <v>110.584</v>
      </c>
      <c r="AS2617">
        <v>95.748699999999999</v>
      </c>
      <c r="AT2617">
        <v>78.924499999999995</v>
      </c>
      <c r="AU2617">
        <v>61.228499999999997</v>
      </c>
      <c r="AV2617">
        <v>44.680799999999998</v>
      </c>
      <c r="AW2617">
        <v>30.8416</v>
      </c>
      <c r="AX2617">
        <v>20.3049</v>
      </c>
      <c r="AY2617">
        <v>12.8559</v>
      </c>
      <c r="AZ2617">
        <v>7.8772099999999998</v>
      </c>
      <c r="BA2617">
        <v>4.6866099999999999</v>
      </c>
      <c r="BB2617">
        <v>2.7092999999999998</v>
      </c>
      <c r="BC2617">
        <v>1.5202199999999999</v>
      </c>
      <c r="BD2617">
        <v>0.82641500000000001</v>
      </c>
      <c r="BE2617">
        <v>0.85014199999999995</v>
      </c>
    </row>
    <row r="2618" spans="1:57" x14ac:dyDescent="0.35">
      <c r="A2618">
        <v>1</v>
      </c>
      <c r="B2618">
        <v>1</v>
      </c>
      <c r="C2618">
        <v>1</v>
      </c>
      <c r="D2618">
        <v>1</v>
      </c>
      <c r="E2618">
        <v>1</v>
      </c>
      <c r="F2618">
        <v>1</v>
      </c>
      <c r="G2618">
        <v>1992</v>
      </c>
      <c r="H2618">
        <v>1</v>
      </c>
      <c r="I2618">
        <v>1992.5</v>
      </c>
      <c r="J2618" t="s">
        <v>1251</v>
      </c>
      <c r="K2618" t="s">
        <v>574</v>
      </c>
      <c r="L2618">
        <v>5419.53</v>
      </c>
      <c r="M2618">
        <v>4928.97</v>
      </c>
      <c r="N2618">
        <v>5067.25</v>
      </c>
      <c r="O2618">
        <v>4034.32</v>
      </c>
      <c r="P2618">
        <v>3257.13</v>
      </c>
      <c r="Q2618">
        <v>3098.34</v>
      </c>
      <c r="R2618">
        <v>2811.64</v>
      </c>
      <c r="S2618">
        <v>2282.0300000000002</v>
      </c>
      <c r="T2618">
        <v>2297.5500000000002</v>
      </c>
      <c r="U2618">
        <v>3547.13</v>
      </c>
      <c r="V2618">
        <v>6030.77</v>
      </c>
      <c r="W2618">
        <v>8647.4599999999991</v>
      </c>
      <c r="X2618">
        <v>9545.57</v>
      </c>
      <c r="Y2618">
        <v>8027.85</v>
      </c>
      <c r="Z2618">
        <v>5428.59</v>
      </c>
      <c r="AA2618">
        <v>3373.03</v>
      </c>
      <c r="AB2618">
        <v>2248.64</v>
      </c>
      <c r="AC2618">
        <v>1624.21</v>
      </c>
      <c r="AD2618">
        <v>1132.8499999999999</v>
      </c>
      <c r="AE2618">
        <v>709.02599999999995</v>
      </c>
      <c r="AF2618">
        <v>420.74700000000001</v>
      </c>
      <c r="AG2618">
        <v>302.36700000000002</v>
      </c>
      <c r="AH2618">
        <v>318.28899999999999</v>
      </c>
      <c r="AI2618">
        <v>398.64499999999998</v>
      </c>
      <c r="AJ2618">
        <v>472.76299999999998</v>
      </c>
      <c r="AK2618">
        <v>491.87099999999998</v>
      </c>
      <c r="AL2618">
        <v>445.28300000000002</v>
      </c>
      <c r="AM2618">
        <v>357.33600000000001</v>
      </c>
      <c r="AN2618">
        <v>264.23700000000002</v>
      </c>
      <c r="AO2618">
        <v>190.83600000000001</v>
      </c>
      <c r="AP2618">
        <v>143.393</v>
      </c>
      <c r="AQ2618">
        <v>115.83199999999999</v>
      </c>
      <c r="AR2618">
        <v>98.738600000000005</v>
      </c>
      <c r="AS2618">
        <v>84.859700000000004</v>
      </c>
      <c r="AT2618">
        <v>70.715199999999996</v>
      </c>
      <c r="AU2618">
        <v>55.919199999999996</v>
      </c>
      <c r="AV2618">
        <v>41.653599999999997</v>
      </c>
      <c r="AW2618">
        <v>29.268599999999999</v>
      </c>
      <c r="AX2618">
        <v>19.519500000000001</v>
      </c>
      <c r="AY2618">
        <v>12.4528</v>
      </c>
      <c r="AZ2618">
        <v>7.65496</v>
      </c>
      <c r="BA2618">
        <v>4.5572299999999997</v>
      </c>
      <c r="BB2618">
        <v>2.6335600000000001</v>
      </c>
      <c r="BC2618">
        <v>1.47726</v>
      </c>
      <c r="BD2618">
        <v>0.80310499999999996</v>
      </c>
      <c r="BE2618">
        <v>0.82678700000000005</v>
      </c>
    </row>
    <row r="2619" spans="1:57" x14ac:dyDescent="0.35">
      <c r="A2619">
        <v>1</v>
      </c>
      <c r="B2619">
        <v>1</v>
      </c>
      <c r="C2619">
        <v>1</v>
      </c>
      <c r="D2619">
        <v>1</v>
      </c>
      <c r="E2619">
        <v>1</v>
      </c>
      <c r="F2619">
        <v>1</v>
      </c>
      <c r="G2619">
        <v>1993</v>
      </c>
      <c r="H2619">
        <v>1</v>
      </c>
      <c r="I2619">
        <v>1993</v>
      </c>
      <c r="J2619" t="s">
        <v>1250</v>
      </c>
      <c r="K2619" t="s">
        <v>574</v>
      </c>
      <c r="L2619">
        <v>6938.09</v>
      </c>
      <c r="M2619">
        <v>2792.28</v>
      </c>
      <c r="N2619">
        <v>3648.2</v>
      </c>
      <c r="O2619">
        <v>4595.0200000000004</v>
      </c>
      <c r="P2619">
        <v>4507.1400000000003</v>
      </c>
      <c r="Q2619">
        <v>3545.34</v>
      </c>
      <c r="R2619">
        <v>2892.48</v>
      </c>
      <c r="S2619">
        <v>2811.23</v>
      </c>
      <c r="T2619">
        <v>2668.86</v>
      </c>
      <c r="U2619">
        <v>2458.21</v>
      </c>
      <c r="V2619">
        <v>2950</v>
      </c>
      <c r="W2619">
        <v>4616.03</v>
      </c>
      <c r="X2619">
        <v>6875.34</v>
      </c>
      <c r="Y2619">
        <v>8241.24</v>
      </c>
      <c r="Z2619">
        <v>7640.59</v>
      </c>
      <c r="AA2619">
        <v>5615.84</v>
      </c>
      <c r="AB2619">
        <v>3576.42</v>
      </c>
      <c r="AC2619">
        <v>2266.9499999999998</v>
      </c>
      <c r="AD2619">
        <v>1538.89</v>
      </c>
      <c r="AE2619">
        <v>1049.45</v>
      </c>
      <c r="AF2619">
        <v>665.24900000000002</v>
      </c>
      <c r="AG2619">
        <v>405.93599999999998</v>
      </c>
      <c r="AH2619">
        <v>293.077</v>
      </c>
      <c r="AI2619">
        <v>295.226</v>
      </c>
      <c r="AJ2619">
        <v>349.48099999999999</v>
      </c>
      <c r="AK2619">
        <v>395.00599999999997</v>
      </c>
      <c r="AL2619">
        <v>395.44799999999998</v>
      </c>
      <c r="AM2619">
        <v>347.87599999999998</v>
      </c>
      <c r="AN2619">
        <v>274.392</v>
      </c>
      <c r="AO2619">
        <v>202.13</v>
      </c>
      <c r="AP2619">
        <v>147.28399999999999</v>
      </c>
      <c r="AQ2619">
        <v>112.075</v>
      </c>
      <c r="AR2619">
        <v>90.665199999999999</v>
      </c>
      <c r="AS2619">
        <v>75.952500000000001</v>
      </c>
      <c r="AT2619">
        <v>63.194299999999998</v>
      </c>
      <c r="AU2619">
        <v>50.603499999999997</v>
      </c>
      <c r="AV2619">
        <v>38.388500000000001</v>
      </c>
      <c r="AW2619">
        <v>27.4757</v>
      </c>
      <c r="AX2619">
        <v>18.606200000000001</v>
      </c>
      <c r="AY2619">
        <v>11.9971</v>
      </c>
      <c r="AZ2619">
        <v>7.4189400000000001</v>
      </c>
      <c r="BA2619">
        <v>4.4271500000000001</v>
      </c>
      <c r="BB2619">
        <v>2.5591300000000001</v>
      </c>
      <c r="BC2619">
        <v>1.4348099999999999</v>
      </c>
      <c r="BD2619">
        <v>0.77963400000000005</v>
      </c>
      <c r="BE2619">
        <v>0.80204900000000001</v>
      </c>
    </row>
    <row r="2620" spans="1:57" x14ac:dyDescent="0.35">
      <c r="A2620">
        <v>1</v>
      </c>
      <c r="B2620">
        <v>1</v>
      </c>
      <c r="C2620">
        <v>1</v>
      </c>
      <c r="D2620">
        <v>1</v>
      </c>
      <c r="E2620">
        <v>1</v>
      </c>
      <c r="F2620">
        <v>1</v>
      </c>
      <c r="G2620">
        <v>1993</v>
      </c>
      <c r="H2620">
        <v>1</v>
      </c>
      <c r="I2620">
        <v>1993.5</v>
      </c>
      <c r="J2620" t="s">
        <v>1251</v>
      </c>
      <c r="K2620" t="s">
        <v>574</v>
      </c>
      <c r="L2620">
        <v>2073.85</v>
      </c>
      <c r="M2620">
        <v>1941.26</v>
      </c>
      <c r="N2620">
        <v>2233.0700000000002</v>
      </c>
      <c r="O2620">
        <v>2496.83</v>
      </c>
      <c r="P2620">
        <v>3287.3</v>
      </c>
      <c r="Q2620">
        <v>4154.2</v>
      </c>
      <c r="R2620">
        <v>4147.3999999999996</v>
      </c>
      <c r="S2620">
        <v>3418.41</v>
      </c>
      <c r="T2620">
        <v>2848.3</v>
      </c>
      <c r="U2620">
        <v>2599.71</v>
      </c>
      <c r="V2620">
        <v>2417.75</v>
      </c>
      <c r="W2620">
        <v>2601.6799999999998</v>
      </c>
      <c r="X2620">
        <v>3674.07</v>
      </c>
      <c r="Y2620">
        <v>5461.47</v>
      </c>
      <c r="Z2620">
        <v>6890.09</v>
      </c>
      <c r="AA2620">
        <v>6869.02</v>
      </c>
      <c r="AB2620">
        <v>5431.48</v>
      </c>
      <c r="AC2620">
        <v>3609.64</v>
      </c>
      <c r="AD2620">
        <v>2249.0100000000002</v>
      </c>
      <c r="AE2620">
        <v>1446.59</v>
      </c>
      <c r="AF2620">
        <v>951.86</v>
      </c>
      <c r="AG2620">
        <v>603.07000000000005</v>
      </c>
      <c r="AH2620">
        <v>377.00400000000002</v>
      </c>
      <c r="AI2620">
        <v>276.57400000000001</v>
      </c>
      <c r="AJ2620">
        <v>270.68799999999999</v>
      </c>
      <c r="AK2620">
        <v>304.346</v>
      </c>
      <c r="AL2620">
        <v>327.71899999999999</v>
      </c>
      <c r="AM2620">
        <v>315.33199999999999</v>
      </c>
      <c r="AN2620">
        <v>269.42200000000003</v>
      </c>
      <c r="AO2620">
        <v>209.01599999999999</v>
      </c>
      <c r="AP2620">
        <v>153.61000000000001</v>
      </c>
      <c r="AQ2620">
        <v>112.917</v>
      </c>
      <c r="AR2620">
        <v>86.641000000000005</v>
      </c>
      <c r="AS2620">
        <v>69.693600000000004</v>
      </c>
      <c r="AT2620">
        <v>57.037999999999997</v>
      </c>
      <c r="AU2620">
        <v>45.803699999999999</v>
      </c>
      <c r="AV2620">
        <v>35.217300000000002</v>
      </c>
      <c r="AW2620">
        <v>25.641500000000001</v>
      </c>
      <c r="AX2620">
        <v>17.650600000000001</v>
      </c>
      <c r="AY2620">
        <v>11.5306</v>
      </c>
      <c r="AZ2620">
        <v>7.1934300000000002</v>
      </c>
      <c r="BA2620">
        <v>4.3132099999999998</v>
      </c>
      <c r="BB2620">
        <v>2.4980699999999998</v>
      </c>
      <c r="BC2620">
        <v>1.40116</v>
      </c>
      <c r="BD2620">
        <v>0.76133300000000004</v>
      </c>
      <c r="BE2620">
        <v>0.78362200000000004</v>
      </c>
    </row>
    <row r="2621" spans="1:57" x14ac:dyDescent="0.35">
      <c r="A2621">
        <v>1</v>
      </c>
      <c r="B2621">
        <v>1</v>
      </c>
      <c r="C2621">
        <v>1</v>
      </c>
      <c r="D2621">
        <v>1</v>
      </c>
      <c r="E2621">
        <v>1</v>
      </c>
      <c r="F2621">
        <v>1</v>
      </c>
      <c r="G2621">
        <v>1994</v>
      </c>
      <c r="H2621">
        <v>1</v>
      </c>
      <c r="I2621">
        <v>1994</v>
      </c>
      <c r="J2621" t="s">
        <v>1250</v>
      </c>
      <c r="K2621" t="s">
        <v>574</v>
      </c>
      <c r="L2621">
        <v>25095</v>
      </c>
      <c r="M2621">
        <v>5946.2</v>
      </c>
      <c r="N2621">
        <v>3592.18</v>
      </c>
      <c r="O2621">
        <v>2471.75</v>
      </c>
      <c r="P2621">
        <v>2134.46</v>
      </c>
      <c r="Q2621">
        <v>2258.59</v>
      </c>
      <c r="R2621">
        <v>2986.99</v>
      </c>
      <c r="S2621">
        <v>3818.4</v>
      </c>
      <c r="T2621">
        <v>3911.78</v>
      </c>
      <c r="U2621">
        <v>3337.54</v>
      </c>
      <c r="V2621">
        <v>2752.01</v>
      </c>
      <c r="W2621">
        <v>2411.1</v>
      </c>
      <c r="X2621">
        <v>2420.4</v>
      </c>
      <c r="Y2621">
        <v>3097.68</v>
      </c>
      <c r="Z2621">
        <v>4450.32</v>
      </c>
      <c r="AA2621">
        <v>5744.94</v>
      </c>
      <c r="AB2621">
        <v>6017.41</v>
      </c>
      <c r="AC2621">
        <v>5039.71</v>
      </c>
      <c r="AD2621">
        <v>3501.12</v>
      </c>
      <c r="AE2621">
        <v>2190.86</v>
      </c>
      <c r="AF2621">
        <v>1357.53</v>
      </c>
      <c r="AG2621">
        <v>858.66399999999999</v>
      </c>
      <c r="AH2621">
        <v>538.06299999999999</v>
      </c>
      <c r="AI2621">
        <v>342.40699999999998</v>
      </c>
      <c r="AJ2621">
        <v>255.565</v>
      </c>
      <c r="AK2621">
        <v>244.51900000000001</v>
      </c>
      <c r="AL2621">
        <v>261.88900000000001</v>
      </c>
      <c r="AM2621">
        <v>268.65899999999999</v>
      </c>
      <c r="AN2621">
        <v>248.35900000000001</v>
      </c>
      <c r="AO2621">
        <v>206.15700000000001</v>
      </c>
      <c r="AP2621">
        <v>157.483</v>
      </c>
      <c r="AQ2621">
        <v>115.55800000000001</v>
      </c>
      <c r="AR2621">
        <v>85.514899999999997</v>
      </c>
      <c r="AS2621">
        <v>65.757199999999997</v>
      </c>
      <c r="AT2621">
        <v>52.215699999999998</v>
      </c>
      <c r="AU2621">
        <v>41.542499999999997</v>
      </c>
      <c r="AV2621">
        <v>32.131100000000004</v>
      </c>
      <c r="AW2621">
        <v>23.717099999999999</v>
      </c>
      <c r="AX2621">
        <v>16.586200000000002</v>
      </c>
      <c r="AY2621">
        <v>10.9922</v>
      </c>
      <c r="AZ2621">
        <v>6.9335199999999997</v>
      </c>
      <c r="BA2621">
        <v>4.1869399999999999</v>
      </c>
      <c r="BB2621">
        <v>2.4337599999999999</v>
      </c>
      <c r="BC2621">
        <v>1.3668100000000001</v>
      </c>
      <c r="BD2621">
        <v>0.742676</v>
      </c>
      <c r="BE2621">
        <v>0.76380499999999996</v>
      </c>
    </row>
    <row r="2622" spans="1:57" x14ac:dyDescent="0.35">
      <c r="A2622">
        <v>1</v>
      </c>
      <c r="B2622">
        <v>1</v>
      </c>
      <c r="C2622">
        <v>1</v>
      </c>
      <c r="D2622">
        <v>1</v>
      </c>
      <c r="E2622">
        <v>1</v>
      </c>
      <c r="F2622">
        <v>1</v>
      </c>
      <c r="G2622">
        <v>1994</v>
      </c>
      <c r="H2622">
        <v>1</v>
      </c>
      <c r="I2622">
        <v>1994.5</v>
      </c>
      <c r="J2622" t="s">
        <v>1251</v>
      </c>
      <c r="K2622" t="s">
        <v>574</v>
      </c>
      <c r="L2622">
        <v>8020.87</v>
      </c>
      <c r="M2622">
        <v>7248.69</v>
      </c>
      <c r="N2622">
        <v>7253.64</v>
      </c>
      <c r="O2622">
        <v>5176.78</v>
      </c>
      <c r="P2622">
        <v>3142.98</v>
      </c>
      <c r="Q2622">
        <v>2263.4</v>
      </c>
      <c r="R2622">
        <v>2155.54</v>
      </c>
      <c r="S2622">
        <v>2485.21</v>
      </c>
      <c r="T2622">
        <v>3129.37</v>
      </c>
      <c r="U2622">
        <v>3549.61</v>
      </c>
      <c r="V2622">
        <v>3338.17</v>
      </c>
      <c r="W2622">
        <v>2797.67</v>
      </c>
      <c r="X2622">
        <v>2376.12</v>
      </c>
      <c r="Y2622">
        <v>2277.89</v>
      </c>
      <c r="Z2622">
        <v>2700.12</v>
      </c>
      <c r="AA2622">
        <v>3689.65</v>
      </c>
      <c r="AB2622">
        <v>4759.6099999999997</v>
      </c>
      <c r="AC2622">
        <v>5129.59</v>
      </c>
      <c r="AD2622">
        <v>4476.82</v>
      </c>
      <c r="AE2622">
        <v>3231.6</v>
      </c>
      <c r="AF2622">
        <v>2052.29</v>
      </c>
      <c r="AG2622">
        <v>1246.3499999999999</v>
      </c>
      <c r="AH2622">
        <v>762.30399999999997</v>
      </c>
      <c r="AI2622">
        <v>470.98200000000003</v>
      </c>
      <c r="AJ2622">
        <v>304.55599999999998</v>
      </c>
      <c r="AK2622">
        <v>231.99799999999999</v>
      </c>
      <c r="AL2622">
        <v>218.416</v>
      </c>
      <c r="AM2622">
        <v>223.809</v>
      </c>
      <c r="AN2622">
        <v>219.071</v>
      </c>
      <c r="AO2622">
        <v>194.75700000000001</v>
      </c>
      <c r="AP2622">
        <v>157.292</v>
      </c>
      <c r="AQ2622">
        <v>118.52500000000001</v>
      </c>
      <c r="AR2622">
        <v>86.876300000000001</v>
      </c>
      <c r="AS2622">
        <v>64.515000000000001</v>
      </c>
      <c r="AT2622">
        <v>49.397300000000001</v>
      </c>
      <c r="AU2622">
        <v>38.482100000000003</v>
      </c>
      <c r="AV2622">
        <v>29.656300000000002</v>
      </c>
      <c r="AW2622">
        <v>22.0685</v>
      </c>
      <c r="AX2622">
        <v>15.644500000000001</v>
      </c>
      <c r="AY2622">
        <v>10.5198</v>
      </c>
      <c r="AZ2622">
        <v>6.72004</v>
      </c>
      <c r="BA2622">
        <v>4.0964099999999997</v>
      </c>
      <c r="BB2622">
        <v>2.3953600000000002</v>
      </c>
      <c r="BC2622">
        <v>1.34945</v>
      </c>
      <c r="BD2622">
        <v>0.73420799999999997</v>
      </c>
      <c r="BE2622">
        <v>0.75577099999999997</v>
      </c>
    </row>
    <row r="2623" spans="1:57" x14ac:dyDescent="0.35">
      <c r="A2623">
        <v>1</v>
      </c>
      <c r="B2623">
        <v>1</v>
      </c>
      <c r="C2623">
        <v>1</v>
      </c>
      <c r="D2623">
        <v>1</v>
      </c>
      <c r="E2623">
        <v>1</v>
      </c>
      <c r="F2623">
        <v>1</v>
      </c>
      <c r="G2623">
        <v>1995</v>
      </c>
      <c r="H2623">
        <v>1</v>
      </c>
      <c r="I2623">
        <v>1995</v>
      </c>
      <c r="J2623" t="s">
        <v>1250</v>
      </c>
      <c r="K2623" t="s">
        <v>574</v>
      </c>
      <c r="L2623">
        <v>37830.6</v>
      </c>
      <c r="M2623">
        <v>10126.799999999999</v>
      </c>
      <c r="N2623">
        <v>8089.92</v>
      </c>
      <c r="O2623">
        <v>7567.29</v>
      </c>
      <c r="P2623">
        <v>6604.19</v>
      </c>
      <c r="Q2623">
        <v>4543.09</v>
      </c>
      <c r="R2623">
        <v>2789.26</v>
      </c>
      <c r="S2623">
        <v>2169.35</v>
      </c>
      <c r="T2623">
        <v>2297.56</v>
      </c>
      <c r="U2623">
        <v>2726.72</v>
      </c>
      <c r="V2623">
        <v>3141.63</v>
      </c>
      <c r="W2623">
        <v>3172.03</v>
      </c>
      <c r="X2623">
        <v>2792.81</v>
      </c>
      <c r="Y2623">
        <v>2357.19</v>
      </c>
      <c r="Z2623">
        <v>2175.23</v>
      </c>
      <c r="AA2623">
        <v>2429.64</v>
      </c>
      <c r="AB2623">
        <v>3151.79</v>
      </c>
      <c r="AC2623">
        <v>3996.69</v>
      </c>
      <c r="AD2623">
        <v>4353.5600000000004</v>
      </c>
      <c r="AE2623">
        <v>3897.77</v>
      </c>
      <c r="AF2623">
        <v>2894.46</v>
      </c>
      <c r="AG2623">
        <v>1867.11</v>
      </c>
      <c r="AH2623">
        <v>1122.74</v>
      </c>
      <c r="AI2623">
        <v>668.96100000000001</v>
      </c>
      <c r="AJ2623">
        <v>407.43299999999999</v>
      </c>
      <c r="AK2623">
        <v>266.83199999999999</v>
      </c>
      <c r="AL2623">
        <v>206.62</v>
      </c>
      <c r="AM2623">
        <v>191.268</v>
      </c>
      <c r="AN2623">
        <v>187.81299999999999</v>
      </c>
      <c r="AO2623">
        <v>175.661</v>
      </c>
      <c r="AP2623">
        <v>150.398</v>
      </c>
      <c r="AQ2623">
        <v>118.39100000000001</v>
      </c>
      <c r="AR2623">
        <v>88.119200000000006</v>
      </c>
      <c r="AS2623">
        <v>64.450100000000006</v>
      </c>
      <c r="AT2623">
        <v>47.7971</v>
      </c>
      <c r="AU2623">
        <v>36.194699999999997</v>
      </c>
      <c r="AV2623">
        <v>27.514900000000001</v>
      </c>
      <c r="AW2623">
        <v>20.485600000000002</v>
      </c>
      <c r="AX2623">
        <v>14.6593</v>
      </c>
      <c r="AY2623">
        <v>9.9868900000000007</v>
      </c>
      <c r="AZ2623">
        <v>6.4635199999999999</v>
      </c>
      <c r="BA2623">
        <v>3.9831500000000002</v>
      </c>
      <c r="BB2623">
        <v>2.3472499999999998</v>
      </c>
      <c r="BC2623">
        <v>1.3284800000000001</v>
      </c>
      <c r="BD2623">
        <v>0.72437600000000002</v>
      </c>
      <c r="BE2623">
        <v>0.74595800000000001</v>
      </c>
    </row>
    <row r="2624" spans="1:57" x14ac:dyDescent="0.35">
      <c r="A2624">
        <v>1</v>
      </c>
      <c r="B2624">
        <v>1</v>
      </c>
      <c r="C2624">
        <v>1</v>
      </c>
      <c r="D2624">
        <v>1</v>
      </c>
      <c r="E2624">
        <v>1</v>
      </c>
      <c r="F2624">
        <v>1</v>
      </c>
      <c r="G2624">
        <v>1995</v>
      </c>
      <c r="H2624">
        <v>1</v>
      </c>
      <c r="I2624">
        <v>1995.5</v>
      </c>
      <c r="J2624" t="s">
        <v>1251</v>
      </c>
      <c r="K2624" t="s">
        <v>574</v>
      </c>
      <c r="L2624">
        <v>11945.7</v>
      </c>
      <c r="M2624">
        <v>10863.7</v>
      </c>
      <c r="N2624">
        <v>11165.2</v>
      </c>
      <c r="O2624">
        <v>8878.42</v>
      </c>
      <c r="P2624">
        <v>7141.21</v>
      </c>
      <c r="Q2624">
        <v>6727.36</v>
      </c>
      <c r="R2624">
        <v>5896.86</v>
      </c>
      <c r="S2624">
        <v>4146.96</v>
      </c>
      <c r="T2624">
        <v>2684.2</v>
      </c>
      <c r="U2624">
        <v>2184.85</v>
      </c>
      <c r="V2624">
        <v>2344.13</v>
      </c>
      <c r="W2624">
        <v>2698.3</v>
      </c>
      <c r="X2624">
        <v>2864.3</v>
      </c>
      <c r="Y2624">
        <v>2666.4</v>
      </c>
      <c r="Z2624">
        <v>2292.27</v>
      </c>
      <c r="AA2624">
        <v>2064.3200000000002</v>
      </c>
      <c r="AB2624">
        <v>2194.56</v>
      </c>
      <c r="AC2624">
        <v>2708.24</v>
      </c>
      <c r="AD2624">
        <v>3341.79</v>
      </c>
      <c r="AE2624">
        <v>3627.27</v>
      </c>
      <c r="AF2624">
        <v>3286.25</v>
      </c>
      <c r="AG2624">
        <v>2484.9</v>
      </c>
      <c r="AH2624">
        <v>1623.66</v>
      </c>
      <c r="AI2624">
        <v>972.92499999999995</v>
      </c>
      <c r="AJ2624">
        <v>569.79999999999995</v>
      </c>
      <c r="AK2624">
        <v>343.71699999999998</v>
      </c>
      <c r="AL2624">
        <v>227.976</v>
      </c>
      <c r="AM2624">
        <v>178.83799999999999</v>
      </c>
      <c r="AN2624">
        <v>162.58199999999999</v>
      </c>
      <c r="AO2624">
        <v>153.23099999999999</v>
      </c>
      <c r="AP2624">
        <v>137.221</v>
      </c>
      <c r="AQ2624">
        <v>113.386</v>
      </c>
      <c r="AR2624">
        <v>87.172899999999998</v>
      </c>
      <c r="AS2624">
        <v>64.140299999999996</v>
      </c>
      <c r="AT2624">
        <v>46.707500000000003</v>
      </c>
      <c r="AU2624">
        <v>34.4054</v>
      </c>
      <c r="AV2624">
        <v>25.610900000000001</v>
      </c>
      <c r="AW2624">
        <v>18.920300000000001</v>
      </c>
      <c r="AX2624">
        <v>13.5871</v>
      </c>
      <c r="AY2624">
        <v>9.3503399999999992</v>
      </c>
      <c r="AZ2624">
        <v>6.1269999999999998</v>
      </c>
      <c r="BA2624">
        <v>3.8204799999999999</v>
      </c>
      <c r="BB2624">
        <v>2.2728999999999999</v>
      </c>
      <c r="BC2624">
        <v>1.2949999999999999</v>
      </c>
      <c r="BD2624">
        <v>0.70899400000000001</v>
      </c>
      <c r="BE2624">
        <v>0.73227900000000001</v>
      </c>
    </row>
    <row r="2625" spans="1:57" x14ac:dyDescent="0.35">
      <c r="A2625">
        <v>1</v>
      </c>
      <c r="B2625">
        <v>1</v>
      </c>
      <c r="C2625">
        <v>1</v>
      </c>
      <c r="D2625">
        <v>1</v>
      </c>
      <c r="E2625">
        <v>1</v>
      </c>
      <c r="F2625">
        <v>1</v>
      </c>
      <c r="G2625">
        <v>1996</v>
      </c>
      <c r="H2625">
        <v>1</v>
      </c>
      <c r="I2625">
        <v>1996</v>
      </c>
      <c r="J2625" t="s">
        <v>1250</v>
      </c>
      <c r="K2625" t="s">
        <v>574</v>
      </c>
      <c r="L2625">
        <v>3498.99</v>
      </c>
      <c r="M2625">
        <v>3590.34</v>
      </c>
      <c r="N2625">
        <v>6888.81</v>
      </c>
      <c r="O2625">
        <v>9780.56</v>
      </c>
      <c r="P2625">
        <v>9860.52</v>
      </c>
      <c r="Q2625">
        <v>7788.85</v>
      </c>
      <c r="R2625">
        <v>6319.7</v>
      </c>
      <c r="S2625">
        <v>6018.88</v>
      </c>
      <c r="T2625">
        <v>5332.35</v>
      </c>
      <c r="U2625">
        <v>3857.27</v>
      </c>
      <c r="V2625">
        <v>2631.99</v>
      </c>
      <c r="W2625">
        <v>2231.83</v>
      </c>
      <c r="X2625">
        <v>2366.4299999999998</v>
      </c>
      <c r="Y2625">
        <v>2546.09</v>
      </c>
      <c r="Z2625">
        <v>2475.08</v>
      </c>
      <c r="AA2625">
        <v>2193.39</v>
      </c>
      <c r="AB2625">
        <v>1963.44</v>
      </c>
      <c r="AC2625">
        <v>2010.6</v>
      </c>
      <c r="AD2625">
        <v>2370.04</v>
      </c>
      <c r="AE2625">
        <v>2829.89</v>
      </c>
      <c r="AF2625">
        <v>3027.69</v>
      </c>
      <c r="AG2625">
        <v>2743</v>
      </c>
      <c r="AH2625">
        <v>2090.4499999999998</v>
      </c>
      <c r="AI2625">
        <v>1375.81</v>
      </c>
      <c r="AJ2625">
        <v>822.69399999999996</v>
      </c>
      <c r="AK2625">
        <v>476.53199999999998</v>
      </c>
      <c r="AL2625">
        <v>286.11599999999999</v>
      </c>
      <c r="AM2625">
        <v>192.07</v>
      </c>
      <c r="AN2625">
        <v>151.77600000000001</v>
      </c>
      <c r="AO2625">
        <v>135.077</v>
      </c>
      <c r="AP2625">
        <v>122.295</v>
      </c>
      <c r="AQ2625">
        <v>105.08199999999999</v>
      </c>
      <c r="AR2625">
        <v>83.995599999999996</v>
      </c>
      <c r="AS2625">
        <v>63.186300000000003</v>
      </c>
      <c r="AT2625">
        <v>45.956499999999998</v>
      </c>
      <c r="AU2625">
        <v>33.214100000000002</v>
      </c>
      <c r="AV2625">
        <v>24.168099999999999</v>
      </c>
      <c r="AW2625">
        <v>17.5943</v>
      </c>
      <c r="AX2625">
        <v>12.5939</v>
      </c>
      <c r="AY2625">
        <v>8.7152999999999992</v>
      </c>
      <c r="AZ2625">
        <v>5.7697200000000004</v>
      </c>
      <c r="BA2625">
        <v>3.6390600000000002</v>
      </c>
      <c r="BB2625">
        <v>2.18737</v>
      </c>
      <c r="BC2625">
        <v>1.25621</v>
      </c>
      <c r="BD2625">
        <v>0.69137999999999999</v>
      </c>
      <c r="BE2625">
        <v>0.71659600000000001</v>
      </c>
    </row>
    <row r="2626" spans="1:57" x14ac:dyDescent="0.35">
      <c r="A2626">
        <v>1</v>
      </c>
      <c r="B2626">
        <v>1</v>
      </c>
      <c r="C2626">
        <v>1</v>
      </c>
      <c r="D2626">
        <v>1</v>
      </c>
      <c r="E2626">
        <v>1</v>
      </c>
      <c r="F2626">
        <v>1</v>
      </c>
      <c r="G2626">
        <v>1996</v>
      </c>
      <c r="H2626">
        <v>1</v>
      </c>
      <c r="I2626">
        <v>1996.5</v>
      </c>
      <c r="J2626" t="s">
        <v>1251</v>
      </c>
      <c r="K2626" t="s">
        <v>574</v>
      </c>
      <c r="L2626">
        <v>772.80899999999997</v>
      </c>
      <c r="M2626">
        <v>859.58799999999997</v>
      </c>
      <c r="N2626">
        <v>1558.36</v>
      </c>
      <c r="O2626">
        <v>3284.01</v>
      </c>
      <c r="P2626">
        <v>6262.06</v>
      </c>
      <c r="Q2626">
        <v>8859.89</v>
      </c>
      <c r="R2626">
        <v>9070.17</v>
      </c>
      <c r="S2626">
        <v>7488.99</v>
      </c>
      <c r="T2626">
        <v>6159.67</v>
      </c>
      <c r="U2626">
        <v>5362.72</v>
      </c>
      <c r="V2626">
        <v>4256.41</v>
      </c>
      <c r="W2626">
        <v>2985.3</v>
      </c>
      <c r="X2626">
        <v>2239.17</v>
      </c>
      <c r="Y2626">
        <v>2113.62</v>
      </c>
      <c r="Z2626">
        <v>2219.5100000000002</v>
      </c>
      <c r="AA2626">
        <v>2207.2399999999998</v>
      </c>
      <c r="AB2626">
        <v>2010.86</v>
      </c>
      <c r="AC2626">
        <v>1807.5</v>
      </c>
      <c r="AD2626">
        <v>1800.22</v>
      </c>
      <c r="AE2626">
        <v>2032.97</v>
      </c>
      <c r="AF2626">
        <v>2339.64</v>
      </c>
      <c r="AG2626">
        <v>2446.7600000000002</v>
      </c>
      <c r="AH2626">
        <v>2194.83</v>
      </c>
      <c r="AI2626">
        <v>1670.37</v>
      </c>
      <c r="AJ2626">
        <v>1100.5</v>
      </c>
      <c r="AK2626">
        <v>656.29399999999998</v>
      </c>
      <c r="AL2626">
        <v>377.71499999999997</v>
      </c>
      <c r="AM2626">
        <v>226.86500000000001</v>
      </c>
      <c r="AN2626">
        <v>154.03800000000001</v>
      </c>
      <c r="AO2626">
        <v>121.89700000000001</v>
      </c>
      <c r="AP2626">
        <v>105.861</v>
      </c>
      <c r="AQ2626">
        <v>92.139700000000005</v>
      </c>
      <c r="AR2626">
        <v>76.135199999999998</v>
      </c>
      <c r="AS2626">
        <v>59.0062</v>
      </c>
      <c r="AT2626">
        <v>43.487400000000001</v>
      </c>
      <c r="AU2626">
        <v>31.2319</v>
      </c>
      <c r="AV2626">
        <v>22.3154</v>
      </c>
      <c r="AW2626">
        <v>15.9574</v>
      </c>
      <c r="AX2626">
        <v>11.3146</v>
      </c>
      <c r="AY2626">
        <v>7.8310399999999998</v>
      </c>
      <c r="AZ2626">
        <v>5.22037</v>
      </c>
      <c r="BA2626">
        <v>3.3262299999999998</v>
      </c>
      <c r="BB2626">
        <v>2.02061</v>
      </c>
      <c r="BC2626">
        <v>1.17117</v>
      </c>
      <c r="BD2626">
        <v>0.64911200000000002</v>
      </c>
      <c r="BE2626">
        <v>0.67729499999999998</v>
      </c>
    </row>
    <row r="2627" spans="1:57" x14ac:dyDescent="0.35">
      <c r="A2627">
        <v>1</v>
      </c>
      <c r="B2627">
        <v>1</v>
      </c>
      <c r="C2627">
        <v>1</v>
      </c>
      <c r="D2627">
        <v>1</v>
      </c>
      <c r="E2627">
        <v>1</v>
      </c>
      <c r="F2627">
        <v>1</v>
      </c>
      <c r="G2627">
        <v>1997</v>
      </c>
      <c r="H2627">
        <v>1</v>
      </c>
      <c r="I2627">
        <v>1997</v>
      </c>
      <c r="J2627" t="s">
        <v>1250</v>
      </c>
      <c r="K2627" t="s">
        <v>574</v>
      </c>
      <c r="L2627">
        <v>42854.1</v>
      </c>
      <c r="M2627">
        <v>9496.66</v>
      </c>
      <c r="N2627">
        <v>4620.67</v>
      </c>
      <c r="O2627">
        <v>2038</v>
      </c>
      <c r="P2627">
        <v>1676.78</v>
      </c>
      <c r="Q2627">
        <v>3048.75</v>
      </c>
      <c r="R2627">
        <v>5742.79</v>
      </c>
      <c r="S2627">
        <v>8159.9</v>
      </c>
      <c r="T2627">
        <v>8543.76</v>
      </c>
      <c r="U2627">
        <v>7263.73</v>
      </c>
      <c r="V2627">
        <v>5800.25</v>
      </c>
      <c r="W2627">
        <v>4530.8999999999996</v>
      </c>
      <c r="X2627">
        <v>3286.26</v>
      </c>
      <c r="Y2627">
        <v>2356.5500000000002</v>
      </c>
      <c r="Z2627">
        <v>1985.83</v>
      </c>
      <c r="AA2627">
        <v>1965.85</v>
      </c>
      <c r="AB2627">
        <v>1956.25</v>
      </c>
      <c r="AC2627">
        <v>1818.47</v>
      </c>
      <c r="AD2627">
        <v>1650.66</v>
      </c>
      <c r="AE2627">
        <v>1615.46</v>
      </c>
      <c r="AF2627">
        <v>1756.59</v>
      </c>
      <c r="AG2627">
        <v>1945.1</v>
      </c>
      <c r="AH2627">
        <v>1976.33</v>
      </c>
      <c r="AI2627">
        <v>1741.5</v>
      </c>
      <c r="AJ2627">
        <v>1313.15</v>
      </c>
      <c r="AK2627">
        <v>861.06100000000004</v>
      </c>
      <c r="AL2627">
        <v>511.375</v>
      </c>
      <c r="AM2627">
        <v>293.42700000000002</v>
      </c>
      <c r="AN2627">
        <v>177.06200000000001</v>
      </c>
      <c r="AO2627">
        <v>121.45099999999999</v>
      </c>
      <c r="AP2627">
        <v>95.7119</v>
      </c>
      <c r="AQ2627">
        <v>80.890500000000003</v>
      </c>
      <c r="AR2627">
        <v>67.752600000000001</v>
      </c>
      <c r="AS2627">
        <v>53.964399999999998</v>
      </c>
      <c r="AT2627">
        <v>40.640099999999997</v>
      </c>
      <c r="AU2627">
        <v>29.367100000000001</v>
      </c>
      <c r="AV2627">
        <v>20.791699999999999</v>
      </c>
      <c r="AW2627">
        <v>14.63</v>
      </c>
      <c r="AX2627">
        <v>10.236800000000001</v>
      </c>
      <c r="AY2627">
        <v>7.0480400000000003</v>
      </c>
      <c r="AZ2627">
        <v>4.7105100000000002</v>
      </c>
      <c r="BA2627">
        <v>3.0243099999999998</v>
      </c>
      <c r="BB2627">
        <v>1.855</v>
      </c>
      <c r="BC2627">
        <v>1.0853299999999999</v>
      </c>
      <c r="BD2627">
        <v>0.60622900000000002</v>
      </c>
      <c r="BE2627">
        <v>0.63745399999999997</v>
      </c>
    </row>
    <row r="2628" spans="1:57" x14ac:dyDescent="0.35">
      <c r="A2628">
        <v>1</v>
      </c>
      <c r="B2628">
        <v>1</v>
      </c>
      <c r="C2628">
        <v>1</v>
      </c>
      <c r="D2628">
        <v>1</v>
      </c>
      <c r="E2628">
        <v>1</v>
      </c>
      <c r="F2628">
        <v>1</v>
      </c>
      <c r="G2628">
        <v>1997</v>
      </c>
      <c r="H2628">
        <v>1</v>
      </c>
      <c r="I2628">
        <v>1997.5</v>
      </c>
      <c r="J2628" t="s">
        <v>1251</v>
      </c>
      <c r="K2628" t="s">
        <v>574</v>
      </c>
      <c r="L2628">
        <v>13779.4</v>
      </c>
      <c r="M2628">
        <v>12414.4</v>
      </c>
      <c r="N2628">
        <v>12256.5</v>
      </c>
      <c r="O2628">
        <v>8232.08</v>
      </c>
      <c r="P2628">
        <v>4003.51</v>
      </c>
      <c r="Q2628">
        <v>1965.44</v>
      </c>
      <c r="R2628">
        <v>2094.75</v>
      </c>
      <c r="S2628">
        <v>3804.56</v>
      </c>
      <c r="T2628">
        <v>6167.93</v>
      </c>
      <c r="U2628">
        <v>7582.59</v>
      </c>
      <c r="V2628">
        <v>7237.67</v>
      </c>
      <c r="W2628">
        <v>5945.44</v>
      </c>
      <c r="X2628">
        <v>4624.09</v>
      </c>
      <c r="Y2628">
        <v>3427.78</v>
      </c>
      <c r="Z2628">
        <v>2452.0500000000002</v>
      </c>
      <c r="AA2628">
        <v>1911.86</v>
      </c>
      <c r="AB2628">
        <v>1752.95</v>
      </c>
      <c r="AC2628">
        <v>1706.83</v>
      </c>
      <c r="AD2628">
        <v>1602.31</v>
      </c>
      <c r="AE2628">
        <v>1471.67</v>
      </c>
      <c r="AF2628">
        <v>1429.14</v>
      </c>
      <c r="AG2628">
        <v>1508.13</v>
      </c>
      <c r="AH2628">
        <v>1609.26</v>
      </c>
      <c r="AI2628">
        <v>1583.63</v>
      </c>
      <c r="AJ2628">
        <v>1363.49</v>
      </c>
      <c r="AK2628">
        <v>1012.97</v>
      </c>
      <c r="AL2628">
        <v>658.55499999999995</v>
      </c>
      <c r="AM2628">
        <v>389.52199999999999</v>
      </c>
      <c r="AN2628">
        <v>223.892</v>
      </c>
      <c r="AO2628">
        <v>136.48599999999999</v>
      </c>
      <c r="AP2628">
        <v>94.580600000000004</v>
      </c>
      <c r="AQ2628">
        <v>73.951800000000006</v>
      </c>
      <c r="AR2628">
        <v>60.740200000000002</v>
      </c>
      <c r="AS2628">
        <v>49.031399999999998</v>
      </c>
      <c r="AT2628">
        <v>37.735900000000001</v>
      </c>
      <c r="AU2628">
        <v>27.667000000000002</v>
      </c>
      <c r="AV2628">
        <v>19.606200000000001</v>
      </c>
      <c r="AW2628">
        <v>13.6556</v>
      </c>
      <c r="AX2628">
        <v>9.4282800000000009</v>
      </c>
      <c r="AY2628">
        <v>6.4329099999999997</v>
      </c>
      <c r="AZ2628">
        <v>4.29155</v>
      </c>
      <c r="BA2628">
        <v>2.7675200000000002</v>
      </c>
      <c r="BB2628">
        <v>1.7113</v>
      </c>
      <c r="BC2628">
        <v>1.0105900000000001</v>
      </c>
      <c r="BD2628">
        <v>0.56940100000000005</v>
      </c>
      <c r="BE2628">
        <v>0.60521599999999998</v>
      </c>
    </row>
    <row r="2629" spans="1:57" x14ac:dyDescent="0.35">
      <c r="A2629">
        <v>1</v>
      </c>
      <c r="B2629">
        <v>1</v>
      </c>
      <c r="C2629">
        <v>1</v>
      </c>
      <c r="D2629">
        <v>1</v>
      </c>
      <c r="E2629">
        <v>1</v>
      </c>
      <c r="F2629">
        <v>1</v>
      </c>
      <c r="G2629">
        <v>1998</v>
      </c>
      <c r="H2629">
        <v>1</v>
      </c>
      <c r="I2629">
        <v>1998</v>
      </c>
      <c r="J2629" t="s">
        <v>1250</v>
      </c>
      <c r="K2629" t="s">
        <v>574</v>
      </c>
      <c r="L2629">
        <v>14070.2</v>
      </c>
      <c r="M2629">
        <v>6326.51</v>
      </c>
      <c r="N2629">
        <v>8919.7900000000009</v>
      </c>
      <c r="O2629">
        <v>11464.9</v>
      </c>
      <c r="P2629">
        <v>10852</v>
      </c>
      <c r="Q2629">
        <v>7159.42</v>
      </c>
      <c r="R2629">
        <v>3548.48</v>
      </c>
      <c r="S2629">
        <v>2099.73</v>
      </c>
      <c r="T2629">
        <v>2730.94</v>
      </c>
      <c r="U2629">
        <v>4553.2</v>
      </c>
      <c r="V2629">
        <v>6281.07</v>
      </c>
      <c r="W2629">
        <v>6741.41</v>
      </c>
      <c r="X2629">
        <v>5932.61</v>
      </c>
      <c r="Y2629">
        <v>4678.8</v>
      </c>
      <c r="Z2629">
        <v>3488.48</v>
      </c>
      <c r="AA2629">
        <v>2507.2399999999998</v>
      </c>
      <c r="AB2629">
        <v>1874.8</v>
      </c>
      <c r="AC2629">
        <v>1601.28</v>
      </c>
      <c r="AD2629">
        <v>1501.15</v>
      </c>
      <c r="AE2629">
        <v>1405.98</v>
      </c>
      <c r="AF2629">
        <v>1301.6199999999999</v>
      </c>
      <c r="AG2629">
        <v>1257.18</v>
      </c>
      <c r="AH2629">
        <v>1291.3599999999999</v>
      </c>
      <c r="AI2629">
        <v>1327.47</v>
      </c>
      <c r="AJ2629">
        <v>1261.08</v>
      </c>
      <c r="AK2629">
        <v>1055.77</v>
      </c>
      <c r="AL2629">
        <v>768.83500000000004</v>
      </c>
      <c r="AM2629">
        <v>493.61200000000002</v>
      </c>
      <c r="AN2629">
        <v>290.45800000000003</v>
      </c>
      <c r="AO2629">
        <v>167.596</v>
      </c>
      <c r="AP2629">
        <v>103.387</v>
      </c>
      <c r="AQ2629">
        <v>72.149100000000004</v>
      </c>
      <c r="AR2629">
        <v>55.704300000000003</v>
      </c>
      <c r="AS2629">
        <v>44.3979</v>
      </c>
      <c r="AT2629">
        <v>34.586799999999997</v>
      </c>
      <c r="AU2629">
        <v>25.7761</v>
      </c>
      <c r="AV2629">
        <v>18.4238</v>
      </c>
      <c r="AW2629">
        <v>12.798299999999999</v>
      </c>
      <c r="AX2629">
        <v>8.7481200000000001</v>
      </c>
      <c r="AY2629">
        <v>5.9069000000000003</v>
      </c>
      <c r="AZ2629">
        <v>3.9186899999999998</v>
      </c>
      <c r="BA2629">
        <v>2.5286400000000002</v>
      </c>
      <c r="BB2629">
        <v>1.57209</v>
      </c>
      <c r="BC2629">
        <v>0.93576999999999999</v>
      </c>
      <c r="BD2629">
        <v>0.53166800000000003</v>
      </c>
      <c r="BE2629">
        <v>0.57156899999999999</v>
      </c>
    </row>
    <row r="2630" spans="1:57" x14ac:dyDescent="0.35">
      <c r="A2630">
        <v>1</v>
      </c>
      <c r="B2630">
        <v>1</v>
      </c>
      <c r="C2630">
        <v>1</v>
      </c>
      <c r="D2630">
        <v>1</v>
      </c>
      <c r="E2630">
        <v>1</v>
      </c>
      <c r="F2630">
        <v>1</v>
      </c>
      <c r="G2630">
        <v>1998</v>
      </c>
      <c r="H2630">
        <v>1</v>
      </c>
      <c r="I2630">
        <v>1998.5</v>
      </c>
      <c r="J2630" t="s">
        <v>1251</v>
      </c>
      <c r="K2630" t="s">
        <v>574</v>
      </c>
      <c r="L2630">
        <v>4122.43</v>
      </c>
      <c r="M2630">
        <v>3900.35</v>
      </c>
      <c r="N2630">
        <v>4659.71</v>
      </c>
      <c r="O2630">
        <v>5674.02</v>
      </c>
      <c r="P2630">
        <v>8018.65</v>
      </c>
      <c r="Q2630">
        <v>10215.9</v>
      </c>
      <c r="R2630">
        <v>9564.34</v>
      </c>
      <c r="S2630">
        <v>6315.59</v>
      </c>
      <c r="T2630">
        <v>3348</v>
      </c>
      <c r="U2630">
        <v>2466.64</v>
      </c>
      <c r="V2630">
        <v>3409.17</v>
      </c>
      <c r="W2630">
        <v>4975.0200000000004</v>
      </c>
      <c r="X2630">
        <v>5886.68</v>
      </c>
      <c r="Y2630">
        <v>5611.44</v>
      </c>
      <c r="Z2630">
        <v>4589.74</v>
      </c>
      <c r="AA2630">
        <v>3445.78</v>
      </c>
      <c r="AB2630">
        <v>2477.1999999999998</v>
      </c>
      <c r="AC2630">
        <v>1809.23</v>
      </c>
      <c r="AD2630">
        <v>1462.04</v>
      </c>
      <c r="AE2630">
        <v>1312.02</v>
      </c>
      <c r="AF2630">
        <v>1214.92</v>
      </c>
      <c r="AG2630">
        <v>1129.9000000000001</v>
      </c>
      <c r="AH2630">
        <v>1087.82</v>
      </c>
      <c r="AI2630">
        <v>1091.78</v>
      </c>
      <c r="AJ2630">
        <v>1082.71</v>
      </c>
      <c r="AK2630">
        <v>991.50599999999997</v>
      </c>
      <c r="AL2630">
        <v>804.67</v>
      </c>
      <c r="AM2630">
        <v>572.46500000000003</v>
      </c>
      <c r="AN2630">
        <v>362.15499999999997</v>
      </c>
      <c r="AO2630">
        <v>212.07300000000001</v>
      </c>
      <c r="AP2630">
        <v>123.157</v>
      </c>
      <c r="AQ2630">
        <v>76.957999999999998</v>
      </c>
      <c r="AR2630">
        <v>53.901299999999999</v>
      </c>
      <c r="AS2630">
        <v>40.938800000000001</v>
      </c>
      <c r="AT2630">
        <v>31.640599999999999</v>
      </c>
      <c r="AU2630">
        <v>23.822299999999998</v>
      </c>
      <c r="AV2630">
        <v>17.223199999999999</v>
      </c>
      <c r="AW2630">
        <v>12.011200000000001</v>
      </c>
      <c r="AX2630">
        <v>8.1713000000000005</v>
      </c>
      <c r="AY2630">
        <v>5.4678899999999997</v>
      </c>
      <c r="AZ2630">
        <v>3.6001400000000001</v>
      </c>
      <c r="BA2630">
        <v>2.3169200000000001</v>
      </c>
      <c r="BB2630">
        <v>1.44415</v>
      </c>
      <c r="BC2630">
        <v>0.864985</v>
      </c>
      <c r="BD2630">
        <v>0.49534800000000001</v>
      </c>
      <c r="BE2630">
        <v>0.53960699999999995</v>
      </c>
    </row>
    <row r="2631" spans="1:57" x14ac:dyDescent="0.35">
      <c r="A2631">
        <v>1</v>
      </c>
      <c r="B2631">
        <v>1</v>
      </c>
      <c r="C2631">
        <v>1</v>
      </c>
      <c r="D2631">
        <v>1</v>
      </c>
      <c r="E2631">
        <v>1</v>
      </c>
      <c r="F2631">
        <v>1</v>
      </c>
      <c r="G2631">
        <v>1999</v>
      </c>
      <c r="H2631">
        <v>1</v>
      </c>
      <c r="I2631">
        <v>1999</v>
      </c>
      <c r="J2631" t="s">
        <v>1250</v>
      </c>
      <c r="K2631" t="s">
        <v>574</v>
      </c>
      <c r="L2631">
        <v>43360.4</v>
      </c>
      <c r="M2631">
        <v>10400.299999999999</v>
      </c>
      <c r="N2631">
        <v>6505.57</v>
      </c>
      <c r="O2631">
        <v>4761.13</v>
      </c>
      <c r="P2631">
        <v>4409.3999999999996</v>
      </c>
      <c r="Q2631">
        <v>5125.84</v>
      </c>
      <c r="R2631">
        <v>7215.57</v>
      </c>
      <c r="S2631">
        <v>9117.17</v>
      </c>
      <c r="T2631">
        <v>8476.6299999999992</v>
      </c>
      <c r="U2631">
        <v>5692.67</v>
      </c>
      <c r="V2631">
        <v>3382.97</v>
      </c>
      <c r="W2631">
        <v>3009.08</v>
      </c>
      <c r="X2631">
        <v>3992.11</v>
      </c>
      <c r="Y2631">
        <v>4989.24</v>
      </c>
      <c r="Z2631">
        <v>5107.8900000000003</v>
      </c>
      <c r="AA2631">
        <v>4383.7</v>
      </c>
      <c r="AB2631">
        <v>3348.59</v>
      </c>
      <c r="AC2631">
        <v>2408.1999999999998</v>
      </c>
      <c r="AD2631">
        <v>1731.28</v>
      </c>
      <c r="AE2631">
        <v>1343.07</v>
      </c>
      <c r="AF2631">
        <v>1155.43</v>
      </c>
      <c r="AG2631">
        <v>1050.42</v>
      </c>
      <c r="AH2631">
        <v>975.29300000000001</v>
      </c>
      <c r="AI2631">
        <v>932.98500000000001</v>
      </c>
      <c r="AJ2631">
        <v>914.13199999999995</v>
      </c>
      <c r="AK2631">
        <v>873.86</v>
      </c>
      <c r="AL2631">
        <v>769.96699999999998</v>
      </c>
      <c r="AM2631">
        <v>604.11300000000006</v>
      </c>
      <c r="AN2631">
        <v>418.733</v>
      </c>
      <c r="AO2631">
        <v>260.58199999999999</v>
      </c>
      <c r="AP2631">
        <v>151.88300000000001</v>
      </c>
      <c r="AQ2631">
        <v>88.868700000000004</v>
      </c>
      <c r="AR2631">
        <v>56.167499999999997</v>
      </c>
      <c r="AS2631">
        <v>39.302799999999998</v>
      </c>
      <c r="AT2631">
        <v>29.2666</v>
      </c>
      <c r="AU2631">
        <v>21.9283</v>
      </c>
      <c r="AV2631">
        <v>15.980600000000001</v>
      </c>
      <c r="AW2631">
        <v>11.2258</v>
      </c>
      <c r="AX2631">
        <v>7.6413700000000002</v>
      </c>
      <c r="AY2631">
        <v>5.0846600000000004</v>
      </c>
      <c r="AZ2631">
        <v>3.3227699999999998</v>
      </c>
      <c r="BA2631">
        <v>2.1276899999999999</v>
      </c>
      <c r="BB2631">
        <v>1.3255300000000001</v>
      </c>
      <c r="BC2631">
        <v>0.79684600000000005</v>
      </c>
      <c r="BD2631">
        <v>0.459202</v>
      </c>
      <c r="BE2631">
        <v>0.50651199999999996</v>
      </c>
    </row>
    <row r="2632" spans="1:57" x14ac:dyDescent="0.35">
      <c r="A2632">
        <v>1</v>
      </c>
      <c r="B2632">
        <v>1</v>
      </c>
      <c r="C2632">
        <v>1</v>
      </c>
      <c r="D2632">
        <v>1</v>
      </c>
      <c r="E2632">
        <v>1</v>
      </c>
      <c r="F2632">
        <v>1</v>
      </c>
      <c r="G2632">
        <v>1999</v>
      </c>
      <c r="H2632">
        <v>1</v>
      </c>
      <c r="I2632">
        <v>1999.5</v>
      </c>
      <c r="J2632" t="s">
        <v>1251</v>
      </c>
      <c r="K2632" t="s">
        <v>574</v>
      </c>
      <c r="L2632">
        <v>13843.2</v>
      </c>
      <c r="M2632">
        <v>12517.8</v>
      </c>
      <c r="N2632">
        <v>12558.2</v>
      </c>
      <c r="O2632">
        <v>9063.64</v>
      </c>
      <c r="P2632">
        <v>5718.22</v>
      </c>
      <c r="Q2632">
        <v>4425.51</v>
      </c>
      <c r="R2632">
        <v>4581.42</v>
      </c>
      <c r="S2632">
        <v>5730.36</v>
      </c>
      <c r="T2632">
        <v>7434.93</v>
      </c>
      <c r="U2632">
        <v>8044.06</v>
      </c>
      <c r="V2632">
        <v>6518.49</v>
      </c>
      <c r="W2632">
        <v>4200.2</v>
      </c>
      <c r="X2632">
        <v>3017.44</v>
      </c>
      <c r="Y2632">
        <v>3319.87</v>
      </c>
      <c r="Z2632">
        <v>4131.3599999999997</v>
      </c>
      <c r="AA2632">
        <v>4445.95</v>
      </c>
      <c r="AB2632">
        <v>3994.66</v>
      </c>
      <c r="AC2632">
        <v>3124.14</v>
      </c>
      <c r="AD2632">
        <v>2254.13</v>
      </c>
      <c r="AE2632">
        <v>1600.91</v>
      </c>
      <c r="AF2632">
        <v>1204.73</v>
      </c>
      <c r="AG2632">
        <v>999.74300000000005</v>
      </c>
      <c r="AH2632">
        <v>890.75699999999995</v>
      </c>
      <c r="AI2632">
        <v>822.59699999999998</v>
      </c>
      <c r="AJ2632">
        <v>780.07299999999998</v>
      </c>
      <c r="AK2632">
        <v>745.851</v>
      </c>
      <c r="AL2632">
        <v>687.29700000000003</v>
      </c>
      <c r="AM2632">
        <v>582.21699999999998</v>
      </c>
      <c r="AN2632">
        <v>441.005</v>
      </c>
      <c r="AO2632">
        <v>297.43400000000003</v>
      </c>
      <c r="AP2632">
        <v>182.03399999999999</v>
      </c>
      <c r="AQ2632">
        <v>105.729</v>
      </c>
      <c r="AR2632">
        <v>62.387599999999999</v>
      </c>
      <c r="AS2632">
        <v>39.792999999999999</v>
      </c>
      <c r="AT2632">
        <v>27.700299999999999</v>
      </c>
      <c r="AU2632">
        <v>20.174600000000002</v>
      </c>
      <c r="AV2632">
        <v>14.658300000000001</v>
      </c>
      <c r="AW2632">
        <v>10.355600000000001</v>
      </c>
      <c r="AX2632">
        <v>7.0765900000000004</v>
      </c>
      <c r="AY2632">
        <v>4.7015200000000004</v>
      </c>
      <c r="AZ2632">
        <v>3.0554999999999999</v>
      </c>
      <c r="BA2632">
        <v>1.9455199999999999</v>
      </c>
      <c r="BB2632">
        <v>1.20882</v>
      </c>
      <c r="BC2632">
        <v>0.72767199999999999</v>
      </c>
      <c r="BD2632">
        <v>0.42130699999999999</v>
      </c>
      <c r="BE2632">
        <v>0.47060000000000002</v>
      </c>
    </row>
    <row r="2633" spans="1:57" x14ac:dyDescent="0.35">
      <c r="A2633">
        <v>1</v>
      </c>
      <c r="B2633">
        <v>1</v>
      </c>
      <c r="C2633">
        <v>1</v>
      </c>
      <c r="D2633">
        <v>1</v>
      </c>
      <c r="E2633">
        <v>1</v>
      </c>
      <c r="F2633">
        <v>1</v>
      </c>
      <c r="G2633">
        <v>2000</v>
      </c>
      <c r="H2633">
        <v>1</v>
      </c>
      <c r="I2633">
        <v>2000</v>
      </c>
      <c r="J2633" t="s">
        <v>1250</v>
      </c>
      <c r="K2633" t="s">
        <v>574</v>
      </c>
      <c r="L2633">
        <v>19922.5</v>
      </c>
      <c r="M2633">
        <v>7612.83</v>
      </c>
      <c r="N2633">
        <v>9529.33</v>
      </c>
      <c r="O2633">
        <v>11732.4</v>
      </c>
      <c r="P2633">
        <v>11166.6</v>
      </c>
      <c r="Q2633">
        <v>7931.5</v>
      </c>
      <c r="R2633">
        <v>5118.9799999999996</v>
      </c>
      <c r="S2633">
        <v>4349.1099999999997</v>
      </c>
      <c r="T2633">
        <v>5020.79</v>
      </c>
      <c r="U2633">
        <v>6290.65</v>
      </c>
      <c r="V2633">
        <v>7191.18</v>
      </c>
      <c r="W2633">
        <v>6620.79</v>
      </c>
      <c r="X2633">
        <v>4810.76</v>
      </c>
      <c r="Y2633">
        <v>3292.47</v>
      </c>
      <c r="Z2633">
        <v>2996.85</v>
      </c>
      <c r="AA2633">
        <v>3481.8</v>
      </c>
      <c r="AB2633">
        <v>3821.84</v>
      </c>
      <c r="AC2633">
        <v>3559.6</v>
      </c>
      <c r="AD2633">
        <v>2853.92</v>
      </c>
      <c r="AE2633">
        <v>2074.0100000000002</v>
      </c>
      <c r="AF2633">
        <v>1460.35</v>
      </c>
      <c r="AG2633">
        <v>1073.33</v>
      </c>
      <c r="AH2633">
        <v>864.18799999999999</v>
      </c>
      <c r="AI2633">
        <v>754.12400000000002</v>
      </c>
      <c r="AJ2633">
        <v>689.25599999999997</v>
      </c>
      <c r="AK2633">
        <v>644.53599999999994</v>
      </c>
      <c r="AL2633">
        <v>599.45399999999995</v>
      </c>
      <c r="AM2633">
        <v>531.66999999999996</v>
      </c>
      <c r="AN2633">
        <v>432.51799999999997</v>
      </c>
      <c r="AO2633">
        <v>315.93900000000002</v>
      </c>
      <c r="AP2633">
        <v>207.19800000000001</v>
      </c>
      <c r="AQ2633">
        <v>124.742</v>
      </c>
      <c r="AR2633">
        <v>72.266599999999997</v>
      </c>
      <c r="AS2633">
        <v>42.981999999999999</v>
      </c>
      <c r="AT2633">
        <v>27.5655</v>
      </c>
      <c r="AU2633">
        <v>19.006399999999999</v>
      </c>
      <c r="AV2633">
        <v>13.514200000000001</v>
      </c>
      <c r="AW2633">
        <v>9.5267700000000008</v>
      </c>
      <c r="AX2633">
        <v>6.5329600000000001</v>
      </c>
      <c r="AY2633">
        <v>4.3460599999999996</v>
      </c>
      <c r="AZ2633">
        <v>2.81656</v>
      </c>
      <c r="BA2633">
        <v>1.7844800000000001</v>
      </c>
      <c r="BB2633">
        <v>1.1043000000000001</v>
      </c>
      <c r="BC2633">
        <v>0.66409600000000002</v>
      </c>
      <c r="BD2633">
        <v>0.38540400000000002</v>
      </c>
      <c r="BE2633">
        <v>0.43490000000000001</v>
      </c>
    </row>
    <row r="2634" spans="1:57" x14ac:dyDescent="0.35">
      <c r="A2634">
        <v>1</v>
      </c>
      <c r="B2634">
        <v>1</v>
      </c>
      <c r="C2634">
        <v>1</v>
      </c>
      <c r="D2634">
        <v>1</v>
      </c>
      <c r="E2634">
        <v>1</v>
      </c>
      <c r="F2634">
        <v>1</v>
      </c>
      <c r="G2634">
        <v>2000</v>
      </c>
      <c r="H2634">
        <v>1</v>
      </c>
      <c r="I2634">
        <v>2000.5</v>
      </c>
      <c r="J2634" t="s">
        <v>1251</v>
      </c>
      <c r="K2634" t="s">
        <v>574</v>
      </c>
      <c r="L2634">
        <v>6005.55</v>
      </c>
      <c r="M2634">
        <v>5596.29</v>
      </c>
      <c r="N2634">
        <v>6331.4</v>
      </c>
      <c r="O2634">
        <v>6789.28</v>
      </c>
      <c r="P2634">
        <v>8552.5</v>
      </c>
      <c r="Q2634">
        <v>10505.5</v>
      </c>
      <c r="R2634">
        <v>10016.6</v>
      </c>
      <c r="S2634">
        <v>7308.58</v>
      </c>
      <c r="T2634">
        <v>5032.0600000000004</v>
      </c>
      <c r="U2634">
        <v>4519.6000000000004</v>
      </c>
      <c r="V2634">
        <v>5236.5600000000004</v>
      </c>
      <c r="W2634">
        <v>6138.22</v>
      </c>
      <c r="X2634">
        <v>6163.7</v>
      </c>
      <c r="Y2634">
        <v>4989.2700000000004</v>
      </c>
      <c r="Z2634">
        <v>3535.01</v>
      </c>
      <c r="AA2634">
        <v>2855.97</v>
      </c>
      <c r="AB2634">
        <v>2984.9</v>
      </c>
      <c r="AC2634">
        <v>3229.74</v>
      </c>
      <c r="AD2634">
        <v>3071.14</v>
      </c>
      <c r="AE2634">
        <v>2515.58</v>
      </c>
      <c r="AF2634">
        <v>1846.84</v>
      </c>
      <c r="AG2634">
        <v>1296.6600000000001</v>
      </c>
      <c r="AH2634">
        <v>939.07500000000005</v>
      </c>
      <c r="AI2634">
        <v>740.46600000000001</v>
      </c>
      <c r="AJ2634">
        <v>635.45600000000002</v>
      </c>
      <c r="AK2634">
        <v>574</v>
      </c>
      <c r="AL2634">
        <v>527.56600000000003</v>
      </c>
      <c r="AM2634">
        <v>476.28800000000001</v>
      </c>
      <c r="AN2634">
        <v>406.28899999999999</v>
      </c>
      <c r="AO2634">
        <v>317.32299999999998</v>
      </c>
      <c r="AP2634">
        <v>223.51300000000001</v>
      </c>
      <c r="AQ2634">
        <v>142.59100000000001</v>
      </c>
      <c r="AR2634">
        <v>84.543999999999997</v>
      </c>
      <c r="AS2634">
        <v>48.906300000000002</v>
      </c>
      <c r="AT2634">
        <v>29.284800000000001</v>
      </c>
      <c r="AU2634">
        <v>18.808199999999999</v>
      </c>
      <c r="AV2634">
        <v>12.797499999999999</v>
      </c>
      <c r="AW2634">
        <v>8.8732699999999998</v>
      </c>
      <c r="AX2634">
        <v>6.0732299999999997</v>
      </c>
      <c r="AY2634">
        <v>4.0467899999999997</v>
      </c>
      <c r="AZ2634">
        <v>2.62148</v>
      </c>
      <c r="BA2634">
        <v>1.65557</v>
      </c>
      <c r="BB2634">
        <v>1.0205</v>
      </c>
      <c r="BC2634">
        <v>0.61230700000000005</v>
      </c>
      <c r="BD2634">
        <v>0.35557699999999998</v>
      </c>
      <c r="BE2634">
        <v>0.40480500000000003</v>
      </c>
    </row>
    <row r="2635" spans="1:57" x14ac:dyDescent="0.35">
      <c r="A2635">
        <v>1</v>
      </c>
      <c r="B2635">
        <v>1</v>
      </c>
      <c r="C2635">
        <v>1</v>
      </c>
      <c r="D2635">
        <v>1</v>
      </c>
      <c r="E2635">
        <v>1</v>
      </c>
      <c r="F2635">
        <v>1</v>
      </c>
      <c r="G2635">
        <v>2001</v>
      </c>
      <c r="H2635">
        <v>1</v>
      </c>
      <c r="I2635">
        <v>2001</v>
      </c>
      <c r="J2635" t="s">
        <v>1250</v>
      </c>
      <c r="K2635" t="s">
        <v>574</v>
      </c>
      <c r="L2635">
        <v>21396.9</v>
      </c>
      <c r="M2635">
        <v>6071.19</v>
      </c>
      <c r="N2635">
        <v>5390.36</v>
      </c>
      <c r="O2635">
        <v>5624.51</v>
      </c>
      <c r="P2635">
        <v>5748.03</v>
      </c>
      <c r="Q2635">
        <v>6079.37</v>
      </c>
      <c r="R2635">
        <v>7703.59</v>
      </c>
      <c r="S2635">
        <v>9480.61</v>
      </c>
      <c r="T2635">
        <v>9123.77</v>
      </c>
      <c r="U2635">
        <v>6897.94</v>
      </c>
      <c r="V2635">
        <v>5076</v>
      </c>
      <c r="W2635">
        <v>4750.95</v>
      </c>
      <c r="X2635">
        <v>5285.4</v>
      </c>
      <c r="Y2635">
        <v>5532.5</v>
      </c>
      <c r="Z2635">
        <v>4849.8999999999996</v>
      </c>
      <c r="AA2635">
        <v>3643.8</v>
      </c>
      <c r="AB2635">
        <v>2809.85</v>
      </c>
      <c r="AC2635">
        <v>2655.2</v>
      </c>
      <c r="AD2635">
        <v>2754.38</v>
      </c>
      <c r="AE2635">
        <v>2625.49</v>
      </c>
      <c r="AF2635">
        <v>2179.3000000000002</v>
      </c>
      <c r="AG2635">
        <v>1613.85</v>
      </c>
      <c r="AH2635">
        <v>1132.02</v>
      </c>
      <c r="AI2635">
        <v>811.17499999999995</v>
      </c>
      <c r="AJ2635">
        <v>629.23800000000006</v>
      </c>
      <c r="AK2635">
        <v>531.55700000000002</v>
      </c>
      <c r="AL2635">
        <v>472.774</v>
      </c>
      <c r="AM2635">
        <v>424.863</v>
      </c>
      <c r="AN2635">
        <v>370.99599999999998</v>
      </c>
      <c r="AO2635">
        <v>303.90800000000002</v>
      </c>
      <c r="AP2635">
        <v>227.791</v>
      </c>
      <c r="AQ2635">
        <v>154.75299999999999</v>
      </c>
      <c r="AR2635">
        <v>96.121600000000001</v>
      </c>
      <c r="AS2635">
        <v>56.2057</v>
      </c>
      <c r="AT2635">
        <v>32.484699999999997</v>
      </c>
      <c r="AU2635">
        <v>19.541499999999999</v>
      </c>
      <c r="AV2635">
        <v>12.516</v>
      </c>
      <c r="AW2635">
        <v>8.3783399999999997</v>
      </c>
      <c r="AX2635">
        <v>5.6609499999999997</v>
      </c>
      <c r="AY2635">
        <v>3.7644000000000002</v>
      </c>
      <c r="AZ2635">
        <v>2.4387300000000001</v>
      </c>
      <c r="BA2635">
        <v>1.53766</v>
      </c>
      <c r="BB2635">
        <v>0.94472900000000004</v>
      </c>
      <c r="BC2635">
        <v>0.56509100000000001</v>
      </c>
      <c r="BD2635">
        <v>0.32776300000000003</v>
      </c>
      <c r="BE2635">
        <v>0.375108</v>
      </c>
    </row>
    <row r="2636" spans="1:57" x14ac:dyDescent="0.35">
      <c r="A2636">
        <v>1</v>
      </c>
      <c r="B2636">
        <v>1</v>
      </c>
      <c r="C2636">
        <v>1</v>
      </c>
      <c r="D2636">
        <v>1</v>
      </c>
      <c r="E2636">
        <v>1</v>
      </c>
      <c r="F2636">
        <v>1</v>
      </c>
      <c r="G2636">
        <v>2001</v>
      </c>
      <c r="H2636">
        <v>1</v>
      </c>
      <c r="I2636">
        <v>2001.5</v>
      </c>
      <c r="J2636" t="s">
        <v>1251</v>
      </c>
      <c r="K2636" t="s">
        <v>574</v>
      </c>
      <c r="L2636">
        <v>6713.75</v>
      </c>
      <c r="M2636">
        <v>6125.79</v>
      </c>
      <c r="N2636">
        <v>6383.21</v>
      </c>
      <c r="O2636">
        <v>5346.76</v>
      </c>
      <c r="P2636">
        <v>4828.05</v>
      </c>
      <c r="Q2636">
        <v>5232.46</v>
      </c>
      <c r="R2636">
        <v>5769.14</v>
      </c>
      <c r="S2636">
        <v>6579.26</v>
      </c>
      <c r="T2636">
        <v>7930.18</v>
      </c>
      <c r="U2636">
        <v>8543.86</v>
      </c>
      <c r="V2636">
        <v>7379.71</v>
      </c>
      <c r="W2636">
        <v>5525.73</v>
      </c>
      <c r="X2636">
        <v>4552.55</v>
      </c>
      <c r="Y2636">
        <v>4617.37</v>
      </c>
      <c r="Z2636">
        <v>4838.4799999999996</v>
      </c>
      <c r="AA2636">
        <v>4460.18</v>
      </c>
      <c r="AB2636">
        <v>3538.53</v>
      </c>
      <c r="AC2636">
        <v>2715.02</v>
      </c>
      <c r="AD2636">
        <v>2382.39</v>
      </c>
      <c r="AE2636">
        <v>2337.09</v>
      </c>
      <c r="AF2636">
        <v>2196.2800000000002</v>
      </c>
      <c r="AG2636">
        <v>1830.59</v>
      </c>
      <c r="AH2636">
        <v>1364.13</v>
      </c>
      <c r="AI2636">
        <v>958.45899999999995</v>
      </c>
      <c r="AJ2636">
        <v>683.58</v>
      </c>
      <c r="AK2636">
        <v>525.03</v>
      </c>
      <c r="AL2636">
        <v>437.83800000000002</v>
      </c>
      <c r="AM2636">
        <v>382.72500000000002</v>
      </c>
      <c r="AN2636">
        <v>335.07499999999999</v>
      </c>
      <c r="AO2636">
        <v>282.30700000000002</v>
      </c>
      <c r="AP2636">
        <v>221.90299999999999</v>
      </c>
      <c r="AQ2636">
        <v>159.66499999999999</v>
      </c>
      <c r="AR2636">
        <v>104.724</v>
      </c>
      <c r="AS2636">
        <v>63.4328</v>
      </c>
      <c r="AT2636">
        <v>36.643000000000001</v>
      </c>
      <c r="AU2636">
        <v>21.165500000000002</v>
      </c>
      <c r="AV2636">
        <v>12.7584</v>
      </c>
      <c r="AW2636">
        <v>8.1177200000000003</v>
      </c>
      <c r="AX2636">
        <v>5.3337000000000003</v>
      </c>
      <c r="AY2636">
        <v>3.5107699999999999</v>
      </c>
      <c r="AZ2636">
        <v>2.2694100000000001</v>
      </c>
      <c r="BA2636">
        <v>1.42963</v>
      </c>
      <c r="BB2636">
        <v>0.876606</v>
      </c>
      <c r="BC2636">
        <v>0.52296699999999996</v>
      </c>
      <c r="BD2636">
        <v>0.30280400000000002</v>
      </c>
      <c r="BE2636">
        <v>0.34790199999999999</v>
      </c>
    </row>
    <row r="2637" spans="1:57" x14ac:dyDescent="0.35">
      <c r="A2637">
        <v>1</v>
      </c>
      <c r="B2637">
        <v>1</v>
      </c>
      <c r="C2637">
        <v>1</v>
      </c>
      <c r="D2637">
        <v>1</v>
      </c>
      <c r="E2637">
        <v>1</v>
      </c>
      <c r="F2637">
        <v>1</v>
      </c>
      <c r="G2637">
        <v>2002</v>
      </c>
      <c r="H2637">
        <v>1</v>
      </c>
      <c r="I2637">
        <v>2002</v>
      </c>
      <c r="J2637" t="s">
        <v>1250</v>
      </c>
      <c r="K2637" t="s">
        <v>574</v>
      </c>
      <c r="L2637">
        <v>33121.4</v>
      </c>
      <c r="M2637">
        <v>8791.4500000000007</v>
      </c>
      <c r="N2637">
        <v>6917.33</v>
      </c>
      <c r="O2637">
        <v>6433.28</v>
      </c>
      <c r="P2637">
        <v>5831.19</v>
      </c>
      <c r="Q2637">
        <v>4755.41</v>
      </c>
      <c r="R2637">
        <v>4416.8900000000003</v>
      </c>
      <c r="S2637">
        <v>5102.1400000000003</v>
      </c>
      <c r="T2637">
        <v>6084.29</v>
      </c>
      <c r="U2637">
        <v>7078.96</v>
      </c>
      <c r="V2637">
        <v>7754.88</v>
      </c>
      <c r="W2637">
        <v>7304</v>
      </c>
      <c r="X2637">
        <v>5845.9</v>
      </c>
      <c r="Y2637">
        <v>4590.63</v>
      </c>
      <c r="Z2637">
        <v>4211.3599999999997</v>
      </c>
      <c r="AA2637">
        <v>4258.78</v>
      </c>
      <c r="AB2637">
        <v>4015.2</v>
      </c>
      <c r="AC2637">
        <v>3319.76</v>
      </c>
      <c r="AD2637">
        <v>2579.4</v>
      </c>
      <c r="AE2637">
        <v>2162.02</v>
      </c>
      <c r="AF2637">
        <v>2005.16</v>
      </c>
      <c r="AG2637">
        <v>1834.26</v>
      </c>
      <c r="AH2637">
        <v>1519.86</v>
      </c>
      <c r="AI2637">
        <v>1134.03</v>
      </c>
      <c r="AJ2637">
        <v>797.60699999999997</v>
      </c>
      <c r="AK2637">
        <v>567.41099999999994</v>
      </c>
      <c r="AL2637">
        <v>432.52</v>
      </c>
      <c r="AM2637">
        <v>355.88499999999999</v>
      </c>
      <c r="AN2637">
        <v>304.60199999999998</v>
      </c>
      <c r="AO2637">
        <v>258.67899999999997</v>
      </c>
      <c r="AP2637">
        <v>209.70599999999999</v>
      </c>
      <c r="AQ2637">
        <v>158.03399999999999</v>
      </c>
      <c r="AR2637">
        <v>109.206</v>
      </c>
      <c r="AS2637">
        <v>69.245099999999994</v>
      </c>
      <c r="AT2637">
        <v>40.979599999999998</v>
      </c>
      <c r="AU2637">
        <v>23.4238</v>
      </c>
      <c r="AV2637">
        <v>13.5169</v>
      </c>
      <c r="AW2637">
        <v>8.1404700000000005</v>
      </c>
      <c r="AX2637">
        <v>5.1273499999999999</v>
      </c>
      <c r="AY2637">
        <v>3.3004099999999998</v>
      </c>
      <c r="AZ2637">
        <v>2.1155400000000002</v>
      </c>
      <c r="BA2637">
        <v>1.3292200000000001</v>
      </c>
      <c r="BB2637">
        <v>0.81356499999999998</v>
      </c>
      <c r="BC2637">
        <v>0.48415999999999998</v>
      </c>
      <c r="BD2637">
        <v>0.27963100000000002</v>
      </c>
      <c r="BE2637">
        <v>0.32133899999999999</v>
      </c>
    </row>
    <row r="2638" spans="1:57" x14ac:dyDescent="0.35">
      <c r="A2638">
        <v>1</v>
      </c>
      <c r="B2638">
        <v>1</v>
      </c>
      <c r="C2638">
        <v>1</v>
      </c>
      <c r="D2638">
        <v>1</v>
      </c>
      <c r="E2638">
        <v>1</v>
      </c>
      <c r="F2638">
        <v>1</v>
      </c>
      <c r="G2638">
        <v>2002</v>
      </c>
      <c r="H2638">
        <v>1</v>
      </c>
      <c r="I2638">
        <v>2002.5</v>
      </c>
      <c r="J2638" t="s">
        <v>1251</v>
      </c>
      <c r="K2638" t="s">
        <v>574</v>
      </c>
      <c r="L2638">
        <v>10468.200000000001</v>
      </c>
      <c r="M2638">
        <v>9515.4699999999993</v>
      </c>
      <c r="N2638">
        <v>9760.4500000000007</v>
      </c>
      <c r="O2638">
        <v>7705.75</v>
      </c>
      <c r="P2638">
        <v>6117.57</v>
      </c>
      <c r="Q2638">
        <v>5793.63</v>
      </c>
      <c r="R2638">
        <v>5433.57</v>
      </c>
      <c r="S2638">
        <v>4748.08</v>
      </c>
      <c r="T2638">
        <v>4616.43</v>
      </c>
      <c r="U2638">
        <v>5210.47</v>
      </c>
      <c r="V2638">
        <v>6064.6</v>
      </c>
      <c r="W2638">
        <v>6771.25</v>
      </c>
      <c r="X2638">
        <v>6766.71</v>
      </c>
      <c r="Y2638">
        <v>5809.89</v>
      </c>
      <c r="Z2638">
        <v>4597.26</v>
      </c>
      <c r="AA2638">
        <v>3922.8</v>
      </c>
      <c r="AB2638">
        <v>3744.23</v>
      </c>
      <c r="AC2638">
        <v>3518.26</v>
      </c>
      <c r="AD2638">
        <v>2983.84</v>
      </c>
      <c r="AE2638">
        <v>2357.31</v>
      </c>
      <c r="AF2638">
        <v>1928.07</v>
      </c>
      <c r="AG2638">
        <v>1705.49</v>
      </c>
      <c r="AH2638">
        <v>1509.88</v>
      </c>
      <c r="AI2638">
        <v>1234.69</v>
      </c>
      <c r="AJ2638">
        <v>919.11699999999996</v>
      </c>
      <c r="AK2638">
        <v>647.58900000000006</v>
      </c>
      <c r="AL2638">
        <v>461.21800000000002</v>
      </c>
      <c r="AM2638">
        <v>350.15300000000002</v>
      </c>
      <c r="AN2638">
        <v>284.38499999999999</v>
      </c>
      <c r="AO2638">
        <v>237.726</v>
      </c>
      <c r="AP2638">
        <v>195.24299999999999</v>
      </c>
      <c r="AQ2638">
        <v>152.04499999999999</v>
      </c>
      <c r="AR2638">
        <v>109.842</v>
      </c>
      <c r="AS2638">
        <v>72.976500000000001</v>
      </c>
      <c r="AT2638">
        <v>44.817900000000002</v>
      </c>
      <c r="AU2638">
        <v>25.9727</v>
      </c>
      <c r="AV2638">
        <v>14.7121</v>
      </c>
      <c r="AW2638">
        <v>8.4753000000000007</v>
      </c>
      <c r="AX2638">
        <v>5.0845599999999997</v>
      </c>
      <c r="AY2638">
        <v>3.1610399999999998</v>
      </c>
      <c r="AZ2638">
        <v>1.9905200000000001</v>
      </c>
      <c r="BA2638">
        <v>1.2421</v>
      </c>
      <c r="BB2638">
        <v>0.75832200000000005</v>
      </c>
      <c r="BC2638">
        <v>0.45048700000000003</v>
      </c>
      <c r="BD2638">
        <v>0.25971</v>
      </c>
      <c r="BE2638">
        <v>0.29855599999999999</v>
      </c>
    </row>
    <row r="2639" spans="1:57" x14ac:dyDescent="0.35">
      <c r="A2639">
        <v>1</v>
      </c>
      <c r="B2639">
        <v>1</v>
      </c>
      <c r="C2639">
        <v>1</v>
      </c>
      <c r="D2639">
        <v>1</v>
      </c>
      <c r="E2639">
        <v>1</v>
      </c>
      <c r="F2639">
        <v>1</v>
      </c>
      <c r="G2639">
        <v>2003</v>
      </c>
      <c r="H2639">
        <v>1</v>
      </c>
      <c r="I2639">
        <v>2003</v>
      </c>
      <c r="J2639" t="s">
        <v>1250</v>
      </c>
      <c r="K2639" t="s">
        <v>574</v>
      </c>
      <c r="L2639">
        <v>33758.1</v>
      </c>
      <c r="M2639">
        <v>9819.86</v>
      </c>
      <c r="N2639">
        <v>9035.67</v>
      </c>
      <c r="O2639">
        <v>9469.66</v>
      </c>
      <c r="P2639">
        <v>8801.6</v>
      </c>
      <c r="Q2639">
        <v>6788.98</v>
      </c>
      <c r="R2639">
        <v>5453.96</v>
      </c>
      <c r="S2639">
        <v>5328.14</v>
      </c>
      <c r="T2639">
        <v>5243.59</v>
      </c>
      <c r="U2639">
        <v>4876.08</v>
      </c>
      <c r="V2639">
        <v>4847.3999999999996</v>
      </c>
      <c r="W2639">
        <v>5326.46</v>
      </c>
      <c r="X2639">
        <v>5929.28</v>
      </c>
      <c r="Y2639">
        <v>6116.02</v>
      </c>
      <c r="Z2639">
        <v>5539.28</v>
      </c>
      <c r="AA2639">
        <v>4518.28</v>
      </c>
      <c r="AB2639">
        <v>3724.5</v>
      </c>
      <c r="AC2639">
        <v>3356.31</v>
      </c>
      <c r="AD2639">
        <v>3083.84</v>
      </c>
      <c r="AE2639">
        <v>2640.03</v>
      </c>
      <c r="AF2639">
        <v>2111.7199999999998</v>
      </c>
      <c r="AG2639">
        <v>1702.92</v>
      </c>
      <c r="AH2639">
        <v>1448.98</v>
      </c>
      <c r="AI2639">
        <v>1238.54</v>
      </c>
      <c r="AJ2639">
        <v>993.39099999999996</v>
      </c>
      <c r="AK2639">
        <v>734.39</v>
      </c>
      <c r="AL2639">
        <v>517.43200000000002</v>
      </c>
      <c r="AM2639">
        <v>368.952</v>
      </c>
      <c r="AN2639">
        <v>278.82799999999997</v>
      </c>
      <c r="AO2639">
        <v>222.95500000000001</v>
      </c>
      <c r="AP2639">
        <v>181.34399999999999</v>
      </c>
      <c r="AQ2639">
        <v>143.59</v>
      </c>
      <c r="AR2639">
        <v>107.26</v>
      </c>
      <c r="AS2639">
        <v>74.295900000000003</v>
      </c>
      <c r="AT2639">
        <v>47.521500000000003</v>
      </c>
      <c r="AU2639">
        <v>28.328199999999999</v>
      </c>
      <c r="AV2639">
        <v>16.112400000000001</v>
      </c>
      <c r="AW2639">
        <v>9.0544600000000006</v>
      </c>
      <c r="AX2639">
        <v>5.2004400000000004</v>
      </c>
      <c r="AY2639">
        <v>3.0983399999999999</v>
      </c>
      <c r="AZ2639">
        <v>1.8958900000000001</v>
      </c>
      <c r="BA2639">
        <v>1.1659299999999999</v>
      </c>
      <c r="BB2639">
        <v>0.70738900000000005</v>
      </c>
      <c r="BC2639">
        <v>0.41892099999999999</v>
      </c>
      <c r="BD2639">
        <v>0.240896</v>
      </c>
      <c r="BE2639">
        <v>0.27610899999999999</v>
      </c>
    </row>
    <row r="2640" spans="1:57" x14ac:dyDescent="0.35">
      <c r="A2640">
        <v>1</v>
      </c>
      <c r="B2640">
        <v>1</v>
      </c>
      <c r="C2640">
        <v>1</v>
      </c>
      <c r="D2640">
        <v>1</v>
      </c>
      <c r="E2640">
        <v>1</v>
      </c>
      <c r="F2640">
        <v>1</v>
      </c>
      <c r="G2640">
        <v>2003</v>
      </c>
      <c r="H2640">
        <v>1</v>
      </c>
      <c r="I2640">
        <v>2003.5</v>
      </c>
      <c r="J2640" t="s">
        <v>1251</v>
      </c>
      <c r="K2640" t="s">
        <v>574</v>
      </c>
      <c r="L2640">
        <v>10561.8</v>
      </c>
      <c r="M2640">
        <v>9651.2800000000007</v>
      </c>
      <c r="N2640">
        <v>10118.1</v>
      </c>
      <c r="O2640">
        <v>8649.77</v>
      </c>
      <c r="P2640">
        <v>8037.22</v>
      </c>
      <c r="Q2640">
        <v>8509.81</v>
      </c>
      <c r="R2640">
        <v>8065.55</v>
      </c>
      <c r="S2640">
        <v>6522.37</v>
      </c>
      <c r="T2640">
        <v>5390.03</v>
      </c>
      <c r="U2640">
        <v>4991.2</v>
      </c>
      <c r="V2640">
        <v>4693.93</v>
      </c>
      <c r="W2640">
        <v>4497.92</v>
      </c>
      <c r="X2640">
        <v>4697.78</v>
      </c>
      <c r="Y2640">
        <v>5142.76</v>
      </c>
      <c r="Z2640">
        <v>5375.56</v>
      </c>
      <c r="AA2640">
        <v>5037.7700000000004</v>
      </c>
      <c r="AB2640">
        <v>4235.67</v>
      </c>
      <c r="AC2640">
        <v>3452.91</v>
      </c>
      <c r="AD2640">
        <v>2969.95</v>
      </c>
      <c r="AE2640">
        <v>2639.94</v>
      </c>
      <c r="AF2640">
        <v>2249.8200000000002</v>
      </c>
      <c r="AG2640">
        <v>1810</v>
      </c>
      <c r="AH2640">
        <v>1446.01</v>
      </c>
      <c r="AI2640">
        <v>1192.94</v>
      </c>
      <c r="AJ2640">
        <v>985.75900000000001</v>
      </c>
      <c r="AK2640">
        <v>773.08199999999999</v>
      </c>
      <c r="AL2640">
        <v>565.95000000000005</v>
      </c>
      <c r="AM2640">
        <v>398.35399999999998</v>
      </c>
      <c r="AN2640">
        <v>284.358</v>
      </c>
      <c r="AO2640">
        <v>213.68600000000001</v>
      </c>
      <c r="AP2640">
        <v>167.768</v>
      </c>
      <c r="AQ2640">
        <v>132.352</v>
      </c>
      <c r="AR2640">
        <v>100.81100000000001</v>
      </c>
      <c r="AS2640">
        <v>72.183400000000006</v>
      </c>
      <c r="AT2640">
        <v>47.9741</v>
      </c>
      <c r="AU2640">
        <v>29.594899999999999</v>
      </c>
      <c r="AV2640">
        <v>17.165299999999998</v>
      </c>
      <c r="AW2640">
        <v>9.6032100000000007</v>
      </c>
      <c r="AX2640">
        <v>5.35724</v>
      </c>
      <c r="AY2640">
        <v>3.0625</v>
      </c>
      <c r="AZ2640">
        <v>1.8066500000000001</v>
      </c>
      <c r="BA2640">
        <v>1.0854299999999999</v>
      </c>
      <c r="BB2640">
        <v>0.65093800000000002</v>
      </c>
      <c r="BC2640">
        <v>0.383548</v>
      </c>
      <c r="BD2640">
        <v>0.22000400000000001</v>
      </c>
      <c r="BE2640">
        <v>0.25171300000000002</v>
      </c>
    </row>
    <row r="2641" spans="1:57" x14ac:dyDescent="0.35">
      <c r="A2641">
        <v>1</v>
      </c>
      <c r="B2641">
        <v>1</v>
      </c>
      <c r="C2641">
        <v>1</v>
      </c>
      <c r="D2641">
        <v>1</v>
      </c>
      <c r="E2641">
        <v>1</v>
      </c>
      <c r="F2641">
        <v>1</v>
      </c>
      <c r="G2641">
        <v>2004</v>
      </c>
      <c r="H2641">
        <v>1</v>
      </c>
      <c r="I2641">
        <v>2004</v>
      </c>
      <c r="J2641" t="s">
        <v>1250</v>
      </c>
      <c r="K2641" t="s">
        <v>574</v>
      </c>
      <c r="L2641">
        <v>25864.400000000001</v>
      </c>
      <c r="M2641">
        <v>8124.26</v>
      </c>
      <c r="N2641">
        <v>8318.65</v>
      </c>
      <c r="O2641">
        <v>9361.93</v>
      </c>
      <c r="P2641">
        <v>9085.17</v>
      </c>
      <c r="Q2641">
        <v>7649.74</v>
      </c>
      <c r="R2641">
        <v>7195.81</v>
      </c>
      <c r="S2641">
        <v>7764.46</v>
      </c>
      <c r="T2641">
        <v>7571.75</v>
      </c>
      <c r="U2641">
        <v>6359.57</v>
      </c>
      <c r="V2641">
        <v>5239.3999999999996</v>
      </c>
      <c r="W2641">
        <v>4600.1099999999997</v>
      </c>
      <c r="X2641">
        <v>4263.82</v>
      </c>
      <c r="Y2641">
        <v>4256.25</v>
      </c>
      <c r="Z2641">
        <v>4523.72</v>
      </c>
      <c r="AA2641">
        <v>4723.97</v>
      </c>
      <c r="AB2641">
        <v>4514.09</v>
      </c>
      <c r="AC2641">
        <v>3887.06</v>
      </c>
      <c r="AD2641">
        <v>3171.66</v>
      </c>
      <c r="AE2641">
        <v>2641.99</v>
      </c>
      <c r="AF2641">
        <v>2267.88</v>
      </c>
      <c r="AG2641">
        <v>1904.45</v>
      </c>
      <c r="AH2641">
        <v>1528.75</v>
      </c>
      <c r="AI2641">
        <v>1209.3900000000001</v>
      </c>
      <c r="AJ2641">
        <v>971.38900000000001</v>
      </c>
      <c r="AK2641">
        <v>777.16700000000003</v>
      </c>
      <c r="AL2641">
        <v>594.86699999999996</v>
      </c>
      <c r="AM2641">
        <v>430.18099999999998</v>
      </c>
      <c r="AN2641">
        <v>301.92</v>
      </c>
      <c r="AO2641">
        <v>215.31899999999999</v>
      </c>
      <c r="AP2641">
        <v>160.38900000000001</v>
      </c>
      <c r="AQ2641">
        <v>123.181</v>
      </c>
      <c r="AR2641">
        <v>93.963700000000003</v>
      </c>
      <c r="AS2641">
        <v>68.732200000000006</v>
      </c>
      <c r="AT2641">
        <v>47.168599999999998</v>
      </c>
      <c r="AU2641">
        <v>30.115200000000002</v>
      </c>
      <c r="AV2641">
        <v>17.956499999999998</v>
      </c>
      <c r="AW2641">
        <v>10.159800000000001</v>
      </c>
      <c r="AX2641">
        <v>5.6021200000000002</v>
      </c>
      <c r="AY2641">
        <v>3.10277</v>
      </c>
      <c r="AZ2641">
        <v>1.76152</v>
      </c>
      <c r="BA2641">
        <v>1.02556</v>
      </c>
      <c r="BB2641">
        <v>0.60311999999999999</v>
      </c>
      <c r="BC2641">
        <v>0.35176099999999999</v>
      </c>
      <c r="BD2641">
        <v>0.20070399999999999</v>
      </c>
      <c r="BE2641">
        <v>0.228352</v>
      </c>
    </row>
    <row r="2642" spans="1:57" x14ac:dyDescent="0.35">
      <c r="A2642">
        <v>1</v>
      </c>
      <c r="B2642">
        <v>1</v>
      </c>
      <c r="C2642">
        <v>1</v>
      </c>
      <c r="D2642">
        <v>1</v>
      </c>
      <c r="E2642">
        <v>1</v>
      </c>
      <c r="F2642">
        <v>1</v>
      </c>
      <c r="G2642">
        <v>2004</v>
      </c>
      <c r="H2642">
        <v>1</v>
      </c>
      <c r="I2642">
        <v>2004.5</v>
      </c>
      <c r="J2642" t="s">
        <v>1251</v>
      </c>
      <c r="K2642" t="s">
        <v>574</v>
      </c>
      <c r="L2642">
        <v>8017.03</v>
      </c>
      <c r="M2642">
        <v>7361.68</v>
      </c>
      <c r="N2642">
        <v>7871.16</v>
      </c>
      <c r="O2642">
        <v>7186.46</v>
      </c>
      <c r="P2642">
        <v>7444.95</v>
      </c>
      <c r="Q2642">
        <v>8494</v>
      </c>
      <c r="R2642">
        <v>8514.3700000000008</v>
      </c>
      <c r="S2642">
        <v>7622.34</v>
      </c>
      <c r="T2642">
        <v>7229.05</v>
      </c>
      <c r="U2642">
        <v>7141.47</v>
      </c>
      <c r="V2642">
        <v>6417.92</v>
      </c>
      <c r="W2642">
        <v>5305.4</v>
      </c>
      <c r="X2642">
        <v>4467.28</v>
      </c>
      <c r="Y2642">
        <v>4009.58</v>
      </c>
      <c r="Z2642">
        <v>3860.85</v>
      </c>
      <c r="AA2642">
        <v>3962.32</v>
      </c>
      <c r="AB2642">
        <v>4080.51</v>
      </c>
      <c r="AC2642">
        <v>3924.46</v>
      </c>
      <c r="AD2642">
        <v>3430.8</v>
      </c>
      <c r="AE2642">
        <v>2811.38</v>
      </c>
      <c r="AF2642">
        <v>2294.4299999999998</v>
      </c>
      <c r="AG2642">
        <v>1909.78</v>
      </c>
      <c r="AH2642">
        <v>1573</v>
      </c>
      <c r="AI2642">
        <v>1253.4000000000001</v>
      </c>
      <c r="AJ2642">
        <v>981.78300000000002</v>
      </c>
      <c r="AK2642">
        <v>771.09900000000005</v>
      </c>
      <c r="AL2642">
        <v>599.43399999999997</v>
      </c>
      <c r="AM2642">
        <v>448.197</v>
      </c>
      <c r="AN2642">
        <v>320.04899999999998</v>
      </c>
      <c r="AO2642">
        <v>223.804</v>
      </c>
      <c r="AP2642">
        <v>159.16900000000001</v>
      </c>
      <c r="AQ2642">
        <v>117.16800000000001</v>
      </c>
      <c r="AR2642">
        <v>87.745000000000005</v>
      </c>
      <c r="AS2642">
        <v>64.573800000000006</v>
      </c>
      <c r="AT2642">
        <v>45.3232</v>
      </c>
      <c r="AU2642">
        <v>29.827400000000001</v>
      </c>
      <c r="AV2642">
        <v>18.325199999999999</v>
      </c>
      <c r="AW2642">
        <v>10.5877</v>
      </c>
      <c r="AX2642">
        <v>5.8595300000000003</v>
      </c>
      <c r="AY2642">
        <v>3.19</v>
      </c>
      <c r="AZ2642">
        <v>1.75352</v>
      </c>
      <c r="BA2642">
        <v>0.98626199999999997</v>
      </c>
      <c r="BB2642">
        <v>0.56484699999999999</v>
      </c>
      <c r="BC2642">
        <v>0.32416</v>
      </c>
      <c r="BD2642">
        <v>0.183336</v>
      </c>
      <c r="BE2642">
        <v>0.20683599999999999</v>
      </c>
    </row>
    <row r="2643" spans="1:57" x14ac:dyDescent="0.35">
      <c r="A2643">
        <v>1</v>
      </c>
      <c r="B2643">
        <v>1</v>
      </c>
      <c r="C2643">
        <v>1</v>
      </c>
      <c r="D2643">
        <v>1</v>
      </c>
      <c r="E2643">
        <v>1</v>
      </c>
      <c r="F2643">
        <v>1</v>
      </c>
      <c r="G2643">
        <v>2005</v>
      </c>
      <c r="H2643">
        <v>1</v>
      </c>
      <c r="I2643">
        <v>2005</v>
      </c>
      <c r="J2643" t="s">
        <v>1250</v>
      </c>
      <c r="K2643" t="s">
        <v>574</v>
      </c>
      <c r="L2643">
        <v>17668.2</v>
      </c>
      <c r="M2643">
        <v>5738.68</v>
      </c>
      <c r="N2643">
        <v>6124.55</v>
      </c>
      <c r="O2643">
        <v>7082.98</v>
      </c>
      <c r="P2643">
        <v>7064.89</v>
      </c>
      <c r="Q2643">
        <v>6386.98</v>
      </c>
      <c r="R2643">
        <v>6732.13</v>
      </c>
      <c r="S2643">
        <v>7886.64</v>
      </c>
      <c r="T2643">
        <v>8243.58</v>
      </c>
      <c r="U2643">
        <v>7677.31</v>
      </c>
      <c r="V2643">
        <v>7037.73</v>
      </c>
      <c r="W2643">
        <v>6322.34</v>
      </c>
      <c r="X2643">
        <v>5329.03</v>
      </c>
      <c r="Y2643">
        <v>4398.05</v>
      </c>
      <c r="Z2643">
        <v>3808.33</v>
      </c>
      <c r="AA2643">
        <v>3546.37</v>
      </c>
      <c r="AB2643">
        <v>3520.48</v>
      </c>
      <c r="AC2643">
        <v>3549.48</v>
      </c>
      <c r="AD2643">
        <v>3400.68</v>
      </c>
      <c r="AE2643">
        <v>2991.98</v>
      </c>
      <c r="AF2643">
        <v>2457.62</v>
      </c>
      <c r="AG2643">
        <v>1976.37</v>
      </c>
      <c r="AH2643">
        <v>1601.48</v>
      </c>
      <c r="AI2643">
        <v>1290.06</v>
      </c>
      <c r="AJ2643">
        <v>1014.56</v>
      </c>
      <c r="AK2643">
        <v>784.12099999999998</v>
      </c>
      <c r="AL2643">
        <v>602.37599999999998</v>
      </c>
      <c r="AM2643">
        <v>455.649</v>
      </c>
      <c r="AN2643">
        <v>332.92200000000003</v>
      </c>
      <c r="AO2643">
        <v>234.55799999999999</v>
      </c>
      <c r="AP2643">
        <v>163.078</v>
      </c>
      <c r="AQ2643">
        <v>115.235</v>
      </c>
      <c r="AR2643">
        <v>83.460499999999996</v>
      </c>
      <c r="AS2643">
        <v>60.728299999999997</v>
      </c>
      <c r="AT2643">
        <v>43.032899999999998</v>
      </c>
      <c r="AU2643">
        <v>28.9727</v>
      </c>
      <c r="AV2643">
        <v>18.3034</v>
      </c>
      <c r="AW2643">
        <v>10.843500000000001</v>
      </c>
      <c r="AX2643">
        <v>6.0869299999999997</v>
      </c>
      <c r="AY2643">
        <v>3.3031700000000002</v>
      </c>
      <c r="AZ2643">
        <v>1.7772699999999999</v>
      </c>
      <c r="BA2643">
        <v>0.96818599999999999</v>
      </c>
      <c r="BB2643">
        <v>0.53757900000000003</v>
      </c>
      <c r="BC2643">
        <v>0.30155999999999999</v>
      </c>
      <c r="BD2643">
        <v>0.16816400000000001</v>
      </c>
      <c r="BE2643">
        <v>0.18715399999999999</v>
      </c>
    </row>
    <row r="2644" spans="1:57" x14ac:dyDescent="0.35">
      <c r="A2644">
        <v>1</v>
      </c>
      <c r="B2644">
        <v>1</v>
      </c>
      <c r="C2644">
        <v>1</v>
      </c>
      <c r="D2644">
        <v>1</v>
      </c>
      <c r="E2644">
        <v>1</v>
      </c>
      <c r="F2644">
        <v>1</v>
      </c>
      <c r="G2644">
        <v>2005</v>
      </c>
      <c r="H2644">
        <v>1</v>
      </c>
      <c r="I2644">
        <v>2005.5</v>
      </c>
      <c r="J2644" t="s">
        <v>1251</v>
      </c>
      <c r="K2644" t="s">
        <v>574</v>
      </c>
      <c r="L2644">
        <v>5452.93</v>
      </c>
      <c r="M2644">
        <v>5018.49</v>
      </c>
      <c r="N2644">
        <v>5414.14</v>
      </c>
      <c r="O2644">
        <v>5085.43</v>
      </c>
      <c r="P2644">
        <v>5498.8</v>
      </c>
      <c r="Q2644">
        <v>6475.32</v>
      </c>
      <c r="R2644">
        <v>6750.88</v>
      </c>
      <c r="S2644">
        <v>6558.69</v>
      </c>
      <c r="T2644">
        <v>6919.23</v>
      </c>
      <c r="U2644">
        <v>7447.94</v>
      </c>
      <c r="V2644">
        <v>7307.2</v>
      </c>
      <c r="W2644">
        <v>6700.87</v>
      </c>
      <c r="X2644">
        <v>6000.99</v>
      </c>
      <c r="Y2644">
        <v>5146.8900000000003</v>
      </c>
      <c r="Z2644">
        <v>4243.08</v>
      </c>
      <c r="AA2644">
        <v>3565.74</v>
      </c>
      <c r="AB2644">
        <v>3201.7</v>
      </c>
      <c r="AC2644">
        <v>3071.11</v>
      </c>
      <c r="AD2644">
        <v>3016.36</v>
      </c>
      <c r="AE2644">
        <v>2854.82</v>
      </c>
      <c r="AF2644">
        <v>2508.19</v>
      </c>
      <c r="AG2644">
        <v>2058.41</v>
      </c>
      <c r="AH2644">
        <v>1636.36</v>
      </c>
      <c r="AI2644">
        <v>1296.77</v>
      </c>
      <c r="AJ2644">
        <v>1021.97</v>
      </c>
      <c r="AK2644">
        <v>791.02700000000004</v>
      </c>
      <c r="AL2644">
        <v>601.99800000000005</v>
      </c>
      <c r="AM2644">
        <v>452.68299999999999</v>
      </c>
      <c r="AN2644">
        <v>333.88299999999998</v>
      </c>
      <c r="AO2644">
        <v>238.733</v>
      </c>
      <c r="AP2644">
        <v>165.94900000000001</v>
      </c>
      <c r="AQ2644">
        <v>114.492</v>
      </c>
      <c r="AR2644">
        <v>80.083200000000005</v>
      </c>
      <c r="AS2644">
        <v>56.832500000000003</v>
      </c>
      <c r="AT2644">
        <v>40.063099999999999</v>
      </c>
      <c r="AU2644">
        <v>27.303100000000001</v>
      </c>
      <c r="AV2644">
        <v>17.638400000000001</v>
      </c>
      <c r="AW2644">
        <v>10.712899999999999</v>
      </c>
      <c r="AX2644">
        <v>6.1345000000000001</v>
      </c>
      <c r="AY2644">
        <v>3.3547699999999998</v>
      </c>
      <c r="AZ2644">
        <v>1.78884</v>
      </c>
      <c r="BA2644">
        <v>0.95147099999999996</v>
      </c>
      <c r="BB2644">
        <v>0.51259299999999997</v>
      </c>
      <c r="BC2644">
        <v>0.27995300000000001</v>
      </c>
      <c r="BD2644">
        <v>0.15323600000000001</v>
      </c>
      <c r="BE2644">
        <v>0.167827</v>
      </c>
    </row>
    <row r="2645" spans="1:57" x14ac:dyDescent="0.35">
      <c r="A2645">
        <v>1</v>
      </c>
      <c r="B2645">
        <v>1</v>
      </c>
      <c r="C2645">
        <v>1</v>
      </c>
      <c r="D2645">
        <v>1</v>
      </c>
      <c r="E2645">
        <v>1</v>
      </c>
      <c r="F2645">
        <v>1</v>
      </c>
      <c r="G2645">
        <v>2006</v>
      </c>
      <c r="H2645">
        <v>1</v>
      </c>
      <c r="I2645">
        <v>2006</v>
      </c>
      <c r="J2645" t="s">
        <v>1250</v>
      </c>
      <c r="K2645" t="s">
        <v>574</v>
      </c>
      <c r="L2645">
        <v>18847.8</v>
      </c>
      <c r="M2645">
        <v>5388.12</v>
      </c>
      <c r="N2645">
        <v>4833.87</v>
      </c>
      <c r="O2645">
        <v>5029.51</v>
      </c>
      <c r="P2645">
        <v>4903.17</v>
      </c>
      <c r="Q2645">
        <v>4537.51</v>
      </c>
      <c r="R2645">
        <v>5006.16</v>
      </c>
      <c r="S2645">
        <v>6101.64</v>
      </c>
      <c r="T2645">
        <v>6715.6</v>
      </c>
      <c r="U2645">
        <v>6816.43</v>
      </c>
      <c r="V2645">
        <v>6922.37</v>
      </c>
      <c r="W2645">
        <v>6848.74</v>
      </c>
      <c r="X2645">
        <v>6372.99</v>
      </c>
      <c r="Y2645">
        <v>5688.68</v>
      </c>
      <c r="Z2645">
        <v>4900.17</v>
      </c>
      <c r="AA2645">
        <v>4057.23</v>
      </c>
      <c r="AB2645">
        <v>3350.76</v>
      </c>
      <c r="AC2645">
        <v>2911.33</v>
      </c>
      <c r="AD2645">
        <v>2698.79</v>
      </c>
      <c r="AE2645">
        <v>2576.1799999999998</v>
      </c>
      <c r="AF2645">
        <v>2394.4699999999998</v>
      </c>
      <c r="AG2645">
        <v>2086.21</v>
      </c>
      <c r="AH2645">
        <v>1702.41</v>
      </c>
      <c r="AI2645">
        <v>1337.27</v>
      </c>
      <c r="AJ2645">
        <v>1038.28</v>
      </c>
      <c r="AK2645">
        <v>800.28</v>
      </c>
      <c r="AL2645">
        <v>607.81600000000003</v>
      </c>
      <c r="AM2645">
        <v>454.08199999999999</v>
      </c>
      <c r="AN2645">
        <v>333.90699999999998</v>
      </c>
      <c r="AO2645">
        <v>240.316</v>
      </c>
      <c r="AP2645">
        <v>168.274</v>
      </c>
      <c r="AQ2645">
        <v>115.327</v>
      </c>
      <c r="AR2645">
        <v>78.735900000000001</v>
      </c>
      <c r="AS2645">
        <v>54.277099999999997</v>
      </c>
      <c r="AT2645">
        <v>37.588299999999997</v>
      </c>
      <c r="AU2645">
        <v>25.608000000000001</v>
      </c>
      <c r="AV2645">
        <v>16.773700000000002</v>
      </c>
      <c r="AW2645">
        <v>10.4064</v>
      </c>
      <c r="AX2645">
        <v>6.0884499999999999</v>
      </c>
      <c r="AY2645">
        <v>3.3789799999999999</v>
      </c>
      <c r="AZ2645">
        <v>1.80535</v>
      </c>
      <c r="BA2645">
        <v>0.94783300000000004</v>
      </c>
      <c r="BB2645">
        <v>0.49851200000000001</v>
      </c>
      <c r="BC2645">
        <v>0.26518700000000001</v>
      </c>
      <c r="BD2645">
        <v>0.14213000000000001</v>
      </c>
      <c r="BE2645">
        <v>0.152978</v>
      </c>
    </row>
    <row r="2646" spans="1:57" x14ac:dyDescent="0.35">
      <c r="A2646">
        <v>1</v>
      </c>
      <c r="B2646">
        <v>1</v>
      </c>
      <c r="C2646">
        <v>1</v>
      </c>
      <c r="D2646">
        <v>1</v>
      </c>
      <c r="E2646">
        <v>1</v>
      </c>
      <c r="F2646">
        <v>1</v>
      </c>
      <c r="G2646">
        <v>2006</v>
      </c>
      <c r="H2646">
        <v>1</v>
      </c>
      <c r="I2646">
        <v>2006.5</v>
      </c>
      <c r="J2646" t="s">
        <v>1251</v>
      </c>
      <c r="K2646" t="s">
        <v>574</v>
      </c>
      <c r="L2646">
        <v>5908.77</v>
      </c>
      <c r="M2646">
        <v>5393.69</v>
      </c>
      <c r="N2646">
        <v>5630.34</v>
      </c>
      <c r="O2646">
        <v>4743.72</v>
      </c>
      <c r="P2646">
        <v>4311.88</v>
      </c>
      <c r="Q2646">
        <v>4597.41</v>
      </c>
      <c r="R2646">
        <v>4721.8999999999996</v>
      </c>
      <c r="S2646">
        <v>4724.38</v>
      </c>
      <c r="T2646">
        <v>5221.37</v>
      </c>
      <c r="U2646">
        <v>5905.96</v>
      </c>
      <c r="V2646">
        <v>6214.97</v>
      </c>
      <c r="W2646">
        <v>6277.17</v>
      </c>
      <c r="X2646">
        <v>6226.22</v>
      </c>
      <c r="Y2646">
        <v>5890.22</v>
      </c>
      <c r="Z2646">
        <v>5279.05</v>
      </c>
      <c r="AA2646">
        <v>4536.01</v>
      </c>
      <c r="AB2646">
        <v>3753.9</v>
      </c>
      <c r="AC2646">
        <v>3065.57</v>
      </c>
      <c r="AD2646">
        <v>2592.04</v>
      </c>
      <c r="AE2646">
        <v>2325.56</v>
      </c>
      <c r="AF2646">
        <v>2156.38</v>
      </c>
      <c r="AG2646">
        <v>1962.8</v>
      </c>
      <c r="AH2646">
        <v>1689.12</v>
      </c>
      <c r="AI2646">
        <v>1367.07</v>
      </c>
      <c r="AJ2646">
        <v>1061.97</v>
      </c>
      <c r="AK2646">
        <v>810.41399999999999</v>
      </c>
      <c r="AL2646">
        <v>612.25300000000004</v>
      </c>
      <c r="AM2646">
        <v>456.23</v>
      </c>
      <c r="AN2646">
        <v>334.33699999999999</v>
      </c>
      <c r="AO2646">
        <v>240.53700000000001</v>
      </c>
      <c r="AP2646">
        <v>169.19800000000001</v>
      </c>
      <c r="AQ2646">
        <v>116.173</v>
      </c>
      <c r="AR2646">
        <v>78.469399999999993</v>
      </c>
      <c r="AS2646">
        <v>52.872100000000003</v>
      </c>
      <c r="AT2646">
        <v>35.780799999999999</v>
      </c>
      <c r="AU2646">
        <v>24.100899999999999</v>
      </c>
      <c r="AV2646">
        <v>15.843</v>
      </c>
      <c r="AW2646">
        <v>9.9749400000000001</v>
      </c>
      <c r="AX2646">
        <v>5.9511900000000004</v>
      </c>
      <c r="AY2646">
        <v>3.3614899999999999</v>
      </c>
      <c r="AZ2646">
        <v>1.8127200000000001</v>
      </c>
      <c r="BA2646">
        <v>0.94811500000000004</v>
      </c>
      <c r="BB2646">
        <v>0.49018</v>
      </c>
      <c r="BC2646">
        <v>0.25425900000000001</v>
      </c>
      <c r="BD2646">
        <v>0.13286899999999999</v>
      </c>
      <c r="BE2646">
        <v>0.13894500000000001</v>
      </c>
    </row>
    <row r="2647" spans="1:57" x14ac:dyDescent="0.35">
      <c r="A2647">
        <v>1</v>
      </c>
      <c r="B2647">
        <v>1</v>
      </c>
      <c r="C2647">
        <v>1</v>
      </c>
      <c r="D2647">
        <v>1</v>
      </c>
      <c r="E2647">
        <v>1</v>
      </c>
      <c r="F2647">
        <v>1</v>
      </c>
      <c r="G2647">
        <v>2007</v>
      </c>
      <c r="H2647">
        <v>1</v>
      </c>
      <c r="I2647">
        <v>2007</v>
      </c>
      <c r="J2647" t="s">
        <v>1250</v>
      </c>
      <c r="K2647" t="s">
        <v>574</v>
      </c>
      <c r="L2647">
        <v>21777.4</v>
      </c>
      <c r="M2647">
        <v>6134.18</v>
      </c>
      <c r="N2647">
        <v>5367.6</v>
      </c>
      <c r="O2647">
        <v>5447.12</v>
      </c>
      <c r="P2647">
        <v>5098.6499999999996</v>
      </c>
      <c r="Q2647">
        <v>4205.38</v>
      </c>
      <c r="R2647">
        <v>3900.31</v>
      </c>
      <c r="S2647">
        <v>4342.4799999999996</v>
      </c>
      <c r="T2647">
        <v>4752.1099999999997</v>
      </c>
      <c r="U2647">
        <v>4992.41</v>
      </c>
      <c r="V2647">
        <v>5339.88</v>
      </c>
      <c r="W2647">
        <v>5640.22</v>
      </c>
      <c r="X2647">
        <v>5729.31</v>
      </c>
      <c r="Y2647">
        <v>5665.63</v>
      </c>
      <c r="Z2647">
        <v>5396.81</v>
      </c>
      <c r="AA2647">
        <v>4869.3900000000003</v>
      </c>
      <c r="AB2647">
        <v>4177.59</v>
      </c>
      <c r="AC2647">
        <v>3443.78</v>
      </c>
      <c r="AD2647">
        <v>2786.27</v>
      </c>
      <c r="AE2647">
        <v>2304.56</v>
      </c>
      <c r="AF2647">
        <v>2005.18</v>
      </c>
      <c r="AG2647">
        <v>1804.1</v>
      </c>
      <c r="AH2647">
        <v>1602.96</v>
      </c>
      <c r="AI2647">
        <v>1356.29</v>
      </c>
      <c r="AJ2647">
        <v>1083.96</v>
      </c>
      <c r="AK2647">
        <v>830.72900000000004</v>
      </c>
      <c r="AL2647">
        <v>622.79999999999995</v>
      </c>
      <c r="AM2647">
        <v>460.96600000000001</v>
      </c>
      <c r="AN2647">
        <v>336.44</v>
      </c>
      <c r="AO2647">
        <v>241.364</v>
      </c>
      <c r="AP2647">
        <v>169.744</v>
      </c>
      <c r="AQ2647">
        <v>116.73099999999999</v>
      </c>
      <c r="AR2647">
        <v>78.603200000000001</v>
      </c>
      <c r="AS2647">
        <v>52.252200000000002</v>
      </c>
      <c r="AT2647">
        <v>34.633699999999997</v>
      </c>
      <c r="AU2647">
        <v>22.92</v>
      </c>
      <c r="AV2647">
        <v>14.973599999999999</v>
      </c>
      <c r="AW2647">
        <v>9.4878499999999999</v>
      </c>
      <c r="AX2647">
        <v>5.7450799999999997</v>
      </c>
      <c r="AY2647">
        <v>3.3014199999999998</v>
      </c>
      <c r="AZ2647">
        <v>1.8040799999999999</v>
      </c>
      <c r="BA2647">
        <v>0.946963</v>
      </c>
      <c r="BB2647">
        <v>0.48495300000000002</v>
      </c>
      <c r="BC2647">
        <v>0.24623100000000001</v>
      </c>
      <c r="BD2647">
        <v>0.125192</v>
      </c>
      <c r="BE2647">
        <v>0.12529499999999999</v>
      </c>
    </row>
    <row r="2648" spans="1:57" x14ac:dyDescent="0.35">
      <c r="A2648">
        <v>1</v>
      </c>
      <c r="B2648">
        <v>1</v>
      </c>
      <c r="C2648">
        <v>1</v>
      </c>
      <c r="D2648">
        <v>1</v>
      </c>
      <c r="E2648">
        <v>1</v>
      </c>
      <c r="F2648">
        <v>1</v>
      </c>
      <c r="G2648">
        <v>2007</v>
      </c>
      <c r="H2648">
        <v>1</v>
      </c>
      <c r="I2648">
        <v>2007.5</v>
      </c>
      <c r="J2648" t="s">
        <v>1251</v>
      </c>
      <c r="K2648" t="s">
        <v>574</v>
      </c>
      <c r="L2648">
        <v>6838.56</v>
      </c>
      <c r="M2648">
        <v>6237.03</v>
      </c>
      <c r="N2648">
        <v>6487.39</v>
      </c>
      <c r="O2648">
        <v>5394.49</v>
      </c>
      <c r="P2648">
        <v>4770.2</v>
      </c>
      <c r="Q2648">
        <v>4919.3</v>
      </c>
      <c r="R2648">
        <v>4756.45</v>
      </c>
      <c r="S2648">
        <v>4183.93</v>
      </c>
      <c r="T2648">
        <v>3992.66</v>
      </c>
      <c r="U2648">
        <v>4234.58</v>
      </c>
      <c r="V2648">
        <v>4493.93</v>
      </c>
      <c r="W2648">
        <v>4745.0600000000004</v>
      </c>
      <c r="X2648">
        <v>5009.45</v>
      </c>
      <c r="Y2648">
        <v>5137.04</v>
      </c>
      <c r="Z2648">
        <v>5079.82</v>
      </c>
      <c r="AA2648">
        <v>4834.8</v>
      </c>
      <c r="AB2648">
        <v>4372.49</v>
      </c>
      <c r="AC2648">
        <v>3745.63</v>
      </c>
      <c r="AD2648">
        <v>3071.12</v>
      </c>
      <c r="AE2648">
        <v>2463.25</v>
      </c>
      <c r="AF2648">
        <v>2003.33</v>
      </c>
      <c r="AG2648">
        <v>1699.38</v>
      </c>
      <c r="AH2648">
        <v>1487.47</v>
      </c>
      <c r="AI2648">
        <v>1290.46</v>
      </c>
      <c r="AJ2648">
        <v>1072.26</v>
      </c>
      <c r="AK2648">
        <v>845.14</v>
      </c>
      <c r="AL2648">
        <v>638.98199999999997</v>
      </c>
      <c r="AM2648">
        <v>471.26900000000001</v>
      </c>
      <c r="AN2648">
        <v>342.19600000000003</v>
      </c>
      <c r="AO2648">
        <v>244.69399999999999</v>
      </c>
      <c r="AP2648">
        <v>171.81200000000001</v>
      </c>
      <c r="AQ2648">
        <v>118.149</v>
      </c>
      <c r="AR2648">
        <v>79.498900000000006</v>
      </c>
      <c r="AS2648">
        <v>52.511600000000001</v>
      </c>
      <c r="AT2648">
        <v>34.305900000000001</v>
      </c>
      <c r="AU2648">
        <v>22.300999999999998</v>
      </c>
      <c r="AV2648">
        <v>14.385999999999999</v>
      </c>
      <c r="AW2648">
        <v>9.0973500000000005</v>
      </c>
      <c r="AX2648">
        <v>5.5544900000000004</v>
      </c>
      <c r="AY2648">
        <v>3.2380100000000001</v>
      </c>
      <c r="AZ2648">
        <v>1.79579</v>
      </c>
      <c r="BA2648">
        <v>0.95170900000000003</v>
      </c>
      <c r="BB2648">
        <v>0.48737900000000001</v>
      </c>
      <c r="BC2648">
        <v>0.24473700000000001</v>
      </c>
      <c r="BD2648">
        <v>0.122056</v>
      </c>
      <c r="BE2648">
        <v>0.118002</v>
      </c>
    </row>
    <row r="2649" spans="1:57" x14ac:dyDescent="0.35">
      <c r="A2649">
        <v>1</v>
      </c>
      <c r="B2649">
        <v>1</v>
      </c>
      <c r="C2649">
        <v>1</v>
      </c>
      <c r="D2649">
        <v>1</v>
      </c>
      <c r="E2649">
        <v>1</v>
      </c>
      <c r="F2649">
        <v>1</v>
      </c>
      <c r="G2649">
        <v>2008</v>
      </c>
      <c r="H2649">
        <v>1</v>
      </c>
      <c r="I2649">
        <v>2008</v>
      </c>
      <c r="J2649" t="s">
        <v>1250</v>
      </c>
      <c r="K2649" t="s">
        <v>574</v>
      </c>
      <c r="L2649">
        <v>12033.3</v>
      </c>
      <c r="M2649">
        <v>4235.79</v>
      </c>
      <c r="N2649">
        <v>4924.8599999999997</v>
      </c>
      <c r="O2649">
        <v>5911.46</v>
      </c>
      <c r="P2649">
        <v>5794.82</v>
      </c>
      <c r="Q2649">
        <v>4761.38</v>
      </c>
      <c r="R2649">
        <v>4276.4799999999996</v>
      </c>
      <c r="S2649">
        <v>4539.1899999999996</v>
      </c>
      <c r="T2649">
        <v>4587.3</v>
      </c>
      <c r="U2649">
        <v>4246.3500000000004</v>
      </c>
      <c r="V2649">
        <v>4047.76</v>
      </c>
      <c r="W2649">
        <v>4109.1000000000004</v>
      </c>
      <c r="X2649">
        <v>4274.72</v>
      </c>
      <c r="Y2649">
        <v>4473.53</v>
      </c>
      <c r="Z2649">
        <v>4599.18</v>
      </c>
      <c r="AA2649">
        <v>4556.74</v>
      </c>
      <c r="AB2649">
        <v>4326.24</v>
      </c>
      <c r="AC2649">
        <v>3905.01</v>
      </c>
      <c r="AD2649">
        <v>3334.87</v>
      </c>
      <c r="AE2649">
        <v>2716.72</v>
      </c>
      <c r="AF2649">
        <v>2157.73</v>
      </c>
      <c r="AG2649">
        <v>1727.26</v>
      </c>
      <c r="AH2649">
        <v>1430.93</v>
      </c>
      <c r="AI2649">
        <v>1218.5899999999999</v>
      </c>
      <c r="AJ2649">
        <v>1030.46</v>
      </c>
      <c r="AK2649">
        <v>838.40800000000002</v>
      </c>
      <c r="AL2649">
        <v>649.61099999999999</v>
      </c>
      <c r="AM2649">
        <v>483.29199999999997</v>
      </c>
      <c r="AN2649">
        <v>350.12400000000002</v>
      </c>
      <c r="AO2649">
        <v>249.13900000000001</v>
      </c>
      <c r="AP2649">
        <v>174.315</v>
      </c>
      <c r="AQ2649">
        <v>119.646</v>
      </c>
      <c r="AR2649">
        <v>80.405000000000001</v>
      </c>
      <c r="AS2649">
        <v>52.930399999999999</v>
      </c>
      <c r="AT2649">
        <v>34.273099999999999</v>
      </c>
      <c r="AU2649">
        <v>21.9603</v>
      </c>
      <c r="AV2649">
        <v>13.9588</v>
      </c>
      <c r="AW2649">
        <v>8.7536299999999994</v>
      </c>
      <c r="AX2649">
        <v>5.3509700000000002</v>
      </c>
      <c r="AY2649">
        <v>3.14838</v>
      </c>
      <c r="AZ2649">
        <v>1.7688900000000001</v>
      </c>
      <c r="BA2649">
        <v>0.94814699999999996</v>
      </c>
      <c r="BB2649">
        <v>0.48777300000000001</v>
      </c>
      <c r="BC2649">
        <v>0.24352499999999999</v>
      </c>
      <c r="BD2649">
        <v>0.119477</v>
      </c>
      <c r="BE2649">
        <v>0.110614</v>
      </c>
    </row>
    <row r="2650" spans="1:57" x14ac:dyDescent="0.35">
      <c r="A2650">
        <v>1</v>
      </c>
      <c r="B2650">
        <v>1</v>
      </c>
      <c r="C2650">
        <v>1</v>
      </c>
      <c r="D2650">
        <v>1</v>
      </c>
      <c r="E2650">
        <v>1</v>
      </c>
      <c r="F2650">
        <v>1</v>
      </c>
      <c r="G2650">
        <v>2008</v>
      </c>
      <c r="H2650">
        <v>1</v>
      </c>
      <c r="I2650">
        <v>2008.5</v>
      </c>
      <c r="J2650" t="s">
        <v>1251</v>
      </c>
      <c r="K2650" t="s">
        <v>574</v>
      </c>
      <c r="L2650">
        <v>3672.83</v>
      </c>
      <c r="M2650">
        <v>3400.03</v>
      </c>
      <c r="N2650">
        <v>3752.28</v>
      </c>
      <c r="O2650">
        <v>3766.25</v>
      </c>
      <c r="P2650">
        <v>4424.0200000000004</v>
      </c>
      <c r="Q2650">
        <v>5356.98</v>
      </c>
      <c r="R2650">
        <v>5391.69</v>
      </c>
      <c r="S2650">
        <v>4692.79</v>
      </c>
      <c r="T2650">
        <v>4298.1000000000004</v>
      </c>
      <c r="U2650">
        <v>4261.97</v>
      </c>
      <c r="V2650">
        <v>4075.77</v>
      </c>
      <c r="W2650">
        <v>3809.41</v>
      </c>
      <c r="X2650">
        <v>3730.96</v>
      </c>
      <c r="Y2650">
        <v>3814.79</v>
      </c>
      <c r="Z2650">
        <v>3948.18</v>
      </c>
      <c r="AA2650">
        <v>4037.69</v>
      </c>
      <c r="AB2650">
        <v>3993.24</v>
      </c>
      <c r="AC2650">
        <v>3775.63</v>
      </c>
      <c r="AD2650">
        <v>3390.23</v>
      </c>
      <c r="AE2650">
        <v>2879.97</v>
      </c>
      <c r="AF2650">
        <v>2330.4</v>
      </c>
      <c r="AG2650">
        <v>1834.48</v>
      </c>
      <c r="AH2650">
        <v>1449.44</v>
      </c>
      <c r="AI2650">
        <v>1177.48</v>
      </c>
      <c r="AJ2650">
        <v>978.58100000000002</v>
      </c>
      <c r="AK2650">
        <v>807.45699999999999</v>
      </c>
      <c r="AL2650">
        <v>643.03</v>
      </c>
      <c r="AM2650">
        <v>489.26</v>
      </c>
      <c r="AN2650">
        <v>357.86599999999999</v>
      </c>
      <c r="AO2650">
        <v>254.584</v>
      </c>
      <c r="AP2650">
        <v>177.50700000000001</v>
      </c>
      <c r="AQ2650">
        <v>121.485</v>
      </c>
      <c r="AR2650">
        <v>81.4863</v>
      </c>
      <c r="AS2650">
        <v>53.5154</v>
      </c>
      <c r="AT2650">
        <v>34.466099999999997</v>
      </c>
      <c r="AU2650">
        <v>21.86</v>
      </c>
      <c r="AV2650">
        <v>13.7103</v>
      </c>
      <c r="AW2650">
        <v>8.4995799999999999</v>
      </c>
      <c r="AX2650">
        <v>5.1714099999999998</v>
      </c>
      <c r="AY2650">
        <v>3.0537800000000002</v>
      </c>
      <c r="AZ2650">
        <v>1.73268</v>
      </c>
      <c r="BA2650">
        <v>0.93982200000000005</v>
      </c>
      <c r="BB2650">
        <v>0.48796699999999998</v>
      </c>
      <c r="BC2650">
        <v>0.24424699999999999</v>
      </c>
      <c r="BD2650">
        <v>0.11910900000000001</v>
      </c>
      <c r="BE2650">
        <v>0.107404</v>
      </c>
    </row>
    <row r="2651" spans="1:57" x14ac:dyDescent="0.35">
      <c r="A2651">
        <v>1</v>
      </c>
      <c r="B2651">
        <v>1</v>
      </c>
      <c r="C2651">
        <v>1</v>
      </c>
      <c r="D2651">
        <v>1</v>
      </c>
      <c r="E2651">
        <v>1</v>
      </c>
      <c r="F2651">
        <v>1</v>
      </c>
      <c r="G2651">
        <v>2009</v>
      </c>
      <c r="H2651">
        <v>1</v>
      </c>
      <c r="I2651">
        <v>2009</v>
      </c>
      <c r="J2651" t="s">
        <v>1250</v>
      </c>
      <c r="K2651" t="s">
        <v>574</v>
      </c>
      <c r="L2651">
        <v>10276.200000000001</v>
      </c>
      <c r="M2651">
        <v>3102.7</v>
      </c>
      <c r="N2651">
        <v>3020.69</v>
      </c>
      <c r="O2651">
        <v>3335.51</v>
      </c>
      <c r="P2651">
        <v>3386.94</v>
      </c>
      <c r="Q2651">
        <v>3366.18</v>
      </c>
      <c r="R2651">
        <v>4012.5</v>
      </c>
      <c r="S2651">
        <v>4956.1499999999996</v>
      </c>
      <c r="T2651">
        <v>5171.2</v>
      </c>
      <c r="U2651">
        <v>4692.5</v>
      </c>
      <c r="V2651">
        <v>4227.99</v>
      </c>
      <c r="W2651">
        <v>3915.06</v>
      </c>
      <c r="X2651">
        <v>3624.16</v>
      </c>
      <c r="Y2651">
        <v>3447.65</v>
      </c>
      <c r="Z2651">
        <v>3438.77</v>
      </c>
      <c r="AA2651">
        <v>3510.06</v>
      </c>
      <c r="AB2651">
        <v>3558.22</v>
      </c>
      <c r="AC2651">
        <v>3499.28</v>
      </c>
      <c r="AD2651">
        <v>3288.23</v>
      </c>
      <c r="AE2651">
        <v>2929.61</v>
      </c>
      <c r="AF2651">
        <v>2468.13</v>
      </c>
      <c r="AG2651">
        <v>1979.57</v>
      </c>
      <c r="AH2651">
        <v>1542.34</v>
      </c>
      <c r="AI2651">
        <v>1202.05</v>
      </c>
      <c r="AJ2651">
        <v>957.71799999999996</v>
      </c>
      <c r="AK2651">
        <v>776.72900000000004</v>
      </c>
      <c r="AL2651">
        <v>624.75900000000001</v>
      </c>
      <c r="AM2651">
        <v>486.06700000000001</v>
      </c>
      <c r="AN2651">
        <v>362.32400000000001</v>
      </c>
      <c r="AO2651">
        <v>259.96899999999999</v>
      </c>
      <c r="AP2651">
        <v>181.28299999999999</v>
      </c>
      <c r="AQ2651">
        <v>123.68600000000001</v>
      </c>
      <c r="AR2651">
        <v>82.712100000000007</v>
      </c>
      <c r="AS2651">
        <v>54.174999999999997</v>
      </c>
      <c r="AT2651">
        <v>34.755299999999998</v>
      </c>
      <c r="AU2651">
        <v>21.888100000000001</v>
      </c>
      <c r="AV2651">
        <v>13.5816</v>
      </c>
      <c r="AW2651">
        <v>8.3209999999999997</v>
      </c>
      <c r="AX2651">
        <v>5.0201700000000002</v>
      </c>
      <c r="AY2651">
        <v>2.95919</v>
      </c>
      <c r="AZ2651">
        <v>1.6875199999999999</v>
      </c>
      <c r="BA2651">
        <v>0.92383999999999999</v>
      </c>
      <c r="BB2651">
        <v>0.48416799999999999</v>
      </c>
      <c r="BC2651">
        <v>0.24357799999999999</v>
      </c>
      <c r="BD2651">
        <v>0.118481</v>
      </c>
      <c r="BE2651">
        <v>0.104021</v>
      </c>
    </row>
    <row r="2652" spans="1:57" x14ac:dyDescent="0.35">
      <c r="A2652">
        <v>1</v>
      </c>
      <c r="B2652">
        <v>1</v>
      </c>
      <c r="C2652">
        <v>1</v>
      </c>
      <c r="D2652">
        <v>1</v>
      </c>
      <c r="E2652">
        <v>1</v>
      </c>
      <c r="F2652">
        <v>1</v>
      </c>
      <c r="G2652">
        <v>2009</v>
      </c>
      <c r="H2652">
        <v>1</v>
      </c>
      <c r="I2652">
        <v>2009.5</v>
      </c>
      <c r="J2652" t="s">
        <v>1251</v>
      </c>
      <c r="K2652" t="s">
        <v>574</v>
      </c>
      <c r="L2652">
        <v>3200.97</v>
      </c>
      <c r="M2652">
        <v>2931.75</v>
      </c>
      <c r="N2652">
        <v>3102.55</v>
      </c>
      <c r="O2652">
        <v>2740.82</v>
      </c>
      <c r="P2652">
        <v>2710.59</v>
      </c>
      <c r="Q2652">
        <v>3080.91</v>
      </c>
      <c r="R2652">
        <v>3331.27</v>
      </c>
      <c r="S2652">
        <v>3580.7</v>
      </c>
      <c r="T2652">
        <v>4170.78</v>
      </c>
      <c r="U2652">
        <v>4654.76</v>
      </c>
      <c r="V2652">
        <v>4529.99</v>
      </c>
      <c r="W2652">
        <v>4077.42</v>
      </c>
      <c r="X2652">
        <v>3689.97</v>
      </c>
      <c r="Y2652">
        <v>3387.57</v>
      </c>
      <c r="Z2652">
        <v>3164.5</v>
      </c>
      <c r="AA2652">
        <v>3073.64</v>
      </c>
      <c r="AB2652">
        <v>3077.69</v>
      </c>
      <c r="AC2652">
        <v>3081.82</v>
      </c>
      <c r="AD2652">
        <v>3004.05</v>
      </c>
      <c r="AE2652">
        <v>2800.07</v>
      </c>
      <c r="AF2652">
        <v>2472.4699999999998</v>
      </c>
      <c r="AG2652">
        <v>2063.88</v>
      </c>
      <c r="AH2652">
        <v>1640.64</v>
      </c>
      <c r="AI2652">
        <v>1266.54</v>
      </c>
      <c r="AJ2652">
        <v>975.67700000000002</v>
      </c>
      <c r="AK2652">
        <v>764.375</v>
      </c>
      <c r="AL2652">
        <v>606.29100000000005</v>
      </c>
      <c r="AM2652">
        <v>475.86399999999998</v>
      </c>
      <c r="AN2652">
        <v>361.62400000000002</v>
      </c>
      <c r="AO2652">
        <v>263.84199999999998</v>
      </c>
      <c r="AP2652">
        <v>185.48500000000001</v>
      </c>
      <c r="AQ2652">
        <v>126.657</v>
      </c>
      <c r="AR2652">
        <v>84.4953</v>
      </c>
      <c r="AS2652">
        <v>55.178800000000003</v>
      </c>
      <c r="AT2652">
        <v>35.278700000000001</v>
      </c>
      <c r="AU2652">
        <v>22.102599999999999</v>
      </c>
      <c r="AV2652">
        <v>13.603300000000001</v>
      </c>
      <c r="AW2652">
        <v>8.2473700000000001</v>
      </c>
      <c r="AX2652">
        <v>4.9268299999999998</v>
      </c>
      <c r="AY2652">
        <v>2.8878900000000001</v>
      </c>
      <c r="AZ2652">
        <v>1.6479299999999999</v>
      </c>
      <c r="BA2652">
        <v>0.90783199999999997</v>
      </c>
      <c r="BB2652">
        <v>0.48013899999999998</v>
      </c>
      <c r="BC2652">
        <v>0.243562</v>
      </c>
      <c r="BD2652">
        <v>0.118946</v>
      </c>
      <c r="BE2652">
        <v>0.103288</v>
      </c>
    </row>
    <row r="2653" spans="1:57" x14ac:dyDescent="0.35">
      <c r="A2653">
        <v>1</v>
      </c>
      <c r="B2653">
        <v>1</v>
      </c>
      <c r="C2653">
        <v>1</v>
      </c>
      <c r="D2653">
        <v>1</v>
      </c>
      <c r="E2653">
        <v>1</v>
      </c>
      <c r="F2653">
        <v>1</v>
      </c>
      <c r="G2653">
        <v>2010</v>
      </c>
      <c r="H2653">
        <v>1</v>
      </c>
      <c r="I2653">
        <v>2010</v>
      </c>
      <c r="J2653" t="s">
        <v>1250</v>
      </c>
      <c r="K2653" t="s">
        <v>574</v>
      </c>
      <c r="L2653">
        <v>2244.92</v>
      </c>
      <c r="M2653">
        <v>1245.75</v>
      </c>
      <c r="N2653">
        <v>1974.92</v>
      </c>
      <c r="O2653">
        <v>2679.3</v>
      </c>
      <c r="P2653">
        <v>2755.27</v>
      </c>
      <c r="Q2653">
        <v>2433.04</v>
      </c>
      <c r="R2653">
        <v>2476.6999999999998</v>
      </c>
      <c r="S2653">
        <v>2962.91</v>
      </c>
      <c r="T2653">
        <v>3436.92</v>
      </c>
      <c r="U2653">
        <v>3830.81</v>
      </c>
      <c r="V2653">
        <v>4191.08</v>
      </c>
      <c r="W2653">
        <v>4242.91</v>
      </c>
      <c r="X2653">
        <v>3919.2</v>
      </c>
      <c r="Y2653">
        <v>3505.34</v>
      </c>
      <c r="Z2653">
        <v>3168.54</v>
      </c>
      <c r="AA2653">
        <v>2917.65</v>
      </c>
      <c r="AB2653">
        <v>2771.66</v>
      </c>
      <c r="AC2653">
        <v>2716.19</v>
      </c>
      <c r="AD2653">
        <v>2677.23</v>
      </c>
      <c r="AE2653">
        <v>2577.67</v>
      </c>
      <c r="AF2653">
        <v>2375.42</v>
      </c>
      <c r="AG2653">
        <v>2073.0500000000002</v>
      </c>
      <c r="AH2653">
        <v>1710.13</v>
      </c>
      <c r="AI2653">
        <v>1344.29</v>
      </c>
      <c r="AJ2653">
        <v>1026.45</v>
      </c>
      <c r="AK2653">
        <v>780.57600000000002</v>
      </c>
      <c r="AL2653">
        <v>600.80600000000004</v>
      </c>
      <c r="AM2653">
        <v>465.77199999999999</v>
      </c>
      <c r="AN2653">
        <v>356.40600000000001</v>
      </c>
      <c r="AO2653">
        <v>264.185</v>
      </c>
      <c r="AP2653">
        <v>188.321</v>
      </c>
      <c r="AQ2653">
        <v>129.476</v>
      </c>
      <c r="AR2653">
        <v>86.433899999999994</v>
      </c>
      <c r="AS2653">
        <v>56.311799999999998</v>
      </c>
      <c r="AT2653">
        <v>35.8825</v>
      </c>
      <c r="AU2653">
        <v>22.383400000000002</v>
      </c>
      <c r="AV2653">
        <v>13.689399999999999</v>
      </c>
      <c r="AW2653">
        <v>8.2278199999999995</v>
      </c>
      <c r="AX2653">
        <v>4.8677000000000001</v>
      </c>
      <c r="AY2653">
        <v>2.8308900000000001</v>
      </c>
      <c r="AZ2653">
        <v>1.6100699999999999</v>
      </c>
      <c r="BA2653">
        <v>0.88887400000000005</v>
      </c>
      <c r="BB2653">
        <v>0.47304000000000002</v>
      </c>
      <c r="BC2653">
        <v>0.241729</v>
      </c>
      <c r="BD2653">
        <v>0.11863899999999999</v>
      </c>
      <c r="BE2653">
        <v>0.102119</v>
      </c>
    </row>
    <row r="2654" spans="1:57" x14ac:dyDescent="0.35">
      <c r="A2654">
        <v>1</v>
      </c>
      <c r="B2654">
        <v>1</v>
      </c>
      <c r="C2654">
        <v>1</v>
      </c>
      <c r="D2654">
        <v>1</v>
      </c>
      <c r="E2654">
        <v>1</v>
      </c>
      <c r="F2654">
        <v>1</v>
      </c>
      <c r="G2654">
        <v>2010</v>
      </c>
      <c r="H2654">
        <v>1</v>
      </c>
      <c r="I2654">
        <v>2010.5</v>
      </c>
      <c r="J2654" t="s">
        <v>1251</v>
      </c>
      <c r="K2654" t="s">
        <v>574</v>
      </c>
      <c r="L2654">
        <v>628.221</v>
      </c>
      <c r="M2654">
        <v>609.37199999999996</v>
      </c>
      <c r="N2654">
        <v>790.18200000000002</v>
      </c>
      <c r="O2654">
        <v>1125.76</v>
      </c>
      <c r="P2654">
        <v>1792.95</v>
      </c>
      <c r="Q2654">
        <v>2450.7199999999998</v>
      </c>
      <c r="R2654">
        <v>2612.98</v>
      </c>
      <c r="S2654">
        <v>2480.91</v>
      </c>
      <c r="T2654">
        <v>2590.71</v>
      </c>
      <c r="U2654">
        <v>2958.65</v>
      </c>
      <c r="V2654">
        <v>3337.43</v>
      </c>
      <c r="W2654">
        <v>3660.34</v>
      </c>
      <c r="X2654">
        <v>3804.35</v>
      </c>
      <c r="Y2654">
        <v>3628.85</v>
      </c>
      <c r="Z2654">
        <v>3257.92</v>
      </c>
      <c r="AA2654">
        <v>2896.71</v>
      </c>
      <c r="AB2654">
        <v>2618.7800000000002</v>
      </c>
      <c r="AC2654">
        <v>2434.65</v>
      </c>
      <c r="AD2654">
        <v>2331.21</v>
      </c>
      <c r="AE2654">
        <v>2253.5500000000002</v>
      </c>
      <c r="AF2654">
        <v>2135.83</v>
      </c>
      <c r="AG2654">
        <v>1940.44</v>
      </c>
      <c r="AH2654">
        <v>1670.1</v>
      </c>
      <c r="AI2654">
        <v>1359.43</v>
      </c>
      <c r="AJ2654">
        <v>1055.6500000000001</v>
      </c>
      <c r="AK2654">
        <v>796.88400000000001</v>
      </c>
      <c r="AL2654">
        <v>598.17899999999997</v>
      </c>
      <c r="AM2654">
        <v>452.42899999999997</v>
      </c>
      <c r="AN2654">
        <v>342.88400000000001</v>
      </c>
      <c r="AO2654">
        <v>255.762</v>
      </c>
      <c r="AP2654">
        <v>184.79400000000001</v>
      </c>
      <c r="AQ2654">
        <v>128.553</v>
      </c>
      <c r="AR2654">
        <v>86.3202</v>
      </c>
      <c r="AS2654">
        <v>56.267099999999999</v>
      </c>
      <c r="AT2654">
        <v>35.768000000000001</v>
      </c>
      <c r="AU2654">
        <v>22.2272</v>
      </c>
      <c r="AV2654">
        <v>13.523400000000001</v>
      </c>
      <c r="AW2654">
        <v>8.0705299999999998</v>
      </c>
      <c r="AX2654">
        <v>4.7333499999999997</v>
      </c>
      <c r="AY2654">
        <v>2.72946</v>
      </c>
      <c r="AZ2654">
        <v>1.5435099999999999</v>
      </c>
      <c r="BA2654">
        <v>0.85120200000000001</v>
      </c>
      <c r="BB2654">
        <v>0.45466499999999999</v>
      </c>
      <c r="BC2654">
        <v>0.23392299999999999</v>
      </c>
      <c r="BD2654">
        <v>0.115633</v>
      </c>
      <c r="BE2654">
        <v>9.9737099999999995E-2</v>
      </c>
    </row>
    <row r="2655" spans="1:57" x14ac:dyDescent="0.35">
      <c r="A2655">
        <v>1</v>
      </c>
      <c r="B2655">
        <v>1</v>
      </c>
      <c r="C2655">
        <v>1</v>
      </c>
      <c r="D2655">
        <v>1</v>
      </c>
      <c r="E2655">
        <v>1</v>
      </c>
      <c r="F2655">
        <v>1</v>
      </c>
      <c r="G2655">
        <v>2011</v>
      </c>
      <c r="H2655">
        <v>1</v>
      </c>
      <c r="I2655">
        <v>2011</v>
      </c>
      <c r="J2655" t="s">
        <v>1250</v>
      </c>
      <c r="K2655" t="s">
        <v>574</v>
      </c>
      <c r="L2655">
        <v>8143.63</v>
      </c>
      <c r="M2655">
        <v>1918.45</v>
      </c>
      <c r="N2655">
        <v>1142.3800000000001</v>
      </c>
      <c r="O2655">
        <v>785.21299999999997</v>
      </c>
      <c r="P2655">
        <v>756.91</v>
      </c>
      <c r="Q2655">
        <v>1029.21</v>
      </c>
      <c r="R2655">
        <v>1651.08</v>
      </c>
      <c r="S2655">
        <v>2305.63</v>
      </c>
      <c r="T2655">
        <v>2579.14</v>
      </c>
      <c r="U2655">
        <v>2588.11</v>
      </c>
      <c r="V2655">
        <v>2695.11</v>
      </c>
      <c r="W2655">
        <v>2949.97</v>
      </c>
      <c r="X2655">
        <v>3224.04</v>
      </c>
      <c r="Y2655">
        <v>3386.87</v>
      </c>
      <c r="Z2655">
        <v>3307.71</v>
      </c>
      <c r="AA2655">
        <v>3008.19</v>
      </c>
      <c r="AB2655">
        <v>2652.07</v>
      </c>
      <c r="AC2655">
        <v>2354.7800000000002</v>
      </c>
      <c r="AD2655">
        <v>2144.08</v>
      </c>
      <c r="AE2655">
        <v>2006.45</v>
      </c>
      <c r="AF2655">
        <v>1898.01</v>
      </c>
      <c r="AG2655">
        <v>1764.94</v>
      </c>
      <c r="AH2655">
        <v>1575.68</v>
      </c>
      <c r="AI2655">
        <v>1333.62</v>
      </c>
      <c r="AJ2655">
        <v>1068.53</v>
      </c>
      <c r="AK2655">
        <v>817.97400000000005</v>
      </c>
      <c r="AL2655">
        <v>609.29399999999998</v>
      </c>
      <c r="AM2655">
        <v>450.66899999999998</v>
      </c>
      <c r="AN2655">
        <v>334.45</v>
      </c>
      <c r="AO2655">
        <v>247.50899999999999</v>
      </c>
      <c r="AP2655">
        <v>179.786</v>
      </c>
      <c r="AQ2655">
        <v>126.47</v>
      </c>
      <c r="AR2655">
        <v>85.738600000000005</v>
      </c>
      <c r="AS2655">
        <v>56.146299999999997</v>
      </c>
      <c r="AT2655">
        <v>35.692799999999998</v>
      </c>
      <c r="AU2655">
        <v>22.119900000000001</v>
      </c>
      <c r="AV2655">
        <v>13.3993</v>
      </c>
      <c r="AW2655">
        <v>7.94916</v>
      </c>
      <c r="AX2655">
        <v>4.6272399999999996</v>
      </c>
      <c r="AY2655">
        <v>2.6463299999999998</v>
      </c>
      <c r="AZ2655">
        <v>1.4859</v>
      </c>
      <c r="BA2655">
        <v>0.81627700000000003</v>
      </c>
      <c r="BB2655">
        <v>0.43622100000000003</v>
      </c>
      <c r="BC2655">
        <v>0.22540399999999999</v>
      </c>
      <c r="BD2655">
        <v>0.112118</v>
      </c>
      <c r="BE2655">
        <v>9.7176999999999999E-2</v>
      </c>
    </row>
    <row r="2656" spans="1:57" x14ac:dyDescent="0.35">
      <c r="A2656">
        <v>1</v>
      </c>
      <c r="B2656">
        <v>1</v>
      </c>
      <c r="C2656">
        <v>1</v>
      </c>
      <c r="D2656">
        <v>1</v>
      </c>
      <c r="E2656">
        <v>1</v>
      </c>
      <c r="F2656">
        <v>1</v>
      </c>
      <c r="G2656">
        <v>2011</v>
      </c>
      <c r="H2656">
        <v>1</v>
      </c>
      <c r="I2656">
        <v>2011.5</v>
      </c>
      <c r="J2656" t="s">
        <v>1251</v>
      </c>
      <c r="K2656" t="s">
        <v>574</v>
      </c>
      <c r="L2656">
        <v>2604.3000000000002</v>
      </c>
      <c r="M2656">
        <v>2352.91</v>
      </c>
      <c r="N2656">
        <v>2351.67</v>
      </c>
      <c r="O2656">
        <v>1670.24</v>
      </c>
      <c r="P2656">
        <v>1004.13</v>
      </c>
      <c r="Q2656">
        <v>744.93299999999999</v>
      </c>
      <c r="R2656">
        <v>832.48500000000001</v>
      </c>
      <c r="S2656">
        <v>1209.21</v>
      </c>
      <c r="T2656">
        <v>1779.64</v>
      </c>
      <c r="U2656">
        <v>2225.62</v>
      </c>
      <c r="V2656">
        <v>2374.66</v>
      </c>
      <c r="W2656">
        <v>2432.0300000000002</v>
      </c>
      <c r="X2656">
        <v>2591.71</v>
      </c>
      <c r="Y2656">
        <v>2811.27</v>
      </c>
      <c r="Z2656">
        <v>2961.68</v>
      </c>
      <c r="AA2656">
        <v>2928.9</v>
      </c>
      <c r="AB2656">
        <v>2695.28</v>
      </c>
      <c r="AC2656">
        <v>2370.4699999999998</v>
      </c>
      <c r="AD2656">
        <v>2074.19</v>
      </c>
      <c r="AE2656">
        <v>1853.33</v>
      </c>
      <c r="AF2656">
        <v>1699.31</v>
      </c>
      <c r="AG2656">
        <v>1575.09</v>
      </c>
      <c r="AH2656">
        <v>1437.19</v>
      </c>
      <c r="AI2656">
        <v>1260.5899999999999</v>
      </c>
      <c r="AJ2656">
        <v>1049.23</v>
      </c>
      <c r="AK2656">
        <v>827.79899999999998</v>
      </c>
      <c r="AL2656">
        <v>625.096</v>
      </c>
      <c r="AM2656">
        <v>459.76100000000002</v>
      </c>
      <c r="AN2656">
        <v>335.24799999999999</v>
      </c>
      <c r="AO2656">
        <v>244.18899999999999</v>
      </c>
      <c r="AP2656">
        <v>176.494</v>
      </c>
      <c r="AQ2656">
        <v>124.839</v>
      </c>
      <c r="AR2656">
        <v>85.463999999999999</v>
      </c>
      <c r="AS2656">
        <v>56.421100000000003</v>
      </c>
      <c r="AT2656">
        <v>36.0015</v>
      </c>
      <c r="AU2656">
        <v>22.303799999999999</v>
      </c>
      <c r="AV2656">
        <v>13.4696</v>
      </c>
      <c r="AW2656">
        <v>7.9520999999999997</v>
      </c>
      <c r="AX2656">
        <v>4.5994799999999998</v>
      </c>
      <c r="AY2656">
        <v>2.61077</v>
      </c>
      <c r="AZ2656">
        <v>1.4550700000000001</v>
      </c>
      <c r="BA2656">
        <v>0.79490400000000005</v>
      </c>
      <c r="BB2656">
        <v>0.42388300000000001</v>
      </c>
      <c r="BC2656">
        <v>0.219387</v>
      </c>
      <c r="BD2656">
        <v>0.109609</v>
      </c>
      <c r="BE2656">
        <v>9.5522200000000002E-2</v>
      </c>
    </row>
    <row r="2657" spans="1:57" x14ac:dyDescent="0.35">
      <c r="A2657">
        <v>1</v>
      </c>
      <c r="B2657">
        <v>1</v>
      </c>
      <c r="C2657">
        <v>1</v>
      </c>
      <c r="D2657">
        <v>1</v>
      </c>
      <c r="E2657">
        <v>1</v>
      </c>
      <c r="F2657">
        <v>1</v>
      </c>
      <c r="G2657">
        <v>2012</v>
      </c>
      <c r="H2657">
        <v>1</v>
      </c>
      <c r="I2657">
        <v>2012</v>
      </c>
      <c r="J2657" t="s">
        <v>1250</v>
      </c>
      <c r="K2657" t="s">
        <v>574</v>
      </c>
      <c r="L2657">
        <v>3814.28</v>
      </c>
      <c r="M2657">
        <v>1446.66</v>
      </c>
      <c r="N2657">
        <v>1799.1</v>
      </c>
      <c r="O2657">
        <v>2207.1999999999998</v>
      </c>
      <c r="P2657">
        <v>2091.08</v>
      </c>
      <c r="Q2657">
        <v>1461.15</v>
      </c>
      <c r="R2657">
        <v>904.04899999999998</v>
      </c>
      <c r="S2657">
        <v>761.63</v>
      </c>
      <c r="T2657">
        <v>973.75099999999998</v>
      </c>
      <c r="U2657">
        <v>1403.64</v>
      </c>
      <c r="V2657">
        <v>1857.11</v>
      </c>
      <c r="W2657">
        <v>2121.54</v>
      </c>
      <c r="X2657">
        <v>2215.25</v>
      </c>
      <c r="Y2657">
        <v>2315.44</v>
      </c>
      <c r="Z2657">
        <v>2473.96</v>
      </c>
      <c r="AA2657">
        <v>2598.84</v>
      </c>
      <c r="AB2657">
        <v>2583.33</v>
      </c>
      <c r="AC2657">
        <v>2395.17</v>
      </c>
      <c r="AD2657">
        <v>2106.04</v>
      </c>
      <c r="AE2657">
        <v>1821.57</v>
      </c>
      <c r="AF2657">
        <v>1598.27</v>
      </c>
      <c r="AG2657">
        <v>1435.29</v>
      </c>
      <c r="AH2657">
        <v>1301.81</v>
      </c>
      <c r="AI2657">
        <v>1162.77</v>
      </c>
      <c r="AJ2657">
        <v>999.298</v>
      </c>
      <c r="AK2657">
        <v>815.92100000000005</v>
      </c>
      <c r="AL2657">
        <v>632.56299999999999</v>
      </c>
      <c r="AM2657">
        <v>470.30799999999999</v>
      </c>
      <c r="AN2657">
        <v>340.89400000000001</v>
      </c>
      <c r="AO2657">
        <v>244.54599999999999</v>
      </c>
      <c r="AP2657">
        <v>174.5</v>
      </c>
      <c r="AQ2657">
        <v>123.008</v>
      </c>
      <c r="AR2657">
        <v>84.634500000000003</v>
      </c>
      <c r="AS2657">
        <v>56.331899999999997</v>
      </c>
      <c r="AT2657">
        <v>36.178199999999997</v>
      </c>
      <c r="AU2657">
        <v>22.4727</v>
      </c>
      <c r="AV2657">
        <v>13.558400000000001</v>
      </c>
      <c r="AW2657">
        <v>7.9762199999999996</v>
      </c>
      <c r="AX2657">
        <v>4.5887900000000004</v>
      </c>
      <c r="AY2657">
        <v>2.58738</v>
      </c>
      <c r="AZ2657">
        <v>1.4316500000000001</v>
      </c>
      <c r="BA2657">
        <v>0.77709799999999996</v>
      </c>
      <c r="BB2657">
        <v>0.412713</v>
      </c>
      <c r="BC2657">
        <v>0.21346499999999999</v>
      </c>
      <c r="BD2657">
        <v>0.10693</v>
      </c>
      <c r="BE2657">
        <v>9.3797199999999997E-2</v>
      </c>
    </row>
    <row r="2658" spans="1:57" x14ac:dyDescent="0.35">
      <c r="A2658">
        <v>1</v>
      </c>
      <c r="B2658">
        <v>1</v>
      </c>
      <c r="C2658">
        <v>1</v>
      </c>
      <c r="D2658">
        <v>1</v>
      </c>
      <c r="E2658">
        <v>1</v>
      </c>
      <c r="F2658">
        <v>1</v>
      </c>
      <c r="G2658">
        <v>2012</v>
      </c>
      <c r="H2658">
        <v>1</v>
      </c>
      <c r="I2658">
        <v>2012.5</v>
      </c>
      <c r="J2658" t="s">
        <v>1251</v>
      </c>
      <c r="K2658" t="s">
        <v>574</v>
      </c>
      <c r="L2658">
        <v>1151.1500000000001</v>
      </c>
      <c r="M2658">
        <v>1072.01</v>
      </c>
      <c r="N2658">
        <v>1209.9000000000001</v>
      </c>
      <c r="O2658">
        <v>1289.28</v>
      </c>
      <c r="P2658">
        <v>1612.9</v>
      </c>
      <c r="Q2658">
        <v>1972.36</v>
      </c>
      <c r="R2658">
        <v>1867.26</v>
      </c>
      <c r="S2658">
        <v>1336.27</v>
      </c>
      <c r="T2658">
        <v>895.173</v>
      </c>
      <c r="U2658">
        <v>837.35900000000004</v>
      </c>
      <c r="V2658">
        <v>1100.92</v>
      </c>
      <c r="W2658">
        <v>1496.01</v>
      </c>
      <c r="X2658">
        <v>1811.76</v>
      </c>
      <c r="Y2658">
        <v>1961.65</v>
      </c>
      <c r="Z2658">
        <v>2040.82</v>
      </c>
      <c r="AA2658">
        <v>2139.6799999999998</v>
      </c>
      <c r="AB2658">
        <v>2223.0100000000002</v>
      </c>
      <c r="AC2658">
        <v>2204.56</v>
      </c>
      <c r="AD2658">
        <v>2047.68</v>
      </c>
      <c r="AE2658">
        <v>1798.73</v>
      </c>
      <c r="AF2658">
        <v>1542.12</v>
      </c>
      <c r="AG2658">
        <v>1332.31</v>
      </c>
      <c r="AH2658">
        <v>1174.04</v>
      </c>
      <c r="AI2658">
        <v>1043.08</v>
      </c>
      <c r="AJ2658">
        <v>912.05799999999999</v>
      </c>
      <c r="AK2658">
        <v>767.61400000000003</v>
      </c>
      <c r="AL2658">
        <v>614.50599999999997</v>
      </c>
      <c r="AM2658">
        <v>467.97899999999998</v>
      </c>
      <c r="AN2658">
        <v>342.45499999999998</v>
      </c>
      <c r="AO2658">
        <v>244.459</v>
      </c>
      <c r="AP2658">
        <v>172.357</v>
      </c>
      <c r="AQ2658">
        <v>120.36799999999999</v>
      </c>
      <c r="AR2658">
        <v>82.692400000000006</v>
      </c>
      <c r="AS2658">
        <v>55.315199999999997</v>
      </c>
      <c r="AT2658">
        <v>35.777200000000001</v>
      </c>
      <c r="AU2658">
        <v>22.340800000000002</v>
      </c>
      <c r="AV2658">
        <v>13.5029</v>
      </c>
      <c r="AW2658">
        <v>7.9315800000000003</v>
      </c>
      <c r="AX2658">
        <v>4.5450600000000003</v>
      </c>
      <c r="AY2658">
        <v>2.54827</v>
      </c>
      <c r="AZ2658">
        <v>1.40066</v>
      </c>
      <c r="BA2658">
        <v>0.75526499999999996</v>
      </c>
      <c r="BB2658">
        <v>0.39903499999999997</v>
      </c>
      <c r="BC2658">
        <v>0.205876</v>
      </c>
      <c r="BD2658">
        <v>0.103209</v>
      </c>
      <c r="BE2658">
        <v>9.1164300000000004E-2</v>
      </c>
    </row>
    <row r="2659" spans="1:57" x14ac:dyDescent="0.35">
      <c r="A2659">
        <v>1</v>
      </c>
      <c r="B2659">
        <v>1</v>
      </c>
      <c r="C2659">
        <v>1</v>
      </c>
      <c r="D2659">
        <v>1</v>
      </c>
      <c r="E2659">
        <v>1</v>
      </c>
      <c r="F2659">
        <v>1</v>
      </c>
      <c r="G2659">
        <v>2013</v>
      </c>
      <c r="H2659">
        <v>1</v>
      </c>
      <c r="I2659">
        <v>2013</v>
      </c>
      <c r="J2659" t="s">
        <v>1250</v>
      </c>
      <c r="K2659" t="s">
        <v>574</v>
      </c>
      <c r="L2659">
        <v>12803.9</v>
      </c>
      <c r="M2659">
        <v>3055.98</v>
      </c>
      <c r="N2659">
        <v>1883.59</v>
      </c>
      <c r="O2659">
        <v>1333.49</v>
      </c>
      <c r="P2659">
        <v>1149.78</v>
      </c>
      <c r="Q2659">
        <v>1160.43</v>
      </c>
      <c r="R2659">
        <v>1450.89</v>
      </c>
      <c r="S2659">
        <v>1774.01</v>
      </c>
      <c r="T2659">
        <v>1691.05</v>
      </c>
      <c r="U2659">
        <v>1257.33</v>
      </c>
      <c r="V2659">
        <v>928.66099999999994</v>
      </c>
      <c r="W2659">
        <v>950.29300000000001</v>
      </c>
      <c r="X2659">
        <v>1224.1300000000001</v>
      </c>
      <c r="Y2659">
        <v>1529.45</v>
      </c>
      <c r="Z2659">
        <v>1718.72</v>
      </c>
      <c r="AA2659">
        <v>1805.61</v>
      </c>
      <c r="AB2659">
        <v>1868.38</v>
      </c>
      <c r="AC2659">
        <v>1912.88</v>
      </c>
      <c r="AD2659">
        <v>1881.94</v>
      </c>
      <c r="AE2659">
        <v>1742.2</v>
      </c>
      <c r="AF2659">
        <v>1524.81</v>
      </c>
      <c r="AG2659">
        <v>1295.92</v>
      </c>
      <c r="AH2659">
        <v>1103.01</v>
      </c>
      <c r="AI2659">
        <v>953.34</v>
      </c>
      <c r="AJ2659">
        <v>828.57500000000005</v>
      </c>
      <c r="AK2659">
        <v>707.89400000000001</v>
      </c>
      <c r="AL2659">
        <v>582.22500000000002</v>
      </c>
      <c r="AM2659">
        <v>456.089</v>
      </c>
      <c r="AN2659">
        <v>340.58800000000002</v>
      </c>
      <c r="AO2659">
        <v>244.86199999999999</v>
      </c>
      <c r="AP2659">
        <v>171.78800000000001</v>
      </c>
      <c r="AQ2659">
        <v>118.77800000000001</v>
      </c>
      <c r="AR2659">
        <v>81.028700000000001</v>
      </c>
      <c r="AS2659">
        <v>54.177700000000002</v>
      </c>
      <c r="AT2659">
        <v>35.2027</v>
      </c>
      <c r="AU2659">
        <v>22.111000000000001</v>
      </c>
      <c r="AV2659">
        <v>13.417400000000001</v>
      </c>
      <c r="AW2659">
        <v>7.8878000000000004</v>
      </c>
      <c r="AX2659">
        <v>4.5102500000000001</v>
      </c>
      <c r="AY2659">
        <v>2.5177299999999998</v>
      </c>
      <c r="AZ2659">
        <v>1.3759600000000001</v>
      </c>
      <c r="BA2659">
        <v>0.73738300000000001</v>
      </c>
      <c r="BB2659">
        <v>0.38750400000000002</v>
      </c>
      <c r="BC2659">
        <v>0.199291</v>
      </c>
      <c r="BD2659">
        <v>9.9912500000000001E-2</v>
      </c>
      <c r="BE2659">
        <v>8.9054700000000001E-2</v>
      </c>
    </row>
    <row r="2660" spans="1:57" x14ac:dyDescent="0.35">
      <c r="A2660">
        <v>1</v>
      </c>
      <c r="B2660">
        <v>1</v>
      </c>
      <c r="C2660">
        <v>1</v>
      </c>
      <c r="D2660">
        <v>1</v>
      </c>
      <c r="E2660">
        <v>1</v>
      </c>
      <c r="F2660">
        <v>1</v>
      </c>
      <c r="G2660">
        <v>2013</v>
      </c>
      <c r="H2660">
        <v>1</v>
      </c>
      <c r="I2660">
        <v>2013.5</v>
      </c>
      <c r="J2660" t="s">
        <v>1251</v>
      </c>
      <c r="K2660" t="s">
        <v>574</v>
      </c>
      <c r="L2660">
        <v>4089.62</v>
      </c>
      <c r="M2660">
        <v>3697.18</v>
      </c>
      <c r="N2660">
        <v>3705.19</v>
      </c>
      <c r="O2660">
        <v>2661.26</v>
      </c>
      <c r="P2660">
        <v>1648.04</v>
      </c>
      <c r="Q2660">
        <v>1214.47</v>
      </c>
      <c r="R2660">
        <v>1140.21</v>
      </c>
      <c r="S2660">
        <v>1247.19</v>
      </c>
      <c r="T2660">
        <v>1484.46</v>
      </c>
      <c r="U2660">
        <v>1585.48</v>
      </c>
      <c r="V2660">
        <v>1352.82</v>
      </c>
      <c r="W2660">
        <v>1006.52</v>
      </c>
      <c r="X2660">
        <v>873.21299999999997</v>
      </c>
      <c r="Y2660">
        <v>1010.11</v>
      </c>
      <c r="Z2660">
        <v>1256.21</v>
      </c>
      <c r="AA2660">
        <v>1447.2</v>
      </c>
      <c r="AB2660">
        <v>1540.1</v>
      </c>
      <c r="AC2660">
        <v>1580.4</v>
      </c>
      <c r="AD2660">
        <v>1591.71</v>
      </c>
      <c r="AE2660">
        <v>1546.08</v>
      </c>
      <c r="AF2660">
        <v>1420.27</v>
      </c>
      <c r="AG2660">
        <v>1235.69</v>
      </c>
      <c r="AH2660">
        <v>1041.53</v>
      </c>
      <c r="AI2660">
        <v>874.95399999999995</v>
      </c>
      <c r="AJ2660">
        <v>742.82500000000005</v>
      </c>
      <c r="AK2660">
        <v>631.923</v>
      </c>
      <c r="AL2660">
        <v>527.41499999999996</v>
      </c>
      <c r="AM2660">
        <v>423.67200000000003</v>
      </c>
      <c r="AN2660">
        <v>324.548</v>
      </c>
      <c r="AO2660">
        <v>237.47800000000001</v>
      </c>
      <c r="AP2660">
        <v>167.572</v>
      </c>
      <c r="AQ2660">
        <v>115.379</v>
      </c>
      <c r="AR2660">
        <v>78.107299999999995</v>
      </c>
      <c r="AS2660">
        <v>51.975700000000003</v>
      </c>
      <c r="AT2660">
        <v>33.790999999999997</v>
      </c>
      <c r="AU2660">
        <v>21.315300000000001</v>
      </c>
      <c r="AV2660">
        <v>12.9971</v>
      </c>
      <c r="AW2660">
        <v>7.6626899999999996</v>
      </c>
      <c r="AX2660">
        <v>4.3812300000000004</v>
      </c>
      <c r="AY2660">
        <v>2.43886</v>
      </c>
      <c r="AZ2660">
        <v>1.3264499999999999</v>
      </c>
      <c r="BA2660">
        <v>0.70663500000000001</v>
      </c>
      <c r="BB2660">
        <v>0.36910599999999999</v>
      </c>
      <c r="BC2660">
        <v>0.188892</v>
      </c>
      <c r="BD2660">
        <v>9.44406E-2</v>
      </c>
      <c r="BE2660">
        <v>8.4438899999999997E-2</v>
      </c>
    </row>
    <row r="2661" spans="1:57" x14ac:dyDescent="0.35">
      <c r="A2661">
        <v>1</v>
      </c>
      <c r="B2661">
        <v>1</v>
      </c>
      <c r="C2661">
        <v>1</v>
      </c>
      <c r="D2661">
        <v>1</v>
      </c>
      <c r="E2661">
        <v>1</v>
      </c>
      <c r="F2661">
        <v>1</v>
      </c>
      <c r="G2661">
        <v>2014</v>
      </c>
      <c r="H2661">
        <v>1</v>
      </c>
      <c r="I2661">
        <v>2014</v>
      </c>
      <c r="J2661" t="s">
        <v>1250</v>
      </c>
      <c r="K2661" t="s">
        <v>574</v>
      </c>
      <c r="L2661">
        <v>18307.5</v>
      </c>
      <c r="M2661">
        <v>4950.01</v>
      </c>
      <c r="N2661">
        <v>4029.01</v>
      </c>
      <c r="O2661">
        <v>3830.67</v>
      </c>
      <c r="P2661">
        <v>3367.63</v>
      </c>
      <c r="Q2661">
        <v>2334.87</v>
      </c>
      <c r="R2661">
        <v>1460.44</v>
      </c>
      <c r="S2661">
        <v>1151.1500000000001</v>
      </c>
      <c r="T2661">
        <v>1186.3699999999999</v>
      </c>
      <c r="U2661">
        <v>1332.09</v>
      </c>
      <c r="V2661">
        <v>1440.8</v>
      </c>
      <c r="W2661">
        <v>1342.17</v>
      </c>
      <c r="X2661">
        <v>1065.44</v>
      </c>
      <c r="Y2661">
        <v>860.25400000000002</v>
      </c>
      <c r="Z2661">
        <v>879.35500000000002</v>
      </c>
      <c r="AA2661">
        <v>1049.18</v>
      </c>
      <c r="AB2661">
        <v>1218.54</v>
      </c>
      <c r="AC2661">
        <v>1311.09</v>
      </c>
      <c r="AD2661">
        <v>1339.63</v>
      </c>
      <c r="AE2661">
        <v>1328.46</v>
      </c>
      <c r="AF2661">
        <v>1269.93</v>
      </c>
      <c r="AG2661">
        <v>1152.6300000000001</v>
      </c>
      <c r="AH2661">
        <v>993.44600000000003</v>
      </c>
      <c r="AI2661">
        <v>828.87</v>
      </c>
      <c r="AJ2661">
        <v>686.66200000000003</v>
      </c>
      <c r="AK2661">
        <v>572.11500000000001</v>
      </c>
      <c r="AL2661">
        <v>475.72500000000002</v>
      </c>
      <c r="AM2661">
        <v>387.238</v>
      </c>
      <c r="AN2661">
        <v>303.31299999999999</v>
      </c>
      <c r="AO2661">
        <v>226.857</v>
      </c>
      <c r="AP2661">
        <v>162.399</v>
      </c>
      <c r="AQ2661">
        <v>112.27</v>
      </c>
      <c r="AR2661">
        <v>75.707999999999998</v>
      </c>
      <c r="AS2661">
        <v>50.075800000000001</v>
      </c>
      <c r="AT2661">
        <v>32.452199999999998</v>
      </c>
      <c r="AU2661">
        <v>20.494199999999999</v>
      </c>
      <c r="AV2661">
        <v>12.5442</v>
      </c>
      <c r="AW2661">
        <v>7.4238999999999997</v>
      </c>
      <c r="AX2661">
        <v>4.2523600000000004</v>
      </c>
      <c r="AY2661">
        <v>2.3648699999999998</v>
      </c>
      <c r="AZ2661">
        <v>1.2817400000000001</v>
      </c>
      <c r="BA2661">
        <v>0.67918400000000001</v>
      </c>
      <c r="BB2661">
        <v>0.35253899999999999</v>
      </c>
      <c r="BC2661">
        <v>0.179284</v>
      </c>
      <c r="BD2661">
        <v>8.9168899999999995E-2</v>
      </c>
      <c r="BE2661">
        <v>7.9404500000000003E-2</v>
      </c>
    </row>
    <row r="2662" spans="1:57" x14ac:dyDescent="0.35">
      <c r="A2662">
        <v>1</v>
      </c>
      <c r="B2662">
        <v>1</v>
      </c>
      <c r="C2662">
        <v>1</v>
      </c>
      <c r="D2662">
        <v>1</v>
      </c>
      <c r="E2662">
        <v>1</v>
      </c>
      <c r="F2662">
        <v>1</v>
      </c>
      <c r="G2662">
        <v>2014</v>
      </c>
      <c r="H2662">
        <v>1</v>
      </c>
      <c r="I2662">
        <v>2014.5</v>
      </c>
      <c r="J2662" t="s">
        <v>1251</v>
      </c>
      <c r="K2662" t="s">
        <v>574</v>
      </c>
      <c r="L2662">
        <v>5774.78</v>
      </c>
      <c r="M2662">
        <v>5254.58</v>
      </c>
      <c r="N2662">
        <v>5412.8</v>
      </c>
      <c r="O2662">
        <v>4341.6899999999996</v>
      </c>
      <c r="P2662">
        <v>3558.56</v>
      </c>
      <c r="Q2662">
        <v>3406.56</v>
      </c>
      <c r="R2662">
        <v>3009.57</v>
      </c>
      <c r="S2662">
        <v>2135.5</v>
      </c>
      <c r="T2662">
        <v>1401.88</v>
      </c>
      <c r="U2662">
        <v>1135.47</v>
      </c>
      <c r="V2662">
        <v>1165.24</v>
      </c>
      <c r="W2662">
        <v>1258.8800000000001</v>
      </c>
      <c r="X2662">
        <v>1240.9000000000001</v>
      </c>
      <c r="Y2662">
        <v>1055.92</v>
      </c>
      <c r="Z2662">
        <v>848.02099999999996</v>
      </c>
      <c r="AA2662">
        <v>787.49900000000002</v>
      </c>
      <c r="AB2662">
        <v>879.27300000000002</v>
      </c>
      <c r="AC2662">
        <v>1010.88</v>
      </c>
      <c r="AD2662">
        <v>1095.1199999999999</v>
      </c>
      <c r="AE2662">
        <v>1119.19</v>
      </c>
      <c r="AF2662">
        <v>1098.98</v>
      </c>
      <c r="AG2662">
        <v>1037.04</v>
      </c>
      <c r="AH2662">
        <v>931.48400000000004</v>
      </c>
      <c r="AI2662">
        <v>797.05799999999999</v>
      </c>
      <c r="AJ2662">
        <v>660.70500000000004</v>
      </c>
      <c r="AK2662">
        <v>542.26700000000005</v>
      </c>
      <c r="AL2662">
        <v>445.26400000000001</v>
      </c>
      <c r="AM2662">
        <v>362.96600000000001</v>
      </c>
      <c r="AN2662">
        <v>288.66699999999997</v>
      </c>
      <c r="AO2662">
        <v>220.69499999999999</v>
      </c>
      <c r="AP2662">
        <v>161.255</v>
      </c>
      <c r="AQ2662">
        <v>112.949</v>
      </c>
      <c r="AR2662">
        <v>76.471299999999999</v>
      </c>
      <c r="AS2662">
        <v>50.4617</v>
      </c>
      <c r="AT2662">
        <v>32.5807</v>
      </c>
      <c r="AU2662">
        <v>20.549299999999999</v>
      </c>
      <c r="AV2662">
        <v>12.6031</v>
      </c>
      <c r="AW2662">
        <v>7.4864199999999999</v>
      </c>
      <c r="AX2662">
        <v>4.3018799999999997</v>
      </c>
      <c r="AY2662">
        <v>2.3951699999999998</v>
      </c>
      <c r="AZ2662">
        <v>1.2963899999999999</v>
      </c>
      <c r="BA2662">
        <v>0.68455900000000003</v>
      </c>
      <c r="BB2662">
        <v>0.35363899999999998</v>
      </c>
      <c r="BC2662">
        <v>0.178953</v>
      </c>
      <c r="BD2662">
        <v>8.8650199999999998E-2</v>
      </c>
      <c r="BE2662">
        <v>7.8965499999999994E-2</v>
      </c>
    </row>
    <row r="2663" spans="1:57" x14ac:dyDescent="0.35">
      <c r="A2663">
        <v>1</v>
      </c>
      <c r="B2663">
        <v>1</v>
      </c>
      <c r="C2663">
        <v>1</v>
      </c>
      <c r="D2663">
        <v>1</v>
      </c>
      <c r="E2663">
        <v>1</v>
      </c>
      <c r="F2663">
        <v>1</v>
      </c>
      <c r="G2663">
        <v>2015</v>
      </c>
      <c r="H2663">
        <v>1</v>
      </c>
      <c r="I2663">
        <v>2015</v>
      </c>
      <c r="J2663" t="s">
        <v>1250</v>
      </c>
      <c r="K2663" t="s">
        <v>574</v>
      </c>
      <c r="L2663">
        <v>3966.04</v>
      </c>
      <c r="M2663">
        <v>2230.13</v>
      </c>
      <c r="N2663">
        <v>3552.61</v>
      </c>
      <c r="O2663">
        <v>4797.76</v>
      </c>
      <c r="P2663">
        <v>4794.49</v>
      </c>
      <c r="Q2663">
        <v>3812.56</v>
      </c>
      <c r="R2663">
        <v>3151.72</v>
      </c>
      <c r="S2663">
        <v>3050.06</v>
      </c>
      <c r="T2663">
        <v>2724.93</v>
      </c>
      <c r="U2663">
        <v>1987.2</v>
      </c>
      <c r="V2663">
        <v>1360.77</v>
      </c>
      <c r="W2663">
        <v>1122.8399999999999</v>
      </c>
      <c r="X2663">
        <v>1121.1300000000001</v>
      </c>
      <c r="Y2663">
        <v>1121.53</v>
      </c>
      <c r="Z2663">
        <v>1003.95</v>
      </c>
      <c r="AA2663">
        <v>825.67700000000002</v>
      </c>
      <c r="AB2663">
        <v>727.31100000000004</v>
      </c>
      <c r="AC2663">
        <v>757.57299999999998</v>
      </c>
      <c r="AD2663">
        <v>847.43700000000001</v>
      </c>
      <c r="AE2663">
        <v>915.27800000000002</v>
      </c>
      <c r="AF2663">
        <v>932.90499999999997</v>
      </c>
      <c r="AG2663">
        <v>906.79399999999998</v>
      </c>
      <c r="AH2663">
        <v>843.61800000000005</v>
      </c>
      <c r="AI2663">
        <v>748.00900000000001</v>
      </c>
      <c r="AJ2663">
        <v>633.72299999999996</v>
      </c>
      <c r="AK2663">
        <v>520.71199999999999</v>
      </c>
      <c r="AL2663">
        <v>422.62099999999998</v>
      </c>
      <c r="AM2663">
        <v>341.42099999999999</v>
      </c>
      <c r="AN2663">
        <v>272.39699999999999</v>
      </c>
      <c r="AO2663">
        <v>211.34</v>
      </c>
      <c r="AP2663">
        <v>157.495</v>
      </c>
      <c r="AQ2663">
        <v>112.274</v>
      </c>
      <c r="AR2663">
        <v>76.834100000000007</v>
      </c>
      <c r="AS2663">
        <v>50.856299999999997</v>
      </c>
      <c r="AT2663">
        <v>32.777000000000001</v>
      </c>
      <c r="AU2663">
        <v>20.623100000000001</v>
      </c>
      <c r="AV2663">
        <v>12.645200000000001</v>
      </c>
      <c r="AW2663">
        <v>7.5280100000000001</v>
      </c>
      <c r="AX2663">
        <v>4.3395200000000003</v>
      </c>
      <c r="AY2663">
        <v>2.4216799999999998</v>
      </c>
      <c r="AZ2663">
        <v>1.3110299999999999</v>
      </c>
      <c r="BA2663">
        <v>0.69080600000000003</v>
      </c>
      <c r="BB2663">
        <v>0.35541299999999998</v>
      </c>
      <c r="BC2663">
        <v>0.178924</v>
      </c>
      <c r="BD2663">
        <v>8.8173399999999999E-2</v>
      </c>
      <c r="BE2663">
        <v>7.8155699999999995E-2</v>
      </c>
    </row>
    <row r="2664" spans="1:57" x14ac:dyDescent="0.35">
      <c r="A2664">
        <v>1</v>
      </c>
      <c r="B2664">
        <v>1</v>
      </c>
      <c r="C2664">
        <v>1</v>
      </c>
      <c r="D2664">
        <v>1</v>
      </c>
      <c r="E2664">
        <v>1</v>
      </c>
      <c r="F2664">
        <v>1</v>
      </c>
      <c r="G2664">
        <v>2015</v>
      </c>
      <c r="H2664">
        <v>1</v>
      </c>
      <c r="I2664">
        <v>2015.5</v>
      </c>
      <c r="J2664" t="s">
        <v>1251</v>
      </c>
      <c r="K2664" t="s">
        <v>574</v>
      </c>
      <c r="L2664">
        <v>1106.17</v>
      </c>
      <c r="M2664">
        <v>1075.0999999999999</v>
      </c>
      <c r="N2664">
        <v>1402.54</v>
      </c>
      <c r="O2664">
        <v>2017.15</v>
      </c>
      <c r="P2664">
        <v>3221.12</v>
      </c>
      <c r="Q2664">
        <v>4351.03</v>
      </c>
      <c r="R2664">
        <v>4426.09</v>
      </c>
      <c r="S2664">
        <v>3688.84</v>
      </c>
      <c r="T2664">
        <v>3090.71</v>
      </c>
      <c r="U2664">
        <v>2731.68</v>
      </c>
      <c r="V2664">
        <v>2188.0500000000002</v>
      </c>
      <c r="W2664">
        <v>1542.14</v>
      </c>
      <c r="X2664">
        <v>1138.9100000000001</v>
      </c>
      <c r="Y2664">
        <v>1019.96</v>
      </c>
      <c r="Z2664">
        <v>995.971</v>
      </c>
      <c r="AA2664">
        <v>914.42399999999998</v>
      </c>
      <c r="AB2664">
        <v>771.476</v>
      </c>
      <c r="AC2664">
        <v>663.77800000000002</v>
      </c>
      <c r="AD2664">
        <v>652.32600000000002</v>
      </c>
      <c r="AE2664">
        <v>703.83199999999999</v>
      </c>
      <c r="AF2664">
        <v>752.524</v>
      </c>
      <c r="AG2664">
        <v>764.30799999999999</v>
      </c>
      <c r="AH2664">
        <v>737.44899999999996</v>
      </c>
      <c r="AI2664">
        <v>678.51499999999999</v>
      </c>
      <c r="AJ2664">
        <v>595.18200000000002</v>
      </c>
      <c r="AK2664">
        <v>500.06200000000001</v>
      </c>
      <c r="AL2664">
        <v>407.887</v>
      </c>
      <c r="AM2664">
        <v>327.77800000000002</v>
      </c>
      <c r="AN2664">
        <v>260.733</v>
      </c>
      <c r="AO2664">
        <v>203.654</v>
      </c>
      <c r="AP2664">
        <v>154.13</v>
      </c>
      <c r="AQ2664">
        <v>111.92700000000001</v>
      </c>
      <c r="AR2664">
        <v>77.804400000000001</v>
      </c>
      <c r="AS2664">
        <v>51.976500000000001</v>
      </c>
      <c r="AT2664">
        <v>33.592599999999997</v>
      </c>
      <c r="AU2664">
        <v>21.117899999999999</v>
      </c>
      <c r="AV2664">
        <v>12.9346</v>
      </c>
      <c r="AW2664">
        <v>7.7058600000000004</v>
      </c>
      <c r="AX2664">
        <v>4.4530000000000003</v>
      </c>
      <c r="AY2664">
        <v>2.4921099999999998</v>
      </c>
      <c r="AZ2664">
        <v>1.35154</v>
      </c>
      <c r="BA2664">
        <v>0.71202299999999996</v>
      </c>
      <c r="BB2664">
        <v>0.365533</v>
      </c>
      <c r="BC2664">
        <v>0.18335899999999999</v>
      </c>
      <c r="BD2664">
        <v>8.9994699999999997E-2</v>
      </c>
      <c r="BE2664">
        <v>7.9492499999999994E-2</v>
      </c>
    </row>
    <row r="2665" spans="1:57" x14ac:dyDescent="0.35">
      <c r="A2665">
        <v>1</v>
      </c>
      <c r="B2665">
        <v>1</v>
      </c>
      <c r="C2665">
        <v>1</v>
      </c>
      <c r="D2665">
        <v>1</v>
      </c>
      <c r="E2665">
        <v>1</v>
      </c>
      <c r="F2665">
        <v>1</v>
      </c>
      <c r="G2665">
        <v>2016</v>
      </c>
      <c r="H2665">
        <v>1</v>
      </c>
      <c r="I2665">
        <v>2016</v>
      </c>
      <c r="J2665" t="s">
        <v>1250</v>
      </c>
      <c r="K2665" t="s">
        <v>574</v>
      </c>
      <c r="L2665">
        <v>13375.7</v>
      </c>
      <c r="M2665">
        <v>3168.44</v>
      </c>
      <c r="N2665">
        <v>1917.49</v>
      </c>
      <c r="O2665">
        <v>1356.39</v>
      </c>
      <c r="P2665">
        <v>1337.69</v>
      </c>
      <c r="Q2665">
        <v>1841.42</v>
      </c>
      <c r="R2665">
        <v>2946.61</v>
      </c>
      <c r="S2665">
        <v>4015.33</v>
      </c>
      <c r="T2665">
        <v>4189.7299999999996</v>
      </c>
      <c r="U2665">
        <v>3601.86</v>
      </c>
      <c r="V2665">
        <v>2927.09</v>
      </c>
      <c r="W2665">
        <v>2319.86</v>
      </c>
      <c r="X2665">
        <v>1695.32</v>
      </c>
      <c r="Y2665">
        <v>1205.6500000000001</v>
      </c>
      <c r="Z2665">
        <v>972.91</v>
      </c>
      <c r="AA2665">
        <v>896.52800000000002</v>
      </c>
      <c r="AB2665">
        <v>823.41899999999998</v>
      </c>
      <c r="AC2665">
        <v>707.41499999999996</v>
      </c>
      <c r="AD2665">
        <v>604.37699999999995</v>
      </c>
      <c r="AE2665">
        <v>569.46799999999996</v>
      </c>
      <c r="AF2665">
        <v>591.13199999999995</v>
      </c>
      <c r="AG2665">
        <v>620.57899999999995</v>
      </c>
      <c r="AH2665">
        <v>624.56899999999996</v>
      </c>
      <c r="AI2665">
        <v>596.60500000000002</v>
      </c>
      <c r="AJ2665">
        <v>542.08100000000002</v>
      </c>
      <c r="AK2665">
        <v>469.65899999999999</v>
      </c>
      <c r="AL2665">
        <v>390.50700000000001</v>
      </c>
      <c r="AM2665">
        <v>315.41800000000001</v>
      </c>
      <c r="AN2665">
        <v>250.30799999999999</v>
      </c>
      <c r="AO2665">
        <v>195.57599999999999</v>
      </c>
      <c r="AP2665">
        <v>149.26300000000001</v>
      </c>
      <c r="AQ2665">
        <v>110.032</v>
      </c>
      <c r="AR2665">
        <v>77.770200000000003</v>
      </c>
      <c r="AS2665">
        <v>52.655099999999997</v>
      </c>
      <c r="AT2665">
        <v>34.2928</v>
      </c>
      <c r="AU2665">
        <v>21.6097</v>
      </c>
      <c r="AV2665">
        <v>13.231999999999999</v>
      </c>
      <c r="AW2665">
        <v>7.8813300000000002</v>
      </c>
      <c r="AX2665">
        <v>4.5599400000000001</v>
      </c>
      <c r="AY2665">
        <v>2.5579399999999999</v>
      </c>
      <c r="AZ2665">
        <v>1.39035</v>
      </c>
      <c r="BA2665">
        <v>0.73315300000000005</v>
      </c>
      <c r="BB2665">
        <v>0.37601400000000001</v>
      </c>
      <c r="BC2665">
        <v>0.18809300000000001</v>
      </c>
      <c r="BD2665">
        <v>9.1954300000000003E-2</v>
      </c>
      <c r="BE2665">
        <v>8.0755099999999996E-2</v>
      </c>
    </row>
    <row r="2666" spans="1:57" x14ac:dyDescent="0.35">
      <c r="A2666">
        <v>1</v>
      </c>
      <c r="B2666">
        <v>1</v>
      </c>
      <c r="C2666">
        <v>1</v>
      </c>
      <c r="D2666">
        <v>1</v>
      </c>
      <c r="E2666">
        <v>1</v>
      </c>
      <c r="F2666">
        <v>1</v>
      </c>
      <c r="G2666">
        <v>2016</v>
      </c>
      <c r="H2666">
        <v>1</v>
      </c>
      <c r="I2666">
        <v>2016.5</v>
      </c>
      <c r="J2666" t="s">
        <v>1251</v>
      </c>
      <c r="K2666" t="s">
        <v>574</v>
      </c>
      <c r="L2666">
        <v>4275.34</v>
      </c>
      <c r="M2666">
        <v>3863.68</v>
      </c>
      <c r="N2666">
        <v>3866.17</v>
      </c>
      <c r="O2666">
        <v>2760.28</v>
      </c>
      <c r="P2666">
        <v>1689.92</v>
      </c>
      <c r="Q2666">
        <v>1295.0899999999999</v>
      </c>
      <c r="R2666">
        <v>1482.22</v>
      </c>
      <c r="S2666">
        <v>2167.6</v>
      </c>
      <c r="T2666">
        <v>3146.95</v>
      </c>
      <c r="U2666">
        <v>3757.07</v>
      </c>
      <c r="V2666">
        <v>3590.7</v>
      </c>
      <c r="W2666">
        <v>2992.13</v>
      </c>
      <c r="X2666">
        <v>2367.25</v>
      </c>
      <c r="Y2666">
        <v>1774.72</v>
      </c>
      <c r="Z2666">
        <v>1266.58</v>
      </c>
      <c r="AA2666">
        <v>955.91499999999996</v>
      </c>
      <c r="AB2666">
        <v>820.28</v>
      </c>
      <c r="AC2666">
        <v>737.87199999999996</v>
      </c>
      <c r="AD2666">
        <v>640.67100000000005</v>
      </c>
      <c r="AE2666">
        <v>550.88699999999994</v>
      </c>
      <c r="AF2666">
        <v>509.54599999999999</v>
      </c>
      <c r="AG2666">
        <v>514.58199999999999</v>
      </c>
      <c r="AH2666">
        <v>530.60599999999999</v>
      </c>
      <c r="AI2666">
        <v>528.36</v>
      </c>
      <c r="AJ2666">
        <v>499.471</v>
      </c>
      <c r="AK2666">
        <v>448.25799999999998</v>
      </c>
      <c r="AL2666">
        <v>383.48700000000002</v>
      </c>
      <c r="AM2666">
        <v>315.14999999999998</v>
      </c>
      <c r="AN2666">
        <v>251.51400000000001</v>
      </c>
      <c r="AO2666">
        <v>196.57599999999999</v>
      </c>
      <c r="AP2666">
        <v>150.47900000000001</v>
      </c>
      <c r="AQ2666">
        <v>111.98</v>
      </c>
      <c r="AR2666">
        <v>80.274799999999999</v>
      </c>
      <c r="AS2666">
        <v>55.148299999999999</v>
      </c>
      <c r="AT2666">
        <v>36.3185</v>
      </c>
      <c r="AU2666">
        <v>23.0245</v>
      </c>
      <c r="AV2666">
        <v>14.1234</v>
      </c>
      <c r="AW2666">
        <v>8.4110600000000009</v>
      </c>
      <c r="AX2666">
        <v>4.8668500000000003</v>
      </c>
      <c r="AY2666">
        <v>2.73333</v>
      </c>
      <c r="AZ2666">
        <v>1.48841</v>
      </c>
      <c r="BA2666">
        <v>0.78596900000000003</v>
      </c>
      <c r="BB2666">
        <v>0.40313599999999999</v>
      </c>
      <c r="BC2666">
        <v>0.20134099999999999</v>
      </c>
      <c r="BD2666">
        <v>9.8141500000000007E-2</v>
      </c>
      <c r="BE2666">
        <v>8.5747599999999993E-2</v>
      </c>
    </row>
    <row r="2667" spans="1:57" x14ac:dyDescent="0.35">
      <c r="A2667">
        <v>1</v>
      </c>
      <c r="B2667">
        <v>1</v>
      </c>
      <c r="C2667">
        <v>1</v>
      </c>
      <c r="D2667">
        <v>1</v>
      </c>
      <c r="E2667">
        <v>1</v>
      </c>
      <c r="F2667">
        <v>1</v>
      </c>
      <c r="G2667">
        <v>2017</v>
      </c>
      <c r="H2667">
        <v>1</v>
      </c>
      <c r="I2667">
        <v>2017</v>
      </c>
      <c r="J2667" t="s">
        <v>1250</v>
      </c>
      <c r="K2667" t="s">
        <v>574</v>
      </c>
      <c r="L2667">
        <v>3731.1</v>
      </c>
      <c r="M2667">
        <v>1824.64</v>
      </c>
      <c r="N2667">
        <v>2706.26</v>
      </c>
      <c r="O2667">
        <v>3550.03</v>
      </c>
      <c r="P2667">
        <v>3423.32</v>
      </c>
      <c r="Q2667">
        <v>2415.1799999999998</v>
      </c>
      <c r="R2667">
        <v>1528.57</v>
      </c>
      <c r="S2667">
        <v>1336.4</v>
      </c>
      <c r="T2667">
        <v>1743.13</v>
      </c>
      <c r="U2667">
        <v>2502.5500000000002</v>
      </c>
      <c r="V2667">
        <v>3205.23</v>
      </c>
      <c r="W2667">
        <v>3374.05</v>
      </c>
      <c r="X2667">
        <v>2986.56</v>
      </c>
      <c r="Y2667">
        <v>2392.9699999999998</v>
      </c>
      <c r="Z2667">
        <v>1809.79</v>
      </c>
      <c r="AA2667">
        <v>1303.92</v>
      </c>
      <c r="AB2667">
        <v>951.90300000000002</v>
      </c>
      <c r="AC2667">
        <v>766.11800000000005</v>
      </c>
      <c r="AD2667">
        <v>664.21400000000006</v>
      </c>
      <c r="AE2667">
        <v>575.14599999999996</v>
      </c>
      <c r="AF2667">
        <v>496.899</v>
      </c>
      <c r="AG2667">
        <v>454.74099999999999</v>
      </c>
      <c r="AH2667">
        <v>448.93200000000002</v>
      </c>
      <c r="AI2667">
        <v>453.74700000000001</v>
      </c>
      <c r="AJ2667">
        <v>445.17599999999999</v>
      </c>
      <c r="AK2667">
        <v>415.11099999999999</v>
      </c>
      <c r="AL2667">
        <v>367.2</v>
      </c>
      <c r="AM2667">
        <v>309.63200000000001</v>
      </c>
      <c r="AN2667">
        <v>250.941</v>
      </c>
      <c r="AO2667">
        <v>197.328</v>
      </c>
      <c r="AP2667">
        <v>151.44399999999999</v>
      </c>
      <c r="AQ2667">
        <v>113.292</v>
      </c>
      <c r="AR2667">
        <v>82.053100000000001</v>
      </c>
      <c r="AS2667">
        <v>57.130499999999998</v>
      </c>
      <c r="AT2667">
        <v>38.112900000000003</v>
      </c>
      <c r="AU2667">
        <v>24.3918</v>
      </c>
      <c r="AV2667">
        <v>15.037699999999999</v>
      </c>
      <c r="AW2667">
        <v>8.9704800000000002</v>
      </c>
      <c r="AX2667">
        <v>5.1920799999999998</v>
      </c>
      <c r="AY2667">
        <v>2.91764</v>
      </c>
      <c r="AZ2667">
        <v>1.5909199999999999</v>
      </c>
      <c r="BA2667">
        <v>0.84148800000000001</v>
      </c>
      <c r="BB2667">
        <v>0.43208200000000002</v>
      </c>
      <c r="BC2667">
        <v>0.215783</v>
      </c>
      <c r="BD2667">
        <v>0.105047</v>
      </c>
      <c r="BE2667">
        <v>9.1552400000000006E-2</v>
      </c>
    </row>
    <row r="2668" spans="1:57" x14ac:dyDescent="0.35">
      <c r="A2668">
        <v>1</v>
      </c>
      <c r="B2668">
        <v>1</v>
      </c>
      <c r="C2668">
        <v>1</v>
      </c>
      <c r="D2668">
        <v>1</v>
      </c>
      <c r="E2668">
        <v>1</v>
      </c>
      <c r="F2668">
        <v>1</v>
      </c>
      <c r="G2668">
        <v>2017</v>
      </c>
      <c r="H2668">
        <v>1</v>
      </c>
      <c r="I2668">
        <v>2017.5</v>
      </c>
      <c r="J2668" t="s">
        <v>1251</v>
      </c>
      <c r="K2668" t="s">
        <v>574</v>
      </c>
      <c r="L2668">
        <v>1074.8</v>
      </c>
      <c r="M2668">
        <v>1026.3399999999999</v>
      </c>
      <c r="N2668">
        <v>1265.2</v>
      </c>
      <c r="O2668">
        <v>1642.64</v>
      </c>
      <c r="P2668">
        <v>2442.08</v>
      </c>
      <c r="Q2668">
        <v>3184.28</v>
      </c>
      <c r="R2668">
        <v>3069.27</v>
      </c>
      <c r="S2668">
        <v>2225.29</v>
      </c>
      <c r="T2668">
        <v>1535.55</v>
      </c>
      <c r="U2668">
        <v>1492.85</v>
      </c>
      <c r="V2668">
        <v>1985.01</v>
      </c>
      <c r="W2668">
        <v>2640.34</v>
      </c>
      <c r="X2668">
        <v>3001.73</v>
      </c>
      <c r="Y2668">
        <v>2846.3</v>
      </c>
      <c r="Z2668">
        <v>2354.23</v>
      </c>
      <c r="AA2668">
        <v>1793.82</v>
      </c>
      <c r="AB2668">
        <v>1297.79</v>
      </c>
      <c r="AC2668">
        <v>932.31700000000001</v>
      </c>
      <c r="AD2668">
        <v>715.98500000000001</v>
      </c>
      <c r="AE2668">
        <v>596.43399999999997</v>
      </c>
      <c r="AF2668">
        <v>511.28199999999998</v>
      </c>
      <c r="AG2668">
        <v>444.14499999999998</v>
      </c>
      <c r="AH2668">
        <v>405.87400000000002</v>
      </c>
      <c r="AI2668">
        <v>394.94499999999999</v>
      </c>
      <c r="AJ2668">
        <v>391.93099999999998</v>
      </c>
      <c r="AK2668">
        <v>378.077</v>
      </c>
      <c r="AL2668">
        <v>346.86399999999998</v>
      </c>
      <c r="AM2668">
        <v>301.803</v>
      </c>
      <c r="AN2668">
        <v>250.328</v>
      </c>
      <c r="AO2668">
        <v>199.559</v>
      </c>
      <c r="AP2668">
        <v>154.126</v>
      </c>
      <c r="AQ2668">
        <v>115.77200000000001</v>
      </c>
      <c r="AR2668">
        <v>84.399900000000002</v>
      </c>
      <c r="AS2668">
        <v>59.372500000000002</v>
      </c>
      <c r="AT2668">
        <v>40.092799999999997</v>
      </c>
      <c r="AU2668">
        <v>25.943200000000001</v>
      </c>
      <c r="AV2668">
        <v>16.117599999999999</v>
      </c>
      <c r="AW2668">
        <v>9.6524199999999993</v>
      </c>
      <c r="AX2668">
        <v>5.5939100000000002</v>
      </c>
      <c r="AY2668">
        <v>3.14445</v>
      </c>
      <c r="AZ2668">
        <v>1.7155</v>
      </c>
      <c r="BA2668">
        <v>0.90819300000000003</v>
      </c>
      <c r="BB2668">
        <v>0.46661900000000001</v>
      </c>
      <c r="BC2668">
        <v>0.23289199999999999</v>
      </c>
      <c r="BD2668">
        <v>0.113094</v>
      </c>
      <c r="BE2668">
        <v>9.7554500000000002E-2</v>
      </c>
    </row>
    <row r="2669" spans="1:57" x14ac:dyDescent="0.35">
      <c r="A2669">
        <v>1</v>
      </c>
      <c r="B2669">
        <v>1</v>
      </c>
      <c r="C2669">
        <v>1</v>
      </c>
      <c r="D2669">
        <v>1</v>
      </c>
      <c r="E2669">
        <v>1</v>
      </c>
      <c r="F2669">
        <v>1</v>
      </c>
      <c r="G2669">
        <v>2018</v>
      </c>
      <c r="H2669">
        <v>1</v>
      </c>
      <c r="I2669">
        <v>2018</v>
      </c>
      <c r="J2669" t="s">
        <v>1250</v>
      </c>
      <c r="K2669" t="s">
        <v>574</v>
      </c>
      <c r="L2669">
        <v>16193.4</v>
      </c>
      <c r="M2669">
        <v>3774.23</v>
      </c>
      <c r="N2669">
        <v>2174.41</v>
      </c>
      <c r="O2669">
        <v>1394.34</v>
      </c>
      <c r="P2669">
        <v>1226.43</v>
      </c>
      <c r="Q2669">
        <v>1493.73</v>
      </c>
      <c r="R2669">
        <v>2211.6999999999998</v>
      </c>
      <c r="S2669">
        <v>2877.06</v>
      </c>
      <c r="T2669">
        <v>2795.61</v>
      </c>
      <c r="U2669">
        <v>2116.89</v>
      </c>
      <c r="V2669">
        <v>1621.88</v>
      </c>
      <c r="W2669">
        <v>1714.77</v>
      </c>
      <c r="X2669">
        <v>2193.87</v>
      </c>
      <c r="Y2669">
        <v>2606.62</v>
      </c>
      <c r="Z2669">
        <v>2623.16</v>
      </c>
      <c r="AA2669">
        <v>2261.44</v>
      </c>
      <c r="AB2669">
        <v>1750.01</v>
      </c>
      <c r="AC2669">
        <v>1269.28</v>
      </c>
      <c r="AD2669">
        <v>902.54200000000003</v>
      </c>
      <c r="AE2669">
        <v>670.404</v>
      </c>
      <c r="AF2669">
        <v>537.80399999999997</v>
      </c>
      <c r="AG2669">
        <v>453.42099999999999</v>
      </c>
      <c r="AH2669">
        <v>394.15499999999997</v>
      </c>
      <c r="AI2669">
        <v>359.82100000000003</v>
      </c>
      <c r="AJ2669">
        <v>345.822</v>
      </c>
      <c r="AK2669">
        <v>336.79700000000003</v>
      </c>
      <c r="AL2669">
        <v>318.62200000000001</v>
      </c>
      <c r="AM2669">
        <v>286.798</v>
      </c>
      <c r="AN2669">
        <v>244.875</v>
      </c>
      <c r="AO2669">
        <v>199.34700000000001</v>
      </c>
      <c r="AP2669">
        <v>155.91999999999999</v>
      </c>
      <c r="AQ2669">
        <v>117.93300000000001</v>
      </c>
      <c r="AR2669">
        <v>86.4619</v>
      </c>
      <c r="AS2669">
        <v>61.2958</v>
      </c>
      <c r="AT2669">
        <v>41.823599999999999</v>
      </c>
      <c r="AU2669">
        <v>27.368600000000001</v>
      </c>
      <c r="AV2669">
        <v>17.168099999999999</v>
      </c>
      <c r="AW2669">
        <v>10.348800000000001</v>
      </c>
      <c r="AX2669">
        <v>6.0175299999999998</v>
      </c>
      <c r="AY2669">
        <v>3.3868299999999998</v>
      </c>
      <c r="AZ2669">
        <v>1.84877</v>
      </c>
      <c r="BA2669">
        <v>0.97941100000000003</v>
      </c>
      <c r="BB2669">
        <v>0.50360300000000002</v>
      </c>
      <c r="BC2669">
        <v>0.25142199999999998</v>
      </c>
      <c r="BD2669">
        <v>0.121978</v>
      </c>
      <c r="BE2669">
        <v>0.10452500000000001</v>
      </c>
    </row>
    <row r="2670" spans="1:57" x14ac:dyDescent="0.35">
      <c r="A2670">
        <v>1</v>
      </c>
      <c r="B2670">
        <v>1</v>
      </c>
      <c r="C2670">
        <v>1</v>
      </c>
      <c r="D2670">
        <v>1</v>
      </c>
      <c r="E2670">
        <v>1</v>
      </c>
      <c r="F2670">
        <v>1</v>
      </c>
      <c r="G2670">
        <v>2018</v>
      </c>
      <c r="H2670">
        <v>1</v>
      </c>
      <c r="I2670">
        <v>2018.5</v>
      </c>
      <c r="J2670" t="s">
        <v>1251</v>
      </c>
      <c r="K2670" t="s">
        <v>574</v>
      </c>
      <c r="L2670">
        <v>5183.62</v>
      </c>
      <c r="M2670">
        <v>4680.92</v>
      </c>
      <c r="N2670">
        <v>4668.3</v>
      </c>
      <c r="O2670">
        <v>3282.97</v>
      </c>
      <c r="P2670">
        <v>1901.43</v>
      </c>
      <c r="Q2670">
        <v>1296.73</v>
      </c>
      <c r="R2670">
        <v>1301.1300000000001</v>
      </c>
      <c r="S2670">
        <v>1707.12</v>
      </c>
      <c r="T2670">
        <v>2315.6999999999998</v>
      </c>
      <c r="U2670">
        <v>2604.61</v>
      </c>
      <c r="V2670">
        <v>2276.8200000000002</v>
      </c>
      <c r="W2670">
        <v>1750.82</v>
      </c>
      <c r="X2670">
        <v>1589.36</v>
      </c>
      <c r="Y2670">
        <v>1863.26</v>
      </c>
      <c r="Z2670">
        <v>2233.44</v>
      </c>
      <c r="AA2670">
        <v>2343.65</v>
      </c>
      <c r="AB2670">
        <v>2101.2399999999998</v>
      </c>
      <c r="AC2670">
        <v>1660.46</v>
      </c>
      <c r="AD2670">
        <v>1210.1600000000001</v>
      </c>
      <c r="AE2670">
        <v>854.68299999999999</v>
      </c>
      <c r="AF2670">
        <v>620.798</v>
      </c>
      <c r="AG2670">
        <v>483.50099999999998</v>
      </c>
      <c r="AH2670">
        <v>400.99099999999999</v>
      </c>
      <c r="AI2670">
        <v>348.26299999999998</v>
      </c>
      <c r="AJ2670">
        <v>317.80500000000001</v>
      </c>
      <c r="AK2670">
        <v>302.178</v>
      </c>
      <c r="AL2670">
        <v>288.80500000000001</v>
      </c>
      <c r="AM2670">
        <v>267.45699999999999</v>
      </c>
      <c r="AN2670">
        <v>235.64400000000001</v>
      </c>
      <c r="AO2670">
        <v>196.999</v>
      </c>
      <c r="AP2670">
        <v>157.04599999999999</v>
      </c>
      <c r="AQ2670">
        <v>120.20699999999999</v>
      </c>
      <c r="AR2670">
        <v>88.796099999999996</v>
      </c>
      <c r="AS2670">
        <v>63.3825</v>
      </c>
      <c r="AT2670">
        <v>43.616599999999998</v>
      </c>
      <c r="AU2670">
        <v>28.834199999999999</v>
      </c>
      <c r="AV2670">
        <v>18.273599999999998</v>
      </c>
      <c r="AW2670">
        <v>11.1081</v>
      </c>
      <c r="AX2670">
        <v>6.4947900000000001</v>
      </c>
      <c r="AY2670">
        <v>3.6658400000000002</v>
      </c>
      <c r="AZ2670">
        <v>2.0034399999999999</v>
      </c>
      <c r="BA2670">
        <v>1.0620099999999999</v>
      </c>
      <c r="BB2670">
        <v>0.54640599999999995</v>
      </c>
      <c r="BC2670">
        <v>0.27291100000000001</v>
      </c>
      <c r="BD2670">
        <v>0.13236800000000001</v>
      </c>
      <c r="BE2670">
        <v>0.112912</v>
      </c>
    </row>
    <row r="2671" spans="1:57" x14ac:dyDescent="0.35">
      <c r="A2671">
        <v>1</v>
      </c>
      <c r="B2671">
        <v>1</v>
      </c>
      <c r="C2671">
        <v>1</v>
      </c>
      <c r="D2671">
        <v>1</v>
      </c>
      <c r="E2671">
        <v>1</v>
      </c>
      <c r="F2671">
        <v>1</v>
      </c>
      <c r="G2671">
        <v>2019</v>
      </c>
      <c r="H2671">
        <v>1</v>
      </c>
      <c r="I2671">
        <v>2019</v>
      </c>
      <c r="J2671" t="s">
        <v>1250</v>
      </c>
      <c r="K2671" t="s">
        <v>574</v>
      </c>
      <c r="L2671">
        <v>16585.8</v>
      </c>
      <c r="M2671">
        <v>4835.08</v>
      </c>
      <c r="N2671">
        <v>4459.67</v>
      </c>
      <c r="O2671">
        <v>4655.63</v>
      </c>
      <c r="P2671">
        <v>4203.3999999999996</v>
      </c>
      <c r="Q2671">
        <v>2873.81</v>
      </c>
      <c r="R2671">
        <v>1692.86</v>
      </c>
      <c r="S2671">
        <v>1281.47</v>
      </c>
      <c r="T2671">
        <v>1461.63</v>
      </c>
      <c r="U2671">
        <v>1915.15</v>
      </c>
      <c r="V2671">
        <v>2291.84</v>
      </c>
      <c r="W2671">
        <v>2242.16</v>
      </c>
      <c r="X2671">
        <v>1847.04</v>
      </c>
      <c r="Y2671">
        <v>1566.92</v>
      </c>
      <c r="Z2671">
        <v>1654.45</v>
      </c>
      <c r="AA2671">
        <v>1931.45</v>
      </c>
      <c r="AB2671">
        <v>2070.0300000000002</v>
      </c>
      <c r="AC2671">
        <v>1913.57</v>
      </c>
      <c r="AD2671">
        <v>1544.78</v>
      </c>
      <c r="AE2671">
        <v>1133.9100000000001</v>
      </c>
      <c r="AF2671">
        <v>796.88300000000004</v>
      </c>
      <c r="AG2671">
        <v>569.07000000000005</v>
      </c>
      <c r="AH2671">
        <v>432.88600000000002</v>
      </c>
      <c r="AI2671">
        <v>353.50299999999999</v>
      </c>
      <c r="AJ2671">
        <v>306.01600000000002</v>
      </c>
      <c r="AK2671">
        <v>278.52499999999998</v>
      </c>
      <c r="AL2671">
        <v>261.68400000000003</v>
      </c>
      <c r="AM2671">
        <v>245.1</v>
      </c>
      <c r="AN2671">
        <v>221.73</v>
      </c>
      <c r="AO2671">
        <v>190.76900000000001</v>
      </c>
      <c r="AP2671">
        <v>155.79400000000001</v>
      </c>
      <c r="AQ2671">
        <v>121.333</v>
      </c>
      <c r="AR2671">
        <v>90.6511</v>
      </c>
      <c r="AS2671">
        <v>65.2303</v>
      </c>
      <c r="AT2671">
        <v>45.234999999999999</v>
      </c>
      <c r="AU2671">
        <v>30.171600000000002</v>
      </c>
      <c r="AV2671">
        <v>19.309799999999999</v>
      </c>
      <c r="AW2671">
        <v>11.8477</v>
      </c>
      <c r="AX2671">
        <v>6.97844</v>
      </c>
      <c r="AY2671">
        <v>3.95797</v>
      </c>
      <c r="AZ2671">
        <v>2.1691199999999999</v>
      </c>
      <c r="BA2671">
        <v>1.1518900000000001</v>
      </c>
      <c r="BB2671">
        <v>0.59373900000000002</v>
      </c>
      <c r="BC2671">
        <v>0.29730000000000001</v>
      </c>
      <c r="BD2671">
        <v>0.14468</v>
      </c>
      <c r="BE2671">
        <v>0.12443800000000001</v>
      </c>
    </row>
    <row r="2672" spans="1:57" x14ac:dyDescent="0.35">
      <c r="A2672">
        <v>1</v>
      </c>
      <c r="B2672">
        <v>1</v>
      </c>
      <c r="C2672">
        <v>1</v>
      </c>
      <c r="D2672">
        <v>1</v>
      </c>
      <c r="E2672">
        <v>1</v>
      </c>
      <c r="F2672">
        <v>1</v>
      </c>
      <c r="G2672">
        <v>2019</v>
      </c>
      <c r="H2672">
        <v>1</v>
      </c>
      <c r="I2672">
        <v>2019.5</v>
      </c>
      <c r="J2672" t="s">
        <v>1251</v>
      </c>
      <c r="K2672" t="s">
        <v>574</v>
      </c>
      <c r="L2672">
        <v>5187.8100000000004</v>
      </c>
      <c r="M2672">
        <v>4741.34</v>
      </c>
      <c r="N2672">
        <v>4973.7700000000004</v>
      </c>
      <c r="O2672">
        <v>4260.0600000000004</v>
      </c>
      <c r="P2672">
        <v>3962.43</v>
      </c>
      <c r="Q2672">
        <v>4149.5200000000004</v>
      </c>
      <c r="R2672">
        <v>3746.99</v>
      </c>
      <c r="S2672">
        <v>2609.2600000000002</v>
      </c>
      <c r="T2672">
        <v>1637.7</v>
      </c>
      <c r="U2672">
        <v>1353.11</v>
      </c>
      <c r="V2672">
        <v>1582.13</v>
      </c>
      <c r="W2672">
        <v>1940.39</v>
      </c>
      <c r="X2672">
        <v>2060.88</v>
      </c>
      <c r="Y2672">
        <v>1838.8</v>
      </c>
      <c r="Z2672">
        <v>1555.17</v>
      </c>
      <c r="AA2672">
        <v>1511.08</v>
      </c>
      <c r="AB2672">
        <v>1675.99</v>
      </c>
      <c r="AC2672">
        <v>1795.14</v>
      </c>
      <c r="AD2672">
        <v>1690.75</v>
      </c>
      <c r="AE2672">
        <v>1389.45</v>
      </c>
      <c r="AF2672">
        <v>1028.8599999999999</v>
      </c>
      <c r="AG2672">
        <v>722.23599999999999</v>
      </c>
      <c r="AH2672">
        <v>510.63499999999999</v>
      </c>
      <c r="AI2672">
        <v>382.7</v>
      </c>
      <c r="AJ2672">
        <v>309.30599999999998</v>
      </c>
      <c r="AK2672">
        <v>266.98399999999998</v>
      </c>
      <c r="AL2672">
        <v>241.95099999999999</v>
      </c>
      <c r="AM2672">
        <v>224.23599999999999</v>
      </c>
      <c r="AN2672">
        <v>205.47499999999999</v>
      </c>
      <c r="AO2672">
        <v>181.214</v>
      </c>
      <c r="AP2672">
        <v>151.90799999999999</v>
      </c>
      <c r="AQ2672">
        <v>120.907</v>
      </c>
      <c r="AR2672">
        <v>91.766400000000004</v>
      </c>
      <c r="AS2672">
        <v>66.752399999999994</v>
      </c>
      <c r="AT2672">
        <v>46.679299999999998</v>
      </c>
      <c r="AU2672">
        <v>31.3901</v>
      </c>
      <c r="AV2672">
        <v>20.2699</v>
      </c>
      <c r="AW2672">
        <v>12.5519</v>
      </c>
      <c r="AX2672">
        <v>7.4547400000000001</v>
      </c>
      <c r="AY2672">
        <v>4.2546799999999996</v>
      </c>
      <c r="AZ2672">
        <v>2.3408600000000002</v>
      </c>
      <c r="BA2672">
        <v>1.2455400000000001</v>
      </c>
      <c r="BB2672">
        <v>0.642513</v>
      </c>
      <c r="BC2672">
        <v>0.32178200000000001</v>
      </c>
      <c r="BD2672">
        <v>0.15654999999999999</v>
      </c>
      <c r="BE2672">
        <v>0.134189</v>
      </c>
    </row>
    <row r="2674" spans="1:57" x14ac:dyDescent="0.35">
      <c r="A2674" t="s">
        <v>1502</v>
      </c>
    </row>
    <row r="2675" spans="1:57" x14ac:dyDescent="0.35">
      <c r="A2675" t="s">
        <v>482</v>
      </c>
      <c r="B2675" t="s">
        <v>1244</v>
      </c>
      <c r="C2675" t="s">
        <v>480</v>
      </c>
      <c r="D2675" t="s">
        <v>1245</v>
      </c>
      <c r="E2675" t="s">
        <v>1246</v>
      </c>
      <c r="F2675" t="s">
        <v>1247</v>
      </c>
      <c r="G2675" t="s">
        <v>502</v>
      </c>
      <c r="H2675" t="s">
        <v>481</v>
      </c>
      <c r="I2675" t="s">
        <v>1248</v>
      </c>
      <c r="J2675" t="s">
        <v>1249</v>
      </c>
      <c r="K2675" t="s">
        <v>515</v>
      </c>
      <c r="L2675">
        <v>4</v>
      </c>
      <c r="M2675">
        <v>6</v>
      </c>
      <c r="N2675">
        <v>8</v>
      </c>
      <c r="O2675">
        <v>10</v>
      </c>
      <c r="P2675">
        <v>12</v>
      </c>
      <c r="Q2675">
        <v>14</v>
      </c>
      <c r="R2675">
        <v>16</v>
      </c>
      <c r="S2675">
        <v>18</v>
      </c>
      <c r="T2675">
        <v>20</v>
      </c>
      <c r="U2675">
        <v>22</v>
      </c>
      <c r="V2675">
        <v>24</v>
      </c>
      <c r="W2675">
        <v>26</v>
      </c>
      <c r="X2675">
        <v>28</v>
      </c>
      <c r="Y2675">
        <v>30</v>
      </c>
      <c r="Z2675">
        <v>32</v>
      </c>
      <c r="AA2675">
        <v>34</v>
      </c>
      <c r="AB2675">
        <v>36</v>
      </c>
      <c r="AC2675">
        <v>38</v>
      </c>
      <c r="AD2675">
        <v>40</v>
      </c>
      <c r="AE2675">
        <v>42</v>
      </c>
      <c r="AF2675">
        <v>44</v>
      </c>
      <c r="AG2675">
        <v>46</v>
      </c>
      <c r="AH2675">
        <v>48</v>
      </c>
      <c r="AI2675">
        <v>50</v>
      </c>
      <c r="AJ2675">
        <v>52</v>
      </c>
      <c r="AK2675">
        <v>54</v>
      </c>
      <c r="AL2675">
        <v>56</v>
      </c>
      <c r="AM2675">
        <v>58</v>
      </c>
      <c r="AN2675">
        <v>60</v>
      </c>
      <c r="AO2675">
        <v>62</v>
      </c>
      <c r="AP2675">
        <v>64</v>
      </c>
      <c r="AQ2675">
        <v>66</v>
      </c>
      <c r="AR2675">
        <v>68</v>
      </c>
      <c r="AS2675">
        <v>70</v>
      </c>
      <c r="AT2675">
        <v>72</v>
      </c>
      <c r="AU2675">
        <v>74</v>
      </c>
      <c r="AV2675">
        <v>76</v>
      </c>
      <c r="AW2675">
        <v>78</v>
      </c>
      <c r="AX2675">
        <v>80</v>
      </c>
      <c r="AY2675">
        <v>82</v>
      </c>
      <c r="AZ2675">
        <v>84</v>
      </c>
      <c r="BA2675">
        <v>86</v>
      </c>
      <c r="BB2675">
        <v>88</v>
      </c>
      <c r="BC2675">
        <v>90</v>
      </c>
      <c r="BD2675">
        <v>92</v>
      </c>
      <c r="BE2675">
        <v>94</v>
      </c>
    </row>
    <row r="2676" spans="1:57" x14ac:dyDescent="0.35">
      <c r="A2676">
        <v>1</v>
      </c>
      <c r="B2676">
        <v>1</v>
      </c>
      <c r="C2676">
        <v>1</v>
      </c>
      <c r="D2676">
        <v>1</v>
      </c>
      <c r="E2676">
        <v>1</v>
      </c>
      <c r="F2676">
        <v>1</v>
      </c>
      <c r="G2676">
        <v>1985</v>
      </c>
      <c r="H2676">
        <v>1</v>
      </c>
      <c r="I2676">
        <v>1985</v>
      </c>
      <c r="J2676" t="s">
        <v>1250</v>
      </c>
      <c r="K2676" t="s">
        <v>574</v>
      </c>
      <c r="L2676">
        <v>1.0252399999999999</v>
      </c>
      <c r="M2676">
        <v>0.972298</v>
      </c>
      <c r="N2676">
        <v>2.4873099999999999</v>
      </c>
      <c r="O2676">
        <v>7.01098</v>
      </c>
      <c r="P2676">
        <v>23.142499999999998</v>
      </c>
      <c r="Q2676">
        <v>81.946299999999994</v>
      </c>
      <c r="R2676">
        <v>232.149</v>
      </c>
      <c r="S2676">
        <v>457.00099999999998</v>
      </c>
      <c r="T2676">
        <v>625.62599999999998</v>
      </c>
      <c r="U2676">
        <v>654.36099999999999</v>
      </c>
      <c r="V2676">
        <v>624.39</v>
      </c>
      <c r="W2676">
        <v>619.255</v>
      </c>
      <c r="X2676">
        <v>626.58500000000004</v>
      </c>
      <c r="Y2676">
        <v>622.81299999999999</v>
      </c>
      <c r="Z2676">
        <v>597.11</v>
      </c>
      <c r="AA2676">
        <v>547.59500000000003</v>
      </c>
      <c r="AB2676">
        <v>504.84800000000001</v>
      </c>
      <c r="AC2676">
        <v>506.26600000000002</v>
      </c>
      <c r="AD2676">
        <v>565.80799999999999</v>
      </c>
      <c r="AE2676">
        <v>691.26599999999996</v>
      </c>
      <c r="AF2676">
        <v>903.822</v>
      </c>
      <c r="AG2676">
        <v>1221.3699999999999</v>
      </c>
      <c r="AH2676">
        <v>1616.66</v>
      </c>
      <c r="AI2676">
        <v>1994.78</v>
      </c>
      <c r="AJ2676">
        <v>2230.96</v>
      </c>
      <c r="AK2676">
        <v>2251.91</v>
      </c>
      <c r="AL2676">
        <v>2085.62</v>
      </c>
      <c r="AM2676">
        <v>1829.16</v>
      </c>
      <c r="AN2676">
        <v>1572.62</v>
      </c>
      <c r="AO2676">
        <v>1354.11</v>
      </c>
      <c r="AP2676">
        <v>1168.8399999999999</v>
      </c>
      <c r="AQ2676">
        <v>999.86900000000003</v>
      </c>
      <c r="AR2676">
        <v>837.471</v>
      </c>
      <c r="AS2676">
        <v>681.76099999999997</v>
      </c>
      <c r="AT2676">
        <v>537.85299999999995</v>
      </c>
      <c r="AU2676">
        <v>411.08100000000002</v>
      </c>
      <c r="AV2676">
        <v>304.61799999999999</v>
      </c>
      <c r="AW2676">
        <v>219.065</v>
      </c>
      <c r="AX2676">
        <v>153.006</v>
      </c>
      <c r="AY2676">
        <v>103.837</v>
      </c>
      <c r="AZ2676">
        <v>68.474900000000005</v>
      </c>
      <c r="BA2676">
        <v>43.865699999999997</v>
      </c>
      <c r="BB2676">
        <v>27.279399999999999</v>
      </c>
      <c r="BC2676">
        <v>16.45</v>
      </c>
      <c r="BD2676">
        <v>9.6026699999999998</v>
      </c>
      <c r="BE2676">
        <v>10.6683</v>
      </c>
    </row>
    <row r="2677" spans="1:57" x14ac:dyDescent="0.35">
      <c r="A2677">
        <v>1</v>
      </c>
      <c r="B2677">
        <v>1</v>
      </c>
      <c r="C2677">
        <v>1</v>
      </c>
      <c r="D2677">
        <v>1</v>
      </c>
      <c r="E2677">
        <v>1</v>
      </c>
      <c r="F2677">
        <v>1</v>
      </c>
      <c r="G2677">
        <v>1985</v>
      </c>
      <c r="H2677">
        <v>1</v>
      </c>
      <c r="I2677">
        <v>1985.5</v>
      </c>
      <c r="J2677" t="s">
        <v>1251</v>
      </c>
      <c r="K2677" t="s">
        <v>574</v>
      </c>
      <c r="L2677">
        <v>0.31355300000000003</v>
      </c>
      <c r="M2677">
        <v>0.78747999999999996</v>
      </c>
      <c r="N2677">
        <v>1.82951</v>
      </c>
      <c r="O2677">
        <v>3.3836599999999999</v>
      </c>
      <c r="P2677">
        <v>7.5194299999999998</v>
      </c>
      <c r="Q2677">
        <v>21.839300000000001</v>
      </c>
      <c r="R2677">
        <v>71.253200000000007</v>
      </c>
      <c r="S2677">
        <v>209.57400000000001</v>
      </c>
      <c r="T2677">
        <v>465.77499999999998</v>
      </c>
      <c r="U2677">
        <v>739.56200000000001</v>
      </c>
      <c r="V2677">
        <v>867.98299999999995</v>
      </c>
      <c r="W2677">
        <v>842.96699999999998</v>
      </c>
      <c r="X2677">
        <v>788.50400000000002</v>
      </c>
      <c r="Y2677">
        <v>760.52499999999998</v>
      </c>
      <c r="Z2677">
        <v>735.93399999999997</v>
      </c>
      <c r="AA2677">
        <v>693.53899999999999</v>
      </c>
      <c r="AB2677">
        <v>630.54600000000005</v>
      </c>
      <c r="AC2677">
        <v>570.65200000000004</v>
      </c>
      <c r="AD2677">
        <v>552.51199999999994</v>
      </c>
      <c r="AE2677">
        <v>599.529</v>
      </c>
      <c r="AF2677">
        <v>722.37599999999998</v>
      </c>
      <c r="AG2677">
        <v>935.00400000000002</v>
      </c>
      <c r="AH2677">
        <v>1241.3399999999999</v>
      </c>
      <c r="AI2677">
        <v>1600.98</v>
      </c>
      <c r="AJ2677">
        <v>1918.88</v>
      </c>
      <c r="AK2677">
        <v>2088.9699999999998</v>
      </c>
      <c r="AL2677">
        <v>2063.4</v>
      </c>
      <c r="AM2677">
        <v>1881.74</v>
      </c>
      <c r="AN2677">
        <v>1632.14</v>
      </c>
      <c r="AO2677">
        <v>1387.95</v>
      </c>
      <c r="AP2677">
        <v>1177.46</v>
      </c>
      <c r="AQ2677">
        <v>996.10199999999998</v>
      </c>
      <c r="AR2677">
        <v>831.61300000000006</v>
      </c>
      <c r="AS2677">
        <v>678.04600000000005</v>
      </c>
      <c r="AT2677">
        <v>536.58000000000004</v>
      </c>
      <c r="AU2677">
        <v>411.21899999999999</v>
      </c>
      <c r="AV2677">
        <v>305.20299999999997</v>
      </c>
      <c r="AW2677">
        <v>219.577</v>
      </c>
      <c r="AX2677">
        <v>153.29400000000001</v>
      </c>
      <c r="AY2677">
        <v>103.93300000000001</v>
      </c>
      <c r="AZ2677">
        <v>68.459900000000005</v>
      </c>
      <c r="BA2677">
        <v>43.807600000000001</v>
      </c>
      <c r="BB2677">
        <v>27.2178</v>
      </c>
      <c r="BC2677">
        <v>16.401199999999999</v>
      </c>
      <c r="BD2677">
        <v>9.5697100000000006</v>
      </c>
      <c r="BE2677">
        <v>10.630599999999999</v>
      </c>
    </row>
    <row r="2678" spans="1:57" x14ac:dyDescent="0.35">
      <c r="A2678">
        <v>1</v>
      </c>
      <c r="B2678">
        <v>1</v>
      </c>
      <c r="C2678">
        <v>1</v>
      </c>
      <c r="D2678">
        <v>1</v>
      </c>
      <c r="E2678">
        <v>1</v>
      </c>
      <c r="F2678">
        <v>1</v>
      </c>
      <c r="G2678">
        <v>1986</v>
      </c>
      <c r="H2678">
        <v>1</v>
      </c>
      <c r="I2678">
        <v>1986</v>
      </c>
      <c r="J2678" t="s">
        <v>1250</v>
      </c>
      <c r="K2678" t="s">
        <v>574</v>
      </c>
      <c r="L2678">
        <v>2.85487</v>
      </c>
      <c r="M2678">
        <v>1.8869800000000001</v>
      </c>
      <c r="N2678">
        <v>2.5834800000000002</v>
      </c>
      <c r="O2678">
        <v>3.5638800000000002</v>
      </c>
      <c r="P2678">
        <v>5.1756000000000002</v>
      </c>
      <c r="Q2678">
        <v>8.2787199999999999</v>
      </c>
      <c r="R2678">
        <v>19.858699999999999</v>
      </c>
      <c r="S2678">
        <v>62.497199999999999</v>
      </c>
      <c r="T2678">
        <v>186.61199999999999</v>
      </c>
      <c r="U2678">
        <v>445.142</v>
      </c>
      <c r="V2678">
        <v>789.18299999999999</v>
      </c>
      <c r="W2678">
        <v>1037.99</v>
      </c>
      <c r="X2678">
        <v>1078.28</v>
      </c>
      <c r="Y2678">
        <v>997.36300000000006</v>
      </c>
      <c r="Z2678">
        <v>917.40599999999995</v>
      </c>
      <c r="AA2678">
        <v>857.59400000000005</v>
      </c>
      <c r="AB2678">
        <v>791.63900000000001</v>
      </c>
      <c r="AC2678">
        <v>710.61199999999997</v>
      </c>
      <c r="AD2678">
        <v>634.06600000000003</v>
      </c>
      <c r="AE2678">
        <v>599.12699999999995</v>
      </c>
      <c r="AF2678">
        <v>634.72699999999998</v>
      </c>
      <c r="AG2678">
        <v>754.43399999999997</v>
      </c>
      <c r="AH2678">
        <v>964.91300000000001</v>
      </c>
      <c r="AI2678">
        <v>1255.44</v>
      </c>
      <c r="AJ2678">
        <v>1573.76</v>
      </c>
      <c r="AK2678">
        <v>1828.13</v>
      </c>
      <c r="AL2678">
        <v>1933.3</v>
      </c>
      <c r="AM2678">
        <v>1865.2</v>
      </c>
      <c r="AN2678">
        <v>1671.72</v>
      </c>
      <c r="AO2678">
        <v>1430.97</v>
      </c>
      <c r="AP2678">
        <v>1200.92</v>
      </c>
      <c r="AQ2678">
        <v>1001.59</v>
      </c>
      <c r="AR2678">
        <v>828.83</v>
      </c>
      <c r="AS2678">
        <v>674.20299999999997</v>
      </c>
      <c r="AT2678">
        <v>534.35699999999997</v>
      </c>
      <c r="AU2678">
        <v>410.60599999999999</v>
      </c>
      <c r="AV2678">
        <v>305.416</v>
      </c>
      <c r="AW2678">
        <v>219.982</v>
      </c>
      <c r="AX2678">
        <v>153.595</v>
      </c>
      <c r="AY2678">
        <v>104.071</v>
      </c>
      <c r="AZ2678">
        <v>68.478099999999998</v>
      </c>
      <c r="BA2678">
        <v>43.765700000000002</v>
      </c>
      <c r="BB2678">
        <v>27.1587</v>
      </c>
      <c r="BC2678">
        <v>16.347000000000001</v>
      </c>
      <c r="BD2678">
        <v>9.5282900000000001</v>
      </c>
      <c r="BE2678">
        <v>10.566000000000001</v>
      </c>
    </row>
    <row r="2679" spans="1:57" x14ac:dyDescent="0.35">
      <c r="A2679">
        <v>1</v>
      </c>
      <c r="B2679">
        <v>1</v>
      </c>
      <c r="C2679">
        <v>1</v>
      </c>
      <c r="D2679">
        <v>1</v>
      </c>
      <c r="E2679">
        <v>1</v>
      </c>
      <c r="F2679">
        <v>1</v>
      </c>
      <c r="G2679">
        <v>1986</v>
      </c>
      <c r="H2679">
        <v>1</v>
      </c>
      <c r="I2679">
        <v>1986.5</v>
      </c>
      <c r="J2679" t="s">
        <v>1251</v>
      </c>
      <c r="K2679" t="s">
        <v>574</v>
      </c>
      <c r="L2679">
        <v>0.91016699999999995</v>
      </c>
      <c r="M2679">
        <v>2.2365599999999999</v>
      </c>
      <c r="N2679">
        <v>4.7465400000000004</v>
      </c>
      <c r="O2679">
        <v>6.2967199999999997</v>
      </c>
      <c r="P2679">
        <v>6.7573499999999997</v>
      </c>
      <c r="Q2679">
        <v>8.1743600000000001</v>
      </c>
      <c r="R2679">
        <v>11.679500000000001</v>
      </c>
      <c r="S2679">
        <v>21.248100000000001</v>
      </c>
      <c r="T2679">
        <v>56.063499999999998</v>
      </c>
      <c r="U2679">
        <v>163.78200000000001</v>
      </c>
      <c r="V2679">
        <v>408.63</v>
      </c>
      <c r="W2679">
        <v>785.20500000000004</v>
      </c>
      <c r="X2679">
        <v>1135.78</v>
      </c>
      <c r="Y2679">
        <v>1276.51</v>
      </c>
      <c r="Z2679">
        <v>1212.0899999999999</v>
      </c>
      <c r="AA2679">
        <v>1084.68</v>
      </c>
      <c r="AB2679">
        <v>975.12800000000004</v>
      </c>
      <c r="AC2679">
        <v>876.221</v>
      </c>
      <c r="AD2679">
        <v>773.38300000000004</v>
      </c>
      <c r="AE2679">
        <v>680.84799999999996</v>
      </c>
      <c r="AF2679">
        <v>632.73599999999999</v>
      </c>
      <c r="AG2679">
        <v>659.33399999999995</v>
      </c>
      <c r="AH2679">
        <v>774.73</v>
      </c>
      <c r="AI2679">
        <v>977.70299999999997</v>
      </c>
      <c r="AJ2679">
        <v>1243.6300000000001</v>
      </c>
      <c r="AK2679">
        <v>1511.99</v>
      </c>
      <c r="AL2679">
        <v>1699.4</v>
      </c>
      <c r="AM2679">
        <v>1743.4</v>
      </c>
      <c r="AN2679">
        <v>1640.71</v>
      </c>
      <c r="AO2679">
        <v>1443.04</v>
      </c>
      <c r="AP2679">
        <v>1216.6600000000001</v>
      </c>
      <c r="AQ2679">
        <v>1005.38</v>
      </c>
      <c r="AR2679">
        <v>822.49199999999996</v>
      </c>
      <c r="AS2679">
        <v>664.51300000000003</v>
      </c>
      <c r="AT2679">
        <v>525.87800000000004</v>
      </c>
      <c r="AU2679">
        <v>404.69799999999998</v>
      </c>
      <c r="AV2679">
        <v>301.70299999999997</v>
      </c>
      <c r="AW2679">
        <v>217.68600000000001</v>
      </c>
      <c r="AX2679">
        <v>152.11199999999999</v>
      </c>
      <c r="AY2679">
        <v>103.057</v>
      </c>
      <c r="AZ2679">
        <v>67.766000000000005</v>
      </c>
      <c r="BA2679">
        <v>43.269500000000001</v>
      </c>
      <c r="BB2679">
        <v>26.824400000000001</v>
      </c>
      <c r="BC2679">
        <v>16.131900000000002</v>
      </c>
      <c r="BD2679">
        <v>9.3968900000000009</v>
      </c>
      <c r="BE2679">
        <v>10.416399999999999</v>
      </c>
    </row>
    <row r="2680" spans="1:57" x14ac:dyDescent="0.35">
      <c r="A2680">
        <v>1</v>
      </c>
      <c r="B2680">
        <v>1</v>
      </c>
      <c r="C2680">
        <v>1</v>
      </c>
      <c r="D2680">
        <v>1</v>
      </c>
      <c r="E2680">
        <v>1</v>
      </c>
      <c r="F2680">
        <v>1</v>
      </c>
      <c r="G2680">
        <v>1987</v>
      </c>
      <c r="H2680">
        <v>1</v>
      </c>
      <c r="I2680">
        <v>1987</v>
      </c>
      <c r="J2680" t="s">
        <v>1250</v>
      </c>
      <c r="K2680" t="s">
        <v>574</v>
      </c>
      <c r="L2680">
        <v>24.161100000000001</v>
      </c>
      <c r="M2680">
        <v>14.851699999999999</v>
      </c>
      <c r="N2680">
        <v>16.376000000000001</v>
      </c>
      <c r="O2680">
        <v>15.0082</v>
      </c>
      <c r="P2680">
        <v>14.8903</v>
      </c>
      <c r="Q2680">
        <v>14.313700000000001</v>
      </c>
      <c r="R2680">
        <v>13.3979</v>
      </c>
      <c r="S2680">
        <v>15.936</v>
      </c>
      <c r="T2680">
        <v>25.452100000000002</v>
      </c>
      <c r="U2680">
        <v>55.413699999999999</v>
      </c>
      <c r="V2680">
        <v>148.88499999999999</v>
      </c>
      <c r="W2680">
        <v>375.23399999999998</v>
      </c>
      <c r="X2680">
        <v>759.24099999999999</v>
      </c>
      <c r="Y2680">
        <v>1179.44</v>
      </c>
      <c r="Z2680">
        <v>1423.39</v>
      </c>
      <c r="AA2680">
        <v>1411.83</v>
      </c>
      <c r="AB2680">
        <v>1260.31</v>
      </c>
      <c r="AC2680">
        <v>1098</v>
      </c>
      <c r="AD2680">
        <v>957.18799999999999</v>
      </c>
      <c r="AE2680">
        <v>828.04899999999998</v>
      </c>
      <c r="AF2680">
        <v>719.33199999999999</v>
      </c>
      <c r="AG2680">
        <v>661.00800000000004</v>
      </c>
      <c r="AH2680">
        <v>681.69899999999996</v>
      </c>
      <c r="AI2680">
        <v>792.86199999999997</v>
      </c>
      <c r="AJ2680">
        <v>984.48299999999995</v>
      </c>
      <c r="AK2680">
        <v>1219.93</v>
      </c>
      <c r="AL2680">
        <v>1434.71</v>
      </c>
      <c r="AM2680">
        <v>1557.53</v>
      </c>
      <c r="AN2680">
        <v>1548.11</v>
      </c>
      <c r="AO2680">
        <v>1419.46</v>
      </c>
      <c r="AP2680">
        <v>1223.18</v>
      </c>
      <c r="AQ2680">
        <v>1013.62</v>
      </c>
      <c r="AR2680">
        <v>822.63900000000001</v>
      </c>
      <c r="AS2680">
        <v>658.57799999999997</v>
      </c>
      <c r="AT2680">
        <v>518.51199999999994</v>
      </c>
      <c r="AU2680">
        <v>398.67399999999998</v>
      </c>
      <c r="AV2680">
        <v>297.63299999999998</v>
      </c>
      <c r="AW2680">
        <v>215.15100000000001</v>
      </c>
      <c r="AX2680">
        <v>150.53700000000001</v>
      </c>
      <c r="AY2680">
        <v>102.035</v>
      </c>
      <c r="AZ2680">
        <v>67.070599999999999</v>
      </c>
      <c r="BA2680">
        <v>42.788699999999999</v>
      </c>
      <c r="BB2680">
        <v>26.496400000000001</v>
      </c>
      <c r="BC2680">
        <v>15.9156</v>
      </c>
      <c r="BD2680">
        <v>9.2599900000000002</v>
      </c>
      <c r="BE2680">
        <v>10.2438</v>
      </c>
    </row>
    <row r="2681" spans="1:57" x14ac:dyDescent="0.35">
      <c r="A2681">
        <v>1</v>
      </c>
      <c r="B2681">
        <v>1</v>
      </c>
      <c r="C2681">
        <v>1</v>
      </c>
      <c r="D2681">
        <v>1</v>
      </c>
      <c r="E2681">
        <v>1</v>
      </c>
      <c r="F2681">
        <v>1</v>
      </c>
      <c r="G2681">
        <v>1987</v>
      </c>
      <c r="H2681">
        <v>1</v>
      </c>
      <c r="I2681">
        <v>1987.5</v>
      </c>
      <c r="J2681" t="s">
        <v>1251</v>
      </c>
      <c r="K2681" t="s">
        <v>574</v>
      </c>
      <c r="L2681">
        <v>7.7542999999999997</v>
      </c>
      <c r="M2681">
        <v>18.9893</v>
      </c>
      <c r="N2681">
        <v>39.702399999999997</v>
      </c>
      <c r="O2681">
        <v>49.295200000000001</v>
      </c>
      <c r="P2681">
        <v>42.015999999999998</v>
      </c>
      <c r="Q2681">
        <v>32.743899999999996</v>
      </c>
      <c r="R2681">
        <v>29.319299999999998</v>
      </c>
      <c r="S2681">
        <v>26.627800000000001</v>
      </c>
      <c r="T2681">
        <v>24.643899999999999</v>
      </c>
      <c r="U2681">
        <v>30.226099999999999</v>
      </c>
      <c r="V2681">
        <v>56.007199999999997</v>
      </c>
      <c r="W2681">
        <v>138.364</v>
      </c>
      <c r="X2681">
        <v>344.536</v>
      </c>
      <c r="Y2681">
        <v>716.77800000000002</v>
      </c>
      <c r="Z2681">
        <v>1168.8699999999999</v>
      </c>
      <c r="AA2681">
        <v>1491.24</v>
      </c>
      <c r="AB2681">
        <v>1545.26</v>
      </c>
      <c r="AC2681">
        <v>1396.02</v>
      </c>
      <c r="AD2681">
        <v>1191.5999999999999</v>
      </c>
      <c r="AE2681">
        <v>1007.52</v>
      </c>
      <c r="AF2681">
        <v>851.41200000000003</v>
      </c>
      <c r="AG2681">
        <v>729.5</v>
      </c>
      <c r="AH2681">
        <v>665.51499999999999</v>
      </c>
      <c r="AI2681">
        <v>682.81299999999999</v>
      </c>
      <c r="AJ2681">
        <v>786.87199999999996</v>
      </c>
      <c r="AK2681">
        <v>958.62099999999998</v>
      </c>
      <c r="AL2681">
        <v>1153.42</v>
      </c>
      <c r="AM2681">
        <v>1309.23</v>
      </c>
      <c r="AN2681">
        <v>1371.02</v>
      </c>
      <c r="AO2681">
        <v>1319.17</v>
      </c>
      <c r="AP2681">
        <v>1177.3399999999999</v>
      </c>
      <c r="AQ2681">
        <v>992.58900000000006</v>
      </c>
      <c r="AR2681">
        <v>806.726</v>
      </c>
      <c r="AS2681">
        <v>641.47</v>
      </c>
      <c r="AT2681">
        <v>501.42899999999997</v>
      </c>
      <c r="AU2681">
        <v>384.09199999999998</v>
      </c>
      <c r="AV2681">
        <v>286.63</v>
      </c>
      <c r="AW2681">
        <v>207.46700000000001</v>
      </c>
      <c r="AX2681">
        <v>145.38200000000001</v>
      </c>
      <c r="AY2681">
        <v>98.636300000000006</v>
      </c>
      <c r="AZ2681">
        <v>64.851299999999995</v>
      </c>
      <c r="BA2681">
        <v>41.357100000000003</v>
      </c>
      <c r="BB2681">
        <v>25.5915</v>
      </c>
      <c r="BC2681">
        <v>15.359400000000001</v>
      </c>
      <c r="BD2681">
        <v>8.9298000000000002</v>
      </c>
      <c r="BE2681">
        <v>9.8720300000000005</v>
      </c>
    </row>
    <row r="2682" spans="1:57" x14ac:dyDescent="0.35">
      <c r="A2682">
        <v>1</v>
      </c>
      <c r="B2682">
        <v>1</v>
      </c>
      <c r="C2682">
        <v>1</v>
      </c>
      <c r="D2682">
        <v>1</v>
      </c>
      <c r="E2682">
        <v>1</v>
      </c>
      <c r="F2682">
        <v>1</v>
      </c>
      <c r="G2682">
        <v>1988</v>
      </c>
      <c r="H2682">
        <v>1</v>
      </c>
      <c r="I2682">
        <v>1988</v>
      </c>
      <c r="J2682" t="s">
        <v>1250</v>
      </c>
      <c r="K2682" t="s">
        <v>574</v>
      </c>
      <c r="L2682">
        <v>20.299700000000001</v>
      </c>
      <c r="M2682">
        <v>16.978200000000001</v>
      </c>
      <c r="N2682">
        <v>35.676699999999997</v>
      </c>
      <c r="O2682">
        <v>70.891599999999997</v>
      </c>
      <c r="P2682">
        <v>105.996</v>
      </c>
      <c r="Q2682">
        <v>107.753</v>
      </c>
      <c r="R2682">
        <v>80.364999999999995</v>
      </c>
      <c r="S2682">
        <v>57.730600000000003</v>
      </c>
      <c r="T2682">
        <v>49.486800000000002</v>
      </c>
      <c r="U2682">
        <v>44.380899999999997</v>
      </c>
      <c r="V2682">
        <v>42.9377</v>
      </c>
      <c r="W2682">
        <v>61.499200000000002</v>
      </c>
      <c r="X2682">
        <v>134.74600000000001</v>
      </c>
      <c r="Y2682">
        <v>324.82900000000001</v>
      </c>
      <c r="Z2682">
        <v>681.26499999999999</v>
      </c>
      <c r="AA2682">
        <v>1143.69</v>
      </c>
      <c r="AB2682">
        <v>1517.66</v>
      </c>
      <c r="AC2682">
        <v>1631.67</v>
      </c>
      <c r="AD2682">
        <v>1500.97</v>
      </c>
      <c r="AE2682">
        <v>1269.3399999999999</v>
      </c>
      <c r="AF2682">
        <v>1046</v>
      </c>
      <c r="AG2682">
        <v>863.07</v>
      </c>
      <c r="AH2682">
        <v>729.56799999999998</v>
      </c>
      <c r="AI2682">
        <v>662.88499999999999</v>
      </c>
      <c r="AJ2682">
        <v>678.73800000000006</v>
      </c>
      <c r="AK2682">
        <v>774.40599999999995</v>
      </c>
      <c r="AL2682">
        <v>922.33199999999999</v>
      </c>
      <c r="AM2682">
        <v>1073.8900000000001</v>
      </c>
      <c r="AN2682">
        <v>1174.01</v>
      </c>
      <c r="AO2682">
        <v>1184.6099999999999</v>
      </c>
      <c r="AP2682">
        <v>1102.5899999999999</v>
      </c>
      <c r="AQ2682">
        <v>956.98900000000003</v>
      </c>
      <c r="AR2682">
        <v>788.17200000000003</v>
      </c>
      <c r="AS2682">
        <v>626.93799999999999</v>
      </c>
      <c r="AT2682">
        <v>487.27199999999999</v>
      </c>
      <c r="AU2682">
        <v>371.17599999999999</v>
      </c>
      <c r="AV2682">
        <v>276.24900000000002</v>
      </c>
      <c r="AW2682">
        <v>199.93899999999999</v>
      </c>
      <c r="AX2682">
        <v>140.267</v>
      </c>
      <c r="AY2682">
        <v>95.276200000000003</v>
      </c>
      <c r="AZ2682">
        <v>62.678699999999999</v>
      </c>
      <c r="BA2682">
        <v>39.967100000000002</v>
      </c>
      <c r="BB2682">
        <v>24.714700000000001</v>
      </c>
      <c r="BC2682">
        <v>14.818099999999999</v>
      </c>
      <c r="BD2682">
        <v>8.6050400000000007</v>
      </c>
      <c r="BE2682">
        <v>9.4916400000000003</v>
      </c>
    </row>
    <row r="2683" spans="1:57" x14ac:dyDescent="0.35">
      <c r="A2683">
        <v>1</v>
      </c>
      <c r="B2683">
        <v>1</v>
      </c>
      <c r="C2683">
        <v>1</v>
      </c>
      <c r="D2683">
        <v>1</v>
      </c>
      <c r="E2683">
        <v>1</v>
      </c>
      <c r="F2683">
        <v>1</v>
      </c>
      <c r="G2683">
        <v>1988</v>
      </c>
      <c r="H2683">
        <v>1</v>
      </c>
      <c r="I2683">
        <v>1988.5</v>
      </c>
      <c r="J2683" t="s">
        <v>1251</v>
      </c>
      <c r="K2683" t="s">
        <v>574</v>
      </c>
      <c r="L2683">
        <v>6.3075900000000003</v>
      </c>
      <c r="M2683">
        <v>15.708399999999999</v>
      </c>
      <c r="N2683">
        <v>35.238799999999998</v>
      </c>
      <c r="O2683">
        <v>57.384799999999998</v>
      </c>
      <c r="P2683">
        <v>94.629199999999997</v>
      </c>
      <c r="Q2683">
        <v>158.404</v>
      </c>
      <c r="R2683">
        <v>207.833</v>
      </c>
      <c r="S2683">
        <v>192.214</v>
      </c>
      <c r="T2683">
        <v>134.34399999999999</v>
      </c>
      <c r="U2683">
        <v>89.116600000000005</v>
      </c>
      <c r="V2683">
        <v>67.919399999999996</v>
      </c>
      <c r="W2683">
        <v>59.400599999999997</v>
      </c>
      <c r="X2683">
        <v>71.068399999999997</v>
      </c>
      <c r="Y2683">
        <v>136.16200000000001</v>
      </c>
      <c r="Z2683">
        <v>312.68700000000001</v>
      </c>
      <c r="AA2683">
        <v>650.62599999999998</v>
      </c>
      <c r="AB2683">
        <v>1106.04</v>
      </c>
      <c r="AC2683">
        <v>1503.73</v>
      </c>
      <c r="AD2683">
        <v>1661.21</v>
      </c>
      <c r="AE2683">
        <v>1556.01</v>
      </c>
      <c r="AF2683">
        <v>1314.54</v>
      </c>
      <c r="AG2683">
        <v>1064.67</v>
      </c>
      <c r="AH2683">
        <v>862.06799999999998</v>
      </c>
      <c r="AI2683">
        <v>722.697</v>
      </c>
      <c r="AJ2683">
        <v>658.72199999999998</v>
      </c>
      <c r="AK2683">
        <v>676.93200000000002</v>
      </c>
      <c r="AL2683">
        <v>765.39200000000005</v>
      </c>
      <c r="AM2683">
        <v>889.45100000000002</v>
      </c>
      <c r="AN2683">
        <v>1000.1</v>
      </c>
      <c r="AO2683">
        <v>1051.8399999999999</v>
      </c>
      <c r="AP2683">
        <v>1022.22</v>
      </c>
      <c r="AQ2683">
        <v>920.13499999999999</v>
      </c>
      <c r="AR2683">
        <v>776.21500000000003</v>
      </c>
      <c r="AS2683">
        <v>623.73599999999999</v>
      </c>
      <c r="AT2683">
        <v>484.67399999999998</v>
      </c>
      <c r="AU2683">
        <v>367.49099999999999</v>
      </c>
      <c r="AV2683">
        <v>272.37299999999999</v>
      </c>
      <c r="AW2683">
        <v>196.78200000000001</v>
      </c>
      <c r="AX2683">
        <v>138.08000000000001</v>
      </c>
      <c r="AY2683">
        <v>93.887900000000002</v>
      </c>
      <c r="AZ2683">
        <v>61.823999999999998</v>
      </c>
      <c r="BA2683">
        <v>39.439399999999999</v>
      </c>
      <c r="BB2683">
        <v>24.386099999999999</v>
      </c>
      <c r="BC2683">
        <v>14.6143</v>
      </c>
      <c r="BD2683">
        <v>8.4815299999999993</v>
      </c>
      <c r="BE2683">
        <v>9.3481000000000005</v>
      </c>
    </row>
    <row r="2684" spans="1:57" x14ac:dyDescent="0.35">
      <c r="A2684">
        <v>1</v>
      </c>
      <c r="B2684">
        <v>1</v>
      </c>
      <c r="C2684">
        <v>1</v>
      </c>
      <c r="D2684">
        <v>1</v>
      </c>
      <c r="E2684">
        <v>1</v>
      </c>
      <c r="F2684">
        <v>1</v>
      </c>
      <c r="G2684">
        <v>1989</v>
      </c>
      <c r="H2684">
        <v>1</v>
      </c>
      <c r="I2684">
        <v>1989</v>
      </c>
      <c r="J2684" t="s">
        <v>1250</v>
      </c>
      <c r="K2684" t="s">
        <v>574</v>
      </c>
      <c r="L2684">
        <v>104.211</v>
      </c>
      <c r="M2684">
        <v>65.584800000000001</v>
      </c>
      <c r="N2684">
        <v>78.130899999999997</v>
      </c>
      <c r="O2684">
        <v>85.443899999999999</v>
      </c>
      <c r="P2684">
        <v>103.33199999999999</v>
      </c>
      <c r="Q2684">
        <v>129.52600000000001</v>
      </c>
      <c r="R2684">
        <v>187.35400000000001</v>
      </c>
      <c r="S2684">
        <v>285.09899999999999</v>
      </c>
      <c r="T2684">
        <v>345.71899999999999</v>
      </c>
      <c r="U2684">
        <v>300.95</v>
      </c>
      <c r="V2684">
        <v>199.571</v>
      </c>
      <c r="W2684">
        <v>122.15300000000001</v>
      </c>
      <c r="X2684">
        <v>86.708200000000005</v>
      </c>
      <c r="Y2684">
        <v>86.929000000000002</v>
      </c>
      <c r="Z2684">
        <v>144.13300000000001</v>
      </c>
      <c r="AA2684">
        <v>310.54199999999997</v>
      </c>
      <c r="AB2684">
        <v>632.64400000000001</v>
      </c>
      <c r="AC2684">
        <v>1073.94</v>
      </c>
      <c r="AD2684">
        <v>1475.46</v>
      </c>
      <c r="AE2684">
        <v>1656.34</v>
      </c>
      <c r="AF2684">
        <v>1571.62</v>
      </c>
      <c r="AG2684">
        <v>1328.93</v>
      </c>
      <c r="AH2684">
        <v>1063.23</v>
      </c>
      <c r="AI2684">
        <v>848.125</v>
      </c>
      <c r="AJ2684">
        <v>707.31899999999996</v>
      </c>
      <c r="AK2684">
        <v>648.35900000000004</v>
      </c>
      <c r="AL2684">
        <v>668.31500000000005</v>
      </c>
      <c r="AM2684">
        <v>746.08399999999995</v>
      </c>
      <c r="AN2684">
        <v>842.51800000000003</v>
      </c>
      <c r="AO2684">
        <v>912.33199999999999</v>
      </c>
      <c r="AP2684">
        <v>921.84400000000005</v>
      </c>
      <c r="AQ2684">
        <v>862.37900000000002</v>
      </c>
      <c r="AR2684">
        <v>750.40800000000002</v>
      </c>
      <c r="AS2684">
        <v>614.78700000000003</v>
      </c>
      <c r="AT2684">
        <v>481.32900000000001</v>
      </c>
      <c r="AU2684">
        <v>364.709</v>
      </c>
      <c r="AV2684">
        <v>269.29700000000003</v>
      </c>
      <c r="AW2684">
        <v>193.96</v>
      </c>
      <c r="AX2684">
        <v>135.941</v>
      </c>
      <c r="AY2684">
        <v>92.461500000000001</v>
      </c>
      <c r="AZ2684">
        <v>60.933399999999999</v>
      </c>
      <c r="BA2684">
        <v>38.893599999999999</v>
      </c>
      <c r="BB2684">
        <v>24.049499999999998</v>
      </c>
      <c r="BC2684">
        <v>14.4054</v>
      </c>
      <c r="BD2684">
        <v>8.3528400000000005</v>
      </c>
      <c r="BE2684">
        <v>9.1858799999999992</v>
      </c>
    </row>
    <row r="2685" spans="1:57" x14ac:dyDescent="0.35">
      <c r="A2685">
        <v>1</v>
      </c>
      <c r="B2685">
        <v>1</v>
      </c>
      <c r="C2685">
        <v>1</v>
      </c>
      <c r="D2685">
        <v>1</v>
      </c>
      <c r="E2685">
        <v>1</v>
      </c>
      <c r="F2685">
        <v>1</v>
      </c>
      <c r="G2685">
        <v>1989</v>
      </c>
      <c r="H2685">
        <v>1</v>
      </c>
      <c r="I2685">
        <v>1989.5</v>
      </c>
      <c r="J2685" t="s">
        <v>1251</v>
      </c>
      <c r="K2685" t="s">
        <v>574</v>
      </c>
      <c r="L2685">
        <v>33.375399999999999</v>
      </c>
      <c r="M2685">
        <v>81.820899999999995</v>
      </c>
      <c r="N2685">
        <v>171.88300000000001</v>
      </c>
      <c r="O2685">
        <v>218.078</v>
      </c>
      <c r="P2685">
        <v>201.95500000000001</v>
      </c>
      <c r="Q2685">
        <v>190.7</v>
      </c>
      <c r="R2685">
        <v>215.38200000000001</v>
      </c>
      <c r="S2685">
        <v>264.43700000000001</v>
      </c>
      <c r="T2685">
        <v>351.142</v>
      </c>
      <c r="U2685">
        <v>444.185</v>
      </c>
      <c r="V2685">
        <v>445.15499999999997</v>
      </c>
      <c r="W2685">
        <v>335.46300000000002</v>
      </c>
      <c r="X2685">
        <v>207.136</v>
      </c>
      <c r="Y2685">
        <v>129.499</v>
      </c>
      <c r="Z2685">
        <v>109.583</v>
      </c>
      <c r="AA2685">
        <v>156.92099999999999</v>
      </c>
      <c r="AB2685">
        <v>313.28300000000002</v>
      </c>
      <c r="AC2685">
        <v>617.83100000000002</v>
      </c>
      <c r="AD2685">
        <v>1035.28</v>
      </c>
      <c r="AE2685">
        <v>1420.69</v>
      </c>
      <c r="AF2685">
        <v>1604.38</v>
      </c>
      <c r="AG2685">
        <v>1532.9</v>
      </c>
      <c r="AH2685">
        <v>1297.48</v>
      </c>
      <c r="AI2685">
        <v>1030.57</v>
      </c>
      <c r="AJ2685">
        <v>815.20799999999997</v>
      </c>
      <c r="AK2685">
        <v>680.52200000000005</v>
      </c>
      <c r="AL2685">
        <v>629.62800000000004</v>
      </c>
      <c r="AM2685">
        <v>650.35900000000004</v>
      </c>
      <c r="AN2685">
        <v>714.20399999999995</v>
      </c>
      <c r="AO2685">
        <v>781.08500000000004</v>
      </c>
      <c r="AP2685">
        <v>812.95100000000002</v>
      </c>
      <c r="AQ2685">
        <v>788.52599999999995</v>
      </c>
      <c r="AR2685">
        <v>709.90700000000004</v>
      </c>
      <c r="AS2685">
        <v>597.02300000000002</v>
      </c>
      <c r="AT2685">
        <v>474.71</v>
      </c>
      <c r="AU2685">
        <v>361.67599999999999</v>
      </c>
      <c r="AV2685">
        <v>266.82400000000001</v>
      </c>
      <c r="AW2685">
        <v>191.61099999999999</v>
      </c>
      <c r="AX2685">
        <v>133.99799999999999</v>
      </c>
      <c r="AY2685">
        <v>91.079700000000003</v>
      </c>
      <c r="AZ2685">
        <v>60.048200000000001</v>
      </c>
      <c r="BA2685">
        <v>38.356900000000003</v>
      </c>
      <c r="BB2685">
        <v>23.7301</v>
      </c>
      <c r="BC2685">
        <v>14.215999999999999</v>
      </c>
      <c r="BD2685">
        <v>8.2413399999999992</v>
      </c>
      <c r="BE2685">
        <v>9.0579099999999997</v>
      </c>
    </row>
    <row r="2686" spans="1:57" x14ac:dyDescent="0.35">
      <c r="A2686">
        <v>1</v>
      </c>
      <c r="B2686">
        <v>1</v>
      </c>
      <c r="C2686">
        <v>1</v>
      </c>
      <c r="D2686">
        <v>1</v>
      </c>
      <c r="E2686">
        <v>1</v>
      </c>
      <c r="F2686">
        <v>1</v>
      </c>
      <c r="G2686">
        <v>1990</v>
      </c>
      <c r="H2686">
        <v>1</v>
      </c>
      <c r="I2686">
        <v>1990</v>
      </c>
      <c r="J2686" t="s">
        <v>1250</v>
      </c>
      <c r="K2686" t="s">
        <v>574</v>
      </c>
      <c r="L2686">
        <v>11.734400000000001</v>
      </c>
      <c r="M2686">
        <v>28.413</v>
      </c>
      <c r="N2686">
        <v>111.24</v>
      </c>
      <c r="O2686">
        <v>282.327</v>
      </c>
      <c r="P2686">
        <v>451.38799999999998</v>
      </c>
      <c r="Q2686">
        <v>476.20600000000002</v>
      </c>
      <c r="R2686">
        <v>390.56599999999997</v>
      </c>
      <c r="S2686">
        <v>349.36599999999999</v>
      </c>
      <c r="T2686">
        <v>392.60199999999998</v>
      </c>
      <c r="U2686">
        <v>473.483</v>
      </c>
      <c r="V2686">
        <v>560.93399999999997</v>
      </c>
      <c r="W2686">
        <v>588.11099999999999</v>
      </c>
      <c r="X2686">
        <v>492.54899999999998</v>
      </c>
      <c r="Y2686">
        <v>327.88</v>
      </c>
      <c r="Z2686">
        <v>197.09899999999999</v>
      </c>
      <c r="AA2686">
        <v>143.78899999999999</v>
      </c>
      <c r="AB2686">
        <v>177.01300000000001</v>
      </c>
      <c r="AC2686">
        <v>324.60000000000002</v>
      </c>
      <c r="AD2686">
        <v>613.84199999999998</v>
      </c>
      <c r="AE2686">
        <v>1005.38</v>
      </c>
      <c r="AF2686">
        <v>1364.07</v>
      </c>
      <c r="AG2686">
        <v>1534.93</v>
      </c>
      <c r="AH2686">
        <v>1466.35</v>
      </c>
      <c r="AI2686">
        <v>1239.06</v>
      </c>
      <c r="AJ2686">
        <v>979.101</v>
      </c>
      <c r="AK2686">
        <v>771.78399999999999</v>
      </c>
      <c r="AL2686">
        <v>647.72900000000004</v>
      </c>
      <c r="AM2686">
        <v>605.024</v>
      </c>
      <c r="AN2686">
        <v>623.5</v>
      </c>
      <c r="AO2686">
        <v>670.02</v>
      </c>
      <c r="AP2686">
        <v>707.14099999999996</v>
      </c>
      <c r="AQ2686">
        <v>706.17</v>
      </c>
      <c r="AR2686">
        <v>657.13499999999999</v>
      </c>
      <c r="AS2686">
        <v>569.29399999999998</v>
      </c>
      <c r="AT2686">
        <v>462.63200000000001</v>
      </c>
      <c r="AU2686">
        <v>356.79599999999999</v>
      </c>
      <c r="AV2686">
        <v>264.25700000000001</v>
      </c>
      <c r="AW2686">
        <v>189.58699999999999</v>
      </c>
      <c r="AX2686">
        <v>132.27699999999999</v>
      </c>
      <c r="AY2686">
        <v>89.766999999999996</v>
      </c>
      <c r="AZ2686">
        <v>59.158900000000003</v>
      </c>
      <c r="BA2686">
        <v>37.800800000000002</v>
      </c>
      <c r="BB2686">
        <v>23.395299999999999</v>
      </c>
      <c r="BC2686">
        <v>14.016400000000001</v>
      </c>
      <c r="BD2686">
        <v>8.1225299999999994</v>
      </c>
      <c r="BE2686">
        <v>8.9111700000000003</v>
      </c>
    </row>
    <row r="2687" spans="1:57" x14ac:dyDescent="0.35">
      <c r="A2687">
        <v>1</v>
      </c>
      <c r="B2687">
        <v>1</v>
      </c>
      <c r="C2687">
        <v>1</v>
      </c>
      <c r="D2687">
        <v>1</v>
      </c>
      <c r="E2687">
        <v>1</v>
      </c>
      <c r="F2687">
        <v>1</v>
      </c>
      <c r="G2687">
        <v>1990</v>
      </c>
      <c r="H2687">
        <v>1</v>
      </c>
      <c r="I2687">
        <v>1990.5</v>
      </c>
      <c r="J2687" t="s">
        <v>1251</v>
      </c>
      <c r="K2687" t="s">
        <v>574</v>
      </c>
      <c r="L2687">
        <v>2.78884</v>
      </c>
      <c r="M2687">
        <v>8.0630299999999995</v>
      </c>
      <c r="N2687">
        <v>28.1462</v>
      </c>
      <c r="O2687">
        <v>99.181899999999999</v>
      </c>
      <c r="P2687">
        <v>300.18700000000001</v>
      </c>
      <c r="Q2687">
        <v>635.06600000000003</v>
      </c>
      <c r="R2687">
        <v>891.07299999999998</v>
      </c>
      <c r="S2687">
        <v>863.00199999999995</v>
      </c>
      <c r="T2687">
        <v>675.25599999999997</v>
      </c>
      <c r="U2687">
        <v>571.58799999999997</v>
      </c>
      <c r="V2687">
        <v>595.71500000000003</v>
      </c>
      <c r="W2687">
        <v>671.42899999999997</v>
      </c>
      <c r="X2687">
        <v>714.44299999999998</v>
      </c>
      <c r="Y2687">
        <v>643.22</v>
      </c>
      <c r="Z2687">
        <v>465.85500000000002</v>
      </c>
      <c r="AA2687">
        <v>287.33600000000001</v>
      </c>
      <c r="AB2687">
        <v>191.30699999999999</v>
      </c>
      <c r="AC2687">
        <v>203.28299999999999</v>
      </c>
      <c r="AD2687">
        <v>339.78899999999999</v>
      </c>
      <c r="AE2687">
        <v>611.65599999999995</v>
      </c>
      <c r="AF2687">
        <v>971.53800000000001</v>
      </c>
      <c r="AG2687">
        <v>1292.6199999999999</v>
      </c>
      <c r="AH2687">
        <v>1438.17</v>
      </c>
      <c r="AI2687">
        <v>1365.76</v>
      </c>
      <c r="AJ2687">
        <v>1149.77</v>
      </c>
      <c r="AK2687">
        <v>906.37599999999998</v>
      </c>
      <c r="AL2687">
        <v>716.36699999999996</v>
      </c>
      <c r="AM2687">
        <v>607.59</v>
      </c>
      <c r="AN2687">
        <v>572.75300000000004</v>
      </c>
      <c r="AO2687">
        <v>586.03200000000004</v>
      </c>
      <c r="AP2687">
        <v>613.31200000000001</v>
      </c>
      <c r="AQ2687">
        <v>622.92100000000005</v>
      </c>
      <c r="AR2687">
        <v>596.19799999999998</v>
      </c>
      <c r="AS2687">
        <v>532.16600000000005</v>
      </c>
      <c r="AT2687">
        <v>443.68299999999999</v>
      </c>
      <c r="AU2687">
        <v>348.38099999999997</v>
      </c>
      <c r="AV2687">
        <v>260.48899999999998</v>
      </c>
      <c r="AW2687">
        <v>187.39699999999999</v>
      </c>
      <c r="AX2687">
        <v>130.63</v>
      </c>
      <c r="AY2687">
        <v>88.496099999999998</v>
      </c>
      <c r="AZ2687">
        <v>58.261099999999999</v>
      </c>
      <c r="BA2687">
        <v>37.223799999999997</v>
      </c>
      <c r="BB2687">
        <v>23.048500000000001</v>
      </c>
      <c r="BC2687">
        <v>13.8156</v>
      </c>
      <c r="BD2687">
        <v>8.0084800000000005</v>
      </c>
      <c r="BE2687">
        <v>8.7856799999999993</v>
      </c>
    </row>
    <row r="2688" spans="1:57" x14ac:dyDescent="0.35">
      <c r="A2688">
        <v>1</v>
      </c>
      <c r="B2688">
        <v>1</v>
      </c>
      <c r="C2688">
        <v>1</v>
      </c>
      <c r="D2688">
        <v>1</v>
      </c>
      <c r="E2688">
        <v>1</v>
      </c>
      <c r="F2688">
        <v>1</v>
      </c>
      <c r="G2688">
        <v>1991</v>
      </c>
      <c r="H2688">
        <v>1</v>
      </c>
      <c r="I2688">
        <v>1991</v>
      </c>
      <c r="J2688" t="s">
        <v>1250</v>
      </c>
      <c r="K2688" t="s">
        <v>574</v>
      </c>
      <c r="L2688">
        <v>17.791799999999999</v>
      </c>
      <c r="M2688">
        <v>12.2662</v>
      </c>
      <c r="N2688">
        <v>18.858599999999999</v>
      </c>
      <c r="O2688">
        <v>33.247500000000002</v>
      </c>
      <c r="P2688">
        <v>77.980900000000005</v>
      </c>
      <c r="Q2688">
        <v>227.80600000000001</v>
      </c>
      <c r="R2688">
        <v>604.202</v>
      </c>
      <c r="S2688">
        <v>1152.83</v>
      </c>
      <c r="T2688">
        <v>1497.86</v>
      </c>
      <c r="U2688">
        <v>1380.16</v>
      </c>
      <c r="V2688">
        <v>1045.28</v>
      </c>
      <c r="W2688">
        <v>842.16099999999994</v>
      </c>
      <c r="X2688">
        <v>818.36300000000006</v>
      </c>
      <c r="Y2688">
        <v>841.88599999999997</v>
      </c>
      <c r="Z2688">
        <v>783.20799999999997</v>
      </c>
      <c r="AA2688">
        <v>605.62099999999998</v>
      </c>
      <c r="AB2688">
        <v>392.83300000000003</v>
      </c>
      <c r="AC2688">
        <v>253.46799999999999</v>
      </c>
      <c r="AD2688">
        <v>238.77600000000001</v>
      </c>
      <c r="AE2688">
        <v>361.94099999999997</v>
      </c>
      <c r="AF2688">
        <v>616.04999999999995</v>
      </c>
      <c r="AG2688">
        <v>942.476</v>
      </c>
      <c r="AH2688">
        <v>1220.8900000000001</v>
      </c>
      <c r="AI2688">
        <v>1333.79</v>
      </c>
      <c r="AJ2688">
        <v>1252.04</v>
      </c>
      <c r="AK2688">
        <v>1047.24</v>
      </c>
      <c r="AL2688">
        <v>824.65599999999995</v>
      </c>
      <c r="AM2688">
        <v>656.18</v>
      </c>
      <c r="AN2688">
        <v>563.54999999999995</v>
      </c>
      <c r="AO2688">
        <v>534.12800000000004</v>
      </c>
      <c r="AP2688">
        <v>539.14499999999998</v>
      </c>
      <c r="AQ2688">
        <v>546.87800000000004</v>
      </c>
      <c r="AR2688">
        <v>533.28200000000004</v>
      </c>
      <c r="AS2688">
        <v>488.83199999999999</v>
      </c>
      <c r="AT2688">
        <v>418.56400000000002</v>
      </c>
      <c r="AU2688">
        <v>335.92899999999997</v>
      </c>
      <c r="AV2688">
        <v>254.887</v>
      </c>
      <c r="AW2688">
        <v>184.71700000000001</v>
      </c>
      <c r="AX2688">
        <v>129.005</v>
      </c>
      <c r="AY2688">
        <v>87.321100000000001</v>
      </c>
      <c r="AZ2688">
        <v>57.410400000000003</v>
      </c>
      <c r="BA2688">
        <v>36.652000000000001</v>
      </c>
      <c r="BB2688">
        <v>22.691500000000001</v>
      </c>
      <c r="BC2688">
        <v>13.603400000000001</v>
      </c>
      <c r="BD2688">
        <v>7.88544</v>
      </c>
      <c r="BE2688">
        <v>8.6408699999999996</v>
      </c>
    </row>
    <row r="2689" spans="1:57" x14ac:dyDescent="0.35">
      <c r="A2689">
        <v>1</v>
      </c>
      <c r="B2689">
        <v>1</v>
      </c>
      <c r="C2689">
        <v>1</v>
      </c>
      <c r="D2689">
        <v>1</v>
      </c>
      <c r="E2689">
        <v>1</v>
      </c>
      <c r="F2689">
        <v>1</v>
      </c>
      <c r="G2689">
        <v>1991</v>
      </c>
      <c r="H2689">
        <v>1</v>
      </c>
      <c r="I2689">
        <v>1991.5</v>
      </c>
      <c r="J2689" t="s">
        <v>1251</v>
      </c>
      <c r="K2689" t="s">
        <v>574</v>
      </c>
      <c r="L2689">
        <v>5.6495300000000004</v>
      </c>
      <c r="M2689">
        <v>13.9116</v>
      </c>
      <c r="N2689">
        <v>29.796199999999999</v>
      </c>
      <c r="O2689">
        <v>41.216000000000001</v>
      </c>
      <c r="P2689">
        <v>51.598199999999999</v>
      </c>
      <c r="Q2689">
        <v>89.581199999999995</v>
      </c>
      <c r="R2689">
        <v>218.6</v>
      </c>
      <c r="S2689">
        <v>565.51300000000003</v>
      </c>
      <c r="T2689">
        <v>1193.2</v>
      </c>
      <c r="U2689">
        <v>1815.31</v>
      </c>
      <c r="V2689">
        <v>1962.88</v>
      </c>
      <c r="W2689">
        <v>1615.05</v>
      </c>
      <c r="X2689">
        <v>1206.83</v>
      </c>
      <c r="Y2689">
        <v>1015.13</v>
      </c>
      <c r="Z2689">
        <v>970.03200000000004</v>
      </c>
      <c r="AA2689">
        <v>900.99199999999996</v>
      </c>
      <c r="AB2689">
        <v>724.77700000000004</v>
      </c>
      <c r="AC2689">
        <v>493.274</v>
      </c>
      <c r="AD2689">
        <v>319.86500000000001</v>
      </c>
      <c r="AE2689">
        <v>277.81599999999997</v>
      </c>
      <c r="AF2689">
        <v>383.23599999999999</v>
      </c>
      <c r="AG2689">
        <v>613.78099999999995</v>
      </c>
      <c r="AH2689">
        <v>899.64200000000005</v>
      </c>
      <c r="AI2689">
        <v>1128.4100000000001</v>
      </c>
      <c r="AJ2689">
        <v>1204.1099999999999</v>
      </c>
      <c r="AK2689">
        <v>1112.8599999999999</v>
      </c>
      <c r="AL2689">
        <v>923.66800000000001</v>
      </c>
      <c r="AM2689">
        <v>728.27200000000005</v>
      </c>
      <c r="AN2689">
        <v>585.75300000000004</v>
      </c>
      <c r="AO2689">
        <v>509.68299999999999</v>
      </c>
      <c r="AP2689">
        <v>483.34300000000002</v>
      </c>
      <c r="AQ2689">
        <v>478.392</v>
      </c>
      <c r="AR2689">
        <v>468.50299999999999</v>
      </c>
      <c r="AS2689">
        <v>437.93799999999999</v>
      </c>
      <c r="AT2689">
        <v>384.39299999999997</v>
      </c>
      <c r="AU2689">
        <v>315.86</v>
      </c>
      <c r="AV2689">
        <v>244.14400000000001</v>
      </c>
      <c r="AW2689">
        <v>179.048</v>
      </c>
      <c r="AX2689">
        <v>125.755</v>
      </c>
      <c r="AY2689">
        <v>85.234999999999999</v>
      </c>
      <c r="AZ2689">
        <v>56.003300000000003</v>
      </c>
      <c r="BA2689">
        <v>35.722999999999999</v>
      </c>
      <c r="BB2689">
        <v>22.109200000000001</v>
      </c>
      <c r="BC2689">
        <v>13.257099999999999</v>
      </c>
      <c r="BD2689">
        <v>7.6881700000000004</v>
      </c>
      <c r="BE2689">
        <v>8.4298199999999994</v>
      </c>
    </row>
    <row r="2690" spans="1:57" x14ac:dyDescent="0.35">
      <c r="A2690">
        <v>1</v>
      </c>
      <c r="B2690">
        <v>1</v>
      </c>
      <c r="C2690">
        <v>1</v>
      </c>
      <c r="D2690">
        <v>1</v>
      </c>
      <c r="E2690">
        <v>1</v>
      </c>
      <c r="F2690">
        <v>1</v>
      </c>
      <c r="G2690">
        <v>1992</v>
      </c>
      <c r="H2690">
        <v>1</v>
      </c>
      <c r="I2690">
        <v>1992</v>
      </c>
      <c r="J2690" t="s">
        <v>1250</v>
      </c>
      <c r="K2690" t="s">
        <v>574</v>
      </c>
      <c r="L2690">
        <v>26.4544</v>
      </c>
      <c r="M2690">
        <v>19.254999999999999</v>
      </c>
      <c r="N2690">
        <v>32.5306</v>
      </c>
      <c r="O2690">
        <v>55.505899999999997</v>
      </c>
      <c r="P2690">
        <v>80.984899999999996</v>
      </c>
      <c r="Q2690">
        <v>92.703699999999998</v>
      </c>
      <c r="R2690">
        <v>113.26</v>
      </c>
      <c r="S2690">
        <v>219.351</v>
      </c>
      <c r="T2690">
        <v>534.88499999999999</v>
      </c>
      <c r="U2690">
        <v>1170.8800000000001</v>
      </c>
      <c r="V2690">
        <v>1973.04</v>
      </c>
      <c r="W2690">
        <v>2434.5300000000002</v>
      </c>
      <c r="X2690">
        <v>2244.6999999999998</v>
      </c>
      <c r="Y2690">
        <v>1713.44</v>
      </c>
      <c r="Z2690">
        <v>1308.01</v>
      </c>
      <c r="AA2690">
        <v>1129.47</v>
      </c>
      <c r="AB2690">
        <v>1013.92</v>
      </c>
      <c r="AC2690">
        <v>827.85299999999995</v>
      </c>
      <c r="AD2690">
        <v>584.17200000000003</v>
      </c>
      <c r="AE2690">
        <v>386.83600000000001</v>
      </c>
      <c r="AF2690">
        <v>321.274</v>
      </c>
      <c r="AG2690">
        <v>407.93700000000001</v>
      </c>
      <c r="AH2690">
        <v>612.77300000000002</v>
      </c>
      <c r="AI2690">
        <v>856.58199999999999</v>
      </c>
      <c r="AJ2690">
        <v>1035.48</v>
      </c>
      <c r="AK2690">
        <v>1074.6199999999999</v>
      </c>
      <c r="AL2690">
        <v>974.79399999999998</v>
      </c>
      <c r="AM2690">
        <v>802.17499999999995</v>
      </c>
      <c r="AN2690">
        <v>634.38</v>
      </c>
      <c r="AO2690">
        <v>516.57500000000005</v>
      </c>
      <c r="AP2690">
        <v>454.10399999999998</v>
      </c>
      <c r="AQ2690">
        <v>427.99599999999998</v>
      </c>
      <c r="AR2690">
        <v>412.89499999999998</v>
      </c>
      <c r="AS2690">
        <v>389.15600000000001</v>
      </c>
      <c r="AT2690">
        <v>348.35599999999999</v>
      </c>
      <c r="AU2690">
        <v>292.83</v>
      </c>
      <c r="AV2690">
        <v>231.05600000000001</v>
      </c>
      <c r="AW2690">
        <v>172.10599999999999</v>
      </c>
      <c r="AX2690">
        <v>122.039</v>
      </c>
      <c r="AY2690">
        <v>83.0715</v>
      </c>
      <c r="AZ2690">
        <v>54.628900000000002</v>
      </c>
      <c r="BA2690">
        <v>34.825400000000002</v>
      </c>
      <c r="BB2690">
        <v>21.537800000000001</v>
      </c>
      <c r="BC2690">
        <v>12.9094</v>
      </c>
      <c r="BD2690">
        <v>7.4856400000000001</v>
      </c>
      <c r="BE2690">
        <v>8.2027199999999993</v>
      </c>
    </row>
    <row r="2691" spans="1:57" x14ac:dyDescent="0.35">
      <c r="A2691">
        <v>1</v>
      </c>
      <c r="B2691">
        <v>1</v>
      </c>
      <c r="C2691">
        <v>1</v>
      </c>
      <c r="D2691">
        <v>1</v>
      </c>
      <c r="E2691">
        <v>1</v>
      </c>
      <c r="F2691">
        <v>1</v>
      </c>
      <c r="G2691">
        <v>1992</v>
      </c>
      <c r="H2691">
        <v>1</v>
      </c>
      <c r="I2691">
        <v>1992.5</v>
      </c>
      <c r="J2691" t="s">
        <v>1251</v>
      </c>
      <c r="K2691" t="s">
        <v>574</v>
      </c>
      <c r="L2691">
        <v>8.3523499999999995</v>
      </c>
      <c r="M2691">
        <v>20.628</v>
      </c>
      <c r="N2691">
        <v>44.722200000000001</v>
      </c>
      <c r="O2691">
        <v>64.605500000000006</v>
      </c>
      <c r="P2691">
        <v>85.652000000000001</v>
      </c>
      <c r="Q2691">
        <v>124.60899999999999</v>
      </c>
      <c r="R2691">
        <v>163.971</v>
      </c>
      <c r="S2691">
        <v>185.16</v>
      </c>
      <c r="T2691">
        <v>250.922</v>
      </c>
      <c r="U2691">
        <v>507.51900000000001</v>
      </c>
      <c r="V2691">
        <v>1105.25</v>
      </c>
      <c r="W2691">
        <v>1991.65</v>
      </c>
      <c r="X2691">
        <v>2718.11</v>
      </c>
      <c r="Y2691">
        <v>2786.49</v>
      </c>
      <c r="Z2691">
        <v>2268.61</v>
      </c>
      <c r="AA2691">
        <v>1678.66</v>
      </c>
      <c r="AB2691">
        <v>1319.82</v>
      </c>
      <c r="AC2691">
        <v>1114.5999999999999</v>
      </c>
      <c r="AD2691">
        <v>901.84500000000003</v>
      </c>
      <c r="AE2691">
        <v>650.18200000000002</v>
      </c>
      <c r="AF2691">
        <v>441.584</v>
      </c>
      <c r="AG2691">
        <v>361.07499999999999</v>
      </c>
      <c r="AH2691">
        <v>430.149</v>
      </c>
      <c r="AI2691">
        <v>606.69100000000003</v>
      </c>
      <c r="AJ2691">
        <v>806.53499999999997</v>
      </c>
      <c r="AK2691">
        <v>936.68399999999997</v>
      </c>
      <c r="AL2691">
        <v>942.83</v>
      </c>
      <c r="AM2691">
        <v>838.18700000000001</v>
      </c>
      <c r="AN2691">
        <v>684.29399999999998</v>
      </c>
      <c r="AO2691">
        <v>543.88499999999999</v>
      </c>
      <c r="AP2691">
        <v>448.40699999999998</v>
      </c>
      <c r="AQ2691">
        <v>396.32400000000001</v>
      </c>
      <c r="AR2691">
        <v>368.66699999999997</v>
      </c>
      <c r="AS2691">
        <v>344.9</v>
      </c>
      <c r="AT2691">
        <v>312.12099999999998</v>
      </c>
      <c r="AU2691">
        <v>267.43799999999999</v>
      </c>
      <c r="AV2691">
        <v>215.40100000000001</v>
      </c>
      <c r="AW2691">
        <v>163.328</v>
      </c>
      <c r="AX2691">
        <v>117.318</v>
      </c>
      <c r="AY2691">
        <v>80.466200000000001</v>
      </c>
      <c r="AZ2691">
        <v>53.087600000000002</v>
      </c>
      <c r="BA2691">
        <v>33.863999999999997</v>
      </c>
      <c r="BB2691">
        <v>20.935700000000001</v>
      </c>
      <c r="BC2691">
        <v>12.544499999999999</v>
      </c>
      <c r="BD2691">
        <v>7.2744999999999997</v>
      </c>
      <c r="BE2691">
        <v>7.9773800000000001</v>
      </c>
    </row>
    <row r="2692" spans="1:57" x14ac:dyDescent="0.35">
      <c r="A2692">
        <v>1</v>
      </c>
      <c r="B2692">
        <v>1</v>
      </c>
      <c r="C2692">
        <v>1</v>
      </c>
      <c r="D2692">
        <v>1</v>
      </c>
      <c r="E2692">
        <v>1</v>
      </c>
      <c r="F2692">
        <v>1</v>
      </c>
      <c r="G2692">
        <v>1993</v>
      </c>
      <c r="H2692">
        <v>1</v>
      </c>
      <c r="I2692">
        <v>1993</v>
      </c>
      <c r="J2692" t="s">
        <v>1250</v>
      </c>
      <c r="K2692" t="s">
        <v>574</v>
      </c>
      <c r="L2692">
        <v>10.6927</v>
      </c>
      <c r="M2692">
        <v>11.6858</v>
      </c>
      <c r="N2692">
        <v>32.198099999999997</v>
      </c>
      <c r="O2692">
        <v>73.584599999999995</v>
      </c>
      <c r="P2692">
        <v>118.523</v>
      </c>
      <c r="Q2692">
        <v>142.58600000000001</v>
      </c>
      <c r="R2692">
        <v>168.68600000000001</v>
      </c>
      <c r="S2692">
        <v>228.09800000000001</v>
      </c>
      <c r="T2692">
        <v>291.47399999999999</v>
      </c>
      <c r="U2692">
        <v>351.71800000000002</v>
      </c>
      <c r="V2692">
        <v>540.64300000000003</v>
      </c>
      <c r="W2692">
        <v>1063.1500000000001</v>
      </c>
      <c r="X2692">
        <v>1957.76</v>
      </c>
      <c r="Y2692">
        <v>2860.56</v>
      </c>
      <c r="Z2692">
        <v>3193.01</v>
      </c>
      <c r="AA2692">
        <v>2794.84</v>
      </c>
      <c r="AB2692">
        <v>2099.15</v>
      </c>
      <c r="AC2692">
        <v>1555.67</v>
      </c>
      <c r="AD2692">
        <v>1225.0899999999999</v>
      </c>
      <c r="AE2692">
        <v>962.35799999999995</v>
      </c>
      <c r="AF2692">
        <v>698.19500000000005</v>
      </c>
      <c r="AG2692">
        <v>484.75400000000002</v>
      </c>
      <c r="AH2692">
        <v>396.07600000000002</v>
      </c>
      <c r="AI2692">
        <v>449.298</v>
      </c>
      <c r="AJ2692">
        <v>596.21600000000001</v>
      </c>
      <c r="AK2692">
        <v>752.221</v>
      </c>
      <c r="AL2692">
        <v>837.31200000000001</v>
      </c>
      <c r="AM2692">
        <v>815.99800000000005</v>
      </c>
      <c r="AN2692">
        <v>710.59199999999998</v>
      </c>
      <c r="AO2692">
        <v>576.07299999999998</v>
      </c>
      <c r="AP2692">
        <v>460.57400000000001</v>
      </c>
      <c r="AQ2692">
        <v>383.46699999999998</v>
      </c>
      <c r="AR2692">
        <v>338.52300000000002</v>
      </c>
      <c r="AS2692">
        <v>308.69799999999998</v>
      </c>
      <c r="AT2692">
        <v>278.92599999999999</v>
      </c>
      <c r="AU2692">
        <v>242.01499999999999</v>
      </c>
      <c r="AV2692">
        <v>198.517</v>
      </c>
      <c r="AW2692">
        <v>153.32400000000001</v>
      </c>
      <c r="AX2692">
        <v>111.82899999999999</v>
      </c>
      <c r="AY2692">
        <v>77.521699999999996</v>
      </c>
      <c r="AZ2692">
        <v>51.450699999999998</v>
      </c>
      <c r="BA2692">
        <v>32.897399999999998</v>
      </c>
      <c r="BB2692">
        <v>20.344000000000001</v>
      </c>
      <c r="BC2692">
        <v>12.184100000000001</v>
      </c>
      <c r="BD2692">
        <v>7.0618999999999996</v>
      </c>
      <c r="BE2692">
        <v>7.7386900000000001</v>
      </c>
    </row>
    <row r="2693" spans="1:57" x14ac:dyDescent="0.35">
      <c r="A2693">
        <v>1</v>
      </c>
      <c r="B2693">
        <v>1</v>
      </c>
      <c r="C2693">
        <v>1</v>
      </c>
      <c r="D2693">
        <v>1</v>
      </c>
      <c r="E2693">
        <v>1</v>
      </c>
      <c r="F2693">
        <v>1</v>
      </c>
      <c r="G2693">
        <v>1993</v>
      </c>
      <c r="H2693">
        <v>1</v>
      </c>
      <c r="I2693">
        <v>1993.5</v>
      </c>
      <c r="J2693" t="s">
        <v>1251</v>
      </c>
      <c r="K2693" t="s">
        <v>574</v>
      </c>
      <c r="L2693">
        <v>3.1961300000000001</v>
      </c>
      <c r="M2693">
        <v>8.1242900000000002</v>
      </c>
      <c r="N2693">
        <v>19.708500000000001</v>
      </c>
      <c r="O2693">
        <v>39.984200000000001</v>
      </c>
      <c r="P2693">
        <v>86.445400000000006</v>
      </c>
      <c r="Q2693">
        <v>167.07400000000001</v>
      </c>
      <c r="R2693">
        <v>241.87100000000001</v>
      </c>
      <c r="S2693">
        <v>277.363</v>
      </c>
      <c r="T2693">
        <v>311.07100000000003</v>
      </c>
      <c r="U2693">
        <v>371.96300000000002</v>
      </c>
      <c r="V2693">
        <v>443.09800000000001</v>
      </c>
      <c r="W2693">
        <v>599.20799999999997</v>
      </c>
      <c r="X2693">
        <v>1046.19</v>
      </c>
      <c r="Y2693">
        <v>1895.69</v>
      </c>
      <c r="Z2693">
        <v>2879.37</v>
      </c>
      <c r="AA2693">
        <v>3418.52</v>
      </c>
      <c r="AB2693">
        <v>3187.97</v>
      </c>
      <c r="AC2693">
        <v>2477.08</v>
      </c>
      <c r="AD2693">
        <v>1790.41</v>
      </c>
      <c r="AE2693">
        <v>1326.54</v>
      </c>
      <c r="AF2693">
        <v>999.00199999999995</v>
      </c>
      <c r="AG2693">
        <v>720.16399999999999</v>
      </c>
      <c r="AH2693">
        <v>509.49799999999999</v>
      </c>
      <c r="AI2693">
        <v>420.91300000000001</v>
      </c>
      <c r="AJ2693">
        <v>461.79500000000002</v>
      </c>
      <c r="AK2693">
        <v>579.57500000000005</v>
      </c>
      <c r="AL2693">
        <v>693.90300000000002</v>
      </c>
      <c r="AM2693">
        <v>739.66099999999994</v>
      </c>
      <c r="AN2693">
        <v>697.721</v>
      </c>
      <c r="AO2693">
        <v>595.70000000000005</v>
      </c>
      <c r="AP2693">
        <v>480.35700000000003</v>
      </c>
      <c r="AQ2693">
        <v>386.34899999999999</v>
      </c>
      <c r="AR2693">
        <v>323.49799999999999</v>
      </c>
      <c r="AS2693">
        <v>283.25900000000001</v>
      </c>
      <c r="AT2693">
        <v>251.75299999999999</v>
      </c>
      <c r="AU2693">
        <v>219.06</v>
      </c>
      <c r="AV2693">
        <v>182.11799999999999</v>
      </c>
      <c r="AW2693">
        <v>143.08799999999999</v>
      </c>
      <c r="AX2693">
        <v>106.086</v>
      </c>
      <c r="AY2693">
        <v>74.5077</v>
      </c>
      <c r="AZ2693">
        <v>49.886800000000001</v>
      </c>
      <c r="BA2693">
        <v>32.050699999999999</v>
      </c>
      <c r="BB2693">
        <v>19.858599999999999</v>
      </c>
      <c r="BC2693">
        <v>11.898400000000001</v>
      </c>
      <c r="BD2693">
        <v>6.8961300000000003</v>
      </c>
      <c r="BE2693">
        <v>7.5608899999999997</v>
      </c>
    </row>
    <row r="2694" spans="1:57" x14ac:dyDescent="0.35">
      <c r="A2694">
        <v>1</v>
      </c>
      <c r="B2694">
        <v>1</v>
      </c>
      <c r="C2694">
        <v>1</v>
      </c>
      <c r="D2694">
        <v>1</v>
      </c>
      <c r="E2694">
        <v>1</v>
      </c>
      <c r="F2694">
        <v>1</v>
      </c>
      <c r="G2694">
        <v>1994</v>
      </c>
      <c r="H2694">
        <v>1</v>
      </c>
      <c r="I2694">
        <v>1994</v>
      </c>
      <c r="J2694" t="s">
        <v>1250</v>
      </c>
      <c r="K2694" t="s">
        <v>574</v>
      </c>
      <c r="L2694">
        <v>38.6753</v>
      </c>
      <c r="M2694">
        <v>24.885200000000001</v>
      </c>
      <c r="N2694">
        <v>31.703700000000001</v>
      </c>
      <c r="O2694">
        <v>39.582700000000003</v>
      </c>
      <c r="P2694">
        <v>56.129600000000003</v>
      </c>
      <c r="Q2694">
        <v>90.835999999999999</v>
      </c>
      <c r="R2694">
        <v>174.197</v>
      </c>
      <c r="S2694">
        <v>309.81799999999998</v>
      </c>
      <c r="T2694">
        <v>427.21699999999998</v>
      </c>
      <c r="U2694">
        <v>477.53100000000001</v>
      </c>
      <c r="V2694">
        <v>504.358</v>
      </c>
      <c r="W2694">
        <v>555.31399999999996</v>
      </c>
      <c r="X2694">
        <v>689.20899999999995</v>
      </c>
      <c r="Y2694">
        <v>1075.21</v>
      </c>
      <c r="Z2694">
        <v>1859.79</v>
      </c>
      <c r="AA2694">
        <v>2859.09</v>
      </c>
      <c r="AB2694">
        <v>3531.87</v>
      </c>
      <c r="AC2694">
        <v>3458.45</v>
      </c>
      <c r="AD2694">
        <v>2787.19</v>
      </c>
      <c r="AE2694">
        <v>2009.04</v>
      </c>
      <c r="AF2694">
        <v>1424.76</v>
      </c>
      <c r="AG2694">
        <v>1025.3800000000001</v>
      </c>
      <c r="AH2694">
        <v>727.16</v>
      </c>
      <c r="AI2694">
        <v>521.10199999999998</v>
      </c>
      <c r="AJ2694">
        <v>435.995</v>
      </c>
      <c r="AK2694">
        <v>465.64400000000001</v>
      </c>
      <c r="AL2694">
        <v>554.51700000000005</v>
      </c>
      <c r="AM2694">
        <v>630.18200000000002</v>
      </c>
      <c r="AN2694">
        <v>643.17499999999995</v>
      </c>
      <c r="AO2694">
        <v>587.55200000000002</v>
      </c>
      <c r="AP2694">
        <v>492.46699999999998</v>
      </c>
      <c r="AQ2694">
        <v>395.38499999999999</v>
      </c>
      <c r="AR2694">
        <v>319.29300000000001</v>
      </c>
      <c r="AS2694">
        <v>267.26</v>
      </c>
      <c r="AT2694">
        <v>230.46899999999999</v>
      </c>
      <c r="AU2694">
        <v>198.68</v>
      </c>
      <c r="AV2694">
        <v>166.15799999999999</v>
      </c>
      <c r="AW2694">
        <v>132.34899999999999</v>
      </c>
      <c r="AX2694">
        <v>99.688299999999998</v>
      </c>
      <c r="AY2694">
        <v>71.028499999999994</v>
      </c>
      <c r="AZ2694">
        <v>48.084299999999999</v>
      </c>
      <c r="BA2694">
        <v>31.112500000000001</v>
      </c>
      <c r="BB2694">
        <v>19.3474</v>
      </c>
      <c r="BC2694">
        <v>11.6066</v>
      </c>
      <c r="BD2694">
        <v>6.7271400000000003</v>
      </c>
      <c r="BE2694">
        <v>7.3696799999999998</v>
      </c>
    </row>
    <row r="2695" spans="1:57" x14ac:dyDescent="0.35">
      <c r="A2695">
        <v>1</v>
      </c>
      <c r="B2695">
        <v>1</v>
      </c>
      <c r="C2695">
        <v>1</v>
      </c>
      <c r="D2695">
        <v>1</v>
      </c>
      <c r="E2695">
        <v>1</v>
      </c>
      <c r="F2695">
        <v>1</v>
      </c>
      <c r="G2695">
        <v>1994</v>
      </c>
      <c r="H2695">
        <v>1</v>
      </c>
      <c r="I2695">
        <v>1994.5</v>
      </c>
      <c r="J2695" t="s">
        <v>1251</v>
      </c>
      <c r="K2695" t="s">
        <v>574</v>
      </c>
      <c r="L2695">
        <v>12.3614</v>
      </c>
      <c r="M2695">
        <v>30.336200000000002</v>
      </c>
      <c r="N2695">
        <v>64.018699999999995</v>
      </c>
      <c r="O2695">
        <v>82.900999999999996</v>
      </c>
      <c r="P2695">
        <v>82.650400000000005</v>
      </c>
      <c r="Q2695">
        <v>91.029200000000003</v>
      </c>
      <c r="R2695">
        <v>125.708</v>
      </c>
      <c r="S2695">
        <v>201.64500000000001</v>
      </c>
      <c r="T2695">
        <v>341.767</v>
      </c>
      <c r="U2695">
        <v>507.87299999999999</v>
      </c>
      <c r="V2695">
        <v>611.78399999999999</v>
      </c>
      <c r="W2695">
        <v>644.34900000000005</v>
      </c>
      <c r="X2695">
        <v>676.60299999999995</v>
      </c>
      <c r="Y2695">
        <v>790.66</v>
      </c>
      <c r="Z2695">
        <v>1128.3800000000001</v>
      </c>
      <c r="AA2695">
        <v>1836.23</v>
      </c>
      <c r="AB2695">
        <v>2793.62</v>
      </c>
      <c r="AC2695">
        <v>3520.13</v>
      </c>
      <c r="AD2695">
        <v>3563.94</v>
      </c>
      <c r="AE2695">
        <v>2963.4</v>
      </c>
      <c r="AF2695">
        <v>2153.9299999999998</v>
      </c>
      <c r="AG2695">
        <v>1488.35</v>
      </c>
      <c r="AH2695">
        <v>1030.21</v>
      </c>
      <c r="AI2695">
        <v>716.77800000000002</v>
      </c>
      <c r="AJ2695">
        <v>519.57399999999996</v>
      </c>
      <c r="AK2695">
        <v>441.80099999999999</v>
      </c>
      <c r="AL2695">
        <v>462.46699999999998</v>
      </c>
      <c r="AM2695">
        <v>524.98</v>
      </c>
      <c r="AN2695">
        <v>567.32799999999997</v>
      </c>
      <c r="AO2695">
        <v>555.06100000000004</v>
      </c>
      <c r="AP2695">
        <v>491.87200000000001</v>
      </c>
      <c r="AQ2695">
        <v>405.53800000000001</v>
      </c>
      <c r="AR2695">
        <v>324.37599999999998</v>
      </c>
      <c r="AS2695">
        <v>262.21100000000001</v>
      </c>
      <c r="AT2695">
        <v>218.029</v>
      </c>
      <c r="AU2695">
        <v>184.04400000000001</v>
      </c>
      <c r="AV2695">
        <v>153.36000000000001</v>
      </c>
      <c r="AW2695">
        <v>123.15</v>
      </c>
      <c r="AX2695">
        <v>94.028300000000002</v>
      </c>
      <c r="AY2695">
        <v>67.975899999999996</v>
      </c>
      <c r="AZ2695">
        <v>46.6038</v>
      </c>
      <c r="BA2695">
        <v>30.439699999999998</v>
      </c>
      <c r="BB2695">
        <v>19.042100000000001</v>
      </c>
      <c r="BC2695">
        <v>11.459199999999999</v>
      </c>
      <c r="BD2695">
        <v>6.6504300000000001</v>
      </c>
      <c r="BE2695">
        <v>7.29216</v>
      </c>
    </row>
    <row r="2696" spans="1:57" x14ac:dyDescent="0.35">
      <c r="A2696">
        <v>1</v>
      </c>
      <c r="B2696">
        <v>1</v>
      </c>
      <c r="C2696">
        <v>1</v>
      </c>
      <c r="D2696">
        <v>1</v>
      </c>
      <c r="E2696">
        <v>1</v>
      </c>
      <c r="F2696">
        <v>1</v>
      </c>
      <c r="G2696">
        <v>1995</v>
      </c>
      <c r="H2696">
        <v>1</v>
      </c>
      <c r="I2696">
        <v>1995</v>
      </c>
      <c r="J2696" t="s">
        <v>1250</v>
      </c>
      <c r="K2696" t="s">
        <v>574</v>
      </c>
      <c r="L2696">
        <v>58.302799999999998</v>
      </c>
      <c r="M2696">
        <v>42.381399999999999</v>
      </c>
      <c r="N2696">
        <v>71.399500000000003</v>
      </c>
      <c r="O2696">
        <v>121.18300000000001</v>
      </c>
      <c r="P2696">
        <v>173.66900000000001</v>
      </c>
      <c r="Q2696">
        <v>182.714</v>
      </c>
      <c r="R2696">
        <v>162.666</v>
      </c>
      <c r="S2696">
        <v>176.017</v>
      </c>
      <c r="T2696">
        <v>250.92400000000001</v>
      </c>
      <c r="U2696">
        <v>390.13499999999999</v>
      </c>
      <c r="V2696">
        <v>575.76400000000001</v>
      </c>
      <c r="W2696">
        <v>730.56799999999998</v>
      </c>
      <c r="X2696">
        <v>795.255</v>
      </c>
      <c r="Y2696">
        <v>818.18700000000001</v>
      </c>
      <c r="Z2696">
        <v>909.029</v>
      </c>
      <c r="AA2696">
        <v>1209.1600000000001</v>
      </c>
      <c r="AB2696">
        <v>1849.92</v>
      </c>
      <c r="AC2696">
        <v>2742.69</v>
      </c>
      <c r="AD2696">
        <v>3465.81</v>
      </c>
      <c r="AE2696">
        <v>3574.29</v>
      </c>
      <c r="AF2696">
        <v>3037.8</v>
      </c>
      <c r="AG2696">
        <v>2229.63</v>
      </c>
      <c r="AH2696">
        <v>1517.32</v>
      </c>
      <c r="AI2696">
        <v>1018.08</v>
      </c>
      <c r="AJ2696">
        <v>695.08299999999997</v>
      </c>
      <c r="AK2696">
        <v>508.13499999999999</v>
      </c>
      <c r="AL2696">
        <v>437.49200000000002</v>
      </c>
      <c r="AM2696">
        <v>448.64800000000002</v>
      </c>
      <c r="AN2696">
        <v>486.37799999999999</v>
      </c>
      <c r="AO2696">
        <v>500.63499999999999</v>
      </c>
      <c r="AP2696">
        <v>470.31299999999999</v>
      </c>
      <c r="AQ2696">
        <v>405.08</v>
      </c>
      <c r="AR2696">
        <v>329.017</v>
      </c>
      <c r="AS2696">
        <v>261.94799999999998</v>
      </c>
      <c r="AT2696">
        <v>210.96600000000001</v>
      </c>
      <c r="AU2696">
        <v>173.10400000000001</v>
      </c>
      <c r="AV2696">
        <v>142.286</v>
      </c>
      <c r="AW2696">
        <v>114.31699999999999</v>
      </c>
      <c r="AX2696">
        <v>88.106999999999999</v>
      </c>
      <c r="AY2696">
        <v>64.532499999999999</v>
      </c>
      <c r="AZ2696">
        <v>44.824800000000003</v>
      </c>
      <c r="BA2696">
        <v>29.598199999999999</v>
      </c>
      <c r="BB2696">
        <v>18.659600000000001</v>
      </c>
      <c r="BC2696">
        <v>11.2811</v>
      </c>
      <c r="BD2696">
        <v>6.5613799999999998</v>
      </c>
      <c r="BE2696">
        <v>7.1974900000000002</v>
      </c>
    </row>
    <row r="2697" spans="1:57" x14ac:dyDescent="0.35">
      <c r="A2697">
        <v>1</v>
      </c>
      <c r="B2697">
        <v>1</v>
      </c>
      <c r="C2697">
        <v>1</v>
      </c>
      <c r="D2697">
        <v>1</v>
      </c>
      <c r="E2697">
        <v>1</v>
      </c>
      <c r="F2697">
        <v>1</v>
      </c>
      <c r="G2697">
        <v>1995</v>
      </c>
      <c r="H2697">
        <v>1</v>
      </c>
      <c r="I2697">
        <v>1995.5</v>
      </c>
      <c r="J2697" t="s">
        <v>1251</v>
      </c>
      <c r="K2697" t="s">
        <v>574</v>
      </c>
      <c r="L2697">
        <v>18.4102</v>
      </c>
      <c r="M2697">
        <v>45.4651</v>
      </c>
      <c r="N2697">
        <v>98.5411</v>
      </c>
      <c r="O2697">
        <v>142.179</v>
      </c>
      <c r="P2697">
        <v>187.791</v>
      </c>
      <c r="Q2697">
        <v>270.56099999999998</v>
      </c>
      <c r="R2697">
        <v>343.89699999999999</v>
      </c>
      <c r="S2697">
        <v>336.476</v>
      </c>
      <c r="T2697">
        <v>293.14999999999998</v>
      </c>
      <c r="U2697">
        <v>312.60500000000002</v>
      </c>
      <c r="V2697">
        <v>429.60700000000003</v>
      </c>
      <c r="W2697">
        <v>621.46199999999999</v>
      </c>
      <c r="X2697">
        <v>815.61099999999999</v>
      </c>
      <c r="Y2697">
        <v>925.51400000000001</v>
      </c>
      <c r="Z2697">
        <v>957.93899999999996</v>
      </c>
      <c r="AA2697">
        <v>1027.3499999999999</v>
      </c>
      <c r="AB2697">
        <v>1288.08</v>
      </c>
      <c r="AC2697">
        <v>1858.5</v>
      </c>
      <c r="AD2697">
        <v>2660.36</v>
      </c>
      <c r="AE2697">
        <v>3326.24</v>
      </c>
      <c r="AF2697">
        <v>3449</v>
      </c>
      <c r="AG2697">
        <v>2967.38</v>
      </c>
      <c r="AH2697">
        <v>2194.29</v>
      </c>
      <c r="AI2697">
        <v>1480.68</v>
      </c>
      <c r="AJ2697">
        <v>972.08</v>
      </c>
      <c r="AK2697">
        <v>654.55100000000004</v>
      </c>
      <c r="AL2697">
        <v>482.71</v>
      </c>
      <c r="AM2697">
        <v>419.49200000000002</v>
      </c>
      <c r="AN2697">
        <v>421.03800000000001</v>
      </c>
      <c r="AO2697">
        <v>436.71</v>
      </c>
      <c r="AP2697">
        <v>429.10599999999999</v>
      </c>
      <c r="AQ2697">
        <v>387.95400000000001</v>
      </c>
      <c r="AR2697">
        <v>325.48399999999998</v>
      </c>
      <c r="AS2697">
        <v>260.68799999999999</v>
      </c>
      <c r="AT2697">
        <v>206.15600000000001</v>
      </c>
      <c r="AU2697">
        <v>164.54599999999999</v>
      </c>
      <c r="AV2697">
        <v>132.44</v>
      </c>
      <c r="AW2697">
        <v>105.581</v>
      </c>
      <c r="AX2697">
        <v>81.662700000000001</v>
      </c>
      <c r="AY2697">
        <v>60.4193</v>
      </c>
      <c r="AZ2697">
        <v>42.491100000000003</v>
      </c>
      <c r="BA2697">
        <v>28.389399999999998</v>
      </c>
      <c r="BB2697">
        <v>18.0686</v>
      </c>
      <c r="BC2697">
        <v>10.9969</v>
      </c>
      <c r="BD2697">
        <v>6.4220499999999996</v>
      </c>
      <c r="BE2697">
        <v>7.0655000000000001</v>
      </c>
    </row>
    <row r="2698" spans="1:57" x14ac:dyDescent="0.35">
      <c r="A2698">
        <v>1</v>
      </c>
      <c r="B2698">
        <v>1</v>
      </c>
      <c r="C2698">
        <v>1</v>
      </c>
      <c r="D2698">
        <v>1</v>
      </c>
      <c r="E2698">
        <v>1</v>
      </c>
      <c r="F2698">
        <v>1</v>
      </c>
      <c r="G2698">
        <v>1996</v>
      </c>
      <c r="H2698">
        <v>1</v>
      </c>
      <c r="I2698">
        <v>1996</v>
      </c>
      <c r="J2698" t="s">
        <v>1250</v>
      </c>
      <c r="K2698" t="s">
        <v>574</v>
      </c>
      <c r="L2698">
        <v>5.3924899999999996</v>
      </c>
      <c r="M2698">
        <v>15.0258</v>
      </c>
      <c r="N2698">
        <v>60.7988</v>
      </c>
      <c r="O2698">
        <v>156.626</v>
      </c>
      <c r="P2698">
        <v>259.3</v>
      </c>
      <c r="Q2698">
        <v>313.25099999999998</v>
      </c>
      <c r="R2698">
        <v>368.55700000000002</v>
      </c>
      <c r="S2698">
        <v>488.36</v>
      </c>
      <c r="T2698">
        <v>582.36199999999997</v>
      </c>
      <c r="U2698">
        <v>551.89400000000001</v>
      </c>
      <c r="V2698">
        <v>482.36200000000002</v>
      </c>
      <c r="W2698">
        <v>514.02599999999995</v>
      </c>
      <c r="X2698">
        <v>673.84100000000001</v>
      </c>
      <c r="Y2698">
        <v>883.75599999999997</v>
      </c>
      <c r="Z2698">
        <v>1034.3399999999999</v>
      </c>
      <c r="AA2698">
        <v>1091.5899999999999</v>
      </c>
      <c r="AB2698">
        <v>1152.43</v>
      </c>
      <c r="AC2698">
        <v>1379.75</v>
      </c>
      <c r="AD2698">
        <v>1886.76</v>
      </c>
      <c r="AE2698">
        <v>2595.0300000000002</v>
      </c>
      <c r="AF2698">
        <v>3177.64</v>
      </c>
      <c r="AG2698">
        <v>3275.59</v>
      </c>
      <c r="AH2698">
        <v>2825.12</v>
      </c>
      <c r="AI2698">
        <v>2093.8200000000002</v>
      </c>
      <c r="AJ2698">
        <v>1403.52</v>
      </c>
      <c r="AK2698">
        <v>907.47299999999996</v>
      </c>
      <c r="AL2698">
        <v>605.81500000000005</v>
      </c>
      <c r="AM2698">
        <v>450.53100000000001</v>
      </c>
      <c r="AN2698">
        <v>393.05399999999997</v>
      </c>
      <c r="AO2698">
        <v>384.97199999999998</v>
      </c>
      <c r="AP2698">
        <v>382.43</v>
      </c>
      <c r="AQ2698">
        <v>359.54199999999997</v>
      </c>
      <c r="AR2698">
        <v>313.62099999999998</v>
      </c>
      <c r="AS2698">
        <v>256.81099999999998</v>
      </c>
      <c r="AT2698">
        <v>202.84200000000001</v>
      </c>
      <c r="AU2698">
        <v>158.84899999999999</v>
      </c>
      <c r="AV2698">
        <v>124.979</v>
      </c>
      <c r="AW2698">
        <v>98.182100000000005</v>
      </c>
      <c r="AX2698">
        <v>75.693200000000004</v>
      </c>
      <c r="AY2698">
        <v>56.315800000000003</v>
      </c>
      <c r="AZ2698">
        <v>40.013300000000001</v>
      </c>
      <c r="BA2698">
        <v>27.0413</v>
      </c>
      <c r="BB2698">
        <v>17.3887</v>
      </c>
      <c r="BC2698">
        <v>10.667400000000001</v>
      </c>
      <c r="BD2698">
        <v>6.2625000000000002</v>
      </c>
      <c r="BE2698">
        <v>6.91418</v>
      </c>
    </row>
    <row r="2699" spans="1:57" x14ac:dyDescent="0.35">
      <c r="A2699">
        <v>1</v>
      </c>
      <c r="B2699">
        <v>1</v>
      </c>
      <c r="C2699">
        <v>1</v>
      </c>
      <c r="D2699">
        <v>1</v>
      </c>
      <c r="E2699">
        <v>1</v>
      </c>
      <c r="F2699">
        <v>1</v>
      </c>
      <c r="G2699">
        <v>1996</v>
      </c>
      <c r="H2699">
        <v>1</v>
      </c>
      <c r="I2699">
        <v>1996.5</v>
      </c>
      <c r="J2699" t="s">
        <v>1251</v>
      </c>
      <c r="K2699" t="s">
        <v>574</v>
      </c>
      <c r="L2699">
        <v>1.19102</v>
      </c>
      <c r="M2699">
        <v>3.5974200000000001</v>
      </c>
      <c r="N2699">
        <v>13.7537</v>
      </c>
      <c r="O2699">
        <v>52.5901</v>
      </c>
      <c r="P2699">
        <v>164.672</v>
      </c>
      <c r="Q2699">
        <v>356.32600000000002</v>
      </c>
      <c r="R2699">
        <v>528.96</v>
      </c>
      <c r="S2699">
        <v>607.64200000000005</v>
      </c>
      <c r="T2699">
        <v>672.71600000000001</v>
      </c>
      <c r="U2699">
        <v>767.29100000000005</v>
      </c>
      <c r="V2699">
        <v>780.06799999999998</v>
      </c>
      <c r="W2699">
        <v>687.56299999999999</v>
      </c>
      <c r="X2699">
        <v>637.60500000000002</v>
      </c>
      <c r="Y2699">
        <v>733.64400000000001</v>
      </c>
      <c r="Z2699">
        <v>927.53499999999997</v>
      </c>
      <c r="AA2699">
        <v>1098.48</v>
      </c>
      <c r="AB2699">
        <v>1180.26</v>
      </c>
      <c r="AC2699">
        <v>1240.3800000000001</v>
      </c>
      <c r="AD2699">
        <v>1433.13</v>
      </c>
      <c r="AE2699">
        <v>1864.25</v>
      </c>
      <c r="AF2699">
        <v>2455.5100000000002</v>
      </c>
      <c r="AG2699">
        <v>2921.83</v>
      </c>
      <c r="AH2699">
        <v>2966.19</v>
      </c>
      <c r="AI2699">
        <v>2542.1</v>
      </c>
      <c r="AJ2699">
        <v>1877.46</v>
      </c>
      <c r="AK2699">
        <v>1249.8</v>
      </c>
      <c r="AL2699">
        <v>799.76300000000003</v>
      </c>
      <c r="AM2699">
        <v>532.149</v>
      </c>
      <c r="AN2699">
        <v>398.911</v>
      </c>
      <c r="AO2699">
        <v>347.40699999999998</v>
      </c>
      <c r="AP2699">
        <v>331.04</v>
      </c>
      <c r="AQ2699">
        <v>315.25900000000001</v>
      </c>
      <c r="AR2699">
        <v>284.27100000000002</v>
      </c>
      <c r="AS2699">
        <v>239.822</v>
      </c>
      <c r="AT2699">
        <v>191.94399999999999</v>
      </c>
      <c r="AU2699">
        <v>149.369</v>
      </c>
      <c r="AV2699">
        <v>115.398</v>
      </c>
      <c r="AW2699">
        <v>89.047399999999996</v>
      </c>
      <c r="AX2699">
        <v>68.004000000000005</v>
      </c>
      <c r="AY2699">
        <v>50.601999999999997</v>
      </c>
      <c r="AZ2699">
        <v>36.203600000000002</v>
      </c>
      <c r="BA2699">
        <v>24.716699999999999</v>
      </c>
      <c r="BB2699">
        <v>16.062999999999999</v>
      </c>
      <c r="BC2699">
        <v>9.9453499999999995</v>
      </c>
      <c r="BD2699">
        <v>5.8796400000000002</v>
      </c>
      <c r="BE2699">
        <v>6.53498</v>
      </c>
    </row>
    <row r="2700" spans="1:57" x14ac:dyDescent="0.35">
      <c r="A2700">
        <v>1</v>
      </c>
      <c r="B2700">
        <v>1</v>
      </c>
      <c r="C2700">
        <v>1</v>
      </c>
      <c r="D2700">
        <v>1</v>
      </c>
      <c r="E2700">
        <v>1</v>
      </c>
      <c r="F2700">
        <v>1</v>
      </c>
      <c r="G2700">
        <v>1997</v>
      </c>
      <c r="H2700">
        <v>1</v>
      </c>
      <c r="I2700">
        <v>1997</v>
      </c>
      <c r="J2700" t="s">
        <v>1250</v>
      </c>
      <c r="K2700" t="s">
        <v>574</v>
      </c>
      <c r="L2700">
        <v>66.044899999999998</v>
      </c>
      <c r="M2700">
        <v>39.744</v>
      </c>
      <c r="N2700">
        <v>40.780799999999999</v>
      </c>
      <c r="O2700">
        <v>32.636499999999998</v>
      </c>
      <c r="P2700">
        <v>44.094000000000001</v>
      </c>
      <c r="Q2700">
        <v>122.614</v>
      </c>
      <c r="R2700">
        <v>334.91199999999998</v>
      </c>
      <c r="S2700">
        <v>662.07799999999997</v>
      </c>
      <c r="T2700">
        <v>933.09</v>
      </c>
      <c r="U2700">
        <v>1039.28</v>
      </c>
      <c r="V2700">
        <v>1063.01</v>
      </c>
      <c r="W2700">
        <v>1043.54</v>
      </c>
      <c r="X2700">
        <v>935.76400000000001</v>
      </c>
      <c r="Y2700">
        <v>817.96500000000003</v>
      </c>
      <c r="Z2700">
        <v>829.88099999999997</v>
      </c>
      <c r="AA2700">
        <v>978.34699999999998</v>
      </c>
      <c r="AB2700">
        <v>1148.21</v>
      </c>
      <c r="AC2700">
        <v>1247.9100000000001</v>
      </c>
      <c r="AD2700">
        <v>1314.07</v>
      </c>
      <c r="AE2700">
        <v>1481.39</v>
      </c>
      <c r="AF2700">
        <v>1843.58</v>
      </c>
      <c r="AG2700">
        <v>2322.7600000000002</v>
      </c>
      <c r="AH2700">
        <v>2670.89</v>
      </c>
      <c r="AI2700">
        <v>2650.36</v>
      </c>
      <c r="AJ2700">
        <v>2240.2399999999998</v>
      </c>
      <c r="AK2700">
        <v>1639.74</v>
      </c>
      <c r="AL2700">
        <v>1082.77</v>
      </c>
      <c r="AM2700">
        <v>688.27800000000002</v>
      </c>
      <c r="AN2700">
        <v>458.53800000000001</v>
      </c>
      <c r="AO2700">
        <v>346.137</v>
      </c>
      <c r="AP2700">
        <v>299.303</v>
      </c>
      <c r="AQ2700">
        <v>276.77</v>
      </c>
      <c r="AR2700">
        <v>252.97300000000001</v>
      </c>
      <c r="AS2700">
        <v>219.33</v>
      </c>
      <c r="AT2700">
        <v>179.376</v>
      </c>
      <c r="AU2700">
        <v>140.44999999999999</v>
      </c>
      <c r="AV2700">
        <v>107.51900000000001</v>
      </c>
      <c r="AW2700">
        <v>81.64</v>
      </c>
      <c r="AX2700">
        <v>61.5261</v>
      </c>
      <c r="AY2700">
        <v>45.542400000000001</v>
      </c>
      <c r="AZ2700">
        <v>32.6676</v>
      </c>
      <c r="BA2700">
        <v>22.473099999999999</v>
      </c>
      <c r="BB2700">
        <v>14.746499999999999</v>
      </c>
      <c r="BC2700">
        <v>9.2164199999999994</v>
      </c>
      <c r="BD2700">
        <v>5.4912000000000001</v>
      </c>
      <c r="BE2700">
        <v>6.1505700000000001</v>
      </c>
    </row>
    <row r="2701" spans="1:57" x14ac:dyDescent="0.35">
      <c r="A2701">
        <v>1</v>
      </c>
      <c r="B2701">
        <v>1</v>
      </c>
      <c r="C2701">
        <v>1</v>
      </c>
      <c r="D2701">
        <v>1</v>
      </c>
      <c r="E2701">
        <v>1</v>
      </c>
      <c r="F2701">
        <v>1</v>
      </c>
      <c r="G2701">
        <v>1997</v>
      </c>
      <c r="H2701">
        <v>1</v>
      </c>
      <c r="I2701">
        <v>1997.5</v>
      </c>
      <c r="J2701" t="s">
        <v>1251</v>
      </c>
      <c r="K2701" t="s">
        <v>574</v>
      </c>
      <c r="L2701">
        <v>21.2363</v>
      </c>
      <c r="M2701">
        <v>51.955100000000002</v>
      </c>
      <c r="N2701">
        <v>108.173</v>
      </c>
      <c r="O2701">
        <v>131.82900000000001</v>
      </c>
      <c r="P2701">
        <v>105.279</v>
      </c>
      <c r="Q2701">
        <v>79.0458</v>
      </c>
      <c r="R2701">
        <v>122.163</v>
      </c>
      <c r="S2701">
        <v>308.69499999999999</v>
      </c>
      <c r="T2701">
        <v>673.61800000000005</v>
      </c>
      <c r="U2701">
        <v>1084.9100000000001</v>
      </c>
      <c r="V2701">
        <v>1326.44</v>
      </c>
      <c r="W2701">
        <v>1369.33</v>
      </c>
      <c r="X2701">
        <v>1316.71</v>
      </c>
      <c r="Y2701">
        <v>1189.79</v>
      </c>
      <c r="Z2701">
        <v>1024.71</v>
      </c>
      <c r="AA2701">
        <v>951.476</v>
      </c>
      <c r="AB2701">
        <v>1028.8800000000001</v>
      </c>
      <c r="AC2701">
        <v>1171.29</v>
      </c>
      <c r="AD2701">
        <v>1275.58</v>
      </c>
      <c r="AE2701">
        <v>1349.53</v>
      </c>
      <c r="AF2701">
        <v>1499.92</v>
      </c>
      <c r="AG2701">
        <v>1800.95</v>
      </c>
      <c r="AH2701">
        <v>2174.8200000000002</v>
      </c>
      <c r="AI2701">
        <v>2410.1</v>
      </c>
      <c r="AJ2701">
        <v>2326.12</v>
      </c>
      <c r="AK2701">
        <v>1929.02</v>
      </c>
      <c r="AL2701">
        <v>1394.41</v>
      </c>
      <c r="AM2701">
        <v>913.68600000000004</v>
      </c>
      <c r="AN2701">
        <v>579.81200000000001</v>
      </c>
      <c r="AO2701">
        <v>388.98599999999999</v>
      </c>
      <c r="AP2701">
        <v>295.76499999999999</v>
      </c>
      <c r="AQ2701">
        <v>253.029</v>
      </c>
      <c r="AR2701">
        <v>226.79</v>
      </c>
      <c r="AS2701">
        <v>199.28100000000001</v>
      </c>
      <c r="AT2701">
        <v>166.55799999999999</v>
      </c>
      <c r="AU2701">
        <v>132.31899999999999</v>
      </c>
      <c r="AV2701">
        <v>101.389</v>
      </c>
      <c r="AW2701">
        <v>76.202500000000001</v>
      </c>
      <c r="AX2701">
        <v>56.666899999999998</v>
      </c>
      <c r="AY2701">
        <v>41.567700000000002</v>
      </c>
      <c r="AZ2701">
        <v>29.7621</v>
      </c>
      <c r="BA2701">
        <v>20.565000000000001</v>
      </c>
      <c r="BB2701">
        <v>13.604100000000001</v>
      </c>
      <c r="BC2701">
        <v>8.5817200000000007</v>
      </c>
      <c r="BD2701">
        <v>5.1576199999999996</v>
      </c>
      <c r="BE2701">
        <v>5.8395099999999998</v>
      </c>
    </row>
    <row r="2702" spans="1:57" x14ac:dyDescent="0.35">
      <c r="A2702">
        <v>1</v>
      </c>
      <c r="B2702">
        <v>1</v>
      </c>
      <c r="C2702">
        <v>1</v>
      </c>
      <c r="D2702">
        <v>1</v>
      </c>
      <c r="E2702">
        <v>1</v>
      </c>
      <c r="F2702">
        <v>1</v>
      </c>
      <c r="G2702">
        <v>1998</v>
      </c>
      <c r="H2702">
        <v>1</v>
      </c>
      <c r="I2702">
        <v>1998</v>
      </c>
      <c r="J2702" t="s">
        <v>1250</v>
      </c>
      <c r="K2702" t="s">
        <v>574</v>
      </c>
      <c r="L2702">
        <v>21.6844</v>
      </c>
      <c r="M2702">
        <v>26.476800000000001</v>
      </c>
      <c r="N2702">
        <v>78.723699999999994</v>
      </c>
      <c r="O2702">
        <v>183.59899999999999</v>
      </c>
      <c r="P2702">
        <v>285.37200000000001</v>
      </c>
      <c r="Q2702">
        <v>287.93700000000001</v>
      </c>
      <c r="R2702">
        <v>206.94300000000001</v>
      </c>
      <c r="S2702">
        <v>170.36799999999999</v>
      </c>
      <c r="T2702">
        <v>298.25400000000002</v>
      </c>
      <c r="U2702">
        <v>651.46500000000003</v>
      </c>
      <c r="V2702">
        <v>1151.1300000000001</v>
      </c>
      <c r="W2702">
        <v>1552.65</v>
      </c>
      <c r="X2702">
        <v>1689.31</v>
      </c>
      <c r="Y2702">
        <v>1624.02</v>
      </c>
      <c r="Z2702">
        <v>1457.84</v>
      </c>
      <c r="AA2702">
        <v>1247.78</v>
      </c>
      <c r="AB2702">
        <v>1100.4000000000001</v>
      </c>
      <c r="AC2702">
        <v>1098.8599999999999</v>
      </c>
      <c r="AD2702">
        <v>1195.04</v>
      </c>
      <c r="AE2702">
        <v>1289.29</v>
      </c>
      <c r="AF2702">
        <v>1366.09</v>
      </c>
      <c r="AG2702">
        <v>1501.27</v>
      </c>
      <c r="AH2702">
        <v>1745.19</v>
      </c>
      <c r="AI2702">
        <v>2020.25</v>
      </c>
      <c r="AJ2702">
        <v>2151.41</v>
      </c>
      <c r="AK2702">
        <v>2010.53</v>
      </c>
      <c r="AL2702">
        <v>1627.91</v>
      </c>
      <c r="AM2702">
        <v>1157.8499999999999</v>
      </c>
      <c r="AN2702">
        <v>752.19899999999996</v>
      </c>
      <c r="AO2702">
        <v>477.65</v>
      </c>
      <c r="AP2702">
        <v>323.30399999999997</v>
      </c>
      <c r="AQ2702">
        <v>246.86099999999999</v>
      </c>
      <c r="AR2702">
        <v>207.98699999999999</v>
      </c>
      <c r="AS2702">
        <v>180.44900000000001</v>
      </c>
      <c r="AT2702">
        <v>152.65899999999999</v>
      </c>
      <c r="AU2702">
        <v>123.276</v>
      </c>
      <c r="AV2702">
        <v>95.274299999999997</v>
      </c>
      <c r="AW2702">
        <v>71.418999999999997</v>
      </c>
      <c r="AX2702">
        <v>52.578899999999997</v>
      </c>
      <c r="AY2702">
        <v>38.168700000000001</v>
      </c>
      <c r="AZ2702">
        <v>27.176300000000001</v>
      </c>
      <c r="BA2702">
        <v>18.789899999999999</v>
      </c>
      <c r="BB2702">
        <v>12.4975</v>
      </c>
      <c r="BC2702">
        <v>7.9463499999999998</v>
      </c>
      <c r="BD2702">
        <v>4.8158300000000001</v>
      </c>
      <c r="BE2702">
        <v>5.5148700000000002</v>
      </c>
    </row>
    <row r="2703" spans="1:57" x14ac:dyDescent="0.35">
      <c r="A2703">
        <v>1</v>
      </c>
      <c r="B2703">
        <v>1</v>
      </c>
      <c r="C2703">
        <v>1</v>
      </c>
      <c r="D2703">
        <v>1</v>
      </c>
      <c r="E2703">
        <v>1</v>
      </c>
      <c r="F2703">
        <v>1</v>
      </c>
      <c r="G2703">
        <v>1998</v>
      </c>
      <c r="H2703">
        <v>1</v>
      </c>
      <c r="I2703">
        <v>1998.5</v>
      </c>
      <c r="J2703" t="s">
        <v>1251</v>
      </c>
      <c r="K2703" t="s">
        <v>574</v>
      </c>
      <c r="L2703">
        <v>6.3533099999999996</v>
      </c>
      <c r="M2703">
        <v>16.3232</v>
      </c>
      <c r="N2703">
        <v>41.125300000000003</v>
      </c>
      <c r="O2703">
        <v>90.863699999999994</v>
      </c>
      <c r="P2703">
        <v>210.86500000000001</v>
      </c>
      <c r="Q2703">
        <v>410.86200000000002</v>
      </c>
      <c r="R2703">
        <v>557.78</v>
      </c>
      <c r="S2703">
        <v>512.43399999999997</v>
      </c>
      <c r="T2703">
        <v>365.64499999999998</v>
      </c>
      <c r="U2703">
        <v>352.92399999999998</v>
      </c>
      <c r="V2703">
        <v>624.79399999999998</v>
      </c>
      <c r="W2703">
        <v>1145.83</v>
      </c>
      <c r="X2703">
        <v>1676.23</v>
      </c>
      <c r="Y2703">
        <v>1947.75</v>
      </c>
      <c r="Z2703">
        <v>1918.05</v>
      </c>
      <c r="AA2703">
        <v>1714.87</v>
      </c>
      <c r="AB2703">
        <v>1453.98</v>
      </c>
      <c r="AC2703">
        <v>1241.56</v>
      </c>
      <c r="AD2703">
        <v>1163.9100000000001</v>
      </c>
      <c r="AE2703">
        <v>1203.1300000000001</v>
      </c>
      <c r="AF2703">
        <v>1275.0899999999999</v>
      </c>
      <c r="AG2703">
        <v>1349.29</v>
      </c>
      <c r="AH2703">
        <v>1470.13</v>
      </c>
      <c r="AI2703">
        <v>1661.56</v>
      </c>
      <c r="AJ2703">
        <v>1847.1</v>
      </c>
      <c r="AK2703">
        <v>1888.15</v>
      </c>
      <c r="AL2703">
        <v>1703.79</v>
      </c>
      <c r="AM2703">
        <v>1342.81</v>
      </c>
      <c r="AN2703">
        <v>937.87400000000002</v>
      </c>
      <c r="AO2703">
        <v>604.41</v>
      </c>
      <c r="AP2703">
        <v>385.12799999999999</v>
      </c>
      <c r="AQ2703">
        <v>263.315</v>
      </c>
      <c r="AR2703">
        <v>201.255</v>
      </c>
      <c r="AS2703">
        <v>166.39</v>
      </c>
      <c r="AT2703">
        <v>139.655</v>
      </c>
      <c r="AU2703">
        <v>113.932</v>
      </c>
      <c r="AV2703">
        <v>89.065399999999997</v>
      </c>
      <c r="AW2703">
        <v>67.026600000000002</v>
      </c>
      <c r="AX2703">
        <v>49.112099999999998</v>
      </c>
      <c r="AY2703">
        <v>35.332000000000001</v>
      </c>
      <c r="AZ2703">
        <v>24.967099999999999</v>
      </c>
      <c r="BA2703">
        <v>17.216699999999999</v>
      </c>
      <c r="BB2703">
        <v>11.480399999999999</v>
      </c>
      <c r="BC2703">
        <v>7.3452599999999997</v>
      </c>
      <c r="BD2703">
        <v>4.4868499999999996</v>
      </c>
      <c r="BE2703">
        <v>5.2064700000000004</v>
      </c>
    </row>
    <row r="2704" spans="1:57" x14ac:dyDescent="0.35">
      <c r="A2704">
        <v>1</v>
      </c>
      <c r="B2704">
        <v>1</v>
      </c>
      <c r="C2704">
        <v>1</v>
      </c>
      <c r="D2704">
        <v>1</v>
      </c>
      <c r="E2704">
        <v>1</v>
      </c>
      <c r="F2704">
        <v>1</v>
      </c>
      <c r="G2704">
        <v>1999</v>
      </c>
      <c r="H2704">
        <v>1</v>
      </c>
      <c r="I2704">
        <v>1999</v>
      </c>
      <c r="J2704" t="s">
        <v>1250</v>
      </c>
      <c r="K2704" t="s">
        <v>574</v>
      </c>
      <c r="L2704">
        <v>66.825100000000006</v>
      </c>
      <c r="M2704">
        <v>43.525799999999997</v>
      </c>
      <c r="N2704">
        <v>57.416499999999999</v>
      </c>
      <c r="O2704">
        <v>76.244699999999995</v>
      </c>
      <c r="P2704">
        <v>115.953</v>
      </c>
      <c r="Q2704">
        <v>206.15100000000001</v>
      </c>
      <c r="R2704">
        <v>420.803</v>
      </c>
      <c r="S2704">
        <v>739.74900000000002</v>
      </c>
      <c r="T2704">
        <v>925.75699999999995</v>
      </c>
      <c r="U2704">
        <v>814.49900000000002</v>
      </c>
      <c r="V2704">
        <v>619.99300000000005</v>
      </c>
      <c r="W2704">
        <v>693.03800000000001</v>
      </c>
      <c r="X2704">
        <v>1136.76</v>
      </c>
      <c r="Y2704">
        <v>1731.78</v>
      </c>
      <c r="Z2704">
        <v>2134.59</v>
      </c>
      <c r="AA2704">
        <v>2181.65</v>
      </c>
      <c r="AB2704">
        <v>1965.43</v>
      </c>
      <c r="AC2704">
        <v>1652.61</v>
      </c>
      <c r="AD2704">
        <v>1378.25</v>
      </c>
      <c r="AE2704">
        <v>1231.5999999999999</v>
      </c>
      <c r="AF2704">
        <v>1212.6600000000001</v>
      </c>
      <c r="AG2704">
        <v>1254.3699999999999</v>
      </c>
      <c r="AH2704">
        <v>1318.05</v>
      </c>
      <c r="AI2704">
        <v>1419.89</v>
      </c>
      <c r="AJ2704">
        <v>1559.51</v>
      </c>
      <c r="AK2704">
        <v>1664.12</v>
      </c>
      <c r="AL2704">
        <v>1630.31</v>
      </c>
      <c r="AM2704">
        <v>1417.04</v>
      </c>
      <c r="AN2704">
        <v>1084.3900000000001</v>
      </c>
      <c r="AO2704">
        <v>742.66300000000001</v>
      </c>
      <c r="AP2704">
        <v>474.95499999999998</v>
      </c>
      <c r="AQ2704">
        <v>304.06700000000001</v>
      </c>
      <c r="AR2704">
        <v>209.71700000000001</v>
      </c>
      <c r="AS2704">
        <v>159.74</v>
      </c>
      <c r="AT2704">
        <v>129.17599999999999</v>
      </c>
      <c r="AU2704">
        <v>104.874</v>
      </c>
      <c r="AV2704">
        <v>82.639700000000005</v>
      </c>
      <c r="AW2704">
        <v>62.643799999999999</v>
      </c>
      <c r="AX2704">
        <v>45.927</v>
      </c>
      <c r="AY2704">
        <v>32.855600000000003</v>
      </c>
      <c r="AZ2704">
        <v>23.043600000000001</v>
      </c>
      <c r="BA2704">
        <v>15.810499999999999</v>
      </c>
      <c r="BB2704">
        <v>10.5374</v>
      </c>
      <c r="BC2704">
        <v>6.7666399999999998</v>
      </c>
      <c r="BD2704">
        <v>4.15944</v>
      </c>
      <c r="BE2704">
        <v>4.8871500000000001</v>
      </c>
    </row>
    <row r="2705" spans="1:57" x14ac:dyDescent="0.35">
      <c r="A2705">
        <v>1</v>
      </c>
      <c r="B2705">
        <v>1</v>
      </c>
      <c r="C2705">
        <v>1</v>
      </c>
      <c r="D2705">
        <v>1</v>
      </c>
      <c r="E2705">
        <v>1</v>
      </c>
      <c r="F2705">
        <v>1</v>
      </c>
      <c r="G2705">
        <v>1999</v>
      </c>
      <c r="H2705">
        <v>1</v>
      </c>
      <c r="I2705">
        <v>1999.5</v>
      </c>
      <c r="J2705" t="s">
        <v>1251</v>
      </c>
      <c r="K2705" t="s">
        <v>574</v>
      </c>
      <c r="L2705">
        <v>21.334499999999998</v>
      </c>
      <c r="M2705">
        <v>52.387599999999999</v>
      </c>
      <c r="N2705">
        <v>110.83499999999999</v>
      </c>
      <c r="O2705">
        <v>145.14500000000001</v>
      </c>
      <c r="P2705">
        <v>150.37100000000001</v>
      </c>
      <c r="Q2705">
        <v>177.98500000000001</v>
      </c>
      <c r="R2705">
        <v>267.18200000000002</v>
      </c>
      <c r="S2705">
        <v>464.95</v>
      </c>
      <c r="T2705">
        <v>811.99</v>
      </c>
      <c r="U2705">
        <v>1150.93</v>
      </c>
      <c r="V2705">
        <v>1194.6400000000001</v>
      </c>
      <c r="W2705">
        <v>967.37300000000005</v>
      </c>
      <c r="X2705">
        <v>859.21900000000005</v>
      </c>
      <c r="Y2705">
        <v>1152.33</v>
      </c>
      <c r="Z2705">
        <v>1726.5</v>
      </c>
      <c r="AA2705">
        <v>2212.62</v>
      </c>
      <c r="AB2705">
        <v>2344.63</v>
      </c>
      <c r="AC2705">
        <v>2143.91</v>
      </c>
      <c r="AD2705">
        <v>1794.48</v>
      </c>
      <c r="AE2705">
        <v>1468.04</v>
      </c>
      <c r="AF2705">
        <v>1264.3900000000001</v>
      </c>
      <c r="AG2705">
        <v>1193.8599999999999</v>
      </c>
      <c r="AH2705">
        <v>1203.81</v>
      </c>
      <c r="AI2705">
        <v>1251.9000000000001</v>
      </c>
      <c r="AJ2705">
        <v>1330.81</v>
      </c>
      <c r="AK2705">
        <v>1420.34</v>
      </c>
      <c r="AL2705">
        <v>1455.26</v>
      </c>
      <c r="AM2705">
        <v>1365.68</v>
      </c>
      <c r="AN2705">
        <v>1142.07</v>
      </c>
      <c r="AO2705">
        <v>847.69200000000001</v>
      </c>
      <c r="AP2705">
        <v>569.24199999999996</v>
      </c>
      <c r="AQ2705">
        <v>361.75599999999997</v>
      </c>
      <c r="AR2705">
        <v>232.941</v>
      </c>
      <c r="AS2705">
        <v>161.733</v>
      </c>
      <c r="AT2705">
        <v>122.26300000000001</v>
      </c>
      <c r="AU2705">
        <v>96.486599999999996</v>
      </c>
      <c r="AV2705">
        <v>75.801900000000003</v>
      </c>
      <c r="AW2705">
        <v>57.787700000000001</v>
      </c>
      <c r="AX2705">
        <v>42.532499999999999</v>
      </c>
      <c r="AY2705">
        <v>30.379899999999999</v>
      </c>
      <c r="AZ2705">
        <v>21.190100000000001</v>
      </c>
      <c r="BA2705">
        <v>14.456899999999999</v>
      </c>
      <c r="BB2705">
        <v>9.6095699999999997</v>
      </c>
      <c r="BC2705">
        <v>6.1792299999999996</v>
      </c>
      <c r="BD2705">
        <v>3.8161900000000002</v>
      </c>
      <c r="BE2705">
        <v>4.5406500000000003</v>
      </c>
    </row>
    <row r="2706" spans="1:57" x14ac:dyDescent="0.35">
      <c r="A2706">
        <v>1</v>
      </c>
      <c r="B2706">
        <v>1</v>
      </c>
      <c r="C2706">
        <v>1</v>
      </c>
      <c r="D2706">
        <v>1</v>
      </c>
      <c r="E2706">
        <v>1</v>
      </c>
      <c r="F2706">
        <v>1</v>
      </c>
      <c r="G2706">
        <v>2000</v>
      </c>
      <c r="H2706">
        <v>1</v>
      </c>
      <c r="I2706">
        <v>2000</v>
      </c>
      <c r="J2706" t="s">
        <v>1250</v>
      </c>
      <c r="K2706" t="s">
        <v>574</v>
      </c>
      <c r="L2706">
        <v>30.703700000000001</v>
      </c>
      <c r="M2706">
        <v>31.860099999999999</v>
      </c>
      <c r="N2706">
        <v>84.103300000000004</v>
      </c>
      <c r="O2706">
        <v>187.88300000000001</v>
      </c>
      <c r="P2706">
        <v>293.64699999999999</v>
      </c>
      <c r="Q2706">
        <v>318.98899999999998</v>
      </c>
      <c r="R2706">
        <v>298.53199999999998</v>
      </c>
      <c r="S2706">
        <v>352.87799999999999</v>
      </c>
      <c r="T2706">
        <v>548.33500000000004</v>
      </c>
      <c r="U2706">
        <v>900.05799999999999</v>
      </c>
      <c r="V2706">
        <v>1317.92</v>
      </c>
      <c r="W2706">
        <v>1524.87</v>
      </c>
      <c r="X2706">
        <v>1369.87</v>
      </c>
      <c r="Y2706">
        <v>1142.82</v>
      </c>
      <c r="Z2706">
        <v>1252.3900000000001</v>
      </c>
      <c r="AA2706">
        <v>1732.79</v>
      </c>
      <c r="AB2706">
        <v>2243.1999999999998</v>
      </c>
      <c r="AC2706">
        <v>2442.7399999999998</v>
      </c>
      <c r="AD2706">
        <v>2271.96</v>
      </c>
      <c r="AE2706">
        <v>1901.89</v>
      </c>
      <c r="AF2706">
        <v>1532.68</v>
      </c>
      <c r="AG2706">
        <v>1281.73</v>
      </c>
      <c r="AH2706">
        <v>1167.9000000000001</v>
      </c>
      <c r="AI2706">
        <v>1147.69</v>
      </c>
      <c r="AJ2706">
        <v>1175.8699999999999</v>
      </c>
      <c r="AK2706">
        <v>1227.4100000000001</v>
      </c>
      <c r="AL2706">
        <v>1269.27</v>
      </c>
      <c r="AM2706">
        <v>1247.1199999999999</v>
      </c>
      <c r="AN2706">
        <v>1120.0899999999999</v>
      </c>
      <c r="AO2706">
        <v>900.43100000000004</v>
      </c>
      <c r="AP2706">
        <v>647.93299999999999</v>
      </c>
      <c r="AQ2706">
        <v>426.81</v>
      </c>
      <c r="AR2706">
        <v>269.827</v>
      </c>
      <c r="AS2706">
        <v>174.69399999999999</v>
      </c>
      <c r="AT2706">
        <v>121.66800000000001</v>
      </c>
      <c r="AU2706">
        <v>90.8994</v>
      </c>
      <c r="AV2706">
        <v>69.885300000000001</v>
      </c>
      <c r="AW2706">
        <v>53.162500000000001</v>
      </c>
      <c r="AX2706">
        <v>39.265099999999997</v>
      </c>
      <c r="AY2706">
        <v>28.082999999999998</v>
      </c>
      <c r="AZ2706">
        <v>19.533000000000001</v>
      </c>
      <c r="BA2706">
        <v>13.260199999999999</v>
      </c>
      <c r="BB2706">
        <v>8.7787400000000009</v>
      </c>
      <c r="BC2706">
        <v>5.6393599999999999</v>
      </c>
      <c r="BD2706">
        <v>3.49098</v>
      </c>
      <c r="BE2706">
        <v>4.1962000000000002</v>
      </c>
    </row>
    <row r="2707" spans="1:57" x14ac:dyDescent="0.35">
      <c r="A2707">
        <v>1</v>
      </c>
      <c r="B2707">
        <v>1</v>
      </c>
      <c r="C2707">
        <v>1</v>
      </c>
      <c r="D2707">
        <v>1</v>
      </c>
      <c r="E2707">
        <v>1</v>
      </c>
      <c r="F2707">
        <v>1</v>
      </c>
      <c r="G2707">
        <v>2000</v>
      </c>
      <c r="H2707">
        <v>1</v>
      </c>
      <c r="I2707">
        <v>2000.5</v>
      </c>
      <c r="J2707" t="s">
        <v>1251</v>
      </c>
      <c r="K2707" t="s">
        <v>574</v>
      </c>
      <c r="L2707">
        <v>9.2554999999999996</v>
      </c>
      <c r="M2707">
        <v>23.4208</v>
      </c>
      <c r="N2707">
        <v>55.879300000000001</v>
      </c>
      <c r="O2707">
        <v>108.724</v>
      </c>
      <c r="P2707">
        <v>224.90299999999999</v>
      </c>
      <c r="Q2707">
        <v>422.51</v>
      </c>
      <c r="R2707">
        <v>584.15700000000004</v>
      </c>
      <c r="S2707">
        <v>593.00400000000002</v>
      </c>
      <c r="T2707">
        <v>549.56600000000003</v>
      </c>
      <c r="U2707">
        <v>646.65800000000002</v>
      </c>
      <c r="V2707">
        <v>959.69899999999996</v>
      </c>
      <c r="W2707">
        <v>1413.73</v>
      </c>
      <c r="X2707">
        <v>1755.12</v>
      </c>
      <c r="Y2707">
        <v>1731.79</v>
      </c>
      <c r="Z2707">
        <v>1477.28</v>
      </c>
      <c r="AA2707">
        <v>1421.34</v>
      </c>
      <c r="AB2707">
        <v>1751.96</v>
      </c>
      <c r="AC2707">
        <v>2216.37</v>
      </c>
      <c r="AD2707">
        <v>2444.89</v>
      </c>
      <c r="AE2707">
        <v>2306.81</v>
      </c>
      <c r="AF2707">
        <v>1938.3</v>
      </c>
      <c r="AG2707">
        <v>1548.42</v>
      </c>
      <c r="AH2707">
        <v>1269.0999999999999</v>
      </c>
      <c r="AI2707">
        <v>1126.9000000000001</v>
      </c>
      <c r="AJ2707">
        <v>1084.0899999999999</v>
      </c>
      <c r="AK2707">
        <v>1093.08</v>
      </c>
      <c r="AL2707">
        <v>1117.05</v>
      </c>
      <c r="AM2707">
        <v>1117.21</v>
      </c>
      <c r="AN2707">
        <v>1052.17</v>
      </c>
      <c r="AO2707">
        <v>904.37599999999998</v>
      </c>
      <c r="AP2707">
        <v>698.95299999999997</v>
      </c>
      <c r="AQ2707">
        <v>487.87900000000002</v>
      </c>
      <c r="AR2707">
        <v>315.66800000000001</v>
      </c>
      <c r="AS2707">
        <v>198.77199999999999</v>
      </c>
      <c r="AT2707">
        <v>129.25700000000001</v>
      </c>
      <c r="AU2707">
        <v>89.951599999999999</v>
      </c>
      <c r="AV2707">
        <v>66.179299999999998</v>
      </c>
      <c r="AW2707">
        <v>49.515799999999999</v>
      </c>
      <c r="AX2707">
        <v>36.502000000000002</v>
      </c>
      <c r="AY2707">
        <v>26.1492</v>
      </c>
      <c r="AZ2707">
        <v>18.180099999999999</v>
      </c>
      <c r="BA2707">
        <v>12.302300000000001</v>
      </c>
      <c r="BB2707">
        <v>8.1125799999999995</v>
      </c>
      <c r="BC2707">
        <v>5.1995699999999996</v>
      </c>
      <c r="BD2707">
        <v>3.2208000000000001</v>
      </c>
      <c r="BE2707">
        <v>3.9058199999999998</v>
      </c>
    </row>
    <row r="2708" spans="1:57" x14ac:dyDescent="0.35">
      <c r="A2708">
        <v>1</v>
      </c>
      <c r="B2708">
        <v>1</v>
      </c>
      <c r="C2708">
        <v>1</v>
      </c>
      <c r="D2708">
        <v>1</v>
      </c>
      <c r="E2708">
        <v>1</v>
      </c>
      <c r="F2708">
        <v>1</v>
      </c>
      <c r="G2708">
        <v>2001</v>
      </c>
      <c r="H2708">
        <v>1</v>
      </c>
      <c r="I2708">
        <v>2001</v>
      </c>
      <c r="J2708" t="s">
        <v>1250</v>
      </c>
      <c r="K2708" t="s">
        <v>574</v>
      </c>
      <c r="L2708">
        <v>32.975999999999999</v>
      </c>
      <c r="M2708">
        <v>25.408300000000001</v>
      </c>
      <c r="N2708">
        <v>47.573900000000002</v>
      </c>
      <c r="O2708">
        <v>90.070899999999995</v>
      </c>
      <c r="P2708">
        <v>151.155</v>
      </c>
      <c r="Q2708">
        <v>244.5</v>
      </c>
      <c r="R2708">
        <v>449.26400000000001</v>
      </c>
      <c r="S2708">
        <v>769.23800000000006</v>
      </c>
      <c r="T2708">
        <v>996.43399999999997</v>
      </c>
      <c r="U2708">
        <v>986.94799999999998</v>
      </c>
      <c r="V2708">
        <v>930.27300000000002</v>
      </c>
      <c r="W2708">
        <v>1094.22</v>
      </c>
      <c r="X2708">
        <v>1505.02</v>
      </c>
      <c r="Y2708">
        <v>1920.35</v>
      </c>
      <c r="Z2708">
        <v>2026.78</v>
      </c>
      <c r="AA2708">
        <v>1813.42</v>
      </c>
      <c r="AB2708">
        <v>1649.22</v>
      </c>
      <c r="AC2708">
        <v>1822.1</v>
      </c>
      <c r="AD2708">
        <v>2192.73</v>
      </c>
      <c r="AE2708">
        <v>2407.6</v>
      </c>
      <c r="AF2708">
        <v>2287.23</v>
      </c>
      <c r="AG2708">
        <v>1927.2</v>
      </c>
      <c r="AH2708">
        <v>1529.86</v>
      </c>
      <c r="AI2708">
        <v>1234.51</v>
      </c>
      <c r="AJ2708">
        <v>1073.48</v>
      </c>
      <c r="AK2708">
        <v>1012.26</v>
      </c>
      <c r="AL2708">
        <v>1001.04</v>
      </c>
      <c r="AM2708">
        <v>996.58299999999997</v>
      </c>
      <c r="AN2708">
        <v>960.76800000000003</v>
      </c>
      <c r="AO2708">
        <v>866.14400000000001</v>
      </c>
      <c r="AP2708">
        <v>712.33</v>
      </c>
      <c r="AQ2708">
        <v>529.49400000000003</v>
      </c>
      <c r="AR2708">
        <v>358.89600000000002</v>
      </c>
      <c r="AS2708">
        <v>228.44</v>
      </c>
      <c r="AT2708">
        <v>143.38</v>
      </c>
      <c r="AU2708">
        <v>93.4589</v>
      </c>
      <c r="AV2708">
        <v>64.723200000000006</v>
      </c>
      <c r="AW2708">
        <v>46.753900000000002</v>
      </c>
      <c r="AX2708">
        <v>34.024099999999997</v>
      </c>
      <c r="AY2708">
        <v>24.3245</v>
      </c>
      <c r="AZ2708">
        <v>16.912800000000001</v>
      </c>
      <c r="BA2708">
        <v>11.4261</v>
      </c>
      <c r="BB2708">
        <v>7.5101899999999997</v>
      </c>
      <c r="BC2708">
        <v>4.7986300000000002</v>
      </c>
      <c r="BD2708">
        <v>2.9688699999999999</v>
      </c>
      <c r="BE2708">
        <v>3.6192899999999999</v>
      </c>
    </row>
    <row r="2709" spans="1:57" x14ac:dyDescent="0.35">
      <c r="A2709">
        <v>1</v>
      </c>
      <c r="B2709">
        <v>1</v>
      </c>
      <c r="C2709">
        <v>1</v>
      </c>
      <c r="D2709">
        <v>1</v>
      </c>
      <c r="E2709">
        <v>1</v>
      </c>
      <c r="F2709">
        <v>1</v>
      </c>
      <c r="G2709">
        <v>2001</v>
      </c>
      <c r="H2709">
        <v>1</v>
      </c>
      <c r="I2709">
        <v>2001.5</v>
      </c>
      <c r="J2709" t="s">
        <v>1251</v>
      </c>
      <c r="K2709" t="s">
        <v>574</v>
      </c>
      <c r="L2709">
        <v>10.3469</v>
      </c>
      <c r="M2709">
        <v>25.636800000000001</v>
      </c>
      <c r="N2709">
        <v>56.336500000000001</v>
      </c>
      <c r="O2709">
        <v>85.623000000000005</v>
      </c>
      <c r="P2709">
        <v>126.962</v>
      </c>
      <c r="Q2709">
        <v>210.43899999999999</v>
      </c>
      <c r="R2709">
        <v>336.44900000000001</v>
      </c>
      <c r="S2709">
        <v>533.82899999999995</v>
      </c>
      <c r="T2709">
        <v>866.07799999999997</v>
      </c>
      <c r="U2709">
        <v>1222.44</v>
      </c>
      <c r="V2709">
        <v>1352.47</v>
      </c>
      <c r="W2709">
        <v>1272.6600000000001</v>
      </c>
      <c r="X2709">
        <v>1296.3399999999999</v>
      </c>
      <c r="Y2709">
        <v>1602.7</v>
      </c>
      <c r="Z2709">
        <v>2022</v>
      </c>
      <c r="AA2709">
        <v>2219.71</v>
      </c>
      <c r="AB2709">
        <v>2076.91</v>
      </c>
      <c r="AC2709">
        <v>1863.15</v>
      </c>
      <c r="AD2709">
        <v>1896.59</v>
      </c>
      <c r="AE2709">
        <v>2143.13</v>
      </c>
      <c r="AF2709">
        <v>2305.0500000000002</v>
      </c>
      <c r="AG2709">
        <v>2186.0300000000002</v>
      </c>
      <c r="AH2709">
        <v>1843.54</v>
      </c>
      <c r="AI2709">
        <v>1458.66</v>
      </c>
      <c r="AJ2709">
        <v>1166.19</v>
      </c>
      <c r="AK2709">
        <v>999.82899999999995</v>
      </c>
      <c r="AL2709">
        <v>927.06600000000003</v>
      </c>
      <c r="AM2709">
        <v>897.74099999999999</v>
      </c>
      <c r="AN2709">
        <v>867.74400000000003</v>
      </c>
      <c r="AO2709">
        <v>804.58</v>
      </c>
      <c r="AP2709">
        <v>693.91700000000003</v>
      </c>
      <c r="AQ2709">
        <v>546.29899999999998</v>
      </c>
      <c r="AR2709">
        <v>391.01400000000001</v>
      </c>
      <c r="AS2709">
        <v>257.81299999999999</v>
      </c>
      <c r="AT2709">
        <v>161.73400000000001</v>
      </c>
      <c r="AU2709">
        <v>101.22499999999999</v>
      </c>
      <c r="AV2709">
        <v>65.977199999999996</v>
      </c>
      <c r="AW2709">
        <v>45.299599999999998</v>
      </c>
      <c r="AX2709">
        <v>32.057200000000002</v>
      </c>
      <c r="AY2709">
        <v>22.685600000000001</v>
      </c>
      <c r="AZ2709">
        <v>15.7385</v>
      </c>
      <c r="BA2709">
        <v>10.6234</v>
      </c>
      <c r="BB2709">
        <v>6.9686399999999997</v>
      </c>
      <c r="BC2709">
        <v>4.4409200000000002</v>
      </c>
      <c r="BD2709">
        <v>2.7427899999999998</v>
      </c>
      <c r="BE2709">
        <v>3.3567900000000002</v>
      </c>
    </row>
    <row r="2710" spans="1:57" x14ac:dyDescent="0.35">
      <c r="A2710">
        <v>1</v>
      </c>
      <c r="B2710">
        <v>1</v>
      </c>
      <c r="C2710">
        <v>1</v>
      </c>
      <c r="D2710">
        <v>1</v>
      </c>
      <c r="E2710">
        <v>1</v>
      </c>
      <c r="F2710">
        <v>1</v>
      </c>
      <c r="G2710">
        <v>2002</v>
      </c>
      <c r="H2710">
        <v>1</v>
      </c>
      <c r="I2710">
        <v>2002</v>
      </c>
      <c r="J2710" t="s">
        <v>1250</v>
      </c>
      <c r="K2710" t="s">
        <v>574</v>
      </c>
      <c r="L2710">
        <v>51.045299999999997</v>
      </c>
      <c r="M2710">
        <v>36.792700000000004</v>
      </c>
      <c r="N2710">
        <v>61.050600000000003</v>
      </c>
      <c r="O2710">
        <v>103.023</v>
      </c>
      <c r="P2710">
        <v>153.34200000000001</v>
      </c>
      <c r="Q2710">
        <v>191.25299999999999</v>
      </c>
      <c r="R2710">
        <v>257.58699999999999</v>
      </c>
      <c r="S2710">
        <v>413.97800000000001</v>
      </c>
      <c r="T2710">
        <v>664.48400000000004</v>
      </c>
      <c r="U2710">
        <v>1012.85</v>
      </c>
      <c r="V2710">
        <v>1421.23</v>
      </c>
      <c r="W2710">
        <v>1682.23</v>
      </c>
      <c r="X2710">
        <v>1664.62</v>
      </c>
      <c r="Y2710">
        <v>1593.42</v>
      </c>
      <c r="Z2710">
        <v>1759.93</v>
      </c>
      <c r="AA2710">
        <v>2119.4699999999998</v>
      </c>
      <c r="AB2710">
        <v>2356.69</v>
      </c>
      <c r="AC2710">
        <v>2278.15</v>
      </c>
      <c r="AD2710">
        <v>2053.4299999999998</v>
      </c>
      <c r="AE2710">
        <v>1982.59</v>
      </c>
      <c r="AF2710">
        <v>2104.46</v>
      </c>
      <c r="AG2710">
        <v>2190.4</v>
      </c>
      <c r="AH2710">
        <v>2054</v>
      </c>
      <c r="AI2710">
        <v>1725.86</v>
      </c>
      <c r="AJ2710">
        <v>1360.72</v>
      </c>
      <c r="AK2710">
        <v>1080.54</v>
      </c>
      <c r="AL2710">
        <v>915.80700000000002</v>
      </c>
      <c r="AM2710">
        <v>834.78399999999999</v>
      </c>
      <c r="AN2710">
        <v>788.827</v>
      </c>
      <c r="AO2710">
        <v>737.24</v>
      </c>
      <c r="AP2710">
        <v>655.77800000000002</v>
      </c>
      <c r="AQ2710">
        <v>540.71900000000005</v>
      </c>
      <c r="AR2710">
        <v>407.75200000000001</v>
      </c>
      <c r="AS2710">
        <v>281.43599999999998</v>
      </c>
      <c r="AT2710">
        <v>180.875</v>
      </c>
      <c r="AU2710">
        <v>112.026</v>
      </c>
      <c r="AV2710">
        <v>69.899299999999997</v>
      </c>
      <c r="AW2710">
        <v>45.426499999999997</v>
      </c>
      <c r="AX2710">
        <v>30.817</v>
      </c>
      <c r="AY2710">
        <v>21.3263</v>
      </c>
      <c r="AZ2710">
        <v>14.6714</v>
      </c>
      <c r="BA2710">
        <v>9.8772099999999998</v>
      </c>
      <c r="BB2710">
        <v>6.4675000000000002</v>
      </c>
      <c r="BC2710">
        <v>4.1113799999999996</v>
      </c>
      <c r="BD2710">
        <v>2.5328900000000001</v>
      </c>
      <c r="BE2710">
        <v>3.1004800000000001</v>
      </c>
    </row>
    <row r="2711" spans="1:57" x14ac:dyDescent="0.35">
      <c r="A2711">
        <v>1</v>
      </c>
      <c r="B2711">
        <v>1</v>
      </c>
      <c r="C2711">
        <v>1</v>
      </c>
      <c r="D2711">
        <v>1</v>
      </c>
      <c r="E2711">
        <v>1</v>
      </c>
      <c r="F2711">
        <v>1</v>
      </c>
      <c r="G2711">
        <v>2002</v>
      </c>
      <c r="H2711">
        <v>1</v>
      </c>
      <c r="I2711">
        <v>2002.5</v>
      </c>
      <c r="J2711" t="s">
        <v>1251</v>
      </c>
      <c r="K2711" t="s">
        <v>574</v>
      </c>
      <c r="L2711">
        <v>16.133099999999999</v>
      </c>
      <c r="M2711">
        <v>39.822800000000001</v>
      </c>
      <c r="N2711">
        <v>86.143199999999993</v>
      </c>
      <c r="O2711">
        <v>123.4</v>
      </c>
      <c r="P2711">
        <v>160.87200000000001</v>
      </c>
      <c r="Q2711">
        <v>233.00800000000001</v>
      </c>
      <c r="R2711">
        <v>316.87900000000002</v>
      </c>
      <c r="S2711">
        <v>385.25</v>
      </c>
      <c r="T2711">
        <v>504.17399999999998</v>
      </c>
      <c r="U2711">
        <v>745.50699999999995</v>
      </c>
      <c r="V2711">
        <v>1111.45</v>
      </c>
      <c r="W2711">
        <v>1559.53</v>
      </c>
      <c r="X2711">
        <v>1926.82</v>
      </c>
      <c r="Y2711">
        <v>2016.63</v>
      </c>
      <c r="Z2711">
        <v>1921.2</v>
      </c>
      <c r="AA2711">
        <v>1952.26</v>
      </c>
      <c r="AB2711">
        <v>2197.65</v>
      </c>
      <c r="AC2711">
        <v>2414.37</v>
      </c>
      <c r="AD2711">
        <v>2375.39</v>
      </c>
      <c r="AE2711">
        <v>2161.67</v>
      </c>
      <c r="AF2711">
        <v>2023.55</v>
      </c>
      <c r="AG2711">
        <v>2036.63</v>
      </c>
      <c r="AH2711">
        <v>2040.51</v>
      </c>
      <c r="AI2711">
        <v>1879.05</v>
      </c>
      <c r="AJ2711">
        <v>1568.02</v>
      </c>
      <c r="AK2711">
        <v>1233.22</v>
      </c>
      <c r="AL2711">
        <v>976.57100000000003</v>
      </c>
      <c r="AM2711">
        <v>821.33900000000006</v>
      </c>
      <c r="AN2711">
        <v>736.471</v>
      </c>
      <c r="AO2711">
        <v>677.52200000000005</v>
      </c>
      <c r="AP2711">
        <v>610.54899999999998</v>
      </c>
      <c r="AQ2711">
        <v>520.22799999999995</v>
      </c>
      <c r="AR2711">
        <v>410.125</v>
      </c>
      <c r="AS2711">
        <v>296.60199999999998</v>
      </c>
      <c r="AT2711">
        <v>197.816</v>
      </c>
      <c r="AU2711">
        <v>124.21599999999999</v>
      </c>
      <c r="AV2711">
        <v>76.079899999999995</v>
      </c>
      <c r="AW2711">
        <v>47.295000000000002</v>
      </c>
      <c r="AX2711">
        <v>30.559799999999999</v>
      </c>
      <c r="AY2711">
        <v>20.425699999999999</v>
      </c>
      <c r="AZ2711">
        <v>13.8043</v>
      </c>
      <c r="BA2711">
        <v>9.2298200000000001</v>
      </c>
      <c r="BB2711">
        <v>6.0283300000000004</v>
      </c>
      <c r="BC2711">
        <v>3.82544</v>
      </c>
      <c r="BD2711">
        <v>2.3524500000000002</v>
      </c>
      <c r="BE2711">
        <v>2.8806600000000002</v>
      </c>
    </row>
    <row r="2712" spans="1:57" x14ac:dyDescent="0.35">
      <c r="A2712">
        <v>1</v>
      </c>
      <c r="B2712">
        <v>1</v>
      </c>
      <c r="C2712">
        <v>1</v>
      </c>
      <c r="D2712">
        <v>1</v>
      </c>
      <c r="E2712">
        <v>1</v>
      </c>
      <c r="F2712">
        <v>1</v>
      </c>
      <c r="G2712">
        <v>2003</v>
      </c>
      <c r="H2712">
        <v>1</v>
      </c>
      <c r="I2712">
        <v>2003</v>
      </c>
      <c r="J2712" t="s">
        <v>1250</v>
      </c>
      <c r="K2712" t="s">
        <v>574</v>
      </c>
      <c r="L2712">
        <v>52.026499999999999</v>
      </c>
      <c r="M2712">
        <v>41.096699999999998</v>
      </c>
      <c r="N2712">
        <v>79.746399999999994</v>
      </c>
      <c r="O2712">
        <v>151.64699999999999</v>
      </c>
      <c r="P2712">
        <v>231.45400000000001</v>
      </c>
      <c r="Q2712">
        <v>273.03899999999999</v>
      </c>
      <c r="R2712">
        <v>318.06799999999998</v>
      </c>
      <c r="S2712">
        <v>432.315</v>
      </c>
      <c r="T2712">
        <v>572.66800000000001</v>
      </c>
      <c r="U2712">
        <v>697.66300000000001</v>
      </c>
      <c r="V2712">
        <v>888.37699999999995</v>
      </c>
      <c r="W2712">
        <v>1226.77</v>
      </c>
      <c r="X2712">
        <v>1688.37</v>
      </c>
      <c r="Y2712">
        <v>2122.88</v>
      </c>
      <c r="Z2712">
        <v>2314.87</v>
      </c>
      <c r="AA2712">
        <v>2248.62</v>
      </c>
      <c r="AB2712">
        <v>2186.0700000000002</v>
      </c>
      <c r="AC2712">
        <v>2303.2399999999998</v>
      </c>
      <c r="AD2712">
        <v>2455</v>
      </c>
      <c r="AE2712">
        <v>2420.9299999999998</v>
      </c>
      <c r="AF2712">
        <v>2216.3000000000002</v>
      </c>
      <c r="AG2712">
        <v>2033.56</v>
      </c>
      <c r="AH2712">
        <v>1958.22</v>
      </c>
      <c r="AI2712">
        <v>1884.92</v>
      </c>
      <c r="AJ2712">
        <v>1694.73</v>
      </c>
      <c r="AK2712">
        <v>1398.52</v>
      </c>
      <c r="AL2712">
        <v>1095.5999999999999</v>
      </c>
      <c r="AM2712">
        <v>865.43600000000004</v>
      </c>
      <c r="AN2712">
        <v>722.08100000000002</v>
      </c>
      <c r="AO2712">
        <v>635.42600000000004</v>
      </c>
      <c r="AP2712">
        <v>567.08500000000004</v>
      </c>
      <c r="AQ2712">
        <v>491.29899999999998</v>
      </c>
      <c r="AR2712">
        <v>400.48599999999999</v>
      </c>
      <c r="AS2712">
        <v>301.96499999999997</v>
      </c>
      <c r="AT2712">
        <v>209.749</v>
      </c>
      <c r="AU2712">
        <v>135.482</v>
      </c>
      <c r="AV2712">
        <v>83.321299999999994</v>
      </c>
      <c r="AW2712">
        <v>50.526899999999998</v>
      </c>
      <c r="AX2712">
        <v>31.2563</v>
      </c>
      <c r="AY2712">
        <v>20.020600000000002</v>
      </c>
      <c r="AZ2712">
        <v>13.148099999999999</v>
      </c>
      <c r="BA2712">
        <v>8.6638300000000008</v>
      </c>
      <c r="BB2712">
        <v>5.6234400000000004</v>
      </c>
      <c r="BC2712">
        <v>3.5573899999999998</v>
      </c>
      <c r="BD2712">
        <v>2.1820300000000001</v>
      </c>
      <c r="BE2712">
        <v>2.6640799999999998</v>
      </c>
    </row>
    <row r="2713" spans="1:57" x14ac:dyDescent="0.35">
      <c r="A2713">
        <v>1</v>
      </c>
      <c r="B2713">
        <v>1</v>
      </c>
      <c r="C2713">
        <v>1</v>
      </c>
      <c r="D2713">
        <v>1</v>
      </c>
      <c r="E2713">
        <v>1</v>
      </c>
      <c r="F2713">
        <v>1</v>
      </c>
      <c r="G2713">
        <v>2003</v>
      </c>
      <c r="H2713">
        <v>1</v>
      </c>
      <c r="I2713">
        <v>2003.5</v>
      </c>
      <c r="J2713" t="s">
        <v>1251</v>
      </c>
      <c r="K2713" t="s">
        <v>574</v>
      </c>
      <c r="L2713">
        <v>16.2774</v>
      </c>
      <c r="M2713">
        <v>40.391100000000002</v>
      </c>
      <c r="N2713">
        <v>89.299499999999995</v>
      </c>
      <c r="O2713">
        <v>138.517</v>
      </c>
      <c r="P2713">
        <v>211.35300000000001</v>
      </c>
      <c r="Q2713">
        <v>342.24700000000001</v>
      </c>
      <c r="R2713">
        <v>470.37200000000001</v>
      </c>
      <c r="S2713">
        <v>529.21199999999999</v>
      </c>
      <c r="T2713">
        <v>588.66</v>
      </c>
      <c r="U2713">
        <v>714.13400000000001</v>
      </c>
      <c r="V2713">
        <v>860.25199999999995</v>
      </c>
      <c r="W2713">
        <v>1035.94</v>
      </c>
      <c r="X2713">
        <v>1337.7</v>
      </c>
      <c r="Y2713">
        <v>1785.07</v>
      </c>
      <c r="Z2713">
        <v>2246.4499999999998</v>
      </c>
      <c r="AA2713">
        <v>2507.16</v>
      </c>
      <c r="AB2713">
        <v>2486.1</v>
      </c>
      <c r="AC2713">
        <v>2369.5300000000002</v>
      </c>
      <c r="AD2713">
        <v>2364.34</v>
      </c>
      <c r="AE2713">
        <v>2420.84</v>
      </c>
      <c r="AF2713">
        <v>2361.25</v>
      </c>
      <c r="AG2713">
        <v>2161.4299999999998</v>
      </c>
      <c r="AH2713">
        <v>1954.2</v>
      </c>
      <c r="AI2713">
        <v>1815.51</v>
      </c>
      <c r="AJ2713">
        <v>1681.71</v>
      </c>
      <c r="AK2713">
        <v>1472.2</v>
      </c>
      <c r="AL2713">
        <v>1198.33</v>
      </c>
      <c r="AM2713">
        <v>934.40200000000004</v>
      </c>
      <c r="AN2713">
        <v>736.40200000000004</v>
      </c>
      <c r="AO2713">
        <v>609.00699999999995</v>
      </c>
      <c r="AP2713">
        <v>524.63</v>
      </c>
      <c r="AQ2713">
        <v>452.84699999999998</v>
      </c>
      <c r="AR2713">
        <v>376.404</v>
      </c>
      <c r="AS2713">
        <v>293.37799999999999</v>
      </c>
      <c r="AT2713">
        <v>211.74700000000001</v>
      </c>
      <c r="AU2713">
        <v>141.54</v>
      </c>
      <c r="AV2713">
        <v>88.766000000000005</v>
      </c>
      <c r="AW2713">
        <v>53.589100000000002</v>
      </c>
      <c r="AX2713">
        <v>32.198700000000002</v>
      </c>
      <c r="AY2713">
        <v>19.789000000000001</v>
      </c>
      <c r="AZ2713">
        <v>12.529199999999999</v>
      </c>
      <c r="BA2713">
        <v>8.0656499999999998</v>
      </c>
      <c r="BB2713">
        <v>5.1746800000000004</v>
      </c>
      <c r="BC2713">
        <v>3.2570100000000002</v>
      </c>
      <c r="BD2713">
        <v>1.9927900000000001</v>
      </c>
      <c r="BE2713">
        <v>2.42869</v>
      </c>
    </row>
    <row r="2714" spans="1:57" x14ac:dyDescent="0.35">
      <c r="A2714">
        <v>1</v>
      </c>
      <c r="B2714">
        <v>1</v>
      </c>
      <c r="C2714">
        <v>1</v>
      </c>
      <c r="D2714">
        <v>1</v>
      </c>
      <c r="E2714">
        <v>1</v>
      </c>
      <c r="F2714">
        <v>1</v>
      </c>
      <c r="G2714">
        <v>2004</v>
      </c>
      <c r="H2714">
        <v>1</v>
      </c>
      <c r="I2714">
        <v>2004</v>
      </c>
      <c r="J2714" t="s">
        <v>1250</v>
      </c>
      <c r="K2714" t="s">
        <v>574</v>
      </c>
      <c r="L2714">
        <v>39.8611</v>
      </c>
      <c r="M2714">
        <v>34.000500000000002</v>
      </c>
      <c r="N2714">
        <v>73.418199999999999</v>
      </c>
      <c r="O2714">
        <v>149.922</v>
      </c>
      <c r="P2714">
        <v>238.911</v>
      </c>
      <c r="Q2714">
        <v>307.65699999999998</v>
      </c>
      <c r="R2714">
        <v>419.65</v>
      </c>
      <c r="S2714">
        <v>629.99300000000005</v>
      </c>
      <c r="T2714">
        <v>826.93299999999999</v>
      </c>
      <c r="U2714">
        <v>909.91899999999998</v>
      </c>
      <c r="V2714">
        <v>960.22</v>
      </c>
      <c r="W2714">
        <v>1059.48</v>
      </c>
      <c r="X2714">
        <v>1214.1300000000001</v>
      </c>
      <c r="Y2714">
        <v>1477.35</v>
      </c>
      <c r="Z2714">
        <v>1890.46</v>
      </c>
      <c r="AA2714">
        <v>2350.98</v>
      </c>
      <c r="AB2714">
        <v>2649.51</v>
      </c>
      <c r="AC2714">
        <v>2667.45</v>
      </c>
      <c r="AD2714">
        <v>2524.92</v>
      </c>
      <c r="AE2714">
        <v>2422.73</v>
      </c>
      <c r="AF2714">
        <v>2380.1999999999998</v>
      </c>
      <c r="AG2714">
        <v>2274.23</v>
      </c>
      <c r="AH2714">
        <v>2066.02</v>
      </c>
      <c r="AI2714">
        <v>1840.56</v>
      </c>
      <c r="AJ2714">
        <v>1657.19</v>
      </c>
      <c r="AK2714">
        <v>1479.98</v>
      </c>
      <c r="AL2714">
        <v>1259.56</v>
      </c>
      <c r="AM2714">
        <v>1009.06</v>
      </c>
      <c r="AN2714">
        <v>781.88300000000004</v>
      </c>
      <c r="AO2714">
        <v>613.66099999999994</v>
      </c>
      <c r="AP2714">
        <v>501.55700000000002</v>
      </c>
      <c r="AQ2714">
        <v>421.46899999999999</v>
      </c>
      <c r="AR2714">
        <v>350.839</v>
      </c>
      <c r="AS2714">
        <v>279.35199999999998</v>
      </c>
      <c r="AT2714">
        <v>208.19200000000001</v>
      </c>
      <c r="AU2714">
        <v>144.02799999999999</v>
      </c>
      <c r="AV2714">
        <v>92.857500000000002</v>
      </c>
      <c r="AW2714">
        <v>56.695099999999996</v>
      </c>
      <c r="AX2714">
        <v>33.670499999999997</v>
      </c>
      <c r="AY2714">
        <v>20.049199999999999</v>
      </c>
      <c r="AZ2714">
        <v>12.2163</v>
      </c>
      <c r="BA2714">
        <v>7.6207900000000004</v>
      </c>
      <c r="BB2714">
        <v>4.7945500000000001</v>
      </c>
      <c r="BC2714">
        <v>2.9870800000000002</v>
      </c>
      <c r="BD2714">
        <v>1.8179700000000001</v>
      </c>
      <c r="BE2714">
        <v>2.2032799999999999</v>
      </c>
    </row>
    <row r="2715" spans="1:57" x14ac:dyDescent="0.35">
      <c r="A2715">
        <v>1</v>
      </c>
      <c r="B2715">
        <v>1</v>
      </c>
      <c r="C2715">
        <v>1</v>
      </c>
      <c r="D2715">
        <v>1</v>
      </c>
      <c r="E2715">
        <v>1</v>
      </c>
      <c r="F2715">
        <v>1</v>
      </c>
      <c r="G2715">
        <v>2004</v>
      </c>
      <c r="H2715">
        <v>1</v>
      </c>
      <c r="I2715">
        <v>2004.5</v>
      </c>
      <c r="J2715" t="s">
        <v>1251</v>
      </c>
      <c r="K2715" t="s">
        <v>574</v>
      </c>
      <c r="L2715">
        <v>12.355499999999999</v>
      </c>
      <c r="M2715">
        <v>30.809000000000001</v>
      </c>
      <c r="N2715">
        <v>69.468800000000002</v>
      </c>
      <c r="O2715">
        <v>115.084</v>
      </c>
      <c r="P2715">
        <v>195.77799999999999</v>
      </c>
      <c r="Q2715">
        <v>341.61099999999999</v>
      </c>
      <c r="R2715">
        <v>496.54700000000003</v>
      </c>
      <c r="S2715">
        <v>618.46199999999999</v>
      </c>
      <c r="T2715">
        <v>789.50599999999997</v>
      </c>
      <c r="U2715">
        <v>1021.79</v>
      </c>
      <c r="V2715">
        <v>1176.21</v>
      </c>
      <c r="W2715">
        <v>1221.92</v>
      </c>
      <c r="X2715">
        <v>1272.06</v>
      </c>
      <c r="Y2715">
        <v>1391.74</v>
      </c>
      <c r="Z2715">
        <v>1613.45</v>
      </c>
      <c r="AA2715">
        <v>1971.93</v>
      </c>
      <c r="AB2715">
        <v>2395.0300000000002</v>
      </c>
      <c r="AC2715">
        <v>2693.12</v>
      </c>
      <c r="AD2715">
        <v>2731.22</v>
      </c>
      <c r="AE2715">
        <v>2578.06</v>
      </c>
      <c r="AF2715">
        <v>2408.06</v>
      </c>
      <c r="AG2715">
        <v>2280.59</v>
      </c>
      <c r="AH2715">
        <v>2125.8200000000002</v>
      </c>
      <c r="AI2715">
        <v>1907.53</v>
      </c>
      <c r="AJ2715">
        <v>1674.93</v>
      </c>
      <c r="AK2715">
        <v>1468.43</v>
      </c>
      <c r="AL2715">
        <v>1269.23</v>
      </c>
      <c r="AM2715">
        <v>1051.32</v>
      </c>
      <c r="AN2715">
        <v>828.83199999999999</v>
      </c>
      <c r="AO2715">
        <v>637.84400000000005</v>
      </c>
      <c r="AP2715">
        <v>497.74</v>
      </c>
      <c r="AQ2715">
        <v>400.89499999999998</v>
      </c>
      <c r="AR2715">
        <v>327.62</v>
      </c>
      <c r="AS2715">
        <v>262.45100000000002</v>
      </c>
      <c r="AT2715">
        <v>200.047</v>
      </c>
      <c r="AU2715">
        <v>142.65199999999999</v>
      </c>
      <c r="AV2715">
        <v>94.764499999999998</v>
      </c>
      <c r="AW2715">
        <v>59.082700000000003</v>
      </c>
      <c r="AX2715">
        <v>35.217599999999997</v>
      </c>
      <c r="AY2715">
        <v>20.6129</v>
      </c>
      <c r="AZ2715">
        <v>12.1608</v>
      </c>
      <c r="BA2715">
        <v>7.3287500000000003</v>
      </c>
      <c r="BB2715">
        <v>4.4903000000000004</v>
      </c>
      <c r="BC2715">
        <v>2.7526899999999999</v>
      </c>
      <c r="BD2715">
        <v>1.66065</v>
      </c>
      <c r="BE2715">
        <v>1.99569</v>
      </c>
    </row>
    <row r="2716" spans="1:57" x14ac:dyDescent="0.35">
      <c r="A2716">
        <v>1</v>
      </c>
      <c r="B2716">
        <v>1</v>
      </c>
      <c r="C2716">
        <v>1</v>
      </c>
      <c r="D2716">
        <v>1</v>
      </c>
      <c r="E2716">
        <v>1</v>
      </c>
      <c r="F2716">
        <v>1</v>
      </c>
      <c r="G2716">
        <v>2005</v>
      </c>
      <c r="H2716">
        <v>1</v>
      </c>
      <c r="I2716">
        <v>2005</v>
      </c>
      <c r="J2716" t="s">
        <v>1250</v>
      </c>
      <c r="K2716" t="s">
        <v>574</v>
      </c>
      <c r="L2716">
        <v>27.229500000000002</v>
      </c>
      <c r="M2716">
        <v>24.0167</v>
      </c>
      <c r="N2716">
        <v>54.053699999999999</v>
      </c>
      <c r="O2716">
        <v>113.42700000000001</v>
      </c>
      <c r="P2716">
        <v>185.78399999999999</v>
      </c>
      <c r="Q2716">
        <v>256.87099999999998</v>
      </c>
      <c r="R2716">
        <v>392.60899999999998</v>
      </c>
      <c r="S2716">
        <v>639.90599999999995</v>
      </c>
      <c r="T2716">
        <v>900.30600000000004</v>
      </c>
      <c r="U2716">
        <v>1098.46</v>
      </c>
      <c r="V2716">
        <v>1289.8</v>
      </c>
      <c r="W2716">
        <v>1456.13</v>
      </c>
      <c r="X2716">
        <v>1517.44</v>
      </c>
      <c r="Y2716">
        <v>1526.57</v>
      </c>
      <c r="Z2716">
        <v>1591.5</v>
      </c>
      <c r="AA2716">
        <v>1764.93</v>
      </c>
      <c r="AB2716">
        <v>2066.3200000000002</v>
      </c>
      <c r="AC2716">
        <v>2435.79</v>
      </c>
      <c r="AD2716">
        <v>2707.24</v>
      </c>
      <c r="AE2716">
        <v>2743.67</v>
      </c>
      <c r="AF2716">
        <v>2579.33</v>
      </c>
      <c r="AG2716">
        <v>2360.1</v>
      </c>
      <c r="AH2716">
        <v>2164.31</v>
      </c>
      <c r="AI2716">
        <v>1963.32</v>
      </c>
      <c r="AJ2716">
        <v>1730.85</v>
      </c>
      <c r="AK2716">
        <v>1493.22</v>
      </c>
      <c r="AL2716">
        <v>1275.46</v>
      </c>
      <c r="AM2716">
        <v>1068.8</v>
      </c>
      <c r="AN2716">
        <v>862.16700000000003</v>
      </c>
      <c r="AO2716">
        <v>668.49300000000005</v>
      </c>
      <c r="AP2716">
        <v>509.96300000000002</v>
      </c>
      <c r="AQ2716">
        <v>394.28100000000001</v>
      </c>
      <c r="AR2716">
        <v>311.62200000000001</v>
      </c>
      <c r="AS2716">
        <v>246.821</v>
      </c>
      <c r="AT2716">
        <v>189.93799999999999</v>
      </c>
      <c r="AU2716">
        <v>138.56399999999999</v>
      </c>
      <c r="AV2716">
        <v>94.651499999999999</v>
      </c>
      <c r="AW2716">
        <v>60.510199999999998</v>
      </c>
      <c r="AX2716">
        <v>36.584299999999999</v>
      </c>
      <c r="AY2716">
        <v>21.344200000000001</v>
      </c>
      <c r="AZ2716">
        <v>12.3254</v>
      </c>
      <c r="BA2716">
        <v>7.1944299999999997</v>
      </c>
      <c r="BB2716">
        <v>4.2735300000000001</v>
      </c>
      <c r="BC2716">
        <v>2.5607799999999998</v>
      </c>
      <c r="BD2716">
        <v>1.5232300000000001</v>
      </c>
      <c r="BE2716">
        <v>1.80579</v>
      </c>
    </row>
    <row r="2717" spans="1:57" x14ac:dyDescent="0.35">
      <c r="A2717">
        <v>1</v>
      </c>
      <c r="B2717">
        <v>1</v>
      </c>
      <c r="C2717">
        <v>1</v>
      </c>
      <c r="D2717">
        <v>1</v>
      </c>
      <c r="E2717">
        <v>1</v>
      </c>
      <c r="F2717">
        <v>1</v>
      </c>
      <c r="G2717">
        <v>2005</v>
      </c>
      <c r="H2717">
        <v>1</v>
      </c>
      <c r="I2717">
        <v>2005.5</v>
      </c>
      <c r="J2717" t="s">
        <v>1251</v>
      </c>
      <c r="K2717" t="s">
        <v>574</v>
      </c>
      <c r="L2717">
        <v>8.4038199999999996</v>
      </c>
      <c r="M2717">
        <v>21.002600000000001</v>
      </c>
      <c r="N2717">
        <v>47.783799999999999</v>
      </c>
      <c r="O2717">
        <v>81.438100000000006</v>
      </c>
      <c r="P2717">
        <v>144.601</v>
      </c>
      <c r="Q2717">
        <v>260.42399999999998</v>
      </c>
      <c r="R2717">
        <v>393.70299999999997</v>
      </c>
      <c r="S2717">
        <v>532.16</v>
      </c>
      <c r="T2717">
        <v>755.67</v>
      </c>
      <c r="U2717">
        <v>1065.6400000000001</v>
      </c>
      <c r="V2717">
        <v>1339.18</v>
      </c>
      <c r="W2717">
        <v>1543.32</v>
      </c>
      <c r="X2717">
        <v>1708.78</v>
      </c>
      <c r="Y2717">
        <v>1786.5</v>
      </c>
      <c r="Z2717">
        <v>1773.18</v>
      </c>
      <c r="AA2717">
        <v>1774.57</v>
      </c>
      <c r="AB2717">
        <v>1879.21</v>
      </c>
      <c r="AC2717">
        <v>2107.52</v>
      </c>
      <c r="AD2717">
        <v>2401.2800000000002</v>
      </c>
      <c r="AE2717">
        <v>2617.89</v>
      </c>
      <c r="AF2717">
        <v>2632.41</v>
      </c>
      <c r="AG2717">
        <v>2458.0700000000002</v>
      </c>
      <c r="AH2717">
        <v>2211.44</v>
      </c>
      <c r="AI2717">
        <v>1973.53</v>
      </c>
      <c r="AJ2717">
        <v>1743.48</v>
      </c>
      <c r="AK2717">
        <v>1506.38</v>
      </c>
      <c r="AL2717">
        <v>1274.6500000000001</v>
      </c>
      <c r="AM2717">
        <v>1061.8399999999999</v>
      </c>
      <c r="AN2717">
        <v>864.65599999999995</v>
      </c>
      <c r="AO2717">
        <v>680.39400000000001</v>
      </c>
      <c r="AP2717">
        <v>518.94299999999998</v>
      </c>
      <c r="AQ2717">
        <v>391.74</v>
      </c>
      <c r="AR2717">
        <v>299.01299999999998</v>
      </c>
      <c r="AS2717">
        <v>230.98699999999999</v>
      </c>
      <c r="AT2717">
        <v>176.83</v>
      </c>
      <c r="AU2717">
        <v>130.57900000000001</v>
      </c>
      <c r="AV2717">
        <v>91.212500000000006</v>
      </c>
      <c r="AW2717">
        <v>59.781599999999997</v>
      </c>
      <c r="AX2717">
        <v>36.8703</v>
      </c>
      <c r="AY2717">
        <v>21.677600000000002</v>
      </c>
      <c r="AZ2717">
        <v>12.4057</v>
      </c>
      <c r="BA2717">
        <v>7.0702199999999999</v>
      </c>
      <c r="BB2717">
        <v>4.0749000000000004</v>
      </c>
      <c r="BC2717">
        <v>2.3773</v>
      </c>
      <c r="BD2717">
        <v>1.38801</v>
      </c>
      <c r="BE2717">
        <v>1.6193</v>
      </c>
    </row>
    <row r="2718" spans="1:57" x14ac:dyDescent="0.35">
      <c r="A2718">
        <v>1</v>
      </c>
      <c r="B2718">
        <v>1</v>
      </c>
      <c r="C2718">
        <v>1</v>
      </c>
      <c r="D2718">
        <v>1</v>
      </c>
      <c r="E2718">
        <v>1</v>
      </c>
      <c r="F2718">
        <v>1</v>
      </c>
      <c r="G2718">
        <v>2006</v>
      </c>
      <c r="H2718">
        <v>1</v>
      </c>
      <c r="I2718">
        <v>2006</v>
      </c>
      <c r="J2718" t="s">
        <v>1250</v>
      </c>
      <c r="K2718" t="s">
        <v>574</v>
      </c>
      <c r="L2718">
        <v>29.0474</v>
      </c>
      <c r="M2718">
        <v>22.549600000000002</v>
      </c>
      <c r="N2718">
        <v>42.662500000000001</v>
      </c>
      <c r="O2718">
        <v>80.542599999999993</v>
      </c>
      <c r="P2718">
        <v>128.93799999999999</v>
      </c>
      <c r="Q2718">
        <v>182.489</v>
      </c>
      <c r="R2718">
        <v>291.95299999999997</v>
      </c>
      <c r="S2718">
        <v>495.07499999999999</v>
      </c>
      <c r="T2718">
        <v>733.43100000000004</v>
      </c>
      <c r="U2718">
        <v>975.28499999999997</v>
      </c>
      <c r="V2718">
        <v>1268.6600000000001</v>
      </c>
      <c r="W2718">
        <v>1577.37</v>
      </c>
      <c r="X2718">
        <v>1814.71</v>
      </c>
      <c r="Y2718">
        <v>1974.56</v>
      </c>
      <c r="Z2718">
        <v>2047.78</v>
      </c>
      <c r="AA2718">
        <v>2019.17</v>
      </c>
      <c r="AB2718">
        <v>1966.7</v>
      </c>
      <c r="AC2718">
        <v>1997.87</v>
      </c>
      <c r="AD2718">
        <v>2148.4699999999998</v>
      </c>
      <c r="AE2718">
        <v>2362.37</v>
      </c>
      <c r="AF2718">
        <v>2513.06</v>
      </c>
      <c r="AG2718">
        <v>2491.27</v>
      </c>
      <c r="AH2718">
        <v>2300.71</v>
      </c>
      <c r="AI2718">
        <v>2035.16</v>
      </c>
      <c r="AJ2718">
        <v>1771.31</v>
      </c>
      <c r="AK2718">
        <v>1524</v>
      </c>
      <c r="AL2718">
        <v>1286.97</v>
      </c>
      <c r="AM2718">
        <v>1065.1199999999999</v>
      </c>
      <c r="AN2718">
        <v>864.71900000000005</v>
      </c>
      <c r="AO2718">
        <v>684.90300000000002</v>
      </c>
      <c r="AP2718">
        <v>526.21199999999999</v>
      </c>
      <c r="AQ2718">
        <v>394.59699999999998</v>
      </c>
      <c r="AR2718">
        <v>293.98200000000003</v>
      </c>
      <c r="AS2718">
        <v>220.601</v>
      </c>
      <c r="AT2718">
        <v>165.90700000000001</v>
      </c>
      <c r="AU2718">
        <v>122.47199999999999</v>
      </c>
      <c r="AV2718">
        <v>86.740899999999996</v>
      </c>
      <c r="AW2718">
        <v>58.071399999999997</v>
      </c>
      <c r="AX2718">
        <v>36.593499999999999</v>
      </c>
      <c r="AY2718">
        <v>21.834</v>
      </c>
      <c r="AZ2718">
        <v>12.520200000000001</v>
      </c>
      <c r="BA2718">
        <v>7.0431900000000001</v>
      </c>
      <c r="BB2718">
        <v>3.9629599999999998</v>
      </c>
      <c r="BC2718">
        <v>2.2519100000000001</v>
      </c>
      <c r="BD2718">
        <v>1.2874099999999999</v>
      </c>
      <c r="BE2718">
        <v>1.47603</v>
      </c>
    </row>
    <row r="2719" spans="1:57" x14ac:dyDescent="0.35">
      <c r="A2719">
        <v>1</v>
      </c>
      <c r="B2719">
        <v>1</v>
      </c>
      <c r="C2719">
        <v>1</v>
      </c>
      <c r="D2719">
        <v>1</v>
      </c>
      <c r="E2719">
        <v>1</v>
      </c>
      <c r="F2719">
        <v>1</v>
      </c>
      <c r="G2719">
        <v>2006</v>
      </c>
      <c r="H2719">
        <v>1</v>
      </c>
      <c r="I2719">
        <v>2006.5</v>
      </c>
      <c r="J2719" t="s">
        <v>1251</v>
      </c>
      <c r="K2719" t="s">
        <v>574</v>
      </c>
      <c r="L2719">
        <v>9.1063399999999994</v>
      </c>
      <c r="M2719">
        <v>22.572900000000001</v>
      </c>
      <c r="N2719">
        <v>49.691899999999997</v>
      </c>
      <c r="O2719">
        <v>75.965999999999994</v>
      </c>
      <c r="P2719">
        <v>113.389</v>
      </c>
      <c r="Q2719">
        <v>184.899</v>
      </c>
      <c r="R2719">
        <v>275.375</v>
      </c>
      <c r="S2719">
        <v>383.327</v>
      </c>
      <c r="T2719">
        <v>570.24099999999999</v>
      </c>
      <c r="U2719">
        <v>845.01700000000005</v>
      </c>
      <c r="V2719">
        <v>1139.01</v>
      </c>
      <c r="W2719">
        <v>1445.73</v>
      </c>
      <c r="X2719">
        <v>1772.92</v>
      </c>
      <c r="Y2719">
        <v>2044.51</v>
      </c>
      <c r="Z2719">
        <v>2206.12</v>
      </c>
      <c r="AA2719">
        <v>2257.4499999999998</v>
      </c>
      <c r="AB2719">
        <v>2203.3200000000002</v>
      </c>
      <c r="AC2719">
        <v>2103.7199999999998</v>
      </c>
      <c r="AD2719">
        <v>2063.4899999999998</v>
      </c>
      <c r="AE2719">
        <v>2132.5500000000002</v>
      </c>
      <c r="AF2719">
        <v>2263.1799999999998</v>
      </c>
      <c r="AG2719">
        <v>2343.9</v>
      </c>
      <c r="AH2719">
        <v>2282.75</v>
      </c>
      <c r="AI2719">
        <v>2080.5100000000002</v>
      </c>
      <c r="AJ2719">
        <v>1811.73</v>
      </c>
      <c r="AK2719">
        <v>1543.29</v>
      </c>
      <c r="AL2719">
        <v>1296.3699999999999</v>
      </c>
      <c r="AM2719">
        <v>1070.1600000000001</v>
      </c>
      <c r="AN2719">
        <v>865.83299999999997</v>
      </c>
      <c r="AO2719">
        <v>685.53499999999997</v>
      </c>
      <c r="AP2719">
        <v>529.10400000000004</v>
      </c>
      <c r="AQ2719">
        <v>397.49099999999999</v>
      </c>
      <c r="AR2719">
        <v>292.98700000000002</v>
      </c>
      <c r="AS2719">
        <v>214.89099999999999</v>
      </c>
      <c r="AT2719">
        <v>157.928</v>
      </c>
      <c r="AU2719">
        <v>115.265</v>
      </c>
      <c r="AV2719">
        <v>81.928100000000001</v>
      </c>
      <c r="AW2719">
        <v>55.663499999999999</v>
      </c>
      <c r="AX2719">
        <v>35.768500000000003</v>
      </c>
      <c r="AY2719">
        <v>21.721</v>
      </c>
      <c r="AZ2719">
        <v>12.571300000000001</v>
      </c>
      <c r="BA2719">
        <v>7.0452899999999996</v>
      </c>
      <c r="BB2719">
        <v>3.8967200000000002</v>
      </c>
      <c r="BC2719">
        <v>2.1591200000000002</v>
      </c>
      <c r="BD2719">
        <v>1.20353</v>
      </c>
      <c r="BE2719">
        <v>1.34063</v>
      </c>
    </row>
    <row r="2720" spans="1:57" x14ac:dyDescent="0.35">
      <c r="A2720">
        <v>1</v>
      </c>
      <c r="B2720">
        <v>1</v>
      </c>
      <c r="C2720">
        <v>1</v>
      </c>
      <c r="D2720">
        <v>1</v>
      </c>
      <c r="E2720">
        <v>1</v>
      </c>
      <c r="F2720">
        <v>1</v>
      </c>
      <c r="G2720">
        <v>2007</v>
      </c>
      <c r="H2720">
        <v>1</v>
      </c>
      <c r="I2720">
        <v>2007</v>
      </c>
      <c r="J2720" t="s">
        <v>1250</v>
      </c>
      <c r="K2720" t="s">
        <v>574</v>
      </c>
      <c r="L2720">
        <v>33.5623</v>
      </c>
      <c r="M2720">
        <v>25.671900000000001</v>
      </c>
      <c r="N2720">
        <v>47.373100000000001</v>
      </c>
      <c r="O2720">
        <v>87.230199999999996</v>
      </c>
      <c r="P2720">
        <v>134.078</v>
      </c>
      <c r="Q2720">
        <v>169.13200000000001</v>
      </c>
      <c r="R2720">
        <v>227.46100000000001</v>
      </c>
      <c r="S2720">
        <v>352.34100000000001</v>
      </c>
      <c r="T2720">
        <v>518.99199999999996</v>
      </c>
      <c r="U2720">
        <v>714.30799999999999</v>
      </c>
      <c r="V2720">
        <v>978.63499999999999</v>
      </c>
      <c r="W2720">
        <v>1299.03</v>
      </c>
      <c r="X2720">
        <v>1631.43</v>
      </c>
      <c r="Y2720">
        <v>1966.55</v>
      </c>
      <c r="Z2720">
        <v>2255.33</v>
      </c>
      <c r="AA2720">
        <v>2423.36</v>
      </c>
      <c r="AB2720">
        <v>2452.0100000000002</v>
      </c>
      <c r="AC2720">
        <v>2363.2600000000002</v>
      </c>
      <c r="AD2720">
        <v>2218.11</v>
      </c>
      <c r="AE2720">
        <v>2113.3000000000002</v>
      </c>
      <c r="AF2720">
        <v>2104.48</v>
      </c>
      <c r="AG2720">
        <v>2154.39</v>
      </c>
      <c r="AH2720">
        <v>2166.31</v>
      </c>
      <c r="AI2720">
        <v>2064.11</v>
      </c>
      <c r="AJ2720">
        <v>1849.24</v>
      </c>
      <c r="AK2720">
        <v>1581.98</v>
      </c>
      <c r="AL2720">
        <v>1318.7</v>
      </c>
      <c r="AM2720">
        <v>1081.27</v>
      </c>
      <c r="AN2720">
        <v>871.279</v>
      </c>
      <c r="AO2720">
        <v>687.89200000000005</v>
      </c>
      <c r="AP2720">
        <v>530.80899999999997</v>
      </c>
      <c r="AQ2720">
        <v>399.40100000000001</v>
      </c>
      <c r="AR2720">
        <v>293.48599999999999</v>
      </c>
      <c r="AS2720">
        <v>212.37100000000001</v>
      </c>
      <c r="AT2720">
        <v>152.86500000000001</v>
      </c>
      <c r="AU2720">
        <v>109.617</v>
      </c>
      <c r="AV2720">
        <v>77.432500000000005</v>
      </c>
      <c r="AW2720">
        <v>52.945300000000003</v>
      </c>
      <c r="AX2720">
        <v>34.529699999999998</v>
      </c>
      <c r="AY2720">
        <v>21.332899999999999</v>
      </c>
      <c r="AZ2720">
        <v>12.5114</v>
      </c>
      <c r="BA2720">
        <v>7.0367300000000004</v>
      </c>
      <c r="BB2720">
        <v>3.8551700000000002</v>
      </c>
      <c r="BC2720">
        <v>2.0909399999999998</v>
      </c>
      <c r="BD2720">
        <v>1.13398</v>
      </c>
      <c r="BE2720">
        <v>1.2089300000000001</v>
      </c>
    </row>
    <row r="2721" spans="1:57" x14ac:dyDescent="0.35">
      <c r="A2721">
        <v>1</v>
      </c>
      <c r="B2721">
        <v>1</v>
      </c>
      <c r="C2721">
        <v>1</v>
      </c>
      <c r="D2721">
        <v>1</v>
      </c>
      <c r="E2721">
        <v>1</v>
      </c>
      <c r="F2721">
        <v>1</v>
      </c>
      <c r="G2721">
        <v>2007</v>
      </c>
      <c r="H2721">
        <v>1</v>
      </c>
      <c r="I2721">
        <v>2007.5</v>
      </c>
      <c r="J2721" t="s">
        <v>1251</v>
      </c>
      <c r="K2721" t="s">
        <v>574</v>
      </c>
      <c r="L2721">
        <v>10.539300000000001</v>
      </c>
      <c r="M2721">
        <v>26.1023</v>
      </c>
      <c r="N2721">
        <v>57.256</v>
      </c>
      <c r="O2721">
        <v>86.3874</v>
      </c>
      <c r="P2721">
        <v>125.441</v>
      </c>
      <c r="Q2721">
        <v>197.84399999999999</v>
      </c>
      <c r="R2721">
        <v>277.39</v>
      </c>
      <c r="S2721">
        <v>339.476</v>
      </c>
      <c r="T2721">
        <v>436.05</v>
      </c>
      <c r="U2721">
        <v>605.87900000000002</v>
      </c>
      <c r="V2721">
        <v>823.59699999999998</v>
      </c>
      <c r="W2721">
        <v>1092.8599999999999</v>
      </c>
      <c r="X2721">
        <v>1426.44</v>
      </c>
      <c r="Y2721">
        <v>1783.08</v>
      </c>
      <c r="Z2721">
        <v>2122.86</v>
      </c>
      <c r="AA2721">
        <v>2406.14</v>
      </c>
      <c r="AB2721">
        <v>2566.4</v>
      </c>
      <c r="AC2721">
        <v>2570.4</v>
      </c>
      <c r="AD2721">
        <v>2444.88</v>
      </c>
      <c r="AE2721">
        <v>2258.8200000000002</v>
      </c>
      <c r="AF2721">
        <v>2102.5500000000002</v>
      </c>
      <c r="AG2721">
        <v>2029.34</v>
      </c>
      <c r="AH2721">
        <v>2010.23</v>
      </c>
      <c r="AI2721">
        <v>1963.93</v>
      </c>
      <c r="AJ2721">
        <v>1829.28</v>
      </c>
      <c r="AK2721">
        <v>1609.42</v>
      </c>
      <c r="AL2721">
        <v>1352.96</v>
      </c>
      <c r="AM2721">
        <v>1105.44</v>
      </c>
      <c r="AN2721">
        <v>886.18399999999997</v>
      </c>
      <c r="AO2721">
        <v>697.38199999999995</v>
      </c>
      <c r="AP2721">
        <v>537.27800000000002</v>
      </c>
      <c r="AQ2721">
        <v>404.25</v>
      </c>
      <c r="AR2721">
        <v>296.83100000000002</v>
      </c>
      <c r="AS2721">
        <v>213.42599999999999</v>
      </c>
      <c r="AT2721">
        <v>151.41900000000001</v>
      </c>
      <c r="AU2721">
        <v>106.65600000000001</v>
      </c>
      <c r="AV2721">
        <v>74.393500000000003</v>
      </c>
      <c r="AW2721">
        <v>50.766199999999998</v>
      </c>
      <c r="AX2721">
        <v>33.3842</v>
      </c>
      <c r="AY2721">
        <v>20.923100000000002</v>
      </c>
      <c r="AZ2721">
        <v>12.453900000000001</v>
      </c>
      <c r="BA2721">
        <v>7.0719900000000004</v>
      </c>
      <c r="BB2721">
        <v>3.87446</v>
      </c>
      <c r="BC2721">
        <v>2.0782500000000002</v>
      </c>
      <c r="BD2721">
        <v>1.10558</v>
      </c>
      <c r="BE2721">
        <v>1.13856</v>
      </c>
    </row>
    <row r="2722" spans="1:57" x14ac:dyDescent="0.35">
      <c r="A2722">
        <v>1</v>
      </c>
      <c r="B2722">
        <v>1</v>
      </c>
      <c r="C2722">
        <v>1</v>
      </c>
      <c r="D2722">
        <v>1</v>
      </c>
      <c r="E2722">
        <v>1</v>
      </c>
      <c r="F2722">
        <v>1</v>
      </c>
      <c r="G2722">
        <v>2008</v>
      </c>
      <c r="H2722">
        <v>1</v>
      </c>
      <c r="I2722">
        <v>2008</v>
      </c>
      <c r="J2722" t="s">
        <v>1250</v>
      </c>
      <c r="K2722" t="s">
        <v>574</v>
      </c>
      <c r="L2722">
        <v>18.545300000000001</v>
      </c>
      <c r="M2722">
        <v>17.727</v>
      </c>
      <c r="N2722">
        <v>43.465499999999999</v>
      </c>
      <c r="O2722">
        <v>94.6661</v>
      </c>
      <c r="P2722">
        <v>152.38499999999999</v>
      </c>
      <c r="Q2722">
        <v>191.49299999999999</v>
      </c>
      <c r="R2722">
        <v>249.399</v>
      </c>
      <c r="S2722">
        <v>368.30099999999999</v>
      </c>
      <c r="T2722">
        <v>500.99299999999999</v>
      </c>
      <c r="U2722">
        <v>607.56200000000001</v>
      </c>
      <c r="V2722">
        <v>741.82799999999997</v>
      </c>
      <c r="W2722">
        <v>946.39099999999996</v>
      </c>
      <c r="X2722">
        <v>1217.23</v>
      </c>
      <c r="Y2722">
        <v>1552.77</v>
      </c>
      <c r="Z2722">
        <v>1922</v>
      </c>
      <c r="AA2722">
        <v>2267.7600000000002</v>
      </c>
      <c r="AB2722">
        <v>2539.2600000000002</v>
      </c>
      <c r="AC2722">
        <v>2679.77</v>
      </c>
      <c r="AD2722">
        <v>2654.85</v>
      </c>
      <c r="AE2722">
        <v>2491.25</v>
      </c>
      <c r="AF2722">
        <v>2264.6</v>
      </c>
      <c r="AG2722">
        <v>2062.63</v>
      </c>
      <c r="AH2722">
        <v>1933.82</v>
      </c>
      <c r="AI2722">
        <v>1854.55</v>
      </c>
      <c r="AJ2722">
        <v>1757.98</v>
      </c>
      <c r="AK2722">
        <v>1596.6</v>
      </c>
      <c r="AL2722">
        <v>1375.47</v>
      </c>
      <c r="AM2722">
        <v>1133.6400000000001</v>
      </c>
      <c r="AN2722">
        <v>906.71600000000001</v>
      </c>
      <c r="AO2722">
        <v>710.04899999999998</v>
      </c>
      <c r="AP2722">
        <v>545.10500000000002</v>
      </c>
      <c r="AQ2722">
        <v>409.37299999999999</v>
      </c>
      <c r="AR2722">
        <v>300.214</v>
      </c>
      <c r="AS2722">
        <v>215.12799999999999</v>
      </c>
      <c r="AT2722">
        <v>151.274</v>
      </c>
      <c r="AU2722">
        <v>105.027</v>
      </c>
      <c r="AV2722">
        <v>72.184299999999993</v>
      </c>
      <c r="AW2722">
        <v>48.848199999999999</v>
      </c>
      <c r="AX2722">
        <v>32.161000000000001</v>
      </c>
      <c r="AY2722">
        <v>20.343900000000001</v>
      </c>
      <c r="AZ2722">
        <v>12.2674</v>
      </c>
      <c r="BA2722">
        <v>7.0455199999999998</v>
      </c>
      <c r="BB2722">
        <v>3.8775900000000001</v>
      </c>
      <c r="BC2722">
        <v>2.0679599999999998</v>
      </c>
      <c r="BD2722">
        <v>1.08222</v>
      </c>
      <c r="BE2722">
        <v>1.0672699999999999</v>
      </c>
    </row>
    <row r="2723" spans="1:57" x14ac:dyDescent="0.35">
      <c r="A2723">
        <v>1</v>
      </c>
      <c r="B2723">
        <v>1</v>
      </c>
      <c r="C2723">
        <v>1</v>
      </c>
      <c r="D2723">
        <v>1</v>
      </c>
      <c r="E2723">
        <v>1</v>
      </c>
      <c r="F2723">
        <v>1</v>
      </c>
      <c r="G2723">
        <v>2008</v>
      </c>
      <c r="H2723">
        <v>1</v>
      </c>
      <c r="I2723">
        <v>2008.5</v>
      </c>
      <c r="J2723" t="s">
        <v>1251</v>
      </c>
      <c r="K2723" t="s">
        <v>574</v>
      </c>
      <c r="L2723">
        <v>5.6604099999999997</v>
      </c>
      <c r="M2723">
        <v>14.2293</v>
      </c>
      <c r="N2723">
        <v>33.116599999999998</v>
      </c>
      <c r="O2723">
        <v>60.312800000000003</v>
      </c>
      <c r="P2723">
        <v>116.337</v>
      </c>
      <c r="Q2723">
        <v>215.447</v>
      </c>
      <c r="R2723">
        <v>314.43599999999998</v>
      </c>
      <c r="S2723">
        <v>380.76400000000001</v>
      </c>
      <c r="T2723">
        <v>469.40800000000002</v>
      </c>
      <c r="U2723">
        <v>609.79600000000005</v>
      </c>
      <c r="V2723">
        <v>746.96199999999999</v>
      </c>
      <c r="W2723">
        <v>877.36900000000003</v>
      </c>
      <c r="X2723">
        <v>1062.3900000000001</v>
      </c>
      <c r="Y2723">
        <v>1324.12</v>
      </c>
      <c r="Z2723">
        <v>1649.95</v>
      </c>
      <c r="AA2723">
        <v>2009.44</v>
      </c>
      <c r="AB2723">
        <v>2343.8000000000002</v>
      </c>
      <c r="AC2723">
        <v>2590.9899999999998</v>
      </c>
      <c r="AD2723">
        <v>2698.92</v>
      </c>
      <c r="AE2723">
        <v>2640.95</v>
      </c>
      <c r="AF2723">
        <v>2445.81</v>
      </c>
      <c r="AG2723">
        <v>2190.66</v>
      </c>
      <c r="AH2723">
        <v>1958.83</v>
      </c>
      <c r="AI2723">
        <v>1791.99</v>
      </c>
      <c r="AJ2723">
        <v>1669.46</v>
      </c>
      <c r="AK2723">
        <v>1537.66</v>
      </c>
      <c r="AL2723">
        <v>1361.53</v>
      </c>
      <c r="AM2723">
        <v>1147.6400000000001</v>
      </c>
      <c r="AN2723">
        <v>926.76499999999999</v>
      </c>
      <c r="AO2723">
        <v>725.56799999999998</v>
      </c>
      <c r="AP2723">
        <v>555.08799999999997</v>
      </c>
      <c r="AQ2723">
        <v>415.66699999999997</v>
      </c>
      <c r="AR2723">
        <v>304.25099999999998</v>
      </c>
      <c r="AS2723">
        <v>217.505</v>
      </c>
      <c r="AT2723">
        <v>152.126</v>
      </c>
      <c r="AU2723">
        <v>104.547</v>
      </c>
      <c r="AV2723">
        <v>70.8994</v>
      </c>
      <c r="AW2723">
        <v>47.430399999999999</v>
      </c>
      <c r="AX2723">
        <v>31.081800000000001</v>
      </c>
      <c r="AY2723">
        <v>19.732700000000001</v>
      </c>
      <c r="AZ2723">
        <v>12.0162</v>
      </c>
      <c r="BA2723">
        <v>6.9836600000000004</v>
      </c>
      <c r="BB2723">
        <v>3.87913</v>
      </c>
      <c r="BC2723">
        <v>2.07409</v>
      </c>
      <c r="BD2723">
        <v>1.0788800000000001</v>
      </c>
      <c r="BE2723">
        <v>1.0363</v>
      </c>
    </row>
    <row r="2724" spans="1:57" x14ac:dyDescent="0.35">
      <c r="A2724">
        <v>1</v>
      </c>
      <c r="B2724">
        <v>1</v>
      </c>
      <c r="C2724">
        <v>1</v>
      </c>
      <c r="D2724">
        <v>1</v>
      </c>
      <c r="E2724">
        <v>1</v>
      </c>
      <c r="F2724">
        <v>1</v>
      </c>
      <c r="G2724">
        <v>2009</v>
      </c>
      <c r="H2724">
        <v>1</v>
      </c>
      <c r="I2724">
        <v>2009</v>
      </c>
      <c r="J2724" t="s">
        <v>1250</v>
      </c>
      <c r="K2724" t="s">
        <v>574</v>
      </c>
      <c r="L2724">
        <v>15.837199999999999</v>
      </c>
      <c r="M2724">
        <v>12.9849</v>
      </c>
      <c r="N2724">
        <v>26.659800000000001</v>
      </c>
      <c r="O2724">
        <v>53.4148</v>
      </c>
      <c r="P2724">
        <v>89.065700000000007</v>
      </c>
      <c r="Q2724">
        <v>135.381</v>
      </c>
      <c r="R2724">
        <v>234.00399999999999</v>
      </c>
      <c r="S2724">
        <v>402.13299999999998</v>
      </c>
      <c r="T2724">
        <v>564.76199999999994</v>
      </c>
      <c r="U2724">
        <v>671.39700000000005</v>
      </c>
      <c r="V2724">
        <v>774.86</v>
      </c>
      <c r="W2724">
        <v>901.70100000000002</v>
      </c>
      <c r="X2724">
        <v>1031.98</v>
      </c>
      <c r="Y2724">
        <v>1196.69</v>
      </c>
      <c r="Z2724">
        <v>1437.06</v>
      </c>
      <c r="AA2724">
        <v>1746.86</v>
      </c>
      <c r="AB2724">
        <v>2088.4699999999998</v>
      </c>
      <c r="AC2724">
        <v>2401.35</v>
      </c>
      <c r="AD2724">
        <v>2617.7199999999998</v>
      </c>
      <c r="AE2724">
        <v>2686.47</v>
      </c>
      <c r="AF2724">
        <v>2590.37</v>
      </c>
      <c r="AG2724">
        <v>2363.9299999999998</v>
      </c>
      <c r="AH2724">
        <v>2084.38</v>
      </c>
      <c r="AI2724">
        <v>1829.38</v>
      </c>
      <c r="AJ2724">
        <v>1633.87</v>
      </c>
      <c r="AK2724">
        <v>1479.15</v>
      </c>
      <c r="AL2724">
        <v>1322.85</v>
      </c>
      <c r="AM2724">
        <v>1140.1500000000001</v>
      </c>
      <c r="AN2724">
        <v>938.31</v>
      </c>
      <c r="AO2724">
        <v>740.91700000000003</v>
      </c>
      <c r="AP2724">
        <v>566.89300000000003</v>
      </c>
      <c r="AQ2724">
        <v>423.19600000000003</v>
      </c>
      <c r="AR2724">
        <v>308.82799999999997</v>
      </c>
      <c r="AS2724">
        <v>220.18600000000001</v>
      </c>
      <c r="AT2724">
        <v>153.40199999999999</v>
      </c>
      <c r="AU2724">
        <v>104.682</v>
      </c>
      <c r="AV2724">
        <v>70.234200000000001</v>
      </c>
      <c r="AW2724">
        <v>46.433900000000001</v>
      </c>
      <c r="AX2724">
        <v>30.172799999999999</v>
      </c>
      <c r="AY2724">
        <v>19.121400000000001</v>
      </c>
      <c r="AZ2724">
        <v>11.702999999999999</v>
      </c>
      <c r="BA2724">
        <v>6.8649100000000001</v>
      </c>
      <c r="BB2724">
        <v>3.8489300000000002</v>
      </c>
      <c r="BC2724">
        <v>2.0684100000000001</v>
      </c>
      <c r="BD2724">
        <v>1.0731900000000001</v>
      </c>
      <c r="BE2724">
        <v>1.00366</v>
      </c>
    </row>
    <row r="2725" spans="1:57" x14ac:dyDescent="0.35">
      <c r="A2725">
        <v>1</v>
      </c>
      <c r="B2725">
        <v>1</v>
      </c>
      <c r="C2725">
        <v>1</v>
      </c>
      <c r="D2725">
        <v>1</v>
      </c>
      <c r="E2725">
        <v>1</v>
      </c>
      <c r="F2725">
        <v>1</v>
      </c>
      <c r="G2725">
        <v>2009</v>
      </c>
      <c r="H2725">
        <v>1</v>
      </c>
      <c r="I2725">
        <v>2009.5</v>
      </c>
      <c r="J2725" t="s">
        <v>1251</v>
      </c>
      <c r="K2725" t="s">
        <v>574</v>
      </c>
      <c r="L2725">
        <v>4.9332000000000003</v>
      </c>
      <c r="M2725">
        <v>12.269500000000001</v>
      </c>
      <c r="N2725">
        <v>27.382300000000001</v>
      </c>
      <c r="O2725">
        <v>43.891500000000001</v>
      </c>
      <c r="P2725">
        <v>71.279700000000005</v>
      </c>
      <c r="Q2725">
        <v>123.908</v>
      </c>
      <c r="R2725">
        <v>194.27500000000001</v>
      </c>
      <c r="S2725">
        <v>290.53100000000001</v>
      </c>
      <c r="T2725">
        <v>455.50299999999999</v>
      </c>
      <c r="U2725">
        <v>665.99800000000005</v>
      </c>
      <c r="V2725">
        <v>830.20699999999999</v>
      </c>
      <c r="W2725">
        <v>939.09500000000003</v>
      </c>
      <c r="X2725">
        <v>1050.72</v>
      </c>
      <c r="Y2725">
        <v>1175.83</v>
      </c>
      <c r="Z2725">
        <v>1322.45</v>
      </c>
      <c r="AA2725">
        <v>1529.67</v>
      </c>
      <c r="AB2725">
        <v>1806.43</v>
      </c>
      <c r="AC2725">
        <v>2114.87</v>
      </c>
      <c r="AD2725">
        <v>2391.4899999999998</v>
      </c>
      <c r="AE2725">
        <v>2567.6799999999998</v>
      </c>
      <c r="AF2725">
        <v>2594.92</v>
      </c>
      <c r="AG2725">
        <v>2464.61</v>
      </c>
      <c r="AH2725">
        <v>2217.2199999999998</v>
      </c>
      <c r="AI2725">
        <v>1927.52</v>
      </c>
      <c r="AJ2725">
        <v>1664.51</v>
      </c>
      <c r="AK2725">
        <v>1455.62</v>
      </c>
      <c r="AL2725">
        <v>1283.74</v>
      </c>
      <c r="AM2725">
        <v>1116.21</v>
      </c>
      <c r="AN2725">
        <v>936.49800000000005</v>
      </c>
      <c r="AO2725">
        <v>751.95299999999997</v>
      </c>
      <c r="AP2725">
        <v>580.03499999999997</v>
      </c>
      <c r="AQ2725">
        <v>433.36</v>
      </c>
      <c r="AR2725">
        <v>315.48599999999999</v>
      </c>
      <c r="AS2725">
        <v>224.26599999999999</v>
      </c>
      <c r="AT2725">
        <v>155.71199999999999</v>
      </c>
      <c r="AU2725">
        <v>105.70699999999999</v>
      </c>
      <c r="AV2725">
        <v>70.346299999999999</v>
      </c>
      <c r="AW2725">
        <v>46.023000000000003</v>
      </c>
      <c r="AX2725">
        <v>29.611799999999999</v>
      </c>
      <c r="AY2725">
        <v>18.660699999999999</v>
      </c>
      <c r="AZ2725">
        <v>11.4285</v>
      </c>
      <c r="BA2725">
        <v>6.7459499999999997</v>
      </c>
      <c r="BB2725">
        <v>3.8169</v>
      </c>
      <c r="BC2725">
        <v>2.0682800000000001</v>
      </c>
      <c r="BD2725">
        <v>1.07741</v>
      </c>
      <c r="BE2725">
        <v>0.99658999999999998</v>
      </c>
    </row>
    <row r="2726" spans="1:57" x14ac:dyDescent="0.35">
      <c r="A2726">
        <v>1</v>
      </c>
      <c r="B2726">
        <v>1</v>
      </c>
      <c r="C2726">
        <v>1</v>
      </c>
      <c r="D2726">
        <v>1</v>
      </c>
      <c r="E2726">
        <v>1</v>
      </c>
      <c r="F2726">
        <v>1</v>
      </c>
      <c r="G2726">
        <v>2010</v>
      </c>
      <c r="H2726">
        <v>1</v>
      </c>
      <c r="I2726">
        <v>2010</v>
      </c>
      <c r="J2726" t="s">
        <v>1250</v>
      </c>
      <c r="K2726" t="s">
        <v>574</v>
      </c>
      <c r="L2726">
        <v>3.4597799999999999</v>
      </c>
      <c r="M2726">
        <v>5.2135300000000004</v>
      </c>
      <c r="N2726">
        <v>17.430099999999999</v>
      </c>
      <c r="O2726">
        <v>42.906300000000002</v>
      </c>
      <c r="P2726">
        <v>72.454800000000006</v>
      </c>
      <c r="Q2726">
        <v>97.851699999999994</v>
      </c>
      <c r="R2726">
        <v>144.43799999999999</v>
      </c>
      <c r="S2726">
        <v>240.404</v>
      </c>
      <c r="T2726">
        <v>375.35599999999999</v>
      </c>
      <c r="U2726">
        <v>548.10699999999997</v>
      </c>
      <c r="V2726">
        <v>768.09400000000005</v>
      </c>
      <c r="W2726">
        <v>977.21</v>
      </c>
      <c r="X2726">
        <v>1115.99</v>
      </c>
      <c r="Y2726">
        <v>1216.71</v>
      </c>
      <c r="Z2726">
        <v>1324.14</v>
      </c>
      <c r="AA2726">
        <v>1452.03</v>
      </c>
      <c r="AB2726">
        <v>1626.8</v>
      </c>
      <c r="AC2726">
        <v>1863.95</v>
      </c>
      <c r="AD2726">
        <v>2131.3000000000002</v>
      </c>
      <c r="AE2726">
        <v>2363.7399999999998</v>
      </c>
      <c r="AF2726">
        <v>2493.0700000000002</v>
      </c>
      <c r="AG2726">
        <v>2475.56</v>
      </c>
      <c r="AH2726">
        <v>2311.14</v>
      </c>
      <c r="AI2726">
        <v>2045.86</v>
      </c>
      <c r="AJ2726">
        <v>1751.13</v>
      </c>
      <c r="AK2726">
        <v>1486.47</v>
      </c>
      <c r="AL2726">
        <v>1272.1300000000001</v>
      </c>
      <c r="AM2726">
        <v>1092.54</v>
      </c>
      <c r="AN2726">
        <v>922.98599999999999</v>
      </c>
      <c r="AO2726">
        <v>752.93100000000004</v>
      </c>
      <c r="AP2726">
        <v>588.904</v>
      </c>
      <c r="AQ2726">
        <v>443.00799999999998</v>
      </c>
      <c r="AR2726">
        <v>322.72500000000002</v>
      </c>
      <c r="AS2726">
        <v>228.87100000000001</v>
      </c>
      <c r="AT2726">
        <v>158.37700000000001</v>
      </c>
      <c r="AU2726">
        <v>107.05</v>
      </c>
      <c r="AV2726">
        <v>70.791499999999999</v>
      </c>
      <c r="AW2726">
        <v>45.913899999999998</v>
      </c>
      <c r="AX2726">
        <v>29.256399999999999</v>
      </c>
      <c r="AY2726">
        <v>18.292400000000001</v>
      </c>
      <c r="AZ2726">
        <v>11.165900000000001</v>
      </c>
      <c r="BA2726">
        <v>6.6050700000000004</v>
      </c>
      <c r="BB2726">
        <v>3.7604700000000002</v>
      </c>
      <c r="BC2726">
        <v>2.0527099999999998</v>
      </c>
      <c r="BD2726">
        <v>1.07463</v>
      </c>
      <c r="BE2726">
        <v>0.98531199999999997</v>
      </c>
    </row>
    <row r="2727" spans="1:57" x14ac:dyDescent="0.35">
      <c r="A2727">
        <v>1</v>
      </c>
      <c r="B2727">
        <v>1</v>
      </c>
      <c r="C2727">
        <v>1</v>
      </c>
      <c r="D2727">
        <v>1</v>
      </c>
      <c r="E2727">
        <v>1</v>
      </c>
      <c r="F2727">
        <v>1</v>
      </c>
      <c r="G2727">
        <v>2010</v>
      </c>
      <c r="H2727">
        <v>1</v>
      </c>
      <c r="I2727">
        <v>2010.5</v>
      </c>
      <c r="J2727" t="s">
        <v>1251</v>
      </c>
      <c r="K2727" t="s">
        <v>574</v>
      </c>
      <c r="L2727">
        <v>0.96818800000000005</v>
      </c>
      <c r="M2727">
        <v>2.5502600000000002</v>
      </c>
      <c r="N2727">
        <v>6.9739399999999998</v>
      </c>
      <c r="O2727">
        <v>18.027999999999999</v>
      </c>
      <c r="P2727">
        <v>47.148800000000001</v>
      </c>
      <c r="Q2727">
        <v>98.563000000000002</v>
      </c>
      <c r="R2727">
        <v>152.386</v>
      </c>
      <c r="S2727">
        <v>201.29599999999999</v>
      </c>
      <c r="T2727">
        <v>282.93900000000002</v>
      </c>
      <c r="U2727">
        <v>423.31900000000002</v>
      </c>
      <c r="V2727">
        <v>611.64800000000002</v>
      </c>
      <c r="W2727">
        <v>843.03599999999994</v>
      </c>
      <c r="X2727">
        <v>1083.29</v>
      </c>
      <c r="Y2727">
        <v>1259.58</v>
      </c>
      <c r="Z2727">
        <v>1361.49</v>
      </c>
      <c r="AA2727">
        <v>1441.61</v>
      </c>
      <c r="AB2727">
        <v>1537.08</v>
      </c>
      <c r="AC2727">
        <v>1670.76</v>
      </c>
      <c r="AD2727">
        <v>1855.84</v>
      </c>
      <c r="AE2727">
        <v>2066.52</v>
      </c>
      <c r="AF2727">
        <v>2241.61</v>
      </c>
      <c r="AG2727">
        <v>2317.1999999999998</v>
      </c>
      <c r="AH2727">
        <v>2257.04</v>
      </c>
      <c r="AI2727">
        <v>2068.88</v>
      </c>
      <c r="AJ2727">
        <v>1800.94</v>
      </c>
      <c r="AK2727">
        <v>1517.53</v>
      </c>
      <c r="AL2727">
        <v>1266.57</v>
      </c>
      <c r="AM2727">
        <v>1061.24</v>
      </c>
      <c r="AN2727">
        <v>887.96699999999998</v>
      </c>
      <c r="AO2727">
        <v>728.92499999999995</v>
      </c>
      <c r="AP2727">
        <v>577.87400000000002</v>
      </c>
      <c r="AQ2727">
        <v>439.84899999999999</v>
      </c>
      <c r="AR2727">
        <v>322.3</v>
      </c>
      <c r="AS2727">
        <v>228.68899999999999</v>
      </c>
      <c r="AT2727">
        <v>157.87200000000001</v>
      </c>
      <c r="AU2727">
        <v>106.303</v>
      </c>
      <c r="AV2727">
        <v>69.933099999999996</v>
      </c>
      <c r="AW2727">
        <v>45.036200000000001</v>
      </c>
      <c r="AX2727">
        <v>28.448899999999998</v>
      </c>
      <c r="AY2727">
        <v>17.637</v>
      </c>
      <c r="AZ2727">
        <v>10.7043</v>
      </c>
      <c r="BA2727">
        <v>6.3251400000000002</v>
      </c>
      <c r="BB2727">
        <v>3.6143900000000002</v>
      </c>
      <c r="BC2727">
        <v>1.9864200000000001</v>
      </c>
      <c r="BD2727">
        <v>1.0474000000000001</v>
      </c>
      <c r="BE2727">
        <v>0.96232799999999996</v>
      </c>
    </row>
    <row r="2728" spans="1:57" x14ac:dyDescent="0.35">
      <c r="A2728">
        <v>1</v>
      </c>
      <c r="B2728">
        <v>1</v>
      </c>
      <c r="C2728">
        <v>1</v>
      </c>
      <c r="D2728">
        <v>1</v>
      </c>
      <c r="E2728">
        <v>1</v>
      </c>
      <c r="F2728">
        <v>1</v>
      </c>
      <c r="G2728">
        <v>2011</v>
      </c>
      <c r="H2728">
        <v>1</v>
      </c>
      <c r="I2728">
        <v>2011</v>
      </c>
      <c r="J2728" t="s">
        <v>1250</v>
      </c>
      <c r="K2728" t="s">
        <v>574</v>
      </c>
      <c r="L2728">
        <v>12.550599999999999</v>
      </c>
      <c r="M2728">
        <v>8.0288199999999996</v>
      </c>
      <c r="N2728">
        <v>10.0823</v>
      </c>
      <c r="O2728">
        <v>12.574400000000001</v>
      </c>
      <c r="P2728">
        <v>19.904299999999999</v>
      </c>
      <c r="Q2728">
        <v>41.392600000000002</v>
      </c>
      <c r="R2728">
        <v>96.288700000000006</v>
      </c>
      <c r="S2728">
        <v>187.07400000000001</v>
      </c>
      <c r="T2728">
        <v>281.67500000000001</v>
      </c>
      <c r="U2728">
        <v>370.303</v>
      </c>
      <c r="V2728">
        <v>493.93099999999998</v>
      </c>
      <c r="W2728">
        <v>679.42499999999995</v>
      </c>
      <c r="X2728">
        <v>918.04600000000005</v>
      </c>
      <c r="Y2728">
        <v>1175.5899999999999</v>
      </c>
      <c r="Z2728">
        <v>1382.3</v>
      </c>
      <c r="AA2728">
        <v>1497.09</v>
      </c>
      <c r="AB2728">
        <v>1556.62</v>
      </c>
      <c r="AC2728">
        <v>1615.94</v>
      </c>
      <c r="AD2728">
        <v>1706.87</v>
      </c>
      <c r="AE2728">
        <v>1839.93</v>
      </c>
      <c r="AF2728">
        <v>1992.01</v>
      </c>
      <c r="AG2728">
        <v>2107.62</v>
      </c>
      <c r="AH2728">
        <v>2129.44</v>
      </c>
      <c r="AI2728">
        <v>2029.61</v>
      </c>
      <c r="AJ2728">
        <v>1822.91</v>
      </c>
      <c r="AK2728">
        <v>1557.69</v>
      </c>
      <c r="AL2728">
        <v>1290.0999999999999</v>
      </c>
      <c r="AM2728">
        <v>1057.1199999999999</v>
      </c>
      <c r="AN2728">
        <v>866.12599999999998</v>
      </c>
      <c r="AO2728">
        <v>705.40499999999997</v>
      </c>
      <c r="AP2728">
        <v>562.21100000000001</v>
      </c>
      <c r="AQ2728">
        <v>432.721</v>
      </c>
      <c r="AR2728">
        <v>320.12900000000002</v>
      </c>
      <c r="AS2728">
        <v>228.19800000000001</v>
      </c>
      <c r="AT2728">
        <v>157.54</v>
      </c>
      <c r="AU2728">
        <v>105.79</v>
      </c>
      <c r="AV2728">
        <v>69.291300000000007</v>
      </c>
      <c r="AW2728">
        <v>44.358899999999998</v>
      </c>
      <c r="AX2728">
        <v>27.811199999999999</v>
      </c>
      <c r="AY2728">
        <v>17.099799999999998</v>
      </c>
      <c r="AZ2728">
        <v>10.3048</v>
      </c>
      <c r="BA2728">
        <v>6.06562</v>
      </c>
      <c r="BB2728">
        <v>3.4677699999999998</v>
      </c>
      <c r="BC2728">
        <v>1.91408</v>
      </c>
      <c r="BD2728">
        <v>1.01556</v>
      </c>
      <c r="BE2728">
        <v>0.93762699999999999</v>
      </c>
    </row>
    <row r="2729" spans="1:57" x14ac:dyDescent="0.35">
      <c r="A2729">
        <v>1</v>
      </c>
      <c r="B2729">
        <v>1</v>
      </c>
      <c r="C2729">
        <v>1</v>
      </c>
      <c r="D2729">
        <v>1</v>
      </c>
      <c r="E2729">
        <v>1</v>
      </c>
      <c r="F2729">
        <v>1</v>
      </c>
      <c r="G2729">
        <v>2011</v>
      </c>
      <c r="H2729">
        <v>1</v>
      </c>
      <c r="I2729">
        <v>2011.5</v>
      </c>
      <c r="J2729" t="s">
        <v>1251</v>
      </c>
      <c r="K2729" t="s">
        <v>574</v>
      </c>
      <c r="L2729">
        <v>4.0136399999999997</v>
      </c>
      <c r="M2729">
        <v>9.8470499999999994</v>
      </c>
      <c r="N2729">
        <v>20.755199999999999</v>
      </c>
      <c r="O2729">
        <v>26.747299999999999</v>
      </c>
      <c r="P2729">
        <v>26.4053</v>
      </c>
      <c r="Q2729">
        <v>29.959700000000002</v>
      </c>
      <c r="R2729">
        <v>48.549399999999999</v>
      </c>
      <c r="S2729">
        <v>98.113299999999995</v>
      </c>
      <c r="T2729">
        <v>194.36</v>
      </c>
      <c r="U2729">
        <v>318.43900000000002</v>
      </c>
      <c r="V2729">
        <v>435.20100000000002</v>
      </c>
      <c r="W2729">
        <v>560.13499999999999</v>
      </c>
      <c r="X2729">
        <v>737.99199999999996</v>
      </c>
      <c r="Y2729">
        <v>975.798</v>
      </c>
      <c r="Z2729">
        <v>1237.69</v>
      </c>
      <c r="AA2729">
        <v>1457.63</v>
      </c>
      <c r="AB2729">
        <v>1581.98</v>
      </c>
      <c r="AC2729">
        <v>1626.71</v>
      </c>
      <c r="AD2729">
        <v>1651.24</v>
      </c>
      <c r="AE2729">
        <v>1699.51</v>
      </c>
      <c r="AF2729">
        <v>1783.47</v>
      </c>
      <c r="AG2729">
        <v>1880.91</v>
      </c>
      <c r="AH2729">
        <v>1942.28</v>
      </c>
      <c r="AI2729">
        <v>1918.48</v>
      </c>
      <c r="AJ2729">
        <v>1789.99</v>
      </c>
      <c r="AK2729">
        <v>1576.4</v>
      </c>
      <c r="AL2729">
        <v>1323.56</v>
      </c>
      <c r="AM2729">
        <v>1078.44</v>
      </c>
      <c r="AN2729">
        <v>868.19200000000001</v>
      </c>
      <c r="AO2729">
        <v>695.94200000000001</v>
      </c>
      <c r="AP2729">
        <v>551.91899999999998</v>
      </c>
      <c r="AQ2729">
        <v>427.14100000000002</v>
      </c>
      <c r="AR2729">
        <v>319.10300000000001</v>
      </c>
      <c r="AS2729">
        <v>229.315</v>
      </c>
      <c r="AT2729">
        <v>158.90299999999999</v>
      </c>
      <c r="AU2729">
        <v>106.669</v>
      </c>
      <c r="AV2729">
        <v>69.654499999999999</v>
      </c>
      <c r="AW2729">
        <v>44.375399999999999</v>
      </c>
      <c r="AX2729">
        <v>27.644300000000001</v>
      </c>
      <c r="AY2729">
        <v>16.870100000000001</v>
      </c>
      <c r="AZ2729">
        <v>10.090999999999999</v>
      </c>
      <c r="BA2729">
        <v>5.9067999999999996</v>
      </c>
      <c r="BB2729">
        <v>3.3696899999999999</v>
      </c>
      <c r="BC2729">
        <v>1.8629899999999999</v>
      </c>
      <c r="BD2729">
        <v>0.99283699999999997</v>
      </c>
      <c r="BE2729">
        <v>0.92166000000000003</v>
      </c>
    </row>
    <row r="2730" spans="1:57" x14ac:dyDescent="0.35">
      <c r="A2730">
        <v>1</v>
      </c>
      <c r="B2730">
        <v>1</v>
      </c>
      <c r="C2730">
        <v>1</v>
      </c>
      <c r="D2730">
        <v>1</v>
      </c>
      <c r="E2730">
        <v>1</v>
      </c>
      <c r="F2730">
        <v>1</v>
      </c>
      <c r="G2730">
        <v>2012</v>
      </c>
      <c r="H2730">
        <v>1</v>
      </c>
      <c r="I2730">
        <v>2012</v>
      </c>
      <c r="J2730" t="s">
        <v>1250</v>
      </c>
      <c r="K2730" t="s">
        <v>574</v>
      </c>
      <c r="L2730">
        <v>5.8784099999999997</v>
      </c>
      <c r="M2730">
        <v>6.05436</v>
      </c>
      <c r="N2730">
        <v>15.878299999999999</v>
      </c>
      <c r="O2730">
        <v>35.346200000000003</v>
      </c>
      <c r="P2730">
        <v>54.988799999999998</v>
      </c>
      <c r="Q2730">
        <v>58.764499999999998</v>
      </c>
      <c r="R2730">
        <v>52.722999999999999</v>
      </c>
      <c r="S2730">
        <v>61.7971</v>
      </c>
      <c r="T2730">
        <v>106.346</v>
      </c>
      <c r="U2730">
        <v>200.83099999999999</v>
      </c>
      <c r="V2730">
        <v>340.351</v>
      </c>
      <c r="W2730">
        <v>488.62400000000002</v>
      </c>
      <c r="X2730">
        <v>630.79300000000001</v>
      </c>
      <c r="Y2730">
        <v>803.69500000000005</v>
      </c>
      <c r="Z2730">
        <v>1033.8699999999999</v>
      </c>
      <c r="AA2730">
        <v>1293.3699999999999</v>
      </c>
      <c r="AB2730">
        <v>1516.26</v>
      </c>
      <c r="AC2730">
        <v>1643.66</v>
      </c>
      <c r="AD2730">
        <v>1676.59</v>
      </c>
      <c r="AE2730">
        <v>1670.39</v>
      </c>
      <c r="AF2730">
        <v>1677.42</v>
      </c>
      <c r="AG2730">
        <v>1713.97</v>
      </c>
      <c r="AH2730">
        <v>1759.32</v>
      </c>
      <c r="AI2730">
        <v>1769.6</v>
      </c>
      <c r="AJ2730">
        <v>1704.81</v>
      </c>
      <c r="AK2730">
        <v>1553.78</v>
      </c>
      <c r="AL2730">
        <v>1339.37</v>
      </c>
      <c r="AM2730">
        <v>1103.18</v>
      </c>
      <c r="AN2730">
        <v>882.81299999999999</v>
      </c>
      <c r="AO2730">
        <v>696.95899999999995</v>
      </c>
      <c r="AP2730">
        <v>545.68299999999999</v>
      </c>
      <c r="AQ2730">
        <v>420.87599999999998</v>
      </c>
      <c r="AR2730">
        <v>316.00599999999997</v>
      </c>
      <c r="AS2730">
        <v>228.953</v>
      </c>
      <c r="AT2730">
        <v>159.68299999999999</v>
      </c>
      <c r="AU2730">
        <v>107.477</v>
      </c>
      <c r="AV2730">
        <v>70.114199999999997</v>
      </c>
      <c r="AW2730">
        <v>44.509900000000002</v>
      </c>
      <c r="AX2730">
        <v>27.580100000000002</v>
      </c>
      <c r="AY2730">
        <v>16.718900000000001</v>
      </c>
      <c r="AZ2730">
        <v>9.9285499999999995</v>
      </c>
      <c r="BA2730">
        <v>5.7744900000000001</v>
      </c>
      <c r="BB2730">
        <v>3.2808899999999999</v>
      </c>
      <c r="BC2730">
        <v>1.8127</v>
      </c>
      <c r="BD2730">
        <v>0.96856699999999996</v>
      </c>
      <c r="BE2730">
        <v>0.90501600000000004</v>
      </c>
    </row>
    <row r="2731" spans="1:57" x14ac:dyDescent="0.35">
      <c r="A2731">
        <v>1</v>
      </c>
      <c r="B2731">
        <v>1</v>
      </c>
      <c r="C2731">
        <v>1</v>
      </c>
      <c r="D2731">
        <v>1</v>
      </c>
      <c r="E2731">
        <v>1</v>
      </c>
      <c r="F2731">
        <v>1</v>
      </c>
      <c r="G2731">
        <v>2012</v>
      </c>
      <c r="H2731">
        <v>1</v>
      </c>
      <c r="I2731">
        <v>2012.5</v>
      </c>
      <c r="J2731" t="s">
        <v>1251</v>
      </c>
      <c r="K2731" t="s">
        <v>574</v>
      </c>
      <c r="L2731">
        <v>1.7741</v>
      </c>
      <c r="M2731">
        <v>4.4864199999999999</v>
      </c>
      <c r="N2731">
        <v>10.6783</v>
      </c>
      <c r="O2731">
        <v>20.646599999999999</v>
      </c>
      <c r="P2731">
        <v>42.414200000000001</v>
      </c>
      <c r="Q2731">
        <v>79.324200000000005</v>
      </c>
      <c r="R2731">
        <v>108.896</v>
      </c>
      <c r="S2731">
        <v>108.422</v>
      </c>
      <c r="T2731">
        <v>97.764499999999998</v>
      </c>
      <c r="U2731">
        <v>119.80800000000001</v>
      </c>
      <c r="V2731">
        <v>201.76499999999999</v>
      </c>
      <c r="W2731">
        <v>344.55599999999998</v>
      </c>
      <c r="X2731">
        <v>515.899</v>
      </c>
      <c r="Y2731">
        <v>680.89400000000001</v>
      </c>
      <c r="Z2731">
        <v>852.86099999999999</v>
      </c>
      <c r="AA2731">
        <v>1064.8599999999999</v>
      </c>
      <c r="AB2731">
        <v>1304.78</v>
      </c>
      <c r="AC2731">
        <v>1512.86</v>
      </c>
      <c r="AD2731">
        <v>1630.13</v>
      </c>
      <c r="AE2731">
        <v>1649.45</v>
      </c>
      <c r="AF2731">
        <v>1618.49</v>
      </c>
      <c r="AG2731">
        <v>1591</v>
      </c>
      <c r="AH2731">
        <v>1586.64</v>
      </c>
      <c r="AI2731">
        <v>1587.44</v>
      </c>
      <c r="AJ2731">
        <v>1555.97</v>
      </c>
      <c r="AK2731">
        <v>1461.79</v>
      </c>
      <c r="AL2731">
        <v>1301.1400000000001</v>
      </c>
      <c r="AM2731">
        <v>1097.72</v>
      </c>
      <c r="AN2731">
        <v>886.85500000000002</v>
      </c>
      <c r="AO2731">
        <v>696.71199999999999</v>
      </c>
      <c r="AP2731">
        <v>538.98099999999999</v>
      </c>
      <c r="AQ2731">
        <v>411.84500000000003</v>
      </c>
      <c r="AR2731">
        <v>308.755</v>
      </c>
      <c r="AS2731">
        <v>224.82</v>
      </c>
      <c r="AT2731">
        <v>157.91200000000001</v>
      </c>
      <c r="AU2731">
        <v>106.846</v>
      </c>
      <c r="AV2731">
        <v>69.827200000000005</v>
      </c>
      <c r="AW2731">
        <v>44.260800000000003</v>
      </c>
      <c r="AX2731">
        <v>27.3172</v>
      </c>
      <c r="AY2731">
        <v>16.466200000000001</v>
      </c>
      <c r="AZ2731">
        <v>9.7136800000000001</v>
      </c>
      <c r="BA2731">
        <v>5.6122500000000004</v>
      </c>
      <c r="BB2731">
        <v>3.1721599999999999</v>
      </c>
      <c r="BC2731">
        <v>1.7482599999999999</v>
      </c>
      <c r="BD2731">
        <v>0.934867</v>
      </c>
      <c r="BE2731">
        <v>0.87961199999999995</v>
      </c>
    </row>
    <row r="2732" spans="1:57" x14ac:dyDescent="0.35">
      <c r="A2732">
        <v>1</v>
      </c>
      <c r="B2732">
        <v>1</v>
      </c>
      <c r="C2732">
        <v>1</v>
      </c>
      <c r="D2732">
        <v>1</v>
      </c>
      <c r="E2732">
        <v>1</v>
      </c>
      <c r="F2732">
        <v>1</v>
      </c>
      <c r="G2732">
        <v>2013</v>
      </c>
      <c r="H2732">
        <v>1</v>
      </c>
      <c r="I2732">
        <v>2013</v>
      </c>
      <c r="J2732" t="s">
        <v>1250</v>
      </c>
      <c r="K2732" t="s">
        <v>574</v>
      </c>
      <c r="L2732">
        <v>19.732800000000001</v>
      </c>
      <c r="M2732">
        <v>12.7895</v>
      </c>
      <c r="N2732">
        <v>16.624099999999999</v>
      </c>
      <c r="O2732">
        <v>21.354500000000002</v>
      </c>
      <c r="P2732">
        <v>30.235499999999998</v>
      </c>
      <c r="Q2732">
        <v>46.67</v>
      </c>
      <c r="R2732">
        <v>84.614000000000004</v>
      </c>
      <c r="S2732">
        <v>143.93899999999999</v>
      </c>
      <c r="T2732">
        <v>184.685</v>
      </c>
      <c r="U2732">
        <v>179.89699999999999</v>
      </c>
      <c r="V2732">
        <v>170.19499999999999</v>
      </c>
      <c r="W2732">
        <v>218.86799999999999</v>
      </c>
      <c r="X2732">
        <v>348.572</v>
      </c>
      <c r="Y2732">
        <v>530.875</v>
      </c>
      <c r="Z2732">
        <v>718.25599999999997</v>
      </c>
      <c r="AA2732">
        <v>898.60299999999995</v>
      </c>
      <c r="AB2732">
        <v>1096.6300000000001</v>
      </c>
      <c r="AC2732">
        <v>1312.69</v>
      </c>
      <c r="AD2732">
        <v>1498.19</v>
      </c>
      <c r="AE2732">
        <v>1597.61</v>
      </c>
      <c r="AF2732">
        <v>1600.33</v>
      </c>
      <c r="AG2732">
        <v>1547.53</v>
      </c>
      <c r="AH2732">
        <v>1490.65</v>
      </c>
      <c r="AI2732">
        <v>1450.87</v>
      </c>
      <c r="AJ2732">
        <v>1413.55</v>
      </c>
      <c r="AK2732">
        <v>1348.06</v>
      </c>
      <c r="AL2732">
        <v>1232.79</v>
      </c>
      <c r="AM2732">
        <v>1069.83</v>
      </c>
      <c r="AN2732">
        <v>882.02</v>
      </c>
      <c r="AO2732">
        <v>697.86</v>
      </c>
      <c r="AP2732">
        <v>537.20100000000002</v>
      </c>
      <c r="AQ2732">
        <v>406.404</v>
      </c>
      <c r="AR2732">
        <v>302.54300000000001</v>
      </c>
      <c r="AS2732">
        <v>220.197</v>
      </c>
      <c r="AT2732">
        <v>155.37700000000001</v>
      </c>
      <c r="AU2732">
        <v>105.747</v>
      </c>
      <c r="AV2732">
        <v>69.384600000000006</v>
      </c>
      <c r="AW2732">
        <v>44.016500000000001</v>
      </c>
      <c r="AX2732">
        <v>27.108000000000001</v>
      </c>
      <c r="AY2732">
        <v>16.268899999999999</v>
      </c>
      <c r="AZ2732">
        <v>9.5423500000000008</v>
      </c>
      <c r="BA2732">
        <v>5.4793700000000003</v>
      </c>
      <c r="BB2732">
        <v>3.0804999999999998</v>
      </c>
      <c r="BC2732">
        <v>1.69234</v>
      </c>
      <c r="BD2732">
        <v>0.90500400000000003</v>
      </c>
      <c r="BE2732">
        <v>0.85925700000000005</v>
      </c>
    </row>
    <row r="2733" spans="1:57" x14ac:dyDescent="0.35">
      <c r="A2733">
        <v>1</v>
      </c>
      <c r="B2733">
        <v>1</v>
      </c>
      <c r="C2733">
        <v>1</v>
      </c>
      <c r="D2733">
        <v>1</v>
      </c>
      <c r="E2733">
        <v>1</v>
      </c>
      <c r="F2733">
        <v>1</v>
      </c>
      <c r="G2733">
        <v>2013</v>
      </c>
      <c r="H2733">
        <v>1</v>
      </c>
      <c r="I2733">
        <v>2013.5</v>
      </c>
      <c r="J2733" t="s">
        <v>1251</v>
      </c>
      <c r="K2733" t="s">
        <v>574</v>
      </c>
      <c r="L2733">
        <v>6.3027499999999996</v>
      </c>
      <c r="M2733">
        <v>15.472899999999999</v>
      </c>
      <c r="N2733">
        <v>32.701000000000001</v>
      </c>
      <c r="O2733">
        <v>42.617400000000004</v>
      </c>
      <c r="P2733">
        <v>43.338200000000001</v>
      </c>
      <c r="Q2733">
        <v>48.843600000000002</v>
      </c>
      <c r="R2733">
        <v>66.495400000000004</v>
      </c>
      <c r="S2733">
        <v>101.194</v>
      </c>
      <c r="T2733">
        <v>162.12200000000001</v>
      </c>
      <c r="U2733">
        <v>226.84899999999999</v>
      </c>
      <c r="V2733">
        <v>247.93100000000001</v>
      </c>
      <c r="W2733">
        <v>231.81700000000001</v>
      </c>
      <c r="X2733">
        <v>248.648</v>
      </c>
      <c r="Y2733">
        <v>350.61</v>
      </c>
      <c r="Z2733">
        <v>524.97199999999998</v>
      </c>
      <c r="AA2733">
        <v>720.23199999999997</v>
      </c>
      <c r="AB2733">
        <v>903.95299999999997</v>
      </c>
      <c r="AC2733">
        <v>1084.53</v>
      </c>
      <c r="AD2733">
        <v>1267.1400000000001</v>
      </c>
      <c r="AE2733">
        <v>1417.77</v>
      </c>
      <c r="AF2733">
        <v>1490.61</v>
      </c>
      <c r="AG2733">
        <v>1475.62</v>
      </c>
      <c r="AH2733">
        <v>1407.57</v>
      </c>
      <c r="AI2733">
        <v>1331.58</v>
      </c>
      <c r="AJ2733">
        <v>1267.26</v>
      </c>
      <c r="AK2733">
        <v>1203.3900000000001</v>
      </c>
      <c r="AL2733">
        <v>1116.73</v>
      </c>
      <c r="AM2733">
        <v>993.78899999999999</v>
      </c>
      <c r="AN2733">
        <v>840.48099999999999</v>
      </c>
      <c r="AO2733">
        <v>676.81600000000003</v>
      </c>
      <c r="AP2733">
        <v>524.01800000000003</v>
      </c>
      <c r="AQ2733">
        <v>394.77499999999998</v>
      </c>
      <c r="AR2733">
        <v>291.63499999999999</v>
      </c>
      <c r="AS2733">
        <v>211.24799999999999</v>
      </c>
      <c r="AT2733">
        <v>149.14599999999999</v>
      </c>
      <c r="AU2733">
        <v>101.94199999999999</v>
      </c>
      <c r="AV2733">
        <v>67.211299999999994</v>
      </c>
      <c r="AW2733">
        <v>42.760300000000001</v>
      </c>
      <c r="AX2733">
        <v>26.332599999999999</v>
      </c>
      <c r="AY2733">
        <v>15.7592</v>
      </c>
      <c r="AZ2733">
        <v>9.1990200000000009</v>
      </c>
      <c r="BA2733">
        <v>5.2508900000000001</v>
      </c>
      <c r="BB2733">
        <v>2.93424</v>
      </c>
      <c r="BC2733">
        <v>1.6040300000000001</v>
      </c>
      <c r="BD2733">
        <v>0.85543999999999998</v>
      </c>
      <c r="BE2733">
        <v>0.81472100000000003</v>
      </c>
    </row>
    <row r="2734" spans="1:57" x14ac:dyDescent="0.35">
      <c r="A2734">
        <v>1</v>
      </c>
      <c r="B2734">
        <v>1</v>
      </c>
      <c r="C2734">
        <v>1</v>
      </c>
      <c r="D2734">
        <v>1</v>
      </c>
      <c r="E2734">
        <v>1</v>
      </c>
      <c r="F2734">
        <v>1</v>
      </c>
      <c r="G2734">
        <v>2014</v>
      </c>
      <c r="H2734">
        <v>1</v>
      </c>
      <c r="I2734">
        <v>2014</v>
      </c>
      <c r="J2734" t="s">
        <v>1250</v>
      </c>
      <c r="K2734" t="s">
        <v>574</v>
      </c>
      <c r="L2734">
        <v>28.2148</v>
      </c>
      <c r="M2734">
        <v>20.716100000000001</v>
      </c>
      <c r="N2734">
        <v>35.558999999999997</v>
      </c>
      <c r="O2734">
        <v>61.344299999999997</v>
      </c>
      <c r="P2734">
        <v>88.557900000000004</v>
      </c>
      <c r="Q2734">
        <v>93.903800000000004</v>
      </c>
      <c r="R2734">
        <v>85.171099999999996</v>
      </c>
      <c r="S2734">
        <v>93.402100000000004</v>
      </c>
      <c r="T2734">
        <v>129.56700000000001</v>
      </c>
      <c r="U2734">
        <v>190.59399999999999</v>
      </c>
      <c r="V2734">
        <v>264.05399999999997</v>
      </c>
      <c r="W2734">
        <v>309.12400000000002</v>
      </c>
      <c r="X2734">
        <v>303.38600000000002</v>
      </c>
      <c r="Y2734">
        <v>298.596</v>
      </c>
      <c r="Z2734">
        <v>367.483</v>
      </c>
      <c r="AA2734">
        <v>522.149</v>
      </c>
      <c r="AB2734">
        <v>715.21199999999999</v>
      </c>
      <c r="AC2734">
        <v>899.72</v>
      </c>
      <c r="AD2734">
        <v>1066.46</v>
      </c>
      <c r="AE2734">
        <v>1218.21</v>
      </c>
      <c r="AF2734">
        <v>1332.82</v>
      </c>
      <c r="AG2734">
        <v>1376.43</v>
      </c>
      <c r="AH2734">
        <v>1342.58</v>
      </c>
      <c r="AI2734">
        <v>1261.44</v>
      </c>
      <c r="AJ2734">
        <v>1171.45</v>
      </c>
      <c r="AK2734">
        <v>1089.49</v>
      </c>
      <c r="AL2734">
        <v>1007.29</v>
      </c>
      <c r="AM2734">
        <v>908.32799999999997</v>
      </c>
      <c r="AN2734">
        <v>785.48800000000006</v>
      </c>
      <c r="AO2734">
        <v>646.54700000000003</v>
      </c>
      <c r="AP2734">
        <v>507.84</v>
      </c>
      <c r="AQ2734">
        <v>384.13600000000002</v>
      </c>
      <c r="AR2734">
        <v>282.67700000000002</v>
      </c>
      <c r="AS2734">
        <v>203.52600000000001</v>
      </c>
      <c r="AT2734">
        <v>143.23699999999999</v>
      </c>
      <c r="AU2734">
        <v>98.014899999999997</v>
      </c>
      <c r="AV2734">
        <v>64.869200000000006</v>
      </c>
      <c r="AW2734">
        <v>41.427799999999998</v>
      </c>
      <c r="AX2734">
        <v>25.558</v>
      </c>
      <c r="AY2734">
        <v>15.2811</v>
      </c>
      <c r="AZ2734">
        <v>8.8889200000000006</v>
      </c>
      <c r="BA2734">
        <v>5.0468999999999999</v>
      </c>
      <c r="BB2734">
        <v>2.80253</v>
      </c>
      <c r="BC2734">
        <v>1.52244</v>
      </c>
      <c r="BD2734">
        <v>0.80768899999999999</v>
      </c>
      <c r="BE2734">
        <v>0.76614599999999999</v>
      </c>
    </row>
    <row r="2735" spans="1:57" x14ac:dyDescent="0.35">
      <c r="A2735">
        <v>1</v>
      </c>
      <c r="B2735">
        <v>1</v>
      </c>
      <c r="C2735">
        <v>1</v>
      </c>
      <c r="D2735">
        <v>1</v>
      </c>
      <c r="E2735">
        <v>1</v>
      </c>
      <c r="F2735">
        <v>1</v>
      </c>
      <c r="G2735">
        <v>2014</v>
      </c>
      <c r="H2735">
        <v>1</v>
      </c>
      <c r="I2735">
        <v>2014.5</v>
      </c>
      <c r="J2735" t="s">
        <v>1251</v>
      </c>
      <c r="K2735" t="s">
        <v>574</v>
      </c>
      <c r="L2735">
        <v>8.8998500000000007</v>
      </c>
      <c r="M2735">
        <v>21.9907</v>
      </c>
      <c r="N2735">
        <v>47.771999999999998</v>
      </c>
      <c r="O2735">
        <v>69.527900000000002</v>
      </c>
      <c r="P2735">
        <v>93.578800000000001</v>
      </c>
      <c r="Q2735">
        <v>137.005</v>
      </c>
      <c r="R2735">
        <v>175.51400000000001</v>
      </c>
      <c r="S2735">
        <v>173.27</v>
      </c>
      <c r="T2735">
        <v>153.10300000000001</v>
      </c>
      <c r="U2735">
        <v>162.46199999999999</v>
      </c>
      <c r="V2735">
        <v>213.55199999999999</v>
      </c>
      <c r="W2735">
        <v>289.94</v>
      </c>
      <c r="X2735">
        <v>353.34699999999998</v>
      </c>
      <c r="Y2735">
        <v>366.51299999999998</v>
      </c>
      <c r="Z2735">
        <v>354.38799999999998</v>
      </c>
      <c r="AA2735">
        <v>391.916</v>
      </c>
      <c r="AB2735">
        <v>516.08299999999997</v>
      </c>
      <c r="AC2735">
        <v>693.70299999999997</v>
      </c>
      <c r="AD2735">
        <v>871.80700000000002</v>
      </c>
      <c r="AE2735">
        <v>1026.3</v>
      </c>
      <c r="AF2735">
        <v>1153.4100000000001</v>
      </c>
      <c r="AG2735">
        <v>1238.3900000000001</v>
      </c>
      <c r="AH2735">
        <v>1258.8499999999999</v>
      </c>
      <c r="AI2735">
        <v>1213.03</v>
      </c>
      <c r="AJ2735">
        <v>1127.17</v>
      </c>
      <c r="AK2735">
        <v>1032.6500000000001</v>
      </c>
      <c r="AL2735">
        <v>942.79100000000005</v>
      </c>
      <c r="AM2735">
        <v>851.39400000000001</v>
      </c>
      <c r="AN2735">
        <v>747.56100000000004</v>
      </c>
      <c r="AO2735">
        <v>628.98400000000004</v>
      </c>
      <c r="AP2735">
        <v>504.26400000000001</v>
      </c>
      <c r="AQ2735">
        <v>386.46</v>
      </c>
      <c r="AR2735">
        <v>285.52699999999999</v>
      </c>
      <c r="AS2735">
        <v>205.09399999999999</v>
      </c>
      <c r="AT2735">
        <v>143.804</v>
      </c>
      <c r="AU2735">
        <v>98.278599999999997</v>
      </c>
      <c r="AV2735">
        <v>65.173900000000003</v>
      </c>
      <c r="AW2735">
        <v>41.776699999999998</v>
      </c>
      <c r="AX2735">
        <v>25.855699999999999</v>
      </c>
      <c r="AY2735">
        <v>15.476900000000001</v>
      </c>
      <c r="AZ2735">
        <v>8.9905600000000003</v>
      </c>
      <c r="BA2735">
        <v>5.0868500000000001</v>
      </c>
      <c r="BB2735">
        <v>2.81128</v>
      </c>
      <c r="BC2735">
        <v>1.51963</v>
      </c>
      <c r="BD2735">
        <v>0.80299100000000001</v>
      </c>
      <c r="BE2735">
        <v>0.76190999999999998</v>
      </c>
    </row>
    <row r="2736" spans="1:57" x14ac:dyDescent="0.35">
      <c r="A2736">
        <v>1</v>
      </c>
      <c r="B2736">
        <v>1</v>
      </c>
      <c r="C2736">
        <v>1</v>
      </c>
      <c r="D2736">
        <v>1</v>
      </c>
      <c r="E2736">
        <v>1</v>
      </c>
      <c r="F2736">
        <v>1</v>
      </c>
      <c r="G2736">
        <v>2015</v>
      </c>
      <c r="H2736">
        <v>1</v>
      </c>
      <c r="I2736">
        <v>2015</v>
      </c>
      <c r="J2736" t="s">
        <v>1250</v>
      </c>
      <c r="K2736" t="s">
        <v>574</v>
      </c>
      <c r="L2736">
        <v>6.1122899999999998</v>
      </c>
      <c r="M2736">
        <v>9.3331999999999997</v>
      </c>
      <c r="N2736">
        <v>31.354399999999998</v>
      </c>
      <c r="O2736">
        <v>76.831400000000002</v>
      </c>
      <c r="P2736">
        <v>126.08</v>
      </c>
      <c r="Q2736">
        <v>153.333</v>
      </c>
      <c r="R2736">
        <v>183.804</v>
      </c>
      <c r="S2736">
        <v>247.476</v>
      </c>
      <c r="T2736">
        <v>297.59800000000001</v>
      </c>
      <c r="U2736">
        <v>284.32600000000002</v>
      </c>
      <c r="V2736">
        <v>249.387</v>
      </c>
      <c r="W2736">
        <v>258.60899999999998</v>
      </c>
      <c r="X2736">
        <v>319.24400000000003</v>
      </c>
      <c r="Y2736">
        <v>389.28699999999998</v>
      </c>
      <c r="Z2736">
        <v>419.55099999999999</v>
      </c>
      <c r="AA2736">
        <v>410.916</v>
      </c>
      <c r="AB2736">
        <v>426.89</v>
      </c>
      <c r="AC2736">
        <v>519.87599999999998</v>
      </c>
      <c r="AD2736">
        <v>674.63300000000004</v>
      </c>
      <c r="AE2736">
        <v>839.31700000000001</v>
      </c>
      <c r="AF2736">
        <v>979.10799999999995</v>
      </c>
      <c r="AG2736">
        <v>1082.8599999999999</v>
      </c>
      <c r="AH2736">
        <v>1140.0999999999999</v>
      </c>
      <c r="AI2736">
        <v>1138.3800000000001</v>
      </c>
      <c r="AJ2736">
        <v>1081.1300000000001</v>
      </c>
      <c r="AK2736">
        <v>991.60699999999997</v>
      </c>
      <c r="AL2736">
        <v>894.846</v>
      </c>
      <c r="AM2736">
        <v>800.85699999999997</v>
      </c>
      <c r="AN2736">
        <v>705.42700000000002</v>
      </c>
      <c r="AO2736">
        <v>602.32100000000003</v>
      </c>
      <c r="AP2736">
        <v>492.50700000000001</v>
      </c>
      <c r="AQ2736">
        <v>384.149</v>
      </c>
      <c r="AR2736">
        <v>286.88099999999997</v>
      </c>
      <c r="AS2736">
        <v>206.69800000000001</v>
      </c>
      <c r="AT2736">
        <v>144.66999999999999</v>
      </c>
      <c r="AU2736">
        <v>98.631600000000006</v>
      </c>
      <c r="AV2736">
        <v>65.391599999999997</v>
      </c>
      <c r="AW2736">
        <v>42.008800000000001</v>
      </c>
      <c r="AX2736">
        <v>26.081900000000001</v>
      </c>
      <c r="AY2736">
        <v>15.648199999999999</v>
      </c>
      <c r="AZ2736">
        <v>9.0920799999999993</v>
      </c>
      <c r="BA2736">
        <v>5.1332599999999999</v>
      </c>
      <c r="BB2736">
        <v>2.8253900000000001</v>
      </c>
      <c r="BC2736">
        <v>1.51938</v>
      </c>
      <c r="BD2736">
        <v>0.79867200000000005</v>
      </c>
      <c r="BE2736">
        <v>0.75409700000000002</v>
      </c>
    </row>
    <row r="2737" spans="1:57" x14ac:dyDescent="0.35">
      <c r="A2737">
        <v>1</v>
      </c>
      <c r="B2737">
        <v>1</v>
      </c>
      <c r="C2737">
        <v>1</v>
      </c>
      <c r="D2737">
        <v>1</v>
      </c>
      <c r="E2737">
        <v>1</v>
      </c>
      <c r="F2737">
        <v>1</v>
      </c>
      <c r="G2737">
        <v>2015</v>
      </c>
      <c r="H2737">
        <v>1</v>
      </c>
      <c r="I2737">
        <v>2015.5</v>
      </c>
      <c r="J2737" t="s">
        <v>1251</v>
      </c>
      <c r="K2737" t="s">
        <v>574</v>
      </c>
      <c r="L2737">
        <v>1.70478</v>
      </c>
      <c r="M2737">
        <v>4.4993400000000001</v>
      </c>
      <c r="N2737">
        <v>12.378399999999999</v>
      </c>
      <c r="O2737">
        <v>32.302700000000002</v>
      </c>
      <c r="P2737">
        <v>84.705100000000002</v>
      </c>
      <c r="Q2737">
        <v>174.989</v>
      </c>
      <c r="R2737">
        <v>258.12400000000002</v>
      </c>
      <c r="S2737">
        <v>299.30500000000001</v>
      </c>
      <c r="T2737">
        <v>337.54500000000002</v>
      </c>
      <c r="U2737">
        <v>390.84500000000003</v>
      </c>
      <c r="V2737">
        <v>401.00099999999998</v>
      </c>
      <c r="W2737">
        <v>355.18</v>
      </c>
      <c r="X2737">
        <v>324.30500000000001</v>
      </c>
      <c r="Y2737">
        <v>354.03</v>
      </c>
      <c r="Z2737">
        <v>416.21699999999998</v>
      </c>
      <c r="AA2737">
        <v>455.08300000000003</v>
      </c>
      <c r="AB2737">
        <v>452.81299999999999</v>
      </c>
      <c r="AC2737">
        <v>455.51100000000002</v>
      </c>
      <c r="AD2737">
        <v>519.30799999999999</v>
      </c>
      <c r="AE2737">
        <v>645.41899999999998</v>
      </c>
      <c r="AF2737">
        <v>789.79300000000001</v>
      </c>
      <c r="AG2737">
        <v>912.70799999999997</v>
      </c>
      <c r="AH2737">
        <v>996.61900000000003</v>
      </c>
      <c r="AI2737">
        <v>1032.6199999999999</v>
      </c>
      <c r="AJ2737">
        <v>1015.38</v>
      </c>
      <c r="AK2737">
        <v>952.28200000000004</v>
      </c>
      <c r="AL2737">
        <v>863.64800000000002</v>
      </c>
      <c r="AM2737">
        <v>768.85599999999999</v>
      </c>
      <c r="AN2737">
        <v>675.21900000000005</v>
      </c>
      <c r="AO2737">
        <v>580.41800000000001</v>
      </c>
      <c r="AP2737">
        <v>481.98399999999998</v>
      </c>
      <c r="AQ2737">
        <v>382.96300000000002</v>
      </c>
      <c r="AR2737">
        <v>290.50400000000002</v>
      </c>
      <c r="AS2737">
        <v>211.25</v>
      </c>
      <c r="AT2737">
        <v>148.27000000000001</v>
      </c>
      <c r="AU2737">
        <v>100.998</v>
      </c>
      <c r="AV2737">
        <v>66.888199999999998</v>
      </c>
      <c r="AW2737">
        <v>43.001199999999997</v>
      </c>
      <c r="AX2737">
        <v>26.7639</v>
      </c>
      <c r="AY2737">
        <v>16.103300000000001</v>
      </c>
      <c r="AZ2737">
        <v>9.3730200000000004</v>
      </c>
      <c r="BA2737">
        <v>5.2909199999999998</v>
      </c>
      <c r="BB2737">
        <v>2.9058299999999999</v>
      </c>
      <c r="BC2737">
        <v>1.55705</v>
      </c>
      <c r="BD2737">
        <v>0.81516900000000003</v>
      </c>
      <c r="BE2737">
        <v>0.76699499999999998</v>
      </c>
    </row>
    <row r="2738" spans="1:57" x14ac:dyDescent="0.35">
      <c r="A2738">
        <v>1</v>
      </c>
      <c r="B2738">
        <v>1</v>
      </c>
      <c r="C2738">
        <v>1</v>
      </c>
      <c r="D2738">
        <v>1</v>
      </c>
      <c r="E2738">
        <v>1</v>
      </c>
      <c r="F2738">
        <v>1</v>
      </c>
      <c r="G2738">
        <v>2016</v>
      </c>
      <c r="H2738">
        <v>1</v>
      </c>
      <c r="I2738">
        <v>2016</v>
      </c>
      <c r="J2738" t="s">
        <v>1250</v>
      </c>
      <c r="K2738" t="s">
        <v>574</v>
      </c>
      <c r="L2738">
        <v>20.614100000000001</v>
      </c>
      <c r="M2738">
        <v>13.2601</v>
      </c>
      <c r="N2738">
        <v>16.923200000000001</v>
      </c>
      <c r="O2738">
        <v>21.721299999999999</v>
      </c>
      <c r="P2738">
        <v>35.177100000000003</v>
      </c>
      <c r="Q2738">
        <v>74.058300000000003</v>
      </c>
      <c r="R2738">
        <v>171.84200000000001</v>
      </c>
      <c r="S2738">
        <v>325.79599999999999</v>
      </c>
      <c r="T2738">
        <v>457.572</v>
      </c>
      <c r="U2738">
        <v>515.35</v>
      </c>
      <c r="V2738">
        <v>536.44399999999996</v>
      </c>
      <c r="W2738">
        <v>534.29999999999995</v>
      </c>
      <c r="X2738">
        <v>482.74400000000003</v>
      </c>
      <c r="Y2738">
        <v>418.483</v>
      </c>
      <c r="Z2738">
        <v>406.58</v>
      </c>
      <c r="AA2738">
        <v>446.17700000000002</v>
      </c>
      <c r="AB2738">
        <v>483.3</v>
      </c>
      <c r="AC2738">
        <v>485.45600000000002</v>
      </c>
      <c r="AD2738">
        <v>481.13600000000002</v>
      </c>
      <c r="AE2738">
        <v>522.20699999999999</v>
      </c>
      <c r="AF2738">
        <v>620.40800000000002</v>
      </c>
      <c r="AG2738">
        <v>741.072</v>
      </c>
      <c r="AH2738">
        <v>844.06899999999996</v>
      </c>
      <c r="AI2738">
        <v>907.96199999999999</v>
      </c>
      <c r="AJ2738">
        <v>924.79300000000001</v>
      </c>
      <c r="AK2738">
        <v>894.38400000000001</v>
      </c>
      <c r="AL2738">
        <v>826.84900000000005</v>
      </c>
      <c r="AM2738">
        <v>739.86199999999997</v>
      </c>
      <c r="AN2738">
        <v>648.22299999999996</v>
      </c>
      <c r="AO2738">
        <v>557.39400000000001</v>
      </c>
      <c r="AP2738">
        <v>466.76299999999998</v>
      </c>
      <c r="AQ2738">
        <v>376.47800000000001</v>
      </c>
      <c r="AR2738">
        <v>290.37599999999998</v>
      </c>
      <c r="AS2738">
        <v>214.00899999999999</v>
      </c>
      <c r="AT2738">
        <v>151.36099999999999</v>
      </c>
      <c r="AU2738">
        <v>103.35</v>
      </c>
      <c r="AV2738">
        <v>68.426000000000002</v>
      </c>
      <c r="AW2738">
        <v>43.980400000000003</v>
      </c>
      <c r="AX2738">
        <v>27.406700000000001</v>
      </c>
      <c r="AY2738">
        <v>16.528700000000001</v>
      </c>
      <c r="AZ2738">
        <v>9.6421600000000005</v>
      </c>
      <c r="BA2738">
        <v>5.44794</v>
      </c>
      <c r="BB2738">
        <v>2.98915</v>
      </c>
      <c r="BC2738">
        <v>1.59724</v>
      </c>
      <c r="BD2738">
        <v>0.83291899999999996</v>
      </c>
      <c r="BE2738">
        <v>0.77917700000000001</v>
      </c>
    </row>
    <row r="2739" spans="1:57" x14ac:dyDescent="0.35">
      <c r="A2739">
        <v>1</v>
      </c>
      <c r="B2739">
        <v>1</v>
      </c>
      <c r="C2739">
        <v>1</v>
      </c>
      <c r="D2739">
        <v>1</v>
      </c>
      <c r="E2739">
        <v>1</v>
      </c>
      <c r="F2739">
        <v>1</v>
      </c>
      <c r="G2739">
        <v>2016</v>
      </c>
      <c r="H2739">
        <v>1</v>
      </c>
      <c r="I2739">
        <v>2016.5</v>
      </c>
      <c r="J2739" t="s">
        <v>1251</v>
      </c>
      <c r="K2739" t="s">
        <v>574</v>
      </c>
      <c r="L2739">
        <v>6.5889800000000003</v>
      </c>
      <c r="M2739">
        <v>16.169699999999999</v>
      </c>
      <c r="N2739">
        <v>34.1218</v>
      </c>
      <c r="O2739">
        <v>44.203200000000002</v>
      </c>
      <c r="P2739">
        <v>44.439599999999999</v>
      </c>
      <c r="Q2739">
        <v>52.085900000000002</v>
      </c>
      <c r="R2739">
        <v>86.441400000000002</v>
      </c>
      <c r="S2739">
        <v>175.875</v>
      </c>
      <c r="T2739">
        <v>343.68700000000001</v>
      </c>
      <c r="U2739">
        <v>537.55600000000004</v>
      </c>
      <c r="V2739">
        <v>658.06399999999996</v>
      </c>
      <c r="W2739">
        <v>689.13599999999997</v>
      </c>
      <c r="X2739">
        <v>674.077</v>
      </c>
      <c r="Y2739">
        <v>616.01</v>
      </c>
      <c r="Z2739">
        <v>529.30399999999997</v>
      </c>
      <c r="AA2739">
        <v>475.73200000000003</v>
      </c>
      <c r="AB2739">
        <v>481.45800000000003</v>
      </c>
      <c r="AC2739">
        <v>506.35700000000003</v>
      </c>
      <c r="AD2739">
        <v>510.03</v>
      </c>
      <c r="AE2739">
        <v>505.16800000000001</v>
      </c>
      <c r="AF2739">
        <v>534.78200000000004</v>
      </c>
      <c r="AG2739">
        <v>614.495</v>
      </c>
      <c r="AH2739">
        <v>717.08299999999997</v>
      </c>
      <c r="AI2739">
        <v>804.10199999999998</v>
      </c>
      <c r="AJ2739">
        <v>852.1</v>
      </c>
      <c r="AK2739">
        <v>853.63099999999997</v>
      </c>
      <c r="AL2739">
        <v>811.98500000000001</v>
      </c>
      <c r="AM2739">
        <v>739.23500000000001</v>
      </c>
      <c r="AN2739">
        <v>651.34400000000005</v>
      </c>
      <c r="AO2739">
        <v>560.24300000000005</v>
      </c>
      <c r="AP2739">
        <v>470.565</v>
      </c>
      <c r="AQ2739">
        <v>383.14299999999997</v>
      </c>
      <c r="AR2739">
        <v>299.72800000000001</v>
      </c>
      <c r="AS2739">
        <v>224.142</v>
      </c>
      <c r="AT2739">
        <v>160.30199999999999</v>
      </c>
      <c r="AU2739">
        <v>110.116</v>
      </c>
      <c r="AV2739">
        <v>73.035799999999995</v>
      </c>
      <c r="AW2739">
        <v>46.936500000000002</v>
      </c>
      <c r="AX2739">
        <v>29.251300000000001</v>
      </c>
      <c r="AY2739">
        <v>17.661999999999999</v>
      </c>
      <c r="AZ2739">
        <v>10.3222</v>
      </c>
      <c r="BA2739">
        <v>5.8404100000000003</v>
      </c>
      <c r="BB2739">
        <v>3.2047599999999998</v>
      </c>
      <c r="BC2739">
        <v>1.70974</v>
      </c>
      <c r="BD2739">
        <v>0.88896299999999995</v>
      </c>
      <c r="BE2739">
        <v>0.827349</v>
      </c>
    </row>
    <row r="2740" spans="1:57" x14ac:dyDescent="0.35">
      <c r="A2740">
        <v>1</v>
      </c>
      <c r="B2740">
        <v>1</v>
      </c>
      <c r="C2740">
        <v>1</v>
      </c>
      <c r="D2740">
        <v>1</v>
      </c>
      <c r="E2740">
        <v>1</v>
      </c>
      <c r="F2740">
        <v>1</v>
      </c>
      <c r="G2740">
        <v>2017</v>
      </c>
      <c r="H2740">
        <v>1</v>
      </c>
      <c r="I2740">
        <v>2017</v>
      </c>
      <c r="J2740" t="s">
        <v>1250</v>
      </c>
      <c r="K2740" t="s">
        <v>574</v>
      </c>
      <c r="L2740">
        <v>5.75021</v>
      </c>
      <c r="M2740">
        <v>7.6362100000000002</v>
      </c>
      <c r="N2740">
        <v>23.884699999999999</v>
      </c>
      <c r="O2740">
        <v>56.850200000000001</v>
      </c>
      <c r="P2740">
        <v>90.022400000000005</v>
      </c>
      <c r="Q2740">
        <v>97.133700000000005</v>
      </c>
      <c r="R2740">
        <v>89.144300000000001</v>
      </c>
      <c r="S2740">
        <v>108.432</v>
      </c>
      <c r="T2740">
        <v>190.37299999999999</v>
      </c>
      <c r="U2740">
        <v>358.06200000000001</v>
      </c>
      <c r="V2740">
        <v>587.41899999999998</v>
      </c>
      <c r="W2740">
        <v>777.09799999999996</v>
      </c>
      <c r="X2740">
        <v>850.42600000000004</v>
      </c>
      <c r="Y2740">
        <v>830.60599999999999</v>
      </c>
      <c r="Z2740">
        <v>756.31299999999999</v>
      </c>
      <c r="AA2740">
        <v>648.92399999999998</v>
      </c>
      <c r="AB2740">
        <v>558.71299999999997</v>
      </c>
      <c r="AC2740">
        <v>525.74</v>
      </c>
      <c r="AD2740">
        <v>528.77200000000005</v>
      </c>
      <c r="AE2740">
        <v>527.41300000000001</v>
      </c>
      <c r="AF2740">
        <v>521.50800000000004</v>
      </c>
      <c r="AG2740">
        <v>543.03399999999999</v>
      </c>
      <c r="AH2740">
        <v>606.70500000000004</v>
      </c>
      <c r="AI2740">
        <v>690.54899999999998</v>
      </c>
      <c r="AJ2740">
        <v>759.47299999999996</v>
      </c>
      <c r="AK2740">
        <v>790.50800000000004</v>
      </c>
      <c r="AL2740">
        <v>777.5</v>
      </c>
      <c r="AM2740">
        <v>726.29100000000005</v>
      </c>
      <c r="AN2740">
        <v>649.86199999999997</v>
      </c>
      <c r="AO2740">
        <v>562.38900000000001</v>
      </c>
      <c r="AP2740">
        <v>473.584</v>
      </c>
      <c r="AQ2740">
        <v>387.63299999999998</v>
      </c>
      <c r="AR2740">
        <v>306.36799999999999</v>
      </c>
      <c r="AS2740">
        <v>232.19800000000001</v>
      </c>
      <c r="AT2740">
        <v>168.22200000000001</v>
      </c>
      <c r="AU2740">
        <v>116.65600000000001</v>
      </c>
      <c r="AV2740">
        <v>77.763999999999996</v>
      </c>
      <c r="AW2740">
        <v>50.058199999999999</v>
      </c>
      <c r="AX2740">
        <v>31.206</v>
      </c>
      <c r="AY2740">
        <v>18.853000000000002</v>
      </c>
      <c r="AZ2740">
        <v>11.033099999999999</v>
      </c>
      <c r="BA2740">
        <v>6.2529599999999999</v>
      </c>
      <c r="BB2740">
        <v>3.4348700000000001</v>
      </c>
      <c r="BC2740">
        <v>1.8323799999999999</v>
      </c>
      <c r="BD2740">
        <v>0.95151200000000002</v>
      </c>
      <c r="BE2740">
        <v>0.88335699999999995</v>
      </c>
    </row>
    <row r="2741" spans="1:57" x14ac:dyDescent="0.35">
      <c r="A2741">
        <v>1</v>
      </c>
      <c r="B2741">
        <v>1</v>
      </c>
      <c r="C2741">
        <v>1</v>
      </c>
      <c r="D2741">
        <v>1</v>
      </c>
      <c r="E2741">
        <v>1</v>
      </c>
      <c r="F2741">
        <v>1</v>
      </c>
      <c r="G2741">
        <v>2017</v>
      </c>
      <c r="H2741">
        <v>1</v>
      </c>
      <c r="I2741">
        <v>2017.5</v>
      </c>
      <c r="J2741" t="s">
        <v>1251</v>
      </c>
      <c r="K2741" t="s">
        <v>574</v>
      </c>
      <c r="L2741">
        <v>1.6564399999999999</v>
      </c>
      <c r="M2741">
        <v>4.2952700000000004</v>
      </c>
      <c r="N2741">
        <v>11.1663</v>
      </c>
      <c r="O2741">
        <v>26.305199999999999</v>
      </c>
      <c r="P2741">
        <v>64.218999999999994</v>
      </c>
      <c r="Q2741">
        <v>128.065</v>
      </c>
      <c r="R2741">
        <v>178.99600000000001</v>
      </c>
      <c r="S2741">
        <v>180.55500000000001</v>
      </c>
      <c r="T2741">
        <v>167.702</v>
      </c>
      <c r="U2741">
        <v>213.595</v>
      </c>
      <c r="V2741">
        <v>363.79199999999997</v>
      </c>
      <c r="W2741">
        <v>608.11199999999997</v>
      </c>
      <c r="X2741">
        <v>854.74300000000005</v>
      </c>
      <c r="Y2741">
        <v>987.95899999999995</v>
      </c>
      <c r="Z2741">
        <v>983.83399999999995</v>
      </c>
      <c r="AA2741">
        <v>892.73400000000004</v>
      </c>
      <c r="AB2741">
        <v>761.72900000000004</v>
      </c>
      <c r="AC2741">
        <v>639.79300000000001</v>
      </c>
      <c r="AD2741">
        <v>569.98599999999999</v>
      </c>
      <c r="AE2741">
        <v>546.93499999999995</v>
      </c>
      <c r="AF2741">
        <v>536.60299999999995</v>
      </c>
      <c r="AG2741">
        <v>530.38099999999997</v>
      </c>
      <c r="AH2741">
        <v>548.51499999999999</v>
      </c>
      <c r="AI2741">
        <v>601.05999999999995</v>
      </c>
      <c r="AJ2741">
        <v>668.63699999999994</v>
      </c>
      <c r="AK2741">
        <v>719.98299999999995</v>
      </c>
      <c r="AL2741">
        <v>734.44</v>
      </c>
      <c r="AM2741">
        <v>707.92700000000002</v>
      </c>
      <c r="AN2741">
        <v>648.27300000000002</v>
      </c>
      <c r="AO2741">
        <v>568.74599999999998</v>
      </c>
      <c r="AP2741">
        <v>481.971</v>
      </c>
      <c r="AQ2741">
        <v>396.11700000000002</v>
      </c>
      <c r="AR2741">
        <v>315.13</v>
      </c>
      <c r="AS2741">
        <v>241.31</v>
      </c>
      <c r="AT2741">
        <v>176.96100000000001</v>
      </c>
      <c r="AU2741">
        <v>124.075</v>
      </c>
      <c r="AV2741">
        <v>83.348399999999998</v>
      </c>
      <c r="AW2741">
        <v>53.863700000000001</v>
      </c>
      <c r="AX2741">
        <v>33.621099999999998</v>
      </c>
      <c r="AY2741">
        <v>20.3185</v>
      </c>
      <c r="AZ2741">
        <v>11.8971</v>
      </c>
      <c r="BA2741">
        <v>6.7486300000000004</v>
      </c>
      <c r="BB2741">
        <v>3.7094200000000002</v>
      </c>
      <c r="BC2741">
        <v>1.97767</v>
      </c>
      <c r="BD2741">
        <v>1.0244</v>
      </c>
      <c r="BE2741">
        <v>0.94126900000000002</v>
      </c>
    </row>
    <row r="2742" spans="1:57" x14ac:dyDescent="0.35">
      <c r="A2742">
        <v>1</v>
      </c>
      <c r="B2742">
        <v>1</v>
      </c>
      <c r="C2742">
        <v>1</v>
      </c>
      <c r="D2742">
        <v>1</v>
      </c>
      <c r="E2742">
        <v>1</v>
      </c>
      <c r="F2742">
        <v>1</v>
      </c>
      <c r="G2742">
        <v>2018</v>
      </c>
      <c r="H2742">
        <v>1</v>
      </c>
      <c r="I2742">
        <v>2018</v>
      </c>
      <c r="J2742" t="s">
        <v>1250</v>
      </c>
      <c r="K2742" t="s">
        <v>574</v>
      </c>
      <c r="L2742">
        <v>24.956499999999998</v>
      </c>
      <c r="M2742">
        <v>15.795299999999999</v>
      </c>
      <c r="N2742">
        <v>19.190799999999999</v>
      </c>
      <c r="O2742">
        <v>22.329000000000001</v>
      </c>
      <c r="P2742">
        <v>32.251199999999997</v>
      </c>
      <c r="Q2742">
        <v>60.074800000000003</v>
      </c>
      <c r="R2742">
        <v>128.98400000000001</v>
      </c>
      <c r="S2742">
        <v>233.43899999999999</v>
      </c>
      <c r="T2742">
        <v>305.31599999999997</v>
      </c>
      <c r="U2742">
        <v>302.88200000000001</v>
      </c>
      <c r="V2742">
        <v>297.24</v>
      </c>
      <c r="W2742">
        <v>394.93900000000002</v>
      </c>
      <c r="X2742">
        <v>624.70699999999999</v>
      </c>
      <c r="Y2742">
        <v>904.76300000000003</v>
      </c>
      <c r="Z2742">
        <v>1096.22</v>
      </c>
      <c r="AA2742">
        <v>1125.46</v>
      </c>
      <c r="AB2742">
        <v>1027.1500000000001</v>
      </c>
      <c r="AC2742">
        <v>871.029</v>
      </c>
      <c r="AD2742">
        <v>718.50199999999995</v>
      </c>
      <c r="AE2742">
        <v>614.76499999999999</v>
      </c>
      <c r="AF2742">
        <v>564.43899999999996</v>
      </c>
      <c r="AG2742">
        <v>541.45899999999995</v>
      </c>
      <c r="AH2742">
        <v>532.67700000000002</v>
      </c>
      <c r="AI2742">
        <v>547.60500000000002</v>
      </c>
      <c r="AJ2742">
        <v>589.97299999999996</v>
      </c>
      <c r="AK2742">
        <v>641.37300000000005</v>
      </c>
      <c r="AL2742">
        <v>674.64200000000005</v>
      </c>
      <c r="AM2742">
        <v>672.72900000000004</v>
      </c>
      <c r="AN2742">
        <v>634.15300000000002</v>
      </c>
      <c r="AO2742">
        <v>568.14200000000005</v>
      </c>
      <c r="AP2742">
        <v>487.57900000000001</v>
      </c>
      <c r="AQ2742">
        <v>403.51100000000002</v>
      </c>
      <c r="AR2742">
        <v>322.82900000000001</v>
      </c>
      <c r="AS2742">
        <v>249.12799999999999</v>
      </c>
      <c r="AT2742">
        <v>184.6</v>
      </c>
      <c r="AU2742">
        <v>130.893</v>
      </c>
      <c r="AV2742">
        <v>88.7804</v>
      </c>
      <c r="AW2742">
        <v>57.749600000000001</v>
      </c>
      <c r="AX2742">
        <v>36.167299999999997</v>
      </c>
      <c r="AY2742">
        <v>21.884799999999998</v>
      </c>
      <c r="AZ2742">
        <v>12.821300000000001</v>
      </c>
      <c r="BA2742">
        <v>7.2778400000000003</v>
      </c>
      <c r="BB2742">
        <v>4.0034299999999998</v>
      </c>
      <c r="BC2742">
        <v>2.1350199999999999</v>
      </c>
      <c r="BD2742">
        <v>1.10487</v>
      </c>
      <c r="BE2742">
        <v>1.0085200000000001</v>
      </c>
    </row>
    <row r="2743" spans="1:57" x14ac:dyDescent="0.35">
      <c r="A2743">
        <v>1</v>
      </c>
      <c r="B2743">
        <v>1</v>
      </c>
      <c r="C2743">
        <v>1</v>
      </c>
      <c r="D2743">
        <v>1</v>
      </c>
      <c r="E2743">
        <v>1</v>
      </c>
      <c r="F2743">
        <v>1</v>
      </c>
      <c r="G2743">
        <v>2018</v>
      </c>
      <c r="H2743">
        <v>1</v>
      </c>
      <c r="I2743">
        <v>2018.5</v>
      </c>
      <c r="J2743" t="s">
        <v>1251</v>
      </c>
      <c r="K2743" t="s">
        <v>574</v>
      </c>
      <c r="L2743">
        <v>7.9887699999999997</v>
      </c>
      <c r="M2743">
        <v>19.5899</v>
      </c>
      <c r="N2743">
        <v>41.2012</v>
      </c>
      <c r="O2743">
        <v>52.573500000000003</v>
      </c>
      <c r="P2743">
        <v>50.001600000000003</v>
      </c>
      <c r="Q2743">
        <v>52.151899999999998</v>
      </c>
      <c r="R2743">
        <v>75.879900000000006</v>
      </c>
      <c r="S2743">
        <v>138.512</v>
      </c>
      <c r="T2743">
        <v>252.904</v>
      </c>
      <c r="U2743">
        <v>372.66399999999999</v>
      </c>
      <c r="V2743">
        <v>417.27100000000002</v>
      </c>
      <c r="W2743">
        <v>403.24099999999999</v>
      </c>
      <c r="X2743">
        <v>452.57</v>
      </c>
      <c r="Y2743">
        <v>646.74300000000005</v>
      </c>
      <c r="Z2743">
        <v>933.35599999999999</v>
      </c>
      <c r="AA2743">
        <v>1166.3699999999999</v>
      </c>
      <c r="AB2743">
        <v>1233.31</v>
      </c>
      <c r="AC2743">
        <v>1139.48</v>
      </c>
      <c r="AD2743">
        <v>963.39099999999996</v>
      </c>
      <c r="AE2743">
        <v>783.75099999999998</v>
      </c>
      <c r="AF2743">
        <v>651.54399999999998</v>
      </c>
      <c r="AG2743">
        <v>577.37900000000002</v>
      </c>
      <c r="AH2743">
        <v>541.91600000000005</v>
      </c>
      <c r="AI2743">
        <v>530.01400000000001</v>
      </c>
      <c r="AJ2743">
        <v>542.17600000000004</v>
      </c>
      <c r="AK2743">
        <v>575.44600000000003</v>
      </c>
      <c r="AL2743">
        <v>611.50900000000001</v>
      </c>
      <c r="AM2743">
        <v>627.36300000000006</v>
      </c>
      <c r="AN2743">
        <v>610.24599999999998</v>
      </c>
      <c r="AO2743">
        <v>561.45000000000005</v>
      </c>
      <c r="AP2743">
        <v>491.10300000000001</v>
      </c>
      <c r="AQ2743">
        <v>411.29300000000001</v>
      </c>
      <c r="AR2743">
        <v>331.54500000000002</v>
      </c>
      <c r="AS2743">
        <v>257.60899999999998</v>
      </c>
      <c r="AT2743">
        <v>192.51400000000001</v>
      </c>
      <c r="AU2743">
        <v>137.90199999999999</v>
      </c>
      <c r="AV2743">
        <v>94.497399999999999</v>
      </c>
      <c r="AW2743">
        <v>61.986699999999999</v>
      </c>
      <c r="AX2743">
        <v>39.035699999999999</v>
      </c>
      <c r="AY2743">
        <v>23.6876</v>
      </c>
      <c r="AZ2743">
        <v>13.894</v>
      </c>
      <c r="BA2743">
        <v>7.8916599999999999</v>
      </c>
      <c r="BB2743">
        <v>4.3437000000000001</v>
      </c>
      <c r="BC2743">
        <v>2.3174999999999999</v>
      </c>
      <c r="BD2743">
        <v>1.19899</v>
      </c>
      <c r="BE2743">
        <v>1.08945</v>
      </c>
    </row>
    <row r="2744" spans="1:57" x14ac:dyDescent="0.35">
      <c r="A2744">
        <v>1</v>
      </c>
      <c r="B2744">
        <v>1</v>
      </c>
      <c r="C2744">
        <v>1</v>
      </c>
      <c r="D2744">
        <v>1</v>
      </c>
      <c r="E2744">
        <v>1</v>
      </c>
      <c r="F2744">
        <v>1</v>
      </c>
      <c r="G2744">
        <v>2019</v>
      </c>
      <c r="H2744">
        <v>1</v>
      </c>
      <c r="I2744">
        <v>2019</v>
      </c>
      <c r="J2744" t="s">
        <v>1250</v>
      </c>
      <c r="K2744" t="s">
        <v>574</v>
      </c>
      <c r="L2744">
        <v>25.561299999999999</v>
      </c>
      <c r="M2744">
        <v>20.235099999999999</v>
      </c>
      <c r="N2744">
        <v>39.359900000000003</v>
      </c>
      <c r="O2744">
        <v>74.555199999999999</v>
      </c>
      <c r="P2744">
        <v>110.536</v>
      </c>
      <c r="Q2744">
        <v>115.57899999999999</v>
      </c>
      <c r="R2744">
        <v>98.725399999999993</v>
      </c>
      <c r="S2744">
        <v>103.976</v>
      </c>
      <c r="T2744">
        <v>159.62899999999999</v>
      </c>
      <c r="U2744">
        <v>274.017</v>
      </c>
      <c r="V2744">
        <v>420.024</v>
      </c>
      <c r="W2744">
        <v>516.404</v>
      </c>
      <c r="X2744">
        <v>525.947</v>
      </c>
      <c r="Y2744">
        <v>543.88199999999995</v>
      </c>
      <c r="Z2744">
        <v>691.39499999999998</v>
      </c>
      <c r="AA2744">
        <v>961.23099999999999</v>
      </c>
      <c r="AB2744">
        <v>1214.99</v>
      </c>
      <c r="AC2744">
        <v>1313.17</v>
      </c>
      <c r="AD2744">
        <v>1229.78</v>
      </c>
      <c r="AE2744">
        <v>1039.81</v>
      </c>
      <c r="AF2744">
        <v>836.34900000000005</v>
      </c>
      <c r="AG2744">
        <v>679.56200000000001</v>
      </c>
      <c r="AH2744">
        <v>585.01900000000001</v>
      </c>
      <c r="AI2744">
        <v>537.98900000000003</v>
      </c>
      <c r="AJ2744">
        <v>522.06500000000005</v>
      </c>
      <c r="AK2744">
        <v>530.40300000000002</v>
      </c>
      <c r="AL2744">
        <v>554.08299999999997</v>
      </c>
      <c r="AM2744">
        <v>574.91999999999996</v>
      </c>
      <c r="AN2744">
        <v>574.21400000000006</v>
      </c>
      <c r="AO2744">
        <v>543.69299999999998</v>
      </c>
      <c r="AP2744">
        <v>487.18599999999998</v>
      </c>
      <c r="AQ2744">
        <v>415.14499999999998</v>
      </c>
      <c r="AR2744">
        <v>338.471</v>
      </c>
      <c r="AS2744">
        <v>265.11900000000003</v>
      </c>
      <c r="AT2744">
        <v>199.65700000000001</v>
      </c>
      <c r="AU2744">
        <v>144.298</v>
      </c>
      <c r="AV2744">
        <v>99.856099999999998</v>
      </c>
      <c r="AW2744">
        <v>66.114000000000004</v>
      </c>
      <c r="AX2744">
        <v>41.942599999999999</v>
      </c>
      <c r="AY2744">
        <v>25.575299999999999</v>
      </c>
      <c r="AZ2744">
        <v>15.042999999999999</v>
      </c>
      <c r="BA2744">
        <v>8.5595300000000005</v>
      </c>
      <c r="BB2744">
        <v>4.7199799999999996</v>
      </c>
      <c r="BC2744">
        <v>2.52461</v>
      </c>
      <c r="BD2744">
        <v>1.3105100000000001</v>
      </c>
      <c r="BE2744">
        <v>1.2006600000000001</v>
      </c>
    </row>
    <row r="2745" spans="1:57" x14ac:dyDescent="0.35">
      <c r="A2745">
        <v>1</v>
      </c>
      <c r="B2745">
        <v>1</v>
      </c>
      <c r="C2745">
        <v>1</v>
      </c>
      <c r="D2745">
        <v>1</v>
      </c>
      <c r="E2745">
        <v>1</v>
      </c>
      <c r="F2745">
        <v>1</v>
      </c>
      <c r="G2745">
        <v>2019</v>
      </c>
      <c r="H2745">
        <v>1</v>
      </c>
      <c r="I2745">
        <v>2019.5</v>
      </c>
      <c r="J2745" t="s">
        <v>1251</v>
      </c>
      <c r="K2745" t="s">
        <v>574</v>
      </c>
      <c r="L2745">
        <v>7.9952300000000003</v>
      </c>
      <c r="M2745">
        <v>19.842700000000001</v>
      </c>
      <c r="N2745">
        <v>43.897199999999998</v>
      </c>
      <c r="O2745">
        <v>68.220600000000005</v>
      </c>
      <c r="P2745">
        <v>104.199</v>
      </c>
      <c r="Q2745">
        <v>166.88499999999999</v>
      </c>
      <c r="R2745">
        <v>218.51900000000001</v>
      </c>
      <c r="S2745">
        <v>211.71</v>
      </c>
      <c r="T2745">
        <v>178.858</v>
      </c>
      <c r="U2745">
        <v>193.601</v>
      </c>
      <c r="V2745">
        <v>289.95600000000002</v>
      </c>
      <c r="W2745">
        <v>446.90300000000002</v>
      </c>
      <c r="X2745">
        <v>586.83500000000004</v>
      </c>
      <c r="Y2745">
        <v>638.25400000000002</v>
      </c>
      <c r="Z2745">
        <v>649.90499999999997</v>
      </c>
      <c r="AA2745">
        <v>752.02</v>
      </c>
      <c r="AB2745">
        <v>983.71299999999997</v>
      </c>
      <c r="AC2745">
        <v>1231.9000000000001</v>
      </c>
      <c r="AD2745">
        <v>1345.99</v>
      </c>
      <c r="AE2745">
        <v>1274.1400000000001</v>
      </c>
      <c r="AF2745">
        <v>1079.81</v>
      </c>
      <c r="AG2745">
        <v>862.46799999999996</v>
      </c>
      <c r="AH2745">
        <v>690.09299999999996</v>
      </c>
      <c r="AI2745">
        <v>582.42399999999998</v>
      </c>
      <c r="AJ2745">
        <v>527.67700000000002</v>
      </c>
      <c r="AK2745">
        <v>508.42599999999999</v>
      </c>
      <c r="AL2745">
        <v>512.29999999999995</v>
      </c>
      <c r="AM2745">
        <v>525.98199999999997</v>
      </c>
      <c r="AN2745">
        <v>532.11900000000003</v>
      </c>
      <c r="AO2745">
        <v>516.46400000000006</v>
      </c>
      <c r="AP2745">
        <v>475.03500000000003</v>
      </c>
      <c r="AQ2745">
        <v>413.68799999999999</v>
      </c>
      <c r="AR2745">
        <v>342.63499999999999</v>
      </c>
      <c r="AS2745">
        <v>271.30500000000001</v>
      </c>
      <c r="AT2745">
        <v>206.03200000000001</v>
      </c>
      <c r="AU2745">
        <v>150.126</v>
      </c>
      <c r="AV2745">
        <v>104.821</v>
      </c>
      <c r="AW2745">
        <v>70.043999999999997</v>
      </c>
      <c r="AX2745">
        <v>44.805300000000003</v>
      </c>
      <c r="AY2745">
        <v>27.492599999999999</v>
      </c>
      <c r="AZ2745">
        <v>16.234000000000002</v>
      </c>
      <c r="BA2745">
        <v>9.2554099999999995</v>
      </c>
      <c r="BB2745">
        <v>5.10771</v>
      </c>
      <c r="BC2745">
        <v>2.7324999999999999</v>
      </c>
      <c r="BD2745">
        <v>1.4180299999999999</v>
      </c>
      <c r="BE2745">
        <v>1.29474</v>
      </c>
    </row>
    <row r="2747" spans="1:57" x14ac:dyDescent="0.35">
      <c r="A2747" t="s">
        <v>67</v>
      </c>
    </row>
    <row r="2748" spans="1:57" x14ac:dyDescent="0.35">
      <c r="A2748" t="s">
        <v>482</v>
      </c>
      <c r="B2748" t="s">
        <v>117</v>
      </c>
      <c r="C2748" t="s">
        <v>480</v>
      </c>
      <c r="D2748" t="s">
        <v>1252</v>
      </c>
      <c r="E2748" t="s">
        <v>1252</v>
      </c>
      <c r="F2748" t="s">
        <v>1247</v>
      </c>
      <c r="G2748" t="s">
        <v>502</v>
      </c>
      <c r="H2748" t="s">
        <v>481</v>
      </c>
      <c r="I2748" t="s">
        <v>1252</v>
      </c>
      <c r="J2748" t="s">
        <v>515</v>
      </c>
      <c r="K2748">
        <v>0</v>
      </c>
      <c r="L2748">
        <v>1</v>
      </c>
      <c r="M2748">
        <v>2</v>
      </c>
      <c r="N2748">
        <v>3</v>
      </c>
      <c r="O2748">
        <v>4</v>
      </c>
      <c r="P2748">
        <v>5</v>
      </c>
      <c r="Q2748">
        <v>6</v>
      </c>
      <c r="R2748">
        <v>7</v>
      </c>
      <c r="S2748">
        <v>8</v>
      </c>
      <c r="T2748">
        <v>9</v>
      </c>
      <c r="U2748">
        <v>10</v>
      </c>
      <c r="V2748">
        <v>11</v>
      </c>
      <c r="W2748">
        <v>12</v>
      </c>
      <c r="X2748">
        <v>13</v>
      </c>
      <c r="Y2748">
        <v>14</v>
      </c>
      <c r="Z2748">
        <v>15</v>
      </c>
      <c r="AA2748">
        <v>16</v>
      </c>
      <c r="AB2748">
        <v>17</v>
      </c>
      <c r="AC2748">
        <v>18</v>
      </c>
      <c r="AD2748">
        <v>19</v>
      </c>
      <c r="AE2748">
        <v>20</v>
      </c>
      <c r="AF2748">
        <v>21</v>
      </c>
      <c r="AG2748">
        <v>22</v>
      </c>
      <c r="AH2748">
        <v>23</v>
      </c>
      <c r="AI2748">
        <v>24</v>
      </c>
      <c r="AJ2748">
        <v>25</v>
      </c>
      <c r="AK2748">
        <v>26</v>
      </c>
      <c r="AL2748">
        <v>27</v>
      </c>
      <c r="AM2748">
        <v>28</v>
      </c>
      <c r="AN2748">
        <v>29</v>
      </c>
      <c r="AO2748">
        <v>30</v>
      </c>
    </row>
    <row r="2749" spans="1:57" x14ac:dyDescent="0.35">
      <c r="A2749">
        <v>1</v>
      </c>
      <c r="B2749">
        <v>1</v>
      </c>
      <c r="C2749">
        <v>1</v>
      </c>
      <c r="D2749" t="s">
        <v>1252</v>
      </c>
      <c r="E2749" t="s">
        <v>1252</v>
      </c>
      <c r="F2749">
        <v>1</v>
      </c>
      <c r="G2749">
        <v>1984</v>
      </c>
      <c r="H2749">
        <v>1</v>
      </c>
      <c r="I2749" t="s">
        <v>1252</v>
      </c>
      <c r="J2749" t="s">
        <v>573</v>
      </c>
      <c r="K2749">
        <v>0</v>
      </c>
      <c r="L2749">
        <v>57.077800000000003</v>
      </c>
      <c r="M2749">
        <v>606.39400000000001</v>
      </c>
      <c r="N2749">
        <v>2161</v>
      </c>
      <c r="O2749">
        <v>3981.72</v>
      </c>
      <c r="P2749">
        <v>4520.3999999999996</v>
      </c>
      <c r="Q2749">
        <v>3800.49</v>
      </c>
      <c r="R2749">
        <v>2768.67</v>
      </c>
      <c r="S2749">
        <v>1892.29</v>
      </c>
      <c r="T2749">
        <v>1250.02</v>
      </c>
      <c r="U2749">
        <v>808.97</v>
      </c>
      <c r="V2749">
        <v>517.14300000000003</v>
      </c>
      <c r="W2749">
        <v>328.40800000000002</v>
      </c>
      <c r="X2749">
        <v>208.01300000000001</v>
      </c>
      <c r="Y2749">
        <v>131.79499999999999</v>
      </c>
      <c r="Z2749">
        <v>83.704800000000006</v>
      </c>
      <c r="AA2749">
        <v>53.368000000000002</v>
      </c>
      <c r="AB2749">
        <v>34.192900000000002</v>
      </c>
      <c r="AC2749">
        <v>22.029499999999999</v>
      </c>
      <c r="AD2749">
        <v>14.277900000000001</v>
      </c>
      <c r="AE2749">
        <v>9.3109699999999993</v>
      </c>
      <c r="AF2749">
        <v>6.10968</v>
      </c>
      <c r="AG2749">
        <v>4.03369</v>
      </c>
      <c r="AH2749">
        <v>2.6790500000000002</v>
      </c>
      <c r="AI2749">
        <v>1.7896300000000001</v>
      </c>
      <c r="AJ2749">
        <v>1.2020900000000001</v>
      </c>
      <c r="AK2749">
        <v>0.81166700000000003</v>
      </c>
      <c r="AL2749">
        <v>0.55075499999999999</v>
      </c>
      <c r="AM2749">
        <v>0.37402999999999997</v>
      </c>
      <c r="AN2749">
        <v>0.254023</v>
      </c>
      <c r="AO2749">
        <v>0.56010800000000005</v>
      </c>
    </row>
    <row r="2750" spans="1:57" x14ac:dyDescent="0.35">
      <c r="A2750">
        <v>1</v>
      </c>
      <c r="B2750">
        <v>1</v>
      </c>
      <c r="C2750">
        <v>1</v>
      </c>
      <c r="D2750" t="s">
        <v>1252</v>
      </c>
      <c r="E2750" t="s">
        <v>1252</v>
      </c>
      <c r="F2750">
        <v>1</v>
      </c>
      <c r="G2750">
        <v>1985</v>
      </c>
      <c r="H2750">
        <v>1</v>
      </c>
      <c r="I2750" t="s">
        <v>1252</v>
      </c>
      <c r="J2750" t="s">
        <v>574</v>
      </c>
      <c r="K2750">
        <v>0</v>
      </c>
      <c r="L2750">
        <v>1.6025500000000002E-2</v>
      </c>
      <c r="M2750">
        <v>3.9365700000000001</v>
      </c>
      <c r="N2750">
        <v>6.5700900000000004</v>
      </c>
      <c r="O2750">
        <v>9.4739699999999996</v>
      </c>
      <c r="P2750">
        <v>4.6274800000000003</v>
      </c>
      <c r="Q2750">
        <v>4.7263799999999998</v>
      </c>
      <c r="R2750">
        <v>3.9441199999999998</v>
      </c>
      <c r="S2750">
        <v>5.1416399999999998</v>
      </c>
      <c r="T2750">
        <v>11.654400000000001</v>
      </c>
      <c r="U2750">
        <v>3.7380599999999999</v>
      </c>
      <c r="V2750">
        <v>2.1289099999999999</v>
      </c>
      <c r="W2750">
        <v>1.43946</v>
      </c>
      <c r="X2750">
        <v>0.98210399999999998</v>
      </c>
      <c r="Y2750">
        <v>0.64288000000000001</v>
      </c>
      <c r="Z2750">
        <v>0.40094299999999999</v>
      </c>
      <c r="AA2750">
        <v>0.24635099999999999</v>
      </c>
      <c r="AB2750">
        <v>0.15237600000000001</v>
      </c>
      <c r="AC2750">
        <v>9.5499200000000006E-2</v>
      </c>
      <c r="AD2750">
        <v>6.0662000000000001E-2</v>
      </c>
      <c r="AE2750">
        <v>3.90012E-2</v>
      </c>
      <c r="AF2750">
        <v>2.53396E-2</v>
      </c>
      <c r="AG2750">
        <v>1.6614199999999999E-2</v>
      </c>
      <c r="AH2750">
        <v>1.0982199999999999E-2</v>
      </c>
      <c r="AI2750">
        <v>7.3118300000000001E-3</v>
      </c>
      <c r="AJ2750">
        <v>4.90041E-3</v>
      </c>
      <c r="AK2750">
        <v>3.3036300000000001E-3</v>
      </c>
      <c r="AL2750">
        <v>2.2392100000000002E-3</v>
      </c>
      <c r="AM2750">
        <v>1.5195300000000001E-3</v>
      </c>
      <c r="AN2750">
        <v>1.0314300000000001E-3</v>
      </c>
      <c r="AO2750">
        <v>2.27853E-3</v>
      </c>
    </row>
    <row r="2751" spans="1:57" x14ac:dyDescent="0.35">
      <c r="A2751">
        <v>1</v>
      </c>
      <c r="B2751">
        <v>1</v>
      </c>
      <c r="C2751">
        <v>1</v>
      </c>
      <c r="D2751" t="s">
        <v>1252</v>
      </c>
      <c r="E2751" t="s">
        <v>1252</v>
      </c>
      <c r="F2751">
        <v>1</v>
      </c>
      <c r="G2751">
        <v>1986</v>
      </c>
      <c r="H2751">
        <v>1</v>
      </c>
      <c r="I2751" t="s">
        <v>1252</v>
      </c>
      <c r="J2751" t="s">
        <v>574</v>
      </c>
      <c r="K2751">
        <v>0</v>
      </c>
      <c r="L2751">
        <v>1.18563E-2</v>
      </c>
      <c r="M2751">
        <v>0.22515299999999999</v>
      </c>
      <c r="N2751">
        <v>18.5197</v>
      </c>
      <c r="O2751">
        <v>15.933199999999999</v>
      </c>
      <c r="P2751">
        <v>14.1013</v>
      </c>
      <c r="Q2751">
        <v>5.0802199999999997</v>
      </c>
      <c r="R2751">
        <v>4.4802999999999997</v>
      </c>
      <c r="S2751">
        <v>3.49796</v>
      </c>
      <c r="T2751">
        <v>4.3989200000000004</v>
      </c>
      <c r="U2751">
        <v>9.7569800000000004</v>
      </c>
      <c r="V2751">
        <v>3.0894599999999999</v>
      </c>
      <c r="W2751">
        <v>1.7475000000000001</v>
      </c>
      <c r="X2751">
        <v>1.1784699999999999</v>
      </c>
      <c r="Y2751">
        <v>0.80432099999999995</v>
      </c>
      <c r="Z2751">
        <v>0.527806</v>
      </c>
      <c r="AA2751">
        <v>0.33048</v>
      </c>
      <c r="AB2751">
        <v>0.204069</v>
      </c>
      <c r="AC2751">
        <v>0.12693499999999999</v>
      </c>
      <c r="AD2751">
        <v>8.0035400000000007E-2</v>
      </c>
      <c r="AE2751">
        <v>5.1156E-2</v>
      </c>
      <c r="AF2751">
        <v>3.3095600000000003E-2</v>
      </c>
      <c r="AG2751">
        <v>2.1635700000000001E-2</v>
      </c>
      <c r="AH2751">
        <v>1.42712E-2</v>
      </c>
      <c r="AI2751">
        <v>9.4882200000000003E-3</v>
      </c>
      <c r="AJ2751">
        <v>6.3522199999999996E-3</v>
      </c>
      <c r="AK2751">
        <v>4.2796700000000002E-3</v>
      </c>
      <c r="AL2751">
        <v>2.89946E-3</v>
      </c>
      <c r="AM2751">
        <v>1.9669499999999999E-3</v>
      </c>
      <c r="AN2751">
        <v>1.33486E-3</v>
      </c>
      <c r="AO2751">
        <v>2.9457099999999998E-3</v>
      </c>
    </row>
    <row r="2752" spans="1:57" x14ac:dyDescent="0.35">
      <c r="A2752">
        <v>1</v>
      </c>
      <c r="B2752">
        <v>1</v>
      </c>
      <c r="C2752">
        <v>1</v>
      </c>
      <c r="D2752" t="s">
        <v>1252</v>
      </c>
      <c r="E2752" t="s">
        <v>1252</v>
      </c>
      <c r="F2752">
        <v>1</v>
      </c>
      <c r="G2752">
        <v>1987</v>
      </c>
      <c r="H2752">
        <v>1</v>
      </c>
      <c r="I2752" t="s">
        <v>1252</v>
      </c>
      <c r="J2752" t="s">
        <v>574</v>
      </c>
      <c r="K2752">
        <v>0</v>
      </c>
      <c r="L2752">
        <v>4.0391000000000003E-2</v>
      </c>
      <c r="M2752">
        <v>0.14696699999999999</v>
      </c>
      <c r="N2752">
        <v>0.93245</v>
      </c>
      <c r="O2752">
        <v>39.393599999999999</v>
      </c>
      <c r="P2752">
        <v>20.702000000000002</v>
      </c>
      <c r="Q2752">
        <v>13.442</v>
      </c>
      <c r="R2752">
        <v>4.1601600000000003</v>
      </c>
      <c r="S2752">
        <v>3.4178500000000001</v>
      </c>
      <c r="T2752">
        <v>2.5659999999999998</v>
      </c>
      <c r="U2752">
        <v>3.1511999999999998</v>
      </c>
      <c r="V2752">
        <v>6.89215</v>
      </c>
      <c r="W2752">
        <v>2.16621</v>
      </c>
      <c r="X2752">
        <v>1.22177</v>
      </c>
      <c r="Y2752">
        <v>0.82415700000000003</v>
      </c>
      <c r="Z2752">
        <v>0.56388400000000005</v>
      </c>
      <c r="AA2752">
        <v>0.371502</v>
      </c>
      <c r="AB2752">
        <v>0.23377800000000001</v>
      </c>
      <c r="AC2752">
        <v>0.145175</v>
      </c>
      <c r="AD2752">
        <v>9.0850700000000006E-2</v>
      </c>
      <c r="AE2752">
        <v>5.7641699999999997E-2</v>
      </c>
      <c r="AF2752">
        <v>3.7074299999999998E-2</v>
      </c>
      <c r="AG2752">
        <v>2.4134300000000001E-2</v>
      </c>
      <c r="AH2752">
        <v>1.5872799999999999E-2</v>
      </c>
      <c r="AI2752">
        <v>1.0530899999999999E-2</v>
      </c>
      <c r="AJ2752">
        <v>7.0404100000000004E-3</v>
      </c>
      <c r="AK2752">
        <v>4.7383E-3</v>
      </c>
      <c r="AL2752">
        <v>3.2081800000000001E-3</v>
      </c>
      <c r="AM2752">
        <v>2.17542E-3</v>
      </c>
      <c r="AN2752">
        <v>1.4758799999999999E-3</v>
      </c>
      <c r="AO2752">
        <v>3.2538599999999999E-3</v>
      </c>
    </row>
    <row r="2753" spans="1:41" x14ac:dyDescent="0.35">
      <c r="A2753">
        <v>1</v>
      </c>
      <c r="B2753">
        <v>1</v>
      </c>
      <c r="C2753">
        <v>1</v>
      </c>
      <c r="D2753" t="s">
        <v>1252</v>
      </c>
      <c r="E2753" t="s">
        <v>1252</v>
      </c>
      <c r="F2753">
        <v>1</v>
      </c>
      <c r="G2753">
        <v>1988</v>
      </c>
      <c r="H2753">
        <v>1</v>
      </c>
      <c r="I2753" t="s">
        <v>1252</v>
      </c>
      <c r="J2753" t="s">
        <v>574</v>
      </c>
      <c r="K2753">
        <v>0</v>
      </c>
      <c r="L2753">
        <v>0.47566000000000003</v>
      </c>
      <c r="M2753">
        <v>0.591445</v>
      </c>
      <c r="N2753">
        <v>0.71921199999999996</v>
      </c>
      <c r="O2753">
        <v>2.34368</v>
      </c>
      <c r="P2753">
        <v>60.450800000000001</v>
      </c>
      <c r="Q2753">
        <v>23.2881</v>
      </c>
      <c r="R2753">
        <v>12.9756</v>
      </c>
      <c r="S2753">
        <v>3.7361499999999999</v>
      </c>
      <c r="T2753">
        <v>2.9478900000000001</v>
      </c>
      <c r="U2753">
        <v>2.1590500000000001</v>
      </c>
      <c r="V2753">
        <v>2.6128</v>
      </c>
      <c r="W2753">
        <v>5.6704800000000004</v>
      </c>
      <c r="X2753">
        <v>1.77691</v>
      </c>
      <c r="Y2753">
        <v>1.0024599999999999</v>
      </c>
      <c r="Z2753">
        <v>0.67791299999999999</v>
      </c>
      <c r="AA2753">
        <v>0.465696</v>
      </c>
      <c r="AB2753">
        <v>0.30836799999999998</v>
      </c>
      <c r="AC2753">
        <v>0.195161</v>
      </c>
      <c r="AD2753">
        <v>0.121936</v>
      </c>
      <c r="AE2753">
        <v>7.6787800000000003E-2</v>
      </c>
      <c r="AF2753">
        <v>4.9027399999999999E-2</v>
      </c>
      <c r="AG2753">
        <v>3.1730399999999999E-2</v>
      </c>
      <c r="AH2753">
        <v>2.0781000000000001E-2</v>
      </c>
      <c r="AI2753">
        <v>1.37473E-2</v>
      </c>
      <c r="AJ2753">
        <v>9.1716000000000002E-3</v>
      </c>
      <c r="AK2753">
        <v>6.1640799999999997E-3</v>
      </c>
      <c r="AL2753">
        <v>4.1691799999999998E-3</v>
      </c>
      <c r="AM2753">
        <v>2.82534E-3</v>
      </c>
      <c r="AN2753">
        <v>1.9159699999999999E-3</v>
      </c>
      <c r="AO2753">
        <v>4.2201499999999998E-3</v>
      </c>
    </row>
    <row r="2754" spans="1:41" x14ac:dyDescent="0.35">
      <c r="A2754">
        <v>1</v>
      </c>
      <c r="B2754">
        <v>1</v>
      </c>
      <c r="C2754">
        <v>1</v>
      </c>
      <c r="D2754" t="s">
        <v>1252</v>
      </c>
      <c r="E2754" t="s">
        <v>1252</v>
      </c>
      <c r="F2754">
        <v>1</v>
      </c>
      <c r="G2754">
        <v>1989</v>
      </c>
      <c r="H2754">
        <v>1</v>
      </c>
      <c r="I2754" t="s">
        <v>1252</v>
      </c>
      <c r="J2754" t="s">
        <v>574</v>
      </c>
      <c r="K2754">
        <v>0</v>
      </c>
      <c r="L2754">
        <v>0.47082299999999999</v>
      </c>
      <c r="M2754">
        <v>6.1566400000000003</v>
      </c>
      <c r="N2754">
        <v>2.5602100000000001</v>
      </c>
      <c r="O2754">
        <v>1.6009100000000001</v>
      </c>
      <c r="P2754">
        <v>3.1911200000000002</v>
      </c>
      <c r="Q2754">
        <v>60.503799999999998</v>
      </c>
      <c r="R2754">
        <v>20.067699999999999</v>
      </c>
      <c r="S2754">
        <v>10.4375</v>
      </c>
      <c r="T2754">
        <v>2.8945400000000001</v>
      </c>
      <c r="U2754">
        <v>2.23271</v>
      </c>
      <c r="V2754">
        <v>1.61365</v>
      </c>
      <c r="W2754">
        <v>1.9393100000000001</v>
      </c>
      <c r="X2754">
        <v>4.1982699999999999</v>
      </c>
      <c r="Y2754">
        <v>1.3163100000000001</v>
      </c>
      <c r="Z2754">
        <v>0.74460800000000005</v>
      </c>
      <c r="AA2754">
        <v>0.50564100000000001</v>
      </c>
      <c r="AB2754">
        <v>0.34915000000000002</v>
      </c>
      <c r="AC2754">
        <v>0.23254</v>
      </c>
      <c r="AD2754">
        <v>0.14808099999999999</v>
      </c>
      <c r="AE2754">
        <v>9.3108700000000003E-2</v>
      </c>
      <c r="AF2754">
        <v>5.9007999999999998E-2</v>
      </c>
      <c r="AG2754">
        <v>3.7912000000000001E-2</v>
      </c>
      <c r="AH2754">
        <v>2.4686400000000001E-2</v>
      </c>
      <c r="AI2754">
        <v>1.6262700000000001E-2</v>
      </c>
      <c r="AJ2754">
        <v>1.0818599999999999E-2</v>
      </c>
      <c r="AK2754">
        <v>7.25605E-3</v>
      </c>
      <c r="AL2754">
        <v>4.9010499999999997E-3</v>
      </c>
      <c r="AM2754">
        <v>3.31789E-3</v>
      </c>
      <c r="AN2754">
        <v>2.24866E-3</v>
      </c>
      <c r="AO2754">
        <v>4.9476600000000004E-3</v>
      </c>
    </row>
    <row r="2755" spans="1:41" x14ac:dyDescent="0.35">
      <c r="A2755">
        <v>1</v>
      </c>
      <c r="B2755">
        <v>1</v>
      </c>
      <c r="C2755">
        <v>1</v>
      </c>
      <c r="D2755" t="s">
        <v>1252</v>
      </c>
      <c r="E2755" t="s">
        <v>1252</v>
      </c>
      <c r="F2755">
        <v>1</v>
      </c>
      <c r="G2755">
        <v>1990</v>
      </c>
      <c r="H2755">
        <v>1</v>
      </c>
      <c r="I2755" t="s">
        <v>1252</v>
      </c>
      <c r="J2755" t="s">
        <v>574</v>
      </c>
      <c r="K2755">
        <v>0</v>
      </c>
      <c r="L2755">
        <v>2.67347</v>
      </c>
      <c r="M2755">
        <v>5.3452599999999997</v>
      </c>
      <c r="N2755">
        <v>23.372900000000001</v>
      </c>
      <c r="O2755">
        <v>4.9965099999999998</v>
      </c>
      <c r="P2755">
        <v>1.9102699999999999</v>
      </c>
      <c r="Q2755">
        <v>2.7977500000000002</v>
      </c>
      <c r="R2755">
        <v>45.658900000000003</v>
      </c>
      <c r="S2755">
        <v>14.136100000000001</v>
      </c>
      <c r="T2755">
        <v>7.0818000000000003</v>
      </c>
      <c r="U2755">
        <v>1.9201600000000001</v>
      </c>
      <c r="V2755">
        <v>1.4617100000000001</v>
      </c>
      <c r="W2755">
        <v>1.04925</v>
      </c>
      <c r="X2755">
        <v>1.25796</v>
      </c>
      <c r="Y2755">
        <v>2.7250200000000002</v>
      </c>
      <c r="Z2755">
        <v>0.85675900000000005</v>
      </c>
      <c r="AA2755">
        <v>0.486707</v>
      </c>
      <c r="AB2755">
        <v>0.33223799999999998</v>
      </c>
      <c r="AC2755">
        <v>0.23075899999999999</v>
      </c>
      <c r="AD2755">
        <v>0.15464700000000001</v>
      </c>
      <c r="AE2755">
        <v>9.91089E-2</v>
      </c>
      <c r="AF2755">
        <v>6.2715699999999999E-2</v>
      </c>
      <c r="AG2755">
        <v>3.9996999999999998E-2</v>
      </c>
      <c r="AH2755">
        <v>2.5855099999999999E-2</v>
      </c>
      <c r="AI2755">
        <v>1.6934899999999999E-2</v>
      </c>
      <c r="AJ2755">
        <v>1.12189E-2</v>
      </c>
      <c r="AK2755">
        <v>7.5030499999999998E-3</v>
      </c>
      <c r="AL2755">
        <v>5.0575200000000002E-3</v>
      </c>
      <c r="AM2755">
        <v>3.41918E-3</v>
      </c>
      <c r="AN2755">
        <v>2.3149500000000001E-3</v>
      </c>
      <c r="AO2755">
        <v>5.0867899999999999E-3</v>
      </c>
    </row>
    <row r="2756" spans="1:41" x14ac:dyDescent="0.35">
      <c r="A2756">
        <v>1</v>
      </c>
      <c r="B2756">
        <v>1</v>
      </c>
      <c r="C2756">
        <v>1</v>
      </c>
      <c r="D2756" t="s">
        <v>1252</v>
      </c>
      <c r="E2756" t="s">
        <v>1252</v>
      </c>
      <c r="F2756">
        <v>1</v>
      </c>
      <c r="G2756">
        <v>1991</v>
      </c>
      <c r="H2756">
        <v>1</v>
      </c>
      <c r="I2756" t="s">
        <v>1252</v>
      </c>
      <c r="J2756" t="s">
        <v>574</v>
      </c>
      <c r="K2756">
        <v>0</v>
      </c>
      <c r="L2756">
        <v>0.28334900000000002</v>
      </c>
      <c r="M2756">
        <v>37.0413</v>
      </c>
      <c r="N2756">
        <v>24.739899999999999</v>
      </c>
      <c r="O2756">
        <v>55.506500000000003</v>
      </c>
      <c r="P2756">
        <v>7.2373900000000004</v>
      </c>
      <c r="Q2756">
        <v>2.02881</v>
      </c>
      <c r="R2756">
        <v>2.5535100000000002</v>
      </c>
      <c r="S2756">
        <v>38.854900000000001</v>
      </c>
      <c r="T2756">
        <v>11.5786</v>
      </c>
      <c r="U2756">
        <v>5.6692099999999996</v>
      </c>
      <c r="V2756">
        <v>1.5168200000000001</v>
      </c>
      <c r="W2756">
        <v>1.1468400000000001</v>
      </c>
      <c r="X2756">
        <v>0.82129399999999997</v>
      </c>
      <c r="Y2756">
        <v>0.98538499999999996</v>
      </c>
      <c r="Z2756">
        <v>2.14066</v>
      </c>
      <c r="AA2756">
        <v>0.67594699999999996</v>
      </c>
      <c r="AB2756">
        <v>0.38602999999999998</v>
      </c>
      <c r="AC2756">
        <v>0.26507599999999998</v>
      </c>
      <c r="AD2756">
        <v>0.18526899999999999</v>
      </c>
      <c r="AE2756">
        <v>0.124961</v>
      </c>
      <c r="AF2756">
        <v>8.0600400000000003E-2</v>
      </c>
      <c r="AG2756">
        <v>5.1327200000000003E-2</v>
      </c>
      <c r="AH2756">
        <v>3.2935600000000002E-2</v>
      </c>
      <c r="AI2756">
        <v>2.1416600000000001E-2</v>
      </c>
      <c r="AJ2756">
        <v>1.4106799999999999E-2</v>
      </c>
      <c r="AK2756">
        <v>9.3953999999999999E-3</v>
      </c>
      <c r="AL2756">
        <v>6.3150899999999998E-3</v>
      </c>
      <c r="AM2756">
        <v>4.2607000000000001E-3</v>
      </c>
      <c r="AN2756">
        <v>2.88084E-3</v>
      </c>
      <c r="AO2756">
        <v>6.3181000000000001E-3</v>
      </c>
    </row>
    <row r="2757" spans="1:41" x14ac:dyDescent="0.35">
      <c r="A2757">
        <v>1</v>
      </c>
      <c r="B2757">
        <v>1</v>
      </c>
      <c r="C2757">
        <v>1</v>
      </c>
      <c r="D2757" t="s">
        <v>1252</v>
      </c>
      <c r="E2757" t="s">
        <v>1252</v>
      </c>
      <c r="F2757">
        <v>1</v>
      </c>
      <c r="G2757">
        <v>1992</v>
      </c>
      <c r="H2757">
        <v>1</v>
      </c>
      <c r="I2757" t="s">
        <v>1252</v>
      </c>
      <c r="J2757" t="s">
        <v>574</v>
      </c>
      <c r="K2757">
        <v>0</v>
      </c>
      <c r="L2757">
        <v>0.36559700000000001</v>
      </c>
      <c r="M2757">
        <v>1.8576900000000001</v>
      </c>
      <c r="N2757">
        <v>81.0989</v>
      </c>
      <c r="O2757">
        <v>27.7774</v>
      </c>
      <c r="P2757">
        <v>37.9574</v>
      </c>
      <c r="Q2757">
        <v>3.61938</v>
      </c>
      <c r="R2757">
        <v>0.86955700000000002</v>
      </c>
      <c r="S2757">
        <v>1.01817</v>
      </c>
      <c r="T2757">
        <v>14.886799999999999</v>
      </c>
      <c r="U2757">
        <v>4.3307200000000003</v>
      </c>
      <c r="V2757">
        <v>2.0909200000000001</v>
      </c>
      <c r="W2757">
        <v>0.55541600000000002</v>
      </c>
      <c r="X2757">
        <v>0.41886600000000002</v>
      </c>
      <c r="Y2757">
        <v>0.30015199999999997</v>
      </c>
      <c r="Z2757">
        <v>0.361128</v>
      </c>
      <c r="AA2757">
        <v>0.78788400000000003</v>
      </c>
      <c r="AB2757">
        <v>0.25009999999999999</v>
      </c>
      <c r="AC2757">
        <v>0.143676</v>
      </c>
      <c r="AD2757">
        <v>9.9277099999999993E-2</v>
      </c>
      <c r="AE2757">
        <v>6.9833800000000001E-2</v>
      </c>
      <c r="AF2757">
        <v>4.7405000000000003E-2</v>
      </c>
      <c r="AG2757">
        <v>3.0770100000000002E-2</v>
      </c>
      <c r="AH2757">
        <v>1.9715300000000002E-2</v>
      </c>
      <c r="AI2757">
        <v>1.2725800000000001E-2</v>
      </c>
      <c r="AJ2757">
        <v>8.3216899999999996E-3</v>
      </c>
      <c r="AK2757">
        <v>5.5106799999999996E-3</v>
      </c>
      <c r="AL2757">
        <v>3.6886499999999999E-3</v>
      </c>
      <c r="AM2757">
        <v>2.4815900000000001E-3</v>
      </c>
      <c r="AN2757">
        <v>1.6745E-3</v>
      </c>
      <c r="AO2757">
        <v>3.66249E-3</v>
      </c>
    </row>
    <row r="2758" spans="1:41" x14ac:dyDescent="0.35">
      <c r="A2758">
        <v>1</v>
      </c>
      <c r="B2758">
        <v>1</v>
      </c>
      <c r="C2758">
        <v>1</v>
      </c>
      <c r="D2758" t="s">
        <v>1252</v>
      </c>
      <c r="E2758" t="s">
        <v>1252</v>
      </c>
      <c r="F2758">
        <v>1</v>
      </c>
      <c r="G2758">
        <v>1993</v>
      </c>
      <c r="H2758">
        <v>1</v>
      </c>
      <c r="I2758" t="s">
        <v>1252</v>
      </c>
      <c r="J2758" t="s">
        <v>574</v>
      </c>
      <c r="K2758">
        <v>0</v>
      </c>
      <c r="L2758">
        <v>0.53554900000000005</v>
      </c>
      <c r="M2758">
        <v>3.8410000000000002</v>
      </c>
      <c r="N2758">
        <v>6.5193899999999996</v>
      </c>
      <c r="O2758">
        <v>146.03299999999999</v>
      </c>
      <c r="P2758">
        <v>30.493300000000001</v>
      </c>
      <c r="Q2758">
        <v>30.508900000000001</v>
      </c>
      <c r="R2758">
        <v>2.4948600000000001</v>
      </c>
      <c r="S2758">
        <v>0.55760500000000002</v>
      </c>
      <c r="T2758">
        <v>0.62715500000000002</v>
      </c>
      <c r="U2758">
        <v>8.9480299999999993</v>
      </c>
      <c r="V2758">
        <v>2.5658500000000002</v>
      </c>
      <c r="W2758">
        <v>1.22953</v>
      </c>
      <c r="X2758">
        <v>0.325683</v>
      </c>
      <c r="Y2758">
        <v>0.24571100000000001</v>
      </c>
      <c r="Z2758">
        <v>0.17653099999999999</v>
      </c>
      <c r="AA2758">
        <v>0.21326999999999999</v>
      </c>
      <c r="AB2758">
        <v>0.467692</v>
      </c>
      <c r="AC2758">
        <v>0.14932100000000001</v>
      </c>
      <c r="AD2758">
        <v>8.6310399999999995E-2</v>
      </c>
      <c r="AE2758">
        <v>6.00172E-2</v>
      </c>
      <c r="AF2758">
        <v>4.2486200000000002E-2</v>
      </c>
      <c r="AG2758">
        <v>2.9021700000000001E-2</v>
      </c>
      <c r="AH2758">
        <v>1.89526E-2</v>
      </c>
      <c r="AI2758">
        <v>1.22148E-2</v>
      </c>
      <c r="AJ2758">
        <v>7.9285099999999997E-3</v>
      </c>
      <c r="AK2758">
        <v>5.2121600000000004E-3</v>
      </c>
      <c r="AL2758">
        <v>3.4687699999999999E-3</v>
      </c>
      <c r="AM2758">
        <v>2.32395E-3</v>
      </c>
      <c r="AN2758">
        <v>1.5636300000000001E-3</v>
      </c>
      <c r="AO2758">
        <v>3.4063299999999999E-3</v>
      </c>
    </row>
    <row r="2759" spans="1:41" x14ac:dyDescent="0.35">
      <c r="A2759">
        <v>1</v>
      </c>
      <c r="B2759">
        <v>1</v>
      </c>
      <c r="C2759">
        <v>1</v>
      </c>
      <c r="D2759" t="s">
        <v>1252</v>
      </c>
      <c r="E2759" t="s">
        <v>1252</v>
      </c>
      <c r="F2759">
        <v>1</v>
      </c>
      <c r="G2759">
        <v>1994</v>
      </c>
      <c r="H2759">
        <v>1</v>
      </c>
      <c r="I2759" t="s">
        <v>1252</v>
      </c>
      <c r="J2759" t="s">
        <v>574</v>
      </c>
      <c r="K2759">
        <v>0</v>
      </c>
      <c r="L2759">
        <v>0.38237700000000002</v>
      </c>
      <c r="M2759">
        <v>10.6478</v>
      </c>
      <c r="N2759">
        <v>25.523499999999999</v>
      </c>
      <c r="O2759">
        <v>22.2395</v>
      </c>
      <c r="P2759">
        <v>303.95699999999999</v>
      </c>
      <c r="Q2759">
        <v>46.552999999999997</v>
      </c>
      <c r="R2759">
        <v>40.045200000000001</v>
      </c>
      <c r="S2759">
        <v>3.0542199999999999</v>
      </c>
      <c r="T2759">
        <v>0.65706900000000001</v>
      </c>
      <c r="U2759">
        <v>0.722221</v>
      </c>
      <c r="V2759">
        <v>10.1668</v>
      </c>
      <c r="W2759">
        <v>2.89527</v>
      </c>
      <c r="X2759">
        <v>1.38405</v>
      </c>
      <c r="Y2759">
        <v>0.36686600000000003</v>
      </c>
      <c r="Z2759">
        <v>0.27756599999999998</v>
      </c>
      <c r="AA2759">
        <v>0.20027700000000001</v>
      </c>
      <c r="AB2759">
        <v>0.24323900000000001</v>
      </c>
      <c r="AC2759">
        <v>0.53656999999999999</v>
      </c>
      <c r="AD2759">
        <v>0.17238800000000001</v>
      </c>
      <c r="AE2759">
        <v>0.100285</v>
      </c>
      <c r="AF2759">
        <v>7.0183499999999996E-2</v>
      </c>
      <c r="AG2759">
        <v>4.9997800000000002E-2</v>
      </c>
      <c r="AH2759">
        <v>3.4362999999999998E-2</v>
      </c>
      <c r="AI2759">
        <v>2.25735E-2</v>
      </c>
      <c r="AJ2759">
        <v>1.4630499999999999E-2</v>
      </c>
      <c r="AK2759">
        <v>9.5473099999999998E-3</v>
      </c>
      <c r="AL2759">
        <v>6.3079E-3</v>
      </c>
      <c r="AM2759">
        <v>4.2018799999999999E-3</v>
      </c>
      <c r="AN2759">
        <v>2.8154500000000002E-3</v>
      </c>
      <c r="AO2759">
        <v>6.0989199999999999E-3</v>
      </c>
    </row>
    <row r="2760" spans="1:41" x14ac:dyDescent="0.35">
      <c r="A2760">
        <v>1</v>
      </c>
      <c r="B2760">
        <v>1</v>
      </c>
      <c r="C2760">
        <v>1</v>
      </c>
      <c r="D2760" t="s">
        <v>1252</v>
      </c>
      <c r="E2760" t="s">
        <v>1252</v>
      </c>
      <c r="F2760">
        <v>1</v>
      </c>
      <c r="G2760">
        <v>1995</v>
      </c>
      <c r="H2760">
        <v>1</v>
      </c>
      <c r="I2760" t="s">
        <v>1252</v>
      </c>
      <c r="J2760" t="s">
        <v>574</v>
      </c>
      <c r="K2760">
        <v>0</v>
      </c>
      <c r="L2760">
        <v>1.6631899999999999</v>
      </c>
      <c r="M2760">
        <v>4.5341199999999997</v>
      </c>
      <c r="N2760">
        <v>42.188099999999999</v>
      </c>
      <c r="O2760">
        <v>51.878500000000003</v>
      </c>
      <c r="P2760">
        <v>27.551400000000001</v>
      </c>
      <c r="Q2760">
        <v>275.99700000000001</v>
      </c>
      <c r="R2760">
        <v>36.361499999999999</v>
      </c>
      <c r="S2760">
        <v>29.212599999999998</v>
      </c>
      <c r="T2760">
        <v>2.1479200000000001</v>
      </c>
      <c r="U2760">
        <v>0.45218999999999998</v>
      </c>
      <c r="V2760">
        <v>0.49089300000000002</v>
      </c>
      <c r="W2760">
        <v>6.8678999999999997</v>
      </c>
      <c r="X2760">
        <v>1.9521599999999999</v>
      </c>
      <c r="Y2760">
        <v>0.93423999999999996</v>
      </c>
      <c r="Z2760">
        <v>0.248421</v>
      </c>
      <c r="AA2760">
        <v>0.18881400000000001</v>
      </c>
      <c r="AB2760">
        <v>0.136991</v>
      </c>
      <c r="AC2760">
        <v>0.16739499999999999</v>
      </c>
      <c r="AD2760">
        <v>0.37164399999999997</v>
      </c>
      <c r="AE2760">
        <v>0.120186</v>
      </c>
      <c r="AF2760">
        <v>7.0375499999999994E-2</v>
      </c>
      <c r="AG2760">
        <v>4.9569099999999998E-2</v>
      </c>
      <c r="AH2760">
        <v>3.5532899999999999E-2</v>
      </c>
      <c r="AI2760">
        <v>2.4567800000000001E-2</v>
      </c>
      <c r="AJ2760">
        <v>1.6230999999999999E-2</v>
      </c>
      <c r="AK2760">
        <v>1.05766E-2</v>
      </c>
      <c r="AL2760">
        <v>6.9368600000000004E-3</v>
      </c>
      <c r="AM2760">
        <v>4.5875999999999998E-3</v>
      </c>
      <c r="AN2760">
        <v>3.0564300000000002E-3</v>
      </c>
      <c r="AO2760">
        <v>6.5679800000000002E-3</v>
      </c>
    </row>
    <row r="2761" spans="1:41" x14ac:dyDescent="0.35">
      <c r="A2761">
        <v>1</v>
      </c>
      <c r="B2761">
        <v>1</v>
      </c>
      <c r="C2761">
        <v>1</v>
      </c>
      <c r="D2761" t="s">
        <v>1252</v>
      </c>
      <c r="E2761" t="s">
        <v>1252</v>
      </c>
      <c r="F2761">
        <v>1</v>
      </c>
      <c r="G2761">
        <v>1996</v>
      </c>
      <c r="H2761">
        <v>1</v>
      </c>
      <c r="I2761" t="s">
        <v>1252</v>
      </c>
      <c r="J2761" t="s">
        <v>574</v>
      </c>
      <c r="K2761">
        <v>0</v>
      </c>
      <c r="L2761">
        <v>1.88561</v>
      </c>
      <c r="M2761">
        <v>13.4222</v>
      </c>
      <c r="N2761">
        <v>12.1973</v>
      </c>
      <c r="O2761">
        <v>58.005800000000001</v>
      </c>
      <c r="P2761">
        <v>43.243400000000001</v>
      </c>
      <c r="Q2761">
        <v>16.721800000000002</v>
      </c>
      <c r="R2761">
        <v>143.172</v>
      </c>
      <c r="S2761">
        <v>17.524899999999999</v>
      </c>
      <c r="T2761">
        <v>13.5223</v>
      </c>
      <c r="U2761">
        <v>0.97060999999999997</v>
      </c>
      <c r="V2761">
        <v>0.20153499999999999</v>
      </c>
      <c r="W2761">
        <v>0.217277</v>
      </c>
      <c r="X2761">
        <v>3.0329899999999999</v>
      </c>
      <c r="Y2761">
        <v>0.86288600000000004</v>
      </c>
      <c r="Z2761">
        <v>0.41420699999999999</v>
      </c>
      <c r="AA2761">
        <v>0.110637</v>
      </c>
      <c r="AB2761">
        <v>8.4550600000000004E-2</v>
      </c>
      <c r="AC2761">
        <v>6.17172E-2</v>
      </c>
      <c r="AD2761">
        <v>7.5898800000000002E-2</v>
      </c>
      <c r="AE2761">
        <v>0.16961100000000001</v>
      </c>
      <c r="AF2761">
        <v>5.5209399999999999E-2</v>
      </c>
      <c r="AG2761">
        <v>3.2535799999999997E-2</v>
      </c>
      <c r="AH2761">
        <v>2.3059400000000001E-2</v>
      </c>
      <c r="AI2761">
        <v>1.66287E-2</v>
      </c>
      <c r="AJ2761">
        <v>1.15627E-2</v>
      </c>
      <c r="AK2761">
        <v>7.6802299999999997E-3</v>
      </c>
      <c r="AL2761">
        <v>5.0299899999999998E-3</v>
      </c>
      <c r="AM2761">
        <v>3.30218E-3</v>
      </c>
      <c r="AN2761">
        <v>2.1841899999999999E-3</v>
      </c>
      <c r="AO2761">
        <v>4.6405999999999999E-3</v>
      </c>
    </row>
    <row r="2762" spans="1:41" x14ac:dyDescent="0.35">
      <c r="A2762">
        <v>1</v>
      </c>
      <c r="B2762">
        <v>1</v>
      </c>
      <c r="C2762">
        <v>1</v>
      </c>
      <c r="D2762" t="s">
        <v>1252</v>
      </c>
      <c r="E2762" t="s">
        <v>1252</v>
      </c>
      <c r="F2762">
        <v>1</v>
      </c>
      <c r="G2762">
        <v>1997</v>
      </c>
      <c r="H2762">
        <v>1</v>
      </c>
      <c r="I2762" t="s">
        <v>1252</v>
      </c>
      <c r="J2762" t="s">
        <v>574</v>
      </c>
      <c r="K2762">
        <v>0</v>
      </c>
      <c r="L2762">
        <v>0.14077899999999999</v>
      </c>
      <c r="M2762">
        <v>23.907299999999999</v>
      </c>
      <c r="N2762">
        <v>56.6751</v>
      </c>
      <c r="O2762">
        <v>26.28</v>
      </c>
      <c r="P2762">
        <v>75.587999999999994</v>
      </c>
      <c r="Q2762">
        <v>40.889099999999999</v>
      </c>
      <c r="R2762">
        <v>13.4503</v>
      </c>
      <c r="S2762">
        <v>106.476</v>
      </c>
      <c r="T2762">
        <v>12.4674</v>
      </c>
      <c r="U2762">
        <v>9.3642199999999995</v>
      </c>
      <c r="V2762">
        <v>0.66172699999999995</v>
      </c>
      <c r="W2762">
        <v>0.13631099999999999</v>
      </c>
      <c r="X2762">
        <v>0.14654500000000001</v>
      </c>
      <c r="Y2762">
        <v>2.0468600000000001</v>
      </c>
      <c r="Z2762">
        <v>0.584005</v>
      </c>
      <c r="AA2762">
        <v>0.28156999999999999</v>
      </c>
      <c r="AB2762">
        <v>7.5614799999999996E-2</v>
      </c>
      <c r="AC2762">
        <v>5.8133900000000002E-2</v>
      </c>
      <c r="AD2762">
        <v>4.2704800000000001E-2</v>
      </c>
      <c r="AE2762">
        <v>5.2859799999999998E-2</v>
      </c>
      <c r="AF2762">
        <v>0.118895</v>
      </c>
      <c r="AG2762">
        <v>3.89486E-2</v>
      </c>
      <c r="AH2762">
        <v>2.3095600000000001E-2</v>
      </c>
      <c r="AI2762">
        <v>1.6466399999999999E-2</v>
      </c>
      <c r="AJ2762">
        <v>1.19417E-2</v>
      </c>
      <c r="AK2762">
        <v>8.3483099999999994E-3</v>
      </c>
      <c r="AL2762">
        <v>5.5731699999999997E-3</v>
      </c>
      <c r="AM2762">
        <v>3.6534800000000002E-3</v>
      </c>
      <c r="AN2762">
        <v>2.3988500000000001E-3</v>
      </c>
      <c r="AO2762">
        <v>5.0197100000000001E-3</v>
      </c>
    </row>
    <row r="2763" spans="1:41" x14ac:dyDescent="0.35">
      <c r="A2763">
        <v>1</v>
      </c>
      <c r="B2763">
        <v>1</v>
      </c>
      <c r="C2763">
        <v>1</v>
      </c>
      <c r="D2763" t="s">
        <v>1252</v>
      </c>
      <c r="E2763" t="s">
        <v>1252</v>
      </c>
      <c r="F2763">
        <v>1</v>
      </c>
      <c r="G2763">
        <v>1998</v>
      </c>
      <c r="H2763">
        <v>1</v>
      </c>
      <c r="I2763" t="s">
        <v>1252</v>
      </c>
      <c r="J2763" t="s">
        <v>574</v>
      </c>
      <c r="K2763">
        <v>0</v>
      </c>
      <c r="L2763">
        <v>1.9584699999999999</v>
      </c>
      <c r="M2763">
        <v>1.1181099999999999</v>
      </c>
      <c r="N2763">
        <v>63.289400000000001</v>
      </c>
      <c r="O2763">
        <v>76.654300000000006</v>
      </c>
      <c r="P2763">
        <v>21.525400000000001</v>
      </c>
      <c r="Q2763">
        <v>44.9846</v>
      </c>
      <c r="R2763">
        <v>20.7334</v>
      </c>
      <c r="S2763">
        <v>6.3159099999999997</v>
      </c>
      <c r="T2763">
        <v>47.891300000000001</v>
      </c>
      <c r="U2763">
        <v>5.4635999999999996</v>
      </c>
      <c r="V2763">
        <v>4.0422900000000004</v>
      </c>
      <c r="W2763">
        <v>0.28347099999999997</v>
      </c>
      <c r="X2763">
        <v>5.8236700000000002E-2</v>
      </c>
      <c r="Y2763">
        <v>6.26501E-2</v>
      </c>
      <c r="Z2763">
        <v>0.87759399999999999</v>
      </c>
      <c r="AA2763">
        <v>0.251496</v>
      </c>
      <c r="AB2763">
        <v>0.121909</v>
      </c>
      <c r="AC2763">
        <v>3.2935499999999999E-2</v>
      </c>
      <c r="AD2763">
        <v>2.5482500000000002E-2</v>
      </c>
      <c r="AE2763">
        <v>1.8841199999999999E-2</v>
      </c>
      <c r="AF2763">
        <v>2.34732E-2</v>
      </c>
      <c r="AG2763">
        <v>5.3134899999999999E-2</v>
      </c>
      <c r="AH2763">
        <v>1.7514399999999999E-2</v>
      </c>
      <c r="AI2763">
        <v>1.04475E-2</v>
      </c>
      <c r="AJ2763">
        <v>7.4910300000000001E-3</v>
      </c>
      <c r="AK2763">
        <v>5.4618399999999999E-3</v>
      </c>
      <c r="AL2763">
        <v>3.8375900000000001E-3</v>
      </c>
      <c r="AM2763">
        <v>2.5643200000000001E-3</v>
      </c>
      <c r="AN2763">
        <v>1.6812800000000001E-3</v>
      </c>
      <c r="AO2763">
        <v>3.45546E-3</v>
      </c>
    </row>
    <row r="2764" spans="1:41" x14ac:dyDescent="0.35">
      <c r="A2764">
        <v>1</v>
      </c>
      <c r="B2764">
        <v>1</v>
      </c>
      <c r="C2764">
        <v>1</v>
      </c>
      <c r="D2764" t="s">
        <v>1252</v>
      </c>
      <c r="E2764" t="s">
        <v>1252</v>
      </c>
      <c r="F2764">
        <v>1</v>
      </c>
      <c r="G2764">
        <v>1999</v>
      </c>
      <c r="H2764">
        <v>1</v>
      </c>
      <c r="I2764" t="s">
        <v>1252</v>
      </c>
      <c r="J2764" t="s">
        <v>574</v>
      </c>
      <c r="K2764">
        <v>0</v>
      </c>
      <c r="L2764">
        <v>0.62993100000000002</v>
      </c>
      <c r="M2764">
        <v>22.472999999999999</v>
      </c>
      <c r="N2764">
        <v>4.2758700000000003</v>
      </c>
      <c r="O2764">
        <v>123.637</v>
      </c>
      <c r="P2764">
        <v>90.633600000000001</v>
      </c>
      <c r="Q2764">
        <v>18.468499999999999</v>
      </c>
      <c r="R2764">
        <v>32.844200000000001</v>
      </c>
      <c r="S2764">
        <v>14.0093</v>
      </c>
      <c r="T2764">
        <v>4.08657</v>
      </c>
      <c r="U2764">
        <v>30.186699999999998</v>
      </c>
      <c r="V2764">
        <v>3.3918699999999999</v>
      </c>
      <c r="W2764">
        <v>2.4900500000000001</v>
      </c>
      <c r="X2764">
        <v>0.17413000000000001</v>
      </c>
      <c r="Y2764">
        <v>3.5792699999999997E-2</v>
      </c>
      <c r="Z2764">
        <v>3.8612500000000001E-2</v>
      </c>
      <c r="AA2764">
        <v>0.54320800000000002</v>
      </c>
      <c r="AB2764">
        <v>0.156496</v>
      </c>
      <c r="AC2764">
        <v>7.63104E-2</v>
      </c>
      <c r="AD2764">
        <v>2.0746199999999999E-2</v>
      </c>
      <c r="AE2764">
        <v>1.6155200000000002E-2</v>
      </c>
      <c r="AF2764">
        <v>1.2022E-2</v>
      </c>
      <c r="AG2764">
        <v>1.50727E-2</v>
      </c>
      <c r="AH2764">
        <v>3.4329800000000001E-2</v>
      </c>
      <c r="AI2764">
        <v>1.13829E-2</v>
      </c>
      <c r="AJ2764">
        <v>6.8284399999999999E-3</v>
      </c>
      <c r="AK2764">
        <v>4.9223000000000001E-3</v>
      </c>
      <c r="AL2764">
        <v>3.6070099999999999E-3</v>
      </c>
      <c r="AM2764">
        <v>2.5367100000000002E-3</v>
      </c>
      <c r="AN2764">
        <v>1.69528E-3</v>
      </c>
      <c r="AO2764">
        <v>3.4358600000000002E-3</v>
      </c>
    </row>
    <row r="2765" spans="1:41" x14ac:dyDescent="0.35">
      <c r="A2765">
        <v>1</v>
      </c>
      <c r="B2765">
        <v>1</v>
      </c>
      <c r="C2765">
        <v>1</v>
      </c>
      <c r="D2765" t="s">
        <v>1252</v>
      </c>
      <c r="E2765" t="s">
        <v>1252</v>
      </c>
      <c r="F2765">
        <v>1</v>
      </c>
      <c r="G2765">
        <v>2000</v>
      </c>
      <c r="H2765">
        <v>1</v>
      </c>
      <c r="I2765" t="s">
        <v>1252</v>
      </c>
      <c r="J2765" t="s">
        <v>574</v>
      </c>
      <c r="K2765">
        <v>0</v>
      </c>
      <c r="L2765">
        <v>1.75119</v>
      </c>
      <c r="M2765">
        <v>5.4780699999999998</v>
      </c>
      <c r="N2765">
        <v>65.141199999999998</v>
      </c>
      <c r="O2765">
        <v>6.3353599999999997</v>
      </c>
      <c r="P2765">
        <v>111.02500000000001</v>
      </c>
      <c r="Q2765">
        <v>59.108800000000002</v>
      </c>
      <c r="R2765">
        <v>10.2424</v>
      </c>
      <c r="S2765">
        <v>16.8369</v>
      </c>
      <c r="T2765">
        <v>6.8713499999999996</v>
      </c>
      <c r="U2765">
        <v>1.9517500000000001</v>
      </c>
      <c r="V2765">
        <v>14.196300000000001</v>
      </c>
      <c r="W2765">
        <v>1.58256</v>
      </c>
      <c r="X2765">
        <v>1.15845</v>
      </c>
      <c r="Y2765">
        <v>8.1049800000000005E-2</v>
      </c>
      <c r="Z2765">
        <v>1.67058E-2</v>
      </c>
      <c r="AA2765">
        <v>1.80991E-2</v>
      </c>
      <c r="AB2765">
        <v>0.255969</v>
      </c>
      <c r="AC2765">
        <v>7.4180999999999997E-2</v>
      </c>
      <c r="AD2765">
        <v>3.6399500000000001E-2</v>
      </c>
      <c r="AE2765">
        <v>9.9595900000000008E-3</v>
      </c>
      <c r="AF2765">
        <v>7.80563E-3</v>
      </c>
      <c r="AG2765">
        <v>5.8454600000000002E-3</v>
      </c>
      <c r="AH2765">
        <v>7.3740300000000002E-3</v>
      </c>
      <c r="AI2765">
        <v>1.6894699999999999E-2</v>
      </c>
      <c r="AJ2765">
        <v>5.6335300000000003E-3</v>
      </c>
      <c r="AK2765">
        <v>3.3975300000000002E-3</v>
      </c>
      <c r="AL2765">
        <v>2.46145E-3</v>
      </c>
      <c r="AM2765">
        <v>1.80539E-3</v>
      </c>
      <c r="AN2765">
        <v>1.2698399999999999E-3</v>
      </c>
      <c r="AO2765">
        <v>2.5980500000000002E-3</v>
      </c>
    </row>
    <row r="2766" spans="1:41" x14ac:dyDescent="0.35">
      <c r="A2766">
        <v>1</v>
      </c>
      <c r="B2766">
        <v>1</v>
      </c>
      <c r="C2766">
        <v>1</v>
      </c>
      <c r="D2766" t="s">
        <v>1252</v>
      </c>
      <c r="E2766" t="s">
        <v>1252</v>
      </c>
      <c r="F2766">
        <v>1</v>
      </c>
      <c r="G2766">
        <v>2001</v>
      </c>
      <c r="H2766">
        <v>1</v>
      </c>
      <c r="I2766" t="s">
        <v>1252</v>
      </c>
      <c r="J2766" t="s">
        <v>574</v>
      </c>
      <c r="K2766">
        <v>0</v>
      </c>
      <c r="L2766">
        <v>0.79746300000000003</v>
      </c>
      <c r="M2766">
        <v>19.556999999999999</v>
      </c>
      <c r="N2766">
        <v>20.394500000000001</v>
      </c>
      <c r="O2766">
        <v>124.008</v>
      </c>
      <c r="P2766">
        <v>7.3167099999999996</v>
      </c>
      <c r="Q2766">
        <v>93.328999999999994</v>
      </c>
      <c r="R2766">
        <v>42.372100000000003</v>
      </c>
      <c r="S2766">
        <v>6.8002799999999999</v>
      </c>
      <c r="T2766">
        <v>10.705399999999999</v>
      </c>
      <c r="U2766">
        <v>4.2555300000000003</v>
      </c>
      <c r="V2766">
        <v>1.1902999999999999</v>
      </c>
      <c r="W2766">
        <v>8.5893200000000007</v>
      </c>
      <c r="X2766">
        <v>0.954704</v>
      </c>
      <c r="Y2766">
        <v>0.69915099999999997</v>
      </c>
      <c r="Z2766">
        <v>4.9047199999999999E-2</v>
      </c>
      <c r="AA2766">
        <v>1.01522E-2</v>
      </c>
      <c r="AB2766">
        <v>1.10566E-2</v>
      </c>
      <c r="AC2766">
        <v>0.15729000000000001</v>
      </c>
      <c r="AD2766">
        <v>4.5868399999999997E-2</v>
      </c>
      <c r="AE2766">
        <v>2.2651299999999999E-2</v>
      </c>
      <c r="AF2766">
        <v>6.23765E-3</v>
      </c>
      <c r="AG2766">
        <v>4.91955E-3</v>
      </c>
      <c r="AH2766">
        <v>3.7067799999999998E-3</v>
      </c>
      <c r="AI2766">
        <v>4.7037299999999997E-3</v>
      </c>
      <c r="AJ2766">
        <v>1.08375E-2</v>
      </c>
      <c r="AK2766">
        <v>3.6330400000000001E-3</v>
      </c>
      <c r="AL2766">
        <v>2.2020500000000001E-3</v>
      </c>
      <c r="AM2766">
        <v>1.5968099999999999E-3</v>
      </c>
      <c r="AN2766">
        <v>1.1713400000000001E-3</v>
      </c>
      <c r="AO2766">
        <v>2.5387299999999999E-3</v>
      </c>
    </row>
    <row r="2767" spans="1:41" x14ac:dyDescent="0.35">
      <c r="A2767">
        <v>1</v>
      </c>
      <c r="B2767">
        <v>1</v>
      </c>
      <c r="C2767">
        <v>1</v>
      </c>
      <c r="D2767" t="s">
        <v>1252</v>
      </c>
      <c r="E2767" t="s">
        <v>1252</v>
      </c>
      <c r="F2767">
        <v>1</v>
      </c>
      <c r="G2767">
        <v>2002</v>
      </c>
      <c r="H2767">
        <v>1</v>
      </c>
      <c r="I2767" t="s">
        <v>1252</v>
      </c>
      <c r="J2767" t="s">
        <v>574</v>
      </c>
      <c r="K2767">
        <v>0</v>
      </c>
      <c r="L2767">
        <v>1.1497999999999999</v>
      </c>
      <c r="M2767">
        <v>10.850300000000001</v>
      </c>
      <c r="N2767">
        <v>88.705799999999996</v>
      </c>
      <c r="O2767">
        <v>47.2943</v>
      </c>
      <c r="P2767">
        <v>174.447</v>
      </c>
      <c r="Q2767">
        <v>7.4923999999999999</v>
      </c>
      <c r="R2767">
        <v>81.512600000000006</v>
      </c>
      <c r="S2767">
        <v>34.2866</v>
      </c>
      <c r="T2767">
        <v>5.2719399999999998</v>
      </c>
      <c r="U2767">
        <v>8.08704</v>
      </c>
      <c r="V2767">
        <v>3.1666300000000001</v>
      </c>
      <c r="W2767">
        <v>0.87892599999999999</v>
      </c>
      <c r="X2767">
        <v>6.32491</v>
      </c>
      <c r="Y2767">
        <v>0.70340999999999998</v>
      </c>
      <c r="Z2767">
        <v>0.51656899999999994</v>
      </c>
      <c r="AA2767">
        <v>3.6395200000000003E-2</v>
      </c>
      <c r="AB2767">
        <v>7.5735100000000003E-3</v>
      </c>
      <c r="AC2767">
        <v>8.2972900000000006E-3</v>
      </c>
      <c r="AD2767">
        <v>0.118781</v>
      </c>
      <c r="AE2767">
        <v>3.4862400000000002E-2</v>
      </c>
      <c r="AF2767">
        <v>1.7327499999999999E-2</v>
      </c>
      <c r="AG2767">
        <v>4.8019500000000001E-3</v>
      </c>
      <c r="AH2767">
        <v>3.8106300000000002E-3</v>
      </c>
      <c r="AI2767">
        <v>2.8882700000000001E-3</v>
      </c>
      <c r="AJ2767">
        <v>3.6858099999999999E-3</v>
      </c>
      <c r="AK2767">
        <v>8.5376500000000008E-3</v>
      </c>
      <c r="AL2767">
        <v>2.8764900000000002E-3</v>
      </c>
      <c r="AM2767">
        <v>1.74512E-3</v>
      </c>
      <c r="AN2767">
        <v>1.26563E-3</v>
      </c>
      <c r="AO2767">
        <v>2.9783800000000001E-3</v>
      </c>
    </row>
    <row r="2768" spans="1:41" x14ac:dyDescent="0.35">
      <c r="A2768">
        <v>1</v>
      </c>
      <c r="B2768">
        <v>1</v>
      </c>
      <c r="C2768">
        <v>1</v>
      </c>
      <c r="D2768" t="s">
        <v>1252</v>
      </c>
      <c r="E2768" t="s">
        <v>1252</v>
      </c>
      <c r="F2768">
        <v>1</v>
      </c>
      <c r="G2768">
        <v>2003</v>
      </c>
      <c r="H2768">
        <v>1</v>
      </c>
      <c r="I2768" t="s">
        <v>1252</v>
      </c>
      <c r="J2768" t="s">
        <v>574</v>
      </c>
      <c r="K2768">
        <v>0</v>
      </c>
      <c r="L2768">
        <v>1.6495299999999999</v>
      </c>
      <c r="M2768">
        <v>11.1867</v>
      </c>
      <c r="N2768">
        <v>35.1511</v>
      </c>
      <c r="O2768">
        <v>146.65</v>
      </c>
      <c r="P2768">
        <v>47.3093</v>
      </c>
      <c r="Q2768">
        <v>126.67100000000001</v>
      </c>
      <c r="R2768">
        <v>4.6293100000000003</v>
      </c>
      <c r="S2768">
        <v>46.584699999999998</v>
      </c>
      <c r="T2768">
        <v>18.754799999999999</v>
      </c>
      <c r="U2768">
        <v>2.8085499999999999</v>
      </c>
      <c r="V2768">
        <v>4.2429899999999998</v>
      </c>
      <c r="W2768">
        <v>1.64859</v>
      </c>
      <c r="X2768">
        <v>0.45633400000000002</v>
      </c>
      <c r="Y2768">
        <v>3.2858999999999998</v>
      </c>
      <c r="Z2768">
        <v>0.36648199999999997</v>
      </c>
      <c r="AA2768">
        <v>0.270316</v>
      </c>
      <c r="AB2768">
        <v>1.91477E-2</v>
      </c>
      <c r="AC2768">
        <v>4.0083899999999997E-3</v>
      </c>
      <c r="AD2768">
        <v>4.4193599999999998E-3</v>
      </c>
      <c r="AE2768">
        <v>6.3677200000000003E-2</v>
      </c>
      <c r="AF2768">
        <v>1.8810799999999999E-2</v>
      </c>
      <c r="AG2768">
        <v>9.4091799999999996E-3</v>
      </c>
      <c r="AH2768">
        <v>2.62371E-3</v>
      </c>
      <c r="AI2768">
        <v>2.0944700000000002E-3</v>
      </c>
      <c r="AJ2768">
        <v>1.5965199999999999E-3</v>
      </c>
      <c r="AK2768">
        <v>2.0482999999999999E-3</v>
      </c>
      <c r="AL2768">
        <v>4.7685599999999998E-3</v>
      </c>
      <c r="AM2768">
        <v>1.6081299999999999E-3</v>
      </c>
      <c r="AN2768">
        <v>9.7576300000000004E-4</v>
      </c>
      <c r="AO2768">
        <v>2.4073900000000001E-3</v>
      </c>
    </row>
    <row r="2769" spans="1:41" x14ac:dyDescent="0.35">
      <c r="A2769">
        <v>1</v>
      </c>
      <c r="B2769">
        <v>1</v>
      </c>
      <c r="C2769">
        <v>1</v>
      </c>
      <c r="D2769" t="s">
        <v>1252</v>
      </c>
      <c r="E2769" t="s">
        <v>1252</v>
      </c>
      <c r="F2769">
        <v>1</v>
      </c>
      <c r="G2769">
        <v>2004</v>
      </c>
      <c r="H2769">
        <v>1</v>
      </c>
      <c r="I2769" t="s">
        <v>1252</v>
      </c>
      <c r="J2769" t="s">
        <v>574</v>
      </c>
      <c r="K2769">
        <v>0</v>
      </c>
      <c r="L2769">
        <v>1.73166</v>
      </c>
      <c r="M2769">
        <v>18.1615</v>
      </c>
      <c r="N2769">
        <v>40.970100000000002</v>
      </c>
      <c r="O2769">
        <v>65.580399999999997</v>
      </c>
      <c r="P2769">
        <v>165.13200000000001</v>
      </c>
      <c r="Q2769">
        <v>38.548200000000001</v>
      </c>
      <c r="R2769">
        <v>87.515799999999999</v>
      </c>
      <c r="S2769">
        <v>2.9484499999999998</v>
      </c>
      <c r="T2769">
        <v>28.320900000000002</v>
      </c>
      <c r="U2769">
        <v>11.0832</v>
      </c>
      <c r="V2769">
        <v>1.6326400000000001</v>
      </c>
      <c r="W2769">
        <v>2.44584</v>
      </c>
      <c r="X2769">
        <v>0.94740500000000005</v>
      </c>
      <c r="Y2769">
        <v>0.26235999999999998</v>
      </c>
      <c r="Z2769">
        <v>1.8944099999999999</v>
      </c>
      <c r="AA2769">
        <v>0.212201</v>
      </c>
      <c r="AB2769">
        <v>0.15735499999999999</v>
      </c>
      <c r="AC2769">
        <v>1.12128E-2</v>
      </c>
      <c r="AD2769">
        <v>2.3621699999999998E-3</v>
      </c>
      <c r="AE2769">
        <v>2.6212499999999999E-3</v>
      </c>
      <c r="AF2769">
        <v>3.80138E-2</v>
      </c>
      <c r="AG2769">
        <v>1.1301200000000001E-2</v>
      </c>
      <c r="AH2769">
        <v>5.6878900000000001E-3</v>
      </c>
      <c r="AI2769">
        <v>1.59548E-3</v>
      </c>
      <c r="AJ2769">
        <v>1.2808699999999999E-3</v>
      </c>
      <c r="AK2769">
        <v>9.815850000000001E-4</v>
      </c>
      <c r="AL2769">
        <v>1.26571E-3</v>
      </c>
      <c r="AM2769">
        <v>2.94941E-3</v>
      </c>
      <c r="AN2769">
        <v>9.9478200000000004E-4</v>
      </c>
      <c r="AO2769">
        <v>2.12503E-3</v>
      </c>
    </row>
    <row r="2770" spans="1:41" x14ac:dyDescent="0.35">
      <c r="A2770">
        <v>1</v>
      </c>
      <c r="B2770">
        <v>1</v>
      </c>
      <c r="C2770">
        <v>1</v>
      </c>
      <c r="D2770" t="s">
        <v>1252</v>
      </c>
      <c r="E2770" t="s">
        <v>1252</v>
      </c>
      <c r="F2770">
        <v>1</v>
      </c>
      <c r="G2770">
        <v>2005</v>
      </c>
      <c r="H2770">
        <v>1</v>
      </c>
      <c r="I2770" t="s">
        <v>1252</v>
      </c>
      <c r="J2770" t="s">
        <v>574</v>
      </c>
      <c r="K2770">
        <v>0</v>
      </c>
      <c r="L2770">
        <v>1.2406900000000001</v>
      </c>
      <c r="M2770">
        <v>17.2804</v>
      </c>
      <c r="N2770">
        <v>60.199199999999998</v>
      </c>
      <c r="O2770">
        <v>69.029200000000003</v>
      </c>
      <c r="P2770">
        <v>66.513599999999997</v>
      </c>
      <c r="Q2770">
        <v>120.861</v>
      </c>
      <c r="R2770">
        <v>23.858499999999999</v>
      </c>
      <c r="S2770">
        <v>49.814900000000002</v>
      </c>
      <c r="T2770">
        <v>1.5990800000000001</v>
      </c>
      <c r="U2770">
        <v>14.913</v>
      </c>
      <c r="V2770">
        <v>5.7370700000000001</v>
      </c>
      <c r="W2770">
        <v>0.83774800000000005</v>
      </c>
      <c r="X2770">
        <v>1.2509600000000001</v>
      </c>
      <c r="Y2770">
        <v>0.48474099999999998</v>
      </c>
      <c r="Z2770">
        <v>0.134604</v>
      </c>
      <c r="AA2770">
        <v>0.97611599999999998</v>
      </c>
      <c r="AB2770">
        <v>0.10992200000000001</v>
      </c>
      <c r="AC2770">
        <v>8.1998500000000002E-2</v>
      </c>
      <c r="AD2770">
        <v>5.8800500000000004E-3</v>
      </c>
      <c r="AE2770">
        <v>1.24676E-3</v>
      </c>
      <c r="AF2770">
        <v>1.39248E-3</v>
      </c>
      <c r="AG2770">
        <v>2.0322799999999999E-2</v>
      </c>
      <c r="AH2770">
        <v>6.0792099999999998E-3</v>
      </c>
      <c r="AI2770">
        <v>3.07786E-3</v>
      </c>
      <c r="AJ2770">
        <v>8.6824999999999999E-4</v>
      </c>
      <c r="AK2770">
        <v>7.0078000000000002E-4</v>
      </c>
      <c r="AL2770">
        <v>5.3974700000000003E-4</v>
      </c>
      <c r="AM2770">
        <v>6.9663400000000001E-4</v>
      </c>
      <c r="AN2770">
        <v>1.6235500000000001E-3</v>
      </c>
      <c r="AO2770">
        <v>1.73894E-3</v>
      </c>
    </row>
    <row r="2771" spans="1:41" x14ac:dyDescent="0.35">
      <c r="A2771">
        <v>1</v>
      </c>
      <c r="B2771">
        <v>1</v>
      </c>
      <c r="C2771">
        <v>1</v>
      </c>
      <c r="D2771" t="s">
        <v>1252</v>
      </c>
      <c r="E2771" t="s">
        <v>1252</v>
      </c>
      <c r="F2771">
        <v>1</v>
      </c>
      <c r="G2771">
        <v>2006</v>
      </c>
      <c r="H2771">
        <v>1</v>
      </c>
      <c r="I2771" t="s">
        <v>1252</v>
      </c>
      <c r="J2771" t="s">
        <v>574</v>
      </c>
      <c r="K2771">
        <v>0</v>
      </c>
      <c r="L2771">
        <v>0.87265000000000004</v>
      </c>
      <c r="M2771">
        <v>13.548500000000001</v>
      </c>
      <c r="N2771">
        <v>62.6235</v>
      </c>
      <c r="O2771">
        <v>110.7</v>
      </c>
      <c r="P2771">
        <v>76.222700000000003</v>
      </c>
      <c r="Q2771">
        <v>52.867699999999999</v>
      </c>
      <c r="R2771">
        <v>81.037400000000005</v>
      </c>
      <c r="S2771">
        <v>14.674799999999999</v>
      </c>
      <c r="T2771">
        <v>29.125499999999999</v>
      </c>
      <c r="U2771">
        <v>0.90613999999999995</v>
      </c>
      <c r="V2771">
        <v>8.2978199999999998</v>
      </c>
      <c r="W2771">
        <v>3.1623600000000001</v>
      </c>
      <c r="X2771">
        <v>0.46013500000000002</v>
      </c>
      <c r="Y2771">
        <v>0.68723199999999995</v>
      </c>
      <c r="Z2771">
        <v>0.26700600000000002</v>
      </c>
      <c r="AA2771">
        <v>7.4459200000000003E-2</v>
      </c>
      <c r="AB2771">
        <v>0.542825</v>
      </c>
      <c r="AC2771">
        <v>6.1492699999999997E-2</v>
      </c>
      <c r="AD2771">
        <v>4.6161500000000001E-2</v>
      </c>
      <c r="AE2771">
        <v>3.3316399999999999E-3</v>
      </c>
      <c r="AF2771">
        <v>7.1099399999999995E-4</v>
      </c>
      <c r="AG2771">
        <v>7.9915200000000002E-4</v>
      </c>
      <c r="AH2771">
        <v>1.1735499999999999E-2</v>
      </c>
      <c r="AI2771">
        <v>3.5313499999999999E-3</v>
      </c>
      <c r="AJ2771">
        <v>1.7980299999999999E-3</v>
      </c>
      <c r="AK2771">
        <v>5.0993499999999999E-4</v>
      </c>
      <c r="AL2771">
        <v>4.1365299999999999E-4</v>
      </c>
      <c r="AM2771">
        <v>3.1889800000000002E-4</v>
      </c>
      <c r="AN2771">
        <v>4.1164700000000001E-4</v>
      </c>
      <c r="AO2771">
        <v>1.9816500000000002E-3</v>
      </c>
    </row>
    <row r="2772" spans="1:41" x14ac:dyDescent="0.35">
      <c r="A2772">
        <v>1</v>
      </c>
      <c r="B2772">
        <v>1</v>
      </c>
      <c r="C2772">
        <v>1</v>
      </c>
      <c r="D2772" t="s">
        <v>1252</v>
      </c>
      <c r="E2772" t="s">
        <v>1252</v>
      </c>
      <c r="F2772">
        <v>1</v>
      </c>
      <c r="G2772">
        <v>2007</v>
      </c>
      <c r="H2772">
        <v>1</v>
      </c>
      <c r="I2772" t="s">
        <v>1252</v>
      </c>
      <c r="J2772" t="s">
        <v>574</v>
      </c>
      <c r="K2772">
        <v>0</v>
      </c>
      <c r="L2772">
        <v>1.06979</v>
      </c>
      <c r="M2772">
        <v>10.4114</v>
      </c>
      <c r="N2772">
        <v>53.6755</v>
      </c>
      <c r="O2772">
        <v>125.977</v>
      </c>
      <c r="P2772">
        <v>133.79400000000001</v>
      </c>
      <c r="Q2772">
        <v>66.3613</v>
      </c>
      <c r="R2772">
        <v>38.877299999999998</v>
      </c>
      <c r="S2772">
        <v>54.7408</v>
      </c>
      <c r="T2772">
        <v>9.4322800000000004</v>
      </c>
      <c r="U2772">
        <v>18.155200000000001</v>
      </c>
      <c r="V2772">
        <v>0.55482100000000001</v>
      </c>
      <c r="W2772">
        <v>5.0342900000000004</v>
      </c>
      <c r="X2772">
        <v>1.91204</v>
      </c>
      <c r="Y2772">
        <v>0.27829300000000001</v>
      </c>
      <c r="Z2772">
        <v>0.41677900000000001</v>
      </c>
      <c r="AA2772">
        <v>0.162629</v>
      </c>
      <c r="AB2772">
        <v>4.5594799999999998E-2</v>
      </c>
      <c r="AC2772">
        <v>0.33439099999999999</v>
      </c>
      <c r="AD2772">
        <v>3.81214E-2</v>
      </c>
      <c r="AE2772">
        <v>2.8803200000000001E-2</v>
      </c>
      <c r="AF2772">
        <v>2.0923600000000001E-3</v>
      </c>
      <c r="AG2772">
        <v>4.4937699999999999E-4</v>
      </c>
      <c r="AH2772">
        <v>5.0823100000000005E-4</v>
      </c>
      <c r="AI2772">
        <v>7.5078300000000001E-3</v>
      </c>
      <c r="AJ2772">
        <v>2.27203E-3</v>
      </c>
      <c r="AK2772">
        <v>1.16304E-3</v>
      </c>
      <c r="AL2772">
        <v>3.31515E-4</v>
      </c>
      <c r="AM2772">
        <v>2.6917599999999999E-4</v>
      </c>
      <c r="AN2772">
        <v>2.0754599999999999E-4</v>
      </c>
      <c r="AO2772">
        <v>1.59844E-3</v>
      </c>
    </row>
    <row r="2773" spans="1:41" x14ac:dyDescent="0.35">
      <c r="A2773">
        <v>1</v>
      </c>
      <c r="B2773">
        <v>1</v>
      </c>
      <c r="C2773">
        <v>1</v>
      </c>
      <c r="D2773" t="s">
        <v>1252</v>
      </c>
      <c r="E2773" t="s">
        <v>1252</v>
      </c>
      <c r="F2773">
        <v>1</v>
      </c>
      <c r="G2773">
        <v>2008</v>
      </c>
      <c r="H2773">
        <v>1</v>
      </c>
      <c r="I2773" t="s">
        <v>1252</v>
      </c>
      <c r="J2773" t="s">
        <v>574</v>
      </c>
      <c r="K2773">
        <v>0</v>
      </c>
      <c r="L2773">
        <v>1.52318</v>
      </c>
      <c r="M2773">
        <v>13.9015</v>
      </c>
      <c r="N2773">
        <v>44.936700000000002</v>
      </c>
      <c r="O2773">
        <v>117.68</v>
      </c>
      <c r="P2773">
        <v>166.07400000000001</v>
      </c>
      <c r="Q2773">
        <v>127.224</v>
      </c>
      <c r="R2773">
        <v>53.392499999999998</v>
      </c>
      <c r="S2773">
        <v>28.788</v>
      </c>
      <c r="T2773">
        <v>38.636899999999997</v>
      </c>
      <c r="U2773">
        <v>6.4650600000000003</v>
      </c>
      <c r="V2773">
        <v>12.234500000000001</v>
      </c>
      <c r="W2773">
        <v>0.37069299999999999</v>
      </c>
      <c r="X2773">
        <v>3.3533499999999998</v>
      </c>
      <c r="Y2773">
        <v>1.27433</v>
      </c>
      <c r="Z2773">
        <v>0.18601799999999999</v>
      </c>
      <c r="AA2773">
        <v>0.27983200000000003</v>
      </c>
      <c r="AB2773">
        <v>0.10979</v>
      </c>
      <c r="AC2773">
        <v>3.0968599999999999E-2</v>
      </c>
      <c r="AD2773">
        <v>0.22858600000000001</v>
      </c>
      <c r="AE2773">
        <v>2.6230799999999999E-2</v>
      </c>
      <c r="AF2773">
        <v>1.99492E-2</v>
      </c>
      <c r="AG2773">
        <v>1.45852E-3</v>
      </c>
      <c r="AH2773">
        <v>3.1520400000000003E-4</v>
      </c>
      <c r="AI2773">
        <v>3.5862399999999999E-4</v>
      </c>
      <c r="AJ2773">
        <v>5.3280300000000001E-3</v>
      </c>
      <c r="AK2773">
        <v>1.62108E-3</v>
      </c>
      <c r="AL2773">
        <v>8.3404099999999999E-4</v>
      </c>
      <c r="AM2773">
        <v>2.3796599999999999E-4</v>
      </c>
      <c r="AN2773">
        <v>1.9325000000000001E-4</v>
      </c>
      <c r="AO2773">
        <v>1.3375100000000001E-3</v>
      </c>
    </row>
    <row r="2774" spans="1:41" x14ac:dyDescent="0.35">
      <c r="A2774">
        <v>1</v>
      </c>
      <c r="B2774">
        <v>1</v>
      </c>
      <c r="C2774">
        <v>1</v>
      </c>
      <c r="D2774" t="s">
        <v>1252</v>
      </c>
      <c r="E2774" t="s">
        <v>1252</v>
      </c>
      <c r="F2774">
        <v>1</v>
      </c>
      <c r="G2774">
        <v>2009</v>
      </c>
      <c r="H2774">
        <v>1</v>
      </c>
      <c r="I2774" t="s">
        <v>1252</v>
      </c>
      <c r="J2774" t="s">
        <v>574</v>
      </c>
      <c r="K2774">
        <v>0</v>
      </c>
      <c r="L2774">
        <v>0.796454</v>
      </c>
      <c r="M2774">
        <v>15.7087</v>
      </c>
      <c r="N2774">
        <v>47.633499999999998</v>
      </c>
      <c r="O2774">
        <v>78.239500000000007</v>
      </c>
      <c r="P2774">
        <v>123.242</v>
      </c>
      <c r="Q2774">
        <v>125.527</v>
      </c>
      <c r="R2774">
        <v>81.438100000000006</v>
      </c>
      <c r="S2774">
        <v>31.4831</v>
      </c>
      <c r="T2774">
        <v>16.191600000000001</v>
      </c>
      <c r="U2774">
        <v>21.113600000000002</v>
      </c>
      <c r="V2774">
        <v>3.47471</v>
      </c>
      <c r="W2774">
        <v>6.5210400000000002</v>
      </c>
      <c r="X2774">
        <v>0.197017</v>
      </c>
      <c r="Y2774">
        <v>1.7835099999999999</v>
      </c>
      <c r="Z2774">
        <v>0.67983000000000005</v>
      </c>
      <c r="AA2774">
        <v>9.9691299999999997E-2</v>
      </c>
      <c r="AB2774">
        <v>0.15080299999999999</v>
      </c>
      <c r="AC2774">
        <v>5.9531899999999999E-2</v>
      </c>
      <c r="AD2774">
        <v>1.69015E-2</v>
      </c>
      <c r="AE2774">
        <v>0.12558</v>
      </c>
      <c r="AF2774">
        <v>1.4506E-2</v>
      </c>
      <c r="AG2774">
        <v>1.1103699999999999E-2</v>
      </c>
      <c r="AH2774">
        <v>8.1690899999999999E-4</v>
      </c>
      <c r="AI2774">
        <v>1.7760900000000001E-4</v>
      </c>
      <c r="AJ2774">
        <v>2.03234E-4</v>
      </c>
      <c r="AK2774">
        <v>3.03579E-3</v>
      </c>
      <c r="AL2774">
        <v>9.2836100000000005E-4</v>
      </c>
      <c r="AM2774">
        <v>4.7810799999999998E-4</v>
      </c>
      <c r="AN2774">
        <v>1.3643699999999999E-4</v>
      </c>
      <c r="AO2774">
        <v>9.0446899999999998E-4</v>
      </c>
    </row>
    <row r="2775" spans="1:41" x14ac:dyDescent="0.35">
      <c r="A2775">
        <v>1</v>
      </c>
      <c r="B2775">
        <v>1</v>
      </c>
      <c r="C2775">
        <v>1</v>
      </c>
      <c r="D2775" t="s">
        <v>1252</v>
      </c>
      <c r="E2775" t="s">
        <v>1252</v>
      </c>
      <c r="F2775">
        <v>1</v>
      </c>
      <c r="G2775">
        <v>2010</v>
      </c>
      <c r="H2775">
        <v>1</v>
      </c>
      <c r="I2775" t="s">
        <v>1252</v>
      </c>
      <c r="J2775" t="s">
        <v>574</v>
      </c>
      <c r="K2775">
        <v>0</v>
      </c>
      <c r="L2775">
        <v>0.69835400000000003</v>
      </c>
      <c r="M2775">
        <v>8.4462799999999998</v>
      </c>
      <c r="N2775">
        <v>55.276600000000002</v>
      </c>
      <c r="O2775">
        <v>84.996799999999993</v>
      </c>
      <c r="P2775">
        <v>83.754000000000005</v>
      </c>
      <c r="Q2775">
        <v>94.968599999999995</v>
      </c>
      <c r="R2775">
        <v>81.742800000000003</v>
      </c>
      <c r="S2775">
        <v>48.7742</v>
      </c>
      <c r="T2775">
        <v>17.9666</v>
      </c>
      <c r="U2775">
        <v>8.9721200000000003</v>
      </c>
      <c r="V2775">
        <v>11.5031</v>
      </c>
      <c r="W2775">
        <v>1.8770899999999999</v>
      </c>
      <c r="X2775">
        <v>3.5124300000000002</v>
      </c>
      <c r="Y2775">
        <v>0.10619000000000001</v>
      </c>
      <c r="Z2775">
        <v>0.96418800000000005</v>
      </c>
      <c r="AA2775">
        <v>0.36919800000000003</v>
      </c>
      <c r="AB2775">
        <v>5.4440200000000001E-2</v>
      </c>
      <c r="AC2775">
        <v>8.2859199999999994E-2</v>
      </c>
      <c r="AD2775">
        <v>3.2922300000000002E-2</v>
      </c>
      <c r="AE2775">
        <v>9.4087400000000005E-3</v>
      </c>
      <c r="AF2775">
        <v>7.0370000000000002E-2</v>
      </c>
      <c r="AG2775">
        <v>8.1811899999999996E-3</v>
      </c>
      <c r="AH2775">
        <v>6.3016799999999996E-3</v>
      </c>
      <c r="AI2775">
        <v>4.6641100000000002E-4</v>
      </c>
      <c r="AJ2775">
        <v>1.01986E-4</v>
      </c>
      <c r="AK2775">
        <v>1.17333E-4</v>
      </c>
      <c r="AL2775">
        <v>1.76158E-3</v>
      </c>
      <c r="AM2775">
        <v>5.3922900000000001E-4</v>
      </c>
      <c r="AN2775">
        <v>2.77753E-4</v>
      </c>
      <c r="AO2775">
        <v>6.2290900000000005E-4</v>
      </c>
    </row>
    <row r="2776" spans="1:41" x14ac:dyDescent="0.35">
      <c r="A2776">
        <v>1</v>
      </c>
      <c r="B2776">
        <v>1</v>
      </c>
      <c r="C2776">
        <v>1</v>
      </c>
      <c r="D2776" t="s">
        <v>1252</v>
      </c>
      <c r="E2776" t="s">
        <v>1252</v>
      </c>
      <c r="F2776">
        <v>1</v>
      </c>
      <c r="G2776">
        <v>2011</v>
      </c>
      <c r="H2776">
        <v>1</v>
      </c>
      <c r="I2776" t="s">
        <v>1252</v>
      </c>
      <c r="J2776" t="s">
        <v>574</v>
      </c>
      <c r="K2776">
        <v>0</v>
      </c>
      <c r="L2776">
        <v>0.151724</v>
      </c>
      <c r="M2776">
        <v>8.2424599999999995</v>
      </c>
      <c r="N2776">
        <v>33.074399999999997</v>
      </c>
      <c r="O2776">
        <v>109.70699999999999</v>
      </c>
      <c r="P2776">
        <v>101.071</v>
      </c>
      <c r="Q2776">
        <v>71.5244</v>
      </c>
      <c r="R2776">
        <v>68.351299999999995</v>
      </c>
      <c r="S2776">
        <v>53.981099999999998</v>
      </c>
      <c r="T2776">
        <v>30.634699999999999</v>
      </c>
      <c r="U2776">
        <v>10.9434</v>
      </c>
      <c r="V2776">
        <v>5.3689299999999998</v>
      </c>
      <c r="W2776">
        <v>6.8225699999999998</v>
      </c>
      <c r="X2776">
        <v>1.1098600000000001</v>
      </c>
      <c r="Y2776">
        <v>2.0780599999999998</v>
      </c>
      <c r="Z2776">
        <v>6.3014799999999996E-2</v>
      </c>
      <c r="AA2776">
        <v>0.57479000000000002</v>
      </c>
      <c r="AB2776">
        <v>0.22132299999999999</v>
      </c>
      <c r="AC2776">
        <v>3.2837400000000003E-2</v>
      </c>
      <c r="AD2776">
        <v>5.03054E-2</v>
      </c>
      <c r="AE2776">
        <v>2.0120699999999998E-2</v>
      </c>
      <c r="AF2776">
        <v>5.7883300000000004E-3</v>
      </c>
      <c r="AG2776">
        <v>4.3573599999999997E-2</v>
      </c>
      <c r="AH2776">
        <v>5.0977499999999999E-3</v>
      </c>
      <c r="AI2776">
        <v>3.9503200000000002E-3</v>
      </c>
      <c r="AJ2776">
        <v>2.9405799999999998E-4</v>
      </c>
      <c r="AK2776" s="2">
        <v>6.4648599999999996E-5</v>
      </c>
      <c r="AL2776" s="2">
        <v>7.4756299999999994E-5</v>
      </c>
      <c r="AM2776">
        <v>1.12346E-3</v>
      </c>
      <c r="AN2776">
        <v>3.4396200000000001E-4</v>
      </c>
      <c r="AO2776">
        <v>5.8235600000000002E-4</v>
      </c>
    </row>
    <row r="2777" spans="1:41" x14ac:dyDescent="0.35">
      <c r="A2777">
        <v>1</v>
      </c>
      <c r="B2777">
        <v>1</v>
      </c>
      <c r="C2777">
        <v>1</v>
      </c>
      <c r="D2777" t="s">
        <v>1252</v>
      </c>
      <c r="E2777" t="s">
        <v>1252</v>
      </c>
      <c r="F2777">
        <v>1</v>
      </c>
      <c r="G2777">
        <v>2012</v>
      </c>
      <c r="H2777">
        <v>1</v>
      </c>
      <c r="I2777" t="s">
        <v>1252</v>
      </c>
      <c r="J2777" t="s">
        <v>574</v>
      </c>
      <c r="K2777">
        <v>0</v>
      </c>
      <c r="L2777">
        <v>0.86421000000000003</v>
      </c>
      <c r="M2777">
        <v>2.1740200000000001</v>
      </c>
      <c r="N2777">
        <v>39.151200000000003</v>
      </c>
      <c r="O2777">
        <v>79.501800000000003</v>
      </c>
      <c r="P2777">
        <v>157.803</v>
      </c>
      <c r="Q2777">
        <v>104.408</v>
      </c>
      <c r="R2777">
        <v>62.315100000000001</v>
      </c>
      <c r="S2777">
        <v>54.697299999999998</v>
      </c>
      <c r="T2777">
        <v>41.1357</v>
      </c>
      <c r="U2777">
        <v>22.664200000000001</v>
      </c>
      <c r="V2777">
        <v>7.9610700000000003</v>
      </c>
      <c r="W2777">
        <v>3.8737499999999998</v>
      </c>
      <c r="X2777">
        <v>4.9096599999999997</v>
      </c>
      <c r="Y2777">
        <v>0.79946200000000001</v>
      </c>
      <c r="Z2777">
        <v>1.5018400000000001</v>
      </c>
      <c r="AA2777">
        <v>4.5761499999999997E-2</v>
      </c>
      <c r="AB2777">
        <v>0.41982999999999998</v>
      </c>
      <c r="AC2777">
        <v>0.162685</v>
      </c>
      <c r="AD2777">
        <v>2.4298299999999998E-2</v>
      </c>
      <c r="AE2777">
        <v>3.7476099999999998E-2</v>
      </c>
      <c r="AF2777">
        <v>1.5090299999999999E-2</v>
      </c>
      <c r="AG2777">
        <v>4.3697900000000001E-3</v>
      </c>
      <c r="AH2777">
        <v>3.3104700000000001E-2</v>
      </c>
      <c r="AI2777">
        <v>3.89661E-3</v>
      </c>
      <c r="AJ2777">
        <v>3.0370599999999998E-3</v>
      </c>
      <c r="AK2777" s="2">
        <v>2.2731499999999999E-4</v>
      </c>
      <c r="AL2777" s="2">
        <v>5.0232100000000003E-5</v>
      </c>
      <c r="AM2777" s="2">
        <v>5.8145500000000001E-5</v>
      </c>
      <c r="AN2777">
        <v>8.7402499999999995E-4</v>
      </c>
      <c r="AO2777">
        <v>7.2633300000000001E-4</v>
      </c>
    </row>
    <row r="2778" spans="1:41" x14ac:dyDescent="0.35">
      <c r="A2778">
        <v>1</v>
      </c>
      <c r="B2778">
        <v>1</v>
      </c>
      <c r="C2778">
        <v>1</v>
      </c>
      <c r="D2778" t="s">
        <v>1252</v>
      </c>
      <c r="E2778" t="s">
        <v>1252</v>
      </c>
      <c r="F2778">
        <v>1</v>
      </c>
      <c r="G2778">
        <v>2013</v>
      </c>
      <c r="H2778">
        <v>1</v>
      </c>
      <c r="I2778" t="s">
        <v>1252</v>
      </c>
      <c r="J2778" t="s">
        <v>574</v>
      </c>
      <c r="K2778">
        <v>0</v>
      </c>
      <c r="L2778">
        <v>0.42329699999999998</v>
      </c>
      <c r="M2778">
        <v>10.1479</v>
      </c>
      <c r="N2778">
        <v>8.4425299999999996</v>
      </c>
      <c r="O2778">
        <v>76.603200000000001</v>
      </c>
      <c r="P2778">
        <v>92.510199999999998</v>
      </c>
      <c r="Q2778">
        <v>131.05600000000001</v>
      </c>
      <c r="R2778">
        <v>72.783199999999994</v>
      </c>
      <c r="S2778">
        <v>39.764099999999999</v>
      </c>
      <c r="T2778">
        <v>33.159599999999998</v>
      </c>
      <c r="U2778">
        <v>24.177900000000001</v>
      </c>
      <c r="V2778">
        <v>13.090999999999999</v>
      </c>
      <c r="W2778">
        <v>4.5601399999999996</v>
      </c>
      <c r="X2778">
        <v>2.2134</v>
      </c>
      <c r="Y2778">
        <v>2.8087399999999998</v>
      </c>
      <c r="Z2778">
        <v>0.45900000000000002</v>
      </c>
      <c r="AA2778">
        <v>0.86665000000000003</v>
      </c>
      <c r="AB2778">
        <v>2.6566200000000002E-2</v>
      </c>
      <c r="AC2778">
        <v>0.24532899999999999</v>
      </c>
      <c r="AD2778">
        <v>9.5716599999999999E-2</v>
      </c>
      <c r="AE2778">
        <v>1.43952E-2</v>
      </c>
      <c r="AF2778">
        <v>2.2354599999999999E-2</v>
      </c>
      <c r="AG2778">
        <v>9.0617700000000002E-3</v>
      </c>
      <c r="AH2778">
        <v>2.6410600000000002E-3</v>
      </c>
      <c r="AI2778">
        <v>2.0132000000000001E-2</v>
      </c>
      <c r="AJ2778">
        <v>2.3835699999999998E-3</v>
      </c>
      <c r="AK2778">
        <v>1.86808E-3</v>
      </c>
      <c r="AL2778" s="2">
        <v>1.4054700000000001E-4</v>
      </c>
      <c r="AM2778" s="2">
        <v>3.1091399999999998E-5</v>
      </c>
      <c r="AN2778" s="2">
        <v>3.5998899999999999E-5</v>
      </c>
      <c r="AO2778">
        <v>9.8261500000000005E-4</v>
      </c>
    </row>
    <row r="2779" spans="1:41" x14ac:dyDescent="0.35">
      <c r="A2779">
        <v>1</v>
      </c>
      <c r="B2779">
        <v>1</v>
      </c>
      <c r="C2779">
        <v>1</v>
      </c>
      <c r="D2779" t="s">
        <v>1252</v>
      </c>
      <c r="E2779" t="s">
        <v>1252</v>
      </c>
      <c r="F2779">
        <v>1</v>
      </c>
      <c r="G2779">
        <v>2014</v>
      </c>
      <c r="H2779">
        <v>1</v>
      </c>
      <c r="I2779" t="s">
        <v>1252</v>
      </c>
      <c r="J2779" t="s">
        <v>574</v>
      </c>
      <c r="K2779">
        <v>0</v>
      </c>
      <c r="L2779">
        <v>2.6553300000000002</v>
      </c>
      <c r="M2779">
        <v>7.8455199999999996</v>
      </c>
      <c r="N2779">
        <v>62.215400000000002</v>
      </c>
      <c r="O2779">
        <v>26.051300000000001</v>
      </c>
      <c r="P2779">
        <v>140.46299999999999</v>
      </c>
      <c r="Q2779">
        <v>121.212</v>
      </c>
      <c r="R2779">
        <v>144.482</v>
      </c>
      <c r="S2779">
        <v>73.620400000000004</v>
      </c>
      <c r="T2779">
        <v>38.279499999999999</v>
      </c>
      <c r="U2779">
        <v>30.988199999999999</v>
      </c>
      <c r="V2779">
        <v>22.227399999999999</v>
      </c>
      <c r="W2779">
        <v>11.946099999999999</v>
      </c>
      <c r="X2779">
        <v>4.1546099999999999</v>
      </c>
      <c r="Y2779">
        <v>2.0206499999999998</v>
      </c>
      <c r="Z2779">
        <v>2.5752000000000002</v>
      </c>
      <c r="AA2779">
        <v>0.42324400000000001</v>
      </c>
      <c r="AB2779">
        <v>0.804392</v>
      </c>
      <c r="AC2779">
        <v>2.4831499999999999E-2</v>
      </c>
      <c r="AD2779">
        <v>0.23097400000000001</v>
      </c>
      <c r="AE2779">
        <v>9.0772000000000005E-2</v>
      </c>
      <c r="AF2779">
        <v>1.37494E-2</v>
      </c>
      <c r="AG2779">
        <v>2.15003E-2</v>
      </c>
      <c r="AH2779">
        <v>8.7737500000000003E-3</v>
      </c>
      <c r="AI2779">
        <v>2.5734199999999999E-3</v>
      </c>
      <c r="AJ2779">
        <v>1.9734700000000001E-2</v>
      </c>
      <c r="AK2779">
        <v>2.3498E-3</v>
      </c>
      <c r="AL2779">
        <v>1.8514E-3</v>
      </c>
      <c r="AM2779" s="2">
        <v>1.3945599999999999E-4</v>
      </c>
      <c r="AN2779" s="2">
        <v>3.0861500000000003E-5</v>
      </c>
      <c r="AO2779">
        <v>1.0509899999999999E-3</v>
      </c>
    </row>
    <row r="2780" spans="1:41" x14ac:dyDescent="0.35">
      <c r="A2780">
        <v>1</v>
      </c>
      <c r="B2780">
        <v>1</v>
      </c>
      <c r="C2780">
        <v>1</v>
      </c>
      <c r="D2780" t="s">
        <v>1252</v>
      </c>
      <c r="E2780" t="s">
        <v>1252</v>
      </c>
      <c r="F2780">
        <v>1</v>
      </c>
      <c r="G2780">
        <v>2015</v>
      </c>
      <c r="H2780">
        <v>1</v>
      </c>
      <c r="I2780" t="s">
        <v>1252</v>
      </c>
      <c r="J2780" t="s">
        <v>574</v>
      </c>
      <c r="K2780">
        <v>0</v>
      </c>
      <c r="L2780" s="2">
        <v>2.3232500000000002E-5</v>
      </c>
      <c r="M2780">
        <v>1.8268099999999999E-2</v>
      </c>
      <c r="N2780">
        <v>0.38603500000000002</v>
      </c>
      <c r="O2780">
        <v>10.817</v>
      </c>
      <c r="P2780">
        <v>8.4787499999999998</v>
      </c>
      <c r="Q2780">
        <v>59.148099999999999</v>
      </c>
      <c r="R2780">
        <v>55.769199999999998</v>
      </c>
      <c r="S2780">
        <v>68.114500000000007</v>
      </c>
      <c r="T2780">
        <v>35.0139</v>
      </c>
      <c r="U2780">
        <v>18.406400000000001</v>
      </c>
      <c r="V2780">
        <v>15.141400000000001</v>
      </c>
      <c r="W2780">
        <v>11.078200000000001</v>
      </c>
      <c r="X2780">
        <v>6.0856700000000004</v>
      </c>
      <c r="Y2780">
        <v>2.1649400000000001</v>
      </c>
      <c r="Z2780">
        <v>1.0769500000000001</v>
      </c>
      <c r="AA2780">
        <v>1.40289</v>
      </c>
      <c r="AB2780">
        <v>0.23545099999999999</v>
      </c>
      <c r="AC2780">
        <v>0.456428</v>
      </c>
      <c r="AD2780">
        <v>1.4353400000000001E-2</v>
      </c>
      <c r="AE2780">
        <v>0.13583000000000001</v>
      </c>
      <c r="AF2780">
        <v>5.4236699999999999E-2</v>
      </c>
      <c r="AG2780">
        <v>8.3362499999999999E-3</v>
      </c>
      <c r="AH2780">
        <v>1.3211000000000001E-2</v>
      </c>
      <c r="AI2780">
        <v>5.457E-3</v>
      </c>
      <c r="AJ2780">
        <v>1.61831E-3</v>
      </c>
      <c r="AK2780">
        <v>1.2534099999999999E-2</v>
      </c>
      <c r="AL2780">
        <v>1.50578E-3</v>
      </c>
      <c r="AM2780">
        <v>1.1926199999999999E-3</v>
      </c>
      <c r="AN2780" s="2">
        <v>9.0282200000000001E-5</v>
      </c>
      <c r="AO2780">
        <v>7.3605899999999995E-4</v>
      </c>
    </row>
    <row r="2781" spans="1:41" x14ac:dyDescent="0.35">
      <c r="A2781">
        <v>1</v>
      </c>
      <c r="B2781">
        <v>1</v>
      </c>
      <c r="C2781">
        <v>1</v>
      </c>
      <c r="D2781" t="s">
        <v>1252</v>
      </c>
      <c r="E2781" t="s">
        <v>1252</v>
      </c>
      <c r="F2781">
        <v>1</v>
      </c>
      <c r="G2781">
        <v>2016</v>
      </c>
      <c r="H2781">
        <v>1</v>
      </c>
      <c r="I2781" t="s">
        <v>1252</v>
      </c>
      <c r="J2781" t="s">
        <v>574</v>
      </c>
      <c r="K2781">
        <v>0</v>
      </c>
      <c r="L2781" s="2">
        <v>3.6309900000000002E-6</v>
      </c>
      <c r="M2781">
        <v>2.1345300000000001E-2</v>
      </c>
      <c r="N2781">
        <v>1.15632</v>
      </c>
      <c r="O2781">
        <v>4.0722199999999997</v>
      </c>
      <c r="P2781">
        <v>30.822600000000001</v>
      </c>
      <c r="Q2781">
        <v>9.8978999999999999</v>
      </c>
      <c r="R2781">
        <v>41.539400000000001</v>
      </c>
      <c r="S2781">
        <v>31.270600000000002</v>
      </c>
      <c r="T2781">
        <v>35.167700000000004</v>
      </c>
      <c r="U2781">
        <v>17.5334</v>
      </c>
      <c r="V2781">
        <v>9.0970099999999992</v>
      </c>
      <c r="W2781">
        <v>7.4413</v>
      </c>
      <c r="X2781">
        <v>5.4374099999999999</v>
      </c>
      <c r="Y2781">
        <v>2.9918900000000002</v>
      </c>
      <c r="Z2781">
        <v>1.0682700000000001</v>
      </c>
      <c r="AA2781">
        <v>0.53411500000000001</v>
      </c>
      <c r="AB2781">
        <v>0.69995300000000005</v>
      </c>
      <c r="AC2781">
        <v>0.118247</v>
      </c>
      <c r="AD2781">
        <v>0.23080000000000001</v>
      </c>
      <c r="AE2781">
        <v>7.3086000000000002E-3</v>
      </c>
      <c r="AF2781">
        <v>6.9641099999999997E-2</v>
      </c>
      <c r="AG2781">
        <v>2.79954E-2</v>
      </c>
      <c r="AH2781">
        <v>4.3309899999999998E-3</v>
      </c>
      <c r="AI2781">
        <v>6.90641E-3</v>
      </c>
      <c r="AJ2781">
        <v>2.8697000000000002E-3</v>
      </c>
      <c r="AK2781">
        <v>8.5577899999999998E-4</v>
      </c>
      <c r="AL2781">
        <v>6.6628700000000004E-3</v>
      </c>
      <c r="AM2781">
        <v>8.0216200000000004E-4</v>
      </c>
      <c r="AN2781">
        <v>6.3621399999999996E-4</v>
      </c>
      <c r="AO2781">
        <v>4.5417899999999998E-4</v>
      </c>
    </row>
    <row r="2782" spans="1:41" x14ac:dyDescent="0.35">
      <c r="A2782">
        <v>1</v>
      </c>
      <c r="B2782">
        <v>1</v>
      </c>
      <c r="C2782">
        <v>1</v>
      </c>
      <c r="D2782" t="s">
        <v>1252</v>
      </c>
      <c r="E2782" t="s">
        <v>1252</v>
      </c>
      <c r="F2782">
        <v>1</v>
      </c>
      <c r="G2782">
        <v>2017</v>
      </c>
      <c r="H2782">
        <v>1</v>
      </c>
      <c r="I2782" t="s">
        <v>1252</v>
      </c>
      <c r="J2782" t="s">
        <v>574</v>
      </c>
      <c r="K2782">
        <v>0</v>
      </c>
      <c r="L2782" s="2">
        <v>6.4047300000000003E-6</v>
      </c>
      <c r="M2782">
        <v>1.82278E-3</v>
      </c>
      <c r="N2782">
        <v>0.739317</v>
      </c>
      <c r="O2782">
        <v>6.7157200000000001</v>
      </c>
      <c r="P2782">
        <v>6.4850599999999998</v>
      </c>
      <c r="Q2782">
        <v>20.488299999999999</v>
      </c>
      <c r="R2782">
        <v>4.0077699999999998</v>
      </c>
      <c r="S2782">
        <v>13.5025</v>
      </c>
      <c r="T2782">
        <v>9.3746600000000004</v>
      </c>
      <c r="U2782">
        <v>10.2242</v>
      </c>
      <c r="V2782">
        <v>5.0267499999999998</v>
      </c>
      <c r="W2782">
        <v>2.5905800000000001</v>
      </c>
      <c r="X2782">
        <v>2.1139199999999998</v>
      </c>
      <c r="Y2782">
        <v>1.5454600000000001</v>
      </c>
      <c r="Z2782">
        <v>0.85261299999999995</v>
      </c>
      <c r="AA2782">
        <v>0.30568099999999998</v>
      </c>
      <c r="AB2782">
        <v>0.153618</v>
      </c>
      <c r="AC2782">
        <v>0.20247699999999999</v>
      </c>
      <c r="AD2782">
        <v>3.4416000000000002E-2</v>
      </c>
      <c r="AE2782">
        <v>6.7599199999999998E-2</v>
      </c>
      <c r="AF2782">
        <v>2.1541799999999999E-3</v>
      </c>
      <c r="AG2782">
        <v>2.0654499999999999E-2</v>
      </c>
      <c r="AH2782">
        <v>8.3533900000000005E-3</v>
      </c>
      <c r="AI2782">
        <v>1.29984E-3</v>
      </c>
      <c r="AJ2782">
        <v>2.0843200000000002E-3</v>
      </c>
      <c r="AK2782">
        <v>8.7062100000000003E-4</v>
      </c>
      <c r="AL2782">
        <v>2.6091500000000002E-4</v>
      </c>
      <c r="AM2782">
        <v>2.0352600000000001E-3</v>
      </c>
      <c r="AN2782">
        <v>2.4531299999999999E-4</v>
      </c>
      <c r="AO2782">
        <v>3.3009599999999999E-4</v>
      </c>
    </row>
    <row r="2783" spans="1:41" x14ac:dyDescent="0.35">
      <c r="A2783">
        <v>1</v>
      </c>
      <c r="B2783">
        <v>1</v>
      </c>
      <c r="C2783">
        <v>1</v>
      </c>
      <c r="D2783" t="s">
        <v>1252</v>
      </c>
      <c r="E2783" t="s">
        <v>1252</v>
      </c>
      <c r="F2783">
        <v>1</v>
      </c>
      <c r="G2783">
        <v>2018</v>
      </c>
      <c r="H2783">
        <v>1</v>
      </c>
      <c r="I2783" t="s">
        <v>1252</v>
      </c>
      <c r="J2783" t="s">
        <v>574</v>
      </c>
      <c r="K2783">
        <v>0</v>
      </c>
      <c r="L2783" s="2">
        <v>2.0297199999999999E-6</v>
      </c>
      <c r="M2783">
        <v>9.0797199999999995E-3</v>
      </c>
      <c r="N2783">
        <v>0.178568</v>
      </c>
      <c r="O2783">
        <v>12.190200000000001</v>
      </c>
      <c r="P2783">
        <v>30.478899999999999</v>
      </c>
      <c r="Q2783">
        <v>12.326700000000001</v>
      </c>
      <c r="R2783">
        <v>23.8264</v>
      </c>
      <c r="S2783">
        <v>3.7520699999999998</v>
      </c>
      <c r="T2783">
        <v>11.6676</v>
      </c>
      <c r="U2783">
        <v>7.8542800000000002</v>
      </c>
      <c r="V2783">
        <v>8.4427400000000006</v>
      </c>
      <c r="W2783">
        <v>4.1203200000000004</v>
      </c>
      <c r="X2783">
        <v>2.1167899999999999</v>
      </c>
      <c r="Y2783">
        <v>1.72702</v>
      </c>
      <c r="Z2783">
        <v>1.26509</v>
      </c>
      <c r="AA2783">
        <v>0.70038</v>
      </c>
      <c r="AB2783">
        <v>0.25224999999999997</v>
      </c>
      <c r="AC2783">
        <v>0.12743499999999999</v>
      </c>
      <c r="AD2783">
        <v>0.16892499999999999</v>
      </c>
      <c r="AE2783">
        <v>2.8883099999999998E-2</v>
      </c>
      <c r="AF2783">
        <v>5.7071299999999998E-2</v>
      </c>
      <c r="AG2783">
        <v>1.8294800000000001E-3</v>
      </c>
      <c r="AH2783">
        <v>1.76429E-2</v>
      </c>
      <c r="AI2783">
        <v>7.1752999999999999E-3</v>
      </c>
      <c r="AJ2783">
        <v>1.1225E-3</v>
      </c>
      <c r="AK2783">
        <v>1.80909E-3</v>
      </c>
      <c r="AL2783">
        <v>7.5927500000000001E-4</v>
      </c>
      <c r="AM2783">
        <v>2.27944E-4</v>
      </c>
      <c r="AN2783">
        <v>1.7798899999999999E-3</v>
      </c>
      <c r="AO2783">
        <v>5.0462900000000004E-4</v>
      </c>
    </row>
    <row r="2784" spans="1:41" x14ac:dyDescent="0.35">
      <c r="A2784">
        <v>1</v>
      </c>
      <c r="B2784">
        <v>1</v>
      </c>
      <c r="C2784">
        <v>1</v>
      </c>
      <c r="D2784" t="s">
        <v>1252</v>
      </c>
      <c r="E2784" t="s">
        <v>1252</v>
      </c>
      <c r="F2784">
        <v>1</v>
      </c>
      <c r="G2784">
        <v>2019</v>
      </c>
      <c r="H2784">
        <v>1</v>
      </c>
      <c r="I2784" t="s">
        <v>1252</v>
      </c>
      <c r="J2784" t="s">
        <v>574</v>
      </c>
      <c r="K2784">
        <v>0</v>
      </c>
      <c r="L2784" s="2">
        <v>7.15765E-6</v>
      </c>
      <c r="M2784">
        <v>1.63776E-3</v>
      </c>
      <c r="N2784">
        <v>0.50624999999999998</v>
      </c>
      <c r="O2784">
        <v>1.67777</v>
      </c>
      <c r="P2784">
        <v>31.6538</v>
      </c>
      <c r="Q2784">
        <v>33.267000000000003</v>
      </c>
      <c r="R2784">
        <v>8.2281300000000002</v>
      </c>
      <c r="S2784">
        <v>12.7866</v>
      </c>
      <c r="T2784">
        <v>1.8574900000000001</v>
      </c>
      <c r="U2784">
        <v>5.59924</v>
      </c>
      <c r="V2784">
        <v>3.7144599999999999</v>
      </c>
      <c r="W2784">
        <v>3.9628000000000001</v>
      </c>
      <c r="X2784">
        <v>1.9276599999999999</v>
      </c>
      <c r="Y2784">
        <v>0.99002599999999996</v>
      </c>
      <c r="Z2784">
        <v>0.80921900000000002</v>
      </c>
      <c r="AA2784">
        <v>0.59478200000000003</v>
      </c>
      <c r="AB2784">
        <v>0.33075100000000002</v>
      </c>
      <c r="AC2784">
        <v>0.119739</v>
      </c>
      <c r="AD2784">
        <v>6.0830500000000003E-2</v>
      </c>
      <c r="AE2784">
        <v>8.1105399999999994E-2</v>
      </c>
      <c r="AF2784">
        <v>1.39493E-2</v>
      </c>
      <c r="AG2784">
        <v>2.7724200000000001E-2</v>
      </c>
      <c r="AH2784">
        <v>8.9380600000000003E-4</v>
      </c>
      <c r="AI2784">
        <v>8.6671700000000001E-3</v>
      </c>
      <c r="AJ2784">
        <v>3.54353E-3</v>
      </c>
      <c r="AK2784">
        <v>5.5712899999999996E-4</v>
      </c>
      <c r="AL2784">
        <v>9.0215399999999996E-4</v>
      </c>
      <c r="AM2784">
        <v>3.7927700000000002E-4</v>
      </c>
      <c r="AN2784">
        <v>1.1397500000000001E-4</v>
      </c>
      <c r="AO2784">
        <v>1.1117099999999999E-3</v>
      </c>
    </row>
    <row r="2785" spans="1:41" x14ac:dyDescent="0.35">
      <c r="A2785">
        <v>1</v>
      </c>
      <c r="B2785">
        <v>2</v>
      </c>
      <c r="C2785">
        <v>1</v>
      </c>
      <c r="D2785" t="s">
        <v>1252</v>
      </c>
      <c r="E2785" t="s">
        <v>1252</v>
      </c>
      <c r="F2785">
        <v>1</v>
      </c>
      <c r="G2785">
        <v>1984</v>
      </c>
      <c r="H2785">
        <v>1</v>
      </c>
      <c r="I2785" t="s">
        <v>1252</v>
      </c>
      <c r="J2785" t="s">
        <v>573</v>
      </c>
      <c r="K2785">
        <v>0</v>
      </c>
      <c r="L2785" s="2">
        <v>0.11486499999999999</v>
      </c>
      <c r="M2785">
        <v>7.9163600000000001</v>
      </c>
      <c r="N2785">
        <v>197.66499999999999</v>
      </c>
      <c r="O2785">
        <v>1398.72</v>
      </c>
      <c r="P2785">
        <v>3091.12</v>
      </c>
      <c r="Q2785">
        <v>3413.54</v>
      </c>
      <c r="R2785">
        <v>2783.6</v>
      </c>
      <c r="S2785">
        <v>2050.83</v>
      </c>
      <c r="T2785">
        <v>1467.84</v>
      </c>
      <c r="U2785">
        <v>1041.9100000000001</v>
      </c>
      <c r="V2785">
        <v>737.63099999999997</v>
      </c>
      <c r="W2785">
        <v>521.74599999999998</v>
      </c>
      <c r="X2785">
        <v>368.94299999999998</v>
      </c>
      <c r="Y2785">
        <v>260.88099999999997</v>
      </c>
      <c r="Z2785">
        <v>184.47800000000001</v>
      </c>
      <c r="AA2785">
        <v>130.46100000000001</v>
      </c>
      <c r="AB2785">
        <v>92.268500000000003</v>
      </c>
      <c r="AC2785">
        <v>65.261700000000005</v>
      </c>
      <c r="AD2785">
        <v>46.162999999999997</v>
      </c>
      <c r="AE2785">
        <v>32.6554</v>
      </c>
      <c r="AF2785">
        <v>23.101500000000001</v>
      </c>
      <c r="AG2785">
        <v>16.343499999999999</v>
      </c>
      <c r="AH2785">
        <v>11.562900000000001</v>
      </c>
      <c r="AI2785">
        <v>8.1809100000000008</v>
      </c>
      <c r="AJ2785">
        <v>5.7882899999999999</v>
      </c>
      <c r="AK2785">
        <v>4.0955199999999996</v>
      </c>
      <c r="AL2785">
        <v>2.8978600000000001</v>
      </c>
      <c r="AM2785">
        <v>2.0504799999999999</v>
      </c>
      <c r="AN2785">
        <v>1.4509099999999999</v>
      </c>
      <c r="AO2785">
        <v>3.5115500000000002</v>
      </c>
    </row>
    <row r="2786" spans="1:41" x14ac:dyDescent="0.35">
      <c r="A2786">
        <v>1</v>
      </c>
      <c r="B2786">
        <v>2</v>
      </c>
      <c r="C2786">
        <v>1</v>
      </c>
      <c r="D2786" t="s">
        <v>1252</v>
      </c>
      <c r="E2786" t="s">
        <v>1252</v>
      </c>
      <c r="F2786">
        <v>1</v>
      </c>
      <c r="G2786">
        <v>1985</v>
      </c>
      <c r="H2786">
        <v>1</v>
      </c>
      <c r="I2786" t="s">
        <v>1252</v>
      </c>
      <c r="J2786" t="s">
        <v>574</v>
      </c>
      <c r="K2786">
        <v>0</v>
      </c>
      <c r="L2786" s="2">
        <v>1.0471399999999999E-5</v>
      </c>
      <c r="M2786">
        <v>1.6686400000000001E-2</v>
      </c>
      <c r="N2786">
        <v>0.195128</v>
      </c>
      <c r="O2786">
        <v>1.0806</v>
      </c>
      <c r="P2786">
        <v>1.0274399999999999</v>
      </c>
      <c r="Q2786">
        <v>1.3783799999999999</v>
      </c>
      <c r="R2786">
        <v>1.2875300000000001</v>
      </c>
      <c r="S2786">
        <v>1.8093300000000001</v>
      </c>
      <c r="T2786">
        <v>4.4435000000000002</v>
      </c>
      <c r="U2786">
        <v>1.56321</v>
      </c>
      <c r="V2786">
        <v>0.985958</v>
      </c>
      <c r="W2786">
        <v>0.74253999999999998</v>
      </c>
      <c r="X2786">
        <v>0.56558799999999998</v>
      </c>
      <c r="Y2786">
        <v>0.41318500000000002</v>
      </c>
      <c r="Z2786">
        <v>0.28691299999999997</v>
      </c>
      <c r="AA2786">
        <v>0.19553699999999999</v>
      </c>
      <c r="AB2786">
        <v>0.13350799999999999</v>
      </c>
      <c r="AC2786">
        <v>9.1859899999999994E-2</v>
      </c>
      <c r="AD2786">
        <v>6.3682500000000003E-2</v>
      </c>
      <c r="AE2786">
        <v>4.4413099999999997E-2</v>
      </c>
      <c r="AF2786">
        <v>3.1109700000000001E-2</v>
      </c>
      <c r="AG2786">
        <v>2.18572E-2</v>
      </c>
      <c r="AH2786">
        <v>1.5390300000000001E-2</v>
      </c>
      <c r="AI2786">
        <v>1.08527E-2</v>
      </c>
      <c r="AJ2786">
        <v>7.6616200000000001E-3</v>
      </c>
      <c r="AK2786">
        <v>5.4124799999999999E-3</v>
      </c>
      <c r="AL2786">
        <v>3.82549E-3</v>
      </c>
      <c r="AM2786">
        <v>2.7047799999999999E-3</v>
      </c>
      <c r="AN2786">
        <v>1.9128400000000001E-3</v>
      </c>
      <c r="AO2786">
        <v>4.63826E-3</v>
      </c>
    </row>
    <row r="2787" spans="1:41" x14ac:dyDescent="0.35">
      <c r="A2787">
        <v>1</v>
      </c>
      <c r="B2787">
        <v>2</v>
      </c>
      <c r="C2787">
        <v>1</v>
      </c>
      <c r="D2787" t="s">
        <v>1252</v>
      </c>
      <c r="E2787" t="s">
        <v>1252</v>
      </c>
      <c r="F2787">
        <v>1</v>
      </c>
      <c r="G2787">
        <v>1986</v>
      </c>
      <c r="H2787">
        <v>1</v>
      </c>
      <c r="I2787" t="s">
        <v>1252</v>
      </c>
      <c r="J2787" t="s">
        <v>574</v>
      </c>
      <c r="K2787">
        <v>0</v>
      </c>
      <c r="L2787" s="2">
        <v>7.1998000000000001E-6</v>
      </c>
      <c r="M2787">
        <v>8.8694800000000003E-4</v>
      </c>
      <c r="N2787">
        <v>0.51116399999999995</v>
      </c>
      <c r="O2787">
        <v>1.6889400000000001</v>
      </c>
      <c r="P2787">
        <v>2.9097</v>
      </c>
      <c r="Q2787">
        <v>1.3768899999999999</v>
      </c>
      <c r="R2787">
        <v>1.3592299999999999</v>
      </c>
      <c r="S2787">
        <v>1.14395</v>
      </c>
      <c r="T2787">
        <v>1.5586899999999999</v>
      </c>
      <c r="U2787">
        <v>3.7919700000000001</v>
      </c>
      <c r="V2787">
        <v>1.32972</v>
      </c>
      <c r="W2787">
        <v>0.83774999999999999</v>
      </c>
      <c r="X2787">
        <v>0.63072399999999995</v>
      </c>
      <c r="Y2787">
        <v>0.48042099999999999</v>
      </c>
      <c r="Z2787">
        <v>0.35100999999999999</v>
      </c>
      <c r="AA2787">
        <v>0.243779</v>
      </c>
      <c r="AB2787">
        <v>0.16616700000000001</v>
      </c>
      <c r="AC2787">
        <v>0.113471</v>
      </c>
      <c r="AD2787">
        <v>7.8084299999999995E-2</v>
      </c>
      <c r="AE2787">
        <v>5.4138699999999998E-2</v>
      </c>
      <c r="AF2787">
        <v>3.77609E-2</v>
      </c>
      <c r="AG2787">
        <v>2.6452400000000001E-2</v>
      </c>
      <c r="AH2787">
        <v>1.8586399999999999E-2</v>
      </c>
      <c r="AI2787">
        <v>1.3088000000000001E-2</v>
      </c>
      <c r="AJ2787">
        <v>9.22977E-3</v>
      </c>
      <c r="AK2787">
        <v>6.5161799999999999E-3</v>
      </c>
      <c r="AL2787">
        <v>4.6034800000000001E-3</v>
      </c>
      <c r="AM2787">
        <v>3.2538200000000001E-3</v>
      </c>
      <c r="AN2787">
        <v>2.3006599999999999E-3</v>
      </c>
      <c r="AO2787">
        <v>5.5727299999999997E-3</v>
      </c>
    </row>
    <row r="2788" spans="1:41" x14ac:dyDescent="0.35">
      <c r="A2788">
        <v>1</v>
      </c>
      <c r="B2788">
        <v>2</v>
      </c>
      <c r="C2788">
        <v>1</v>
      </c>
      <c r="D2788" t="s">
        <v>1252</v>
      </c>
      <c r="E2788" t="s">
        <v>1252</v>
      </c>
      <c r="F2788">
        <v>1</v>
      </c>
      <c r="G2788">
        <v>1987</v>
      </c>
      <c r="H2788">
        <v>1</v>
      </c>
      <c r="I2788" t="s">
        <v>1252</v>
      </c>
      <c r="J2788" t="s">
        <v>574</v>
      </c>
      <c r="K2788">
        <v>0</v>
      </c>
      <c r="L2788" s="2">
        <v>1.22469E-5</v>
      </c>
      <c r="M2788">
        <v>2.89077E-4</v>
      </c>
      <c r="N2788">
        <v>1.28506E-2</v>
      </c>
      <c r="O2788">
        <v>2.085</v>
      </c>
      <c r="P2788">
        <v>2.1329199999999999</v>
      </c>
      <c r="Q2788">
        <v>1.81908</v>
      </c>
      <c r="R2788">
        <v>0.63018399999999997</v>
      </c>
      <c r="S2788">
        <v>0.55810700000000002</v>
      </c>
      <c r="T2788">
        <v>0.453984</v>
      </c>
      <c r="U2788">
        <v>0.61150099999999996</v>
      </c>
      <c r="V2788">
        <v>1.4811700000000001</v>
      </c>
      <c r="W2788">
        <v>0.51852399999999998</v>
      </c>
      <c r="X2788">
        <v>0.32649800000000001</v>
      </c>
      <c r="Y2788">
        <v>0.24579500000000001</v>
      </c>
      <c r="Z2788">
        <v>0.18724299999999999</v>
      </c>
      <c r="AA2788">
        <v>0.13683100000000001</v>
      </c>
      <c r="AB2788">
        <v>9.5047900000000005E-2</v>
      </c>
      <c r="AC2788">
        <v>6.4799099999999998E-2</v>
      </c>
      <c r="AD2788">
        <v>4.4256900000000002E-2</v>
      </c>
      <c r="AE2788">
        <v>3.0459300000000002E-2</v>
      </c>
      <c r="AF2788">
        <v>2.11212E-2</v>
      </c>
      <c r="AG2788">
        <v>1.47333E-2</v>
      </c>
      <c r="AH2788">
        <v>1.03219E-2</v>
      </c>
      <c r="AI2788">
        <v>7.2531499999999999E-3</v>
      </c>
      <c r="AJ2788">
        <v>5.10781E-3</v>
      </c>
      <c r="AK2788">
        <v>3.6022699999999999E-3</v>
      </c>
      <c r="AL2788">
        <v>2.54332E-3</v>
      </c>
      <c r="AM2788">
        <v>1.79686E-3</v>
      </c>
      <c r="AN2788">
        <v>1.2700999999999999E-3</v>
      </c>
      <c r="AO2788">
        <v>3.0736100000000001E-3</v>
      </c>
    </row>
    <row r="2789" spans="1:41" x14ac:dyDescent="0.35">
      <c r="A2789">
        <v>1</v>
      </c>
      <c r="B2789">
        <v>2</v>
      </c>
      <c r="C2789">
        <v>1</v>
      </c>
      <c r="D2789" t="s">
        <v>1252</v>
      </c>
      <c r="E2789" t="s">
        <v>1252</v>
      </c>
      <c r="F2789">
        <v>1</v>
      </c>
      <c r="G2789">
        <v>1988</v>
      </c>
      <c r="H2789">
        <v>1</v>
      </c>
      <c r="I2789" t="s">
        <v>1252</v>
      </c>
      <c r="J2789" t="s">
        <v>574</v>
      </c>
      <c r="K2789">
        <v>0</v>
      </c>
      <c r="L2789" s="2">
        <v>1.79066E-4</v>
      </c>
      <c r="M2789">
        <v>1.4443800000000001E-3</v>
      </c>
      <c r="N2789">
        <v>1.2306299999999999E-2</v>
      </c>
      <c r="O2789">
        <v>0.15401100000000001</v>
      </c>
      <c r="P2789">
        <v>7.7328099999999997</v>
      </c>
      <c r="Q2789">
        <v>3.9128699999999998</v>
      </c>
      <c r="R2789">
        <v>2.4403899999999998</v>
      </c>
      <c r="S2789">
        <v>0.757467</v>
      </c>
      <c r="T2789">
        <v>0.64754299999999998</v>
      </c>
      <c r="U2789">
        <v>0.52018399999999998</v>
      </c>
      <c r="V2789">
        <v>0.69715800000000006</v>
      </c>
      <c r="W2789">
        <v>1.6852400000000001</v>
      </c>
      <c r="X2789">
        <v>0.58956600000000003</v>
      </c>
      <c r="Y2789">
        <v>0.371199</v>
      </c>
      <c r="Z2789">
        <v>0.27948899999999999</v>
      </c>
      <c r="AA2789">
        <v>0.21296000000000001</v>
      </c>
      <c r="AB2789">
        <v>0.15566199999999999</v>
      </c>
      <c r="AC2789">
        <v>0.108154</v>
      </c>
      <c r="AD2789">
        <v>7.3749300000000004E-2</v>
      </c>
      <c r="AE2789">
        <v>5.0379E-2</v>
      </c>
      <c r="AF2789">
        <v>3.4678199999999999E-2</v>
      </c>
      <c r="AG2789">
        <v>2.4049899999999999E-2</v>
      </c>
      <c r="AH2789">
        <v>1.67782E-2</v>
      </c>
      <c r="AI2789">
        <v>1.17558E-2</v>
      </c>
      <c r="AJ2789">
        <v>8.2614400000000001E-3</v>
      </c>
      <c r="AK2789">
        <v>5.8183000000000002E-3</v>
      </c>
      <c r="AL2789">
        <v>4.1036099999999997E-3</v>
      </c>
      <c r="AM2789">
        <v>2.8974500000000002E-3</v>
      </c>
      <c r="AN2789">
        <v>2.0471600000000001E-3</v>
      </c>
      <c r="AO2789">
        <v>4.9493899999999997E-3</v>
      </c>
    </row>
    <row r="2790" spans="1:41" x14ac:dyDescent="0.35">
      <c r="A2790">
        <v>1</v>
      </c>
      <c r="B2790">
        <v>2</v>
      </c>
      <c r="C2790">
        <v>1</v>
      </c>
      <c r="D2790" t="s">
        <v>1252</v>
      </c>
      <c r="E2790" t="s">
        <v>1252</v>
      </c>
      <c r="F2790">
        <v>1</v>
      </c>
      <c r="G2790">
        <v>1989</v>
      </c>
      <c r="H2790">
        <v>1</v>
      </c>
      <c r="I2790" t="s">
        <v>1252</v>
      </c>
      <c r="J2790" t="s">
        <v>574</v>
      </c>
      <c r="K2790">
        <v>0</v>
      </c>
      <c r="L2790">
        <v>1.52058E-4</v>
      </c>
      <c r="M2790">
        <v>1.2898700000000001E-2</v>
      </c>
      <c r="N2790">
        <v>3.7582299999999999E-2</v>
      </c>
      <c r="O2790">
        <v>9.0252399999999997E-2</v>
      </c>
      <c r="P2790">
        <v>0.35019899999999998</v>
      </c>
      <c r="Q2790">
        <v>8.7212999999999994</v>
      </c>
      <c r="R2790">
        <v>3.2379099999999998</v>
      </c>
      <c r="S2790">
        <v>1.8153999999999999</v>
      </c>
      <c r="T2790">
        <v>0.54547500000000004</v>
      </c>
      <c r="U2790">
        <v>0.46149200000000001</v>
      </c>
      <c r="V2790">
        <v>0.36937700000000001</v>
      </c>
      <c r="W2790">
        <v>0.49445499999999998</v>
      </c>
      <c r="X2790">
        <v>1.1950099999999999</v>
      </c>
      <c r="Y2790">
        <v>0.41815000000000002</v>
      </c>
      <c r="Z2790">
        <v>0.26336399999999999</v>
      </c>
      <c r="AA2790">
        <v>0.19836999999999999</v>
      </c>
      <c r="AB2790">
        <v>0.15120400000000001</v>
      </c>
      <c r="AC2790">
        <v>0.110556</v>
      </c>
      <c r="AD2790">
        <v>7.6835700000000007E-2</v>
      </c>
      <c r="AE2790">
        <v>5.2406399999999999E-2</v>
      </c>
      <c r="AF2790">
        <v>3.58068E-2</v>
      </c>
      <c r="AG2790">
        <v>2.4651900000000001E-2</v>
      </c>
      <c r="AH2790">
        <v>1.7099199999999998E-2</v>
      </c>
      <c r="AI2790">
        <v>1.1930700000000001E-2</v>
      </c>
      <c r="AJ2790">
        <v>8.3602499999999996E-3</v>
      </c>
      <c r="AK2790">
        <v>5.8757799999999997E-3</v>
      </c>
      <c r="AL2790">
        <v>4.1384899999999999E-3</v>
      </c>
      <c r="AM2790">
        <v>2.9190700000000002E-3</v>
      </c>
      <c r="AN2790">
        <v>2.0612199999999999E-3</v>
      </c>
      <c r="AO2790">
        <v>4.9780700000000002E-3</v>
      </c>
    </row>
    <row r="2791" spans="1:41" x14ac:dyDescent="0.35">
      <c r="A2791">
        <v>1</v>
      </c>
      <c r="B2791">
        <v>2</v>
      </c>
      <c r="C2791">
        <v>1</v>
      </c>
      <c r="D2791" t="s">
        <v>1252</v>
      </c>
      <c r="E2791" t="s">
        <v>1252</v>
      </c>
      <c r="F2791">
        <v>1</v>
      </c>
      <c r="G2791">
        <v>1990</v>
      </c>
      <c r="H2791">
        <v>1</v>
      </c>
      <c r="I2791" t="s">
        <v>1252</v>
      </c>
      <c r="J2791" t="s">
        <v>574</v>
      </c>
      <c r="K2791">
        <v>0</v>
      </c>
      <c r="L2791">
        <v>5.82348E-4</v>
      </c>
      <c r="M2791">
        <v>7.5531000000000001E-3</v>
      </c>
      <c r="N2791">
        <v>0.231406</v>
      </c>
      <c r="O2791">
        <v>0.18998200000000001</v>
      </c>
      <c r="P2791">
        <v>0.14139099999999999</v>
      </c>
      <c r="Q2791">
        <v>0.27199400000000001</v>
      </c>
      <c r="R2791">
        <v>4.96875</v>
      </c>
      <c r="S2791">
        <v>1.65828</v>
      </c>
      <c r="T2791">
        <v>0.90010100000000004</v>
      </c>
      <c r="U2791">
        <v>0.267683</v>
      </c>
      <c r="V2791">
        <v>0.22567100000000001</v>
      </c>
      <c r="W2791">
        <v>0.18043100000000001</v>
      </c>
      <c r="X2791">
        <v>0.241504</v>
      </c>
      <c r="Y2791">
        <v>0.58384499999999995</v>
      </c>
      <c r="Z2791">
        <v>0.20438100000000001</v>
      </c>
      <c r="AA2791">
        <v>0.12878200000000001</v>
      </c>
      <c r="AB2791">
        <v>9.7040399999999999E-2</v>
      </c>
      <c r="AC2791">
        <v>7.3994400000000002E-2</v>
      </c>
      <c r="AD2791">
        <v>5.4120099999999997E-2</v>
      </c>
      <c r="AE2791">
        <v>3.7623499999999997E-2</v>
      </c>
      <c r="AF2791">
        <v>2.5667599999999999E-2</v>
      </c>
      <c r="AG2791">
        <v>1.7541000000000001E-2</v>
      </c>
      <c r="AH2791">
        <v>1.20786E-2</v>
      </c>
      <c r="AI2791">
        <v>8.3792799999999994E-3</v>
      </c>
      <c r="AJ2791">
        <v>5.84726E-3</v>
      </c>
      <c r="AK2791">
        <v>4.0978500000000001E-3</v>
      </c>
      <c r="AL2791">
        <v>2.8803399999999999E-3</v>
      </c>
      <c r="AM2791">
        <v>2.0288799999999998E-3</v>
      </c>
      <c r="AN2791">
        <v>1.43118E-3</v>
      </c>
      <c r="AO2791">
        <v>3.4518999999999999E-3</v>
      </c>
    </row>
    <row r="2792" spans="1:41" x14ac:dyDescent="0.35">
      <c r="A2792">
        <v>1</v>
      </c>
      <c r="B2792">
        <v>2</v>
      </c>
      <c r="C2792">
        <v>1</v>
      </c>
      <c r="D2792" t="s">
        <v>1252</v>
      </c>
      <c r="E2792" t="s">
        <v>1252</v>
      </c>
      <c r="F2792">
        <v>1</v>
      </c>
      <c r="G2792">
        <v>1991</v>
      </c>
      <c r="H2792">
        <v>1</v>
      </c>
      <c r="I2792" t="s">
        <v>1252</v>
      </c>
      <c r="J2792" t="s">
        <v>574</v>
      </c>
      <c r="K2792">
        <v>0</v>
      </c>
      <c r="L2792">
        <v>1.8119499999999999E-4</v>
      </c>
      <c r="M2792">
        <v>0.15365999999999999</v>
      </c>
      <c r="N2792">
        <v>0.71908099999999997</v>
      </c>
      <c r="O2792">
        <v>6.1959200000000001</v>
      </c>
      <c r="P2792">
        <v>1.5726199999999999</v>
      </c>
      <c r="Q2792">
        <v>0.57904199999999995</v>
      </c>
      <c r="R2792">
        <v>0.81578799999999996</v>
      </c>
      <c r="S2792">
        <v>13.3811</v>
      </c>
      <c r="T2792">
        <v>4.32036</v>
      </c>
      <c r="U2792">
        <v>2.3201900000000002</v>
      </c>
      <c r="V2792">
        <v>0.68748900000000002</v>
      </c>
      <c r="W2792">
        <v>0.57896300000000001</v>
      </c>
      <c r="X2792">
        <v>0.46288299999999999</v>
      </c>
      <c r="Y2792">
        <v>0.61979899999999999</v>
      </c>
      <c r="Z2792">
        <v>1.49916</v>
      </c>
      <c r="AA2792">
        <v>0.52506900000000001</v>
      </c>
      <c r="AB2792">
        <v>0.33101000000000003</v>
      </c>
      <c r="AC2792">
        <v>0.249533</v>
      </c>
      <c r="AD2792">
        <v>0.19034300000000001</v>
      </c>
      <c r="AE2792">
        <v>0.139264</v>
      </c>
      <c r="AF2792">
        <v>9.6841700000000003E-2</v>
      </c>
      <c r="AG2792">
        <v>6.60834E-2</v>
      </c>
      <c r="AH2792">
        <v>4.5170299999999997E-2</v>
      </c>
      <c r="AI2792">
        <v>3.1109399999999999E-2</v>
      </c>
      <c r="AJ2792">
        <v>2.1584800000000001E-2</v>
      </c>
      <c r="AK2792">
        <v>1.50644E-2</v>
      </c>
      <c r="AL2792">
        <v>1.05585E-2</v>
      </c>
      <c r="AM2792">
        <v>7.4222200000000002E-3</v>
      </c>
      <c r="AN2792">
        <v>5.2286399999999997E-3</v>
      </c>
      <c r="AO2792">
        <v>1.25869E-2</v>
      </c>
    </row>
    <row r="2793" spans="1:41" x14ac:dyDescent="0.35">
      <c r="A2793">
        <v>1</v>
      </c>
      <c r="B2793">
        <v>2</v>
      </c>
      <c r="C2793">
        <v>1</v>
      </c>
      <c r="D2793" t="s">
        <v>1252</v>
      </c>
      <c r="E2793" t="s">
        <v>1252</v>
      </c>
      <c r="F2793">
        <v>1</v>
      </c>
      <c r="G2793">
        <v>1992</v>
      </c>
      <c r="H2793">
        <v>1</v>
      </c>
      <c r="I2793" t="s">
        <v>1252</v>
      </c>
      <c r="J2793" t="s">
        <v>574</v>
      </c>
      <c r="K2793">
        <v>0</v>
      </c>
      <c r="L2793">
        <v>1.47806E-4</v>
      </c>
      <c r="M2793">
        <v>4.8720500000000002E-3</v>
      </c>
      <c r="N2793">
        <v>1.4902500000000001</v>
      </c>
      <c r="O2793">
        <v>1.96028</v>
      </c>
      <c r="P2793">
        <v>5.2143899999999999</v>
      </c>
      <c r="Q2793">
        <v>0.65308100000000002</v>
      </c>
      <c r="R2793">
        <v>0.17563100000000001</v>
      </c>
      <c r="S2793">
        <v>0.22168199999999999</v>
      </c>
      <c r="T2793">
        <v>3.5118</v>
      </c>
      <c r="U2793">
        <v>1.1205400000000001</v>
      </c>
      <c r="V2793">
        <v>0.59914699999999999</v>
      </c>
      <c r="W2793">
        <v>0.17726900000000001</v>
      </c>
      <c r="X2793">
        <v>0.14924999999999999</v>
      </c>
      <c r="Y2793">
        <v>0.11935800000000001</v>
      </c>
      <c r="Z2793">
        <v>0.15989100000000001</v>
      </c>
      <c r="AA2793">
        <v>0.38692900000000002</v>
      </c>
      <c r="AB2793">
        <v>0.13558100000000001</v>
      </c>
      <c r="AC2793">
        <v>8.5507600000000003E-2</v>
      </c>
      <c r="AD2793">
        <v>6.4483399999999996E-2</v>
      </c>
      <c r="AE2793">
        <v>4.9203400000000001E-2</v>
      </c>
      <c r="AF2793">
        <v>3.6009300000000001E-2</v>
      </c>
      <c r="AG2793">
        <v>2.5045999999999999E-2</v>
      </c>
      <c r="AH2793">
        <v>1.7094499999999999E-2</v>
      </c>
      <c r="AI2793">
        <v>1.16867E-2</v>
      </c>
      <c r="AJ2793">
        <v>8.04997E-3</v>
      </c>
      <c r="AK2793">
        <v>5.5860500000000004E-3</v>
      </c>
      <c r="AL2793">
        <v>3.8990100000000001E-3</v>
      </c>
      <c r="AM2793">
        <v>2.7330499999999999E-3</v>
      </c>
      <c r="AN2793">
        <v>1.9214E-3</v>
      </c>
      <c r="AO2793">
        <v>4.6128899999999997E-3</v>
      </c>
    </row>
    <row r="2794" spans="1:41" x14ac:dyDescent="0.35">
      <c r="A2794">
        <v>1</v>
      </c>
      <c r="B2794">
        <v>2</v>
      </c>
      <c r="C2794">
        <v>1</v>
      </c>
      <c r="D2794" t="s">
        <v>1252</v>
      </c>
      <c r="E2794" t="s">
        <v>1252</v>
      </c>
      <c r="F2794">
        <v>1</v>
      </c>
      <c r="G2794">
        <v>1993</v>
      </c>
      <c r="H2794">
        <v>1</v>
      </c>
      <c r="I2794" t="s">
        <v>1252</v>
      </c>
      <c r="J2794" t="s">
        <v>574</v>
      </c>
      <c r="K2794">
        <v>0</v>
      </c>
      <c r="L2794">
        <v>4.7844800000000002E-4</v>
      </c>
      <c r="M2794">
        <v>2.22603E-2</v>
      </c>
      <c r="N2794">
        <v>0.26472699999999999</v>
      </c>
      <c r="O2794">
        <v>22.773299999999999</v>
      </c>
      <c r="P2794">
        <v>9.2567699999999995</v>
      </c>
      <c r="Q2794">
        <v>12.164899999999999</v>
      </c>
      <c r="R2794">
        <v>1.1135200000000001</v>
      </c>
      <c r="S2794">
        <v>0.26827800000000002</v>
      </c>
      <c r="T2794">
        <v>0.326928</v>
      </c>
      <c r="U2794">
        <v>5.1161300000000001</v>
      </c>
      <c r="V2794">
        <v>1.6247100000000001</v>
      </c>
      <c r="W2794">
        <v>0.86716400000000005</v>
      </c>
      <c r="X2794">
        <v>0.25643700000000003</v>
      </c>
      <c r="Y2794">
        <v>0.21591399999999999</v>
      </c>
      <c r="Z2794">
        <v>0.17271600000000001</v>
      </c>
      <c r="AA2794">
        <v>0.23144500000000001</v>
      </c>
      <c r="AB2794">
        <v>0.56026399999999998</v>
      </c>
      <c r="AC2794">
        <v>0.196377</v>
      </c>
      <c r="AD2794">
        <v>0.12388200000000001</v>
      </c>
      <c r="AE2794">
        <v>9.3444200000000005E-2</v>
      </c>
      <c r="AF2794">
        <v>7.1315799999999999E-2</v>
      </c>
      <c r="AG2794">
        <v>5.22011E-2</v>
      </c>
      <c r="AH2794">
        <v>3.6313499999999999E-2</v>
      </c>
      <c r="AI2794">
        <v>2.4787900000000002E-2</v>
      </c>
      <c r="AJ2794">
        <v>1.6948100000000001E-2</v>
      </c>
      <c r="AK2794">
        <v>1.16752E-2</v>
      </c>
      <c r="AL2794">
        <v>8.1023499999999995E-3</v>
      </c>
      <c r="AM2794">
        <v>5.65578E-3</v>
      </c>
      <c r="AN2794">
        <v>3.9647399999999996E-3</v>
      </c>
      <c r="AO2794">
        <v>9.4804899999999994E-3</v>
      </c>
    </row>
    <row r="2795" spans="1:41" x14ac:dyDescent="0.35">
      <c r="A2795">
        <v>1</v>
      </c>
      <c r="B2795">
        <v>2</v>
      </c>
      <c r="C2795">
        <v>1</v>
      </c>
      <c r="D2795" t="s">
        <v>1252</v>
      </c>
      <c r="E2795" t="s">
        <v>1252</v>
      </c>
      <c r="F2795">
        <v>1</v>
      </c>
      <c r="G2795">
        <v>1994</v>
      </c>
      <c r="H2795">
        <v>1</v>
      </c>
      <c r="I2795" t="s">
        <v>1252</v>
      </c>
      <c r="J2795" t="s">
        <v>574</v>
      </c>
      <c r="K2795">
        <v>0</v>
      </c>
      <c r="L2795">
        <v>3.3789099999999999E-4</v>
      </c>
      <c r="M2795">
        <v>6.1037599999999997E-2</v>
      </c>
      <c r="N2795">
        <v>1.0251399999999999</v>
      </c>
      <c r="O2795">
        <v>3.4304399999999999</v>
      </c>
      <c r="P2795">
        <v>91.267499999999998</v>
      </c>
      <c r="Q2795">
        <v>18.360199999999999</v>
      </c>
      <c r="R2795">
        <v>17.678799999999999</v>
      </c>
      <c r="S2795">
        <v>1.4534800000000001</v>
      </c>
      <c r="T2795">
        <v>0.33879599999999999</v>
      </c>
      <c r="U2795">
        <v>0.408445</v>
      </c>
      <c r="V2795">
        <v>6.3676500000000003</v>
      </c>
      <c r="W2795">
        <v>2.0197600000000002</v>
      </c>
      <c r="X2795">
        <v>1.07792</v>
      </c>
      <c r="Y2795">
        <v>0.31886999999999999</v>
      </c>
      <c r="Z2795">
        <v>0.26861299999999999</v>
      </c>
      <c r="AA2795">
        <v>0.214979</v>
      </c>
      <c r="AB2795">
        <v>0.288215</v>
      </c>
      <c r="AC2795">
        <v>0.69798300000000002</v>
      </c>
      <c r="AD2795">
        <v>0.24473900000000001</v>
      </c>
      <c r="AE2795">
        <v>0.15443999999999999</v>
      </c>
      <c r="AF2795">
        <v>0.116526</v>
      </c>
      <c r="AG2795">
        <v>8.8952400000000001E-2</v>
      </c>
      <c r="AH2795">
        <v>6.5123799999999996E-2</v>
      </c>
      <c r="AI2795">
        <v>4.5310999999999997E-2</v>
      </c>
      <c r="AJ2795">
        <v>3.0934300000000001E-2</v>
      </c>
      <c r="AK2795">
        <v>2.11533E-2</v>
      </c>
      <c r="AL2795">
        <v>1.45737E-2</v>
      </c>
      <c r="AM2795">
        <v>1.01148E-2</v>
      </c>
      <c r="AN2795">
        <v>7.06122E-3</v>
      </c>
      <c r="AO2795">
        <v>1.6789800000000001E-2</v>
      </c>
    </row>
    <row r="2796" spans="1:41" x14ac:dyDescent="0.35">
      <c r="A2796">
        <v>1</v>
      </c>
      <c r="B2796">
        <v>2</v>
      </c>
      <c r="C2796">
        <v>1</v>
      </c>
      <c r="D2796" t="s">
        <v>1252</v>
      </c>
      <c r="E2796" t="s">
        <v>1252</v>
      </c>
      <c r="F2796">
        <v>1</v>
      </c>
      <c r="G2796">
        <v>1995</v>
      </c>
      <c r="H2796">
        <v>1</v>
      </c>
      <c r="I2796" t="s">
        <v>1252</v>
      </c>
      <c r="J2796" t="s">
        <v>574</v>
      </c>
      <c r="K2796">
        <v>0</v>
      </c>
      <c r="L2796">
        <v>1.2849199999999999E-3</v>
      </c>
      <c r="M2796">
        <v>2.2723699999999999E-2</v>
      </c>
      <c r="N2796">
        <v>1.48143</v>
      </c>
      <c r="O2796">
        <v>6.9961900000000004</v>
      </c>
      <c r="P2796">
        <v>7.2326600000000001</v>
      </c>
      <c r="Q2796">
        <v>95.166399999999996</v>
      </c>
      <c r="R2796">
        <v>14.0344</v>
      </c>
      <c r="S2796">
        <v>12.154199999999999</v>
      </c>
      <c r="T2796">
        <v>0.96826500000000004</v>
      </c>
      <c r="U2796">
        <v>0.22358</v>
      </c>
      <c r="V2796">
        <v>0.26879999999999998</v>
      </c>
      <c r="W2796">
        <v>4.1887499999999998</v>
      </c>
      <c r="X2796">
        <v>1.3292299999999999</v>
      </c>
      <c r="Y2796">
        <v>0.709928</v>
      </c>
      <c r="Z2796">
        <v>0.21018300000000001</v>
      </c>
      <c r="AA2796">
        <v>0.17719399999999999</v>
      </c>
      <c r="AB2796">
        <v>0.14191400000000001</v>
      </c>
      <c r="AC2796">
        <v>0.19037599999999999</v>
      </c>
      <c r="AD2796">
        <v>0.46128799999999998</v>
      </c>
      <c r="AE2796">
        <v>0.16181899999999999</v>
      </c>
      <c r="AF2796">
        <v>0.102155</v>
      </c>
      <c r="AG2796">
        <v>7.7102299999999999E-2</v>
      </c>
      <c r="AH2796">
        <v>5.8874700000000002E-2</v>
      </c>
      <c r="AI2796">
        <v>4.3114100000000002E-2</v>
      </c>
      <c r="AJ2796">
        <v>3.0003700000000001E-2</v>
      </c>
      <c r="AK2796">
        <v>2.0487600000000002E-2</v>
      </c>
      <c r="AL2796">
        <v>1.4011900000000001E-2</v>
      </c>
      <c r="AM2796">
        <v>9.6549200000000009E-3</v>
      </c>
      <c r="AN2796">
        <v>6.7018499999999996E-3</v>
      </c>
      <c r="AO2796">
        <v>1.58079E-2</v>
      </c>
    </row>
    <row r="2797" spans="1:41" x14ac:dyDescent="0.35">
      <c r="A2797">
        <v>1</v>
      </c>
      <c r="B2797">
        <v>2</v>
      </c>
      <c r="C2797">
        <v>1</v>
      </c>
      <c r="D2797" t="s">
        <v>1252</v>
      </c>
      <c r="E2797" t="s">
        <v>1252</v>
      </c>
      <c r="F2797">
        <v>1</v>
      </c>
      <c r="G2797">
        <v>1996</v>
      </c>
      <c r="H2797">
        <v>1</v>
      </c>
      <c r="I2797" t="s">
        <v>1252</v>
      </c>
      <c r="J2797" t="s">
        <v>574</v>
      </c>
      <c r="K2797">
        <v>0</v>
      </c>
      <c r="L2797">
        <v>1.4867299999999999E-3</v>
      </c>
      <c r="M2797">
        <v>6.8651900000000002E-2</v>
      </c>
      <c r="N2797">
        <v>0.43711800000000001</v>
      </c>
      <c r="O2797">
        <v>7.9834500000000004</v>
      </c>
      <c r="P2797">
        <v>11.585599999999999</v>
      </c>
      <c r="Q2797">
        <v>5.8844799999999999</v>
      </c>
      <c r="R2797">
        <v>56.396799999999999</v>
      </c>
      <c r="S2797">
        <v>7.4414600000000002</v>
      </c>
      <c r="T2797">
        <v>6.2211800000000004</v>
      </c>
      <c r="U2797">
        <v>0.489782</v>
      </c>
      <c r="V2797">
        <v>0.112626</v>
      </c>
      <c r="W2797">
        <v>0.135245</v>
      </c>
      <c r="X2797">
        <v>2.1076600000000001</v>
      </c>
      <c r="Y2797">
        <v>0.66919899999999999</v>
      </c>
      <c r="Z2797">
        <v>0.35766199999999998</v>
      </c>
      <c r="AA2797">
        <v>0.105965</v>
      </c>
      <c r="AB2797">
        <v>8.9391100000000001E-2</v>
      </c>
      <c r="AC2797">
        <v>7.1634100000000006E-2</v>
      </c>
      <c r="AD2797">
        <v>9.61447E-2</v>
      </c>
      <c r="AE2797">
        <v>0.23306399999999999</v>
      </c>
      <c r="AF2797">
        <v>8.1789000000000001E-2</v>
      </c>
      <c r="AG2797">
        <v>5.1649199999999999E-2</v>
      </c>
      <c r="AH2797">
        <v>3.89935E-2</v>
      </c>
      <c r="AI2797">
        <v>2.9782200000000002E-2</v>
      </c>
      <c r="AJ2797">
        <v>2.1814E-2</v>
      </c>
      <c r="AK2797">
        <v>1.51833E-2</v>
      </c>
      <c r="AL2797">
        <v>1.03692E-2</v>
      </c>
      <c r="AM2797">
        <v>7.0926799999999996E-3</v>
      </c>
      <c r="AN2797">
        <v>4.8878300000000001E-3</v>
      </c>
      <c r="AO2797">
        <v>1.13989E-2</v>
      </c>
    </row>
    <row r="2798" spans="1:41" x14ac:dyDescent="0.35">
      <c r="A2798">
        <v>1</v>
      </c>
      <c r="B2798">
        <v>2</v>
      </c>
      <c r="C2798">
        <v>1</v>
      </c>
      <c r="D2798" t="s">
        <v>1252</v>
      </c>
      <c r="E2798" t="s">
        <v>1252</v>
      </c>
      <c r="F2798">
        <v>1</v>
      </c>
      <c r="G2798">
        <v>1997</v>
      </c>
      <c r="H2798">
        <v>1</v>
      </c>
      <c r="I2798" t="s">
        <v>1252</v>
      </c>
      <c r="J2798" t="s">
        <v>574</v>
      </c>
      <c r="K2798">
        <v>0</v>
      </c>
      <c r="L2798" s="2">
        <v>9.3195999999999993E-5</v>
      </c>
      <c r="M2798">
        <v>0.102669</v>
      </c>
      <c r="N2798">
        <v>1.70533</v>
      </c>
      <c r="O2798">
        <v>3.0368499999999998</v>
      </c>
      <c r="P2798">
        <v>17.003299999999999</v>
      </c>
      <c r="Q2798">
        <v>12.081300000000001</v>
      </c>
      <c r="R2798">
        <v>4.4484199999999996</v>
      </c>
      <c r="S2798">
        <v>37.960700000000003</v>
      </c>
      <c r="T2798">
        <v>4.8158899999999996</v>
      </c>
      <c r="U2798">
        <v>3.9674299999999998</v>
      </c>
      <c r="V2798">
        <v>0.31048900000000001</v>
      </c>
      <c r="W2798">
        <v>7.1238800000000005E-2</v>
      </c>
      <c r="X2798">
        <v>8.5502999999999996E-2</v>
      </c>
      <c r="Y2798">
        <v>1.3328100000000001</v>
      </c>
      <c r="Z2798">
        <v>0.4234</v>
      </c>
      <c r="AA2798">
        <v>0.22642599999999999</v>
      </c>
      <c r="AB2798">
        <v>6.7121899999999998E-2</v>
      </c>
      <c r="AC2798">
        <v>5.6652899999999999E-2</v>
      </c>
      <c r="AD2798">
        <v>4.5420000000000002E-2</v>
      </c>
      <c r="AE2798">
        <v>6.0985400000000002E-2</v>
      </c>
      <c r="AF2798">
        <v>0.14788499999999999</v>
      </c>
      <c r="AG2798">
        <v>5.1912699999999999E-2</v>
      </c>
      <c r="AH2798">
        <v>3.2790800000000002E-2</v>
      </c>
      <c r="AI2798">
        <v>2.4761499999999999E-2</v>
      </c>
      <c r="AJ2798">
        <v>1.8915700000000001E-2</v>
      </c>
      <c r="AK2798">
        <v>1.3857E-2</v>
      </c>
      <c r="AL2798">
        <v>9.6463199999999999E-3</v>
      </c>
      <c r="AM2798">
        <v>6.5886399999999998E-3</v>
      </c>
      <c r="AN2798">
        <v>4.5072300000000001E-3</v>
      </c>
      <c r="AO2798">
        <v>1.0352500000000001E-2</v>
      </c>
    </row>
    <row r="2799" spans="1:41" x14ac:dyDescent="0.35">
      <c r="A2799">
        <v>1</v>
      </c>
      <c r="B2799">
        <v>2</v>
      </c>
      <c r="C2799">
        <v>1</v>
      </c>
      <c r="D2799" t="s">
        <v>1252</v>
      </c>
      <c r="E2799" t="s">
        <v>1252</v>
      </c>
      <c r="F2799">
        <v>1</v>
      </c>
      <c r="G2799">
        <v>1998</v>
      </c>
      <c r="H2799">
        <v>1</v>
      </c>
      <c r="I2799" t="s">
        <v>1252</v>
      </c>
      <c r="J2799" t="s">
        <v>574</v>
      </c>
      <c r="K2799">
        <v>0</v>
      </c>
      <c r="L2799" s="2">
        <v>1.8687E-3</v>
      </c>
      <c r="M2799">
        <v>6.9208400000000002E-3</v>
      </c>
      <c r="N2799">
        <v>2.7447900000000001</v>
      </c>
      <c r="O2799">
        <v>12.767300000000001</v>
      </c>
      <c r="P2799">
        <v>6.9790099999999997</v>
      </c>
      <c r="Q2799">
        <v>19.1572</v>
      </c>
      <c r="R2799">
        <v>9.8834400000000002</v>
      </c>
      <c r="S2799">
        <v>3.2454999999999998</v>
      </c>
      <c r="T2799">
        <v>26.663699999999999</v>
      </c>
      <c r="U2799">
        <v>3.3364099999999999</v>
      </c>
      <c r="V2799">
        <v>2.7337500000000001</v>
      </c>
      <c r="W2799">
        <v>0.213529</v>
      </c>
      <c r="X2799">
        <v>4.8974299999999998E-2</v>
      </c>
      <c r="Y2799">
        <v>5.8798400000000001E-2</v>
      </c>
      <c r="Z2799">
        <v>0.917045</v>
      </c>
      <c r="AA2799">
        <v>0.29149599999999998</v>
      </c>
      <c r="AB2799">
        <v>0.155976</v>
      </c>
      <c r="AC2799">
        <v>4.6261400000000001E-2</v>
      </c>
      <c r="AD2799">
        <v>3.9063800000000003E-2</v>
      </c>
      <c r="AE2799">
        <v>3.1330700000000003E-2</v>
      </c>
      <c r="AF2799">
        <v>4.2082099999999997E-2</v>
      </c>
      <c r="AG2799">
        <v>0.102076</v>
      </c>
      <c r="AH2799">
        <v>3.5841100000000001E-2</v>
      </c>
      <c r="AI2799">
        <v>2.2644000000000001E-2</v>
      </c>
      <c r="AJ2799">
        <v>1.71024E-2</v>
      </c>
      <c r="AK2799">
        <v>1.3066899999999999E-2</v>
      </c>
      <c r="AL2799">
        <v>9.5737099999999992E-3</v>
      </c>
      <c r="AM2799">
        <v>6.6653700000000003E-3</v>
      </c>
      <c r="AN2799">
        <v>4.5531E-3</v>
      </c>
      <c r="AO2799">
        <v>1.0271499999999999E-2</v>
      </c>
    </row>
    <row r="2800" spans="1:41" x14ac:dyDescent="0.35">
      <c r="A2800">
        <v>1</v>
      </c>
      <c r="B2800">
        <v>2</v>
      </c>
      <c r="C2800">
        <v>1</v>
      </c>
      <c r="D2800" t="s">
        <v>1252</v>
      </c>
      <c r="E2800" t="s">
        <v>1252</v>
      </c>
      <c r="F2800">
        <v>1</v>
      </c>
      <c r="G2800">
        <v>1999</v>
      </c>
      <c r="H2800">
        <v>1</v>
      </c>
      <c r="I2800" t="s">
        <v>1252</v>
      </c>
      <c r="J2800" t="s">
        <v>574</v>
      </c>
      <c r="K2800">
        <v>0</v>
      </c>
      <c r="L2800">
        <v>6.6285300000000003E-4</v>
      </c>
      <c r="M2800">
        <v>0.15340400000000001</v>
      </c>
      <c r="N2800">
        <v>0.20450499999999999</v>
      </c>
      <c r="O2800">
        <v>22.709700000000002</v>
      </c>
      <c r="P2800">
        <v>32.406500000000001</v>
      </c>
      <c r="Q2800">
        <v>8.6736000000000004</v>
      </c>
      <c r="R2800">
        <v>17.266200000000001</v>
      </c>
      <c r="S2800">
        <v>7.9389399999999997</v>
      </c>
      <c r="T2800">
        <v>2.5091299999999999</v>
      </c>
      <c r="U2800">
        <v>20.329000000000001</v>
      </c>
      <c r="V2800">
        <v>2.5297100000000001</v>
      </c>
      <c r="W2800">
        <v>2.0685099999999998</v>
      </c>
      <c r="X2800">
        <v>0.16148999999999999</v>
      </c>
      <c r="Y2800">
        <v>3.7045799999999997E-2</v>
      </c>
      <c r="Z2800">
        <v>4.4496500000000001E-2</v>
      </c>
      <c r="AA2800">
        <v>0.69433599999999995</v>
      </c>
      <c r="AB2800">
        <v>0.22081300000000001</v>
      </c>
      <c r="AC2800">
        <v>0.11820600000000001</v>
      </c>
      <c r="AD2800">
        <v>3.5073E-2</v>
      </c>
      <c r="AE2800">
        <v>2.9626300000000001E-2</v>
      </c>
      <c r="AF2800">
        <v>2.3768399999999999E-2</v>
      </c>
      <c r="AG2800">
        <v>3.1932799999999997E-2</v>
      </c>
      <c r="AH2800">
        <v>7.7474399999999999E-2</v>
      </c>
      <c r="AI2800">
        <v>2.7208E-2</v>
      </c>
      <c r="AJ2800">
        <v>1.7192499999999999E-2</v>
      </c>
      <c r="AK2800">
        <v>1.29868E-2</v>
      </c>
      <c r="AL2800">
        <v>9.9236099999999994E-3</v>
      </c>
      <c r="AM2800">
        <v>7.2714800000000003E-3</v>
      </c>
      <c r="AN2800">
        <v>5.0630199999999997E-3</v>
      </c>
      <c r="AO2800">
        <v>1.12633E-2</v>
      </c>
    </row>
    <row r="2801" spans="1:41" x14ac:dyDescent="0.35">
      <c r="A2801">
        <v>1</v>
      </c>
      <c r="B2801">
        <v>2</v>
      </c>
      <c r="C2801">
        <v>1</v>
      </c>
      <c r="D2801" t="s">
        <v>1252</v>
      </c>
      <c r="E2801" t="s">
        <v>1252</v>
      </c>
      <c r="F2801">
        <v>1</v>
      </c>
      <c r="G2801">
        <v>2000</v>
      </c>
      <c r="H2801">
        <v>1</v>
      </c>
      <c r="I2801" t="s">
        <v>1252</v>
      </c>
      <c r="J2801" t="s">
        <v>574</v>
      </c>
      <c r="K2801">
        <v>0</v>
      </c>
      <c r="L2801">
        <v>7.5874999999999998E-4</v>
      </c>
      <c r="M2801">
        <v>1.53972E-2</v>
      </c>
      <c r="N2801">
        <v>1.28285</v>
      </c>
      <c r="O2801">
        <v>0.47915400000000002</v>
      </c>
      <c r="P2801">
        <v>16.345700000000001</v>
      </c>
      <c r="Q2801">
        <v>11.430400000000001</v>
      </c>
      <c r="R2801">
        <v>2.2170800000000002</v>
      </c>
      <c r="S2801">
        <v>3.9287000000000001</v>
      </c>
      <c r="T2801">
        <v>1.73719</v>
      </c>
      <c r="U2801">
        <v>0.541211</v>
      </c>
      <c r="V2801">
        <v>4.35961</v>
      </c>
      <c r="W2801">
        <v>0.54131499999999999</v>
      </c>
      <c r="X2801">
        <v>0.44237599999999999</v>
      </c>
      <c r="Y2801">
        <v>3.4541200000000001E-2</v>
      </c>
      <c r="Z2801">
        <v>7.9269700000000002E-3</v>
      </c>
      <c r="AA2801">
        <v>9.5258200000000008E-3</v>
      </c>
      <c r="AB2801">
        <v>0.14871300000000001</v>
      </c>
      <c r="AC2801">
        <v>4.7314000000000002E-2</v>
      </c>
      <c r="AD2801">
        <v>2.53379E-2</v>
      </c>
      <c r="AE2801">
        <v>7.5205000000000003E-3</v>
      </c>
      <c r="AF2801">
        <v>6.3543999999999996E-3</v>
      </c>
      <c r="AG2801">
        <v>5.0992299999999997E-3</v>
      </c>
      <c r="AH2801">
        <v>6.8522499999999998E-3</v>
      </c>
      <c r="AI2801">
        <v>1.6627699999999999E-2</v>
      </c>
      <c r="AJ2801">
        <v>5.8403600000000002E-3</v>
      </c>
      <c r="AK2801">
        <v>3.69097E-3</v>
      </c>
      <c r="AL2801">
        <v>2.78839E-3</v>
      </c>
      <c r="AM2801">
        <v>2.1309100000000002E-3</v>
      </c>
      <c r="AN2801">
        <v>1.56156E-3</v>
      </c>
      <c r="AO2801">
        <v>3.5068600000000001E-3</v>
      </c>
    </row>
    <row r="2802" spans="1:41" x14ac:dyDescent="0.35">
      <c r="A2802">
        <v>1</v>
      </c>
      <c r="B2802">
        <v>2</v>
      </c>
      <c r="C2802">
        <v>1</v>
      </c>
      <c r="D2802" t="s">
        <v>1252</v>
      </c>
      <c r="E2802" t="s">
        <v>1252</v>
      </c>
      <c r="F2802">
        <v>1</v>
      </c>
      <c r="G2802">
        <v>2001</v>
      </c>
      <c r="H2802">
        <v>1</v>
      </c>
      <c r="I2802" t="s">
        <v>1252</v>
      </c>
      <c r="J2802" t="s">
        <v>574</v>
      </c>
      <c r="K2802">
        <v>0</v>
      </c>
      <c r="L2802">
        <v>3.4548199999999998E-4</v>
      </c>
      <c r="M2802">
        <v>5.4962700000000003E-2</v>
      </c>
      <c r="N2802">
        <v>0.40159099999999998</v>
      </c>
      <c r="O2802">
        <v>9.3778299999999994</v>
      </c>
      <c r="P2802">
        <v>1.07708</v>
      </c>
      <c r="Q2802">
        <v>18.0458</v>
      </c>
      <c r="R2802">
        <v>9.1708700000000007</v>
      </c>
      <c r="S2802">
        <v>1.5865899999999999</v>
      </c>
      <c r="T2802">
        <v>2.7061899999999999</v>
      </c>
      <c r="U2802">
        <v>1.1798999999999999</v>
      </c>
      <c r="V2802">
        <v>0.36549399999999999</v>
      </c>
      <c r="W2802">
        <v>2.9376500000000001</v>
      </c>
      <c r="X2802">
        <v>0.36453000000000002</v>
      </c>
      <c r="Y2802">
        <v>0.297925</v>
      </c>
      <c r="Z2802">
        <v>2.32704E-2</v>
      </c>
      <c r="AA2802">
        <v>5.34265E-3</v>
      </c>
      <c r="AB2802">
        <v>6.4229500000000002E-3</v>
      </c>
      <c r="AC2802">
        <v>0.100311</v>
      </c>
      <c r="AD2802">
        <v>3.1925599999999998E-2</v>
      </c>
      <c r="AE2802">
        <v>1.7102099999999999E-2</v>
      </c>
      <c r="AF2802">
        <v>5.0773600000000004E-3</v>
      </c>
      <c r="AG2802">
        <v>4.2910400000000003E-3</v>
      </c>
      <c r="AH2802">
        <v>3.4440999999999999E-3</v>
      </c>
      <c r="AI2802">
        <v>4.6288800000000001E-3</v>
      </c>
      <c r="AJ2802">
        <v>1.12341E-2</v>
      </c>
      <c r="AK2802">
        <v>3.9463500000000004E-3</v>
      </c>
      <c r="AL2802">
        <v>2.4942599999999999E-3</v>
      </c>
      <c r="AM2802">
        <v>1.8845000000000001E-3</v>
      </c>
      <c r="AN2802">
        <v>1.44027E-3</v>
      </c>
      <c r="AO2802">
        <v>3.4264E-3</v>
      </c>
    </row>
    <row r="2803" spans="1:41" x14ac:dyDescent="0.35">
      <c r="A2803">
        <v>1</v>
      </c>
      <c r="B2803">
        <v>2</v>
      </c>
      <c r="C2803">
        <v>1</v>
      </c>
      <c r="D2803" t="s">
        <v>1252</v>
      </c>
      <c r="E2803" t="s">
        <v>1252</v>
      </c>
      <c r="F2803">
        <v>1</v>
      </c>
      <c r="G2803">
        <v>2002</v>
      </c>
      <c r="H2803">
        <v>1</v>
      </c>
      <c r="I2803" t="s">
        <v>1252</v>
      </c>
      <c r="J2803" t="s">
        <v>574</v>
      </c>
      <c r="K2803">
        <v>0</v>
      </c>
      <c r="L2803">
        <v>4.7180699999999998E-4</v>
      </c>
      <c r="M2803">
        <v>2.8882700000000001E-2</v>
      </c>
      <c r="N2803">
        <v>1.6544399999999999</v>
      </c>
      <c r="O2803">
        <v>3.3875899999999999</v>
      </c>
      <c r="P2803">
        <v>24.323499999999999</v>
      </c>
      <c r="Q2803">
        <v>1.37218</v>
      </c>
      <c r="R2803">
        <v>16.7103</v>
      </c>
      <c r="S2803">
        <v>7.5769000000000002</v>
      </c>
      <c r="T2803">
        <v>1.2622800000000001</v>
      </c>
      <c r="U2803">
        <v>2.1237900000000001</v>
      </c>
      <c r="V2803">
        <v>0.92097899999999999</v>
      </c>
      <c r="W2803">
        <v>0.284723</v>
      </c>
      <c r="X2803">
        <v>2.2874300000000001</v>
      </c>
      <c r="Y2803">
        <v>0.28390500000000002</v>
      </c>
      <c r="Z2803">
        <v>0.23213800000000001</v>
      </c>
      <c r="AA2803">
        <v>1.8141299999999999E-2</v>
      </c>
      <c r="AB2803">
        <v>4.1671399999999997E-3</v>
      </c>
      <c r="AC2803">
        <v>5.0120199999999998E-3</v>
      </c>
      <c r="AD2803">
        <v>7.8307199999999993E-2</v>
      </c>
      <c r="AE2803">
        <v>2.4931100000000001E-2</v>
      </c>
      <c r="AF2803">
        <v>1.3359299999999999E-2</v>
      </c>
      <c r="AG2803">
        <v>3.9671899999999998E-3</v>
      </c>
      <c r="AH2803">
        <v>3.3535499999999998E-3</v>
      </c>
      <c r="AI2803">
        <v>2.6921599999999999E-3</v>
      </c>
      <c r="AJ2803">
        <v>3.6188599999999998E-3</v>
      </c>
      <c r="AK2803">
        <v>8.78403E-3</v>
      </c>
      <c r="AL2803">
        <v>3.0860699999999998E-3</v>
      </c>
      <c r="AM2803">
        <v>1.9507299999999999E-3</v>
      </c>
      <c r="AN2803">
        <v>1.474E-3</v>
      </c>
      <c r="AO2803">
        <v>3.8074300000000001E-3</v>
      </c>
    </row>
    <row r="2804" spans="1:41" x14ac:dyDescent="0.35">
      <c r="A2804">
        <v>1</v>
      </c>
      <c r="B2804">
        <v>2</v>
      </c>
      <c r="C2804">
        <v>1</v>
      </c>
      <c r="D2804" t="s">
        <v>1252</v>
      </c>
      <c r="E2804" t="s">
        <v>1252</v>
      </c>
      <c r="F2804">
        <v>1</v>
      </c>
      <c r="G2804">
        <v>2003</v>
      </c>
      <c r="H2804">
        <v>1</v>
      </c>
      <c r="I2804" t="s">
        <v>1252</v>
      </c>
      <c r="J2804" t="s">
        <v>574</v>
      </c>
      <c r="K2804">
        <v>0</v>
      </c>
      <c r="L2804">
        <v>6.0624300000000002E-4</v>
      </c>
      <c r="M2804">
        <v>2.6671E-2</v>
      </c>
      <c r="N2804">
        <v>0.58719200000000005</v>
      </c>
      <c r="O2804">
        <v>9.4082299999999996</v>
      </c>
      <c r="P2804">
        <v>5.90815</v>
      </c>
      <c r="Q2804">
        <v>20.778199999999998</v>
      </c>
      <c r="R2804">
        <v>0.84999800000000003</v>
      </c>
      <c r="S2804">
        <v>9.2204599999999992</v>
      </c>
      <c r="T2804">
        <v>4.0219699999999996</v>
      </c>
      <c r="U2804">
        <v>0.66061199999999998</v>
      </c>
      <c r="V2804">
        <v>1.10527</v>
      </c>
      <c r="W2804">
        <v>0.478329</v>
      </c>
      <c r="X2804">
        <v>0.147815</v>
      </c>
      <c r="Y2804">
        <v>1.1878500000000001</v>
      </c>
      <c r="Z2804">
        <v>0.147507</v>
      </c>
      <c r="AA2804">
        <v>0.120681</v>
      </c>
      <c r="AB2804">
        <v>9.4362700000000001E-3</v>
      </c>
      <c r="AC2804">
        <v>2.1686499999999998E-3</v>
      </c>
      <c r="AD2804">
        <v>2.6094899999999999E-3</v>
      </c>
      <c r="AE2804">
        <v>4.0786000000000003E-2</v>
      </c>
      <c r="AF2804">
        <v>1.29896E-2</v>
      </c>
      <c r="AG2804">
        <v>6.9624099999999996E-3</v>
      </c>
      <c r="AH2804">
        <v>2.0680799999999999E-3</v>
      </c>
      <c r="AI2804">
        <v>1.7485599999999999E-3</v>
      </c>
      <c r="AJ2804">
        <v>1.4039600000000001E-3</v>
      </c>
      <c r="AK2804">
        <v>1.88752E-3</v>
      </c>
      <c r="AL2804">
        <v>4.5821799999999999E-3</v>
      </c>
      <c r="AM2804">
        <v>1.6100400000000001E-3</v>
      </c>
      <c r="AN2804">
        <v>1.01783E-3</v>
      </c>
      <c r="AO2804">
        <v>2.7563900000000001E-3</v>
      </c>
    </row>
    <row r="2805" spans="1:41" x14ac:dyDescent="0.35">
      <c r="A2805">
        <v>1</v>
      </c>
      <c r="B2805">
        <v>2</v>
      </c>
      <c r="C2805">
        <v>1</v>
      </c>
      <c r="D2805" t="s">
        <v>1252</v>
      </c>
      <c r="E2805" t="s">
        <v>1252</v>
      </c>
      <c r="F2805">
        <v>1</v>
      </c>
      <c r="G2805">
        <v>2004</v>
      </c>
      <c r="H2805">
        <v>1</v>
      </c>
      <c r="I2805" t="s">
        <v>1252</v>
      </c>
      <c r="J2805" t="s">
        <v>574</v>
      </c>
      <c r="K2805">
        <v>0</v>
      </c>
      <c r="L2805">
        <v>6.4752099999999997E-4</v>
      </c>
      <c r="M2805">
        <v>4.4054999999999997E-2</v>
      </c>
      <c r="N2805">
        <v>0.69632899999999998</v>
      </c>
      <c r="O2805">
        <v>4.2805999999999997</v>
      </c>
      <c r="P2805">
        <v>20.9818</v>
      </c>
      <c r="Q2805">
        <v>6.4334100000000003</v>
      </c>
      <c r="R2805">
        <v>16.3491</v>
      </c>
      <c r="S2805">
        <v>0.59375599999999995</v>
      </c>
      <c r="T2805">
        <v>6.1793100000000001</v>
      </c>
      <c r="U2805">
        <v>2.65238</v>
      </c>
      <c r="V2805">
        <v>0.43270399999999998</v>
      </c>
      <c r="W2805">
        <v>0.72201499999999996</v>
      </c>
      <c r="X2805">
        <v>0.31223200000000001</v>
      </c>
      <c r="Y2805">
        <v>9.6496299999999993E-2</v>
      </c>
      <c r="Z2805">
        <v>0.77578100000000005</v>
      </c>
      <c r="AA2805">
        <v>9.6387100000000003E-2</v>
      </c>
      <c r="AB2805">
        <v>7.8898700000000002E-2</v>
      </c>
      <c r="AC2805">
        <v>6.1722000000000001E-3</v>
      </c>
      <c r="AD2805">
        <v>1.4191E-3</v>
      </c>
      <c r="AE2805">
        <v>1.7082099999999999E-3</v>
      </c>
      <c r="AF2805">
        <v>2.6707600000000001E-2</v>
      </c>
      <c r="AG2805">
        <v>8.5082200000000004E-3</v>
      </c>
      <c r="AH2805">
        <v>4.5614899999999996E-3</v>
      </c>
      <c r="AI2805">
        <v>1.3552E-3</v>
      </c>
      <c r="AJ2805">
        <v>1.14602E-3</v>
      </c>
      <c r="AK2805">
        <v>9.2030400000000004E-4</v>
      </c>
      <c r="AL2805">
        <v>1.23744E-3</v>
      </c>
      <c r="AM2805">
        <v>3.00439E-3</v>
      </c>
      <c r="AN2805">
        <v>1.05576E-3</v>
      </c>
      <c r="AO2805">
        <v>2.4755100000000002E-3</v>
      </c>
    </row>
    <row r="2806" spans="1:41" x14ac:dyDescent="0.35">
      <c r="A2806">
        <v>1</v>
      </c>
      <c r="B2806">
        <v>2</v>
      </c>
      <c r="C2806">
        <v>1</v>
      </c>
      <c r="D2806" t="s">
        <v>1252</v>
      </c>
      <c r="E2806" t="s">
        <v>1252</v>
      </c>
      <c r="F2806">
        <v>1</v>
      </c>
      <c r="G2806">
        <v>2005</v>
      </c>
      <c r="H2806">
        <v>1</v>
      </c>
      <c r="I2806" t="s">
        <v>1252</v>
      </c>
      <c r="J2806" t="s">
        <v>574</v>
      </c>
      <c r="K2806">
        <v>0</v>
      </c>
      <c r="L2806">
        <v>4.0504099999999997E-4</v>
      </c>
      <c r="M2806">
        <v>3.65966E-2</v>
      </c>
      <c r="N2806">
        <v>0.89327199999999995</v>
      </c>
      <c r="O2806">
        <v>3.93377</v>
      </c>
      <c r="P2806">
        <v>7.3784799999999997</v>
      </c>
      <c r="Q2806">
        <v>17.610399999999998</v>
      </c>
      <c r="R2806">
        <v>3.8913199999999999</v>
      </c>
      <c r="S2806">
        <v>8.7583000000000002</v>
      </c>
      <c r="T2806">
        <v>0.30461300000000002</v>
      </c>
      <c r="U2806">
        <v>3.1158800000000002</v>
      </c>
      <c r="V2806">
        <v>1.3274999999999999</v>
      </c>
      <c r="W2806">
        <v>0.21591199999999999</v>
      </c>
      <c r="X2806">
        <v>0.35993999999999998</v>
      </c>
      <c r="Y2806">
        <v>0.15565699999999999</v>
      </c>
      <c r="Z2806">
        <v>4.8125000000000001E-2</v>
      </c>
      <c r="AA2806">
        <v>0.387096</v>
      </c>
      <c r="AB2806">
        <v>4.81194E-2</v>
      </c>
      <c r="AC2806">
        <v>3.9407200000000003E-2</v>
      </c>
      <c r="AD2806">
        <v>3.0841000000000002E-3</v>
      </c>
      <c r="AE2806">
        <v>7.0935200000000001E-4</v>
      </c>
      <c r="AF2806">
        <v>8.5413700000000004E-4</v>
      </c>
      <c r="AG2806">
        <v>1.3358E-2</v>
      </c>
      <c r="AH2806">
        <v>4.2564600000000001E-3</v>
      </c>
      <c r="AI2806">
        <v>2.28247E-3</v>
      </c>
      <c r="AJ2806">
        <v>6.7822900000000003E-4</v>
      </c>
      <c r="AK2806">
        <v>5.7362799999999996E-4</v>
      </c>
      <c r="AL2806">
        <v>4.6070900000000001E-4</v>
      </c>
      <c r="AM2806">
        <v>6.1954200000000005E-4</v>
      </c>
      <c r="AN2806">
        <v>1.50435E-3</v>
      </c>
      <c r="AO2806">
        <v>1.76859E-3</v>
      </c>
    </row>
    <row r="2807" spans="1:41" x14ac:dyDescent="0.35">
      <c r="A2807">
        <v>1</v>
      </c>
      <c r="B2807">
        <v>2</v>
      </c>
      <c r="C2807">
        <v>1</v>
      </c>
      <c r="D2807" t="s">
        <v>1252</v>
      </c>
      <c r="E2807" t="s">
        <v>1252</v>
      </c>
      <c r="F2807">
        <v>1</v>
      </c>
      <c r="G2807">
        <v>2006</v>
      </c>
      <c r="H2807">
        <v>1</v>
      </c>
      <c r="I2807" t="s">
        <v>1252</v>
      </c>
      <c r="J2807" t="s">
        <v>574</v>
      </c>
      <c r="K2807">
        <v>0</v>
      </c>
      <c r="L2807">
        <v>5.7243099999999998E-4</v>
      </c>
      <c r="M2807">
        <v>5.7653299999999998E-2</v>
      </c>
      <c r="N2807">
        <v>1.86714</v>
      </c>
      <c r="O2807">
        <v>12.675700000000001</v>
      </c>
      <c r="P2807">
        <v>16.989699999999999</v>
      </c>
      <c r="Q2807">
        <v>15.4781</v>
      </c>
      <c r="R2807">
        <v>26.557300000000001</v>
      </c>
      <c r="S2807">
        <v>5.1841400000000002</v>
      </c>
      <c r="T2807">
        <v>11.148</v>
      </c>
      <c r="U2807">
        <v>0.38041399999999997</v>
      </c>
      <c r="V2807">
        <v>3.8579400000000001</v>
      </c>
      <c r="W2807">
        <v>1.63764</v>
      </c>
      <c r="X2807">
        <v>0.26602199999999998</v>
      </c>
      <c r="Y2807">
        <v>0.44341199999999997</v>
      </c>
      <c r="Z2807">
        <v>0.19181300000000001</v>
      </c>
      <c r="AA2807">
        <v>5.9331000000000002E-2</v>
      </c>
      <c r="AB2807">
        <v>0.47746300000000003</v>
      </c>
      <c r="AC2807">
        <v>5.9379899999999999E-2</v>
      </c>
      <c r="AD2807">
        <v>4.8648900000000002E-2</v>
      </c>
      <c r="AE2807">
        <v>3.8087500000000001E-3</v>
      </c>
      <c r="AF2807">
        <v>8.7629500000000003E-4</v>
      </c>
      <c r="AG2807">
        <v>1.0554399999999999E-3</v>
      </c>
      <c r="AH2807">
        <v>1.65101E-2</v>
      </c>
      <c r="AI2807">
        <v>5.2618999999999999E-3</v>
      </c>
      <c r="AJ2807">
        <v>2.8221100000000001E-3</v>
      </c>
      <c r="AK2807">
        <v>8.3870500000000003E-4</v>
      </c>
      <c r="AL2807">
        <v>7.0944400000000005E-4</v>
      </c>
      <c r="AM2807">
        <v>5.6985399999999996E-4</v>
      </c>
      <c r="AN2807">
        <v>7.6639700000000004E-4</v>
      </c>
      <c r="AO2807">
        <v>4.0496400000000002E-3</v>
      </c>
    </row>
    <row r="2808" spans="1:41" x14ac:dyDescent="0.35">
      <c r="A2808">
        <v>1</v>
      </c>
      <c r="B2808">
        <v>2</v>
      </c>
      <c r="C2808">
        <v>1</v>
      </c>
      <c r="D2808" t="s">
        <v>1252</v>
      </c>
      <c r="E2808" t="s">
        <v>1252</v>
      </c>
      <c r="F2808">
        <v>1</v>
      </c>
      <c r="G2808">
        <v>2007</v>
      </c>
      <c r="H2808">
        <v>1</v>
      </c>
      <c r="I2808" t="s">
        <v>1252</v>
      </c>
      <c r="J2808" t="s">
        <v>574</v>
      </c>
      <c r="K2808">
        <v>0</v>
      </c>
      <c r="L2808">
        <v>8.5802800000000005E-4</v>
      </c>
      <c r="M2808">
        <v>5.4170200000000002E-2</v>
      </c>
      <c r="N2808">
        <v>1.9567399999999999</v>
      </c>
      <c r="O2808">
        <v>17.6373</v>
      </c>
      <c r="P2808">
        <v>36.463500000000003</v>
      </c>
      <c r="Q2808">
        <v>23.755400000000002</v>
      </c>
      <c r="R2808">
        <v>15.578099999999999</v>
      </c>
      <c r="S2808">
        <v>23.6448</v>
      </c>
      <c r="T2808">
        <v>4.4142799999999998</v>
      </c>
      <c r="U2808">
        <v>9.3192400000000006</v>
      </c>
      <c r="V2808">
        <v>0.31540099999999999</v>
      </c>
      <c r="W2808">
        <v>3.1876199999999999</v>
      </c>
      <c r="X2808">
        <v>1.3515999999999999</v>
      </c>
      <c r="Y2808">
        <v>0.21954599999999999</v>
      </c>
      <c r="Z2808">
        <v>0.36608499999999999</v>
      </c>
      <c r="AA2808">
        <v>0.158445</v>
      </c>
      <c r="AB2808">
        <v>4.90359E-2</v>
      </c>
      <c r="AC2808">
        <v>0.39481100000000002</v>
      </c>
      <c r="AD2808">
        <v>4.9122600000000002E-2</v>
      </c>
      <c r="AE2808">
        <v>4.0260999999999998E-2</v>
      </c>
      <c r="AF2808">
        <v>3.1531100000000002E-3</v>
      </c>
      <c r="AG2808">
        <v>7.2566199999999997E-4</v>
      </c>
      <c r="AH2808">
        <v>8.7423199999999996E-4</v>
      </c>
      <c r="AI2808">
        <v>1.36784E-2</v>
      </c>
      <c r="AJ2808">
        <v>4.3602299999999997E-3</v>
      </c>
      <c r="AK2808">
        <v>2.3388900000000002E-3</v>
      </c>
      <c r="AL2808">
        <v>6.9519199999999997E-4</v>
      </c>
      <c r="AM2808">
        <v>5.8812100000000004E-4</v>
      </c>
      <c r="AN2808">
        <v>4.7245700000000002E-4</v>
      </c>
      <c r="AO2808">
        <v>3.9939900000000002E-3</v>
      </c>
    </row>
    <row r="2809" spans="1:41" x14ac:dyDescent="0.35">
      <c r="A2809">
        <v>1</v>
      </c>
      <c r="B2809">
        <v>2</v>
      </c>
      <c r="C2809">
        <v>1</v>
      </c>
      <c r="D2809" t="s">
        <v>1252</v>
      </c>
      <c r="E2809" t="s">
        <v>1252</v>
      </c>
      <c r="F2809">
        <v>1</v>
      </c>
      <c r="G2809">
        <v>2008</v>
      </c>
      <c r="H2809">
        <v>1</v>
      </c>
      <c r="I2809" t="s">
        <v>1252</v>
      </c>
      <c r="J2809" t="s">
        <v>574</v>
      </c>
      <c r="K2809">
        <v>0</v>
      </c>
      <c r="L2809">
        <v>9.5166900000000004E-4</v>
      </c>
      <c r="M2809">
        <v>5.6343900000000002E-2</v>
      </c>
      <c r="N2809">
        <v>1.2761100000000001</v>
      </c>
      <c r="O2809">
        <v>12.834300000000001</v>
      </c>
      <c r="P2809">
        <v>35.257800000000003</v>
      </c>
      <c r="Q2809">
        <v>35.476999999999997</v>
      </c>
      <c r="R2809">
        <v>16.665900000000001</v>
      </c>
      <c r="S2809">
        <v>9.6865299999999994</v>
      </c>
      <c r="T2809">
        <v>14.085599999999999</v>
      </c>
      <c r="U2809">
        <v>2.58514</v>
      </c>
      <c r="V2809">
        <v>5.4178800000000003</v>
      </c>
      <c r="W2809">
        <v>0.182841</v>
      </c>
      <c r="X2809">
        <v>1.8465499999999999</v>
      </c>
      <c r="Y2809">
        <v>0.78313500000000003</v>
      </c>
      <c r="Z2809">
        <v>0.12728100000000001</v>
      </c>
      <c r="AA2809">
        <v>0.21237900000000001</v>
      </c>
      <c r="AB2809">
        <v>9.1980000000000006E-2</v>
      </c>
      <c r="AC2809">
        <v>2.84832E-2</v>
      </c>
      <c r="AD2809">
        <v>0.22945299999999999</v>
      </c>
      <c r="AE2809">
        <v>2.8561799999999998E-2</v>
      </c>
      <c r="AF2809">
        <v>2.3418600000000001E-2</v>
      </c>
      <c r="AG2809">
        <v>1.83471E-3</v>
      </c>
      <c r="AH2809">
        <v>4.2236699999999999E-4</v>
      </c>
      <c r="AI2809">
        <v>5.0896899999999996E-4</v>
      </c>
      <c r="AJ2809">
        <v>7.9651600000000006E-3</v>
      </c>
      <c r="AK2809">
        <v>2.53951E-3</v>
      </c>
      <c r="AL2809">
        <v>1.3624500000000001E-3</v>
      </c>
      <c r="AM2809">
        <v>4.0502099999999998E-4</v>
      </c>
      <c r="AN2809">
        <v>3.4268699999999999E-4</v>
      </c>
      <c r="AO2809">
        <v>2.6033699999999998E-3</v>
      </c>
    </row>
    <row r="2810" spans="1:41" x14ac:dyDescent="0.35">
      <c r="A2810">
        <v>1</v>
      </c>
      <c r="B2810">
        <v>2</v>
      </c>
      <c r="C2810">
        <v>1</v>
      </c>
      <c r="D2810" t="s">
        <v>1252</v>
      </c>
      <c r="E2810" t="s">
        <v>1252</v>
      </c>
      <c r="F2810">
        <v>1</v>
      </c>
      <c r="G2810">
        <v>2009</v>
      </c>
      <c r="H2810">
        <v>1</v>
      </c>
      <c r="I2810" t="s">
        <v>1252</v>
      </c>
      <c r="J2810" t="s">
        <v>574</v>
      </c>
      <c r="K2810">
        <v>0</v>
      </c>
      <c r="L2810">
        <v>4.6443E-4</v>
      </c>
      <c r="M2810">
        <v>5.9422299999999997E-2</v>
      </c>
      <c r="N2810">
        <v>1.2624899999999999</v>
      </c>
      <c r="O2810">
        <v>7.96387</v>
      </c>
      <c r="P2810">
        <v>24.419499999999999</v>
      </c>
      <c r="Q2810">
        <v>32.669400000000003</v>
      </c>
      <c r="R2810">
        <v>23.724799999999998</v>
      </c>
      <c r="S2810">
        <v>9.8868799999999997</v>
      </c>
      <c r="T2810">
        <v>5.5091999999999999</v>
      </c>
      <c r="U2810">
        <v>7.8795200000000003</v>
      </c>
      <c r="V2810">
        <v>1.4360999999999999</v>
      </c>
      <c r="W2810">
        <v>3.0019399999999998</v>
      </c>
      <c r="X2810">
        <v>0.101254</v>
      </c>
      <c r="Y2810">
        <v>1.02295</v>
      </c>
      <c r="Z2810">
        <v>0.43414399999999997</v>
      </c>
      <c r="AA2810">
        <v>7.0614899999999994E-2</v>
      </c>
      <c r="AB2810">
        <v>0.117914</v>
      </c>
      <c r="AC2810">
        <v>5.1102399999999999E-2</v>
      </c>
      <c r="AD2810">
        <v>1.58341E-2</v>
      </c>
      <c r="AE2810">
        <v>0.12762100000000001</v>
      </c>
      <c r="AF2810">
        <v>1.58931E-2</v>
      </c>
      <c r="AG2810">
        <v>1.30361E-2</v>
      </c>
      <c r="AH2810">
        <v>1.0216400000000001E-3</v>
      </c>
      <c r="AI2810">
        <v>2.35257E-4</v>
      </c>
      <c r="AJ2810">
        <v>2.8356300000000002E-4</v>
      </c>
      <c r="AK2810">
        <v>4.4385600000000002E-3</v>
      </c>
      <c r="AL2810">
        <v>1.4153900000000001E-3</v>
      </c>
      <c r="AM2810">
        <v>7.5947500000000002E-4</v>
      </c>
      <c r="AN2810">
        <v>2.25806E-4</v>
      </c>
      <c r="AO2810">
        <v>1.64309E-3</v>
      </c>
    </row>
    <row r="2811" spans="1:41" x14ac:dyDescent="0.35">
      <c r="A2811">
        <v>1</v>
      </c>
      <c r="B2811">
        <v>2</v>
      </c>
      <c r="C2811">
        <v>1</v>
      </c>
      <c r="D2811" t="s">
        <v>1252</v>
      </c>
      <c r="E2811" t="s">
        <v>1252</v>
      </c>
      <c r="F2811">
        <v>1</v>
      </c>
      <c r="G2811">
        <v>2010</v>
      </c>
      <c r="H2811">
        <v>1</v>
      </c>
      <c r="I2811" t="s">
        <v>1252</v>
      </c>
      <c r="J2811" t="s">
        <v>574</v>
      </c>
      <c r="K2811">
        <v>0</v>
      </c>
      <c r="L2811">
        <v>5.3821100000000003E-4</v>
      </c>
      <c r="M2811">
        <v>4.2227199999999999E-2</v>
      </c>
      <c r="N2811">
        <v>1.9362999999999999</v>
      </c>
      <c r="O2811">
        <v>11.4345</v>
      </c>
      <c r="P2811">
        <v>21.933199999999999</v>
      </c>
      <c r="Q2811">
        <v>32.666400000000003</v>
      </c>
      <c r="R2811">
        <v>31.473199999999999</v>
      </c>
      <c r="S2811">
        <v>20.2437</v>
      </c>
      <c r="T2811">
        <v>8.0794599999999992</v>
      </c>
      <c r="U2811">
        <v>4.42537</v>
      </c>
      <c r="V2811">
        <v>6.2834899999999996</v>
      </c>
      <c r="W2811">
        <v>1.1420600000000001</v>
      </c>
      <c r="X2811">
        <v>2.3858000000000001</v>
      </c>
      <c r="Y2811">
        <v>8.0496999999999999E-2</v>
      </c>
      <c r="Z2811">
        <v>0.81379100000000004</v>
      </c>
      <c r="AA2811">
        <v>0.345634</v>
      </c>
      <c r="AB2811">
        <v>5.6259200000000002E-2</v>
      </c>
      <c r="AC2811">
        <v>9.4004900000000002E-2</v>
      </c>
      <c r="AD2811">
        <v>4.0764000000000002E-2</v>
      </c>
      <c r="AE2811">
        <v>1.26371E-2</v>
      </c>
      <c r="AF2811">
        <v>0.101898</v>
      </c>
      <c r="AG2811">
        <v>1.2694499999999999E-2</v>
      </c>
      <c r="AH2811">
        <v>1.0415900000000001E-2</v>
      </c>
      <c r="AI2811">
        <v>8.1651499999999997E-4</v>
      </c>
      <c r="AJ2811">
        <v>1.8806699999999999E-4</v>
      </c>
      <c r="AK2811">
        <v>2.2672999999999999E-4</v>
      </c>
      <c r="AL2811">
        <v>3.54959E-3</v>
      </c>
      <c r="AM2811">
        <v>1.1320799999999999E-3</v>
      </c>
      <c r="AN2811">
        <v>6.0754899999999998E-4</v>
      </c>
      <c r="AO2811">
        <v>1.49558E-3</v>
      </c>
    </row>
    <row r="2812" spans="1:41" x14ac:dyDescent="0.35">
      <c r="A2812">
        <v>1</v>
      </c>
      <c r="B2812">
        <v>2</v>
      </c>
      <c r="C2812">
        <v>1</v>
      </c>
      <c r="D2812" t="s">
        <v>1252</v>
      </c>
      <c r="E2812" t="s">
        <v>1252</v>
      </c>
      <c r="F2812">
        <v>1</v>
      </c>
      <c r="G2812">
        <v>2011</v>
      </c>
      <c r="H2812">
        <v>1</v>
      </c>
      <c r="I2812" t="s">
        <v>1252</v>
      </c>
      <c r="J2812" t="s">
        <v>574</v>
      </c>
      <c r="K2812">
        <v>0</v>
      </c>
      <c r="L2812" s="2">
        <v>8.8820399999999994E-5</v>
      </c>
      <c r="M2812">
        <v>3.1301599999999999E-2</v>
      </c>
      <c r="N2812">
        <v>0.88004700000000002</v>
      </c>
      <c r="O2812">
        <v>11.210699999999999</v>
      </c>
      <c r="P2812">
        <v>20.105</v>
      </c>
      <c r="Q2812">
        <v>18.687799999999999</v>
      </c>
      <c r="R2812">
        <v>19.990400000000001</v>
      </c>
      <c r="S2812">
        <v>17.018599999999999</v>
      </c>
      <c r="T2812">
        <v>10.464399999999999</v>
      </c>
      <c r="U2812">
        <v>4.1000399999999999</v>
      </c>
      <c r="V2812">
        <v>2.2276899999999999</v>
      </c>
      <c r="W2812">
        <v>3.15307</v>
      </c>
      <c r="X2812">
        <v>0.57263399999999998</v>
      </c>
      <c r="Y2812">
        <v>1.1965699999999999</v>
      </c>
      <c r="Z2812">
        <v>4.0399499999999998E-2</v>
      </c>
      <c r="AA2812">
        <v>0.40874100000000002</v>
      </c>
      <c r="AB2812">
        <v>0.173733</v>
      </c>
      <c r="AC2812">
        <v>2.8298400000000001E-2</v>
      </c>
      <c r="AD2812">
        <v>4.7313399999999999E-2</v>
      </c>
      <c r="AE2812">
        <v>2.0527799999999999E-2</v>
      </c>
      <c r="AF2812">
        <v>6.3667000000000003E-3</v>
      </c>
      <c r="AG2812">
        <v>5.13575E-2</v>
      </c>
      <c r="AH2812">
        <v>6.4003100000000002E-3</v>
      </c>
      <c r="AI2812">
        <v>5.2530299999999997E-3</v>
      </c>
      <c r="AJ2812">
        <v>4.1189599999999997E-4</v>
      </c>
      <c r="AK2812" s="2">
        <v>9.4891999999999999E-5</v>
      </c>
      <c r="AL2812">
        <v>1.1442099999999999E-4</v>
      </c>
      <c r="AM2812">
        <v>1.79163E-3</v>
      </c>
      <c r="AN2812">
        <v>5.7149900000000005E-4</v>
      </c>
      <c r="AO2812">
        <v>1.06207E-3</v>
      </c>
    </row>
    <row r="2813" spans="1:41" x14ac:dyDescent="0.35">
      <c r="A2813">
        <v>1</v>
      </c>
      <c r="B2813">
        <v>2</v>
      </c>
      <c r="C2813">
        <v>1</v>
      </c>
      <c r="D2813" t="s">
        <v>1252</v>
      </c>
      <c r="E2813" t="s">
        <v>1252</v>
      </c>
      <c r="F2813">
        <v>1</v>
      </c>
      <c r="G2813">
        <v>2012</v>
      </c>
      <c r="H2813">
        <v>1</v>
      </c>
      <c r="I2813" t="s">
        <v>1252</v>
      </c>
      <c r="J2813" t="s">
        <v>574</v>
      </c>
      <c r="K2813">
        <v>0</v>
      </c>
      <c r="L2813">
        <v>5.2613499999999995E-4</v>
      </c>
      <c r="M2813">
        <v>8.5860099999999998E-3</v>
      </c>
      <c r="N2813">
        <v>1.0833699999999999</v>
      </c>
      <c r="O2813">
        <v>8.4487799999999993</v>
      </c>
      <c r="P2813">
        <v>32.6447</v>
      </c>
      <c r="Q2813">
        <v>28.37</v>
      </c>
      <c r="R2813">
        <v>18.953399999999998</v>
      </c>
      <c r="S2813">
        <v>17.933599999999998</v>
      </c>
      <c r="T2813">
        <v>14.6129</v>
      </c>
      <c r="U2813">
        <v>8.8307400000000005</v>
      </c>
      <c r="V2813">
        <v>3.4352499999999999</v>
      </c>
      <c r="W2813">
        <v>1.86181</v>
      </c>
      <c r="X2813">
        <v>2.6343800000000002</v>
      </c>
      <c r="Y2813">
        <v>0.47873700000000002</v>
      </c>
      <c r="Z2813">
        <v>1.0013300000000001</v>
      </c>
      <c r="AA2813">
        <v>3.3842200000000003E-2</v>
      </c>
      <c r="AB2813">
        <v>0.342727</v>
      </c>
      <c r="AC2813">
        <v>0.14580000000000001</v>
      </c>
      <c r="AD2813">
        <v>2.3766499999999999E-2</v>
      </c>
      <c r="AE2813">
        <v>3.9762400000000003E-2</v>
      </c>
      <c r="AF2813">
        <v>1.72614E-2</v>
      </c>
      <c r="AG2813">
        <v>5.35624E-3</v>
      </c>
      <c r="AH2813">
        <v>4.3224600000000002E-2</v>
      </c>
      <c r="AI2813">
        <v>5.3886899999999998E-3</v>
      </c>
      <c r="AJ2813">
        <v>4.4241100000000002E-3</v>
      </c>
      <c r="AK2813">
        <v>3.46991E-4</v>
      </c>
      <c r="AL2813" s="2">
        <v>7.9957399999999994E-5</v>
      </c>
      <c r="AM2813" s="2">
        <v>9.6432400000000002E-5</v>
      </c>
      <c r="AN2813">
        <v>1.5102399999999999E-3</v>
      </c>
      <c r="AO2813">
        <v>1.3775899999999999E-3</v>
      </c>
    </row>
    <row r="2814" spans="1:41" x14ac:dyDescent="0.35">
      <c r="A2814">
        <v>1</v>
      </c>
      <c r="B2814">
        <v>2</v>
      </c>
      <c r="C2814">
        <v>1</v>
      </c>
      <c r="D2814" t="s">
        <v>1252</v>
      </c>
      <c r="E2814" t="s">
        <v>1252</v>
      </c>
      <c r="F2814">
        <v>1</v>
      </c>
      <c r="G2814">
        <v>2013</v>
      </c>
      <c r="H2814">
        <v>1</v>
      </c>
      <c r="I2814" t="s">
        <v>1252</v>
      </c>
      <c r="J2814" t="s">
        <v>574</v>
      </c>
      <c r="K2814">
        <v>0</v>
      </c>
      <c r="L2814">
        <v>2.7589500000000001E-4</v>
      </c>
      <c r="M2814">
        <v>4.2906600000000003E-2</v>
      </c>
      <c r="N2814">
        <v>0.25010700000000002</v>
      </c>
      <c r="O2814">
        <v>8.7153299999999998</v>
      </c>
      <c r="P2814">
        <v>20.488399999999999</v>
      </c>
      <c r="Q2814">
        <v>38.124000000000002</v>
      </c>
      <c r="R2814">
        <v>23.6998</v>
      </c>
      <c r="S2814">
        <v>13.957599999999999</v>
      </c>
      <c r="T2814">
        <v>12.611000000000001</v>
      </c>
      <c r="U2814">
        <v>10.0855</v>
      </c>
      <c r="V2814">
        <v>6.0475599999999998</v>
      </c>
      <c r="W2814">
        <v>2.3464</v>
      </c>
      <c r="X2814">
        <v>1.2714700000000001</v>
      </c>
      <c r="Y2814">
        <v>1.8006500000000001</v>
      </c>
      <c r="Z2814">
        <v>0.32763199999999998</v>
      </c>
      <c r="AA2814">
        <v>0.68615499999999996</v>
      </c>
      <c r="AB2814">
        <v>2.3217999999999999E-2</v>
      </c>
      <c r="AC2814">
        <v>0.23538500000000001</v>
      </c>
      <c r="AD2814">
        <v>0.10023</v>
      </c>
      <c r="AE2814">
        <v>1.6351399999999999E-2</v>
      </c>
      <c r="AF2814">
        <v>2.7375900000000002E-2</v>
      </c>
      <c r="AG2814">
        <v>1.18914E-2</v>
      </c>
      <c r="AH2814">
        <v>3.6918200000000002E-3</v>
      </c>
      <c r="AI2814">
        <v>2.9805999999999999E-2</v>
      </c>
      <c r="AJ2814">
        <v>3.7172400000000001E-3</v>
      </c>
      <c r="AK2814">
        <v>3.0528500000000002E-3</v>
      </c>
      <c r="AL2814" s="2">
        <v>2.39507E-4</v>
      </c>
      <c r="AM2814" s="2">
        <v>5.5203500000000001E-5</v>
      </c>
      <c r="AN2814" s="2">
        <v>6.6593699999999999E-5</v>
      </c>
      <c r="AO2814">
        <v>1.9952099999999999E-3</v>
      </c>
    </row>
    <row r="2815" spans="1:41" x14ac:dyDescent="0.35">
      <c r="A2815">
        <v>1</v>
      </c>
      <c r="B2815">
        <v>2</v>
      </c>
      <c r="C2815">
        <v>1</v>
      </c>
      <c r="D2815" t="s">
        <v>1252</v>
      </c>
      <c r="E2815" t="s">
        <v>1252</v>
      </c>
      <c r="F2815">
        <v>1</v>
      </c>
      <c r="G2815">
        <v>2014</v>
      </c>
      <c r="H2815">
        <v>1</v>
      </c>
      <c r="I2815" t="s">
        <v>1252</v>
      </c>
      <c r="J2815" t="s">
        <v>574</v>
      </c>
      <c r="K2815">
        <v>0</v>
      </c>
      <c r="L2815">
        <v>1.46131E-3</v>
      </c>
      <c r="M2815">
        <v>2.8008999999999999E-2</v>
      </c>
      <c r="N2815">
        <v>1.5562499999999999</v>
      </c>
      <c r="O2815">
        <v>2.5026099999999998</v>
      </c>
      <c r="P2815">
        <v>26.2668</v>
      </c>
      <c r="Q2815">
        <v>29.772600000000001</v>
      </c>
      <c r="R2815">
        <v>39.723999999999997</v>
      </c>
      <c r="S2815">
        <v>21.819600000000001</v>
      </c>
      <c r="T2815">
        <v>12.292299999999999</v>
      </c>
      <c r="U2815">
        <v>10.914400000000001</v>
      </c>
      <c r="V2815">
        <v>8.6700599999999994</v>
      </c>
      <c r="W2815">
        <v>5.1901000000000002</v>
      </c>
      <c r="X2815">
        <v>2.0151400000000002</v>
      </c>
      <c r="Y2815">
        <v>1.0938000000000001</v>
      </c>
      <c r="Z2815">
        <v>1.5520700000000001</v>
      </c>
      <c r="AA2815">
        <v>0.282941</v>
      </c>
      <c r="AB2815">
        <v>0.59359499999999998</v>
      </c>
      <c r="AC2815">
        <v>2.01169E-2</v>
      </c>
      <c r="AD2815">
        <v>0.20422000000000001</v>
      </c>
      <c r="AE2815">
        <v>8.7059800000000007E-2</v>
      </c>
      <c r="AF2815">
        <v>1.42171E-2</v>
      </c>
      <c r="AG2815">
        <v>2.3822699999999999E-2</v>
      </c>
      <c r="AH2815">
        <v>1.03556E-2</v>
      </c>
      <c r="AI2815">
        <v>3.2170200000000001E-3</v>
      </c>
      <c r="AJ2815">
        <v>2.5986700000000001E-2</v>
      </c>
      <c r="AK2815">
        <v>3.2424200000000002E-3</v>
      </c>
      <c r="AL2815">
        <v>2.6639400000000001E-3</v>
      </c>
      <c r="AM2815" s="2">
        <v>2.0907E-4</v>
      </c>
      <c r="AN2815" s="2">
        <v>4.8204600000000003E-5</v>
      </c>
      <c r="AO2815">
        <v>1.80189E-3</v>
      </c>
    </row>
    <row r="2816" spans="1:41" x14ac:dyDescent="0.35">
      <c r="A2816">
        <v>1</v>
      </c>
      <c r="B2816">
        <v>2</v>
      </c>
      <c r="C2816">
        <v>1</v>
      </c>
      <c r="D2816" t="s">
        <v>1252</v>
      </c>
      <c r="E2816" t="s">
        <v>1252</v>
      </c>
      <c r="F2816">
        <v>1</v>
      </c>
      <c r="G2816">
        <v>2015</v>
      </c>
      <c r="H2816">
        <v>1</v>
      </c>
      <c r="I2816" t="s">
        <v>1252</v>
      </c>
      <c r="J2816" t="s">
        <v>574</v>
      </c>
      <c r="K2816">
        <v>0</v>
      </c>
      <c r="L2816" s="2">
        <v>5.1581699999999997E-11</v>
      </c>
      <c r="M2816" s="2">
        <v>5.1884400000000004E-6</v>
      </c>
      <c r="N2816">
        <v>5.0939399999999999E-3</v>
      </c>
      <c r="O2816">
        <v>1.1051500000000001</v>
      </c>
      <c r="P2816">
        <v>2.1324100000000001</v>
      </c>
      <c r="Q2816">
        <v>20.6601</v>
      </c>
      <c r="R2816">
        <v>21.543900000000001</v>
      </c>
      <c r="S2816">
        <v>27.472000000000001</v>
      </c>
      <c r="T2816">
        <v>14.802</v>
      </c>
      <c r="U2816">
        <v>8.2833100000000002</v>
      </c>
      <c r="V2816">
        <v>7.3483099999999997</v>
      </c>
      <c r="W2816">
        <v>5.8479700000000001</v>
      </c>
      <c r="X2816">
        <v>3.51126</v>
      </c>
      <c r="Y2816">
        <v>1.36788</v>
      </c>
      <c r="Z2816">
        <v>0.74493100000000001</v>
      </c>
      <c r="AA2816">
        <v>1.0602799999999999</v>
      </c>
      <c r="AB2816">
        <v>0.193825</v>
      </c>
      <c r="AC2816">
        <v>0.40764</v>
      </c>
      <c r="AD2816">
        <v>1.3845100000000001E-2</v>
      </c>
      <c r="AE2816">
        <v>0.14082</v>
      </c>
      <c r="AF2816">
        <v>6.0133199999999998E-2</v>
      </c>
      <c r="AG2816">
        <v>9.8343900000000001E-3</v>
      </c>
      <c r="AH2816">
        <v>1.6500299999999999E-2</v>
      </c>
      <c r="AI2816">
        <v>7.18069E-3</v>
      </c>
      <c r="AJ2816">
        <v>2.2329400000000001E-3</v>
      </c>
      <c r="AK2816">
        <v>1.8053099999999999E-2</v>
      </c>
      <c r="AL2816">
        <v>2.2542399999999998E-3</v>
      </c>
      <c r="AM2816">
        <v>1.8533200000000001E-3</v>
      </c>
      <c r="AN2816" s="2">
        <v>1.4554300000000001E-4</v>
      </c>
      <c r="AO2816">
        <v>1.28995E-3</v>
      </c>
    </row>
    <row r="2817" spans="1:41" x14ac:dyDescent="0.35">
      <c r="A2817">
        <v>1</v>
      </c>
      <c r="B2817">
        <v>2</v>
      </c>
      <c r="C2817">
        <v>1</v>
      </c>
      <c r="D2817" t="s">
        <v>1252</v>
      </c>
      <c r="E2817" t="s">
        <v>1252</v>
      </c>
      <c r="F2817">
        <v>1</v>
      </c>
      <c r="G2817">
        <v>2016</v>
      </c>
      <c r="H2817">
        <v>1</v>
      </c>
      <c r="I2817" t="s">
        <v>1252</v>
      </c>
      <c r="J2817" t="s">
        <v>574</v>
      </c>
      <c r="K2817">
        <v>0</v>
      </c>
      <c r="L2817" s="2">
        <v>1.1995099999999999E-11</v>
      </c>
      <c r="M2817" s="2">
        <v>9.0203599999999998E-6</v>
      </c>
      <c r="N2817">
        <v>2.27032E-2</v>
      </c>
      <c r="O2817">
        <v>0.61904999999999999</v>
      </c>
      <c r="P2817">
        <v>11.5342</v>
      </c>
      <c r="Q2817">
        <v>5.1441600000000003</v>
      </c>
      <c r="R2817">
        <v>23.8764</v>
      </c>
      <c r="S2817">
        <v>18.765799999999999</v>
      </c>
      <c r="T2817">
        <v>22.120899999999999</v>
      </c>
      <c r="U2817">
        <v>11.7403</v>
      </c>
      <c r="V2817">
        <v>6.5689900000000003</v>
      </c>
      <c r="W2817">
        <v>5.8447399999999998</v>
      </c>
      <c r="X2817">
        <v>4.6679500000000003</v>
      </c>
      <c r="Y2817">
        <v>2.8127300000000002</v>
      </c>
      <c r="Z2817">
        <v>1.0994699999999999</v>
      </c>
      <c r="AA2817">
        <v>0.600634</v>
      </c>
      <c r="AB2817">
        <v>0.85735099999999997</v>
      </c>
      <c r="AC2817">
        <v>0.157136</v>
      </c>
      <c r="AD2817">
        <v>0.33124900000000002</v>
      </c>
      <c r="AE2817">
        <v>1.12741E-2</v>
      </c>
      <c r="AF2817">
        <v>0.114886</v>
      </c>
      <c r="AG2817">
        <v>4.9140900000000001E-2</v>
      </c>
      <c r="AH2817">
        <v>8.0486599999999991E-3</v>
      </c>
      <c r="AI2817">
        <v>1.35221E-2</v>
      </c>
      <c r="AJ2817">
        <v>5.8915900000000004E-3</v>
      </c>
      <c r="AK2817">
        <v>1.8339999999999999E-3</v>
      </c>
      <c r="AL2817">
        <v>1.4841500000000001E-2</v>
      </c>
      <c r="AM2817">
        <v>1.8547699999999999E-3</v>
      </c>
      <c r="AN2817">
        <v>1.5260600000000001E-3</v>
      </c>
      <c r="AO2817">
        <v>1.1843100000000001E-3</v>
      </c>
    </row>
    <row r="2818" spans="1:41" x14ac:dyDescent="0.35">
      <c r="A2818">
        <v>1</v>
      </c>
      <c r="B2818">
        <v>2</v>
      </c>
      <c r="C2818">
        <v>1</v>
      </c>
      <c r="D2818" t="s">
        <v>1252</v>
      </c>
      <c r="E2818" t="s">
        <v>1252</v>
      </c>
      <c r="F2818">
        <v>1</v>
      </c>
      <c r="G2818">
        <v>2017</v>
      </c>
      <c r="H2818">
        <v>1</v>
      </c>
      <c r="I2818" t="s">
        <v>1252</v>
      </c>
      <c r="J2818" t="s">
        <v>574</v>
      </c>
      <c r="K2818">
        <v>0</v>
      </c>
      <c r="L2818" s="2">
        <v>3.5508300000000003E-11</v>
      </c>
      <c r="M2818" s="2">
        <v>1.2927299999999999E-6</v>
      </c>
      <c r="N2818">
        <v>2.43606E-2</v>
      </c>
      <c r="O2818">
        <v>1.71332</v>
      </c>
      <c r="P2818">
        <v>4.0727099999999998</v>
      </c>
      <c r="Q2818">
        <v>17.870100000000001</v>
      </c>
      <c r="R2818">
        <v>3.8660100000000002</v>
      </c>
      <c r="S2818">
        <v>13.598599999999999</v>
      </c>
      <c r="T2818">
        <v>9.8961000000000006</v>
      </c>
      <c r="U2818">
        <v>11.4893</v>
      </c>
      <c r="V2818">
        <v>6.0917000000000003</v>
      </c>
      <c r="W2818">
        <v>3.41479</v>
      </c>
      <c r="X2818">
        <v>3.0456099999999999</v>
      </c>
      <c r="Y2818">
        <v>2.4383300000000001</v>
      </c>
      <c r="Z2818">
        <v>1.4726600000000001</v>
      </c>
      <c r="AA2818">
        <v>0.57689299999999999</v>
      </c>
      <c r="AB2818">
        <v>0.315778</v>
      </c>
      <c r="AC2818">
        <v>0.45155499999999998</v>
      </c>
      <c r="AD2818">
        <v>8.2895200000000002E-2</v>
      </c>
      <c r="AE2818">
        <v>0.17500099999999999</v>
      </c>
      <c r="AF2818">
        <v>5.96394E-3</v>
      </c>
      <c r="AG2818">
        <v>6.0844700000000002E-2</v>
      </c>
      <c r="AH2818">
        <v>2.6052499999999999E-2</v>
      </c>
      <c r="AI2818">
        <v>4.2710300000000003E-3</v>
      </c>
      <c r="AJ2818">
        <v>7.1814299999999999E-3</v>
      </c>
      <c r="AK2818">
        <v>3.1312499999999999E-3</v>
      </c>
      <c r="AL2818">
        <v>9.7536400000000005E-4</v>
      </c>
      <c r="AM2818">
        <v>7.8976500000000009E-3</v>
      </c>
      <c r="AN2818">
        <v>9.8750500000000007E-4</v>
      </c>
      <c r="AO2818">
        <v>1.44454E-3</v>
      </c>
    </row>
    <row r="2819" spans="1:41" x14ac:dyDescent="0.35">
      <c r="A2819">
        <v>1</v>
      </c>
      <c r="B2819">
        <v>2</v>
      </c>
      <c r="C2819">
        <v>1</v>
      </c>
      <c r="D2819" t="s">
        <v>1252</v>
      </c>
      <c r="E2819" t="s">
        <v>1252</v>
      </c>
      <c r="F2819">
        <v>1</v>
      </c>
      <c r="G2819">
        <v>2018</v>
      </c>
      <c r="H2819">
        <v>1</v>
      </c>
      <c r="I2819" t="s">
        <v>1252</v>
      </c>
      <c r="J2819" t="s">
        <v>574</v>
      </c>
      <c r="K2819">
        <v>0</v>
      </c>
      <c r="L2819" s="2">
        <v>1.6075999999999999E-11</v>
      </c>
      <c r="M2819" s="2">
        <v>9.1993800000000007E-6</v>
      </c>
      <c r="N2819">
        <v>8.4057300000000001E-3</v>
      </c>
      <c r="O2819">
        <v>4.44292</v>
      </c>
      <c r="P2819">
        <v>27.345300000000002</v>
      </c>
      <c r="Q2819">
        <v>15.3596</v>
      </c>
      <c r="R2819">
        <v>32.834600000000002</v>
      </c>
      <c r="S2819">
        <v>5.3983999999999996</v>
      </c>
      <c r="T2819">
        <v>17.595600000000001</v>
      </c>
      <c r="U2819">
        <v>12.6091</v>
      </c>
      <c r="V2819">
        <v>14.6166</v>
      </c>
      <c r="W2819">
        <v>7.7591000000000001</v>
      </c>
      <c r="X2819">
        <v>4.3568800000000003</v>
      </c>
      <c r="Y2819">
        <v>3.89263</v>
      </c>
      <c r="Z2819">
        <v>3.1216599999999999</v>
      </c>
      <c r="AA2819">
        <v>1.8883099999999999</v>
      </c>
      <c r="AB2819">
        <v>0.74077300000000001</v>
      </c>
      <c r="AC2819">
        <v>0.40601100000000001</v>
      </c>
      <c r="AD2819">
        <v>0.58126900000000004</v>
      </c>
      <c r="AE2819">
        <v>0.106821</v>
      </c>
      <c r="AF2819">
        <v>0.22572600000000001</v>
      </c>
      <c r="AG2819">
        <v>7.6992299999999996E-3</v>
      </c>
      <c r="AH2819">
        <v>7.8608600000000001E-2</v>
      </c>
      <c r="AI2819">
        <v>3.3681799999999998E-2</v>
      </c>
      <c r="AJ2819">
        <v>5.5251600000000003E-3</v>
      </c>
      <c r="AK2819">
        <v>9.2952499999999997E-3</v>
      </c>
      <c r="AL2819">
        <v>4.0548900000000002E-3</v>
      </c>
      <c r="AM2819">
        <v>1.26363E-3</v>
      </c>
      <c r="AN2819">
        <v>1.0235899999999999E-2</v>
      </c>
      <c r="AO2819">
        <v>3.15482E-3</v>
      </c>
    </row>
    <row r="2820" spans="1:41" x14ac:dyDescent="0.35">
      <c r="A2820">
        <v>1</v>
      </c>
      <c r="B2820">
        <v>2</v>
      </c>
      <c r="C2820">
        <v>1</v>
      </c>
      <c r="D2820" t="s">
        <v>1252</v>
      </c>
      <c r="E2820" t="s">
        <v>1252</v>
      </c>
      <c r="F2820">
        <v>1</v>
      </c>
      <c r="G2820">
        <v>2019</v>
      </c>
      <c r="H2820">
        <v>1</v>
      </c>
      <c r="I2820" t="s">
        <v>1252</v>
      </c>
      <c r="J2820" t="s">
        <v>574</v>
      </c>
      <c r="K2820">
        <v>0</v>
      </c>
      <c r="L2820" s="2">
        <v>6.7454400000000004E-11</v>
      </c>
      <c r="M2820" s="2">
        <v>1.9743899999999998E-6</v>
      </c>
      <c r="N2820">
        <v>2.8355200000000001E-2</v>
      </c>
      <c r="O2820">
        <v>0.72759200000000002</v>
      </c>
      <c r="P2820">
        <v>33.791400000000003</v>
      </c>
      <c r="Q2820">
        <v>49.322499999999998</v>
      </c>
      <c r="R2820">
        <v>13.4918</v>
      </c>
      <c r="S2820">
        <v>21.8901</v>
      </c>
      <c r="T2820">
        <v>3.3330700000000002</v>
      </c>
      <c r="U2820">
        <v>10.695600000000001</v>
      </c>
      <c r="V2820">
        <v>7.6516799999999998</v>
      </c>
      <c r="W2820">
        <v>8.8793199999999999</v>
      </c>
      <c r="X2820">
        <v>4.7208899999999998</v>
      </c>
      <c r="Y2820">
        <v>2.65516</v>
      </c>
      <c r="Z2820">
        <v>2.3759000000000001</v>
      </c>
      <c r="AA2820">
        <v>1.9080699999999999</v>
      </c>
      <c r="AB2820">
        <v>1.1557200000000001</v>
      </c>
      <c r="AC2820">
        <v>0.45392199999999999</v>
      </c>
      <c r="AD2820">
        <v>0.249058</v>
      </c>
      <c r="AE2820">
        <v>0.35691000000000001</v>
      </c>
      <c r="AF2820">
        <v>6.5646899999999994E-2</v>
      </c>
      <c r="AG2820">
        <v>0.13882800000000001</v>
      </c>
      <c r="AH2820">
        <v>4.7384899999999997E-3</v>
      </c>
      <c r="AI2820">
        <v>4.8409399999999998E-2</v>
      </c>
      <c r="AJ2820">
        <v>2.0753600000000001E-2</v>
      </c>
      <c r="AK2820">
        <v>3.4060700000000002E-3</v>
      </c>
      <c r="AL2820">
        <v>5.7326900000000004E-3</v>
      </c>
      <c r="AM2820">
        <v>2.5017500000000001E-3</v>
      </c>
      <c r="AN2820">
        <v>7.7989900000000002E-4</v>
      </c>
      <c r="AO2820">
        <v>8.2696799999999997E-3</v>
      </c>
    </row>
    <row r="2821" spans="1:41" x14ac:dyDescent="0.35">
      <c r="A2821">
        <v>1</v>
      </c>
      <c r="B2821">
        <v>3</v>
      </c>
      <c r="C2821">
        <v>1</v>
      </c>
      <c r="D2821" t="s">
        <v>1252</v>
      </c>
      <c r="E2821" t="s">
        <v>1252</v>
      </c>
      <c r="F2821">
        <v>1</v>
      </c>
      <c r="G2821">
        <v>1984</v>
      </c>
      <c r="H2821">
        <v>1</v>
      </c>
      <c r="I2821" t="s">
        <v>1252</v>
      </c>
      <c r="J2821" t="s">
        <v>573</v>
      </c>
      <c r="K2821">
        <v>0</v>
      </c>
      <c r="L2821" s="2">
        <v>3.4449699999999999E-3</v>
      </c>
      <c r="M2821" s="2">
        <v>0.30256100000000002</v>
      </c>
      <c r="N2821">
        <v>12.397600000000001</v>
      </c>
      <c r="O2821">
        <v>214.12700000000001</v>
      </c>
      <c r="P2821">
        <v>1112.72</v>
      </c>
      <c r="Q2821">
        <v>2171.2600000000002</v>
      </c>
      <c r="R2821">
        <v>2361.7800000000002</v>
      </c>
      <c r="S2821">
        <v>1948.48</v>
      </c>
      <c r="T2821">
        <v>1446.32</v>
      </c>
      <c r="U2821">
        <v>1037.47</v>
      </c>
      <c r="V2821">
        <v>736.66499999999996</v>
      </c>
      <c r="W2821">
        <v>521.51599999999996</v>
      </c>
      <c r="X2821">
        <v>368.88200000000001</v>
      </c>
      <c r="Y2821">
        <v>260.86200000000002</v>
      </c>
      <c r="Z2821">
        <v>184.47200000000001</v>
      </c>
      <c r="AA2821">
        <v>130.459</v>
      </c>
      <c r="AB2821">
        <v>92.267499999999998</v>
      </c>
      <c r="AC2821">
        <v>65.261300000000006</v>
      </c>
      <c r="AD2821">
        <v>46.162799999999997</v>
      </c>
      <c r="AE2821">
        <v>32.655299999999997</v>
      </c>
      <c r="AF2821">
        <v>23.101400000000002</v>
      </c>
      <c r="AG2821">
        <v>16.343399999999999</v>
      </c>
      <c r="AH2821">
        <v>11.562799999999999</v>
      </c>
      <c r="AI2821">
        <v>8.1808899999999998</v>
      </c>
      <c r="AJ2821">
        <v>5.7882699999999998</v>
      </c>
      <c r="AK2821">
        <v>4.09551</v>
      </c>
      <c r="AL2821">
        <v>2.8978600000000001</v>
      </c>
      <c r="AM2821">
        <v>2.0504699999999998</v>
      </c>
      <c r="AN2821">
        <v>1.4509000000000001</v>
      </c>
      <c r="AO2821">
        <v>3.5115500000000002</v>
      </c>
    </row>
    <row r="2822" spans="1:41" x14ac:dyDescent="0.35">
      <c r="A2822">
        <v>1</v>
      </c>
      <c r="B2822">
        <v>3</v>
      </c>
      <c r="C2822">
        <v>1</v>
      </c>
      <c r="D2822" t="s">
        <v>1252</v>
      </c>
      <c r="E2822" t="s">
        <v>1252</v>
      </c>
      <c r="F2822">
        <v>1</v>
      </c>
      <c r="G2822">
        <v>1985</v>
      </c>
      <c r="H2822">
        <v>1</v>
      </c>
      <c r="I2822" t="s">
        <v>1252</v>
      </c>
      <c r="J2822" t="s">
        <v>574</v>
      </c>
      <c r="K2822">
        <v>0</v>
      </c>
      <c r="L2822" s="2">
        <v>1.1166099999999999E-8</v>
      </c>
      <c r="M2822" s="2">
        <v>2.2674899999999999E-5</v>
      </c>
      <c r="N2822">
        <v>4.3513500000000001E-4</v>
      </c>
      <c r="O2822">
        <v>5.88172E-3</v>
      </c>
      <c r="P2822">
        <v>1.315E-2</v>
      </c>
      <c r="Q2822">
        <v>3.1172499999999999E-2</v>
      </c>
      <c r="R2822">
        <v>3.8840800000000002E-2</v>
      </c>
      <c r="S2822">
        <v>6.1119800000000002E-2</v>
      </c>
      <c r="T2822">
        <v>0.155671</v>
      </c>
      <c r="U2822">
        <v>5.5342799999999998E-2</v>
      </c>
      <c r="V2822">
        <v>3.5009600000000002E-2</v>
      </c>
      <c r="W2822">
        <v>2.6389200000000002E-2</v>
      </c>
      <c r="X2822">
        <v>2.0105999999999999E-2</v>
      </c>
      <c r="Y2822">
        <v>1.4689600000000001E-2</v>
      </c>
      <c r="Z2822">
        <v>1.0200799999999999E-2</v>
      </c>
      <c r="AA2822">
        <v>6.9521399999999999E-3</v>
      </c>
      <c r="AB2822">
        <v>4.7467799999999999E-3</v>
      </c>
      <c r="AC2822">
        <v>3.2660300000000001E-3</v>
      </c>
      <c r="AD2822">
        <v>2.2642000000000001E-3</v>
      </c>
      <c r="AE2822">
        <v>1.57909E-3</v>
      </c>
      <c r="AF2822">
        <v>1.1060899999999999E-3</v>
      </c>
      <c r="AG2822">
        <v>7.7712699999999996E-4</v>
      </c>
      <c r="AH2822">
        <v>5.4719499999999999E-4</v>
      </c>
      <c r="AI2822">
        <v>3.8586499999999999E-4</v>
      </c>
      <c r="AJ2822">
        <v>2.7240599999999999E-4</v>
      </c>
      <c r="AK2822">
        <v>1.9243900000000001E-4</v>
      </c>
      <c r="AL2822">
        <v>1.36014E-4</v>
      </c>
      <c r="AM2822" s="2">
        <v>9.6167499999999997E-5</v>
      </c>
      <c r="AN2822" s="2">
        <v>6.8010599999999996E-5</v>
      </c>
      <c r="AO2822">
        <v>1.64912E-4</v>
      </c>
    </row>
    <row r="2823" spans="1:41" x14ac:dyDescent="0.35">
      <c r="A2823">
        <v>1</v>
      </c>
      <c r="B2823">
        <v>3</v>
      </c>
      <c r="C2823">
        <v>1</v>
      </c>
      <c r="D2823" t="s">
        <v>1252</v>
      </c>
      <c r="E2823" t="s">
        <v>1252</v>
      </c>
      <c r="F2823">
        <v>1</v>
      </c>
      <c r="G2823">
        <v>1986</v>
      </c>
      <c r="H2823">
        <v>1</v>
      </c>
      <c r="I2823" t="s">
        <v>1252</v>
      </c>
      <c r="J2823" t="s">
        <v>574</v>
      </c>
      <c r="K2823">
        <v>0</v>
      </c>
      <c r="L2823" s="2">
        <v>1.4463100000000001E-8</v>
      </c>
      <c r="M2823" s="2">
        <v>2.2705300000000001E-6</v>
      </c>
      <c r="N2823">
        <v>2.1473799999999999E-3</v>
      </c>
      <c r="O2823">
        <v>1.7318E-2</v>
      </c>
      <c r="P2823">
        <v>7.0155400000000007E-2</v>
      </c>
      <c r="Q2823">
        <v>5.8660700000000003E-2</v>
      </c>
      <c r="R2823">
        <v>7.7244400000000005E-2</v>
      </c>
      <c r="S2823">
        <v>7.2797600000000004E-2</v>
      </c>
      <c r="T2823">
        <v>0.102869</v>
      </c>
      <c r="U2823">
        <v>0.25290200000000002</v>
      </c>
      <c r="V2823">
        <v>8.8947700000000005E-2</v>
      </c>
      <c r="W2823">
        <v>5.60873E-2</v>
      </c>
      <c r="X2823">
        <v>4.2238600000000001E-2</v>
      </c>
      <c r="Y2823">
        <v>3.2176099999999999E-2</v>
      </c>
      <c r="Z2823">
        <v>2.3509700000000001E-2</v>
      </c>
      <c r="AA2823">
        <v>1.6327899999999999E-2</v>
      </c>
      <c r="AB2823">
        <v>1.1129699999999999E-2</v>
      </c>
      <c r="AC2823">
        <v>7.6002099999999996E-3</v>
      </c>
      <c r="AD2823">
        <v>5.2300200000000002E-3</v>
      </c>
      <c r="AE2823">
        <v>3.6261700000000002E-3</v>
      </c>
      <c r="AF2823">
        <v>2.5292000000000001E-3</v>
      </c>
      <c r="AG2823">
        <v>1.77176E-3</v>
      </c>
      <c r="AH2823">
        <v>1.2449099999999999E-3</v>
      </c>
      <c r="AI2823">
        <v>8.7662899999999997E-4</v>
      </c>
      <c r="AJ2823">
        <v>6.1820400000000002E-4</v>
      </c>
      <c r="AK2823">
        <v>4.3645000000000001E-4</v>
      </c>
      <c r="AL2823">
        <v>3.0833800000000001E-4</v>
      </c>
      <c r="AM2823" s="2">
        <v>2.17939E-4</v>
      </c>
      <c r="AN2823" s="2">
        <v>1.5409700000000001E-4</v>
      </c>
      <c r="AO2823">
        <v>3.7325900000000003E-4</v>
      </c>
    </row>
    <row r="2824" spans="1:41" x14ac:dyDescent="0.35">
      <c r="A2824">
        <v>1</v>
      </c>
      <c r="B2824">
        <v>3</v>
      </c>
      <c r="C2824">
        <v>1</v>
      </c>
      <c r="D2824" t="s">
        <v>1252</v>
      </c>
      <c r="E2824" t="s">
        <v>1252</v>
      </c>
      <c r="F2824">
        <v>1</v>
      </c>
      <c r="G2824">
        <v>1987</v>
      </c>
      <c r="H2824">
        <v>1</v>
      </c>
      <c r="I2824" t="s">
        <v>1252</v>
      </c>
      <c r="J2824" t="s">
        <v>574</v>
      </c>
      <c r="K2824">
        <v>0</v>
      </c>
      <c r="L2824" s="2">
        <v>0</v>
      </c>
      <c r="M2824" s="2">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row>
    <row r="2825" spans="1:41" x14ac:dyDescent="0.35">
      <c r="A2825">
        <v>1</v>
      </c>
      <c r="B2825">
        <v>3</v>
      </c>
      <c r="C2825">
        <v>1</v>
      </c>
      <c r="D2825" t="s">
        <v>1252</v>
      </c>
      <c r="E2825" t="s">
        <v>1252</v>
      </c>
      <c r="F2825">
        <v>1</v>
      </c>
      <c r="G2825">
        <v>1988</v>
      </c>
      <c r="H2825">
        <v>1</v>
      </c>
      <c r="I2825" t="s">
        <v>1252</v>
      </c>
      <c r="J2825" t="s">
        <v>574</v>
      </c>
      <c r="K2825">
        <v>0</v>
      </c>
      <c r="L2825" s="2">
        <v>1.73123E-6</v>
      </c>
      <c r="M2825" s="2">
        <v>1.7795599999999999E-5</v>
      </c>
      <c r="N2825">
        <v>2.4881600000000001E-4</v>
      </c>
      <c r="O2825">
        <v>7.60044E-3</v>
      </c>
      <c r="P2825">
        <v>0.89732999999999996</v>
      </c>
      <c r="Q2825">
        <v>0.80231600000000003</v>
      </c>
      <c r="R2825">
        <v>0.66747500000000004</v>
      </c>
      <c r="S2825">
        <v>0.231992</v>
      </c>
      <c r="T2825">
        <v>0.205682</v>
      </c>
      <c r="U2825">
        <v>0.16697300000000001</v>
      </c>
      <c r="V2825">
        <v>0.224443</v>
      </c>
      <c r="W2825">
        <v>0.543018</v>
      </c>
      <c r="X2825">
        <v>0.190022</v>
      </c>
      <c r="Y2825">
        <v>0.11965199999999999</v>
      </c>
      <c r="Z2825">
        <v>9.0093599999999996E-2</v>
      </c>
      <c r="AA2825">
        <v>6.8649100000000005E-2</v>
      </c>
      <c r="AB2825">
        <v>5.0178899999999999E-2</v>
      </c>
      <c r="AC2825">
        <v>3.4864399999999997E-2</v>
      </c>
      <c r="AD2825">
        <v>2.3773800000000001E-2</v>
      </c>
      <c r="AE2825">
        <v>1.62402E-2</v>
      </c>
      <c r="AF2825">
        <v>1.11789E-2</v>
      </c>
      <c r="AG2825">
        <v>7.75276E-3</v>
      </c>
      <c r="AH2825">
        <v>5.4086500000000001E-3</v>
      </c>
      <c r="AI2825">
        <v>3.7896100000000001E-3</v>
      </c>
      <c r="AJ2825">
        <v>2.6631699999999999E-3</v>
      </c>
      <c r="AK2825">
        <v>1.8755899999999999E-3</v>
      </c>
      <c r="AL2825">
        <v>1.32284E-3</v>
      </c>
      <c r="AM2825">
        <v>9.3402399999999999E-4</v>
      </c>
      <c r="AN2825">
        <v>6.5992500000000001E-4</v>
      </c>
      <c r="AO2825">
        <v>1.59549E-3</v>
      </c>
    </row>
    <row r="2826" spans="1:41" x14ac:dyDescent="0.35">
      <c r="A2826">
        <v>1</v>
      </c>
      <c r="B2826">
        <v>3</v>
      </c>
      <c r="C2826">
        <v>1</v>
      </c>
      <c r="D2826" t="s">
        <v>1252</v>
      </c>
      <c r="E2826" t="s">
        <v>1252</v>
      </c>
      <c r="F2826">
        <v>1</v>
      </c>
      <c r="G2826">
        <v>1989</v>
      </c>
      <c r="H2826">
        <v>1</v>
      </c>
      <c r="I2826" t="s">
        <v>1252</v>
      </c>
      <c r="J2826" t="s">
        <v>574</v>
      </c>
      <c r="K2826">
        <v>0</v>
      </c>
      <c r="L2826" s="2">
        <v>1.24386E-6</v>
      </c>
      <c r="M2826" s="2">
        <v>1.34461E-4</v>
      </c>
      <c r="N2826">
        <v>6.4291399999999996E-4</v>
      </c>
      <c r="O2826">
        <v>3.76846E-3</v>
      </c>
      <c r="P2826">
        <v>3.4383400000000001E-2</v>
      </c>
      <c r="Q2826">
        <v>1.5130399999999999</v>
      </c>
      <c r="R2826">
        <v>0.74930699999999995</v>
      </c>
      <c r="S2826">
        <v>0.47043699999999999</v>
      </c>
      <c r="T2826">
        <v>0.146596</v>
      </c>
      <c r="U2826">
        <v>0.125335</v>
      </c>
      <c r="V2826">
        <v>0.100615</v>
      </c>
      <c r="W2826">
        <v>0.13480200000000001</v>
      </c>
      <c r="X2826">
        <v>0.32588400000000001</v>
      </c>
      <c r="Y2826">
        <v>0.114042</v>
      </c>
      <c r="Z2826">
        <v>7.1829699999999996E-2</v>
      </c>
      <c r="AA2826">
        <v>5.4104199999999998E-2</v>
      </c>
      <c r="AB2826">
        <v>4.1240199999999998E-2</v>
      </c>
      <c r="AC2826">
        <v>3.0153900000000001E-2</v>
      </c>
      <c r="AD2826">
        <v>2.0956800000000001E-2</v>
      </c>
      <c r="AE2826">
        <v>1.4293699999999999E-2</v>
      </c>
      <c r="AF2826">
        <v>9.7662400000000007E-3</v>
      </c>
      <c r="AG2826">
        <v>6.7237699999999996E-3</v>
      </c>
      <c r="AH2826">
        <v>4.6637700000000002E-3</v>
      </c>
      <c r="AI2826">
        <v>3.25407E-3</v>
      </c>
      <c r="AJ2826">
        <v>2.2802399999999998E-3</v>
      </c>
      <c r="AK2826">
        <v>1.60261E-3</v>
      </c>
      <c r="AL2826">
        <v>1.1287700000000001E-3</v>
      </c>
      <c r="AM2826">
        <v>7.9617000000000002E-4</v>
      </c>
      <c r="AN2826">
        <v>5.62193E-4</v>
      </c>
      <c r="AO2826">
        <v>1.35776E-3</v>
      </c>
    </row>
    <row r="2827" spans="1:41" x14ac:dyDescent="0.35">
      <c r="A2827">
        <v>1</v>
      </c>
      <c r="B2827">
        <v>3</v>
      </c>
      <c r="C2827">
        <v>1</v>
      </c>
      <c r="D2827" t="s">
        <v>1252</v>
      </c>
      <c r="E2827" t="s">
        <v>1252</v>
      </c>
      <c r="F2827">
        <v>1</v>
      </c>
      <c r="G2827">
        <v>1990</v>
      </c>
      <c r="H2827">
        <v>1</v>
      </c>
      <c r="I2827" t="s">
        <v>1252</v>
      </c>
      <c r="J2827" t="s">
        <v>574</v>
      </c>
      <c r="K2827">
        <v>0</v>
      </c>
      <c r="L2827" s="2">
        <v>2.2759899999999999E-5</v>
      </c>
      <c r="M2827" s="2">
        <v>3.7618500000000002E-4</v>
      </c>
      <c r="N2827">
        <v>1.89135E-2</v>
      </c>
      <c r="O2827">
        <v>3.7900400000000001E-2</v>
      </c>
      <c r="P2827">
        <v>6.6325599999999998E-2</v>
      </c>
      <c r="Q2827">
        <v>0.22545299999999999</v>
      </c>
      <c r="R2827">
        <v>5.4937399999999998</v>
      </c>
      <c r="S2827">
        <v>2.0531199999999998</v>
      </c>
      <c r="T2827">
        <v>1.1557500000000001</v>
      </c>
      <c r="U2827">
        <v>0.34734100000000001</v>
      </c>
      <c r="V2827">
        <v>0.29369499999999998</v>
      </c>
      <c r="W2827">
        <v>0.23502200000000001</v>
      </c>
      <c r="X2827">
        <v>0.31465900000000002</v>
      </c>
      <c r="Y2827">
        <v>0.76077499999999998</v>
      </c>
      <c r="Z2827">
        <v>0.26632699999999998</v>
      </c>
      <c r="AA2827">
        <v>0.16781699999999999</v>
      </c>
      <c r="AB2827">
        <v>0.12645500000000001</v>
      </c>
      <c r="AC2827">
        <v>9.6423999999999996E-2</v>
      </c>
      <c r="AD2827">
        <v>7.0525500000000005E-2</v>
      </c>
      <c r="AE2827">
        <v>4.9028299999999997E-2</v>
      </c>
      <c r="AF2827">
        <v>3.3448199999999997E-2</v>
      </c>
      <c r="AG2827">
        <v>2.2858300000000002E-2</v>
      </c>
      <c r="AH2827">
        <v>1.5740000000000001E-2</v>
      </c>
      <c r="AI2827">
        <v>1.09193E-2</v>
      </c>
      <c r="AJ2827">
        <v>7.6197499999999998E-3</v>
      </c>
      <c r="AK2827">
        <v>5.34003E-3</v>
      </c>
      <c r="AL2827">
        <v>3.7534600000000001E-3</v>
      </c>
      <c r="AM2827">
        <v>2.6438999999999998E-3</v>
      </c>
      <c r="AN2827">
        <v>1.8650100000000001E-3</v>
      </c>
      <c r="AO2827">
        <v>4.4982800000000003E-3</v>
      </c>
    </row>
    <row r="2828" spans="1:41" x14ac:dyDescent="0.35">
      <c r="A2828">
        <v>1</v>
      </c>
      <c r="B2828">
        <v>3</v>
      </c>
      <c r="C2828">
        <v>1</v>
      </c>
      <c r="D2828" t="s">
        <v>1252</v>
      </c>
      <c r="E2828" t="s">
        <v>1252</v>
      </c>
      <c r="F2828">
        <v>1</v>
      </c>
      <c r="G2828">
        <v>1991</v>
      </c>
      <c r="H2828">
        <v>1</v>
      </c>
      <c r="I2828" t="s">
        <v>1252</v>
      </c>
      <c r="J2828" t="s">
        <v>574</v>
      </c>
      <c r="K2828">
        <v>0</v>
      </c>
      <c r="L2828" s="2">
        <v>1.39157E-6</v>
      </c>
      <c r="M2828">
        <v>1.5038600000000001E-3</v>
      </c>
      <c r="N2828">
        <v>1.1549E-2</v>
      </c>
      <c r="O2828">
        <v>0.24288999999999999</v>
      </c>
      <c r="P2828">
        <v>0.14496300000000001</v>
      </c>
      <c r="Q2828">
        <v>9.4314200000000001E-2</v>
      </c>
      <c r="R2828">
        <v>0.17724300000000001</v>
      </c>
      <c r="S2828">
        <v>3.2555100000000001</v>
      </c>
      <c r="T2828">
        <v>1.09009</v>
      </c>
      <c r="U2828">
        <v>0.59160299999999999</v>
      </c>
      <c r="V2828">
        <v>0.175816</v>
      </c>
      <c r="W2828">
        <v>0.14818999999999999</v>
      </c>
      <c r="X2828">
        <v>0.11851100000000001</v>
      </c>
      <c r="Y2828">
        <v>0.15870100000000001</v>
      </c>
      <c r="Z2828">
        <v>0.383878</v>
      </c>
      <c r="AA2828">
        <v>0.13445299999999999</v>
      </c>
      <c r="AB2828">
        <v>8.4761299999999998E-2</v>
      </c>
      <c r="AC2828">
        <v>6.3897700000000002E-2</v>
      </c>
      <c r="AD2828">
        <v>4.8741199999999998E-2</v>
      </c>
      <c r="AE2828">
        <v>3.5661400000000003E-2</v>
      </c>
      <c r="AF2828">
        <v>2.4798299999999999E-2</v>
      </c>
      <c r="AG2828">
        <v>1.6922E-2</v>
      </c>
      <c r="AH2828">
        <v>1.15668E-2</v>
      </c>
      <c r="AI2828">
        <v>7.9662099999999996E-3</v>
      </c>
      <c r="AJ2828">
        <v>5.5272300000000002E-3</v>
      </c>
      <c r="AK2828">
        <v>3.85754E-3</v>
      </c>
      <c r="AL2828">
        <v>2.7037200000000002E-3</v>
      </c>
      <c r="AM2828">
        <v>1.9006100000000001E-3</v>
      </c>
      <c r="AN2828">
        <v>1.3389000000000001E-3</v>
      </c>
      <c r="AO2828">
        <v>3.2231299999999998E-3</v>
      </c>
    </row>
    <row r="2829" spans="1:41" x14ac:dyDescent="0.35">
      <c r="A2829">
        <v>1</v>
      </c>
      <c r="B2829">
        <v>3</v>
      </c>
      <c r="C2829">
        <v>1</v>
      </c>
      <c r="D2829" t="s">
        <v>1252</v>
      </c>
      <c r="E2829" t="s">
        <v>1252</v>
      </c>
      <c r="F2829">
        <v>1</v>
      </c>
      <c r="G2829">
        <v>1992</v>
      </c>
      <c r="H2829">
        <v>1</v>
      </c>
      <c r="I2829" t="s">
        <v>1252</v>
      </c>
      <c r="J2829" t="s">
        <v>574</v>
      </c>
      <c r="K2829">
        <v>0</v>
      </c>
      <c r="L2829" s="2">
        <v>1.9048500000000001E-6</v>
      </c>
      <c r="M2829" s="2">
        <v>8.0014799999999998E-5</v>
      </c>
      <c r="N2829">
        <v>4.0163900000000002E-2</v>
      </c>
      <c r="O2829">
        <v>0.12895300000000001</v>
      </c>
      <c r="P2829">
        <v>0.80657699999999999</v>
      </c>
      <c r="Q2829">
        <v>0.178503</v>
      </c>
      <c r="R2829">
        <v>6.4033199999999998E-2</v>
      </c>
      <c r="S2829">
        <v>9.0503799999999995E-2</v>
      </c>
      <c r="T2829">
        <v>1.48691</v>
      </c>
      <c r="U2829">
        <v>0.47944999999999999</v>
      </c>
      <c r="V2829">
        <v>0.25712000000000002</v>
      </c>
      <c r="W2829">
        <v>7.6139899999999996E-2</v>
      </c>
      <c r="X2829">
        <v>6.4122700000000005E-2</v>
      </c>
      <c r="Y2829">
        <v>5.12851E-2</v>
      </c>
      <c r="Z2829">
        <v>6.8703899999999998E-2</v>
      </c>
      <c r="AA2829">
        <v>0.16626199999999999</v>
      </c>
      <c r="AB2829">
        <v>5.8259400000000003E-2</v>
      </c>
      <c r="AC2829">
        <v>3.6742799999999999E-2</v>
      </c>
      <c r="AD2829">
        <v>2.7708699999999999E-2</v>
      </c>
      <c r="AE2829">
        <v>2.1142899999999999E-2</v>
      </c>
      <c r="AF2829">
        <v>1.54734E-2</v>
      </c>
      <c r="AG2829">
        <v>1.07624E-2</v>
      </c>
      <c r="AH2829">
        <v>7.3455700000000001E-3</v>
      </c>
      <c r="AI2829">
        <v>5.0218199999999998E-3</v>
      </c>
      <c r="AJ2829">
        <v>3.45911E-3</v>
      </c>
      <c r="AK2829">
        <v>2.4003499999999999E-3</v>
      </c>
      <c r="AL2829">
        <v>1.6754199999999999E-3</v>
      </c>
      <c r="AM2829">
        <v>1.1744100000000001E-3</v>
      </c>
      <c r="AN2829">
        <v>8.2563600000000003E-4</v>
      </c>
      <c r="AO2829">
        <v>1.9821800000000001E-3</v>
      </c>
    </row>
    <row r="2830" spans="1:41" x14ac:dyDescent="0.35">
      <c r="A2830">
        <v>1</v>
      </c>
      <c r="B2830">
        <v>3</v>
      </c>
      <c r="C2830">
        <v>1</v>
      </c>
      <c r="D2830" t="s">
        <v>1252</v>
      </c>
      <c r="E2830" t="s">
        <v>1252</v>
      </c>
      <c r="F2830">
        <v>1</v>
      </c>
      <c r="G2830">
        <v>1993</v>
      </c>
      <c r="H2830">
        <v>1</v>
      </c>
      <c r="I2830" t="s">
        <v>1252</v>
      </c>
      <c r="J2830" t="s">
        <v>574</v>
      </c>
      <c r="K2830">
        <v>0</v>
      </c>
      <c r="L2830" s="2">
        <v>3.4193199999999999E-7</v>
      </c>
      <c r="M2830" s="2">
        <v>2.0273300000000001E-5</v>
      </c>
      <c r="N2830">
        <v>3.9564999999999999E-4</v>
      </c>
      <c r="O2830">
        <v>8.3075700000000002E-2</v>
      </c>
      <c r="P2830">
        <v>7.9403000000000001E-2</v>
      </c>
      <c r="Q2830">
        <v>0.18438299999999999</v>
      </c>
      <c r="R2830">
        <v>2.2513100000000001E-2</v>
      </c>
      <c r="S2830">
        <v>6.0737600000000001E-3</v>
      </c>
      <c r="T2830">
        <v>7.6761299999999998E-3</v>
      </c>
      <c r="U2830">
        <v>0.121393</v>
      </c>
      <c r="V2830">
        <v>3.8664499999999997E-2</v>
      </c>
      <c r="W2830">
        <v>2.0654499999999999E-2</v>
      </c>
      <c r="X2830">
        <v>6.1096299999999996E-3</v>
      </c>
      <c r="Y2830">
        <v>5.1446699999999996E-3</v>
      </c>
      <c r="Z2830">
        <v>4.1155200000000001E-3</v>
      </c>
      <c r="AA2830">
        <v>5.5149999999999999E-3</v>
      </c>
      <c r="AB2830">
        <v>1.33504E-2</v>
      </c>
      <c r="AC2830">
        <v>4.67944E-3</v>
      </c>
      <c r="AD2830">
        <v>2.9519799999999999E-3</v>
      </c>
      <c r="AE2830">
        <v>2.22668E-3</v>
      </c>
      <c r="AF2830">
        <v>1.6993799999999999E-3</v>
      </c>
      <c r="AG2830">
        <v>1.2439E-3</v>
      </c>
      <c r="AH2830">
        <v>8.6531300000000004E-4</v>
      </c>
      <c r="AI2830">
        <v>5.9066999999999995E-4</v>
      </c>
      <c r="AJ2830">
        <v>4.0385699999999998E-4</v>
      </c>
      <c r="AK2830">
        <v>2.7820900000000002E-4</v>
      </c>
      <c r="AL2830">
        <v>1.9307100000000001E-4</v>
      </c>
      <c r="AM2830">
        <v>1.34771E-4</v>
      </c>
      <c r="AN2830" s="2">
        <v>9.4475700000000001E-5</v>
      </c>
      <c r="AO2830">
        <v>2.2591000000000001E-4</v>
      </c>
    </row>
    <row r="2831" spans="1:41" x14ac:dyDescent="0.35">
      <c r="A2831">
        <v>1</v>
      </c>
      <c r="B2831">
        <v>3</v>
      </c>
      <c r="C2831">
        <v>1</v>
      </c>
      <c r="D2831" t="s">
        <v>1252</v>
      </c>
      <c r="E2831" t="s">
        <v>1252</v>
      </c>
      <c r="F2831">
        <v>1</v>
      </c>
      <c r="G2831">
        <v>1994</v>
      </c>
      <c r="H2831">
        <v>1</v>
      </c>
      <c r="I2831" t="s">
        <v>1252</v>
      </c>
      <c r="J2831" t="s">
        <v>574</v>
      </c>
      <c r="K2831">
        <v>0</v>
      </c>
      <c r="L2831" s="2">
        <v>0</v>
      </c>
      <c r="M2831" s="2">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row>
    <row r="2832" spans="1:41" x14ac:dyDescent="0.35">
      <c r="A2832">
        <v>1</v>
      </c>
      <c r="B2832">
        <v>3</v>
      </c>
      <c r="C2832">
        <v>1</v>
      </c>
      <c r="D2832" t="s">
        <v>1252</v>
      </c>
      <c r="E2832" t="s">
        <v>1252</v>
      </c>
      <c r="F2832">
        <v>1</v>
      </c>
      <c r="G2832">
        <v>1995</v>
      </c>
      <c r="H2832">
        <v>1</v>
      </c>
      <c r="I2832" t="s">
        <v>1252</v>
      </c>
      <c r="J2832" t="s">
        <v>574</v>
      </c>
      <c r="K2832">
        <v>0</v>
      </c>
      <c r="L2832" s="2">
        <v>1.1784E-6</v>
      </c>
      <c r="M2832" s="2">
        <v>2.6557300000000001E-5</v>
      </c>
      <c r="N2832">
        <v>2.8412200000000002E-3</v>
      </c>
      <c r="O2832">
        <v>3.2750799999999997E-2</v>
      </c>
      <c r="P2832">
        <v>7.9613500000000004E-2</v>
      </c>
      <c r="Q2832">
        <v>1.85101</v>
      </c>
      <c r="R2832">
        <v>0.364118</v>
      </c>
      <c r="S2832">
        <v>0.35311100000000001</v>
      </c>
      <c r="T2832">
        <v>2.9173999999999999E-2</v>
      </c>
      <c r="U2832">
        <v>6.8076500000000002E-3</v>
      </c>
      <c r="V2832">
        <v>8.2087800000000006E-3</v>
      </c>
      <c r="W2832">
        <v>0.12803</v>
      </c>
      <c r="X2832">
        <v>4.0639300000000003E-2</v>
      </c>
      <c r="Y2832">
        <v>2.17071E-2</v>
      </c>
      <c r="Z2832">
        <v>6.4269000000000001E-3</v>
      </c>
      <c r="AA2832">
        <v>5.4182600000000003E-3</v>
      </c>
      <c r="AB2832">
        <v>4.3394799999999997E-3</v>
      </c>
      <c r="AC2832">
        <v>5.8213800000000001E-3</v>
      </c>
      <c r="AD2832">
        <v>1.41055E-2</v>
      </c>
      <c r="AE2832">
        <v>4.9481799999999999E-3</v>
      </c>
      <c r="AF2832">
        <v>3.1237399999999999E-3</v>
      </c>
      <c r="AG2832">
        <v>2.35768E-3</v>
      </c>
      <c r="AH2832">
        <v>1.8002999999999999E-3</v>
      </c>
      <c r="AI2832">
        <v>1.3183699999999999E-3</v>
      </c>
      <c r="AJ2832">
        <v>9.1746999999999998E-4</v>
      </c>
      <c r="AK2832">
        <v>6.2648100000000002E-4</v>
      </c>
      <c r="AL2832">
        <v>4.2846300000000002E-4</v>
      </c>
      <c r="AM2832">
        <v>2.9523400000000001E-4</v>
      </c>
      <c r="AN2832">
        <v>2.04933E-4</v>
      </c>
      <c r="AO2832">
        <v>4.8338299999999999E-4</v>
      </c>
    </row>
    <row r="2833" spans="1:41" x14ac:dyDescent="0.35">
      <c r="A2833">
        <v>1</v>
      </c>
      <c r="B2833">
        <v>3</v>
      </c>
      <c r="C2833">
        <v>1</v>
      </c>
      <c r="D2833" t="s">
        <v>1252</v>
      </c>
      <c r="E2833" t="s">
        <v>1252</v>
      </c>
      <c r="F2833">
        <v>1</v>
      </c>
      <c r="G2833">
        <v>1996</v>
      </c>
      <c r="H2833">
        <v>1</v>
      </c>
      <c r="I2833" t="s">
        <v>1252</v>
      </c>
      <c r="J2833" t="s">
        <v>574</v>
      </c>
      <c r="K2833">
        <v>0</v>
      </c>
      <c r="L2833" s="2">
        <v>3.57616E-5</v>
      </c>
      <c r="M2833" s="2">
        <v>2.1043899999999998E-3</v>
      </c>
      <c r="N2833">
        <v>2.1988299999999999E-2</v>
      </c>
      <c r="O2833">
        <v>0.980209</v>
      </c>
      <c r="P2833">
        <v>3.3448500000000001</v>
      </c>
      <c r="Q2833">
        <v>3.0019300000000002</v>
      </c>
      <c r="R2833">
        <v>38.377099999999999</v>
      </c>
      <c r="S2833">
        <v>5.67035</v>
      </c>
      <c r="T2833">
        <v>4.9163399999999999</v>
      </c>
      <c r="U2833">
        <v>0.39114199999999999</v>
      </c>
      <c r="V2833">
        <v>9.0210200000000004E-2</v>
      </c>
      <c r="W2833">
        <v>0.108421</v>
      </c>
      <c r="X2833">
        <v>1.69011</v>
      </c>
      <c r="Y2833">
        <v>0.53667399999999998</v>
      </c>
      <c r="Z2833">
        <v>0.28684300000000001</v>
      </c>
      <c r="AA2833">
        <v>8.4984500000000004E-2</v>
      </c>
      <c r="AB2833">
        <v>7.1692800000000001E-2</v>
      </c>
      <c r="AC2833">
        <v>5.7451700000000001E-2</v>
      </c>
      <c r="AD2833">
        <v>7.7109700000000003E-2</v>
      </c>
      <c r="AE2833">
        <v>0.186922</v>
      </c>
      <c r="AF2833">
        <v>6.5596299999999996E-2</v>
      </c>
      <c r="AG2833">
        <v>4.1423599999999998E-2</v>
      </c>
      <c r="AH2833">
        <v>3.1273599999999999E-2</v>
      </c>
      <c r="AI2833">
        <v>2.3885900000000002E-2</v>
      </c>
      <c r="AJ2833">
        <v>1.7495199999999999E-2</v>
      </c>
      <c r="AK2833">
        <v>1.21773E-2</v>
      </c>
      <c r="AL2833">
        <v>8.3163300000000002E-3</v>
      </c>
      <c r="AM2833">
        <v>5.6884600000000002E-3</v>
      </c>
      <c r="AN2833">
        <v>3.9201399999999999E-3</v>
      </c>
      <c r="AO2833">
        <v>9.1421200000000001E-3</v>
      </c>
    </row>
    <row r="2834" spans="1:41" x14ac:dyDescent="0.35">
      <c r="A2834">
        <v>1</v>
      </c>
      <c r="B2834">
        <v>3</v>
      </c>
      <c r="C2834">
        <v>1</v>
      </c>
      <c r="D2834" t="s">
        <v>1252</v>
      </c>
      <c r="E2834" t="s">
        <v>1252</v>
      </c>
      <c r="F2834">
        <v>1</v>
      </c>
      <c r="G2834">
        <v>1997</v>
      </c>
      <c r="H2834">
        <v>1</v>
      </c>
      <c r="I2834" t="s">
        <v>1252</v>
      </c>
      <c r="J2834" t="s">
        <v>574</v>
      </c>
      <c r="K2834">
        <v>0</v>
      </c>
      <c r="L2834" s="2">
        <v>1.9324299999999999E-6</v>
      </c>
      <c r="M2834">
        <v>2.7129099999999998E-3</v>
      </c>
      <c r="N2834">
        <v>7.3947200000000005E-2</v>
      </c>
      <c r="O2834">
        <v>0.32141999999999998</v>
      </c>
      <c r="P2834">
        <v>4.2316500000000001</v>
      </c>
      <c r="Q2834">
        <v>5.3128399999999996</v>
      </c>
      <c r="R2834">
        <v>2.6094200000000001</v>
      </c>
      <c r="S2834">
        <v>24.934899999999999</v>
      </c>
      <c r="T2834">
        <v>3.28071</v>
      </c>
      <c r="U2834">
        <v>2.7312599999999998</v>
      </c>
      <c r="V2834">
        <v>0.21437999999999999</v>
      </c>
      <c r="W2834">
        <v>4.9230299999999998E-2</v>
      </c>
      <c r="X2834">
        <v>5.9103900000000001E-2</v>
      </c>
      <c r="Y2834">
        <v>0.92139400000000005</v>
      </c>
      <c r="Z2834">
        <v>0.29271399999999997</v>
      </c>
      <c r="AA2834">
        <v>0.15654000000000001</v>
      </c>
      <c r="AB2834">
        <v>4.6405200000000001E-2</v>
      </c>
      <c r="AC2834">
        <v>3.9167599999999997E-2</v>
      </c>
      <c r="AD2834">
        <v>3.1401600000000002E-2</v>
      </c>
      <c r="AE2834">
        <v>4.2162999999999999E-2</v>
      </c>
      <c r="AF2834">
        <v>0.102242</v>
      </c>
      <c r="AG2834">
        <v>3.5890499999999999E-2</v>
      </c>
      <c r="AH2834">
        <v>2.26704E-2</v>
      </c>
      <c r="AI2834">
        <v>1.7119200000000001E-2</v>
      </c>
      <c r="AJ2834">
        <v>1.30776E-2</v>
      </c>
      <c r="AK2834">
        <v>9.5802300000000003E-3</v>
      </c>
      <c r="AL2834">
        <v>6.6690999999999999E-3</v>
      </c>
      <c r="AM2834">
        <v>4.5551400000000001E-3</v>
      </c>
      <c r="AN2834">
        <v>3.1161299999999999E-3</v>
      </c>
      <c r="AO2834">
        <v>7.1573499999999998E-3</v>
      </c>
    </row>
    <row r="2835" spans="1:41" x14ac:dyDescent="0.35">
      <c r="A2835">
        <v>1</v>
      </c>
      <c r="B2835">
        <v>3</v>
      </c>
      <c r="C2835">
        <v>1</v>
      </c>
      <c r="D2835" t="s">
        <v>1252</v>
      </c>
      <c r="E2835" t="s">
        <v>1252</v>
      </c>
      <c r="F2835">
        <v>1</v>
      </c>
      <c r="G2835">
        <v>1998</v>
      </c>
      <c r="H2835">
        <v>1</v>
      </c>
      <c r="I2835" t="s">
        <v>1252</v>
      </c>
      <c r="J2835" t="s">
        <v>574</v>
      </c>
      <c r="K2835">
        <v>0</v>
      </c>
      <c r="L2835" s="2">
        <v>4.65533E-5</v>
      </c>
      <c r="M2835">
        <v>2.19714E-4</v>
      </c>
      <c r="N2835">
        <v>0.14299700000000001</v>
      </c>
      <c r="O2835">
        <v>1.6234999999999999</v>
      </c>
      <c r="P2835">
        <v>2.0867800000000001</v>
      </c>
      <c r="Q2835">
        <v>10.121600000000001</v>
      </c>
      <c r="R2835">
        <v>6.9654800000000003</v>
      </c>
      <c r="S2835">
        <v>2.5612900000000001</v>
      </c>
      <c r="T2835">
        <v>21.8231</v>
      </c>
      <c r="U2835">
        <v>2.7595399999999999</v>
      </c>
      <c r="V2835">
        <v>2.2677800000000001</v>
      </c>
      <c r="W2835">
        <v>0.177287</v>
      </c>
      <c r="X2835">
        <v>4.0673099999999997E-2</v>
      </c>
      <c r="Y2835">
        <v>4.8836699999999997E-2</v>
      </c>
      <c r="Z2835">
        <v>0.76170599999999999</v>
      </c>
      <c r="AA2835">
        <v>0.242123</v>
      </c>
      <c r="AB2835">
        <v>0.12955800000000001</v>
      </c>
      <c r="AC2835">
        <v>3.8426200000000001E-2</v>
      </c>
      <c r="AD2835">
        <v>3.2447700000000003E-2</v>
      </c>
      <c r="AE2835">
        <v>2.60244E-2</v>
      </c>
      <c r="AF2835">
        <v>3.4954800000000001E-2</v>
      </c>
      <c r="AG2835">
        <v>8.4787899999999999E-2</v>
      </c>
      <c r="AH2835">
        <v>2.9770899999999999E-2</v>
      </c>
      <c r="AI2835">
        <v>1.88089E-2</v>
      </c>
      <c r="AJ2835">
        <v>1.42059E-2</v>
      </c>
      <c r="AK2835">
        <v>1.08538E-2</v>
      </c>
      <c r="AL2835">
        <v>7.9522499999999992E-3</v>
      </c>
      <c r="AM2835">
        <v>5.5364899999999998E-3</v>
      </c>
      <c r="AN2835">
        <v>3.7819699999999999E-3</v>
      </c>
      <c r="AO2835">
        <v>8.5319000000000002E-3</v>
      </c>
    </row>
    <row r="2836" spans="1:41" x14ac:dyDescent="0.35">
      <c r="A2836">
        <v>1</v>
      </c>
      <c r="B2836">
        <v>3</v>
      </c>
      <c r="C2836">
        <v>1</v>
      </c>
      <c r="D2836" t="s">
        <v>1252</v>
      </c>
      <c r="E2836" t="s">
        <v>1252</v>
      </c>
      <c r="F2836">
        <v>1</v>
      </c>
      <c r="G2836">
        <v>1999</v>
      </c>
      <c r="H2836">
        <v>1</v>
      </c>
      <c r="I2836" t="s">
        <v>1252</v>
      </c>
      <c r="J2836" t="s">
        <v>574</v>
      </c>
      <c r="K2836">
        <v>0</v>
      </c>
      <c r="L2836" s="2">
        <v>3.7805200000000002E-5</v>
      </c>
      <c r="M2836" s="2">
        <v>1.1149600000000001E-2</v>
      </c>
      <c r="N2836">
        <v>2.4391900000000001E-2</v>
      </c>
      <c r="O2836">
        <v>6.6113499999999998</v>
      </c>
      <c r="P2836">
        <v>22.183900000000001</v>
      </c>
      <c r="Q2836">
        <v>10.4916</v>
      </c>
      <c r="R2836">
        <v>27.859000000000002</v>
      </c>
      <c r="S2836">
        <v>14.3438</v>
      </c>
      <c r="T2836">
        <v>4.7015700000000002</v>
      </c>
      <c r="U2836">
        <v>38.494500000000002</v>
      </c>
      <c r="V2836">
        <v>4.8043899999999997</v>
      </c>
      <c r="W2836">
        <v>3.9319000000000002</v>
      </c>
      <c r="X2836">
        <v>0.30704999999999999</v>
      </c>
      <c r="Y2836">
        <v>7.0444000000000007E-2</v>
      </c>
      <c r="Z2836">
        <v>8.4614999999999996E-2</v>
      </c>
      <c r="AA2836">
        <v>1.3203800000000001</v>
      </c>
      <c r="AB2836">
        <v>0.41990899999999998</v>
      </c>
      <c r="AC2836">
        <v>0.22478799999999999</v>
      </c>
      <c r="AD2836">
        <v>6.6697099999999995E-2</v>
      </c>
      <c r="AE2836">
        <v>5.6339300000000002E-2</v>
      </c>
      <c r="AF2836">
        <v>4.5199700000000002E-2</v>
      </c>
      <c r="AG2836">
        <v>6.0725599999999998E-2</v>
      </c>
      <c r="AH2836">
        <v>0.14733099999999999</v>
      </c>
      <c r="AI2836">
        <v>5.1740599999999998E-2</v>
      </c>
      <c r="AJ2836">
        <v>3.2694500000000001E-2</v>
      </c>
      <c r="AK2836">
        <v>2.4696699999999999E-2</v>
      </c>
      <c r="AL2836">
        <v>1.88714E-2</v>
      </c>
      <c r="AM2836">
        <v>1.3827900000000001E-2</v>
      </c>
      <c r="AN2836">
        <v>9.6282E-3</v>
      </c>
      <c r="AO2836">
        <v>2.14191E-2</v>
      </c>
    </row>
    <row r="2837" spans="1:41" x14ac:dyDescent="0.35">
      <c r="A2837">
        <v>1</v>
      </c>
      <c r="B2837">
        <v>3</v>
      </c>
      <c r="C2837">
        <v>1</v>
      </c>
      <c r="D2837" t="s">
        <v>1252</v>
      </c>
      <c r="E2837" t="s">
        <v>1252</v>
      </c>
      <c r="F2837">
        <v>1</v>
      </c>
      <c r="G2837">
        <v>2000</v>
      </c>
      <c r="H2837">
        <v>1</v>
      </c>
      <c r="I2837" t="s">
        <v>1252</v>
      </c>
      <c r="J2837" t="s">
        <v>574</v>
      </c>
      <c r="K2837">
        <v>0</v>
      </c>
      <c r="L2837" s="2">
        <v>2.90431E-5</v>
      </c>
      <c r="M2837">
        <v>7.5105899999999999E-4</v>
      </c>
      <c r="N2837">
        <v>0.10269</v>
      </c>
      <c r="O2837">
        <v>9.3618699999999999E-2</v>
      </c>
      <c r="P2837">
        <v>7.5096499999999997</v>
      </c>
      <c r="Q2837">
        <v>9.2792499999999993</v>
      </c>
      <c r="R2837">
        <v>2.4008099999999999</v>
      </c>
      <c r="S2837">
        <v>4.7638800000000003</v>
      </c>
      <c r="T2837">
        <v>2.1846199999999998</v>
      </c>
      <c r="U2837">
        <v>0.68779199999999996</v>
      </c>
      <c r="V2837">
        <v>5.5567799999999998</v>
      </c>
      <c r="W2837">
        <v>0.69056300000000004</v>
      </c>
      <c r="X2837">
        <v>0.5645</v>
      </c>
      <c r="Y2837">
        <v>4.4081099999999998E-2</v>
      </c>
      <c r="Z2837">
        <v>1.0116699999999999E-2</v>
      </c>
      <c r="AA2837">
        <v>1.21574E-2</v>
      </c>
      <c r="AB2837">
        <v>0.18979699999999999</v>
      </c>
      <c r="AC2837">
        <v>6.0385399999999999E-2</v>
      </c>
      <c r="AD2837">
        <v>3.2337999999999999E-2</v>
      </c>
      <c r="AE2837">
        <v>9.5982099999999994E-3</v>
      </c>
      <c r="AF2837">
        <v>8.1099599999999994E-3</v>
      </c>
      <c r="AG2837">
        <v>6.5080199999999998E-3</v>
      </c>
      <c r="AH2837">
        <v>8.7453600000000006E-3</v>
      </c>
      <c r="AI2837">
        <v>2.12216E-2</v>
      </c>
      <c r="AJ2837">
        <v>7.4539000000000003E-3</v>
      </c>
      <c r="AK2837">
        <v>4.71069E-3</v>
      </c>
      <c r="AL2837">
        <v>3.5587599999999998E-3</v>
      </c>
      <c r="AM2837">
        <v>2.7196199999999999E-3</v>
      </c>
      <c r="AN2837">
        <v>1.9929800000000001E-3</v>
      </c>
      <c r="AO2837">
        <v>4.4757299999999998E-3</v>
      </c>
    </row>
    <row r="2838" spans="1:41" x14ac:dyDescent="0.35">
      <c r="A2838">
        <v>1</v>
      </c>
      <c r="B2838">
        <v>3</v>
      </c>
      <c r="C2838">
        <v>1</v>
      </c>
      <c r="D2838" t="s">
        <v>1252</v>
      </c>
      <c r="E2838" t="s">
        <v>1252</v>
      </c>
      <c r="F2838">
        <v>1</v>
      </c>
      <c r="G2838">
        <v>2001</v>
      </c>
      <c r="H2838">
        <v>1</v>
      </c>
      <c r="I2838" t="s">
        <v>1252</v>
      </c>
      <c r="J2838" t="s">
        <v>574</v>
      </c>
      <c r="K2838">
        <v>0</v>
      </c>
      <c r="L2838" s="2">
        <v>2.1973299999999998E-5</v>
      </c>
      <c r="M2838">
        <v>4.4547800000000002E-3</v>
      </c>
      <c r="N2838">
        <v>5.3414799999999998E-2</v>
      </c>
      <c r="O2838">
        <v>3.0445000000000002</v>
      </c>
      <c r="P2838">
        <v>0.82222700000000004</v>
      </c>
      <c r="Q2838">
        <v>24.341899999999999</v>
      </c>
      <c r="R2838">
        <v>16.501100000000001</v>
      </c>
      <c r="S2838">
        <v>3.1966999999999999</v>
      </c>
      <c r="T2838">
        <v>5.6547499999999999</v>
      </c>
      <c r="U2838">
        <v>2.4915099999999999</v>
      </c>
      <c r="V2838">
        <v>0.77407499999999996</v>
      </c>
      <c r="W2838">
        <v>6.2270000000000003</v>
      </c>
      <c r="X2838">
        <v>0.77291500000000002</v>
      </c>
      <c r="Y2838">
        <v>0.63175300000000001</v>
      </c>
      <c r="Z2838">
        <v>4.9346899999999999E-2</v>
      </c>
      <c r="AA2838">
        <v>1.1329799999999999E-2</v>
      </c>
      <c r="AB2838">
        <v>1.3620800000000001E-2</v>
      </c>
      <c r="AC2838">
        <v>0.212725</v>
      </c>
      <c r="AD2838">
        <v>6.7702999999999999E-2</v>
      </c>
      <c r="AE2838">
        <v>3.6267599999999997E-2</v>
      </c>
      <c r="AF2838">
        <v>1.07673E-2</v>
      </c>
      <c r="AG2838">
        <v>9.0997999999999999E-3</v>
      </c>
      <c r="AH2838">
        <v>7.3037500000000003E-3</v>
      </c>
      <c r="AI2838">
        <v>9.8162500000000003E-3</v>
      </c>
      <c r="AJ2838">
        <v>2.38236E-2</v>
      </c>
      <c r="AK2838">
        <v>8.3688500000000006E-3</v>
      </c>
      <c r="AL2838">
        <v>5.2894700000000001E-3</v>
      </c>
      <c r="AM2838">
        <v>3.9963799999999999E-3</v>
      </c>
      <c r="AN2838">
        <v>3.0543200000000001E-3</v>
      </c>
      <c r="AO2838">
        <v>7.2662200000000003E-3</v>
      </c>
    </row>
    <row r="2839" spans="1:41" x14ac:dyDescent="0.35">
      <c r="A2839">
        <v>1</v>
      </c>
      <c r="B2839">
        <v>3</v>
      </c>
      <c r="C2839">
        <v>1</v>
      </c>
      <c r="D2839" t="s">
        <v>1252</v>
      </c>
      <c r="E2839" t="s">
        <v>1252</v>
      </c>
      <c r="F2839">
        <v>1</v>
      </c>
      <c r="G2839">
        <v>2002</v>
      </c>
      <c r="H2839">
        <v>1</v>
      </c>
      <c r="I2839" t="s">
        <v>1252</v>
      </c>
      <c r="J2839" t="s">
        <v>574</v>
      </c>
      <c r="K2839">
        <v>0</v>
      </c>
      <c r="L2839" s="2">
        <v>2.6737499999999999E-5</v>
      </c>
      <c r="M2839">
        <v>2.0858399999999998E-3</v>
      </c>
      <c r="N2839">
        <v>0.196072</v>
      </c>
      <c r="O2839">
        <v>0.97992000000000001</v>
      </c>
      <c r="P2839">
        <v>16.544499999999999</v>
      </c>
      <c r="Q2839">
        <v>1.6492</v>
      </c>
      <c r="R2839">
        <v>26.79</v>
      </c>
      <c r="S2839">
        <v>13.602399999999999</v>
      </c>
      <c r="T2839">
        <v>2.3501500000000002</v>
      </c>
      <c r="U2839">
        <v>3.9958900000000002</v>
      </c>
      <c r="V2839">
        <v>1.7379500000000001</v>
      </c>
      <c r="W2839">
        <v>0.53775899999999999</v>
      </c>
      <c r="X2839">
        <v>4.3214800000000002</v>
      </c>
      <c r="Y2839">
        <v>0.53641300000000003</v>
      </c>
      <c r="Z2839">
        <v>0.43862099999999998</v>
      </c>
      <c r="AA2839">
        <v>3.4278099999999999E-2</v>
      </c>
      <c r="AB2839">
        <v>7.8739199999999995E-3</v>
      </c>
      <c r="AC2839">
        <v>9.4703700000000005E-3</v>
      </c>
      <c r="AD2839">
        <v>0.14796400000000001</v>
      </c>
      <c r="AE2839">
        <v>4.7108200000000003E-2</v>
      </c>
      <c r="AF2839">
        <v>2.5242799999999999E-2</v>
      </c>
      <c r="AG2839">
        <v>7.49616E-3</v>
      </c>
      <c r="AH2839">
        <v>6.3366500000000001E-3</v>
      </c>
      <c r="AI2839">
        <v>5.0869399999999999E-3</v>
      </c>
      <c r="AJ2839">
        <v>6.8379699999999996E-3</v>
      </c>
      <c r="AK2839">
        <v>1.6597799999999999E-2</v>
      </c>
      <c r="AL2839">
        <v>5.8312399999999997E-3</v>
      </c>
      <c r="AM2839">
        <v>3.6859900000000001E-3</v>
      </c>
      <c r="AN2839">
        <v>2.7851799999999999E-3</v>
      </c>
      <c r="AO2839">
        <v>7.1942899999999999E-3</v>
      </c>
    </row>
    <row r="2840" spans="1:41" x14ac:dyDescent="0.35">
      <c r="A2840">
        <v>1</v>
      </c>
      <c r="B2840">
        <v>3</v>
      </c>
      <c r="C2840">
        <v>1</v>
      </c>
      <c r="D2840" t="s">
        <v>1252</v>
      </c>
      <c r="E2840" t="s">
        <v>1252</v>
      </c>
      <c r="F2840">
        <v>1</v>
      </c>
      <c r="G2840">
        <v>2003</v>
      </c>
      <c r="H2840">
        <v>1</v>
      </c>
      <c r="I2840" t="s">
        <v>1252</v>
      </c>
      <c r="J2840" t="s">
        <v>574</v>
      </c>
      <c r="K2840">
        <v>0</v>
      </c>
      <c r="L2840" s="2">
        <v>4.5856999999999998E-5</v>
      </c>
      <c r="M2840">
        <v>2.57091E-3</v>
      </c>
      <c r="N2840">
        <v>9.2885300000000004E-2</v>
      </c>
      <c r="O2840">
        <v>3.6325400000000001</v>
      </c>
      <c r="P2840">
        <v>5.3639299999999999</v>
      </c>
      <c r="Q2840">
        <v>33.332999999999998</v>
      </c>
      <c r="R2840">
        <v>1.8189</v>
      </c>
      <c r="S2840">
        <v>22.094200000000001</v>
      </c>
      <c r="T2840">
        <v>9.9950100000000006</v>
      </c>
      <c r="U2840">
        <v>1.6590199999999999</v>
      </c>
      <c r="V2840">
        <v>2.7839299999999998</v>
      </c>
      <c r="W2840">
        <v>1.2058500000000001</v>
      </c>
      <c r="X2840">
        <v>0.37274099999999999</v>
      </c>
      <c r="Y2840">
        <v>2.9956499999999999</v>
      </c>
      <c r="Z2840">
        <v>0.37201400000000001</v>
      </c>
      <c r="AA2840">
        <v>0.30436200000000002</v>
      </c>
      <c r="AB2840">
        <v>2.3798900000000001E-2</v>
      </c>
      <c r="AC2840">
        <v>5.4694799999999997E-3</v>
      </c>
      <c r="AD2840">
        <v>6.5813299999999998E-3</v>
      </c>
      <c r="AE2840">
        <v>0.102865</v>
      </c>
      <c r="AF2840">
        <v>3.27608E-2</v>
      </c>
      <c r="AG2840">
        <v>1.75598E-2</v>
      </c>
      <c r="AH2840">
        <v>5.2158600000000001E-3</v>
      </c>
      <c r="AI2840">
        <v>4.4099999999999999E-3</v>
      </c>
      <c r="AJ2840">
        <v>3.5409E-3</v>
      </c>
      <c r="AK2840">
        <v>4.76049E-3</v>
      </c>
      <c r="AL2840">
        <v>1.15566E-2</v>
      </c>
      <c r="AM2840">
        <v>4.0606399999999999E-3</v>
      </c>
      <c r="AN2840">
        <v>2.5670599999999999E-3</v>
      </c>
      <c r="AO2840">
        <v>6.9518399999999999E-3</v>
      </c>
    </row>
    <row r="2841" spans="1:41" x14ac:dyDescent="0.35">
      <c r="A2841">
        <v>1</v>
      </c>
      <c r="B2841">
        <v>3</v>
      </c>
      <c r="C2841">
        <v>1</v>
      </c>
      <c r="D2841" t="s">
        <v>1252</v>
      </c>
      <c r="E2841" t="s">
        <v>1252</v>
      </c>
      <c r="F2841">
        <v>1</v>
      </c>
      <c r="G2841">
        <v>2004</v>
      </c>
      <c r="H2841">
        <v>1</v>
      </c>
      <c r="I2841" t="s">
        <v>1252</v>
      </c>
      <c r="J2841" t="s">
        <v>574</v>
      </c>
      <c r="K2841">
        <v>0</v>
      </c>
      <c r="L2841" s="2">
        <v>4.5809900000000003E-5</v>
      </c>
      <c r="M2841">
        <v>3.9718100000000001E-3</v>
      </c>
      <c r="N2841">
        <v>0.103021</v>
      </c>
      <c r="O2841">
        <v>1.5458000000000001</v>
      </c>
      <c r="P2841">
        <v>17.816400000000002</v>
      </c>
      <c r="Q2841">
        <v>9.6528200000000002</v>
      </c>
      <c r="R2841">
        <v>32.721400000000003</v>
      </c>
      <c r="S2841">
        <v>1.3307</v>
      </c>
      <c r="T2841">
        <v>14.362500000000001</v>
      </c>
      <c r="U2841">
        <v>6.23</v>
      </c>
      <c r="V2841">
        <v>1.01936</v>
      </c>
      <c r="W2841">
        <v>1.7023999999999999</v>
      </c>
      <c r="X2841">
        <v>0.73639600000000005</v>
      </c>
      <c r="Y2841">
        <v>0.227608</v>
      </c>
      <c r="Z2841">
        <v>1.82992</v>
      </c>
      <c r="AA2841">
        <v>0.22736200000000001</v>
      </c>
      <c r="AB2841">
        <v>0.186111</v>
      </c>
      <c r="AC2841">
        <v>1.45594E-2</v>
      </c>
      <c r="AD2841">
        <v>3.34747E-3</v>
      </c>
      <c r="AE2841">
        <v>4.0294500000000004E-3</v>
      </c>
      <c r="AF2841">
        <v>6.2999899999999998E-2</v>
      </c>
      <c r="AG2841">
        <v>2.0069900000000002E-2</v>
      </c>
      <c r="AH2841">
        <v>1.076E-2</v>
      </c>
      <c r="AI2841">
        <v>3.1967499999999999E-3</v>
      </c>
      <c r="AJ2841">
        <v>2.7033199999999999E-3</v>
      </c>
      <c r="AK2841">
        <v>2.17089E-3</v>
      </c>
      <c r="AL2841">
        <v>2.9189799999999998E-3</v>
      </c>
      <c r="AM2841">
        <v>7.0869899999999996E-3</v>
      </c>
      <c r="AN2841">
        <v>2.4904100000000002E-3</v>
      </c>
      <c r="AO2841">
        <v>5.8394400000000004E-3</v>
      </c>
    </row>
    <row r="2842" spans="1:41" x14ac:dyDescent="0.35">
      <c r="A2842">
        <v>1</v>
      </c>
      <c r="B2842">
        <v>3</v>
      </c>
      <c r="C2842">
        <v>1</v>
      </c>
      <c r="D2842" t="s">
        <v>1252</v>
      </c>
      <c r="E2842" t="s">
        <v>1252</v>
      </c>
      <c r="F2842">
        <v>1</v>
      </c>
      <c r="G2842">
        <v>2005</v>
      </c>
      <c r="H2842">
        <v>1</v>
      </c>
      <c r="I2842" t="s">
        <v>1252</v>
      </c>
      <c r="J2842" t="s">
        <v>574</v>
      </c>
      <c r="K2842">
        <v>0</v>
      </c>
      <c r="L2842" s="2">
        <v>1.7583399999999998E-5</v>
      </c>
      <c r="M2842">
        <v>2.0245699999999998E-3</v>
      </c>
      <c r="N2842">
        <v>8.1095299999999995E-2</v>
      </c>
      <c r="O2842">
        <v>0.87167899999999998</v>
      </c>
      <c r="P2842">
        <v>3.8445299999999998</v>
      </c>
      <c r="Q2842">
        <v>16.213699999999999</v>
      </c>
      <c r="R2842">
        <v>4.7789599999999997</v>
      </c>
      <c r="S2842">
        <v>12.044600000000001</v>
      </c>
      <c r="T2842">
        <v>0.434448</v>
      </c>
      <c r="U2842">
        <v>4.4908900000000003</v>
      </c>
      <c r="V2842">
        <v>1.91899</v>
      </c>
      <c r="W2842">
        <v>0.31238500000000002</v>
      </c>
      <c r="X2842">
        <v>0.52091100000000001</v>
      </c>
      <c r="Y2842">
        <v>0.22528999999999999</v>
      </c>
      <c r="Z2842">
        <v>6.9656499999999996E-2</v>
      </c>
      <c r="AA2842">
        <v>0.56029399999999996</v>
      </c>
      <c r="AB2842">
        <v>6.9650000000000004E-2</v>
      </c>
      <c r="AC2842">
        <v>5.7039800000000002E-2</v>
      </c>
      <c r="AD2842">
        <v>4.4640799999999996E-3</v>
      </c>
      <c r="AE2842">
        <v>1.0267500000000001E-3</v>
      </c>
      <c r="AF2842">
        <v>1.23632E-3</v>
      </c>
      <c r="AG2842">
        <v>1.9335100000000001E-2</v>
      </c>
      <c r="AH2842">
        <v>6.1610199999999997E-3</v>
      </c>
      <c r="AI2842">
        <v>3.3037700000000001E-3</v>
      </c>
      <c r="AJ2842">
        <v>9.8170399999999991E-4</v>
      </c>
      <c r="AK2842">
        <v>8.3029899999999995E-4</v>
      </c>
      <c r="AL2842">
        <v>6.6685400000000004E-4</v>
      </c>
      <c r="AM2842">
        <v>8.96758E-4</v>
      </c>
      <c r="AN2842">
        <v>2.1774699999999999E-3</v>
      </c>
      <c r="AO2842">
        <v>2.55996E-3</v>
      </c>
    </row>
    <row r="2843" spans="1:41" x14ac:dyDescent="0.35">
      <c r="A2843">
        <v>1</v>
      </c>
      <c r="B2843">
        <v>3</v>
      </c>
      <c r="C2843">
        <v>1</v>
      </c>
      <c r="D2843" t="s">
        <v>1252</v>
      </c>
      <c r="E2843" t="s">
        <v>1252</v>
      </c>
      <c r="F2843">
        <v>1</v>
      </c>
      <c r="G2843">
        <v>2006</v>
      </c>
      <c r="H2843">
        <v>1</v>
      </c>
      <c r="I2843" t="s">
        <v>1252</v>
      </c>
      <c r="J2843" t="s">
        <v>574</v>
      </c>
      <c r="K2843">
        <v>0</v>
      </c>
      <c r="L2843" s="2">
        <v>1.98509E-6</v>
      </c>
      <c r="M2843">
        <v>2.54782E-4</v>
      </c>
      <c r="N2843">
        <v>1.3540699999999999E-2</v>
      </c>
      <c r="O2843">
        <v>0.22437299999999999</v>
      </c>
      <c r="P2843">
        <v>0.70715700000000004</v>
      </c>
      <c r="Q2843">
        <v>1.1383700000000001</v>
      </c>
      <c r="R2843">
        <v>2.6053999999999999</v>
      </c>
      <c r="S2843">
        <v>0.56950900000000004</v>
      </c>
      <c r="T2843">
        <v>1.2701100000000001</v>
      </c>
      <c r="U2843">
        <v>4.37986E-2</v>
      </c>
      <c r="V2843">
        <v>0.44549699999999998</v>
      </c>
      <c r="W2843">
        <v>0.189272</v>
      </c>
      <c r="X2843">
        <v>3.0754099999999999E-2</v>
      </c>
      <c r="Y2843">
        <v>5.1266699999999998E-2</v>
      </c>
      <c r="Z2843">
        <v>2.2178E-2</v>
      </c>
      <c r="AA2843">
        <v>6.8601299999999999E-3</v>
      </c>
      <c r="AB2843">
        <v>5.5206900000000003E-2</v>
      </c>
      <c r="AC2843">
        <v>6.8658599999999997E-3</v>
      </c>
      <c r="AD2843">
        <v>5.6250900000000001E-3</v>
      </c>
      <c r="AE2843">
        <v>4.4039099999999999E-4</v>
      </c>
      <c r="AF2843">
        <v>1.0132300000000001E-4</v>
      </c>
      <c r="AG2843">
        <v>1.22037E-4</v>
      </c>
      <c r="AH2843">
        <v>1.9090000000000001E-3</v>
      </c>
      <c r="AI2843">
        <v>6.0841499999999995E-4</v>
      </c>
      <c r="AJ2843">
        <v>3.2631000000000001E-4</v>
      </c>
      <c r="AK2843" s="2">
        <v>9.6976499999999996E-5</v>
      </c>
      <c r="AL2843" s="2">
        <v>8.2030499999999993E-5</v>
      </c>
      <c r="AM2843" s="2">
        <v>6.5890199999999995E-5</v>
      </c>
      <c r="AN2843" s="2">
        <v>8.8615800000000006E-5</v>
      </c>
      <c r="AO2843">
        <v>4.6824600000000002E-4</v>
      </c>
    </row>
    <row r="2844" spans="1:41" x14ac:dyDescent="0.35">
      <c r="A2844">
        <v>1</v>
      </c>
      <c r="B2844">
        <v>3</v>
      </c>
      <c r="C2844">
        <v>1</v>
      </c>
      <c r="D2844" t="s">
        <v>1252</v>
      </c>
      <c r="E2844" t="s">
        <v>1252</v>
      </c>
      <c r="F2844">
        <v>1</v>
      </c>
      <c r="G2844">
        <v>2007</v>
      </c>
      <c r="H2844">
        <v>1</v>
      </c>
      <c r="I2844" t="s">
        <v>1252</v>
      </c>
      <c r="J2844" t="s">
        <v>574</v>
      </c>
      <c r="K2844">
        <v>0</v>
      </c>
      <c r="L2844" s="2">
        <v>7.3951599999999997E-6</v>
      </c>
      <c r="M2844">
        <v>5.9496899999999999E-4</v>
      </c>
      <c r="N2844">
        <v>3.5268500000000001E-2</v>
      </c>
      <c r="O2844">
        <v>0.77593000000000001</v>
      </c>
      <c r="P2844">
        <v>3.7720400000000001</v>
      </c>
      <c r="Q2844">
        <v>4.3422499999999999</v>
      </c>
      <c r="R2844">
        <v>3.79833</v>
      </c>
      <c r="S2844">
        <v>6.4557799999999999</v>
      </c>
      <c r="T2844">
        <v>1.2499499999999999</v>
      </c>
      <c r="U2844">
        <v>2.66669</v>
      </c>
      <c r="V2844">
        <v>9.0519299999999997E-2</v>
      </c>
      <c r="W2844">
        <v>0.91563399999999995</v>
      </c>
      <c r="X2844">
        <v>0.38834999999999997</v>
      </c>
      <c r="Y2844">
        <v>6.3087299999999999E-2</v>
      </c>
      <c r="Z2844">
        <v>0.1052</v>
      </c>
      <c r="AA2844">
        <v>4.5532200000000002E-2</v>
      </c>
      <c r="AB2844">
        <v>1.40915E-2</v>
      </c>
      <c r="AC2844">
        <v>0.113457</v>
      </c>
      <c r="AD2844">
        <v>1.4116500000000001E-2</v>
      </c>
      <c r="AE2844">
        <v>1.1569899999999999E-2</v>
      </c>
      <c r="AF2844">
        <v>9.0611999999999995E-4</v>
      </c>
      <c r="AG2844">
        <v>2.08536E-4</v>
      </c>
      <c r="AH2844">
        <v>2.5123099999999998E-4</v>
      </c>
      <c r="AI2844">
        <v>3.9307999999999999E-3</v>
      </c>
      <c r="AJ2844">
        <v>1.2530099999999999E-3</v>
      </c>
      <c r="AK2844">
        <v>6.7213400000000001E-4</v>
      </c>
      <c r="AL2844">
        <v>1.99779E-4</v>
      </c>
      <c r="AM2844" s="2">
        <v>1.6901000000000001E-4</v>
      </c>
      <c r="AN2844">
        <v>1.35771E-4</v>
      </c>
      <c r="AO2844">
        <v>1.14777E-3</v>
      </c>
    </row>
    <row r="2845" spans="1:41" x14ac:dyDescent="0.35">
      <c r="A2845">
        <v>1</v>
      </c>
      <c r="B2845">
        <v>3</v>
      </c>
      <c r="C2845">
        <v>1</v>
      </c>
      <c r="D2845" t="s">
        <v>1252</v>
      </c>
      <c r="E2845" t="s">
        <v>1252</v>
      </c>
      <c r="F2845">
        <v>1</v>
      </c>
      <c r="G2845">
        <v>2008</v>
      </c>
      <c r="H2845">
        <v>1</v>
      </c>
      <c r="I2845" t="s">
        <v>1252</v>
      </c>
      <c r="J2845" t="s">
        <v>574</v>
      </c>
      <c r="K2845">
        <v>0</v>
      </c>
      <c r="L2845" s="2">
        <v>3.8488399999999997E-6</v>
      </c>
      <c r="M2845">
        <v>2.9038799999999999E-4</v>
      </c>
      <c r="N2845">
        <v>1.0793000000000001E-2</v>
      </c>
      <c r="O2845">
        <v>0.26494800000000002</v>
      </c>
      <c r="P2845">
        <v>1.7114799999999999</v>
      </c>
      <c r="Q2845">
        <v>3.04297</v>
      </c>
      <c r="R2845">
        <v>1.9068000000000001</v>
      </c>
      <c r="S2845">
        <v>1.24102</v>
      </c>
      <c r="T2845">
        <v>1.87157</v>
      </c>
      <c r="U2845">
        <v>0.34711599999999998</v>
      </c>
      <c r="V2845">
        <v>0.729634</v>
      </c>
      <c r="W2845">
        <v>2.4644900000000001E-2</v>
      </c>
      <c r="X2845">
        <v>0.24896199999999999</v>
      </c>
      <c r="Y2845">
        <v>0.105597</v>
      </c>
      <c r="Z2845">
        <v>1.7163000000000001E-2</v>
      </c>
      <c r="AA2845">
        <v>2.8638400000000001E-2</v>
      </c>
      <c r="AB2845">
        <v>1.24032E-2</v>
      </c>
      <c r="AC2845">
        <v>3.8408800000000001E-3</v>
      </c>
      <c r="AD2845">
        <v>3.0941099999999999E-2</v>
      </c>
      <c r="AE2845">
        <v>3.8514899999999999E-3</v>
      </c>
      <c r="AF2845">
        <v>3.1579500000000001E-3</v>
      </c>
      <c r="AG2845">
        <v>2.4740599999999998E-4</v>
      </c>
      <c r="AH2845" s="2">
        <v>5.69552E-5</v>
      </c>
      <c r="AI2845" s="2">
        <v>6.8633400000000006E-5</v>
      </c>
      <c r="AJ2845">
        <v>1.07408E-3</v>
      </c>
      <c r="AK2845">
        <v>3.4244700000000001E-4</v>
      </c>
      <c r="AL2845">
        <v>1.83723E-4</v>
      </c>
      <c r="AM2845" s="2">
        <v>5.4616200000000001E-5</v>
      </c>
      <c r="AN2845" s="2">
        <v>4.6210600000000001E-5</v>
      </c>
      <c r="AO2845">
        <v>3.5105999999999999E-4</v>
      </c>
    </row>
    <row r="2846" spans="1:41" x14ac:dyDescent="0.35">
      <c r="A2846">
        <v>1</v>
      </c>
      <c r="B2846">
        <v>3</v>
      </c>
      <c r="C2846">
        <v>1</v>
      </c>
      <c r="D2846" t="s">
        <v>1252</v>
      </c>
      <c r="E2846" t="s">
        <v>1252</v>
      </c>
      <c r="F2846">
        <v>1</v>
      </c>
      <c r="G2846">
        <v>2009</v>
      </c>
      <c r="H2846">
        <v>1</v>
      </c>
      <c r="I2846" t="s">
        <v>1252</v>
      </c>
      <c r="J2846" t="s">
        <v>574</v>
      </c>
      <c r="K2846">
        <v>0</v>
      </c>
      <c r="L2846" s="2">
        <v>1.0661700000000001E-6</v>
      </c>
      <c r="M2846">
        <v>1.73838E-4</v>
      </c>
      <c r="N2846">
        <v>6.0609699999999997E-3</v>
      </c>
      <c r="O2846">
        <v>9.3320100000000003E-2</v>
      </c>
      <c r="P2846">
        <v>0.67284699999999997</v>
      </c>
      <c r="Q2846">
        <v>1.5905800000000001</v>
      </c>
      <c r="R2846">
        <v>1.5407900000000001</v>
      </c>
      <c r="S2846">
        <v>0.71900900000000001</v>
      </c>
      <c r="T2846">
        <v>0.41550999999999999</v>
      </c>
      <c r="U2846">
        <v>0.60055700000000001</v>
      </c>
      <c r="V2846">
        <v>0.109781</v>
      </c>
      <c r="W2846">
        <v>0.22967799999999999</v>
      </c>
      <c r="X2846">
        <v>7.7490600000000003E-3</v>
      </c>
      <c r="Y2846">
        <v>7.8295199999999995E-2</v>
      </c>
      <c r="Z2846">
        <v>3.32299E-2</v>
      </c>
      <c r="AA2846">
        <v>5.4050299999999999E-3</v>
      </c>
      <c r="AB2846">
        <v>9.0255000000000005E-3</v>
      </c>
      <c r="AC2846">
        <v>3.9115399999999998E-3</v>
      </c>
      <c r="AD2846">
        <v>1.21199E-3</v>
      </c>
      <c r="AE2846">
        <v>9.7685299999999992E-3</v>
      </c>
      <c r="AF2846">
        <v>1.2165100000000001E-3</v>
      </c>
      <c r="AG2846">
        <v>9.9783100000000002E-4</v>
      </c>
      <c r="AH2846" s="2">
        <v>7.8199499999999996E-5</v>
      </c>
      <c r="AI2846" s="2">
        <v>1.80073E-5</v>
      </c>
      <c r="AJ2846" s="2">
        <v>2.1704799999999999E-5</v>
      </c>
      <c r="AK2846">
        <v>3.3974299999999999E-4</v>
      </c>
      <c r="AL2846">
        <v>1.0833800000000001E-4</v>
      </c>
      <c r="AM2846" s="2">
        <v>5.81328E-5</v>
      </c>
      <c r="AN2846" s="2">
        <v>1.7283999999999999E-5</v>
      </c>
      <c r="AO2846">
        <v>1.2576800000000001E-4</v>
      </c>
    </row>
    <row r="2847" spans="1:41" x14ac:dyDescent="0.35">
      <c r="A2847">
        <v>1</v>
      </c>
      <c r="B2847">
        <v>3</v>
      </c>
      <c r="C2847">
        <v>1</v>
      </c>
      <c r="D2847" t="s">
        <v>1252</v>
      </c>
      <c r="E2847" t="s">
        <v>1252</v>
      </c>
      <c r="F2847">
        <v>1</v>
      </c>
      <c r="G2847">
        <v>2010</v>
      </c>
      <c r="H2847">
        <v>1</v>
      </c>
      <c r="I2847" t="s">
        <v>1252</v>
      </c>
      <c r="J2847" t="s">
        <v>574</v>
      </c>
      <c r="K2847">
        <v>0</v>
      </c>
      <c r="L2847" s="2">
        <v>4.4884899999999996E-6</v>
      </c>
      <c r="M2847" s="2">
        <v>4.48775E-4</v>
      </c>
      <c r="N2847">
        <v>3.3769899999999999E-2</v>
      </c>
      <c r="O2847">
        <v>0.48675400000000002</v>
      </c>
      <c r="P2847">
        <v>2.1954400000000001</v>
      </c>
      <c r="Q2847">
        <v>5.77773</v>
      </c>
      <c r="R2847">
        <v>7.42544</v>
      </c>
      <c r="S2847">
        <v>5.34816</v>
      </c>
      <c r="T2847">
        <v>2.2136800000000001</v>
      </c>
      <c r="U2847">
        <v>1.2253099999999999</v>
      </c>
      <c r="V2847">
        <v>1.7449399999999999</v>
      </c>
      <c r="W2847">
        <v>0.31742900000000002</v>
      </c>
      <c r="X2847">
        <v>0.66330100000000003</v>
      </c>
      <c r="Y2847">
        <v>2.2381999999999999E-2</v>
      </c>
      <c r="Z2847">
        <v>0.22628100000000001</v>
      </c>
      <c r="AA2847">
        <v>9.6107600000000001E-2</v>
      </c>
      <c r="AB2847">
        <v>1.56437E-2</v>
      </c>
      <c r="AC2847">
        <v>2.61395E-2</v>
      </c>
      <c r="AD2847">
        <v>1.1335100000000001E-2</v>
      </c>
      <c r="AE2847">
        <v>3.51396E-3</v>
      </c>
      <c r="AF2847">
        <v>2.8334399999999999E-2</v>
      </c>
      <c r="AG2847">
        <v>3.5299099999999998E-3</v>
      </c>
      <c r="AH2847" s="2">
        <v>2.89631E-3</v>
      </c>
      <c r="AI2847" s="2">
        <v>2.2704499999999999E-4</v>
      </c>
      <c r="AJ2847" s="2">
        <v>5.22951E-5</v>
      </c>
      <c r="AK2847" s="2">
        <v>6.3045899999999999E-5</v>
      </c>
      <c r="AL2847">
        <v>9.8702100000000004E-4</v>
      </c>
      <c r="AM2847" s="2">
        <v>3.1479400000000002E-4</v>
      </c>
      <c r="AN2847" s="2">
        <v>1.68939E-4</v>
      </c>
      <c r="AO2847">
        <v>4.1586999999999999E-4</v>
      </c>
    </row>
    <row r="2848" spans="1:41" x14ac:dyDescent="0.35">
      <c r="A2848">
        <v>1</v>
      </c>
      <c r="B2848">
        <v>3</v>
      </c>
      <c r="C2848">
        <v>1</v>
      </c>
      <c r="D2848" t="s">
        <v>1252</v>
      </c>
      <c r="E2848" t="s">
        <v>1252</v>
      </c>
      <c r="F2848">
        <v>1</v>
      </c>
      <c r="G2848">
        <v>2011</v>
      </c>
      <c r="H2848">
        <v>1</v>
      </c>
      <c r="I2848" t="s">
        <v>1252</v>
      </c>
      <c r="J2848" t="s">
        <v>574</v>
      </c>
      <c r="K2848">
        <v>0</v>
      </c>
      <c r="L2848" s="2">
        <v>2.2071999999999998E-6</v>
      </c>
      <c r="M2848">
        <v>9.9125199999999998E-4</v>
      </c>
      <c r="N2848">
        <v>4.5734400000000001E-2</v>
      </c>
      <c r="O2848">
        <v>1.4220200000000001</v>
      </c>
      <c r="P2848">
        <v>5.9965999999999999</v>
      </c>
      <c r="Q2848">
        <v>9.8490699999999993</v>
      </c>
      <c r="R2848">
        <v>14.0535</v>
      </c>
      <c r="S2848">
        <v>13.397399999999999</v>
      </c>
      <c r="T2848">
        <v>8.5433599999999998</v>
      </c>
      <c r="U2848">
        <v>3.3827099999999999</v>
      </c>
      <c r="V2848">
        <v>1.8433900000000001</v>
      </c>
      <c r="W2848">
        <v>2.6113900000000001</v>
      </c>
      <c r="X2848">
        <v>0.47438999999999998</v>
      </c>
      <c r="Y2848">
        <v>0.99137500000000001</v>
      </c>
      <c r="Z2848">
        <v>3.3472799999999997E-2</v>
      </c>
      <c r="AA2848">
        <v>0.33866600000000002</v>
      </c>
      <c r="AB2848">
        <v>0.14394899999999999</v>
      </c>
      <c r="AC2848">
        <v>2.3447099999999998E-2</v>
      </c>
      <c r="AD2848">
        <v>3.9202399999999998E-2</v>
      </c>
      <c r="AE2848">
        <v>1.7008700000000002E-2</v>
      </c>
      <c r="AF2848">
        <v>5.2752600000000004E-3</v>
      </c>
      <c r="AG2848">
        <v>4.2553399999999998E-2</v>
      </c>
      <c r="AH2848">
        <v>5.3031099999999998E-3</v>
      </c>
      <c r="AI2848">
        <v>4.3525100000000004E-3</v>
      </c>
      <c r="AJ2848" s="2">
        <v>3.4128499999999998E-4</v>
      </c>
      <c r="AK2848" s="2">
        <v>7.8624700000000006E-5</v>
      </c>
      <c r="AL2848" s="2">
        <v>9.4806E-5</v>
      </c>
      <c r="AM2848">
        <v>1.48449E-3</v>
      </c>
      <c r="AN2848">
        <v>4.7352800000000002E-4</v>
      </c>
      <c r="AO2848">
        <v>8.8000399999999999E-4</v>
      </c>
    </row>
    <row r="2849" spans="1:41" x14ac:dyDescent="0.35">
      <c r="A2849">
        <v>1</v>
      </c>
      <c r="B2849">
        <v>3</v>
      </c>
      <c r="C2849">
        <v>1</v>
      </c>
      <c r="D2849" t="s">
        <v>1252</v>
      </c>
      <c r="E2849" t="s">
        <v>1252</v>
      </c>
      <c r="F2849">
        <v>1</v>
      </c>
      <c r="G2849">
        <v>2012</v>
      </c>
      <c r="H2849">
        <v>1</v>
      </c>
      <c r="I2849" t="s">
        <v>1252</v>
      </c>
      <c r="J2849" t="s">
        <v>574</v>
      </c>
      <c r="K2849">
        <v>0</v>
      </c>
      <c r="L2849" s="2">
        <v>5.0533700000000002E-6</v>
      </c>
      <c r="M2849">
        <v>1.05091E-4</v>
      </c>
      <c r="N2849">
        <v>2.1760600000000001E-2</v>
      </c>
      <c r="O2849">
        <v>0.414211</v>
      </c>
      <c r="P2849">
        <v>3.7633000000000001</v>
      </c>
      <c r="Q2849">
        <v>5.7789700000000002</v>
      </c>
      <c r="R2849">
        <v>5.1499600000000001</v>
      </c>
      <c r="S2849">
        <v>5.45655</v>
      </c>
      <c r="T2849">
        <v>4.6111300000000002</v>
      </c>
      <c r="U2849">
        <v>2.8159700000000001</v>
      </c>
      <c r="V2849">
        <v>1.0986899999999999</v>
      </c>
      <c r="W2849">
        <v>0.59597699999999998</v>
      </c>
      <c r="X2849">
        <v>0.84351299999999996</v>
      </c>
      <c r="Y2849">
        <v>0.15330299999999999</v>
      </c>
      <c r="Z2849">
        <v>0.320662</v>
      </c>
      <c r="AA2849">
        <v>1.08377E-2</v>
      </c>
      <c r="AB2849">
        <v>0.10975600000000001</v>
      </c>
      <c r="AC2849">
        <v>4.6691700000000003E-2</v>
      </c>
      <c r="AD2849">
        <v>7.6111199999999999E-3</v>
      </c>
      <c r="AE2849">
        <v>1.27338E-2</v>
      </c>
      <c r="AF2849">
        <v>5.5279099999999996E-3</v>
      </c>
      <c r="AG2849">
        <v>1.71532E-3</v>
      </c>
      <c r="AH2849">
        <v>1.3842500000000001E-2</v>
      </c>
      <c r="AI2849">
        <v>1.7257100000000001E-3</v>
      </c>
      <c r="AJ2849">
        <v>1.4168099999999999E-3</v>
      </c>
      <c r="AK2849" s="2">
        <v>1.11123E-4</v>
      </c>
      <c r="AL2849" s="2">
        <v>2.5606099999999999E-5</v>
      </c>
      <c r="AM2849" s="2">
        <v>3.0882200000000001E-5</v>
      </c>
      <c r="AN2849">
        <v>4.8365099999999998E-4</v>
      </c>
      <c r="AO2849">
        <v>4.4117000000000001E-4</v>
      </c>
    </row>
    <row r="2850" spans="1:41" x14ac:dyDescent="0.35">
      <c r="A2850">
        <v>1</v>
      </c>
      <c r="B2850">
        <v>3</v>
      </c>
      <c r="C2850">
        <v>1</v>
      </c>
      <c r="D2850" t="s">
        <v>1252</v>
      </c>
      <c r="E2850" t="s">
        <v>1252</v>
      </c>
      <c r="F2850">
        <v>1</v>
      </c>
      <c r="G2850">
        <v>2013</v>
      </c>
      <c r="H2850">
        <v>1</v>
      </c>
      <c r="I2850" t="s">
        <v>1252</v>
      </c>
      <c r="J2850" t="s">
        <v>574</v>
      </c>
      <c r="K2850">
        <v>0</v>
      </c>
      <c r="L2850" s="2">
        <v>1.99778E-6</v>
      </c>
      <c r="M2850" s="2">
        <v>3.9592700000000002E-4</v>
      </c>
      <c r="N2850">
        <v>3.78737E-3</v>
      </c>
      <c r="O2850">
        <v>0.32213000000000003</v>
      </c>
      <c r="P2850">
        <v>1.78067</v>
      </c>
      <c r="Q2850">
        <v>5.8547700000000003</v>
      </c>
      <c r="R2850">
        <v>4.8549100000000003</v>
      </c>
      <c r="S2850">
        <v>3.2017199999999999</v>
      </c>
      <c r="T2850">
        <v>3.0001099999999998</v>
      </c>
      <c r="U2850">
        <v>2.4246300000000001</v>
      </c>
      <c r="V2850">
        <v>1.4581999999999999</v>
      </c>
      <c r="W2850">
        <v>0.56625999999999999</v>
      </c>
      <c r="X2850">
        <v>0.30692999999999998</v>
      </c>
      <c r="Y2850">
        <v>0.43471500000000002</v>
      </c>
      <c r="Z2850">
        <v>7.9099900000000001E-2</v>
      </c>
      <c r="AA2850">
        <v>0.165661</v>
      </c>
      <c r="AB2850">
        <v>5.6056300000000003E-3</v>
      </c>
      <c r="AC2850">
        <v>5.6830499999999999E-2</v>
      </c>
      <c r="AD2850">
        <v>2.4199100000000001E-2</v>
      </c>
      <c r="AE2850">
        <v>3.9478400000000002E-3</v>
      </c>
      <c r="AF2850">
        <v>6.6095399999999997E-3</v>
      </c>
      <c r="AG2850">
        <v>2.8710200000000002E-3</v>
      </c>
      <c r="AH2850">
        <v>8.9134100000000003E-4</v>
      </c>
      <c r="AI2850">
        <v>7.1962600000000003E-3</v>
      </c>
      <c r="AJ2850">
        <v>8.9747999999999998E-4</v>
      </c>
      <c r="AK2850">
        <v>7.3707000000000004E-4</v>
      </c>
      <c r="AL2850" s="2">
        <v>5.7825799999999998E-5</v>
      </c>
      <c r="AM2850" s="2">
        <v>1.3328200000000001E-5</v>
      </c>
      <c r="AN2850" s="2">
        <v>1.6078200000000001E-5</v>
      </c>
      <c r="AO2850">
        <v>4.8171899999999997E-4</v>
      </c>
    </row>
    <row r="2851" spans="1:41" x14ac:dyDescent="0.35">
      <c r="A2851">
        <v>1</v>
      </c>
      <c r="B2851">
        <v>3</v>
      </c>
      <c r="C2851">
        <v>1</v>
      </c>
      <c r="D2851" t="s">
        <v>1252</v>
      </c>
      <c r="E2851" t="s">
        <v>1252</v>
      </c>
      <c r="F2851">
        <v>1</v>
      </c>
      <c r="G2851">
        <v>2014</v>
      </c>
      <c r="H2851">
        <v>1</v>
      </c>
      <c r="I2851" t="s">
        <v>1252</v>
      </c>
      <c r="J2851" t="s">
        <v>574</v>
      </c>
      <c r="K2851">
        <v>0</v>
      </c>
      <c r="L2851" s="2">
        <v>2.12306E-7</v>
      </c>
      <c r="M2851" s="2">
        <v>5.1856599999999999E-6</v>
      </c>
      <c r="N2851">
        <v>4.7282900000000002E-4</v>
      </c>
      <c r="O2851">
        <v>1.8559099999999999E-3</v>
      </c>
      <c r="P2851">
        <v>4.5803400000000001E-2</v>
      </c>
      <c r="Q2851">
        <v>9.1736499999999999E-2</v>
      </c>
      <c r="R2851">
        <v>0.163269</v>
      </c>
      <c r="S2851">
        <v>0.100423</v>
      </c>
      <c r="T2851">
        <v>5.8672599999999998E-2</v>
      </c>
      <c r="U2851">
        <v>5.2645999999999998E-2</v>
      </c>
      <c r="V2851">
        <v>4.1944299999999997E-2</v>
      </c>
      <c r="W2851">
        <v>2.5130599999999999E-2</v>
      </c>
      <c r="X2851">
        <v>9.7600399999999993E-3</v>
      </c>
      <c r="Y2851">
        <v>5.2981900000000004E-3</v>
      </c>
      <c r="Z2851">
        <v>7.5182299999999999E-3</v>
      </c>
      <c r="AA2851">
        <v>1.3705900000000001E-3</v>
      </c>
      <c r="AB2851">
        <v>2.8754499999999999E-3</v>
      </c>
      <c r="AC2851" s="2">
        <v>9.7449199999999995E-5</v>
      </c>
      <c r="AD2851">
        <v>9.8927299999999993E-4</v>
      </c>
      <c r="AE2851">
        <v>4.21731E-4</v>
      </c>
      <c r="AF2851" s="2">
        <v>6.8869700000000002E-5</v>
      </c>
      <c r="AG2851">
        <v>1.15401E-4</v>
      </c>
      <c r="AH2851" s="2">
        <v>5.0164100000000003E-5</v>
      </c>
      <c r="AI2851" s="2">
        <v>1.5583800000000001E-5</v>
      </c>
      <c r="AJ2851">
        <v>1.2588399999999999E-4</v>
      </c>
      <c r="AK2851" s="2">
        <v>1.57068E-5</v>
      </c>
      <c r="AL2851" s="2">
        <v>1.29045E-5</v>
      </c>
      <c r="AM2851" s="2">
        <v>1.0127700000000001E-6</v>
      </c>
      <c r="AN2851" s="2">
        <v>2.3351100000000001E-7</v>
      </c>
      <c r="AO2851" s="2">
        <v>8.7286699999999996E-6</v>
      </c>
    </row>
    <row r="2852" spans="1:41" x14ac:dyDescent="0.35">
      <c r="A2852">
        <v>1</v>
      </c>
      <c r="B2852">
        <v>3</v>
      </c>
      <c r="C2852">
        <v>1</v>
      </c>
      <c r="D2852" t="s">
        <v>1252</v>
      </c>
      <c r="E2852" t="s">
        <v>1252</v>
      </c>
      <c r="F2852">
        <v>1</v>
      </c>
      <c r="G2852">
        <v>2015</v>
      </c>
      <c r="H2852">
        <v>1</v>
      </c>
      <c r="I2852" t="s">
        <v>1252</v>
      </c>
      <c r="J2852" t="s">
        <v>574</v>
      </c>
      <c r="K2852">
        <v>0</v>
      </c>
      <c r="L2852" s="2">
        <v>0</v>
      </c>
      <c r="M2852" s="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s="2">
        <v>0</v>
      </c>
      <c r="AG2852">
        <v>0</v>
      </c>
      <c r="AH2852" s="2">
        <v>0</v>
      </c>
      <c r="AI2852" s="2">
        <v>0</v>
      </c>
      <c r="AJ2852">
        <v>0</v>
      </c>
      <c r="AK2852" s="2">
        <v>0</v>
      </c>
      <c r="AL2852" s="2">
        <v>0</v>
      </c>
      <c r="AM2852" s="2">
        <v>0</v>
      </c>
      <c r="AN2852" s="2">
        <v>0</v>
      </c>
      <c r="AO2852" s="2">
        <v>0</v>
      </c>
    </row>
    <row r="2853" spans="1:41" x14ac:dyDescent="0.35">
      <c r="A2853">
        <v>1</v>
      </c>
      <c r="B2853">
        <v>3</v>
      </c>
      <c r="C2853">
        <v>1</v>
      </c>
      <c r="D2853" t="s">
        <v>1252</v>
      </c>
      <c r="E2853" t="s">
        <v>1252</v>
      </c>
      <c r="F2853">
        <v>1</v>
      </c>
      <c r="G2853">
        <v>2016</v>
      </c>
      <c r="H2853">
        <v>1</v>
      </c>
      <c r="I2853" t="s">
        <v>1252</v>
      </c>
      <c r="J2853" t="s">
        <v>574</v>
      </c>
      <c r="K2853">
        <v>0</v>
      </c>
      <c r="L2853" s="2">
        <v>1.5424399999999999E-7</v>
      </c>
      <c r="M2853" s="2">
        <v>7.1637900000000001E-5</v>
      </c>
      <c r="N2853">
        <v>2.0746699999999998E-3</v>
      </c>
      <c r="O2853">
        <v>9.7662700000000005E-3</v>
      </c>
      <c r="P2853">
        <v>0.106932</v>
      </c>
      <c r="Q2853">
        <v>4.3943299999999998E-2</v>
      </c>
      <c r="R2853">
        <v>0.21378800000000001</v>
      </c>
      <c r="S2853">
        <v>0.176205</v>
      </c>
      <c r="T2853">
        <v>0.21251300000000001</v>
      </c>
      <c r="U2853">
        <v>0.11371100000000001</v>
      </c>
      <c r="V2853">
        <v>6.3788600000000001E-2</v>
      </c>
      <c r="W2853">
        <v>5.68018E-2</v>
      </c>
      <c r="X2853">
        <v>4.5377300000000002E-2</v>
      </c>
      <c r="Y2853">
        <v>2.7345299999999999E-2</v>
      </c>
      <c r="Z2853">
        <v>1.06894E-2</v>
      </c>
      <c r="AA2853">
        <v>5.83965E-3</v>
      </c>
      <c r="AB2853">
        <v>8.3356400000000001E-3</v>
      </c>
      <c r="AC2853">
        <v>1.52776E-3</v>
      </c>
      <c r="AD2853">
        <v>3.2206100000000001E-3</v>
      </c>
      <c r="AE2853">
        <v>1.09614E-4</v>
      </c>
      <c r="AF2853">
        <v>1.11699E-3</v>
      </c>
      <c r="AG2853">
        <v>4.7777799999999999E-4</v>
      </c>
      <c r="AH2853" s="2">
        <v>7.8254099999999993E-5</v>
      </c>
      <c r="AI2853">
        <v>1.3147000000000001E-4</v>
      </c>
      <c r="AJ2853" s="2">
        <v>5.7281699999999997E-5</v>
      </c>
      <c r="AK2853" s="2">
        <v>1.78313E-5</v>
      </c>
      <c r="AL2853">
        <v>1.4429800000000001E-4</v>
      </c>
      <c r="AM2853" s="2">
        <v>1.8033199999999999E-5</v>
      </c>
      <c r="AN2853" s="2">
        <v>1.4837299999999999E-5</v>
      </c>
      <c r="AO2853" s="2">
        <v>1.15146E-5</v>
      </c>
    </row>
    <row r="2854" spans="1:41" x14ac:dyDescent="0.35">
      <c r="A2854">
        <v>1</v>
      </c>
      <c r="B2854">
        <v>3</v>
      </c>
      <c r="C2854">
        <v>1</v>
      </c>
      <c r="D2854" t="s">
        <v>1252</v>
      </c>
      <c r="E2854" t="s">
        <v>1252</v>
      </c>
      <c r="F2854">
        <v>1</v>
      </c>
      <c r="G2854">
        <v>2017</v>
      </c>
      <c r="H2854">
        <v>1</v>
      </c>
      <c r="I2854" t="s">
        <v>1252</v>
      </c>
      <c r="J2854" t="s">
        <v>574</v>
      </c>
      <c r="K2854">
        <v>0</v>
      </c>
      <c r="L2854" s="2">
        <v>0</v>
      </c>
      <c r="M2854" s="2">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s="2">
        <v>0</v>
      </c>
      <c r="AK2854" s="2">
        <v>0</v>
      </c>
      <c r="AL2854">
        <v>0</v>
      </c>
      <c r="AM2854" s="2">
        <v>0</v>
      </c>
      <c r="AN2854" s="2">
        <v>0</v>
      </c>
      <c r="AO2854" s="2">
        <v>0</v>
      </c>
    </row>
    <row r="2855" spans="1:41" x14ac:dyDescent="0.35">
      <c r="A2855">
        <v>1</v>
      </c>
      <c r="B2855">
        <v>3</v>
      </c>
      <c r="C2855">
        <v>1</v>
      </c>
      <c r="D2855" t="s">
        <v>1252</v>
      </c>
      <c r="E2855" t="s">
        <v>1252</v>
      </c>
      <c r="F2855">
        <v>1</v>
      </c>
      <c r="G2855">
        <v>2018</v>
      </c>
      <c r="H2855">
        <v>1</v>
      </c>
      <c r="I2855" t="s">
        <v>1252</v>
      </c>
      <c r="J2855" t="s">
        <v>574</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row>
    <row r="2856" spans="1:41" x14ac:dyDescent="0.35">
      <c r="A2856">
        <v>1</v>
      </c>
      <c r="B2856">
        <v>3</v>
      </c>
      <c r="C2856">
        <v>1</v>
      </c>
      <c r="D2856" t="s">
        <v>1252</v>
      </c>
      <c r="E2856" t="s">
        <v>1252</v>
      </c>
      <c r="F2856">
        <v>1</v>
      </c>
      <c r="G2856">
        <v>2019</v>
      </c>
      <c r="H2856">
        <v>1</v>
      </c>
      <c r="I2856" t="s">
        <v>1252</v>
      </c>
      <c r="J2856" t="s">
        <v>574</v>
      </c>
      <c r="K2856">
        <v>0</v>
      </c>
      <c r="L2856" s="2">
        <v>3.5925700000000003E-7</v>
      </c>
      <c r="M2856" s="2">
        <v>6.4944799999999997E-6</v>
      </c>
      <c r="N2856">
        <v>1.0732199999999999E-3</v>
      </c>
      <c r="O2856">
        <v>4.7542599999999997E-3</v>
      </c>
      <c r="P2856">
        <v>0.12975300000000001</v>
      </c>
      <c r="Q2856">
        <v>0.174508</v>
      </c>
      <c r="R2856">
        <v>5.0035299999999998E-2</v>
      </c>
      <c r="S2856">
        <v>8.5131600000000002E-2</v>
      </c>
      <c r="T2856">
        <v>1.3262299999999999E-2</v>
      </c>
      <c r="U2856">
        <v>4.2906199999999999E-2</v>
      </c>
      <c r="V2856">
        <v>3.0774699999999999E-2</v>
      </c>
      <c r="W2856">
        <v>3.5741099999999998E-2</v>
      </c>
      <c r="X2856">
        <v>1.9007699999999999E-2</v>
      </c>
      <c r="Y2856">
        <v>1.06914E-2</v>
      </c>
      <c r="Z2856">
        <v>9.5673100000000007E-3</v>
      </c>
      <c r="AA2856">
        <v>7.6835699999999998E-3</v>
      </c>
      <c r="AB2856">
        <v>4.6539800000000003E-3</v>
      </c>
      <c r="AC2856">
        <v>1.8279100000000001E-3</v>
      </c>
      <c r="AD2856">
        <v>1.0029399999999999E-3</v>
      </c>
      <c r="AE2856">
        <v>1.4372600000000001E-3</v>
      </c>
      <c r="AF2856">
        <v>2.6435599999999999E-4</v>
      </c>
      <c r="AG2856">
        <v>5.5905099999999997E-4</v>
      </c>
      <c r="AH2856" s="2">
        <v>1.9081700000000001E-5</v>
      </c>
      <c r="AI2856">
        <v>1.94942E-4</v>
      </c>
      <c r="AJ2856" s="2">
        <v>8.3573599999999996E-5</v>
      </c>
      <c r="AK2856" s="2">
        <v>1.3716100000000001E-5</v>
      </c>
      <c r="AL2856" s="2">
        <v>2.30852E-5</v>
      </c>
      <c r="AM2856" s="2">
        <v>1.00744E-5</v>
      </c>
      <c r="AN2856" s="2">
        <v>3.1406200000000002E-6</v>
      </c>
      <c r="AO2856" s="2">
        <v>3.33016E-5</v>
      </c>
    </row>
    <row r="2857" spans="1:41" x14ac:dyDescent="0.35">
      <c r="A2857">
        <v>1</v>
      </c>
      <c r="B2857">
        <v>4</v>
      </c>
      <c r="C2857">
        <v>1</v>
      </c>
      <c r="D2857" t="s">
        <v>1252</v>
      </c>
      <c r="E2857" t="s">
        <v>1252</v>
      </c>
      <c r="F2857">
        <v>1</v>
      </c>
      <c r="G2857">
        <v>1984</v>
      </c>
      <c r="H2857">
        <v>1</v>
      </c>
      <c r="I2857" t="s">
        <v>1252</v>
      </c>
      <c r="J2857" t="s">
        <v>573</v>
      </c>
      <c r="K2857">
        <v>0</v>
      </c>
      <c r="L2857">
        <v>266.173</v>
      </c>
      <c r="M2857">
        <v>684.49</v>
      </c>
      <c r="N2857">
        <v>1217.6099999999999</v>
      </c>
      <c r="O2857">
        <v>1746.98</v>
      </c>
      <c r="P2857">
        <v>2094.56</v>
      </c>
      <c r="Q2857">
        <v>2165.8000000000002</v>
      </c>
      <c r="R2857">
        <v>1990.11</v>
      </c>
      <c r="S2857">
        <v>1670.49</v>
      </c>
      <c r="T2857">
        <v>1311.98</v>
      </c>
      <c r="U2857">
        <v>984.21400000000006</v>
      </c>
      <c r="V2857">
        <v>717.53899999999999</v>
      </c>
      <c r="W2857">
        <v>514.90899999999999</v>
      </c>
      <c r="X2857">
        <v>366.59300000000002</v>
      </c>
      <c r="Y2857">
        <v>260.04300000000001</v>
      </c>
      <c r="Z2857">
        <v>184.16300000000001</v>
      </c>
      <c r="AA2857">
        <v>130.334</v>
      </c>
      <c r="AB2857">
        <v>92.213300000000004</v>
      </c>
      <c r="AC2857">
        <v>65.235799999999998</v>
      </c>
      <c r="AD2857">
        <v>46.149799999999999</v>
      </c>
      <c r="AE2857">
        <v>32.648299999999999</v>
      </c>
      <c r="AF2857">
        <v>23.097300000000001</v>
      </c>
      <c r="AG2857">
        <v>16.340900000000001</v>
      </c>
      <c r="AH2857">
        <v>11.561199999999999</v>
      </c>
      <c r="AI2857">
        <v>8.1797900000000006</v>
      </c>
      <c r="AJ2857">
        <v>5.7875100000000002</v>
      </c>
      <c r="AK2857">
        <v>4.0949799999999996</v>
      </c>
      <c r="AL2857">
        <v>2.8974700000000002</v>
      </c>
      <c r="AM2857">
        <v>2.0502099999999999</v>
      </c>
      <c r="AN2857">
        <v>1.4507399999999999</v>
      </c>
      <c r="AO2857">
        <v>3.5112199999999998</v>
      </c>
    </row>
    <row r="2858" spans="1:41" x14ac:dyDescent="0.35">
      <c r="A2858">
        <v>1</v>
      </c>
      <c r="B2858">
        <v>4</v>
      </c>
      <c r="C2858">
        <v>1</v>
      </c>
      <c r="D2858" t="s">
        <v>1252</v>
      </c>
      <c r="E2858" t="s">
        <v>1252</v>
      </c>
      <c r="F2858">
        <v>1</v>
      </c>
      <c r="G2858">
        <v>1985</v>
      </c>
      <c r="H2858">
        <v>1</v>
      </c>
      <c r="I2858" t="s">
        <v>1252</v>
      </c>
      <c r="J2858" t="s">
        <v>574</v>
      </c>
      <c r="K2858">
        <v>0</v>
      </c>
      <c r="L2858">
        <v>0.77957399999999999</v>
      </c>
      <c r="M2858">
        <v>46.353200000000001</v>
      </c>
      <c r="N2858">
        <v>38.616799999999998</v>
      </c>
      <c r="O2858">
        <v>43.3611</v>
      </c>
      <c r="P2858">
        <v>22.3672</v>
      </c>
      <c r="Q2858">
        <v>28.096800000000002</v>
      </c>
      <c r="R2858">
        <v>29.573699999999999</v>
      </c>
      <c r="S2858">
        <v>47.348799999999997</v>
      </c>
      <c r="T2858">
        <v>127.599</v>
      </c>
      <c r="U2858">
        <v>47.441000000000003</v>
      </c>
      <c r="V2858">
        <v>30.813500000000001</v>
      </c>
      <c r="W2858">
        <v>23.543299999999999</v>
      </c>
      <c r="X2858">
        <v>18.055199999999999</v>
      </c>
      <c r="Y2858">
        <v>13.2319</v>
      </c>
      <c r="Z2858">
        <v>9.2020300000000006</v>
      </c>
      <c r="AA2858">
        <v>6.2759799999999997</v>
      </c>
      <c r="AB2858">
        <v>4.2866999999999997</v>
      </c>
      <c r="AC2858">
        <v>2.9500500000000001</v>
      </c>
      <c r="AD2858">
        <v>2.0453700000000001</v>
      </c>
      <c r="AE2858">
        <v>1.4265699999999999</v>
      </c>
      <c r="AF2858">
        <v>0.99929500000000004</v>
      </c>
      <c r="AG2858">
        <v>0.70210700000000004</v>
      </c>
      <c r="AH2858">
        <v>0.49437900000000001</v>
      </c>
      <c r="AI2858">
        <v>0.34862199999999999</v>
      </c>
      <c r="AJ2858">
        <v>0.246115</v>
      </c>
      <c r="AK2858">
        <v>0.17386599999999999</v>
      </c>
      <c r="AL2858">
        <v>0.122887</v>
      </c>
      <c r="AM2858">
        <v>8.6886500000000005E-2</v>
      </c>
      <c r="AN2858">
        <v>6.1447700000000001E-2</v>
      </c>
      <c r="AO2858">
        <v>0.14900099999999999</v>
      </c>
    </row>
    <row r="2859" spans="1:41" x14ac:dyDescent="0.35">
      <c r="A2859">
        <v>1</v>
      </c>
      <c r="B2859">
        <v>4</v>
      </c>
      <c r="C2859">
        <v>1</v>
      </c>
      <c r="D2859" t="s">
        <v>1252</v>
      </c>
      <c r="E2859" t="s">
        <v>1252</v>
      </c>
      <c r="F2859">
        <v>1</v>
      </c>
      <c r="G2859">
        <v>1986</v>
      </c>
      <c r="H2859">
        <v>1</v>
      </c>
      <c r="I2859" t="s">
        <v>1252</v>
      </c>
      <c r="J2859" t="s">
        <v>574</v>
      </c>
      <c r="K2859">
        <v>0</v>
      </c>
      <c r="L2859">
        <v>0.66621300000000006</v>
      </c>
      <c r="M2859">
        <v>3.0623499999999999</v>
      </c>
      <c r="N2859">
        <v>125.735</v>
      </c>
      <c r="O2859">
        <v>84.234200000000001</v>
      </c>
      <c r="P2859">
        <v>78.730199999999996</v>
      </c>
      <c r="Q2859">
        <v>34.884099999999997</v>
      </c>
      <c r="R2859">
        <v>38.804299999999998</v>
      </c>
      <c r="S2859">
        <v>37.208199999999998</v>
      </c>
      <c r="T2859">
        <v>55.631500000000003</v>
      </c>
      <c r="U2859">
        <v>143.03399999999999</v>
      </c>
      <c r="V2859">
        <v>51.651600000000002</v>
      </c>
      <c r="W2859">
        <v>33.014299999999999</v>
      </c>
      <c r="X2859">
        <v>25.025300000000001</v>
      </c>
      <c r="Y2859">
        <v>19.122299999999999</v>
      </c>
      <c r="Z2859">
        <v>13.9924</v>
      </c>
      <c r="AA2859">
        <v>9.7249700000000008</v>
      </c>
      <c r="AB2859">
        <v>6.6313199999999997</v>
      </c>
      <c r="AC2859">
        <v>4.52928</v>
      </c>
      <c r="AD2859">
        <v>3.11714</v>
      </c>
      <c r="AE2859">
        <v>2.1613699999999998</v>
      </c>
      <c r="AF2859">
        <v>1.5075799999999999</v>
      </c>
      <c r="AG2859">
        <v>1.0561199999999999</v>
      </c>
      <c r="AH2859">
        <v>0.74207699999999999</v>
      </c>
      <c r="AI2859">
        <v>0.52255399999999996</v>
      </c>
      <c r="AJ2859">
        <v>0.36850899999999998</v>
      </c>
      <c r="AK2859">
        <v>0.26016600000000001</v>
      </c>
      <c r="AL2859">
        <v>0.18379899999999999</v>
      </c>
      <c r="AM2859">
        <v>0.129913</v>
      </c>
      <c r="AN2859">
        <v>9.1858300000000004E-2</v>
      </c>
      <c r="AO2859">
        <v>0.22250700000000001</v>
      </c>
    </row>
    <row r="2860" spans="1:41" x14ac:dyDescent="0.35">
      <c r="A2860">
        <v>1</v>
      </c>
      <c r="B2860">
        <v>4</v>
      </c>
      <c r="C2860">
        <v>1</v>
      </c>
      <c r="D2860" t="s">
        <v>1252</v>
      </c>
      <c r="E2860" t="s">
        <v>1252</v>
      </c>
      <c r="F2860">
        <v>1</v>
      </c>
      <c r="G2860">
        <v>1987</v>
      </c>
      <c r="H2860">
        <v>1</v>
      </c>
      <c r="I2860" t="s">
        <v>1252</v>
      </c>
      <c r="J2860" t="s">
        <v>574</v>
      </c>
      <c r="K2860">
        <v>0</v>
      </c>
      <c r="L2860">
        <v>3.3696299999999999</v>
      </c>
      <c r="M2860">
        <v>2.9677899999999999</v>
      </c>
      <c r="N2860">
        <v>9.3989999999999991</v>
      </c>
      <c r="O2860">
        <v>309.20400000000001</v>
      </c>
      <c r="P2860">
        <v>171.60499999999999</v>
      </c>
      <c r="Q2860">
        <v>137.03899999999999</v>
      </c>
      <c r="R2860">
        <v>53.495399999999997</v>
      </c>
      <c r="S2860">
        <v>53.977200000000003</v>
      </c>
      <c r="T2860">
        <v>48.179900000000004</v>
      </c>
      <c r="U2860">
        <v>68.585800000000006</v>
      </c>
      <c r="V2860">
        <v>171.07599999999999</v>
      </c>
      <c r="W2860">
        <v>60.760199999999998</v>
      </c>
      <c r="X2860">
        <v>38.519799999999996</v>
      </c>
      <c r="Y2860">
        <v>29.090699999999998</v>
      </c>
      <c r="Z2860">
        <v>22.194299999999998</v>
      </c>
      <c r="AA2860">
        <v>16.230699999999999</v>
      </c>
      <c r="AB2860">
        <v>11.278700000000001</v>
      </c>
      <c r="AC2860">
        <v>7.6908500000000002</v>
      </c>
      <c r="AD2860">
        <v>5.2533399999999997</v>
      </c>
      <c r="AE2860">
        <v>3.6157900000000001</v>
      </c>
      <c r="AF2860">
        <v>2.5073599999999998</v>
      </c>
      <c r="AG2860">
        <v>1.74908</v>
      </c>
      <c r="AH2860">
        <v>1.2254</v>
      </c>
      <c r="AI2860">
        <v>0.86108399999999996</v>
      </c>
      <c r="AJ2860">
        <v>0.60639399999999999</v>
      </c>
      <c r="AK2860">
        <v>0.42765799999999998</v>
      </c>
      <c r="AL2860">
        <v>0.30193999999999999</v>
      </c>
      <c r="AM2860">
        <v>0.21332200000000001</v>
      </c>
      <c r="AN2860">
        <v>0.15078800000000001</v>
      </c>
      <c r="AO2860">
        <v>0.36491000000000001</v>
      </c>
    </row>
    <row r="2861" spans="1:41" x14ac:dyDescent="0.35">
      <c r="A2861">
        <v>1</v>
      </c>
      <c r="B2861">
        <v>4</v>
      </c>
      <c r="C2861">
        <v>1</v>
      </c>
      <c r="D2861" t="s">
        <v>1252</v>
      </c>
      <c r="E2861" t="s">
        <v>1252</v>
      </c>
      <c r="F2861">
        <v>1</v>
      </c>
      <c r="G2861">
        <v>1988</v>
      </c>
      <c r="H2861">
        <v>1</v>
      </c>
      <c r="I2861" t="s">
        <v>1252</v>
      </c>
      <c r="J2861" t="s">
        <v>574</v>
      </c>
      <c r="K2861">
        <v>0</v>
      </c>
      <c r="L2861">
        <v>17.218599999999999</v>
      </c>
      <c r="M2861">
        <v>5.18241</v>
      </c>
      <c r="N2861">
        <v>3.1457000000000002</v>
      </c>
      <c r="O2861">
        <v>7.98217</v>
      </c>
      <c r="P2861">
        <v>217.43199999999999</v>
      </c>
      <c r="Q2861">
        <v>103.01900000000001</v>
      </c>
      <c r="R2861">
        <v>72.400099999999995</v>
      </c>
      <c r="S2861">
        <v>25.602799999999998</v>
      </c>
      <c r="T2861">
        <v>24.017299999999999</v>
      </c>
      <c r="U2861">
        <v>20.3904</v>
      </c>
      <c r="V2861">
        <v>28.141500000000001</v>
      </c>
      <c r="W2861">
        <v>69.014899999999997</v>
      </c>
      <c r="X2861">
        <v>24.308900000000001</v>
      </c>
      <c r="Y2861">
        <v>15.353899999999999</v>
      </c>
      <c r="Z2861">
        <v>11.5779</v>
      </c>
      <c r="AA2861">
        <v>8.8284500000000001</v>
      </c>
      <c r="AB2861">
        <v>6.4555199999999999</v>
      </c>
      <c r="AC2861">
        <v>4.4861899999999997</v>
      </c>
      <c r="AD2861">
        <v>3.05945</v>
      </c>
      <c r="AE2861">
        <v>2.0900799999999999</v>
      </c>
      <c r="AF2861">
        <v>1.43876</v>
      </c>
      <c r="AG2861">
        <v>0.99782499999999996</v>
      </c>
      <c r="AH2861">
        <v>0.696133</v>
      </c>
      <c r="AI2861">
        <v>0.48775400000000002</v>
      </c>
      <c r="AJ2861">
        <v>0.34277299999999999</v>
      </c>
      <c r="AK2861">
        <v>0.24140500000000001</v>
      </c>
      <c r="AL2861">
        <v>0.170261</v>
      </c>
      <c r="AM2861">
        <v>0.12021800000000001</v>
      </c>
      <c r="AN2861">
        <v>8.4939600000000004E-2</v>
      </c>
      <c r="AO2861">
        <v>0.20536199999999999</v>
      </c>
    </row>
    <row r="2862" spans="1:41" x14ac:dyDescent="0.35">
      <c r="A2862">
        <v>1</v>
      </c>
      <c r="B2862">
        <v>4</v>
      </c>
      <c r="C2862">
        <v>1</v>
      </c>
      <c r="D2862" t="s">
        <v>1252</v>
      </c>
      <c r="E2862" t="s">
        <v>1252</v>
      </c>
      <c r="F2862">
        <v>1</v>
      </c>
      <c r="G2862">
        <v>1989</v>
      </c>
      <c r="H2862">
        <v>1</v>
      </c>
      <c r="I2862" t="s">
        <v>1252</v>
      </c>
      <c r="J2862" t="s">
        <v>574</v>
      </c>
      <c r="K2862">
        <v>0</v>
      </c>
      <c r="L2862">
        <v>13.4054</v>
      </c>
      <c r="M2862">
        <v>42.430799999999998</v>
      </c>
      <c r="N2862">
        <v>8.8075700000000001</v>
      </c>
      <c r="O2862">
        <v>4.2885600000000004</v>
      </c>
      <c r="P2862">
        <v>9.0278799999999997</v>
      </c>
      <c r="Q2862">
        <v>210.517</v>
      </c>
      <c r="R2862">
        <v>88.0702</v>
      </c>
      <c r="S2862">
        <v>56.257399999999997</v>
      </c>
      <c r="T2862">
        <v>18.5487</v>
      </c>
      <c r="U2862">
        <v>16.585000000000001</v>
      </c>
      <c r="V2862">
        <v>13.67</v>
      </c>
      <c r="W2862">
        <v>18.564800000000002</v>
      </c>
      <c r="X2862">
        <v>45.174199999999999</v>
      </c>
      <c r="Y2862">
        <v>15.857200000000001</v>
      </c>
      <c r="Z2862">
        <v>10.0024</v>
      </c>
      <c r="AA2862">
        <v>7.5395399999999997</v>
      </c>
      <c r="AB2862">
        <v>5.7490399999999999</v>
      </c>
      <c r="AC2862">
        <v>4.2043999999999997</v>
      </c>
      <c r="AD2862">
        <v>2.9223499999999998</v>
      </c>
      <c r="AE2862">
        <v>1.9933399999999999</v>
      </c>
      <c r="AF2862">
        <v>1.3620099999999999</v>
      </c>
      <c r="AG2862">
        <v>0.93772500000000003</v>
      </c>
      <c r="AH2862">
        <v>0.65043700000000004</v>
      </c>
      <c r="AI2862">
        <v>0.45383499999999999</v>
      </c>
      <c r="AJ2862">
        <v>0.31802000000000002</v>
      </c>
      <c r="AK2862">
        <v>0.22351199999999999</v>
      </c>
      <c r="AL2862">
        <v>0.15742600000000001</v>
      </c>
      <c r="AM2862">
        <v>0.11104</v>
      </c>
      <c r="AN2862">
        <v>7.8409099999999995E-2</v>
      </c>
      <c r="AO2862">
        <v>0.18937100000000001</v>
      </c>
    </row>
    <row r="2863" spans="1:41" x14ac:dyDescent="0.35">
      <c r="A2863">
        <v>1</v>
      </c>
      <c r="B2863">
        <v>4</v>
      </c>
      <c r="C2863">
        <v>1</v>
      </c>
      <c r="D2863" t="s">
        <v>1252</v>
      </c>
      <c r="E2863" t="s">
        <v>1252</v>
      </c>
      <c r="F2863">
        <v>1</v>
      </c>
      <c r="G2863">
        <v>1990</v>
      </c>
      <c r="H2863">
        <v>1</v>
      </c>
      <c r="I2863" t="s">
        <v>1252</v>
      </c>
      <c r="J2863" t="s">
        <v>574</v>
      </c>
      <c r="K2863">
        <v>0</v>
      </c>
      <c r="L2863">
        <v>73.513099999999994</v>
      </c>
      <c r="M2863">
        <v>35.577199999999998</v>
      </c>
      <c r="N2863">
        <v>77.653400000000005</v>
      </c>
      <c r="O2863">
        <v>12.926399999999999</v>
      </c>
      <c r="P2863">
        <v>5.2191999999999998</v>
      </c>
      <c r="Q2863">
        <v>9.4010800000000003</v>
      </c>
      <c r="R2863">
        <v>193.51900000000001</v>
      </c>
      <c r="S2863">
        <v>73.583200000000005</v>
      </c>
      <c r="T2863">
        <v>43.827199999999998</v>
      </c>
      <c r="U2863">
        <v>13.774800000000001</v>
      </c>
      <c r="V2863">
        <v>11.9588</v>
      </c>
      <c r="W2863">
        <v>9.7003400000000006</v>
      </c>
      <c r="X2863">
        <v>13.0723</v>
      </c>
      <c r="Y2863">
        <v>31.703399999999998</v>
      </c>
      <c r="Z2863">
        <v>11.114800000000001</v>
      </c>
      <c r="AA2863">
        <v>7.00868</v>
      </c>
      <c r="AB2863">
        <v>5.2832100000000004</v>
      </c>
      <c r="AC2863">
        <v>4.0293200000000002</v>
      </c>
      <c r="AD2863">
        <v>2.9474100000000001</v>
      </c>
      <c r="AE2863">
        <v>2.0491299999999999</v>
      </c>
      <c r="AF2863">
        <v>1.39801</v>
      </c>
      <c r="AG2863">
        <v>0.95541500000000001</v>
      </c>
      <c r="AH2863">
        <v>0.65790000000000004</v>
      </c>
      <c r="AI2863">
        <v>0.45640700000000001</v>
      </c>
      <c r="AJ2863">
        <v>0.31849300000000003</v>
      </c>
      <c r="AK2863">
        <v>0.22320499999999999</v>
      </c>
      <c r="AL2863">
        <v>0.156888</v>
      </c>
      <c r="AM2863">
        <v>0.110511</v>
      </c>
      <c r="AN2863">
        <v>7.7955899999999995E-2</v>
      </c>
      <c r="AO2863">
        <v>0.188028</v>
      </c>
    </row>
    <row r="2864" spans="1:41" x14ac:dyDescent="0.35">
      <c r="A2864">
        <v>1</v>
      </c>
      <c r="B2864">
        <v>4</v>
      </c>
      <c r="C2864">
        <v>1</v>
      </c>
      <c r="D2864" t="s">
        <v>1252</v>
      </c>
      <c r="E2864" t="s">
        <v>1252</v>
      </c>
      <c r="F2864">
        <v>1</v>
      </c>
      <c r="G2864">
        <v>1991</v>
      </c>
      <c r="H2864">
        <v>1</v>
      </c>
      <c r="I2864" t="s">
        <v>1252</v>
      </c>
      <c r="J2864" t="s">
        <v>574</v>
      </c>
      <c r="K2864">
        <v>0</v>
      </c>
      <c r="L2864">
        <v>7.7046299999999999</v>
      </c>
      <c r="M2864">
        <v>243.79900000000001</v>
      </c>
      <c r="N2864">
        <v>81.280600000000007</v>
      </c>
      <c r="O2864">
        <v>142.00200000000001</v>
      </c>
      <c r="P2864">
        <v>19.553799999999999</v>
      </c>
      <c r="Q2864">
        <v>6.7414399999999999</v>
      </c>
      <c r="R2864">
        <v>10.702299999999999</v>
      </c>
      <c r="S2864">
        <v>200.00299999999999</v>
      </c>
      <c r="T2864">
        <v>70.859200000000001</v>
      </c>
      <c r="U2864">
        <v>40.217300000000002</v>
      </c>
      <c r="V2864">
        <v>12.271599999999999</v>
      </c>
      <c r="W2864">
        <v>10.4846</v>
      </c>
      <c r="X2864">
        <v>8.4396799999999992</v>
      </c>
      <c r="Y2864">
        <v>11.336600000000001</v>
      </c>
      <c r="Z2864">
        <v>27.4621</v>
      </c>
      <c r="AA2864">
        <v>9.6254899999999992</v>
      </c>
      <c r="AB2864">
        <v>6.0703199999999997</v>
      </c>
      <c r="AC2864">
        <v>4.5770400000000002</v>
      </c>
      <c r="AD2864">
        <v>3.4917600000000002</v>
      </c>
      <c r="AE2864">
        <v>2.5548999999999999</v>
      </c>
      <c r="AF2864">
        <v>1.7766999999999999</v>
      </c>
      <c r="AG2864">
        <v>1.2124200000000001</v>
      </c>
      <c r="AH2864">
        <v>0.82874400000000004</v>
      </c>
      <c r="AI2864">
        <v>0.57077199999999995</v>
      </c>
      <c r="AJ2864">
        <v>0.39602199999999999</v>
      </c>
      <c r="AK2864">
        <v>0.27639000000000002</v>
      </c>
      <c r="AL2864">
        <v>0.193719</v>
      </c>
      <c r="AM2864">
        <v>0.13617799999999999</v>
      </c>
      <c r="AN2864">
        <v>9.5933099999999993E-2</v>
      </c>
      <c r="AO2864">
        <v>0.23094400000000001</v>
      </c>
    </row>
    <row r="2865" spans="1:41" x14ac:dyDescent="0.35">
      <c r="A2865">
        <v>1</v>
      </c>
      <c r="B2865">
        <v>4</v>
      </c>
      <c r="C2865">
        <v>1</v>
      </c>
      <c r="D2865" t="s">
        <v>1252</v>
      </c>
      <c r="E2865" t="s">
        <v>1252</v>
      </c>
      <c r="F2865">
        <v>1</v>
      </c>
      <c r="G2865">
        <v>1992</v>
      </c>
      <c r="H2865">
        <v>1</v>
      </c>
      <c r="I2865" t="s">
        <v>1252</v>
      </c>
      <c r="J2865" t="s">
        <v>574</v>
      </c>
      <c r="K2865">
        <v>0</v>
      </c>
      <c r="L2865">
        <v>17.797999999999998</v>
      </c>
      <c r="M2865">
        <v>21.890599999999999</v>
      </c>
      <c r="N2865">
        <v>477.02600000000001</v>
      </c>
      <c r="O2865">
        <v>127.22799999999999</v>
      </c>
      <c r="P2865">
        <v>183.60499999999999</v>
      </c>
      <c r="Q2865">
        <v>21.532</v>
      </c>
      <c r="R2865">
        <v>6.52494</v>
      </c>
      <c r="S2865">
        <v>9.3831299999999995</v>
      </c>
      <c r="T2865">
        <v>163.11000000000001</v>
      </c>
      <c r="U2865">
        <v>55.003399999999999</v>
      </c>
      <c r="V2865">
        <v>30.286100000000001</v>
      </c>
      <c r="W2865">
        <v>9.0909300000000002</v>
      </c>
      <c r="X2865">
        <v>7.7062200000000001</v>
      </c>
      <c r="Y2865">
        <v>6.1824000000000003</v>
      </c>
      <c r="Z2865">
        <v>8.2943999999999996</v>
      </c>
      <c r="AA2865">
        <v>20.0868</v>
      </c>
      <c r="AB2865">
        <v>7.04115</v>
      </c>
      <c r="AC2865">
        <v>4.44156</v>
      </c>
      <c r="AD2865">
        <v>3.3498700000000001</v>
      </c>
      <c r="AE2865">
        <v>2.5562499999999999</v>
      </c>
      <c r="AF2865">
        <v>1.8708499999999999</v>
      </c>
      <c r="AG2865">
        <v>1.3012900000000001</v>
      </c>
      <c r="AH2865">
        <v>0.88817100000000004</v>
      </c>
      <c r="AI2865">
        <v>0.60720499999999999</v>
      </c>
      <c r="AJ2865">
        <v>0.41825400000000001</v>
      </c>
      <c r="AK2865">
        <v>0.29023500000000002</v>
      </c>
      <c r="AL2865">
        <v>0.20258100000000001</v>
      </c>
      <c r="AM2865">
        <v>0.14200199999999999</v>
      </c>
      <c r="AN2865">
        <v>9.9832500000000005E-2</v>
      </c>
      <c r="AO2865">
        <v>0.23968200000000001</v>
      </c>
    </row>
    <row r="2866" spans="1:41" x14ac:dyDescent="0.35">
      <c r="A2866">
        <v>1</v>
      </c>
      <c r="B2866">
        <v>4</v>
      </c>
      <c r="C2866">
        <v>1</v>
      </c>
      <c r="D2866" t="s">
        <v>1252</v>
      </c>
      <c r="E2866" t="s">
        <v>1252</v>
      </c>
      <c r="F2866">
        <v>1</v>
      </c>
      <c r="G2866">
        <v>1993</v>
      </c>
      <c r="H2866">
        <v>1</v>
      </c>
      <c r="I2866" t="s">
        <v>1252</v>
      </c>
      <c r="J2866" t="s">
        <v>574</v>
      </c>
      <c r="K2866">
        <v>0</v>
      </c>
      <c r="L2866">
        <v>23.111000000000001</v>
      </c>
      <c r="M2866">
        <v>40.121600000000001</v>
      </c>
      <c r="N2866">
        <v>33.992600000000003</v>
      </c>
      <c r="O2866">
        <v>592.91300000000001</v>
      </c>
      <c r="P2866">
        <v>130.751</v>
      </c>
      <c r="Q2866">
        <v>160.88900000000001</v>
      </c>
      <c r="R2866">
        <v>16.594899999999999</v>
      </c>
      <c r="S2866">
        <v>4.55518</v>
      </c>
      <c r="T2866">
        <v>6.0912300000000004</v>
      </c>
      <c r="U2866">
        <v>100.741</v>
      </c>
      <c r="V2866">
        <v>32.944899999999997</v>
      </c>
      <c r="W2866">
        <v>17.839300000000001</v>
      </c>
      <c r="X2866">
        <v>5.3114299999999997</v>
      </c>
      <c r="Y2866">
        <v>4.4863299999999997</v>
      </c>
      <c r="Z2866">
        <v>3.5941399999999999</v>
      </c>
      <c r="AA2866">
        <v>4.8198100000000004</v>
      </c>
      <c r="AB2866">
        <v>11.671799999999999</v>
      </c>
      <c r="AC2866">
        <v>4.0918900000000002</v>
      </c>
      <c r="AD2866">
        <v>2.58162</v>
      </c>
      <c r="AE2866">
        <v>1.9474400000000001</v>
      </c>
      <c r="AF2866">
        <v>1.4863200000000001</v>
      </c>
      <c r="AG2866">
        <v>1.0879700000000001</v>
      </c>
      <c r="AH2866">
        <v>0.756853</v>
      </c>
      <c r="AI2866">
        <v>0.51663800000000004</v>
      </c>
      <c r="AJ2866">
        <v>0.35324</v>
      </c>
      <c r="AK2866">
        <v>0.24334</v>
      </c>
      <c r="AL2866">
        <v>0.16887199999999999</v>
      </c>
      <c r="AM2866">
        <v>0.117881</v>
      </c>
      <c r="AN2866">
        <v>8.2636299999999996E-2</v>
      </c>
      <c r="AO2866">
        <v>0.197604</v>
      </c>
    </row>
    <row r="2867" spans="1:41" x14ac:dyDescent="0.35">
      <c r="A2867">
        <v>1</v>
      </c>
      <c r="B2867">
        <v>4</v>
      </c>
      <c r="C2867">
        <v>1</v>
      </c>
      <c r="D2867" t="s">
        <v>1252</v>
      </c>
      <c r="E2867" t="s">
        <v>1252</v>
      </c>
      <c r="F2867">
        <v>1</v>
      </c>
      <c r="G2867">
        <v>1994</v>
      </c>
      <c r="H2867">
        <v>1</v>
      </c>
      <c r="I2867" t="s">
        <v>1252</v>
      </c>
      <c r="J2867" t="s">
        <v>574</v>
      </c>
      <c r="K2867">
        <v>0</v>
      </c>
      <c r="L2867">
        <v>5.64506</v>
      </c>
      <c r="M2867">
        <v>38.049900000000001</v>
      </c>
      <c r="N2867">
        <v>45.527700000000003</v>
      </c>
      <c r="O2867">
        <v>30.8904</v>
      </c>
      <c r="P2867">
        <v>445.87</v>
      </c>
      <c r="Q2867">
        <v>83.985900000000001</v>
      </c>
      <c r="R2867">
        <v>91.124899999999997</v>
      </c>
      <c r="S2867">
        <v>8.53566</v>
      </c>
      <c r="T2867">
        <v>2.18323</v>
      </c>
      <c r="U2867">
        <v>2.7816800000000002</v>
      </c>
      <c r="V2867">
        <v>44.658099999999997</v>
      </c>
      <c r="W2867">
        <v>14.371</v>
      </c>
      <c r="X2867">
        <v>7.7219100000000003</v>
      </c>
      <c r="Y2867">
        <v>2.29156</v>
      </c>
      <c r="Z2867">
        <v>1.93329</v>
      </c>
      <c r="AA2867">
        <v>1.5484199999999999</v>
      </c>
      <c r="AB2867">
        <v>2.0766900000000001</v>
      </c>
      <c r="AC2867">
        <v>5.0302199999999999</v>
      </c>
      <c r="AD2867">
        <v>1.7639800000000001</v>
      </c>
      <c r="AE2867">
        <v>1.1132200000000001</v>
      </c>
      <c r="AF2867">
        <v>0.83996000000000004</v>
      </c>
      <c r="AG2867">
        <v>0.64121600000000001</v>
      </c>
      <c r="AH2867">
        <v>0.46945300000000001</v>
      </c>
      <c r="AI2867">
        <v>0.32663199999999998</v>
      </c>
      <c r="AJ2867">
        <v>0.222996</v>
      </c>
      <c r="AK2867">
        <v>0.15248800000000001</v>
      </c>
      <c r="AL2867">
        <v>0.105057</v>
      </c>
      <c r="AM2867">
        <v>7.2914900000000005E-2</v>
      </c>
      <c r="AN2867">
        <v>5.09031E-2</v>
      </c>
      <c r="AO2867">
        <v>0.12103700000000001</v>
      </c>
    </row>
    <row r="2868" spans="1:41" x14ac:dyDescent="0.35">
      <c r="A2868">
        <v>1</v>
      </c>
      <c r="B2868">
        <v>4</v>
      </c>
      <c r="C2868">
        <v>1</v>
      </c>
      <c r="D2868" t="s">
        <v>1252</v>
      </c>
      <c r="E2868" t="s">
        <v>1252</v>
      </c>
      <c r="F2868">
        <v>1</v>
      </c>
      <c r="G2868">
        <v>1995</v>
      </c>
      <c r="H2868">
        <v>1</v>
      </c>
      <c r="I2868" t="s">
        <v>1252</v>
      </c>
      <c r="J2868" t="s">
        <v>574</v>
      </c>
      <c r="K2868">
        <v>0</v>
      </c>
      <c r="L2868">
        <v>25.683599999999998</v>
      </c>
      <c r="M2868">
        <v>16.9481</v>
      </c>
      <c r="N2868">
        <v>78.715699999999998</v>
      </c>
      <c r="O2868">
        <v>75.374300000000005</v>
      </c>
      <c r="P2868">
        <v>42.2744</v>
      </c>
      <c r="Q2868">
        <v>520.83299999999997</v>
      </c>
      <c r="R2868">
        <v>86.549599999999998</v>
      </c>
      <c r="S2868">
        <v>85.397300000000001</v>
      </c>
      <c r="T2868">
        <v>7.46523</v>
      </c>
      <c r="U2868">
        <v>1.82178</v>
      </c>
      <c r="V2868">
        <v>2.2554799999999999</v>
      </c>
      <c r="W2868">
        <v>35.658099999999997</v>
      </c>
      <c r="X2868">
        <v>11.3927</v>
      </c>
      <c r="Y2868">
        <v>6.1040700000000001</v>
      </c>
      <c r="Z2868">
        <v>1.8099099999999999</v>
      </c>
      <c r="AA2868">
        <v>1.5269600000000001</v>
      </c>
      <c r="AB2868">
        <v>1.22339</v>
      </c>
      <c r="AC2868">
        <v>1.6415</v>
      </c>
      <c r="AD2868">
        <v>3.9778699999999998</v>
      </c>
      <c r="AE2868">
        <v>1.3955200000000001</v>
      </c>
      <c r="AF2868">
        <v>0.88101200000000002</v>
      </c>
      <c r="AG2868">
        <v>0.664968</v>
      </c>
      <c r="AH2868">
        <v>0.507772</v>
      </c>
      <c r="AI2868">
        <v>0.37184499999999998</v>
      </c>
      <c r="AJ2868">
        <v>0.25877299999999998</v>
      </c>
      <c r="AK2868">
        <v>0.17669899999999999</v>
      </c>
      <c r="AL2868">
        <v>0.120848</v>
      </c>
      <c r="AM2868">
        <v>8.3271200000000004E-2</v>
      </c>
      <c r="AN2868">
        <v>5.78025E-2</v>
      </c>
      <c r="AO2868">
        <v>0.13634399999999999</v>
      </c>
    </row>
    <row r="2869" spans="1:41" x14ac:dyDescent="0.35">
      <c r="A2869">
        <v>1</v>
      </c>
      <c r="B2869">
        <v>4</v>
      </c>
      <c r="C2869">
        <v>1</v>
      </c>
      <c r="D2869" t="s">
        <v>1252</v>
      </c>
      <c r="E2869" t="s">
        <v>1252</v>
      </c>
      <c r="F2869">
        <v>1</v>
      </c>
      <c r="G2869">
        <v>1996</v>
      </c>
      <c r="H2869">
        <v>1</v>
      </c>
      <c r="I2869" t="s">
        <v>1252</v>
      </c>
      <c r="J2869" t="s">
        <v>574</v>
      </c>
      <c r="K2869">
        <v>0</v>
      </c>
      <c r="L2869">
        <v>83.426400000000001</v>
      </c>
      <c r="M2869">
        <v>143.74299999999999</v>
      </c>
      <c r="N2869">
        <v>65.203699999999998</v>
      </c>
      <c r="O2869">
        <v>241.459</v>
      </c>
      <c r="P2869">
        <v>190.10400000000001</v>
      </c>
      <c r="Q2869">
        <v>90.409599999999998</v>
      </c>
      <c r="R2869">
        <v>976.37900000000002</v>
      </c>
      <c r="S2869">
        <v>146.78</v>
      </c>
      <c r="T2869">
        <v>134.65199999999999</v>
      </c>
      <c r="U2869">
        <v>11.2036</v>
      </c>
      <c r="V2869">
        <v>2.6530100000000001</v>
      </c>
      <c r="W2869">
        <v>3.23211</v>
      </c>
      <c r="X2869">
        <v>50.713000000000001</v>
      </c>
      <c r="Y2869">
        <v>16.152899999999999</v>
      </c>
      <c r="Z2869">
        <v>8.6461400000000008</v>
      </c>
      <c r="AA2869">
        <v>2.5634899999999998</v>
      </c>
      <c r="AB2869">
        <v>2.1633599999999999</v>
      </c>
      <c r="AC2869">
        <v>1.73397</v>
      </c>
      <c r="AD2869">
        <v>2.3275299999999999</v>
      </c>
      <c r="AE2869">
        <v>5.6425299999999998</v>
      </c>
      <c r="AF2869">
        <v>1.98021</v>
      </c>
      <c r="AG2869">
        <v>1.25051</v>
      </c>
      <c r="AH2869">
        <v>0.94411199999999995</v>
      </c>
      <c r="AI2869">
        <v>0.72109199999999996</v>
      </c>
      <c r="AJ2869">
        <v>0.52816600000000002</v>
      </c>
      <c r="AK2869">
        <v>0.367622</v>
      </c>
      <c r="AL2869">
        <v>0.25106200000000001</v>
      </c>
      <c r="AM2869">
        <v>0.17173099999999999</v>
      </c>
      <c r="AN2869">
        <v>0.11834799999999999</v>
      </c>
      <c r="AO2869">
        <v>0.276003</v>
      </c>
    </row>
    <row r="2870" spans="1:41" x14ac:dyDescent="0.35">
      <c r="A2870">
        <v>1</v>
      </c>
      <c r="B2870">
        <v>4</v>
      </c>
      <c r="C2870">
        <v>1</v>
      </c>
      <c r="D2870" t="s">
        <v>1252</v>
      </c>
      <c r="E2870" t="s">
        <v>1252</v>
      </c>
      <c r="F2870">
        <v>1</v>
      </c>
      <c r="G2870">
        <v>1997</v>
      </c>
      <c r="H2870">
        <v>1</v>
      </c>
      <c r="I2870" t="s">
        <v>1252</v>
      </c>
      <c r="J2870" t="s">
        <v>574</v>
      </c>
      <c r="K2870">
        <v>0</v>
      </c>
      <c r="L2870">
        <v>4.4589999999999996</v>
      </c>
      <c r="M2870">
        <v>183.29300000000001</v>
      </c>
      <c r="N2870">
        <v>216.89599999999999</v>
      </c>
      <c r="O2870">
        <v>78.315299999999993</v>
      </c>
      <c r="P2870">
        <v>237.88800000000001</v>
      </c>
      <c r="Q2870">
        <v>158.267</v>
      </c>
      <c r="R2870">
        <v>65.665899999999993</v>
      </c>
      <c r="S2870">
        <v>638.428</v>
      </c>
      <c r="T2870">
        <v>88.876499999999993</v>
      </c>
      <c r="U2870">
        <v>77.380600000000001</v>
      </c>
      <c r="V2870">
        <v>6.2361500000000003</v>
      </c>
      <c r="W2870">
        <v>1.4516199999999999</v>
      </c>
      <c r="X2870">
        <v>1.7541599999999999</v>
      </c>
      <c r="Y2870">
        <v>27.430599999999998</v>
      </c>
      <c r="Z2870">
        <v>8.7271099999999997</v>
      </c>
      <c r="AA2870">
        <v>4.6705199999999998</v>
      </c>
      <c r="AB2870">
        <v>1.38506</v>
      </c>
      <c r="AC2870">
        <v>1.16927</v>
      </c>
      <c r="AD2870">
        <v>0.93753299999999995</v>
      </c>
      <c r="AE2870">
        <v>1.25891</v>
      </c>
      <c r="AF2870">
        <v>3.05288</v>
      </c>
      <c r="AG2870">
        <v>1.07169</v>
      </c>
      <c r="AH2870">
        <v>0.67694500000000002</v>
      </c>
      <c r="AI2870">
        <v>0.51118699999999995</v>
      </c>
      <c r="AJ2870">
        <v>0.39050499999999999</v>
      </c>
      <c r="AK2870">
        <v>0.28607199999999999</v>
      </c>
      <c r="AL2870">
        <v>0.19914299999999999</v>
      </c>
      <c r="AM2870">
        <v>0.13602</v>
      </c>
      <c r="AN2870">
        <v>9.3051400000000006E-2</v>
      </c>
      <c r="AO2870">
        <v>0.213731</v>
      </c>
    </row>
    <row r="2871" spans="1:41" x14ac:dyDescent="0.35">
      <c r="A2871">
        <v>1</v>
      </c>
      <c r="B2871">
        <v>4</v>
      </c>
      <c r="C2871">
        <v>1</v>
      </c>
      <c r="D2871" t="s">
        <v>1252</v>
      </c>
      <c r="E2871" t="s">
        <v>1252</v>
      </c>
      <c r="F2871">
        <v>1</v>
      </c>
      <c r="G2871">
        <v>1998</v>
      </c>
      <c r="H2871">
        <v>1</v>
      </c>
      <c r="I2871" t="s">
        <v>1252</v>
      </c>
      <c r="J2871" t="s">
        <v>574</v>
      </c>
      <c r="K2871">
        <v>0</v>
      </c>
      <c r="L2871">
        <v>77.520099999999999</v>
      </c>
      <c r="M2871">
        <v>10.7127</v>
      </c>
      <c r="N2871">
        <v>302.68099999999998</v>
      </c>
      <c r="O2871">
        <v>285.46699999999998</v>
      </c>
      <c r="P2871">
        <v>84.658199999999994</v>
      </c>
      <c r="Q2871">
        <v>217.59100000000001</v>
      </c>
      <c r="R2871">
        <v>126.496</v>
      </c>
      <c r="S2871">
        <v>47.325299999999999</v>
      </c>
      <c r="T2871">
        <v>426.64299999999997</v>
      </c>
      <c r="U2871">
        <v>56.420400000000001</v>
      </c>
      <c r="V2871">
        <v>47.606099999999998</v>
      </c>
      <c r="W2871">
        <v>3.7724700000000002</v>
      </c>
      <c r="X2871">
        <v>0.87114599999999998</v>
      </c>
      <c r="Y2871">
        <v>1.04922</v>
      </c>
      <c r="Z2871">
        <v>16.3887</v>
      </c>
      <c r="AA2871">
        <v>5.2132399999999999</v>
      </c>
      <c r="AB2871">
        <v>2.7905799999999998</v>
      </c>
      <c r="AC2871">
        <v>0.82783600000000002</v>
      </c>
      <c r="AD2871">
        <v>0.69911599999999996</v>
      </c>
      <c r="AE2871">
        <v>0.560755</v>
      </c>
      <c r="AF2871">
        <v>0.75321000000000005</v>
      </c>
      <c r="AG2871">
        <v>1.8270599999999999</v>
      </c>
      <c r="AH2871">
        <v>0.64152900000000002</v>
      </c>
      <c r="AI2871">
        <v>0.40531499999999998</v>
      </c>
      <c r="AJ2871">
        <v>0.30612400000000001</v>
      </c>
      <c r="AK2871">
        <v>0.23388999999999999</v>
      </c>
      <c r="AL2871">
        <v>0.17136399999999999</v>
      </c>
      <c r="AM2871">
        <v>0.119307</v>
      </c>
      <c r="AN2871">
        <v>8.1499500000000002E-2</v>
      </c>
      <c r="AO2871">
        <v>0.183862</v>
      </c>
    </row>
    <row r="2872" spans="1:41" x14ac:dyDescent="0.35">
      <c r="A2872">
        <v>1</v>
      </c>
      <c r="B2872">
        <v>4</v>
      </c>
      <c r="C2872">
        <v>1</v>
      </c>
      <c r="D2872" t="s">
        <v>1252</v>
      </c>
      <c r="E2872" t="s">
        <v>1252</v>
      </c>
      <c r="F2872">
        <v>1</v>
      </c>
      <c r="G2872">
        <v>1999</v>
      </c>
      <c r="H2872">
        <v>1</v>
      </c>
      <c r="I2872" t="s">
        <v>1252</v>
      </c>
      <c r="J2872" t="s">
        <v>574</v>
      </c>
      <c r="K2872">
        <v>0</v>
      </c>
      <c r="L2872">
        <v>24.037299999999998</v>
      </c>
      <c r="M2872">
        <v>207.572</v>
      </c>
      <c r="N2872">
        <v>19.713999999999999</v>
      </c>
      <c r="O2872">
        <v>443.87799999999999</v>
      </c>
      <c r="P2872">
        <v>343.63799999999998</v>
      </c>
      <c r="Q2872">
        <v>86.12</v>
      </c>
      <c r="R2872">
        <v>193.179</v>
      </c>
      <c r="S2872">
        <v>101.197</v>
      </c>
      <c r="T2872">
        <v>35.096400000000003</v>
      </c>
      <c r="U2872">
        <v>300.51600000000002</v>
      </c>
      <c r="V2872">
        <v>38.509700000000002</v>
      </c>
      <c r="W2872">
        <v>31.946400000000001</v>
      </c>
      <c r="X2872">
        <v>2.5110899999999998</v>
      </c>
      <c r="Y2872">
        <v>0.57787500000000003</v>
      </c>
      <c r="Z2872">
        <v>0.69514399999999998</v>
      </c>
      <c r="AA2872">
        <v>10.8552</v>
      </c>
      <c r="AB2872">
        <v>3.4534799999999999</v>
      </c>
      <c r="AC2872">
        <v>1.8491</v>
      </c>
      <c r="AD2872">
        <v>0.54870799999999997</v>
      </c>
      <c r="AE2872">
        <v>0.46352599999999999</v>
      </c>
      <c r="AF2872">
        <v>0.37189</v>
      </c>
      <c r="AG2872">
        <v>0.49964399999999998</v>
      </c>
      <c r="AH2872">
        <v>1.21224</v>
      </c>
      <c r="AI2872">
        <v>0.42572599999999999</v>
      </c>
      <c r="AJ2872">
        <v>0.269013</v>
      </c>
      <c r="AK2872">
        <v>0.203207</v>
      </c>
      <c r="AL2872">
        <v>0.155275</v>
      </c>
      <c r="AM2872">
        <v>0.113778</v>
      </c>
      <c r="AN2872">
        <v>7.9223100000000005E-2</v>
      </c>
      <c r="AO2872">
        <v>0.17624500000000001</v>
      </c>
    </row>
    <row r="2873" spans="1:41" x14ac:dyDescent="0.35">
      <c r="A2873">
        <v>1</v>
      </c>
      <c r="B2873">
        <v>4</v>
      </c>
      <c r="C2873">
        <v>1</v>
      </c>
      <c r="D2873" t="s">
        <v>1252</v>
      </c>
      <c r="E2873" t="s">
        <v>1252</v>
      </c>
      <c r="F2873">
        <v>1</v>
      </c>
      <c r="G2873">
        <v>2000</v>
      </c>
      <c r="H2873">
        <v>1</v>
      </c>
      <c r="I2873" t="s">
        <v>1252</v>
      </c>
      <c r="J2873" t="s">
        <v>574</v>
      </c>
      <c r="K2873">
        <v>0</v>
      </c>
      <c r="L2873">
        <v>77.87</v>
      </c>
      <c r="M2873">
        <v>58.962800000000001</v>
      </c>
      <c r="N2873">
        <v>349.98599999999999</v>
      </c>
      <c r="O2873">
        <v>26.505099999999999</v>
      </c>
      <c r="P2873">
        <v>490.54199999999997</v>
      </c>
      <c r="Q2873">
        <v>321.19499999999999</v>
      </c>
      <c r="R2873">
        <v>70.201400000000007</v>
      </c>
      <c r="S2873">
        <v>141.72900000000001</v>
      </c>
      <c r="T2873">
        <v>68.7684</v>
      </c>
      <c r="U2873">
        <v>22.642299999999999</v>
      </c>
      <c r="V2873">
        <v>187.82300000000001</v>
      </c>
      <c r="W2873">
        <v>23.6601</v>
      </c>
      <c r="X2873">
        <v>19.467500000000001</v>
      </c>
      <c r="Y2873">
        <v>1.52488</v>
      </c>
      <c r="Z2873">
        <v>0.35047600000000001</v>
      </c>
      <c r="AA2873">
        <v>0.42147699999999999</v>
      </c>
      <c r="AB2873">
        <v>6.5823999999999998</v>
      </c>
      <c r="AC2873">
        <v>2.0946500000000001</v>
      </c>
      <c r="AD2873">
        <v>1.1218699999999999</v>
      </c>
      <c r="AE2873">
        <v>0.33300200000000002</v>
      </c>
      <c r="AF2873">
        <v>0.28137800000000002</v>
      </c>
      <c r="AG2873">
        <v>0.225804</v>
      </c>
      <c r="AH2873">
        <v>0.30343500000000001</v>
      </c>
      <c r="AI2873">
        <v>0.73632299999999995</v>
      </c>
      <c r="AJ2873">
        <v>0.25862800000000002</v>
      </c>
      <c r="AK2873">
        <v>0.16344700000000001</v>
      </c>
      <c r="AL2873">
        <v>0.123478</v>
      </c>
      <c r="AM2873">
        <v>9.4363299999999997E-2</v>
      </c>
      <c r="AN2873">
        <v>6.9151799999999999E-2</v>
      </c>
      <c r="AO2873">
        <v>0.15530099999999999</v>
      </c>
    </row>
    <row r="2874" spans="1:41" x14ac:dyDescent="0.35">
      <c r="A2874">
        <v>1</v>
      </c>
      <c r="B2874">
        <v>4</v>
      </c>
      <c r="C2874">
        <v>1</v>
      </c>
      <c r="D2874" t="s">
        <v>1252</v>
      </c>
      <c r="E2874" t="s">
        <v>1252</v>
      </c>
      <c r="F2874">
        <v>1</v>
      </c>
      <c r="G2874">
        <v>2001</v>
      </c>
      <c r="H2874">
        <v>1</v>
      </c>
      <c r="I2874" t="s">
        <v>1252</v>
      </c>
      <c r="J2874" t="s">
        <v>574</v>
      </c>
      <c r="K2874">
        <v>0</v>
      </c>
      <c r="L2874">
        <v>33.869</v>
      </c>
      <c r="M2874">
        <v>201.05199999999999</v>
      </c>
      <c r="N2874">
        <v>104.65600000000001</v>
      </c>
      <c r="O2874">
        <v>495.52</v>
      </c>
      <c r="P2874">
        <v>30.8764</v>
      </c>
      <c r="Q2874">
        <v>484.38299999999998</v>
      </c>
      <c r="R2874">
        <v>277.38400000000001</v>
      </c>
      <c r="S2874">
        <v>54.673699999999997</v>
      </c>
      <c r="T2874">
        <v>102.33</v>
      </c>
      <c r="U2874">
        <v>47.152500000000003</v>
      </c>
      <c r="V2874">
        <v>15.0413</v>
      </c>
      <c r="W2874">
        <v>122.651</v>
      </c>
      <c r="X2874">
        <v>15.323499999999999</v>
      </c>
      <c r="Y2874">
        <v>12.563499999999999</v>
      </c>
      <c r="Z2874">
        <v>0.98278799999999999</v>
      </c>
      <c r="AA2874">
        <v>0.22580500000000001</v>
      </c>
      <c r="AB2874">
        <v>0.271565</v>
      </c>
      <c r="AC2874">
        <v>4.2420600000000004</v>
      </c>
      <c r="AD2874">
        <v>1.35025</v>
      </c>
      <c r="AE2874">
        <v>0.72335799999999995</v>
      </c>
      <c r="AF2874">
        <v>0.21476300000000001</v>
      </c>
      <c r="AG2874">
        <v>0.181507</v>
      </c>
      <c r="AH2874">
        <v>0.14568400000000001</v>
      </c>
      <c r="AI2874">
        <v>0.195801</v>
      </c>
      <c r="AJ2874">
        <v>0.47520200000000001</v>
      </c>
      <c r="AK2874">
        <v>0.166931</v>
      </c>
      <c r="AL2874">
        <v>0.105507</v>
      </c>
      <c r="AM2874">
        <v>7.9714999999999994E-2</v>
      </c>
      <c r="AN2874">
        <v>6.0924800000000001E-2</v>
      </c>
      <c r="AO2874">
        <v>0.14494299999999999</v>
      </c>
    </row>
    <row r="2875" spans="1:41" x14ac:dyDescent="0.35">
      <c r="A2875">
        <v>1</v>
      </c>
      <c r="B2875">
        <v>4</v>
      </c>
      <c r="C2875">
        <v>1</v>
      </c>
      <c r="D2875" t="s">
        <v>1252</v>
      </c>
      <c r="E2875" t="s">
        <v>1252</v>
      </c>
      <c r="F2875">
        <v>1</v>
      </c>
      <c r="G2875">
        <v>2002</v>
      </c>
      <c r="H2875">
        <v>1</v>
      </c>
      <c r="I2875" t="s">
        <v>1252</v>
      </c>
      <c r="J2875" t="s">
        <v>574</v>
      </c>
      <c r="K2875">
        <v>0</v>
      </c>
      <c r="L2875">
        <v>34.800899999999999</v>
      </c>
      <c r="M2875">
        <v>79.492800000000003</v>
      </c>
      <c r="N2875">
        <v>324.399</v>
      </c>
      <c r="O2875">
        <v>134.679</v>
      </c>
      <c r="P2875">
        <v>524.62900000000002</v>
      </c>
      <c r="Q2875">
        <v>27.712199999999999</v>
      </c>
      <c r="R2875">
        <v>380.28</v>
      </c>
      <c r="S2875">
        <v>196.45099999999999</v>
      </c>
      <c r="T2875">
        <v>35.9129</v>
      </c>
      <c r="U2875">
        <v>63.858600000000003</v>
      </c>
      <c r="V2875">
        <v>28.517099999999999</v>
      </c>
      <c r="W2875">
        <v>8.9442199999999996</v>
      </c>
      <c r="X2875">
        <v>72.347099999999998</v>
      </c>
      <c r="Y2875">
        <v>9.00793</v>
      </c>
      <c r="Z2875">
        <v>7.3765299999999998</v>
      </c>
      <c r="AA2875">
        <v>0.57689100000000004</v>
      </c>
      <c r="AB2875">
        <v>0.13256499999999999</v>
      </c>
      <c r="AC2875">
        <v>0.159474</v>
      </c>
      <c r="AD2875">
        <v>2.4918800000000001</v>
      </c>
      <c r="AE2875">
        <v>0.79340500000000003</v>
      </c>
      <c r="AF2875">
        <v>0.42515999999999998</v>
      </c>
      <c r="AG2875">
        <v>0.12625900000000001</v>
      </c>
      <c r="AH2875">
        <v>0.10673100000000001</v>
      </c>
      <c r="AI2875">
        <v>8.5682099999999997E-2</v>
      </c>
      <c r="AJ2875">
        <v>0.115176</v>
      </c>
      <c r="AK2875">
        <v>0.27956599999999998</v>
      </c>
      <c r="AL2875">
        <v>9.8218899999999998E-2</v>
      </c>
      <c r="AM2875">
        <v>6.2085599999999998E-2</v>
      </c>
      <c r="AN2875">
        <v>4.6913200000000002E-2</v>
      </c>
      <c r="AO2875">
        <v>0.121182</v>
      </c>
    </row>
    <row r="2876" spans="1:41" x14ac:dyDescent="0.35">
      <c r="A2876">
        <v>1</v>
      </c>
      <c r="B2876">
        <v>4</v>
      </c>
      <c r="C2876">
        <v>1</v>
      </c>
      <c r="D2876" t="s">
        <v>1252</v>
      </c>
      <c r="E2876" t="s">
        <v>1252</v>
      </c>
      <c r="F2876">
        <v>1</v>
      </c>
      <c r="G2876">
        <v>2003</v>
      </c>
      <c r="H2876">
        <v>1</v>
      </c>
      <c r="I2876" t="s">
        <v>1252</v>
      </c>
      <c r="J2876" t="s">
        <v>574</v>
      </c>
      <c r="K2876">
        <v>0</v>
      </c>
      <c r="L2876">
        <v>70.0595</v>
      </c>
      <c r="M2876">
        <v>115.00700000000001</v>
      </c>
      <c r="N2876">
        <v>180.386</v>
      </c>
      <c r="O2876">
        <v>586.01800000000003</v>
      </c>
      <c r="P2876">
        <v>199.65199999999999</v>
      </c>
      <c r="Q2876">
        <v>657.452</v>
      </c>
      <c r="R2876">
        <v>30.3063</v>
      </c>
      <c r="S2876">
        <v>374.55099999999999</v>
      </c>
      <c r="T2876">
        <v>179.279</v>
      </c>
      <c r="U2876">
        <v>31.120699999999999</v>
      </c>
      <c r="V2876">
        <v>53.6188</v>
      </c>
      <c r="W2876">
        <v>23.541899999999998</v>
      </c>
      <c r="X2876">
        <v>7.3246599999999997</v>
      </c>
      <c r="Y2876">
        <v>59.048499999999997</v>
      </c>
      <c r="Z2876">
        <v>7.3436899999999996</v>
      </c>
      <c r="AA2876">
        <v>6.0125500000000001</v>
      </c>
      <c r="AB2876">
        <v>0.47031000000000001</v>
      </c>
      <c r="AC2876">
        <v>0.108109</v>
      </c>
      <c r="AD2876">
        <v>0.13009999999999999</v>
      </c>
      <c r="AE2876">
        <v>2.0335700000000001</v>
      </c>
      <c r="AF2876">
        <v>0.64768000000000003</v>
      </c>
      <c r="AG2876">
        <v>0.347165</v>
      </c>
      <c r="AH2876">
        <v>0.103121</v>
      </c>
      <c r="AI2876">
        <v>8.71894E-2</v>
      </c>
      <c r="AJ2876">
        <v>7.0006799999999994E-2</v>
      </c>
      <c r="AK2876">
        <v>9.41192E-2</v>
      </c>
      <c r="AL2876">
        <v>0.22848499999999999</v>
      </c>
      <c r="AM2876">
        <v>8.0282900000000004E-2</v>
      </c>
      <c r="AN2876">
        <v>5.0754000000000001E-2</v>
      </c>
      <c r="AO2876">
        <v>0.13744899999999999</v>
      </c>
    </row>
    <row r="2877" spans="1:41" x14ac:dyDescent="0.35">
      <c r="A2877">
        <v>1</v>
      </c>
      <c r="B2877">
        <v>4</v>
      </c>
      <c r="C2877">
        <v>1</v>
      </c>
      <c r="D2877" t="s">
        <v>1252</v>
      </c>
      <c r="E2877" t="s">
        <v>1252</v>
      </c>
      <c r="F2877">
        <v>1</v>
      </c>
      <c r="G2877">
        <v>2004</v>
      </c>
      <c r="H2877">
        <v>1</v>
      </c>
      <c r="I2877" t="s">
        <v>1252</v>
      </c>
      <c r="J2877" t="s">
        <v>574</v>
      </c>
      <c r="K2877">
        <v>0</v>
      </c>
      <c r="L2877">
        <v>71.466300000000004</v>
      </c>
      <c r="M2877">
        <v>181.429</v>
      </c>
      <c r="N2877">
        <v>204.298</v>
      </c>
      <c r="O2877">
        <v>254.64500000000001</v>
      </c>
      <c r="P2877">
        <v>677.16</v>
      </c>
      <c r="Q2877">
        <v>194.41300000000001</v>
      </c>
      <c r="R2877">
        <v>556.71699999999998</v>
      </c>
      <c r="S2877">
        <v>23.035299999999999</v>
      </c>
      <c r="T2877">
        <v>263.06099999999998</v>
      </c>
      <c r="U2877">
        <v>119.334</v>
      </c>
      <c r="V2877">
        <v>20.047899999999998</v>
      </c>
      <c r="W2877">
        <v>33.938099999999999</v>
      </c>
      <c r="X2877">
        <v>14.7765</v>
      </c>
      <c r="Y2877">
        <v>4.5812499999999998</v>
      </c>
      <c r="Z2877">
        <v>36.886400000000002</v>
      </c>
      <c r="AA2877">
        <v>4.5863399999999999</v>
      </c>
      <c r="AB2877">
        <v>3.7556099999999999</v>
      </c>
      <c r="AC2877">
        <v>0.29385800000000001</v>
      </c>
      <c r="AD2877">
        <v>6.7570900000000003E-2</v>
      </c>
      <c r="AE2877">
        <v>8.1342100000000001E-2</v>
      </c>
      <c r="AF2877">
        <v>1.27182</v>
      </c>
      <c r="AG2877">
        <v>0.40517300000000001</v>
      </c>
      <c r="AH2877">
        <v>0.217227</v>
      </c>
      <c r="AI2877">
        <v>6.4537700000000003E-2</v>
      </c>
      <c r="AJ2877">
        <v>5.4576199999999998E-2</v>
      </c>
      <c r="AK2877">
        <v>4.3827199999999997E-2</v>
      </c>
      <c r="AL2877">
        <v>5.8930099999999999E-2</v>
      </c>
      <c r="AM2877">
        <v>0.14307700000000001</v>
      </c>
      <c r="AN2877">
        <v>5.0278900000000001E-2</v>
      </c>
      <c r="AO2877">
        <v>0.117895</v>
      </c>
    </row>
    <row r="2878" spans="1:41" x14ac:dyDescent="0.35">
      <c r="A2878">
        <v>1</v>
      </c>
      <c r="B2878">
        <v>4</v>
      </c>
      <c r="C2878">
        <v>1</v>
      </c>
      <c r="D2878" t="s">
        <v>1252</v>
      </c>
      <c r="E2878" t="s">
        <v>1252</v>
      </c>
      <c r="F2878">
        <v>1</v>
      </c>
      <c r="G2878">
        <v>2005</v>
      </c>
      <c r="H2878">
        <v>1</v>
      </c>
      <c r="I2878" t="s">
        <v>1252</v>
      </c>
      <c r="J2878" t="s">
        <v>574</v>
      </c>
      <c r="K2878">
        <v>0</v>
      </c>
      <c r="L2878">
        <v>65.708100000000002</v>
      </c>
      <c r="M2878">
        <v>221.52600000000001</v>
      </c>
      <c r="N2878">
        <v>385.21800000000002</v>
      </c>
      <c r="O2878">
        <v>343.96300000000002</v>
      </c>
      <c r="P2878">
        <v>350.01600000000002</v>
      </c>
      <c r="Q2878">
        <v>782.21299999999997</v>
      </c>
      <c r="R2878">
        <v>194.76499999999999</v>
      </c>
      <c r="S2878">
        <v>499.43299999999999</v>
      </c>
      <c r="T2878">
        <v>19.060700000000001</v>
      </c>
      <c r="U2878">
        <v>206.05500000000001</v>
      </c>
      <c r="V2878">
        <v>90.403499999999994</v>
      </c>
      <c r="W2878">
        <v>14.917299999999999</v>
      </c>
      <c r="X2878">
        <v>25.0379</v>
      </c>
      <c r="Y2878">
        <v>10.8621</v>
      </c>
      <c r="Z2878">
        <v>3.36334</v>
      </c>
      <c r="AA2878">
        <v>27.0731</v>
      </c>
      <c r="AB2878">
        <v>3.3666900000000002</v>
      </c>
      <c r="AC2878">
        <v>2.7576999999999998</v>
      </c>
      <c r="AD2878">
        <v>0.21584800000000001</v>
      </c>
      <c r="AE2878">
        <v>4.96488E-2</v>
      </c>
      <c r="AF2878">
        <v>5.9784999999999998E-2</v>
      </c>
      <c r="AG2878">
        <v>0.93501000000000001</v>
      </c>
      <c r="AH2878">
        <v>0.29793999999999998</v>
      </c>
      <c r="AI2878">
        <v>0.15976699999999999</v>
      </c>
      <c r="AJ2878">
        <v>4.7474599999999999E-2</v>
      </c>
      <c r="AK2878">
        <v>4.01527E-2</v>
      </c>
      <c r="AL2878">
        <v>3.2248600000000002E-2</v>
      </c>
      <c r="AM2878">
        <v>4.3366799999999997E-2</v>
      </c>
      <c r="AN2878">
        <v>0.10530299999999999</v>
      </c>
      <c r="AO2878">
        <v>0.123803</v>
      </c>
    </row>
    <row r="2879" spans="1:41" x14ac:dyDescent="0.35">
      <c r="A2879">
        <v>1</v>
      </c>
      <c r="B2879">
        <v>4</v>
      </c>
      <c r="C2879">
        <v>1</v>
      </c>
      <c r="D2879" t="s">
        <v>1252</v>
      </c>
      <c r="E2879" t="s">
        <v>1252</v>
      </c>
      <c r="F2879">
        <v>1</v>
      </c>
      <c r="G2879">
        <v>2006</v>
      </c>
      <c r="H2879">
        <v>1</v>
      </c>
      <c r="I2879" t="s">
        <v>1252</v>
      </c>
      <c r="J2879" t="s">
        <v>574</v>
      </c>
      <c r="K2879">
        <v>0</v>
      </c>
      <c r="L2879">
        <v>46.984499999999997</v>
      </c>
      <c r="M2879">
        <v>176.571</v>
      </c>
      <c r="N2879">
        <v>407.38900000000001</v>
      </c>
      <c r="O2879">
        <v>560.77</v>
      </c>
      <c r="P2879">
        <v>407.77300000000002</v>
      </c>
      <c r="Q2879">
        <v>347.84500000000003</v>
      </c>
      <c r="R2879">
        <v>672.52499999999998</v>
      </c>
      <c r="S2879">
        <v>149.57</v>
      </c>
      <c r="T2879">
        <v>352.93900000000002</v>
      </c>
      <c r="U2879">
        <v>12.728300000000001</v>
      </c>
      <c r="V2879">
        <v>132.928</v>
      </c>
      <c r="W2879">
        <v>57.246099999999998</v>
      </c>
      <c r="X2879">
        <v>9.3626000000000005</v>
      </c>
      <c r="Y2879">
        <v>15.6554</v>
      </c>
      <c r="Z2879">
        <v>6.7824900000000001</v>
      </c>
      <c r="AA2879">
        <v>2.0994799999999998</v>
      </c>
      <c r="AB2879">
        <v>16.901900000000001</v>
      </c>
      <c r="AC2879">
        <v>2.10243</v>
      </c>
      <c r="AD2879">
        <v>1.72268</v>
      </c>
      <c r="AE2879">
        <v>0.134878</v>
      </c>
      <c r="AF2879">
        <v>3.10332E-2</v>
      </c>
      <c r="AG2879">
        <v>3.7378300000000003E-2</v>
      </c>
      <c r="AH2879">
        <v>0.58470999999999995</v>
      </c>
      <c r="AI2879">
        <v>0.18635299999999999</v>
      </c>
      <c r="AJ2879">
        <v>9.9946999999999994E-2</v>
      </c>
      <c r="AK2879">
        <v>2.9703400000000001E-2</v>
      </c>
      <c r="AL2879">
        <v>2.5125399999999999E-2</v>
      </c>
      <c r="AM2879">
        <v>2.0181899999999999E-2</v>
      </c>
      <c r="AN2879">
        <v>2.7143E-2</v>
      </c>
      <c r="AO2879">
        <v>0.143427</v>
      </c>
    </row>
    <row r="2880" spans="1:41" x14ac:dyDescent="0.35">
      <c r="A2880">
        <v>1</v>
      </c>
      <c r="B2880">
        <v>4</v>
      </c>
      <c r="C2880">
        <v>1</v>
      </c>
      <c r="D2880" t="s">
        <v>1252</v>
      </c>
      <c r="E2880" t="s">
        <v>1252</v>
      </c>
      <c r="F2880">
        <v>1</v>
      </c>
      <c r="G2880">
        <v>2007</v>
      </c>
      <c r="H2880">
        <v>1</v>
      </c>
      <c r="I2880" t="s">
        <v>1252</v>
      </c>
      <c r="J2880" t="s">
        <v>574</v>
      </c>
      <c r="K2880">
        <v>0</v>
      </c>
      <c r="L2880">
        <v>43.201900000000002</v>
      </c>
      <c r="M2880">
        <v>101.77200000000001</v>
      </c>
      <c r="N2880">
        <v>261.90100000000001</v>
      </c>
      <c r="O2880">
        <v>478.649</v>
      </c>
      <c r="P2880">
        <v>536.86</v>
      </c>
      <c r="Q2880">
        <v>327.49099999999999</v>
      </c>
      <c r="R2880">
        <v>241.99600000000001</v>
      </c>
      <c r="S2880">
        <v>418.48</v>
      </c>
      <c r="T2880">
        <v>85.729699999999994</v>
      </c>
      <c r="U2880">
        <v>191.27799999999999</v>
      </c>
      <c r="V2880">
        <v>6.6664399999999997</v>
      </c>
      <c r="W2880">
        <v>68.353800000000007</v>
      </c>
      <c r="X2880">
        <v>29.180900000000001</v>
      </c>
      <c r="Y2880">
        <v>4.7550299999999996</v>
      </c>
      <c r="Z2880">
        <v>7.9407800000000002</v>
      </c>
      <c r="AA2880">
        <v>3.4393799999999999</v>
      </c>
      <c r="AB2880">
        <v>1.0648299999999999</v>
      </c>
      <c r="AC2880">
        <v>8.5751399999999993</v>
      </c>
      <c r="AD2880">
        <v>1.06704</v>
      </c>
      <c r="AE2880">
        <v>0.87460800000000005</v>
      </c>
      <c r="AF2880">
        <v>6.8499299999999999E-2</v>
      </c>
      <c r="AG2880">
        <v>1.5764899999999998E-2</v>
      </c>
      <c r="AH2880">
        <v>1.8992800000000001E-2</v>
      </c>
      <c r="AI2880">
        <v>0.29716700000000001</v>
      </c>
      <c r="AJ2880">
        <v>9.4727500000000006E-2</v>
      </c>
      <c r="AK2880">
        <v>5.0813200000000003E-2</v>
      </c>
      <c r="AL2880">
        <v>1.51033E-2</v>
      </c>
      <c r="AM2880">
        <v>1.2777200000000001E-2</v>
      </c>
      <c r="AN2880">
        <v>1.0264499999999999E-2</v>
      </c>
      <c r="AO2880">
        <v>8.6774199999999996E-2</v>
      </c>
    </row>
    <row r="2881" spans="1:41" x14ac:dyDescent="0.35">
      <c r="A2881">
        <v>1</v>
      </c>
      <c r="B2881">
        <v>4</v>
      </c>
      <c r="C2881">
        <v>1</v>
      </c>
      <c r="D2881" t="s">
        <v>1252</v>
      </c>
      <c r="E2881" t="s">
        <v>1252</v>
      </c>
      <c r="F2881">
        <v>1</v>
      </c>
      <c r="G2881">
        <v>2008</v>
      </c>
      <c r="H2881">
        <v>1</v>
      </c>
      <c r="I2881" t="s">
        <v>1252</v>
      </c>
      <c r="J2881" t="s">
        <v>574</v>
      </c>
      <c r="K2881">
        <v>0</v>
      </c>
      <c r="L2881">
        <v>48.824300000000001</v>
      </c>
      <c r="M2881">
        <v>107.86</v>
      </c>
      <c r="N2881">
        <v>174.03700000000001</v>
      </c>
      <c r="O2881">
        <v>354.9</v>
      </c>
      <c r="P2881">
        <v>528.94000000000005</v>
      </c>
      <c r="Q2881">
        <v>498.34800000000001</v>
      </c>
      <c r="R2881">
        <v>263.79899999999998</v>
      </c>
      <c r="S2881">
        <v>174.685</v>
      </c>
      <c r="T2881">
        <v>278.738</v>
      </c>
      <c r="U2881">
        <v>54.065100000000001</v>
      </c>
      <c r="V2881">
        <v>116.68300000000001</v>
      </c>
      <c r="W2881">
        <v>3.9950199999999998</v>
      </c>
      <c r="X2881">
        <v>40.6218</v>
      </c>
      <c r="Y2881">
        <v>17.282699999999998</v>
      </c>
      <c r="Z2881">
        <v>2.8131499999999998</v>
      </c>
      <c r="AA2881">
        <v>4.6974400000000003</v>
      </c>
      <c r="AB2881">
        <v>2.0352000000000001</v>
      </c>
      <c r="AC2881">
        <v>0.63036099999999995</v>
      </c>
      <c r="AD2881">
        <v>5.0785799999999997</v>
      </c>
      <c r="AE2881">
        <v>0.63221400000000005</v>
      </c>
      <c r="AF2881">
        <v>0.51839000000000002</v>
      </c>
      <c r="AG2881">
        <v>4.06136E-2</v>
      </c>
      <c r="AH2881">
        <v>9.3497500000000004E-3</v>
      </c>
      <c r="AI2881">
        <v>1.12669E-2</v>
      </c>
      <c r="AJ2881">
        <v>0.17632300000000001</v>
      </c>
      <c r="AK2881">
        <v>5.6216700000000001E-2</v>
      </c>
      <c r="AL2881">
        <v>3.0160200000000002E-2</v>
      </c>
      <c r="AM2881">
        <v>8.9659200000000005E-3</v>
      </c>
      <c r="AN2881">
        <v>7.5861499999999998E-3</v>
      </c>
      <c r="AO2881">
        <v>5.7632700000000002E-2</v>
      </c>
    </row>
    <row r="2882" spans="1:41" x14ac:dyDescent="0.35">
      <c r="A2882">
        <v>1</v>
      </c>
      <c r="B2882">
        <v>4</v>
      </c>
      <c r="C2882">
        <v>1</v>
      </c>
      <c r="D2882" t="s">
        <v>1252</v>
      </c>
      <c r="E2882" t="s">
        <v>1252</v>
      </c>
      <c r="F2882">
        <v>1</v>
      </c>
      <c r="G2882">
        <v>2009</v>
      </c>
      <c r="H2882">
        <v>1</v>
      </c>
      <c r="I2882" t="s">
        <v>1252</v>
      </c>
      <c r="J2882" t="s">
        <v>574</v>
      </c>
      <c r="K2882">
        <v>0</v>
      </c>
      <c r="L2882">
        <v>25.240600000000001</v>
      </c>
      <c r="M2882">
        <v>120.502</v>
      </c>
      <c r="N2882">
        <v>182.39400000000001</v>
      </c>
      <c r="O2882">
        <v>233.285</v>
      </c>
      <c r="P2882">
        <v>388.077</v>
      </c>
      <c r="Q2882">
        <v>486.13499999999999</v>
      </c>
      <c r="R2882">
        <v>397.81099999999998</v>
      </c>
      <c r="S2882">
        <v>188.876</v>
      </c>
      <c r="T2882">
        <v>115.489</v>
      </c>
      <c r="U2882">
        <v>174.56700000000001</v>
      </c>
      <c r="V2882">
        <v>32.7639</v>
      </c>
      <c r="W2882">
        <v>69.482799999999997</v>
      </c>
      <c r="X2882">
        <v>2.35961</v>
      </c>
      <c r="Y2882">
        <v>23.9146</v>
      </c>
      <c r="Z2882">
        <v>10.1647</v>
      </c>
      <c r="AA2882">
        <v>1.6545399999999999</v>
      </c>
      <c r="AB2882">
        <v>2.76383</v>
      </c>
      <c r="AC2882">
        <v>1.19804</v>
      </c>
      <c r="AD2882">
        <v>0.371257</v>
      </c>
      <c r="AE2882">
        <v>2.99247</v>
      </c>
      <c r="AF2882">
        <v>0.37267699999999998</v>
      </c>
      <c r="AG2882">
        <v>0.30569200000000002</v>
      </c>
      <c r="AH2882">
        <v>2.3957300000000001E-2</v>
      </c>
      <c r="AI2882">
        <v>5.5167899999999997E-3</v>
      </c>
      <c r="AJ2882">
        <v>6.6495900000000004E-3</v>
      </c>
      <c r="AK2882">
        <v>0.104085</v>
      </c>
      <c r="AL2882">
        <v>3.3190999999999998E-2</v>
      </c>
      <c r="AM2882">
        <v>1.78099E-2</v>
      </c>
      <c r="AN2882">
        <v>5.2952900000000002E-3</v>
      </c>
      <c r="AO2882">
        <v>3.8532200000000003E-2</v>
      </c>
    </row>
    <row r="2883" spans="1:41" x14ac:dyDescent="0.35">
      <c r="A2883">
        <v>1</v>
      </c>
      <c r="B2883">
        <v>4</v>
      </c>
      <c r="C2883">
        <v>1</v>
      </c>
      <c r="D2883" t="s">
        <v>1252</v>
      </c>
      <c r="E2883" t="s">
        <v>1252</v>
      </c>
      <c r="F2883">
        <v>1</v>
      </c>
      <c r="G2883">
        <v>2010</v>
      </c>
      <c r="H2883">
        <v>1</v>
      </c>
      <c r="I2883" t="s">
        <v>1252</v>
      </c>
      <c r="J2883" t="s">
        <v>574</v>
      </c>
      <c r="K2883">
        <v>0</v>
      </c>
      <c r="L2883">
        <v>28.141400000000001</v>
      </c>
      <c r="M2883">
        <v>82.385400000000004</v>
      </c>
      <c r="N2883">
        <v>269.13499999999999</v>
      </c>
      <c r="O2883">
        <v>322.25099999999998</v>
      </c>
      <c r="P2883">
        <v>335.34800000000001</v>
      </c>
      <c r="Q2883">
        <v>467.661</v>
      </c>
      <c r="R2883">
        <v>507.72500000000002</v>
      </c>
      <c r="S2883">
        <v>372.06599999999997</v>
      </c>
      <c r="T2883">
        <v>162.947</v>
      </c>
      <c r="U2883">
        <v>94.324799999999996</v>
      </c>
      <c r="V2883">
        <v>137.91900000000001</v>
      </c>
      <c r="W2883">
        <v>25.431799999999999</v>
      </c>
      <c r="X2883">
        <v>53.490299999999998</v>
      </c>
      <c r="Y2883">
        <v>1.8105</v>
      </c>
      <c r="Z2883">
        <v>18.331</v>
      </c>
      <c r="AA2883">
        <v>7.7912999999999997</v>
      </c>
      <c r="AB2883">
        <v>1.26868</v>
      </c>
      <c r="AC2883">
        <v>2.1202899999999998</v>
      </c>
      <c r="AD2883">
        <v>0.919539</v>
      </c>
      <c r="AE2883">
        <v>0.285082</v>
      </c>
      <c r="AF2883">
        <v>2.2988200000000001</v>
      </c>
      <c r="AG2883">
        <v>0.28639300000000001</v>
      </c>
      <c r="AH2883">
        <v>0.23499100000000001</v>
      </c>
      <c r="AI2883">
        <v>1.8421400000000001E-2</v>
      </c>
      <c r="AJ2883">
        <v>4.2429900000000003E-3</v>
      </c>
      <c r="AK2883">
        <v>5.1152599999999999E-3</v>
      </c>
      <c r="AL2883">
        <v>8.0082200000000006E-2</v>
      </c>
      <c r="AM2883">
        <v>2.5541100000000001E-2</v>
      </c>
      <c r="AN2883">
        <v>1.3707199999999999E-2</v>
      </c>
      <c r="AO2883">
        <v>3.3743000000000002E-2</v>
      </c>
    </row>
    <row r="2884" spans="1:41" x14ac:dyDescent="0.35">
      <c r="A2884">
        <v>1</v>
      </c>
      <c r="B2884">
        <v>4</v>
      </c>
      <c r="C2884">
        <v>1</v>
      </c>
      <c r="D2884" t="s">
        <v>1252</v>
      </c>
      <c r="E2884" t="s">
        <v>1252</v>
      </c>
      <c r="F2884">
        <v>1</v>
      </c>
      <c r="G2884">
        <v>2011</v>
      </c>
      <c r="H2884">
        <v>1</v>
      </c>
      <c r="I2884" t="s">
        <v>1252</v>
      </c>
      <c r="J2884" t="s">
        <v>574</v>
      </c>
      <c r="K2884">
        <v>0</v>
      </c>
      <c r="L2884">
        <v>4.5762499999999999</v>
      </c>
      <c r="M2884">
        <v>60.176600000000001</v>
      </c>
      <c r="N2884">
        <v>120.533</v>
      </c>
      <c r="O2884">
        <v>311.32400000000001</v>
      </c>
      <c r="P2884">
        <v>302.90100000000001</v>
      </c>
      <c r="Q2884">
        <v>263.62700000000001</v>
      </c>
      <c r="R2884">
        <v>317.76900000000001</v>
      </c>
      <c r="S2884">
        <v>308.21800000000002</v>
      </c>
      <c r="T2884">
        <v>207.96</v>
      </c>
      <c r="U2884">
        <v>86.112700000000004</v>
      </c>
      <c r="V2884">
        <v>48.181600000000003</v>
      </c>
      <c r="W2884">
        <v>69.186999999999998</v>
      </c>
      <c r="X2884">
        <v>12.6509</v>
      </c>
      <c r="Y2884">
        <v>26.519200000000001</v>
      </c>
      <c r="Z2884">
        <v>0.89671199999999995</v>
      </c>
      <c r="AA2884">
        <v>9.0791400000000007</v>
      </c>
      <c r="AB2884">
        <v>3.86049</v>
      </c>
      <c r="AC2884">
        <v>0.62893900000000003</v>
      </c>
      <c r="AD2884">
        <v>1.0516700000000001</v>
      </c>
      <c r="AE2884">
        <v>0.45631699999999997</v>
      </c>
      <c r="AF2884">
        <v>0.14153199999999999</v>
      </c>
      <c r="AG2884">
        <v>1.14171</v>
      </c>
      <c r="AH2884">
        <v>0.14228499999999999</v>
      </c>
      <c r="AI2884">
        <v>0.116781</v>
      </c>
      <c r="AJ2884">
        <v>9.1569100000000007E-3</v>
      </c>
      <c r="AK2884">
        <v>2.1095599999999999E-3</v>
      </c>
      <c r="AL2884">
        <v>2.5437099999999998E-3</v>
      </c>
      <c r="AM2884">
        <v>3.98301E-2</v>
      </c>
      <c r="AN2884">
        <v>1.2705299999999999E-2</v>
      </c>
      <c r="AO2884">
        <v>2.3612000000000001E-2</v>
      </c>
    </row>
    <row r="2885" spans="1:41" x14ac:dyDescent="0.35">
      <c r="A2885">
        <v>1</v>
      </c>
      <c r="B2885">
        <v>4</v>
      </c>
      <c r="C2885">
        <v>1</v>
      </c>
      <c r="D2885" t="s">
        <v>1252</v>
      </c>
      <c r="E2885" t="s">
        <v>1252</v>
      </c>
      <c r="F2885">
        <v>1</v>
      </c>
      <c r="G2885">
        <v>2012</v>
      </c>
      <c r="H2885">
        <v>1</v>
      </c>
      <c r="I2885" t="s">
        <v>1252</v>
      </c>
      <c r="J2885" t="s">
        <v>574</v>
      </c>
      <c r="K2885">
        <v>0</v>
      </c>
      <c r="L2885">
        <v>21.545400000000001</v>
      </c>
      <c r="M2885">
        <v>13.119400000000001</v>
      </c>
      <c r="N2885">
        <v>117.934</v>
      </c>
      <c r="O2885">
        <v>186.48099999999999</v>
      </c>
      <c r="P2885">
        <v>390.904</v>
      </c>
      <c r="Q2885">
        <v>318.09100000000001</v>
      </c>
      <c r="R2885">
        <v>239.46299999999999</v>
      </c>
      <c r="S2885">
        <v>258.14299999999997</v>
      </c>
      <c r="T2885">
        <v>230.815</v>
      </c>
      <c r="U2885">
        <v>147.41300000000001</v>
      </c>
      <c r="V2885">
        <v>59.053400000000003</v>
      </c>
      <c r="W2885">
        <v>32.470399999999998</v>
      </c>
      <c r="X2885">
        <v>46.257599999999996</v>
      </c>
      <c r="Y2885">
        <v>8.4329599999999996</v>
      </c>
      <c r="Z2885">
        <v>17.664999999999999</v>
      </c>
      <c r="AA2885">
        <v>0.59746900000000003</v>
      </c>
      <c r="AB2885">
        <v>6.0529700000000002</v>
      </c>
      <c r="AC2885">
        <v>2.57552</v>
      </c>
      <c r="AD2885">
        <v>0.419877</v>
      </c>
      <c r="AE2885">
        <v>0.70251799999999998</v>
      </c>
      <c r="AF2885">
        <v>0.30498500000000001</v>
      </c>
      <c r="AG2885">
        <v>9.4639299999999996E-2</v>
      </c>
      <c r="AH2885">
        <v>0.76374600000000004</v>
      </c>
      <c r="AI2885">
        <v>9.5214800000000002E-2</v>
      </c>
      <c r="AJ2885">
        <v>7.8171500000000005E-2</v>
      </c>
      <c r="AK2885">
        <v>6.1311200000000003E-3</v>
      </c>
      <c r="AL2885">
        <v>1.4128000000000001E-3</v>
      </c>
      <c r="AM2885">
        <v>1.7039100000000001E-3</v>
      </c>
      <c r="AN2885">
        <v>2.66856E-2</v>
      </c>
      <c r="AO2885">
        <v>2.4342200000000001E-2</v>
      </c>
    </row>
    <row r="2886" spans="1:41" x14ac:dyDescent="0.35">
      <c r="A2886">
        <v>1</v>
      </c>
      <c r="B2886">
        <v>4</v>
      </c>
      <c r="C2886">
        <v>1</v>
      </c>
      <c r="D2886" t="s">
        <v>1252</v>
      </c>
      <c r="E2886" t="s">
        <v>1252</v>
      </c>
      <c r="F2886">
        <v>1</v>
      </c>
      <c r="G2886">
        <v>2013</v>
      </c>
      <c r="H2886">
        <v>1</v>
      </c>
      <c r="I2886" t="s">
        <v>1252</v>
      </c>
      <c r="J2886" t="s">
        <v>574</v>
      </c>
      <c r="K2886">
        <v>0</v>
      </c>
      <c r="L2886">
        <v>11.9214</v>
      </c>
      <c r="M2886">
        <v>69.178799999999995</v>
      </c>
      <c r="N2886">
        <v>28.7285</v>
      </c>
      <c r="O2886">
        <v>202.97900000000001</v>
      </c>
      <c r="P2886">
        <v>258.87599999999998</v>
      </c>
      <c r="Q2886">
        <v>451.04399999999998</v>
      </c>
      <c r="R2886">
        <v>315.95299999999997</v>
      </c>
      <c r="S2886">
        <v>211.999</v>
      </c>
      <c r="T2886">
        <v>210.18600000000001</v>
      </c>
      <c r="U2886">
        <v>177.649</v>
      </c>
      <c r="V2886">
        <v>109.697</v>
      </c>
      <c r="W2886">
        <v>43.179900000000004</v>
      </c>
      <c r="X2886">
        <v>23.558</v>
      </c>
      <c r="Y2886">
        <v>33.468899999999998</v>
      </c>
      <c r="Z2886">
        <v>6.0988699999999998</v>
      </c>
      <c r="AA2886">
        <v>12.7822</v>
      </c>
      <c r="AB2886">
        <v>0.43268499999999999</v>
      </c>
      <c r="AC2886">
        <v>4.3874700000000004</v>
      </c>
      <c r="AD2886">
        <v>1.8684400000000001</v>
      </c>
      <c r="AE2886">
        <v>0.30483700000000002</v>
      </c>
      <c r="AF2886">
        <v>0.51038399999999995</v>
      </c>
      <c r="AG2886">
        <v>0.22170300000000001</v>
      </c>
      <c r="AH2886">
        <v>6.8831100000000006E-2</v>
      </c>
      <c r="AI2886">
        <v>0.55571400000000004</v>
      </c>
      <c r="AJ2886">
        <v>6.9305900000000004E-2</v>
      </c>
      <c r="AK2886">
        <v>5.69186E-2</v>
      </c>
      <c r="AL2886">
        <v>4.4654600000000001E-3</v>
      </c>
      <c r="AM2886">
        <v>1.0292400000000001E-3</v>
      </c>
      <c r="AN2886">
        <v>1.2416300000000001E-3</v>
      </c>
      <c r="AO2886">
        <v>3.7201100000000001E-2</v>
      </c>
    </row>
    <row r="2887" spans="1:41" x14ac:dyDescent="0.35">
      <c r="A2887">
        <v>1</v>
      </c>
      <c r="B2887">
        <v>4</v>
      </c>
      <c r="C2887">
        <v>1</v>
      </c>
      <c r="D2887" t="s">
        <v>1252</v>
      </c>
      <c r="E2887" t="s">
        <v>1252</v>
      </c>
      <c r="F2887">
        <v>1</v>
      </c>
      <c r="G2887">
        <v>2014</v>
      </c>
      <c r="H2887">
        <v>1</v>
      </c>
      <c r="I2887" t="s">
        <v>1252</v>
      </c>
      <c r="J2887" t="s">
        <v>574</v>
      </c>
      <c r="K2887">
        <v>0</v>
      </c>
      <c r="L2887">
        <v>22.713999999999999</v>
      </c>
      <c r="M2887">
        <v>16.244700000000002</v>
      </c>
      <c r="N2887">
        <v>64.302999999999997</v>
      </c>
      <c r="O2887">
        <v>20.9665</v>
      </c>
      <c r="P2887">
        <v>119.387</v>
      </c>
      <c r="Q2887">
        <v>126.708</v>
      </c>
      <c r="R2887">
        <v>190.501</v>
      </c>
      <c r="S2887">
        <v>119.21599999999999</v>
      </c>
      <c r="T2887">
        <v>73.697400000000002</v>
      </c>
      <c r="U2887">
        <v>69.156400000000005</v>
      </c>
      <c r="V2887">
        <v>56.572000000000003</v>
      </c>
      <c r="W2887">
        <v>34.357399999999998</v>
      </c>
      <c r="X2887">
        <v>13.4308</v>
      </c>
      <c r="Y2887">
        <v>7.31332</v>
      </c>
      <c r="Z2887">
        <v>10.393000000000001</v>
      </c>
      <c r="AA2887">
        <v>1.8960300000000001</v>
      </c>
      <c r="AB2887">
        <v>3.9792700000000001</v>
      </c>
      <c r="AC2887">
        <v>0.134885</v>
      </c>
      <c r="AD2887">
        <v>1.3694599999999999</v>
      </c>
      <c r="AE2887">
        <v>0.583843</v>
      </c>
      <c r="AF2887">
        <v>9.5346500000000001E-2</v>
      </c>
      <c r="AG2887">
        <v>0.15977</v>
      </c>
      <c r="AH2887">
        <v>6.9452100000000003E-2</v>
      </c>
      <c r="AI2887">
        <v>2.1575899999999999E-2</v>
      </c>
      <c r="AJ2887">
        <v>0.174287</v>
      </c>
      <c r="AK2887">
        <v>2.17462E-2</v>
      </c>
      <c r="AL2887">
        <v>1.78665E-2</v>
      </c>
      <c r="AM2887">
        <v>1.4021999999999999E-3</v>
      </c>
      <c r="AN2887">
        <v>3.2330400000000001E-4</v>
      </c>
      <c r="AO2887">
        <v>1.20854E-2</v>
      </c>
    </row>
    <row r="2888" spans="1:41" x14ac:dyDescent="0.35">
      <c r="A2888">
        <v>1</v>
      </c>
      <c r="B2888">
        <v>4</v>
      </c>
      <c r="C2888">
        <v>1</v>
      </c>
      <c r="D2888" t="s">
        <v>1252</v>
      </c>
      <c r="E2888" t="s">
        <v>1252</v>
      </c>
      <c r="F2888">
        <v>1</v>
      </c>
      <c r="G2888">
        <v>2015</v>
      </c>
      <c r="H2888">
        <v>1</v>
      </c>
      <c r="I2888" t="s">
        <v>1252</v>
      </c>
      <c r="J2888" t="s">
        <v>574</v>
      </c>
      <c r="K2888">
        <v>0</v>
      </c>
      <c r="L2888">
        <v>1.01186</v>
      </c>
      <c r="M2888">
        <v>16.678599999999999</v>
      </c>
      <c r="N2888">
        <v>26.648599999999998</v>
      </c>
      <c r="O2888">
        <v>143.94800000000001</v>
      </c>
      <c r="P2888">
        <v>42.163499999999999</v>
      </c>
      <c r="Q2888">
        <v>175.73099999999999</v>
      </c>
      <c r="R2888">
        <v>134.84700000000001</v>
      </c>
      <c r="S2888">
        <v>157.48699999999999</v>
      </c>
      <c r="T2888">
        <v>82.8048</v>
      </c>
      <c r="U2888">
        <v>45.810899999999997</v>
      </c>
      <c r="V2888">
        <v>40.244799999999998</v>
      </c>
      <c r="W2888">
        <v>31.711099999999998</v>
      </c>
      <c r="X2888">
        <v>18.847000000000001</v>
      </c>
      <c r="Y2888">
        <v>7.26715</v>
      </c>
      <c r="Z2888">
        <v>3.9175</v>
      </c>
      <c r="AA2888">
        <v>5.52067</v>
      </c>
      <c r="AB2888">
        <v>0.99954500000000002</v>
      </c>
      <c r="AC2888">
        <v>2.0828799999999998</v>
      </c>
      <c r="AD2888">
        <v>7.0125099999999996E-2</v>
      </c>
      <c r="AE2888">
        <v>0.70736399999999999</v>
      </c>
      <c r="AF2888">
        <v>0.29971399999999998</v>
      </c>
      <c r="AG2888">
        <v>4.8660299999999997E-2</v>
      </c>
      <c r="AH2888">
        <v>8.1090899999999994E-2</v>
      </c>
      <c r="AI2888">
        <v>3.5068599999999998E-2</v>
      </c>
      <c r="AJ2888">
        <v>1.08421E-2</v>
      </c>
      <c r="AK2888">
        <v>8.7192400000000003E-2</v>
      </c>
      <c r="AL2888">
        <v>1.0834699999999999E-2</v>
      </c>
      <c r="AM2888">
        <v>8.8688299999999994E-3</v>
      </c>
      <c r="AN2888">
        <v>6.9373199999999996E-4</v>
      </c>
      <c r="AO2888">
        <v>6.0940100000000004E-3</v>
      </c>
    </row>
    <row r="2889" spans="1:41" x14ac:dyDescent="0.35">
      <c r="A2889">
        <v>1</v>
      </c>
      <c r="B2889">
        <v>4</v>
      </c>
      <c r="C2889">
        <v>1</v>
      </c>
      <c r="D2889" t="s">
        <v>1252</v>
      </c>
      <c r="E2889" t="s">
        <v>1252</v>
      </c>
      <c r="F2889">
        <v>1</v>
      </c>
      <c r="G2889">
        <v>2016</v>
      </c>
      <c r="H2889">
        <v>1</v>
      </c>
      <c r="I2889" t="s">
        <v>1252</v>
      </c>
      <c r="J2889" t="s">
        <v>574</v>
      </c>
      <c r="K2889">
        <v>0</v>
      </c>
      <c r="L2889">
        <v>0.10914</v>
      </c>
      <c r="M2889">
        <v>13.4495</v>
      </c>
      <c r="N2889">
        <v>55.088999999999999</v>
      </c>
      <c r="O2889">
        <v>37.399700000000003</v>
      </c>
      <c r="P2889">
        <v>105.782</v>
      </c>
      <c r="Q2889">
        <v>20.294799999999999</v>
      </c>
      <c r="R2889">
        <v>69.317800000000005</v>
      </c>
      <c r="S2889">
        <v>49.897399999999998</v>
      </c>
      <c r="T2889">
        <v>57.3979</v>
      </c>
      <c r="U2889">
        <v>30.116399999999999</v>
      </c>
      <c r="V2889">
        <v>16.687000000000001</v>
      </c>
      <c r="W2889">
        <v>14.7004</v>
      </c>
      <c r="X2889">
        <v>11.621499999999999</v>
      </c>
      <c r="Y2889">
        <v>6.9310799999999997</v>
      </c>
      <c r="Z2889">
        <v>2.6818300000000002</v>
      </c>
      <c r="AA2889">
        <v>1.4505699999999999</v>
      </c>
      <c r="AB2889">
        <v>2.0507300000000002</v>
      </c>
      <c r="AC2889">
        <v>0.37240899999999999</v>
      </c>
      <c r="AD2889">
        <v>0.77819899999999997</v>
      </c>
      <c r="AE2889">
        <v>2.62674E-2</v>
      </c>
      <c r="AF2889">
        <v>0.26559300000000002</v>
      </c>
      <c r="AG2889">
        <v>0.112779</v>
      </c>
      <c r="AH2889">
        <v>1.83468E-2</v>
      </c>
      <c r="AI2889">
        <v>3.0630399999999999E-2</v>
      </c>
      <c r="AJ2889">
        <v>1.32686E-2</v>
      </c>
      <c r="AK2889">
        <v>4.1085000000000002E-3</v>
      </c>
      <c r="AL2889">
        <v>3.3086600000000001E-2</v>
      </c>
      <c r="AM2889">
        <v>4.1168200000000002E-3</v>
      </c>
      <c r="AN2889">
        <v>3.3738800000000001E-3</v>
      </c>
      <c r="AO2889">
        <v>2.5950999999999999E-3</v>
      </c>
    </row>
    <row r="2890" spans="1:41" x14ac:dyDescent="0.35">
      <c r="A2890">
        <v>1</v>
      </c>
      <c r="B2890">
        <v>4</v>
      </c>
      <c r="C2890">
        <v>1</v>
      </c>
      <c r="D2890" t="s">
        <v>1252</v>
      </c>
      <c r="E2890" t="s">
        <v>1252</v>
      </c>
      <c r="F2890">
        <v>1</v>
      </c>
      <c r="G2890">
        <v>2017</v>
      </c>
      <c r="H2890">
        <v>1</v>
      </c>
      <c r="I2890" t="s">
        <v>1252</v>
      </c>
      <c r="J2890" t="s">
        <v>574</v>
      </c>
      <c r="K2890">
        <v>0</v>
      </c>
      <c r="L2890">
        <v>0.36883700000000003</v>
      </c>
      <c r="M2890">
        <v>2.20045</v>
      </c>
      <c r="N2890">
        <v>67.482200000000006</v>
      </c>
      <c r="O2890">
        <v>118.169</v>
      </c>
      <c r="P2890">
        <v>42.641100000000002</v>
      </c>
      <c r="Q2890">
        <v>80.4863</v>
      </c>
      <c r="R2890">
        <v>12.8133</v>
      </c>
      <c r="S2890">
        <v>41.279000000000003</v>
      </c>
      <c r="T2890">
        <v>29.314399999999999</v>
      </c>
      <c r="U2890">
        <v>33.6464</v>
      </c>
      <c r="V2890">
        <v>17.6661</v>
      </c>
      <c r="W2890">
        <v>9.8050599999999992</v>
      </c>
      <c r="X2890">
        <v>8.6562999999999999</v>
      </c>
      <c r="Y2890">
        <v>6.8594200000000001</v>
      </c>
      <c r="Z2890">
        <v>4.1008699999999996</v>
      </c>
      <c r="AA2890">
        <v>1.5905400000000001</v>
      </c>
      <c r="AB2890">
        <v>0.86229100000000003</v>
      </c>
      <c r="AC2890">
        <v>1.22174</v>
      </c>
      <c r="AD2890">
        <v>0.22232499999999999</v>
      </c>
      <c r="AE2890">
        <v>0.46547699999999997</v>
      </c>
      <c r="AF2890">
        <v>1.57401E-2</v>
      </c>
      <c r="AG2890">
        <v>0.159415</v>
      </c>
      <c r="AH2890">
        <v>6.7796999999999996E-2</v>
      </c>
      <c r="AI2890">
        <v>1.1044999999999999E-2</v>
      </c>
      <c r="AJ2890">
        <v>1.8464000000000001E-2</v>
      </c>
      <c r="AK2890">
        <v>8.0079999999999995E-3</v>
      </c>
      <c r="AL2890">
        <v>2.4823499999999999E-3</v>
      </c>
      <c r="AM2890">
        <v>2.0012100000000001E-2</v>
      </c>
      <c r="AN2890">
        <v>2.49241E-3</v>
      </c>
      <c r="AO2890">
        <v>3.6135999999999998E-3</v>
      </c>
    </row>
    <row r="2891" spans="1:41" x14ac:dyDescent="0.35">
      <c r="A2891">
        <v>1</v>
      </c>
      <c r="B2891">
        <v>4</v>
      </c>
      <c r="C2891">
        <v>1</v>
      </c>
      <c r="D2891" t="s">
        <v>1252</v>
      </c>
      <c r="E2891" t="s">
        <v>1252</v>
      </c>
      <c r="F2891">
        <v>1</v>
      </c>
      <c r="G2891">
        <v>2018</v>
      </c>
      <c r="H2891">
        <v>1</v>
      </c>
      <c r="I2891" t="s">
        <v>1252</v>
      </c>
      <c r="J2891" t="s">
        <v>574</v>
      </c>
      <c r="K2891">
        <v>0</v>
      </c>
      <c r="L2891">
        <v>6.3197299999999998E-2</v>
      </c>
      <c r="M2891">
        <v>5.92624</v>
      </c>
      <c r="N2891">
        <v>8.81236</v>
      </c>
      <c r="O2891">
        <v>115.971</v>
      </c>
      <c r="P2891">
        <v>108.354</v>
      </c>
      <c r="Q2891">
        <v>26.1813</v>
      </c>
      <c r="R2891">
        <v>41.185699999999997</v>
      </c>
      <c r="S2891">
        <v>6.2017699999999998</v>
      </c>
      <c r="T2891">
        <v>19.725899999999999</v>
      </c>
      <c r="U2891">
        <v>13.9748</v>
      </c>
      <c r="V2891">
        <v>16.042300000000001</v>
      </c>
      <c r="W2891">
        <v>8.4316700000000004</v>
      </c>
      <c r="X2891">
        <v>4.6865199999999998</v>
      </c>
      <c r="Y2891">
        <v>4.1443300000000001</v>
      </c>
      <c r="Z2891">
        <v>3.2898399999999999</v>
      </c>
      <c r="AA2891">
        <v>1.9703299999999999</v>
      </c>
      <c r="AB2891">
        <v>0.76554900000000004</v>
      </c>
      <c r="AC2891">
        <v>0.41573900000000003</v>
      </c>
      <c r="AD2891">
        <v>0.59</v>
      </c>
      <c r="AE2891">
        <v>0.10753</v>
      </c>
      <c r="AF2891">
        <v>0.22546099999999999</v>
      </c>
      <c r="AG2891">
        <v>7.63432E-3</v>
      </c>
      <c r="AH2891">
        <v>7.7418799999999996E-2</v>
      </c>
      <c r="AI2891">
        <v>3.2964199999999999E-2</v>
      </c>
      <c r="AJ2891">
        <v>5.3762200000000001E-3</v>
      </c>
      <c r="AK2891">
        <v>8.9967199999999997E-3</v>
      </c>
      <c r="AL2891">
        <v>3.9056400000000002E-3</v>
      </c>
      <c r="AM2891">
        <v>1.2118000000000001E-3</v>
      </c>
      <c r="AN2891">
        <v>9.7773500000000006E-3</v>
      </c>
      <c r="AO2891">
        <v>2.9867700000000001E-3</v>
      </c>
    </row>
    <row r="2892" spans="1:41" x14ac:dyDescent="0.35">
      <c r="A2892">
        <v>1</v>
      </c>
      <c r="B2892">
        <v>4</v>
      </c>
      <c r="C2892">
        <v>1</v>
      </c>
      <c r="D2892" t="s">
        <v>1252</v>
      </c>
      <c r="E2892" t="s">
        <v>1252</v>
      </c>
      <c r="F2892">
        <v>1</v>
      </c>
      <c r="G2892">
        <v>2019</v>
      </c>
      <c r="H2892">
        <v>1</v>
      </c>
      <c r="I2892" t="s">
        <v>1252</v>
      </c>
      <c r="J2892" t="s">
        <v>574</v>
      </c>
      <c r="K2892">
        <v>0</v>
      </c>
      <c r="L2892">
        <v>0.28907300000000002</v>
      </c>
      <c r="M2892">
        <v>1.38653</v>
      </c>
      <c r="N2892">
        <v>32.406199999999998</v>
      </c>
      <c r="O2892">
        <v>20.703700000000001</v>
      </c>
      <c r="P2892">
        <v>145.964</v>
      </c>
      <c r="Q2892">
        <v>91.650199999999998</v>
      </c>
      <c r="R2892">
        <v>18.448599999999999</v>
      </c>
      <c r="S2892">
        <v>27.414200000000001</v>
      </c>
      <c r="T2892">
        <v>4.0733800000000002</v>
      </c>
      <c r="U2892">
        <v>12.9224</v>
      </c>
      <c r="V2892">
        <v>9.15489</v>
      </c>
      <c r="W2892">
        <v>10.518599999999999</v>
      </c>
      <c r="X2892">
        <v>5.5357500000000002</v>
      </c>
      <c r="Y2892">
        <v>3.08162</v>
      </c>
      <c r="Z2892">
        <v>2.7295699999999998</v>
      </c>
      <c r="AA2892">
        <v>2.1703899999999998</v>
      </c>
      <c r="AB2892">
        <v>1.30202</v>
      </c>
      <c r="AC2892">
        <v>0.506691</v>
      </c>
      <c r="AD2892">
        <v>0.275584</v>
      </c>
      <c r="AE2892">
        <v>0.39166200000000001</v>
      </c>
      <c r="AF2892">
        <v>7.1479399999999998E-2</v>
      </c>
      <c r="AG2892">
        <v>0.150064</v>
      </c>
      <c r="AH2892">
        <v>5.0873899999999998E-3</v>
      </c>
      <c r="AI2892">
        <v>5.1648199999999998E-2</v>
      </c>
      <c r="AJ2892">
        <v>2.2014200000000001E-2</v>
      </c>
      <c r="AK2892">
        <v>3.5938099999999998E-3</v>
      </c>
      <c r="AL2892">
        <v>6.0193399999999998E-3</v>
      </c>
      <c r="AM2892">
        <v>2.61538E-3</v>
      </c>
      <c r="AN2892">
        <v>8.1210600000000005E-4</v>
      </c>
      <c r="AO2892">
        <v>8.5348200000000003E-3</v>
      </c>
    </row>
    <row r="2893" spans="1:41" x14ac:dyDescent="0.35">
      <c r="A2893">
        <v>1</v>
      </c>
      <c r="B2893">
        <v>5</v>
      </c>
      <c r="C2893">
        <v>1</v>
      </c>
      <c r="D2893" t="s">
        <v>1252</v>
      </c>
      <c r="E2893" t="s">
        <v>1252</v>
      </c>
      <c r="F2893">
        <v>1</v>
      </c>
      <c r="G2893">
        <v>1984</v>
      </c>
      <c r="H2893">
        <v>1</v>
      </c>
      <c r="I2893" t="s">
        <v>1252</v>
      </c>
      <c r="J2893" t="s">
        <v>573</v>
      </c>
      <c r="K2893">
        <v>0</v>
      </c>
      <c r="L2893">
        <v>266.173</v>
      </c>
      <c r="M2893">
        <v>684.49</v>
      </c>
      <c r="N2893">
        <v>1217.6099999999999</v>
      </c>
      <c r="O2893">
        <v>1746.98</v>
      </c>
      <c r="P2893">
        <v>2094.56</v>
      </c>
      <c r="Q2893">
        <v>2165.8000000000002</v>
      </c>
      <c r="R2893">
        <v>1990.11</v>
      </c>
      <c r="S2893">
        <v>1670.49</v>
      </c>
      <c r="T2893">
        <v>1311.98</v>
      </c>
      <c r="U2893">
        <v>984.21400000000006</v>
      </c>
      <c r="V2893">
        <v>717.53899999999999</v>
      </c>
      <c r="W2893">
        <v>514.90899999999999</v>
      </c>
      <c r="X2893">
        <v>366.59300000000002</v>
      </c>
      <c r="Y2893">
        <v>260.04300000000001</v>
      </c>
      <c r="Z2893">
        <v>184.16300000000001</v>
      </c>
      <c r="AA2893">
        <v>130.334</v>
      </c>
      <c r="AB2893">
        <v>92.213300000000004</v>
      </c>
      <c r="AC2893">
        <v>65.235799999999998</v>
      </c>
      <c r="AD2893">
        <v>46.149799999999999</v>
      </c>
      <c r="AE2893">
        <v>32.648299999999999</v>
      </c>
      <c r="AF2893">
        <v>23.097300000000001</v>
      </c>
      <c r="AG2893">
        <v>16.340900000000001</v>
      </c>
      <c r="AH2893">
        <v>11.561199999999999</v>
      </c>
      <c r="AI2893">
        <v>8.1797900000000006</v>
      </c>
      <c r="AJ2893">
        <v>5.7875100000000002</v>
      </c>
      <c r="AK2893">
        <v>4.0949799999999996</v>
      </c>
      <c r="AL2893">
        <v>2.8974700000000002</v>
      </c>
      <c r="AM2893">
        <v>2.0502099999999999</v>
      </c>
      <c r="AN2893">
        <v>1.4507399999999999</v>
      </c>
      <c r="AO2893">
        <v>3.5112199999999998</v>
      </c>
    </row>
    <row r="2894" spans="1:41" x14ac:dyDescent="0.35">
      <c r="A2894">
        <v>1</v>
      </c>
      <c r="B2894">
        <v>5</v>
      </c>
      <c r="C2894">
        <v>1</v>
      </c>
      <c r="D2894" t="s">
        <v>1252</v>
      </c>
      <c r="E2894" t="s">
        <v>1252</v>
      </c>
      <c r="F2894">
        <v>1</v>
      </c>
      <c r="G2894">
        <v>1985</v>
      </c>
      <c r="H2894">
        <v>1</v>
      </c>
      <c r="I2894" t="s">
        <v>1252</v>
      </c>
      <c r="J2894" t="s">
        <v>574</v>
      </c>
      <c r="K2894">
        <v>0</v>
      </c>
      <c r="L2894">
        <v>1.98681E-2</v>
      </c>
      <c r="M2894">
        <v>1.1813499999999999</v>
      </c>
      <c r="N2894">
        <v>0.98418000000000005</v>
      </c>
      <c r="O2894">
        <v>1.1050899999999999</v>
      </c>
      <c r="P2894">
        <v>0.57004600000000005</v>
      </c>
      <c r="Q2894">
        <v>0.71606999999999998</v>
      </c>
      <c r="R2894">
        <v>0.75371100000000002</v>
      </c>
      <c r="S2894">
        <v>1.20672</v>
      </c>
      <c r="T2894">
        <v>3.25197</v>
      </c>
      <c r="U2894">
        <v>1.2090700000000001</v>
      </c>
      <c r="V2894">
        <v>0.78530800000000001</v>
      </c>
      <c r="W2894">
        <v>0.60002100000000003</v>
      </c>
      <c r="X2894">
        <v>0.46015</v>
      </c>
      <c r="Y2894">
        <v>0.337227</v>
      </c>
      <c r="Z2894">
        <v>0.23452100000000001</v>
      </c>
      <c r="AA2894">
        <v>0.15994900000000001</v>
      </c>
      <c r="AB2894">
        <v>0.10925</v>
      </c>
      <c r="AC2894">
        <v>7.5184600000000004E-2</v>
      </c>
      <c r="AD2894">
        <v>5.2128099999999997E-2</v>
      </c>
      <c r="AE2894">
        <v>3.6357300000000002E-2</v>
      </c>
      <c r="AF2894">
        <v>2.5467799999999999E-2</v>
      </c>
      <c r="AG2894">
        <v>1.7893800000000001E-2</v>
      </c>
      <c r="AH2894">
        <v>1.2599600000000001E-2</v>
      </c>
      <c r="AI2894">
        <v>8.8849299999999992E-3</v>
      </c>
      <c r="AJ2894">
        <v>6.2724499999999997E-3</v>
      </c>
      <c r="AK2894">
        <v>4.4311200000000002E-3</v>
      </c>
      <c r="AL2894">
        <v>3.1318700000000001E-3</v>
      </c>
      <c r="AM2894">
        <v>2.2143699999999998E-3</v>
      </c>
      <c r="AN2894">
        <v>1.56605E-3</v>
      </c>
      <c r="AO2894">
        <v>3.7974200000000001E-3</v>
      </c>
    </row>
    <row r="2895" spans="1:41" x14ac:dyDescent="0.35">
      <c r="A2895">
        <v>1</v>
      </c>
      <c r="B2895">
        <v>5</v>
      </c>
      <c r="C2895">
        <v>1</v>
      </c>
      <c r="D2895" t="s">
        <v>1252</v>
      </c>
      <c r="E2895" t="s">
        <v>1252</v>
      </c>
      <c r="F2895">
        <v>1</v>
      </c>
      <c r="G2895">
        <v>1986</v>
      </c>
      <c r="H2895">
        <v>1</v>
      </c>
      <c r="I2895" t="s">
        <v>1252</v>
      </c>
      <c r="J2895" t="s">
        <v>574</v>
      </c>
      <c r="K2895">
        <v>0</v>
      </c>
      <c r="L2895">
        <v>1.01674E-2</v>
      </c>
      <c r="M2895">
        <v>4.6736300000000001E-2</v>
      </c>
      <c r="N2895">
        <v>1.9189099999999999</v>
      </c>
      <c r="O2895">
        <v>1.2855399999999999</v>
      </c>
      <c r="P2895">
        <v>1.2015499999999999</v>
      </c>
      <c r="Q2895">
        <v>0.532385</v>
      </c>
      <c r="R2895">
        <v>0.59221299999999999</v>
      </c>
      <c r="S2895">
        <v>0.567855</v>
      </c>
      <c r="T2895">
        <v>0.849024</v>
      </c>
      <c r="U2895">
        <v>2.1829200000000002</v>
      </c>
      <c r="V2895">
        <v>0.78828299999999996</v>
      </c>
      <c r="W2895">
        <v>0.50384899999999999</v>
      </c>
      <c r="X2895">
        <v>0.38192500000000001</v>
      </c>
      <c r="Y2895">
        <v>0.29183599999999998</v>
      </c>
      <c r="Z2895">
        <v>0.21354600000000001</v>
      </c>
      <c r="AA2895">
        <v>0.14841799999999999</v>
      </c>
      <c r="AB2895">
        <v>0.101204</v>
      </c>
      <c r="AC2895">
        <v>6.9123900000000002E-2</v>
      </c>
      <c r="AD2895">
        <v>4.7572299999999998E-2</v>
      </c>
      <c r="AE2895">
        <v>3.2985800000000003E-2</v>
      </c>
      <c r="AF2895">
        <v>2.3008000000000001E-2</v>
      </c>
      <c r="AG2895">
        <v>1.6118E-2</v>
      </c>
      <c r="AH2895">
        <v>1.13253E-2</v>
      </c>
      <c r="AI2895">
        <v>7.9749799999999996E-3</v>
      </c>
      <c r="AJ2895">
        <v>5.6240200000000004E-3</v>
      </c>
      <c r="AK2895">
        <v>3.9705399999999998E-3</v>
      </c>
      <c r="AL2895">
        <v>2.8050599999999998E-3</v>
      </c>
      <c r="AM2895">
        <v>1.9826800000000001E-3</v>
      </c>
      <c r="AN2895">
        <v>1.4019E-3</v>
      </c>
      <c r="AO2895">
        <v>3.3958E-3</v>
      </c>
    </row>
    <row r="2896" spans="1:41" x14ac:dyDescent="0.35">
      <c r="A2896">
        <v>1</v>
      </c>
      <c r="B2896">
        <v>5</v>
      </c>
      <c r="C2896">
        <v>1</v>
      </c>
      <c r="D2896" t="s">
        <v>1252</v>
      </c>
      <c r="E2896" t="s">
        <v>1252</v>
      </c>
      <c r="F2896">
        <v>1</v>
      </c>
      <c r="G2896">
        <v>1987</v>
      </c>
      <c r="H2896">
        <v>1</v>
      </c>
      <c r="I2896" t="s">
        <v>1252</v>
      </c>
      <c r="J2896" t="s">
        <v>574</v>
      </c>
      <c r="K2896">
        <v>0</v>
      </c>
      <c r="L2896">
        <v>4.3563600000000001E-2</v>
      </c>
      <c r="M2896">
        <v>3.8368399999999997E-2</v>
      </c>
      <c r="N2896">
        <v>0.121513</v>
      </c>
      <c r="O2896">
        <v>3.9974799999999999</v>
      </c>
      <c r="P2896">
        <v>2.2185600000000001</v>
      </c>
      <c r="Q2896">
        <v>1.7716799999999999</v>
      </c>
      <c r="R2896">
        <v>0.691604</v>
      </c>
      <c r="S2896">
        <v>0.69783300000000004</v>
      </c>
      <c r="T2896">
        <v>0.62288399999999999</v>
      </c>
      <c r="U2896">
        <v>0.88669799999999999</v>
      </c>
      <c r="V2896">
        <v>2.2117300000000002</v>
      </c>
      <c r="W2896">
        <v>0.78552500000000003</v>
      </c>
      <c r="X2896">
        <v>0.49799500000000002</v>
      </c>
      <c r="Y2896">
        <v>0.37609399999999998</v>
      </c>
      <c r="Z2896">
        <v>0.28693400000000002</v>
      </c>
      <c r="AA2896">
        <v>0.20983599999999999</v>
      </c>
      <c r="AB2896">
        <v>0.145815</v>
      </c>
      <c r="AC2896">
        <v>9.9429600000000007E-2</v>
      </c>
      <c r="AD2896">
        <v>6.7916699999999997E-2</v>
      </c>
      <c r="AE2896">
        <v>4.6746000000000003E-2</v>
      </c>
      <c r="AF2896">
        <v>3.2415899999999997E-2</v>
      </c>
      <c r="AG2896">
        <v>2.26126E-2</v>
      </c>
      <c r="AH2896">
        <v>1.58423E-2</v>
      </c>
      <c r="AI2896">
        <v>1.1132400000000001E-2</v>
      </c>
      <c r="AJ2896">
        <v>7.8396400000000002E-3</v>
      </c>
      <c r="AK2896">
        <v>5.5288899999999998E-3</v>
      </c>
      <c r="AL2896">
        <v>3.9035599999999999E-3</v>
      </c>
      <c r="AM2896">
        <v>2.7578899999999998E-3</v>
      </c>
      <c r="AN2896">
        <v>1.94943E-3</v>
      </c>
      <c r="AO2896">
        <v>4.7176600000000003E-3</v>
      </c>
    </row>
    <row r="2897" spans="1:41" x14ac:dyDescent="0.35">
      <c r="A2897">
        <v>1</v>
      </c>
      <c r="B2897">
        <v>5</v>
      </c>
      <c r="C2897">
        <v>1</v>
      </c>
      <c r="D2897" t="s">
        <v>1252</v>
      </c>
      <c r="E2897" t="s">
        <v>1252</v>
      </c>
      <c r="F2897">
        <v>1</v>
      </c>
      <c r="G2897">
        <v>1988</v>
      </c>
      <c r="H2897">
        <v>1</v>
      </c>
      <c r="I2897" t="s">
        <v>1252</v>
      </c>
      <c r="J2897" t="s">
        <v>574</v>
      </c>
      <c r="K2897">
        <v>0</v>
      </c>
      <c r="L2897">
        <v>0.720252</v>
      </c>
      <c r="M2897">
        <v>0.216779</v>
      </c>
      <c r="N2897">
        <v>0.13158400000000001</v>
      </c>
      <c r="O2897">
        <v>0.333893</v>
      </c>
      <c r="P2897">
        <v>9.0951500000000003</v>
      </c>
      <c r="Q2897">
        <v>4.3092699999999997</v>
      </c>
      <c r="R2897">
        <v>3.0284800000000001</v>
      </c>
      <c r="S2897">
        <v>1.0709599999999999</v>
      </c>
      <c r="T2897">
        <v>1.00464</v>
      </c>
      <c r="U2897">
        <v>0.85292500000000004</v>
      </c>
      <c r="V2897">
        <v>1.1771499999999999</v>
      </c>
      <c r="W2897">
        <v>2.8868800000000001</v>
      </c>
      <c r="X2897">
        <v>1.01684</v>
      </c>
      <c r="Y2897">
        <v>0.64224999999999999</v>
      </c>
      <c r="Z2897">
        <v>0.48430200000000001</v>
      </c>
      <c r="AA2897">
        <v>0.36929200000000001</v>
      </c>
      <c r="AB2897">
        <v>0.27003300000000002</v>
      </c>
      <c r="AC2897">
        <v>0.18765699999999999</v>
      </c>
      <c r="AD2897">
        <v>0.12797600000000001</v>
      </c>
      <c r="AE2897">
        <v>8.7427599999999994E-2</v>
      </c>
      <c r="AF2897">
        <v>6.0182899999999998E-2</v>
      </c>
      <c r="AG2897">
        <v>4.17388E-2</v>
      </c>
      <c r="AH2897">
        <v>2.9119099999999998E-2</v>
      </c>
      <c r="AI2897">
        <v>2.0402699999999999E-2</v>
      </c>
      <c r="AJ2897">
        <v>1.4338099999999999E-2</v>
      </c>
      <c r="AK2897">
        <v>1.00979E-2</v>
      </c>
      <c r="AL2897">
        <v>7.1219999999999999E-3</v>
      </c>
      <c r="AM2897">
        <v>5.0286799999999998E-3</v>
      </c>
      <c r="AN2897">
        <v>3.5530100000000001E-3</v>
      </c>
      <c r="AO2897">
        <v>8.5902400000000007E-3</v>
      </c>
    </row>
    <row r="2898" spans="1:41" x14ac:dyDescent="0.35">
      <c r="A2898">
        <v>1</v>
      </c>
      <c r="B2898">
        <v>5</v>
      </c>
      <c r="C2898">
        <v>1</v>
      </c>
      <c r="D2898" t="s">
        <v>1252</v>
      </c>
      <c r="E2898" t="s">
        <v>1252</v>
      </c>
      <c r="F2898">
        <v>1</v>
      </c>
      <c r="G2898">
        <v>1989</v>
      </c>
      <c r="H2898">
        <v>1</v>
      </c>
      <c r="I2898" t="s">
        <v>1252</v>
      </c>
      <c r="J2898" t="s">
        <v>574</v>
      </c>
      <c r="K2898">
        <v>0</v>
      </c>
      <c r="L2898">
        <v>0.96266399999999996</v>
      </c>
      <c r="M2898">
        <v>3.0470299999999999</v>
      </c>
      <c r="N2898">
        <v>0.63248499999999996</v>
      </c>
      <c r="O2898">
        <v>0.30796800000000002</v>
      </c>
      <c r="P2898">
        <v>0.64830699999999997</v>
      </c>
      <c r="Q2898">
        <v>15.1175</v>
      </c>
      <c r="R2898">
        <v>6.3244600000000002</v>
      </c>
      <c r="S2898">
        <v>4.03993</v>
      </c>
      <c r="T2898">
        <v>1.3320099999999999</v>
      </c>
      <c r="U2898">
        <v>1.1910000000000001</v>
      </c>
      <c r="V2898">
        <v>0.98166699999999996</v>
      </c>
      <c r="W2898">
        <v>1.33317</v>
      </c>
      <c r="X2898">
        <v>3.24403</v>
      </c>
      <c r="Y2898">
        <v>1.13873</v>
      </c>
      <c r="Z2898">
        <v>0.71828999999999998</v>
      </c>
      <c r="AA2898">
        <v>0.54142699999999999</v>
      </c>
      <c r="AB2898">
        <v>0.41284799999999999</v>
      </c>
      <c r="AC2898">
        <v>0.30192400000000003</v>
      </c>
      <c r="AD2898">
        <v>0.20985899999999999</v>
      </c>
      <c r="AE2898">
        <v>0.14314499999999999</v>
      </c>
      <c r="AF2898">
        <v>9.7808099999999995E-2</v>
      </c>
      <c r="AG2898">
        <v>6.7339499999999997E-2</v>
      </c>
      <c r="AH2898">
        <v>4.6708899999999998E-2</v>
      </c>
      <c r="AI2898">
        <v>3.2590599999999997E-2</v>
      </c>
      <c r="AJ2898">
        <v>2.28375E-2</v>
      </c>
      <c r="AK2898">
        <v>1.6050700000000001E-2</v>
      </c>
      <c r="AL2898">
        <v>1.1305000000000001E-2</v>
      </c>
      <c r="AM2898">
        <v>7.9739800000000003E-3</v>
      </c>
      <c r="AN2898">
        <v>5.6306799999999999E-3</v>
      </c>
      <c r="AO2898">
        <v>1.3599E-2</v>
      </c>
    </row>
    <row r="2899" spans="1:41" x14ac:dyDescent="0.35">
      <c r="A2899">
        <v>1</v>
      </c>
      <c r="B2899">
        <v>5</v>
      </c>
      <c r="C2899">
        <v>1</v>
      </c>
      <c r="D2899" t="s">
        <v>1252</v>
      </c>
      <c r="E2899" t="s">
        <v>1252</v>
      </c>
      <c r="F2899">
        <v>1</v>
      </c>
      <c r="G2899">
        <v>1990</v>
      </c>
      <c r="H2899">
        <v>1</v>
      </c>
      <c r="I2899" t="s">
        <v>1252</v>
      </c>
      <c r="J2899" t="s">
        <v>574</v>
      </c>
      <c r="K2899">
        <v>0</v>
      </c>
      <c r="L2899">
        <v>3.89289</v>
      </c>
      <c r="M2899">
        <v>1.8839900000000001</v>
      </c>
      <c r="N2899">
        <v>4.1121400000000001</v>
      </c>
      <c r="O2899">
        <v>0.68451700000000004</v>
      </c>
      <c r="P2899">
        <v>0.27638299999999999</v>
      </c>
      <c r="Q2899">
        <v>0.49783500000000003</v>
      </c>
      <c r="R2899">
        <v>10.2478</v>
      </c>
      <c r="S2899">
        <v>3.8965999999999998</v>
      </c>
      <c r="T2899">
        <v>2.3208700000000002</v>
      </c>
      <c r="U2899">
        <v>0.72944600000000004</v>
      </c>
      <c r="V2899">
        <v>0.63327999999999995</v>
      </c>
      <c r="W2899">
        <v>0.51368199999999997</v>
      </c>
      <c r="X2899">
        <v>0.69224699999999995</v>
      </c>
      <c r="Y2899">
        <v>1.67885</v>
      </c>
      <c r="Z2899">
        <v>0.58858500000000002</v>
      </c>
      <c r="AA2899">
        <v>0.371145</v>
      </c>
      <c r="AB2899">
        <v>0.27977299999999999</v>
      </c>
      <c r="AC2899">
        <v>0.21337300000000001</v>
      </c>
      <c r="AD2899">
        <v>0.15608</v>
      </c>
      <c r="AE2899">
        <v>0.108512</v>
      </c>
      <c r="AF2899">
        <v>7.4031899999999998E-2</v>
      </c>
      <c r="AG2899">
        <v>5.0594100000000003E-2</v>
      </c>
      <c r="AH2899">
        <v>3.4839099999999998E-2</v>
      </c>
      <c r="AI2899">
        <v>2.4169099999999999E-2</v>
      </c>
      <c r="AJ2899">
        <v>1.68658E-2</v>
      </c>
      <c r="AK2899">
        <v>1.18198E-2</v>
      </c>
      <c r="AL2899">
        <v>8.3080099999999994E-3</v>
      </c>
      <c r="AM2899">
        <v>5.8521299999999997E-3</v>
      </c>
      <c r="AN2899">
        <v>4.1281599999999996E-3</v>
      </c>
      <c r="AO2899">
        <v>9.9570200000000005E-3</v>
      </c>
    </row>
    <row r="2900" spans="1:41" x14ac:dyDescent="0.35">
      <c r="A2900">
        <v>1</v>
      </c>
      <c r="B2900">
        <v>5</v>
      </c>
      <c r="C2900">
        <v>1</v>
      </c>
      <c r="D2900" t="s">
        <v>1252</v>
      </c>
      <c r="E2900" t="s">
        <v>1252</v>
      </c>
      <c r="F2900">
        <v>1</v>
      </c>
      <c r="G2900">
        <v>1991</v>
      </c>
      <c r="H2900">
        <v>1</v>
      </c>
      <c r="I2900" t="s">
        <v>1252</v>
      </c>
      <c r="J2900" t="s">
        <v>574</v>
      </c>
      <c r="K2900">
        <v>0</v>
      </c>
      <c r="L2900">
        <v>0.20782500000000001</v>
      </c>
      <c r="M2900">
        <v>6.5762299999999998</v>
      </c>
      <c r="N2900">
        <v>2.1924600000000001</v>
      </c>
      <c r="O2900">
        <v>3.8303699999999998</v>
      </c>
      <c r="P2900">
        <v>0.52744500000000005</v>
      </c>
      <c r="Q2900">
        <v>0.18184400000000001</v>
      </c>
      <c r="R2900">
        <v>0.288684</v>
      </c>
      <c r="S2900">
        <v>5.3948799999999997</v>
      </c>
      <c r="T2900">
        <v>1.9113599999999999</v>
      </c>
      <c r="U2900">
        <v>1.0848199999999999</v>
      </c>
      <c r="V2900">
        <v>0.331015</v>
      </c>
      <c r="W2900">
        <v>0.28281200000000001</v>
      </c>
      <c r="X2900">
        <v>0.22765199999999999</v>
      </c>
      <c r="Y2900">
        <v>0.30579400000000001</v>
      </c>
      <c r="Z2900">
        <v>0.74076200000000003</v>
      </c>
      <c r="AA2900">
        <v>0.25963799999999998</v>
      </c>
      <c r="AB2900">
        <v>0.163741</v>
      </c>
      <c r="AC2900">
        <v>0.123461</v>
      </c>
      <c r="AD2900">
        <v>9.4186599999999995E-2</v>
      </c>
      <c r="AE2900">
        <v>6.8915900000000002E-2</v>
      </c>
      <c r="AF2900">
        <v>4.7924700000000001E-2</v>
      </c>
      <c r="AG2900">
        <v>3.2703900000000001E-2</v>
      </c>
      <c r="AH2900">
        <v>2.2354499999999999E-2</v>
      </c>
      <c r="AI2900">
        <v>1.5396E-2</v>
      </c>
      <c r="AJ2900">
        <v>1.06823E-2</v>
      </c>
      <c r="AK2900">
        <v>7.4553500000000003E-3</v>
      </c>
      <c r="AL2900">
        <v>5.2253899999999999E-3</v>
      </c>
      <c r="AM2900">
        <v>3.6732700000000002E-3</v>
      </c>
      <c r="AN2900">
        <v>2.5877000000000001E-3</v>
      </c>
      <c r="AO2900">
        <v>6.2294799999999999E-3</v>
      </c>
    </row>
    <row r="2901" spans="1:41" x14ac:dyDescent="0.35">
      <c r="A2901">
        <v>1</v>
      </c>
      <c r="B2901">
        <v>5</v>
      </c>
      <c r="C2901">
        <v>1</v>
      </c>
      <c r="D2901" t="s">
        <v>1252</v>
      </c>
      <c r="E2901" t="s">
        <v>1252</v>
      </c>
      <c r="F2901">
        <v>1</v>
      </c>
      <c r="G2901">
        <v>1992</v>
      </c>
      <c r="H2901">
        <v>1</v>
      </c>
      <c r="I2901" t="s">
        <v>1252</v>
      </c>
      <c r="J2901" t="s">
        <v>574</v>
      </c>
      <c r="K2901">
        <v>0</v>
      </c>
      <c r="L2901">
        <v>0.731012</v>
      </c>
      <c r="M2901">
        <v>0.89910400000000001</v>
      </c>
      <c r="N2901">
        <v>19.592700000000001</v>
      </c>
      <c r="O2901">
        <v>5.2255799999999999</v>
      </c>
      <c r="P2901">
        <v>7.5411599999999996</v>
      </c>
      <c r="Q2901">
        <v>0.88437500000000002</v>
      </c>
      <c r="R2901">
        <v>0.26799699999999999</v>
      </c>
      <c r="S2901">
        <v>0.38539000000000001</v>
      </c>
      <c r="T2901">
        <v>6.6993499999999999</v>
      </c>
      <c r="U2901">
        <v>2.2591299999999999</v>
      </c>
      <c r="V2901">
        <v>1.24393</v>
      </c>
      <c r="W2901">
        <v>0.37338900000000003</v>
      </c>
      <c r="X2901">
        <v>0.31651499999999999</v>
      </c>
      <c r="Y2901">
        <v>0.25392799999999999</v>
      </c>
      <c r="Z2901">
        <v>0.340673</v>
      </c>
      <c r="AA2901">
        <v>0.82501899999999995</v>
      </c>
      <c r="AB2901">
        <v>0.28919899999999998</v>
      </c>
      <c r="AC2901">
        <v>0.18242700000000001</v>
      </c>
      <c r="AD2901">
        <v>0.13758799999999999</v>
      </c>
      <c r="AE2901">
        <v>0.104992</v>
      </c>
      <c r="AF2901">
        <v>7.6840900000000004E-2</v>
      </c>
      <c r="AG2901">
        <v>5.3447399999999999E-2</v>
      </c>
      <c r="AH2901">
        <v>3.6479499999999998E-2</v>
      </c>
      <c r="AI2901">
        <v>2.49395E-2</v>
      </c>
      <c r="AJ2901">
        <v>1.7178800000000001E-2</v>
      </c>
      <c r="AK2901">
        <v>1.1920699999999999E-2</v>
      </c>
      <c r="AL2901">
        <v>8.3205499999999995E-3</v>
      </c>
      <c r="AM2901">
        <v>5.8324199999999996E-3</v>
      </c>
      <c r="AN2901">
        <v>4.1003899999999998E-3</v>
      </c>
      <c r="AO2901">
        <v>9.8443799999999998E-3</v>
      </c>
    </row>
    <row r="2902" spans="1:41" x14ac:dyDescent="0.35">
      <c r="A2902">
        <v>1</v>
      </c>
      <c r="B2902">
        <v>5</v>
      </c>
      <c r="C2902">
        <v>1</v>
      </c>
      <c r="D2902" t="s">
        <v>1252</v>
      </c>
      <c r="E2902" t="s">
        <v>1252</v>
      </c>
      <c r="F2902">
        <v>1</v>
      </c>
      <c r="G2902">
        <v>1993</v>
      </c>
      <c r="H2902">
        <v>1</v>
      </c>
      <c r="I2902" t="s">
        <v>1252</v>
      </c>
      <c r="J2902" t="s">
        <v>574</v>
      </c>
      <c r="K2902">
        <v>0</v>
      </c>
      <c r="L2902">
        <v>1.36252</v>
      </c>
      <c r="M2902">
        <v>2.3653900000000001</v>
      </c>
      <c r="N2902">
        <v>2.0040499999999999</v>
      </c>
      <c r="O2902">
        <v>34.955500000000001</v>
      </c>
      <c r="P2902">
        <v>7.7084599999999996</v>
      </c>
      <c r="Q2902">
        <v>9.4853000000000005</v>
      </c>
      <c r="R2902">
        <v>0.97836100000000004</v>
      </c>
      <c r="S2902">
        <v>0.26855299999999999</v>
      </c>
      <c r="T2902">
        <v>0.35911100000000001</v>
      </c>
      <c r="U2902">
        <v>5.9392500000000004</v>
      </c>
      <c r="V2902">
        <v>1.94228</v>
      </c>
      <c r="W2902">
        <v>1.0517300000000001</v>
      </c>
      <c r="X2902">
        <v>0.31313800000000003</v>
      </c>
      <c r="Y2902">
        <v>0.26449299999999998</v>
      </c>
      <c r="Z2902">
        <v>0.211894</v>
      </c>
      <c r="AA2902">
        <v>0.28415400000000002</v>
      </c>
      <c r="AB2902">
        <v>0.68811900000000004</v>
      </c>
      <c r="AC2902">
        <v>0.24124000000000001</v>
      </c>
      <c r="AD2902">
        <v>0.152201</v>
      </c>
      <c r="AE2902">
        <v>0.114812</v>
      </c>
      <c r="AF2902">
        <v>8.7626899999999994E-2</v>
      </c>
      <c r="AG2902">
        <v>6.4141900000000002E-2</v>
      </c>
      <c r="AH2902">
        <v>4.4620600000000003E-2</v>
      </c>
      <c r="AI2902">
        <v>3.0458599999999999E-2</v>
      </c>
      <c r="AJ2902">
        <v>2.08255E-2</v>
      </c>
      <c r="AK2902">
        <v>1.43462E-2</v>
      </c>
      <c r="AL2902">
        <v>9.9559499999999999E-3</v>
      </c>
      <c r="AM2902">
        <v>6.9497099999999996E-3</v>
      </c>
      <c r="AN2902">
        <v>4.8718600000000004E-3</v>
      </c>
      <c r="AO2902">
        <v>1.16498E-2</v>
      </c>
    </row>
    <row r="2903" spans="1:41" x14ac:dyDescent="0.35">
      <c r="A2903">
        <v>1</v>
      </c>
      <c r="B2903">
        <v>5</v>
      </c>
      <c r="C2903">
        <v>1</v>
      </c>
      <c r="D2903" t="s">
        <v>1252</v>
      </c>
      <c r="E2903" t="s">
        <v>1252</v>
      </c>
      <c r="F2903">
        <v>1</v>
      </c>
      <c r="G2903">
        <v>1994</v>
      </c>
      <c r="H2903">
        <v>1</v>
      </c>
      <c r="I2903" t="s">
        <v>1252</v>
      </c>
      <c r="J2903" t="s">
        <v>574</v>
      </c>
      <c r="K2903">
        <v>0</v>
      </c>
      <c r="L2903">
        <v>0.504162</v>
      </c>
      <c r="M2903">
        <v>3.39825</v>
      </c>
      <c r="N2903">
        <v>4.0660999999999996</v>
      </c>
      <c r="O2903">
        <v>2.7588400000000002</v>
      </c>
      <c r="P2903">
        <v>39.820900000000002</v>
      </c>
      <c r="Q2903">
        <v>7.5008100000000004</v>
      </c>
      <c r="R2903">
        <v>8.1384000000000007</v>
      </c>
      <c r="S2903">
        <v>0.76232299999999997</v>
      </c>
      <c r="T2903">
        <v>0.19498499999999999</v>
      </c>
      <c r="U2903">
        <v>0.24843299999999999</v>
      </c>
      <c r="V2903">
        <v>3.9884400000000002</v>
      </c>
      <c r="W2903">
        <v>1.28348</v>
      </c>
      <c r="X2903">
        <v>0.68964700000000001</v>
      </c>
      <c r="Y2903">
        <v>0.20466000000000001</v>
      </c>
      <c r="Z2903">
        <v>0.17266300000000001</v>
      </c>
      <c r="AA2903">
        <v>0.13829</v>
      </c>
      <c r="AB2903">
        <v>0.18547</v>
      </c>
      <c r="AC2903">
        <v>0.44925100000000001</v>
      </c>
      <c r="AD2903">
        <v>0.15754199999999999</v>
      </c>
      <c r="AE2903">
        <v>9.9421700000000002E-2</v>
      </c>
      <c r="AF2903">
        <v>7.5017100000000003E-2</v>
      </c>
      <c r="AG2903">
        <v>5.7267199999999997E-2</v>
      </c>
      <c r="AH2903">
        <v>4.1926999999999999E-2</v>
      </c>
      <c r="AI2903">
        <v>2.9171599999999999E-2</v>
      </c>
      <c r="AJ2903">
        <v>1.9915800000000001E-2</v>
      </c>
      <c r="AK2903">
        <v>1.3618699999999999E-2</v>
      </c>
      <c r="AL2903">
        <v>9.3826799999999991E-3</v>
      </c>
      <c r="AM2903">
        <v>6.5120600000000001E-3</v>
      </c>
      <c r="AN2903">
        <v>4.5461700000000004E-3</v>
      </c>
      <c r="AO2903">
        <v>1.0809900000000001E-2</v>
      </c>
    </row>
    <row r="2904" spans="1:41" x14ac:dyDescent="0.35">
      <c r="A2904">
        <v>1</v>
      </c>
      <c r="B2904">
        <v>5</v>
      </c>
      <c r="C2904">
        <v>1</v>
      </c>
      <c r="D2904" t="s">
        <v>1252</v>
      </c>
      <c r="E2904" t="s">
        <v>1252</v>
      </c>
      <c r="F2904">
        <v>1</v>
      </c>
      <c r="G2904">
        <v>1995</v>
      </c>
      <c r="H2904">
        <v>1</v>
      </c>
      <c r="I2904" t="s">
        <v>1252</v>
      </c>
      <c r="J2904" t="s">
        <v>574</v>
      </c>
      <c r="K2904">
        <v>0</v>
      </c>
      <c r="L2904">
        <v>4.1725700000000003</v>
      </c>
      <c r="M2904">
        <v>2.7534000000000001</v>
      </c>
      <c r="N2904">
        <v>12.7882</v>
      </c>
      <c r="O2904">
        <v>12.2453</v>
      </c>
      <c r="P2904">
        <v>6.8679100000000002</v>
      </c>
      <c r="Q2904">
        <v>84.614699999999999</v>
      </c>
      <c r="R2904">
        <v>14.0609</v>
      </c>
      <c r="S2904">
        <v>13.873699999999999</v>
      </c>
      <c r="T2904">
        <v>1.2128000000000001</v>
      </c>
      <c r="U2904">
        <v>0.29596600000000001</v>
      </c>
      <c r="V2904">
        <v>0.366425</v>
      </c>
      <c r="W2904">
        <v>5.7930200000000003</v>
      </c>
      <c r="X2904">
        <v>1.8508599999999999</v>
      </c>
      <c r="Y2904">
        <v>0.99166799999999999</v>
      </c>
      <c r="Z2904">
        <v>0.29403800000000002</v>
      </c>
      <c r="AA2904">
        <v>0.24807000000000001</v>
      </c>
      <c r="AB2904">
        <v>0.19875300000000001</v>
      </c>
      <c r="AC2904">
        <v>0.26667800000000003</v>
      </c>
      <c r="AD2904">
        <v>0.64624499999999996</v>
      </c>
      <c r="AE2904">
        <v>0.226716</v>
      </c>
      <c r="AF2904">
        <v>0.14312900000000001</v>
      </c>
      <c r="AG2904">
        <v>0.108031</v>
      </c>
      <c r="AH2904">
        <v>8.2492700000000002E-2</v>
      </c>
      <c r="AI2904">
        <v>6.0409999999999998E-2</v>
      </c>
      <c r="AJ2904">
        <v>4.2040300000000003E-2</v>
      </c>
      <c r="AK2904">
        <v>2.8706599999999999E-2</v>
      </c>
      <c r="AL2904">
        <v>1.9633000000000001E-2</v>
      </c>
      <c r="AM2904">
        <v>1.35283E-2</v>
      </c>
      <c r="AN2904">
        <v>9.3906100000000006E-3</v>
      </c>
      <c r="AO2904">
        <v>2.2150400000000001E-2</v>
      </c>
    </row>
    <row r="2905" spans="1:41" x14ac:dyDescent="0.35">
      <c r="A2905">
        <v>1</v>
      </c>
      <c r="B2905">
        <v>5</v>
      </c>
      <c r="C2905">
        <v>1</v>
      </c>
      <c r="D2905" t="s">
        <v>1252</v>
      </c>
      <c r="E2905" t="s">
        <v>1252</v>
      </c>
      <c r="F2905">
        <v>1</v>
      </c>
      <c r="G2905">
        <v>1996</v>
      </c>
      <c r="H2905">
        <v>1</v>
      </c>
      <c r="I2905" t="s">
        <v>1252</v>
      </c>
      <c r="J2905" t="s">
        <v>574</v>
      </c>
      <c r="K2905">
        <v>0</v>
      </c>
      <c r="L2905">
        <v>3.4399299999999999</v>
      </c>
      <c r="M2905">
        <v>5.9269999999999996</v>
      </c>
      <c r="N2905">
        <v>2.6885599999999998</v>
      </c>
      <c r="O2905">
        <v>9.9561299999999999</v>
      </c>
      <c r="P2905">
        <v>7.8385899999999999</v>
      </c>
      <c r="Q2905">
        <v>3.7278699999999998</v>
      </c>
      <c r="R2905">
        <v>40.2592</v>
      </c>
      <c r="S2905">
        <v>6.0521900000000004</v>
      </c>
      <c r="T2905">
        <v>5.55213</v>
      </c>
      <c r="U2905">
        <v>0.46195799999999998</v>
      </c>
      <c r="V2905">
        <v>0.109392</v>
      </c>
      <c r="W2905">
        <v>0.13327</v>
      </c>
      <c r="X2905">
        <v>2.0910600000000001</v>
      </c>
      <c r="Y2905">
        <v>0.66603699999999999</v>
      </c>
      <c r="Z2905">
        <v>0.35650799999999999</v>
      </c>
      <c r="AA2905">
        <v>0.105701</v>
      </c>
      <c r="AB2905">
        <v>8.9202100000000006E-2</v>
      </c>
      <c r="AC2905">
        <v>7.1497000000000005E-2</v>
      </c>
      <c r="AD2905">
        <v>9.5971500000000001E-2</v>
      </c>
      <c r="AE2905">
        <v>0.232659</v>
      </c>
      <c r="AF2905">
        <v>8.1650100000000003E-2</v>
      </c>
      <c r="AG2905">
        <v>5.1562700000000003E-2</v>
      </c>
      <c r="AH2905">
        <v>3.8928699999999997E-2</v>
      </c>
      <c r="AI2905">
        <v>2.97329E-2</v>
      </c>
      <c r="AJ2905">
        <v>2.1777999999999999E-2</v>
      </c>
      <c r="AK2905">
        <v>1.51582E-2</v>
      </c>
      <c r="AL2905">
        <v>1.0352099999999999E-2</v>
      </c>
      <c r="AM2905">
        <v>7.0809999999999996E-3</v>
      </c>
      <c r="AN2905">
        <v>4.8798499999999998E-3</v>
      </c>
      <c r="AO2905">
        <v>1.13805E-2</v>
      </c>
    </row>
    <row r="2906" spans="1:41" x14ac:dyDescent="0.35">
      <c r="A2906">
        <v>1</v>
      </c>
      <c r="B2906">
        <v>5</v>
      </c>
      <c r="C2906">
        <v>1</v>
      </c>
      <c r="D2906" t="s">
        <v>1252</v>
      </c>
      <c r="E2906" t="s">
        <v>1252</v>
      </c>
      <c r="F2906">
        <v>1</v>
      </c>
      <c r="G2906">
        <v>1997</v>
      </c>
      <c r="H2906">
        <v>1</v>
      </c>
      <c r="I2906" t="s">
        <v>1252</v>
      </c>
      <c r="J2906" t="s">
        <v>574</v>
      </c>
      <c r="K2906">
        <v>0</v>
      </c>
      <c r="L2906">
        <v>0.233293</v>
      </c>
      <c r="M2906">
        <v>9.5897900000000007</v>
      </c>
      <c r="N2906">
        <v>11.347899999999999</v>
      </c>
      <c r="O2906">
        <v>4.0974199999999996</v>
      </c>
      <c r="P2906">
        <v>12.446199999999999</v>
      </c>
      <c r="Q2906">
        <v>8.2804300000000008</v>
      </c>
      <c r="R2906">
        <v>3.4356100000000001</v>
      </c>
      <c r="S2906">
        <v>33.402200000000001</v>
      </c>
      <c r="T2906">
        <v>4.6499699999999997</v>
      </c>
      <c r="U2906">
        <v>4.0485199999999999</v>
      </c>
      <c r="V2906">
        <v>0.32627200000000001</v>
      </c>
      <c r="W2906">
        <v>7.5947799999999996E-2</v>
      </c>
      <c r="X2906">
        <v>9.1776800000000006E-2</v>
      </c>
      <c r="Y2906">
        <v>1.4351499999999999</v>
      </c>
      <c r="Z2906">
        <v>0.456598</v>
      </c>
      <c r="AA2906">
        <v>0.24435999999999999</v>
      </c>
      <c r="AB2906">
        <v>7.2465500000000002E-2</v>
      </c>
      <c r="AC2906">
        <v>6.1175399999999998E-2</v>
      </c>
      <c r="AD2906">
        <v>4.9051299999999999E-2</v>
      </c>
      <c r="AE2906">
        <v>6.5865400000000004E-2</v>
      </c>
      <c r="AF2906">
        <v>0.15972500000000001</v>
      </c>
      <c r="AG2906">
        <v>5.6070200000000001E-2</v>
      </c>
      <c r="AH2906">
        <v>3.5417400000000002E-2</v>
      </c>
      <c r="AI2906">
        <v>2.6745100000000001E-2</v>
      </c>
      <c r="AJ2906">
        <v>2.0431100000000001E-2</v>
      </c>
      <c r="AK2906">
        <v>1.4967100000000001E-2</v>
      </c>
      <c r="AL2906">
        <v>1.0419100000000001E-2</v>
      </c>
      <c r="AM2906">
        <v>7.1165000000000004E-3</v>
      </c>
      <c r="AN2906">
        <v>4.8684000000000002E-3</v>
      </c>
      <c r="AO2906">
        <v>1.1182299999999999E-2</v>
      </c>
    </row>
    <row r="2907" spans="1:41" x14ac:dyDescent="0.35">
      <c r="A2907">
        <v>1</v>
      </c>
      <c r="B2907">
        <v>5</v>
      </c>
      <c r="C2907">
        <v>1</v>
      </c>
      <c r="D2907" t="s">
        <v>1252</v>
      </c>
      <c r="E2907" t="s">
        <v>1252</v>
      </c>
      <c r="F2907">
        <v>1</v>
      </c>
      <c r="G2907">
        <v>1998</v>
      </c>
      <c r="H2907">
        <v>1</v>
      </c>
      <c r="I2907" t="s">
        <v>1252</v>
      </c>
      <c r="J2907" t="s">
        <v>574</v>
      </c>
      <c r="K2907">
        <v>0</v>
      </c>
      <c r="L2907">
        <v>6.7623199999999999</v>
      </c>
      <c r="M2907">
        <v>0.93449899999999997</v>
      </c>
      <c r="N2907">
        <v>26.4038</v>
      </c>
      <c r="O2907">
        <v>24.902100000000001</v>
      </c>
      <c r="P2907">
        <v>7.3849900000000002</v>
      </c>
      <c r="Q2907">
        <v>18.981200000000001</v>
      </c>
      <c r="R2907">
        <v>11.034599999999999</v>
      </c>
      <c r="S2907">
        <v>4.1283300000000001</v>
      </c>
      <c r="T2907">
        <v>37.217399999999998</v>
      </c>
      <c r="U2907">
        <v>4.9217300000000002</v>
      </c>
      <c r="V2907">
        <v>4.1528200000000002</v>
      </c>
      <c r="W2907">
        <v>0.32908399999999999</v>
      </c>
      <c r="X2907">
        <v>7.5992699999999996E-2</v>
      </c>
      <c r="Y2907">
        <v>9.15266E-2</v>
      </c>
      <c r="Z2907">
        <v>1.42964</v>
      </c>
      <c r="AA2907">
        <v>0.45476699999999998</v>
      </c>
      <c r="AB2907">
        <v>0.24343100000000001</v>
      </c>
      <c r="AC2907">
        <v>7.2214700000000007E-2</v>
      </c>
      <c r="AD2907">
        <v>6.0985999999999999E-2</v>
      </c>
      <c r="AE2907">
        <v>4.8916399999999999E-2</v>
      </c>
      <c r="AF2907">
        <v>6.5704899999999997E-2</v>
      </c>
      <c r="AG2907">
        <v>0.15937999999999999</v>
      </c>
      <c r="AH2907">
        <v>5.5962499999999998E-2</v>
      </c>
      <c r="AI2907">
        <v>3.5356800000000001E-2</v>
      </c>
      <c r="AJ2907">
        <v>2.6704200000000001E-2</v>
      </c>
      <c r="AK2907">
        <v>2.0403000000000001E-2</v>
      </c>
      <c r="AL2907">
        <v>1.4948599999999999E-2</v>
      </c>
      <c r="AM2907">
        <v>1.04075E-2</v>
      </c>
      <c r="AN2907">
        <v>7.1094499999999998E-3</v>
      </c>
      <c r="AO2907">
        <v>1.6038799999999999E-2</v>
      </c>
    </row>
    <row r="2908" spans="1:41" x14ac:dyDescent="0.35">
      <c r="A2908">
        <v>1</v>
      </c>
      <c r="B2908">
        <v>5</v>
      </c>
      <c r="C2908">
        <v>1</v>
      </c>
      <c r="D2908" t="s">
        <v>1252</v>
      </c>
      <c r="E2908" t="s">
        <v>1252</v>
      </c>
      <c r="F2908">
        <v>1</v>
      </c>
      <c r="G2908">
        <v>1999</v>
      </c>
      <c r="H2908">
        <v>1</v>
      </c>
      <c r="I2908" t="s">
        <v>1252</v>
      </c>
      <c r="J2908" t="s">
        <v>574</v>
      </c>
      <c r="K2908">
        <v>0</v>
      </c>
      <c r="L2908">
        <v>2.1976100000000001</v>
      </c>
      <c r="M2908">
        <v>18.9773</v>
      </c>
      <c r="N2908">
        <v>1.80236</v>
      </c>
      <c r="O2908">
        <v>40.581600000000002</v>
      </c>
      <c r="P2908">
        <v>31.417200000000001</v>
      </c>
      <c r="Q2908">
        <v>7.8735299999999997</v>
      </c>
      <c r="R2908">
        <v>17.6614</v>
      </c>
      <c r="S2908">
        <v>9.25197</v>
      </c>
      <c r="T2908">
        <v>3.2086899999999998</v>
      </c>
      <c r="U2908">
        <v>27.474699999999999</v>
      </c>
      <c r="V2908">
        <v>3.52075</v>
      </c>
      <c r="W2908">
        <v>2.9207000000000001</v>
      </c>
      <c r="X2908">
        <v>0.229577</v>
      </c>
      <c r="Y2908">
        <v>5.2832299999999999E-2</v>
      </c>
      <c r="Z2908">
        <v>6.3553600000000002E-2</v>
      </c>
      <c r="AA2908">
        <v>0.99243899999999996</v>
      </c>
      <c r="AB2908">
        <v>0.31573400000000001</v>
      </c>
      <c r="AC2908">
        <v>0.16905400000000001</v>
      </c>
      <c r="AD2908">
        <v>5.0165700000000001E-2</v>
      </c>
      <c r="AE2908">
        <v>4.2377900000000003E-2</v>
      </c>
      <c r="AF2908">
        <v>3.4000099999999998E-2</v>
      </c>
      <c r="AG2908">
        <v>4.5679999999999998E-2</v>
      </c>
      <c r="AH2908">
        <v>0.110829</v>
      </c>
      <c r="AI2908">
        <v>3.8921999999999998E-2</v>
      </c>
      <c r="AJ2908">
        <v>2.4594600000000001E-2</v>
      </c>
      <c r="AK2908">
        <v>1.85782E-2</v>
      </c>
      <c r="AL2908">
        <v>1.41961E-2</v>
      </c>
      <c r="AM2908">
        <v>1.04022E-2</v>
      </c>
      <c r="AN2908">
        <v>7.2429800000000004E-3</v>
      </c>
      <c r="AO2908">
        <v>1.6113300000000001E-2</v>
      </c>
    </row>
    <row r="2909" spans="1:41" x14ac:dyDescent="0.35">
      <c r="A2909">
        <v>1</v>
      </c>
      <c r="B2909">
        <v>5</v>
      </c>
      <c r="C2909">
        <v>1</v>
      </c>
      <c r="D2909" t="s">
        <v>1252</v>
      </c>
      <c r="E2909" t="s">
        <v>1252</v>
      </c>
      <c r="F2909">
        <v>1</v>
      </c>
      <c r="G2909">
        <v>2000</v>
      </c>
      <c r="H2909">
        <v>1</v>
      </c>
      <c r="I2909" t="s">
        <v>1252</v>
      </c>
      <c r="J2909" t="s">
        <v>574</v>
      </c>
      <c r="K2909">
        <v>0</v>
      </c>
      <c r="L2909">
        <v>10.292</v>
      </c>
      <c r="M2909">
        <v>7.7930999999999999</v>
      </c>
      <c r="N2909">
        <v>46.2575</v>
      </c>
      <c r="O2909">
        <v>3.5031699999999999</v>
      </c>
      <c r="P2909">
        <v>64.834699999999998</v>
      </c>
      <c r="Q2909">
        <v>42.452300000000001</v>
      </c>
      <c r="R2909">
        <v>9.2784999999999993</v>
      </c>
      <c r="S2909">
        <v>18.732299999999999</v>
      </c>
      <c r="T2909">
        <v>9.0891000000000002</v>
      </c>
      <c r="U2909">
        <v>2.9926200000000001</v>
      </c>
      <c r="V2909">
        <v>24.8245</v>
      </c>
      <c r="W2909">
        <v>3.1271399999999998</v>
      </c>
      <c r="X2909">
        <v>2.5730200000000001</v>
      </c>
      <c r="Y2909">
        <v>0.201543</v>
      </c>
      <c r="Z2909">
        <v>4.6322299999999997E-2</v>
      </c>
      <c r="AA2909">
        <v>5.5706499999999999E-2</v>
      </c>
      <c r="AB2909">
        <v>0.86999400000000005</v>
      </c>
      <c r="AC2909">
        <v>0.27684999999999998</v>
      </c>
      <c r="AD2909">
        <v>0.14827699999999999</v>
      </c>
      <c r="AE2909">
        <v>4.4012700000000002E-2</v>
      </c>
      <c r="AF2909">
        <v>3.7189699999999999E-2</v>
      </c>
      <c r="AG2909">
        <v>2.98444E-2</v>
      </c>
      <c r="AH2909">
        <v>4.0104899999999999E-2</v>
      </c>
      <c r="AI2909">
        <v>9.7319600000000006E-2</v>
      </c>
      <c r="AJ2909">
        <v>3.4182799999999999E-2</v>
      </c>
      <c r="AK2909">
        <v>2.1602699999999999E-2</v>
      </c>
      <c r="AL2909">
        <v>1.6320100000000001E-2</v>
      </c>
      <c r="AM2909">
        <v>1.2472E-2</v>
      </c>
      <c r="AN2909">
        <v>9.1397800000000001E-3</v>
      </c>
      <c r="AO2909">
        <v>2.0525999999999999E-2</v>
      </c>
    </row>
    <row r="2910" spans="1:41" x14ac:dyDescent="0.35">
      <c r="A2910">
        <v>1</v>
      </c>
      <c r="B2910">
        <v>5</v>
      </c>
      <c r="C2910">
        <v>1</v>
      </c>
      <c r="D2910" t="s">
        <v>1252</v>
      </c>
      <c r="E2910" t="s">
        <v>1252</v>
      </c>
      <c r="F2910">
        <v>1</v>
      </c>
      <c r="G2910">
        <v>2001</v>
      </c>
      <c r="H2910">
        <v>1</v>
      </c>
      <c r="I2910" t="s">
        <v>1252</v>
      </c>
      <c r="J2910" t="s">
        <v>574</v>
      </c>
      <c r="K2910">
        <v>0</v>
      </c>
      <c r="L2910">
        <v>3.2381099999999998</v>
      </c>
      <c r="M2910">
        <v>19.222000000000001</v>
      </c>
      <c r="N2910">
        <v>10.005800000000001</v>
      </c>
      <c r="O2910">
        <v>47.375300000000003</v>
      </c>
      <c r="P2910">
        <v>2.95201</v>
      </c>
      <c r="Q2910">
        <v>46.310400000000001</v>
      </c>
      <c r="R2910">
        <v>26.5198</v>
      </c>
      <c r="S2910">
        <v>5.2271900000000002</v>
      </c>
      <c r="T2910">
        <v>9.7835199999999993</v>
      </c>
      <c r="U2910">
        <v>4.5081199999999999</v>
      </c>
      <c r="V2910">
        <v>1.4380599999999999</v>
      </c>
      <c r="W2910">
        <v>11.7263</v>
      </c>
      <c r="X2910">
        <v>1.4650300000000001</v>
      </c>
      <c r="Y2910">
        <v>1.20116</v>
      </c>
      <c r="Z2910">
        <v>9.3961500000000003E-2</v>
      </c>
      <c r="AA2910">
        <v>2.15885E-2</v>
      </c>
      <c r="AB2910">
        <v>2.59636E-2</v>
      </c>
      <c r="AC2910">
        <v>0.40557100000000001</v>
      </c>
      <c r="AD2910">
        <v>0.12909399999999999</v>
      </c>
      <c r="AE2910">
        <v>6.9158200000000003E-2</v>
      </c>
      <c r="AF2910">
        <v>2.05328E-2</v>
      </c>
      <c r="AG2910">
        <v>1.7353400000000001E-2</v>
      </c>
      <c r="AH2910">
        <v>1.39285E-2</v>
      </c>
      <c r="AI2910">
        <v>1.8720000000000001E-2</v>
      </c>
      <c r="AJ2910">
        <v>4.5432699999999999E-2</v>
      </c>
      <c r="AK2910">
        <v>1.59598E-2</v>
      </c>
      <c r="AL2910">
        <v>1.0087199999999999E-2</v>
      </c>
      <c r="AM2910">
        <v>7.62132E-3</v>
      </c>
      <c r="AN2910">
        <v>5.8248400000000004E-3</v>
      </c>
      <c r="AO2910">
        <v>1.3857599999999999E-2</v>
      </c>
    </row>
    <row r="2911" spans="1:41" x14ac:dyDescent="0.35">
      <c r="A2911">
        <v>1</v>
      </c>
      <c r="B2911">
        <v>5</v>
      </c>
      <c r="C2911">
        <v>1</v>
      </c>
      <c r="D2911" t="s">
        <v>1252</v>
      </c>
      <c r="E2911" t="s">
        <v>1252</v>
      </c>
      <c r="F2911">
        <v>1</v>
      </c>
      <c r="G2911">
        <v>2002</v>
      </c>
      <c r="H2911">
        <v>1</v>
      </c>
      <c r="I2911" t="s">
        <v>1252</v>
      </c>
      <c r="J2911" t="s">
        <v>574</v>
      </c>
      <c r="K2911">
        <v>0</v>
      </c>
      <c r="L2911">
        <v>4.3391900000000003</v>
      </c>
      <c r="M2911">
        <v>9.9116400000000002</v>
      </c>
      <c r="N2911">
        <v>40.448099999999997</v>
      </c>
      <c r="O2911">
        <v>16.7926</v>
      </c>
      <c r="P2911">
        <v>65.414000000000001</v>
      </c>
      <c r="Q2911">
        <v>3.45533</v>
      </c>
      <c r="R2911">
        <v>47.415599999999998</v>
      </c>
      <c r="S2911">
        <v>24.494700000000002</v>
      </c>
      <c r="T2911">
        <v>4.4778399999999996</v>
      </c>
      <c r="U2911">
        <v>7.9622799999999998</v>
      </c>
      <c r="V2911">
        <v>3.5556800000000002</v>
      </c>
      <c r="W2911">
        <v>1.1152200000000001</v>
      </c>
      <c r="X2911">
        <v>9.0206800000000005</v>
      </c>
      <c r="Y2911">
        <v>1.1231599999999999</v>
      </c>
      <c r="Z2911">
        <v>0.91975099999999999</v>
      </c>
      <c r="AA2911">
        <v>7.1930300000000003E-2</v>
      </c>
      <c r="AB2911">
        <v>1.6528999999999999E-2</v>
      </c>
      <c r="AC2911">
        <v>1.9884200000000001E-2</v>
      </c>
      <c r="AD2911">
        <v>0.31070300000000001</v>
      </c>
      <c r="AE2911">
        <v>9.8926600000000003E-2</v>
      </c>
      <c r="AF2911">
        <v>5.3011599999999999E-2</v>
      </c>
      <c r="AG2911">
        <v>1.5742800000000001E-2</v>
      </c>
      <c r="AH2911">
        <v>1.3307899999999999E-2</v>
      </c>
      <c r="AI2911">
        <v>1.0683399999999999E-2</v>
      </c>
      <c r="AJ2911">
        <v>1.4360899999999999E-2</v>
      </c>
      <c r="AK2911">
        <v>3.4858E-2</v>
      </c>
      <c r="AL2911">
        <v>1.22465E-2</v>
      </c>
      <c r="AM2911">
        <v>7.7412100000000001E-3</v>
      </c>
      <c r="AN2911">
        <v>5.8494300000000001E-3</v>
      </c>
      <c r="AO2911">
        <v>1.51098E-2</v>
      </c>
    </row>
    <row r="2912" spans="1:41" x14ac:dyDescent="0.35">
      <c r="A2912">
        <v>1</v>
      </c>
      <c r="B2912">
        <v>5</v>
      </c>
      <c r="C2912">
        <v>1</v>
      </c>
      <c r="D2912" t="s">
        <v>1252</v>
      </c>
      <c r="E2912" t="s">
        <v>1252</v>
      </c>
      <c r="F2912">
        <v>1</v>
      </c>
      <c r="G2912">
        <v>2003</v>
      </c>
      <c r="H2912">
        <v>1</v>
      </c>
      <c r="I2912" t="s">
        <v>1252</v>
      </c>
      <c r="J2912" t="s">
        <v>574</v>
      </c>
      <c r="K2912">
        <v>0</v>
      </c>
      <c r="L2912">
        <v>11.4259</v>
      </c>
      <c r="M2912">
        <v>18.756399999999999</v>
      </c>
      <c r="N2912">
        <v>29.419</v>
      </c>
      <c r="O2912">
        <v>95.572999999999993</v>
      </c>
      <c r="P2912">
        <v>32.560899999999997</v>
      </c>
      <c r="Q2912">
        <v>107.223</v>
      </c>
      <c r="R2912">
        <v>4.9426100000000002</v>
      </c>
      <c r="S2912">
        <v>61.085000000000001</v>
      </c>
      <c r="T2912">
        <v>29.238399999999999</v>
      </c>
      <c r="U2912">
        <v>5.0754400000000004</v>
      </c>
      <c r="V2912">
        <v>8.7446199999999994</v>
      </c>
      <c r="W2912">
        <v>3.8394200000000001</v>
      </c>
      <c r="X2912">
        <v>1.1945699999999999</v>
      </c>
      <c r="Y2912">
        <v>9.6301400000000008</v>
      </c>
      <c r="Z2912">
        <v>1.19767</v>
      </c>
      <c r="AA2912">
        <v>0.98057899999999998</v>
      </c>
      <c r="AB2912">
        <v>7.6702300000000001E-2</v>
      </c>
      <c r="AC2912">
        <v>1.7631299999999999E-2</v>
      </c>
      <c r="AD2912">
        <v>2.1217799999999998E-2</v>
      </c>
      <c r="AE2912">
        <v>0.33165299999999998</v>
      </c>
      <c r="AF2912">
        <v>0.105629</v>
      </c>
      <c r="AG2912">
        <v>5.6618599999999998E-2</v>
      </c>
      <c r="AH2912">
        <v>1.68179E-2</v>
      </c>
      <c r="AI2912">
        <v>1.4219600000000001E-2</v>
      </c>
      <c r="AJ2912">
        <v>1.14173E-2</v>
      </c>
      <c r="AK2912">
        <v>1.53498E-2</v>
      </c>
      <c r="AL2912">
        <v>3.7263299999999999E-2</v>
      </c>
      <c r="AM2912">
        <v>1.3093199999999999E-2</v>
      </c>
      <c r="AN2912">
        <v>8.2774000000000007E-3</v>
      </c>
      <c r="AO2912">
        <v>2.2416499999999999E-2</v>
      </c>
    </row>
    <row r="2913" spans="1:41" x14ac:dyDescent="0.35">
      <c r="A2913">
        <v>1</v>
      </c>
      <c r="B2913">
        <v>5</v>
      </c>
      <c r="C2913">
        <v>1</v>
      </c>
      <c r="D2913" t="s">
        <v>1252</v>
      </c>
      <c r="E2913" t="s">
        <v>1252</v>
      </c>
      <c r="F2913">
        <v>1</v>
      </c>
      <c r="G2913">
        <v>2004</v>
      </c>
      <c r="H2913">
        <v>1</v>
      </c>
      <c r="I2913" t="s">
        <v>1252</v>
      </c>
      <c r="J2913" t="s">
        <v>574</v>
      </c>
      <c r="K2913">
        <v>0</v>
      </c>
      <c r="L2913">
        <v>13.781700000000001</v>
      </c>
      <c r="M2913">
        <v>34.987299999999998</v>
      </c>
      <c r="N2913">
        <v>39.397399999999998</v>
      </c>
      <c r="O2913">
        <v>49.106400000000001</v>
      </c>
      <c r="P2913">
        <v>130.58500000000001</v>
      </c>
      <c r="Q2913">
        <v>37.491100000000003</v>
      </c>
      <c r="R2913">
        <v>107.35899999999999</v>
      </c>
      <c r="S2913">
        <v>4.4421799999999996</v>
      </c>
      <c r="T2913">
        <v>50.729500000000002</v>
      </c>
      <c r="U2913">
        <v>23.012799999999999</v>
      </c>
      <c r="V2913">
        <v>3.8660800000000002</v>
      </c>
      <c r="W2913">
        <v>6.5447199999999999</v>
      </c>
      <c r="X2913">
        <v>2.8495400000000002</v>
      </c>
      <c r="Y2913">
        <v>0.88346100000000005</v>
      </c>
      <c r="Z2913">
        <v>7.11327</v>
      </c>
      <c r="AA2913">
        <v>0.88444199999999995</v>
      </c>
      <c r="AB2913">
        <v>0.72424200000000005</v>
      </c>
      <c r="AC2913">
        <v>5.6668400000000001E-2</v>
      </c>
      <c r="AD2913">
        <v>1.30305E-2</v>
      </c>
      <c r="AE2913">
        <v>1.5686200000000001E-2</v>
      </c>
      <c r="AF2913">
        <v>0.24526200000000001</v>
      </c>
      <c r="AG2913">
        <v>7.8134700000000001E-2</v>
      </c>
      <c r="AH2913">
        <v>4.1890700000000003E-2</v>
      </c>
      <c r="AI2913">
        <v>1.2445599999999999E-2</v>
      </c>
      <c r="AJ2913">
        <v>1.05246E-2</v>
      </c>
      <c r="AK2913">
        <v>8.4517499999999992E-3</v>
      </c>
      <c r="AL2913">
        <v>1.13642E-2</v>
      </c>
      <c r="AM2913">
        <v>2.7591399999999999E-2</v>
      </c>
      <c r="AN2913">
        <v>9.6959200000000002E-3</v>
      </c>
      <c r="AO2913">
        <v>2.2735100000000001E-2</v>
      </c>
    </row>
    <row r="2914" spans="1:41" x14ac:dyDescent="0.35">
      <c r="A2914">
        <v>1</v>
      </c>
      <c r="B2914">
        <v>5</v>
      </c>
      <c r="C2914">
        <v>1</v>
      </c>
      <c r="D2914" t="s">
        <v>1252</v>
      </c>
      <c r="E2914" t="s">
        <v>1252</v>
      </c>
      <c r="F2914">
        <v>1</v>
      </c>
      <c r="G2914">
        <v>2005</v>
      </c>
      <c r="H2914">
        <v>1</v>
      </c>
      <c r="I2914" t="s">
        <v>1252</v>
      </c>
      <c r="J2914" t="s">
        <v>574</v>
      </c>
      <c r="K2914">
        <v>0</v>
      </c>
      <c r="L2914">
        <v>15.0647</v>
      </c>
      <c r="M2914">
        <v>50.788499999999999</v>
      </c>
      <c r="N2914">
        <v>88.317599999999999</v>
      </c>
      <c r="O2914">
        <v>78.859200000000001</v>
      </c>
      <c r="P2914">
        <v>80.246899999999997</v>
      </c>
      <c r="Q2914">
        <v>179.33500000000001</v>
      </c>
      <c r="R2914">
        <v>44.652999999999999</v>
      </c>
      <c r="S2914">
        <v>114.503</v>
      </c>
      <c r="T2914">
        <v>4.3699700000000004</v>
      </c>
      <c r="U2914">
        <v>47.241599999999998</v>
      </c>
      <c r="V2914">
        <v>20.726500000000001</v>
      </c>
      <c r="W2914">
        <v>3.4200499999999998</v>
      </c>
      <c r="X2914">
        <v>5.7403500000000003</v>
      </c>
      <c r="Y2914">
        <v>2.4903200000000001</v>
      </c>
      <c r="Z2914">
        <v>0.77110100000000004</v>
      </c>
      <c r="AA2914">
        <v>6.2069599999999996</v>
      </c>
      <c r="AB2914">
        <v>0.77186999999999995</v>
      </c>
      <c r="AC2914">
        <v>0.63224800000000003</v>
      </c>
      <c r="AD2914">
        <v>4.9486799999999997E-2</v>
      </c>
      <c r="AE2914">
        <v>1.13828E-2</v>
      </c>
      <c r="AF2914">
        <v>1.37067E-2</v>
      </c>
      <c r="AG2914">
        <v>0.214366</v>
      </c>
      <c r="AH2914">
        <v>6.8307699999999999E-2</v>
      </c>
      <c r="AI2914">
        <v>3.6629399999999999E-2</v>
      </c>
      <c r="AJ2914">
        <v>1.08843E-2</v>
      </c>
      <c r="AK2914">
        <v>9.2056800000000008E-3</v>
      </c>
      <c r="AL2914">
        <v>7.3935199999999998E-3</v>
      </c>
      <c r="AM2914">
        <v>9.9425699999999995E-3</v>
      </c>
      <c r="AN2914">
        <v>2.4142400000000001E-2</v>
      </c>
      <c r="AO2914">
        <v>2.8383800000000001E-2</v>
      </c>
    </row>
    <row r="2915" spans="1:41" x14ac:dyDescent="0.35">
      <c r="A2915">
        <v>1</v>
      </c>
      <c r="B2915">
        <v>5</v>
      </c>
      <c r="C2915">
        <v>1</v>
      </c>
      <c r="D2915" t="s">
        <v>1252</v>
      </c>
      <c r="E2915" t="s">
        <v>1252</v>
      </c>
      <c r="F2915">
        <v>1</v>
      </c>
      <c r="G2915">
        <v>2006</v>
      </c>
      <c r="H2915">
        <v>1</v>
      </c>
      <c r="I2915" t="s">
        <v>1252</v>
      </c>
      <c r="J2915" t="s">
        <v>574</v>
      </c>
      <c r="K2915">
        <v>0</v>
      </c>
      <c r="L2915">
        <v>8.2362400000000004</v>
      </c>
      <c r="M2915">
        <v>30.952400000000001</v>
      </c>
      <c r="N2915">
        <v>71.414199999999994</v>
      </c>
      <c r="O2915">
        <v>98.301299999999998</v>
      </c>
      <c r="P2915">
        <v>71.481499999999997</v>
      </c>
      <c r="Q2915">
        <v>60.976199999999999</v>
      </c>
      <c r="R2915">
        <v>117.892</v>
      </c>
      <c r="S2915">
        <v>26.219200000000001</v>
      </c>
      <c r="T2915">
        <v>61.869100000000003</v>
      </c>
      <c r="U2915">
        <v>2.23123</v>
      </c>
      <c r="V2915">
        <v>23.3019</v>
      </c>
      <c r="W2915">
        <v>10.0351</v>
      </c>
      <c r="X2915">
        <v>1.64124</v>
      </c>
      <c r="Y2915">
        <v>2.7443499999999998</v>
      </c>
      <c r="Z2915">
        <v>1.18895</v>
      </c>
      <c r="AA2915">
        <v>0.368033</v>
      </c>
      <c r="AB2915">
        <v>2.96285</v>
      </c>
      <c r="AC2915">
        <v>0.36854999999999999</v>
      </c>
      <c r="AD2915">
        <v>0.30198000000000003</v>
      </c>
      <c r="AE2915">
        <v>2.36437E-2</v>
      </c>
      <c r="AF2915">
        <v>5.4400300000000002E-3</v>
      </c>
      <c r="AG2915">
        <v>6.5523100000000004E-3</v>
      </c>
      <c r="AH2915">
        <v>0.10249800000000001</v>
      </c>
      <c r="AI2915">
        <v>3.26672E-2</v>
      </c>
      <c r="AJ2915">
        <v>1.7520399999999998E-2</v>
      </c>
      <c r="AK2915">
        <v>5.2069100000000004E-3</v>
      </c>
      <c r="AL2915">
        <v>4.40442E-3</v>
      </c>
      <c r="AM2915">
        <v>3.5378300000000001E-3</v>
      </c>
      <c r="AN2915">
        <v>4.7580900000000004E-3</v>
      </c>
      <c r="AO2915">
        <v>2.5142299999999999E-2</v>
      </c>
    </row>
    <row r="2916" spans="1:41" x14ac:dyDescent="0.35">
      <c r="A2916">
        <v>1</v>
      </c>
      <c r="B2916">
        <v>5</v>
      </c>
      <c r="C2916">
        <v>1</v>
      </c>
      <c r="D2916" t="s">
        <v>1252</v>
      </c>
      <c r="E2916" t="s">
        <v>1252</v>
      </c>
      <c r="F2916">
        <v>1</v>
      </c>
      <c r="G2916">
        <v>2007</v>
      </c>
      <c r="H2916">
        <v>1</v>
      </c>
      <c r="I2916" t="s">
        <v>1252</v>
      </c>
      <c r="J2916" t="s">
        <v>574</v>
      </c>
      <c r="K2916">
        <v>0</v>
      </c>
      <c r="L2916">
        <v>9.6432800000000007</v>
      </c>
      <c r="M2916">
        <v>22.716899999999999</v>
      </c>
      <c r="N2916">
        <v>58.460099999999997</v>
      </c>
      <c r="O2916">
        <v>106.84099999999999</v>
      </c>
      <c r="P2916">
        <v>119.83499999999999</v>
      </c>
      <c r="Q2916">
        <v>73.1006</v>
      </c>
      <c r="R2916">
        <v>54.017000000000003</v>
      </c>
      <c r="S2916">
        <v>93.410700000000006</v>
      </c>
      <c r="T2916">
        <v>19.136099999999999</v>
      </c>
      <c r="U2916">
        <v>42.695900000000002</v>
      </c>
      <c r="V2916">
        <v>1.48804</v>
      </c>
      <c r="W2916">
        <v>15.2575</v>
      </c>
      <c r="X2916">
        <v>6.5135800000000001</v>
      </c>
      <c r="Y2916">
        <v>1.0613900000000001</v>
      </c>
      <c r="Z2916">
        <v>1.7724899999999999</v>
      </c>
      <c r="AA2916">
        <v>0.76771900000000004</v>
      </c>
      <c r="AB2916">
        <v>0.23768500000000001</v>
      </c>
      <c r="AC2916">
        <v>1.9140900000000001</v>
      </c>
      <c r="AD2916">
        <v>0.238179</v>
      </c>
      <c r="AE2916">
        <v>0.19522500000000001</v>
      </c>
      <c r="AF2916">
        <v>1.529E-2</v>
      </c>
      <c r="AG2916">
        <v>3.5189399999999999E-3</v>
      </c>
      <c r="AH2916">
        <v>4.2394599999999996E-3</v>
      </c>
      <c r="AI2916">
        <v>6.6331899999999999E-2</v>
      </c>
      <c r="AJ2916">
        <v>2.11445E-2</v>
      </c>
      <c r="AK2916">
        <v>1.13422E-2</v>
      </c>
      <c r="AL2916">
        <v>3.3712600000000001E-3</v>
      </c>
      <c r="AM2916">
        <v>2.8520500000000001E-3</v>
      </c>
      <c r="AN2916">
        <v>2.2911699999999999E-3</v>
      </c>
      <c r="AO2916">
        <v>1.93692E-2</v>
      </c>
    </row>
    <row r="2917" spans="1:41" x14ac:dyDescent="0.35">
      <c r="A2917">
        <v>1</v>
      </c>
      <c r="B2917">
        <v>5</v>
      </c>
      <c r="C2917">
        <v>1</v>
      </c>
      <c r="D2917" t="s">
        <v>1252</v>
      </c>
      <c r="E2917" t="s">
        <v>1252</v>
      </c>
      <c r="F2917">
        <v>1</v>
      </c>
      <c r="G2917">
        <v>2008</v>
      </c>
      <c r="H2917">
        <v>1</v>
      </c>
      <c r="I2917" t="s">
        <v>1252</v>
      </c>
      <c r="J2917" t="s">
        <v>574</v>
      </c>
      <c r="K2917">
        <v>0</v>
      </c>
      <c r="L2917">
        <v>10.9384</v>
      </c>
      <c r="M2917">
        <v>24.1645</v>
      </c>
      <c r="N2917">
        <v>38.990499999999997</v>
      </c>
      <c r="O2917">
        <v>79.510199999999998</v>
      </c>
      <c r="P2917">
        <v>118.501</v>
      </c>
      <c r="Q2917">
        <v>111.648</v>
      </c>
      <c r="R2917">
        <v>59.100200000000001</v>
      </c>
      <c r="S2917">
        <v>39.135599999999997</v>
      </c>
      <c r="T2917">
        <v>62.447200000000002</v>
      </c>
      <c r="U2917">
        <v>12.112500000000001</v>
      </c>
      <c r="V2917">
        <v>26.141200000000001</v>
      </c>
      <c r="W2917">
        <v>0.89502499999999996</v>
      </c>
      <c r="X2917">
        <v>9.1007099999999994</v>
      </c>
      <c r="Y2917">
        <v>3.8719399999999999</v>
      </c>
      <c r="Z2917">
        <v>0.63024400000000003</v>
      </c>
      <c r="AA2917">
        <v>1.0523899999999999</v>
      </c>
      <c r="AB2917">
        <v>0.45595599999999997</v>
      </c>
      <c r="AC2917">
        <v>0.14122299999999999</v>
      </c>
      <c r="AD2917">
        <v>1.13778</v>
      </c>
      <c r="AE2917">
        <v>0.14163799999999999</v>
      </c>
      <c r="AF2917">
        <v>0.11613800000000001</v>
      </c>
      <c r="AG2917">
        <v>9.0988700000000002E-3</v>
      </c>
      <c r="AH2917">
        <v>2.0946699999999999E-3</v>
      </c>
      <c r="AI2917">
        <v>2.5241899999999999E-3</v>
      </c>
      <c r="AJ2917">
        <v>3.9502599999999999E-2</v>
      </c>
      <c r="AK2917">
        <v>1.25945E-2</v>
      </c>
      <c r="AL2917">
        <v>6.7569400000000003E-3</v>
      </c>
      <c r="AM2917">
        <v>2.0086800000000001E-3</v>
      </c>
      <c r="AN2917">
        <v>1.6995599999999999E-3</v>
      </c>
      <c r="AO2917">
        <v>1.2911799999999999E-2</v>
      </c>
    </row>
    <row r="2918" spans="1:41" x14ac:dyDescent="0.35">
      <c r="A2918">
        <v>1</v>
      </c>
      <c r="B2918">
        <v>5</v>
      </c>
      <c r="C2918">
        <v>1</v>
      </c>
      <c r="D2918" t="s">
        <v>1252</v>
      </c>
      <c r="E2918" t="s">
        <v>1252</v>
      </c>
      <c r="F2918">
        <v>1</v>
      </c>
      <c r="G2918">
        <v>2009</v>
      </c>
      <c r="H2918">
        <v>1</v>
      </c>
      <c r="I2918" t="s">
        <v>1252</v>
      </c>
      <c r="J2918" t="s">
        <v>574</v>
      </c>
      <c r="K2918">
        <v>0</v>
      </c>
      <c r="L2918">
        <v>5.3505799999999999</v>
      </c>
      <c r="M2918">
        <v>25.5444</v>
      </c>
      <c r="N2918">
        <v>38.664400000000001</v>
      </c>
      <c r="O2918">
        <v>49.452500000000001</v>
      </c>
      <c r="P2918">
        <v>82.265600000000006</v>
      </c>
      <c r="Q2918">
        <v>103.05200000000001</v>
      </c>
      <c r="R2918">
        <v>84.328999999999994</v>
      </c>
      <c r="S2918">
        <v>40.038499999999999</v>
      </c>
      <c r="T2918">
        <v>24.4816</v>
      </c>
      <c r="U2918">
        <v>37.005299999999998</v>
      </c>
      <c r="V2918">
        <v>6.9453899999999997</v>
      </c>
      <c r="W2918">
        <v>14.729200000000001</v>
      </c>
      <c r="X2918">
        <v>0.500197</v>
      </c>
      <c r="Y2918">
        <v>5.0694900000000001</v>
      </c>
      <c r="Z2918">
        <v>2.1547399999999999</v>
      </c>
      <c r="AA2918">
        <v>0.35073399999999999</v>
      </c>
      <c r="AB2918">
        <v>0.58588399999999996</v>
      </c>
      <c r="AC2918">
        <v>0.253965</v>
      </c>
      <c r="AD2918">
        <v>7.8700000000000006E-2</v>
      </c>
      <c r="AE2918">
        <v>0.63435299999999994</v>
      </c>
      <c r="AF2918">
        <v>7.9001100000000005E-2</v>
      </c>
      <c r="AG2918">
        <v>6.4801499999999998E-2</v>
      </c>
      <c r="AH2918">
        <v>5.0785300000000004E-3</v>
      </c>
      <c r="AI2918">
        <v>1.16946E-3</v>
      </c>
      <c r="AJ2918">
        <v>1.4096E-3</v>
      </c>
      <c r="AK2918">
        <v>2.2064199999999999E-2</v>
      </c>
      <c r="AL2918">
        <v>7.0359100000000003E-3</v>
      </c>
      <c r="AM2918">
        <v>3.77539E-3</v>
      </c>
      <c r="AN2918">
        <v>1.12251E-3</v>
      </c>
      <c r="AO2918">
        <v>8.1681500000000008E-3</v>
      </c>
    </row>
    <row r="2919" spans="1:41" x14ac:dyDescent="0.35">
      <c r="A2919">
        <v>1</v>
      </c>
      <c r="B2919">
        <v>5</v>
      </c>
      <c r="C2919">
        <v>1</v>
      </c>
      <c r="D2919" t="s">
        <v>1252</v>
      </c>
      <c r="E2919" t="s">
        <v>1252</v>
      </c>
      <c r="F2919">
        <v>1</v>
      </c>
      <c r="G2919">
        <v>2010</v>
      </c>
      <c r="H2919">
        <v>1</v>
      </c>
      <c r="I2919" t="s">
        <v>1252</v>
      </c>
      <c r="J2919" t="s">
        <v>574</v>
      </c>
      <c r="K2919">
        <v>0</v>
      </c>
      <c r="L2919">
        <v>5.3026400000000002</v>
      </c>
      <c r="M2919">
        <v>15.5237</v>
      </c>
      <c r="N2919">
        <v>50.712600000000002</v>
      </c>
      <c r="O2919">
        <v>60.721200000000003</v>
      </c>
      <c r="P2919">
        <v>63.189100000000003</v>
      </c>
      <c r="Q2919">
        <v>88.120500000000007</v>
      </c>
      <c r="R2919">
        <v>95.669799999999995</v>
      </c>
      <c r="S2919">
        <v>70.107799999999997</v>
      </c>
      <c r="T2919">
        <v>30.703800000000001</v>
      </c>
      <c r="U2919">
        <v>17.773499999999999</v>
      </c>
      <c r="V2919">
        <v>25.9879</v>
      </c>
      <c r="W2919">
        <v>4.7920699999999998</v>
      </c>
      <c r="X2919">
        <v>10.0791</v>
      </c>
      <c r="Y2919">
        <v>0.34115000000000001</v>
      </c>
      <c r="Z2919">
        <v>3.4540799999999998</v>
      </c>
      <c r="AA2919">
        <v>1.4681</v>
      </c>
      <c r="AB2919">
        <v>0.23905399999999999</v>
      </c>
      <c r="AC2919">
        <v>0.39952199999999999</v>
      </c>
      <c r="AD2919">
        <v>0.173267</v>
      </c>
      <c r="AE2919">
        <v>5.3717500000000001E-2</v>
      </c>
      <c r="AF2919">
        <v>0.43316199999999999</v>
      </c>
      <c r="AG2919">
        <v>5.3964600000000001E-2</v>
      </c>
      <c r="AH2919">
        <v>4.4278900000000003E-2</v>
      </c>
      <c r="AI2919">
        <v>3.4711E-3</v>
      </c>
      <c r="AJ2919">
        <v>7.9949800000000005E-4</v>
      </c>
      <c r="AK2919">
        <v>9.6385899999999996E-4</v>
      </c>
      <c r="AL2919">
        <v>1.5089699999999999E-2</v>
      </c>
      <c r="AM2919">
        <v>4.8126599999999999E-3</v>
      </c>
      <c r="AN2919">
        <v>2.58282E-3</v>
      </c>
      <c r="AO2919">
        <v>6.35814E-3</v>
      </c>
    </row>
    <row r="2920" spans="1:41" x14ac:dyDescent="0.35">
      <c r="A2920">
        <v>1</v>
      </c>
      <c r="B2920">
        <v>5</v>
      </c>
      <c r="C2920">
        <v>1</v>
      </c>
      <c r="D2920" t="s">
        <v>1252</v>
      </c>
      <c r="E2920" t="s">
        <v>1252</v>
      </c>
      <c r="F2920">
        <v>1</v>
      </c>
      <c r="G2920">
        <v>2011</v>
      </c>
      <c r="H2920">
        <v>1</v>
      </c>
      <c r="I2920" t="s">
        <v>1252</v>
      </c>
      <c r="J2920" t="s">
        <v>574</v>
      </c>
      <c r="K2920">
        <v>0</v>
      </c>
      <c r="L2920">
        <v>1.0755600000000001</v>
      </c>
      <c r="M2920">
        <v>14.1434</v>
      </c>
      <c r="N2920">
        <v>28.3291</v>
      </c>
      <c r="O2920">
        <v>73.171099999999996</v>
      </c>
      <c r="P2920">
        <v>71.191500000000005</v>
      </c>
      <c r="Q2920">
        <v>61.960900000000002</v>
      </c>
      <c r="R2920">
        <v>74.685900000000004</v>
      </c>
      <c r="S2920">
        <v>72.441000000000003</v>
      </c>
      <c r="T2920">
        <v>48.877299999999998</v>
      </c>
      <c r="U2920">
        <v>20.2392</v>
      </c>
      <c r="V2920">
        <v>11.324199999999999</v>
      </c>
      <c r="W2920">
        <v>16.261199999999999</v>
      </c>
      <c r="X2920">
        <v>2.97336</v>
      </c>
      <c r="Y2920">
        <v>6.2328599999999996</v>
      </c>
      <c r="Z2920">
        <v>0.210756</v>
      </c>
      <c r="AA2920">
        <v>2.1338900000000001</v>
      </c>
      <c r="AB2920">
        <v>0.90733799999999998</v>
      </c>
      <c r="AC2920">
        <v>0.14782100000000001</v>
      </c>
      <c r="AD2920">
        <v>0.24717600000000001</v>
      </c>
      <c r="AE2920">
        <v>0.107249</v>
      </c>
      <c r="AF2920">
        <v>3.3264599999999998E-2</v>
      </c>
      <c r="AG2920">
        <v>0.26833800000000002</v>
      </c>
      <c r="AH2920">
        <v>3.3441499999999999E-2</v>
      </c>
      <c r="AI2920">
        <v>2.7447200000000001E-2</v>
      </c>
      <c r="AJ2920">
        <v>2.1521700000000001E-3</v>
      </c>
      <c r="AK2920">
        <v>4.95813E-4</v>
      </c>
      <c r="AL2920">
        <v>5.9785199999999995E-4</v>
      </c>
      <c r="AM2920">
        <v>9.3613399999999992E-3</v>
      </c>
      <c r="AN2920">
        <v>2.9861499999999999E-3</v>
      </c>
      <c r="AO2920">
        <v>5.5495800000000001E-3</v>
      </c>
    </row>
    <row r="2921" spans="1:41" x14ac:dyDescent="0.35">
      <c r="A2921">
        <v>1</v>
      </c>
      <c r="B2921">
        <v>5</v>
      </c>
      <c r="C2921">
        <v>1</v>
      </c>
      <c r="D2921" t="s">
        <v>1252</v>
      </c>
      <c r="E2921" t="s">
        <v>1252</v>
      </c>
      <c r="F2921">
        <v>1</v>
      </c>
      <c r="G2921">
        <v>2012</v>
      </c>
      <c r="H2921">
        <v>1</v>
      </c>
      <c r="I2921" t="s">
        <v>1252</v>
      </c>
      <c r="J2921" t="s">
        <v>574</v>
      </c>
      <c r="K2921">
        <v>0</v>
      </c>
      <c r="L2921">
        <v>4.5698800000000004</v>
      </c>
      <c r="M2921">
        <v>2.78268</v>
      </c>
      <c r="N2921">
        <v>25.014299999999999</v>
      </c>
      <c r="O2921">
        <v>39.5535</v>
      </c>
      <c r="P2921">
        <v>82.912599999999998</v>
      </c>
      <c r="Q2921">
        <v>67.468699999999998</v>
      </c>
      <c r="R2921">
        <v>50.791200000000003</v>
      </c>
      <c r="S2921">
        <v>54.753500000000003</v>
      </c>
      <c r="T2921">
        <v>48.957099999999997</v>
      </c>
      <c r="U2921">
        <v>31.267099999999999</v>
      </c>
      <c r="V2921">
        <v>12.525499999999999</v>
      </c>
      <c r="W2921">
        <v>6.88713</v>
      </c>
      <c r="X2921">
        <v>9.8114600000000003</v>
      </c>
      <c r="Y2921">
        <v>1.78867</v>
      </c>
      <c r="Z2921">
        <v>3.7468300000000001</v>
      </c>
      <c r="AA2921">
        <v>0.12672600000000001</v>
      </c>
      <c r="AB2921">
        <v>1.2838700000000001</v>
      </c>
      <c r="AC2921">
        <v>0.54628100000000002</v>
      </c>
      <c r="AD2921">
        <v>8.9057899999999995E-2</v>
      </c>
      <c r="AE2921">
        <v>0.149008</v>
      </c>
      <c r="AF2921">
        <v>6.4688800000000005E-2</v>
      </c>
      <c r="AG2921">
        <v>2.0073500000000001E-2</v>
      </c>
      <c r="AH2921">
        <v>0.161994</v>
      </c>
      <c r="AI2921">
        <v>2.0195500000000002E-2</v>
      </c>
      <c r="AJ2921">
        <v>1.6580600000000001E-2</v>
      </c>
      <c r="AK2921">
        <v>1.3004399999999999E-3</v>
      </c>
      <c r="AL2921">
        <v>2.99661E-4</v>
      </c>
      <c r="AM2921">
        <v>3.6140800000000002E-4</v>
      </c>
      <c r="AN2921">
        <v>5.6601500000000001E-3</v>
      </c>
      <c r="AO2921">
        <v>5.1631100000000003E-3</v>
      </c>
    </row>
    <row r="2922" spans="1:41" x14ac:dyDescent="0.35">
      <c r="A2922">
        <v>1</v>
      </c>
      <c r="B2922">
        <v>5</v>
      </c>
      <c r="C2922">
        <v>1</v>
      </c>
      <c r="D2922" t="s">
        <v>1252</v>
      </c>
      <c r="E2922" t="s">
        <v>1252</v>
      </c>
      <c r="F2922">
        <v>1</v>
      </c>
      <c r="G2922">
        <v>2013</v>
      </c>
      <c r="H2922">
        <v>1</v>
      </c>
      <c r="I2922" t="s">
        <v>1252</v>
      </c>
      <c r="J2922" t="s">
        <v>574</v>
      </c>
      <c r="K2922">
        <v>0</v>
      </c>
      <c r="L2922">
        <v>2.0316399999999999</v>
      </c>
      <c r="M2922">
        <v>11.789400000000001</v>
      </c>
      <c r="N2922">
        <v>4.89588</v>
      </c>
      <c r="O2922">
        <v>34.591500000000003</v>
      </c>
      <c r="P2922">
        <v>44.117400000000004</v>
      </c>
      <c r="Q2922">
        <v>76.866399999999999</v>
      </c>
      <c r="R2922">
        <v>53.8444</v>
      </c>
      <c r="S2922">
        <v>36.128599999999999</v>
      </c>
      <c r="T2922">
        <v>35.819600000000001</v>
      </c>
      <c r="U2922">
        <v>30.274699999999999</v>
      </c>
      <c r="V2922">
        <v>18.694400000000002</v>
      </c>
      <c r="W2922">
        <v>7.35867</v>
      </c>
      <c r="X2922">
        <v>4.0147300000000001</v>
      </c>
      <c r="Y2922">
        <v>5.7037199999999997</v>
      </c>
      <c r="Z2922">
        <v>1.0393600000000001</v>
      </c>
      <c r="AA2922">
        <v>2.1783299999999999</v>
      </c>
      <c r="AB2922">
        <v>7.3737700000000003E-2</v>
      </c>
      <c r="AC2922">
        <v>0.74770800000000004</v>
      </c>
      <c r="AD2922">
        <v>0.31841799999999998</v>
      </c>
      <c r="AE2922">
        <v>5.1950000000000003E-2</v>
      </c>
      <c r="AF2922">
        <v>8.6979000000000001E-2</v>
      </c>
      <c r="AG2922">
        <v>3.7782400000000001E-2</v>
      </c>
      <c r="AH2922">
        <v>1.17301E-2</v>
      </c>
      <c r="AI2922">
        <v>9.4704200000000002E-2</v>
      </c>
      <c r="AJ2922">
        <v>1.1811E-2</v>
      </c>
      <c r="AK2922">
        <v>9.7000000000000003E-3</v>
      </c>
      <c r="AL2922">
        <v>7.6099900000000005E-4</v>
      </c>
      <c r="AM2922">
        <v>1.75403E-4</v>
      </c>
      <c r="AN2922">
        <v>2.1159600000000001E-4</v>
      </c>
      <c r="AO2922">
        <v>6.3397699999999998E-3</v>
      </c>
    </row>
    <row r="2923" spans="1:41" x14ac:dyDescent="0.35">
      <c r="A2923">
        <v>1</v>
      </c>
      <c r="B2923">
        <v>5</v>
      </c>
      <c r="C2923">
        <v>1</v>
      </c>
      <c r="D2923" t="s">
        <v>1252</v>
      </c>
      <c r="E2923" t="s">
        <v>1252</v>
      </c>
      <c r="F2923">
        <v>1</v>
      </c>
      <c r="G2923">
        <v>2014</v>
      </c>
      <c r="H2923">
        <v>1</v>
      </c>
      <c r="I2923" t="s">
        <v>1252</v>
      </c>
      <c r="J2923" t="s">
        <v>574</v>
      </c>
      <c r="K2923">
        <v>0</v>
      </c>
      <c r="L2923">
        <v>6.6117400000000002</v>
      </c>
      <c r="M2923">
        <v>4.7286200000000003</v>
      </c>
      <c r="N2923">
        <v>18.7178</v>
      </c>
      <c r="O2923">
        <v>6.1030899999999999</v>
      </c>
      <c r="P2923">
        <v>34.752099999999999</v>
      </c>
      <c r="Q2923">
        <v>36.882899999999999</v>
      </c>
      <c r="R2923">
        <v>55.452300000000001</v>
      </c>
      <c r="S2923">
        <v>34.702199999999998</v>
      </c>
      <c r="T2923">
        <v>21.452300000000001</v>
      </c>
      <c r="U2923">
        <v>20.130500000000001</v>
      </c>
      <c r="V2923">
        <v>16.467400000000001</v>
      </c>
      <c r="W2923">
        <v>10.000999999999999</v>
      </c>
      <c r="X2923">
        <v>3.9095300000000002</v>
      </c>
      <c r="Y2923">
        <v>2.1288100000000001</v>
      </c>
      <c r="Z2923">
        <v>3.0252599999999998</v>
      </c>
      <c r="AA2923">
        <v>0.55191000000000001</v>
      </c>
      <c r="AB2923">
        <v>1.15831</v>
      </c>
      <c r="AC2923">
        <v>3.9263100000000002E-2</v>
      </c>
      <c r="AD2923">
        <v>0.39863100000000001</v>
      </c>
      <c r="AE2923">
        <v>0.16994899999999999</v>
      </c>
      <c r="AF2923">
        <v>2.77541E-2</v>
      </c>
      <c r="AG2923">
        <v>4.6507100000000003E-2</v>
      </c>
      <c r="AH2923">
        <v>2.0216600000000001E-2</v>
      </c>
      <c r="AI2923">
        <v>6.2804499999999999E-3</v>
      </c>
      <c r="AJ2923">
        <v>5.0732800000000002E-2</v>
      </c>
      <c r="AK2923">
        <v>6.3300400000000003E-3</v>
      </c>
      <c r="AL2923">
        <v>5.20069E-3</v>
      </c>
      <c r="AM2923">
        <v>4.08162E-4</v>
      </c>
      <c r="AN2923" s="2">
        <v>9.4109600000000004E-5</v>
      </c>
      <c r="AO2923">
        <v>3.51791E-3</v>
      </c>
    </row>
    <row r="2924" spans="1:41" x14ac:dyDescent="0.35">
      <c r="A2924">
        <v>1</v>
      </c>
      <c r="B2924">
        <v>5</v>
      </c>
      <c r="C2924">
        <v>1</v>
      </c>
      <c r="D2924" t="s">
        <v>1252</v>
      </c>
      <c r="E2924" t="s">
        <v>1252</v>
      </c>
      <c r="F2924">
        <v>1</v>
      </c>
      <c r="G2924">
        <v>2015</v>
      </c>
      <c r="H2924">
        <v>1</v>
      </c>
      <c r="I2924" t="s">
        <v>1252</v>
      </c>
      <c r="J2924" t="s">
        <v>574</v>
      </c>
      <c r="K2924">
        <v>0</v>
      </c>
      <c r="L2924">
        <v>0.254131</v>
      </c>
      <c r="M2924">
        <v>4.1888899999999998</v>
      </c>
      <c r="N2924">
        <v>6.6928799999999997</v>
      </c>
      <c r="O2924">
        <v>36.152999999999999</v>
      </c>
      <c r="P2924">
        <v>10.589499999999999</v>
      </c>
      <c r="Q2924">
        <v>44.135199999999998</v>
      </c>
      <c r="R2924">
        <v>33.8673</v>
      </c>
      <c r="S2924">
        <v>39.5533</v>
      </c>
      <c r="T2924">
        <v>20.796700000000001</v>
      </c>
      <c r="U2924">
        <v>11.5055</v>
      </c>
      <c r="V2924">
        <v>10.1076</v>
      </c>
      <c r="W2924">
        <v>7.9643300000000004</v>
      </c>
      <c r="X2924">
        <v>4.7334699999999996</v>
      </c>
      <c r="Y2924">
        <v>1.82517</v>
      </c>
      <c r="Z2924">
        <v>0.98389099999999996</v>
      </c>
      <c r="AA2924">
        <v>1.38653</v>
      </c>
      <c r="AB2924">
        <v>0.25103900000000001</v>
      </c>
      <c r="AC2924">
        <v>0.52312099999999995</v>
      </c>
      <c r="AD2924">
        <v>1.7612099999999999E-2</v>
      </c>
      <c r="AE2924">
        <v>0.17765600000000001</v>
      </c>
      <c r="AF2924">
        <v>7.5274099999999997E-2</v>
      </c>
      <c r="AG2924">
        <v>1.22212E-2</v>
      </c>
      <c r="AH2924">
        <v>2.0366200000000001E-2</v>
      </c>
      <c r="AI2924">
        <v>8.8075700000000007E-3</v>
      </c>
      <c r="AJ2924">
        <v>2.72302E-3</v>
      </c>
      <c r="AK2924">
        <v>2.1898600000000001E-2</v>
      </c>
      <c r="AL2924">
        <v>2.7211599999999998E-3</v>
      </c>
      <c r="AM2924">
        <v>2.2274299999999999E-3</v>
      </c>
      <c r="AN2924">
        <v>1.7423300000000001E-4</v>
      </c>
      <c r="AO2924">
        <v>1.53053E-3</v>
      </c>
    </row>
    <row r="2925" spans="1:41" x14ac:dyDescent="0.35">
      <c r="A2925">
        <v>1</v>
      </c>
      <c r="B2925">
        <v>5</v>
      </c>
      <c r="C2925">
        <v>1</v>
      </c>
      <c r="D2925" t="s">
        <v>1252</v>
      </c>
      <c r="E2925" t="s">
        <v>1252</v>
      </c>
      <c r="F2925">
        <v>1</v>
      </c>
      <c r="G2925">
        <v>2016</v>
      </c>
      <c r="H2925">
        <v>1</v>
      </c>
      <c r="I2925" t="s">
        <v>1252</v>
      </c>
      <c r="J2925" t="s">
        <v>574</v>
      </c>
      <c r="K2925">
        <v>0</v>
      </c>
      <c r="L2925">
        <v>3.9396199999999999E-2</v>
      </c>
      <c r="M2925">
        <v>4.8548200000000001</v>
      </c>
      <c r="N2925">
        <v>19.885400000000001</v>
      </c>
      <c r="O2925">
        <v>13.5001</v>
      </c>
      <c r="P2925">
        <v>38.183799999999998</v>
      </c>
      <c r="Q2925">
        <v>7.32578</v>
      </c>
      <c r="R2925">
        <v>25.0215</v>
      </c>
      <c r="S2925">
        <v>18.011399999999998</v>
      </c>
      <c r="T2925">
        <v>20.718800000000002</v>
      </c>
      <c r="U2925">
        <v>10.871</v>
      </c>
      <c r="V2925">
        <v>6.0234699999999997</v>
      </c>
      <c r="W2925">
        <v>5.3063599999999997</v>
      </c>
      <c r="X2925">
        <v>4.1949800000000002</v>
      </c>
      <c r="Y2925">
        <v>2.5019</v>
      </c>
      <c r="Z2925">
        <v>0.968055</v>
      </c>
      <c r="AA2925">
        <v>0.52360799999999996</v>
      </c>
      <c r="AB2925">
        <v>0.74024599999999996</v>
      </c>
      <c r="AC2925">
        <v>0.13442699999999999</v>
      </c>
      <c r="AD2925">
        <v>0.28090500000000002</v>
      </c>
      <c r="AE2925">
        <v>9.4816999999999992E-3</v>
      </c>
      <c r="AF2925">
        <v>9.5870499999999997E-2</v>
      </c>
      <c r="AG2925">
        <v>4.07094E-2</v>
      </c>
      <c r="AH2925">
        <v>6.6226200000000001E-3</v>
      </c>
      <c r="AI2925">
        <v>1.10566E-2</v>
      </c>
      <c r="AJ2925">
        <v>4.7895400000000001E-3</v>
      </c>
      <c r="AK2925">
        <v>1.4830399999999999E-3</v>
      </c>
      <c r="AL2925">
        <v>1.1943199999999999E-2</v>
      </c>
      <c r="AM2925">
        <v>1.4860400000000001E-3</v>
      </c>
      <c r="AN2925">
        <v>1.2178600000000001E-3</v>
      </c>
      <c r="AO2925">
        <v>9.3674700000000004E-4</v>
      </c>
    </row>
    <row r="2926" spans="1:41" x14ac:dyDescent="0.35">
      <c r="A2926">
        <v>1</v>
      </c>
      <c r="B2926">
        <v>5</v>
      </c>
      <c r="C2926">
        <v>1</v>
      </c>
      <c r="D2926" t="s">
        <v>1252</v>
      </c>
      <c r="E2926" t="s">
        <v>1252</v>
      </c>
      <c r="F2926">
        <v>1</v>
      </c>
      <c r="G2926">
        <v>2017</v>
      </c>
      <c r="H2926">
        <v>1</v>
      </c>
      <c r="I2926" t="s">
        <v>1252</v>
      </c>
      <c r="J2926" t="s">
        <v>574</v>
      </c>
      <c r="K2926">
        <v>0</v>
      </c>
      <c r="L2926">
        <v>0.179256</v>
      </c>
      <c r="M2926">
        <v>1.0694300000000001</v>
      </c>
      <c r="N2926">
        <v>32.796599999999998</v>
      </c>
      <c r="O2926">
        <v>57.430500000000002</v>
      </c>
      <c r="P2926">
        <v>20.723700000000001</v>
      </c>
      <c r="Q2926">
        <v>39.116599999999998</v>
      </c>
      <c r="R2926">
        <v>6.2273100000000001</v>
      </c>
      <c r="S2926">
        <v>20.061699999999998</v>
      </c>
      <c r="T2926">
        <v>14.2469</v>
      </c>
      <c r="U2926">
        <v>16.3523</v>
      </c>
      <c r="V2926">
        <v>8.5857899999999994</v>
      </c>
      <c r="W2926">
        <v>4.7652900000000002</v>
      </c>
      <c r="X2926">
        <v>4.2069900000000002</v>
      </c>
      <c r="Y2926">
        <v>3.3336999999999999</v>
      </c>
      <c r="Z2926">
        <v>1.9930399999999999</v>
      </c>
      <c r="AA2926">
        <v>0.77300899999999995</v>
      </c>
      <c r="AB2926">
        <v>0.41907699999999998</v>
      </c>
      <c r="AC2926">
        <v>0.59376899999999999</v>
      </c>
      <c r="AD2926">
        <v>0.10805099999999999</v>
      </c>
      <c r="AE2926">
        <v>0.22622400000000001</v>
      </c>
      <c r="AF2926">
        <v>7.6497199999999996E-3</v>
      </c>
      <c r="AG2926">
        <v>7.7476299999999998E-2</v>
      </c>
      <c r="AH2926">
        <v>3.2949600000000002E-2</v>
      </c>
      <c r="AI2926">
        <v>5.3678900000000002E-3</v>
      </c>
      <c r="AJ2926">
        <v>8.97359E-3</v>
      </c>
      <c r="AK2926">
        <v>3.8919200000000001E-3</v>
      </c>
      <c r="AL2926">
        <v>1.2064300000000001E-3</v>
      </c>
      <c r="AM2926">
        <v>9.7259700000000004E-3</v>
      </c>
      <c r="AN2926">
        <v>1.2113200000000001E-3</v>
      </c>
      <c r="AO2926">
        <v>1.75622E-3</v>
      </c>
    </row>
    <row r="2927" spans="1:41" x14ac:dyDescent="0.35">
      <c r="A2927">
        <v>1</v>
      </c>
      <c r="B2927">
        <v>5</v>
      </c>
      <c r="C2927">
        <v>1</v>
      </c>
      <c r="D2927" t="s">
        <v>1252</v>
      </c>
      <c r="E2927" t="s">
        <v>1252</v>
      </c>
      <c r="F2927">
        <v>1</v>
      </c>
      <c r="G2927">
        <v>2018</v>
      </c>
      <c r="H2927">
        <v>1</v>
      </c>
      <c r="I2927" t="s">
        <v>1252</v>
      </c>
      <c r="J2927" t="s">
        <v>574</v>
      </c>
      <c r="K2927">
        <v>0</v>
      </c>
      <c r="L2927">
        <v>3.1422699999999998E-2</v>
      </c>
      <c r="M2927">
        <v>2.9466199999999998</v>
      </c>
      <c r="N2927">
        <v>4.3816499999999996</v>
      </c>
      <c r="O2927">
        <v>57.662700000000001</v>
      </c>
      <c r="P2927">
        <v>53.875100000000003</v>
      </c>
      <c r="Q2927">
        <v>13.017799999999999</v>
      </c>
      <c r="R2927">
        <v>20.478200000000001</v>
      </c>
      <c r="S2927">
        <v>3.0836199999999998</v>
      </c>
      <c r="T2927">
        <v>9.8080499999999997</v>
      </c>
      <c r="U2927">
        <v>6.9485000000000001</v>
      </c>
      <c r="V2927">
        <v>7.9764799999999996</v>
      </c>
      <c r="W2927">
        <v>4.1923599999999999</v>
      </c>
      <c r="X2927">
        <v>2.3302100000000001</v>
      </c>
      <c r="Y2927">
        <v>2.0606300000000002</v>
      </c>
      <c r="Z2927">
        <v>1.6357600000000001</v>
      </c>
      <c r="AA2927">
        <v>0.97968100000000002</v>
      </c>
      <c r="AB2927">
        <v>0.38064300000000001</v>
      </c>
      <c r="AC2927">
        <v>0.20671200000000001</v>
      </c>
      <c r="AD2927">
        <v>0.29335699999999998</v>
      </c>
      <c r="AE2927">
        <v>5.3465800000000001E-2</v>
      </c>
      <c r="AF2927">
        <v>0.11210299999999999</v>
      </c>
      <c r="AG2927">
        <v>3.79591E-3</v>
      </c>
      <c r="AH2927">
        <v>3.8493899999999998E-2</v>
      </c>
      <c r="AI2927">
        <v>1.6390399999999999E-2</v>
      </c>
      <c r="AJ2927">
        <v>2.6731400000000001E-3</v>
      </c>
      <c r="AK2927">
        <v>4.4733100000000003E-3</v>
      </c>
      <c r="AL2927">
        <v>1.94195E-3</v>
      </c>
      <c r="AM2927">
        <v>6.0252700000000005E-4</v>
      </c>
      <c r="AN2927">
        <v>4.8614599999999997E-3</v>
      </c>
      <c r="AO2927">
        <v>1.48507E-3</v>
      </c>
    </row>
    <row r="2928" spans="1:41" x14ac:dyDescent="0.35">
      <c r="A2928">
        <v>1</v>
      </c>
      <c r="B2928">
        <v>5</v>
      </c>
      <c r="C2928">
        <v>1</v>
      </c>
      <c r="D2928" t="s">
        <v>1252</v>
      </c>
      <c r="E2928" t="s">
        <v>1252</v>
      </c>
      <c r="F2928">
        <v>1</v>
      </c>
      <c r="G2928">
        <v>2019</v>
      </c>
      <c r="H2928">
        <v>1</v>
      </c>
      <c r="I2928" t="s">
        <v>1252</v>
      </c>
      <c r="J2928" t="s">
        <v>574</v>
      </c>
      <c r="K2928">
        <v>0</v>
      </c>
      <c r="L2928">
        <v>0.16847999999999999</v>
      </c>
      <c r="M2928">
        <v>0.80811100000000002</v>
      </c>
      <c r="N2928">
        <v>18.8872</v>
      </c>
      <c r="O2928">
        <v>12.066700000000001</v>
      </c>
      <c r="P2928">
        <v>85.071600000000004</v>
      </c>
      <c r="Q2928">
        <v>53.4163</v>
      </c>
      <c r="R2928">
        <v>10.7524</v>
      </c>
      <c r="S2928">
        <v>15.9778</v>
      </c>
      <c r="T2928">
        <v>2.3740800000000002</v>
      </c>
      <c r="U2928">
        <v>7.5315500000000002</v>
      </c>
      <c r="V2928">
        <v>5.3357299999999999</v>
      </c>
      <c r="W2928">
        <v>6.13056</v>
      </c>
      <c r="X2928">
        <v>3.2263899999999999</v>
      </c>
      <c r="Y2928">
        <v>1.79606</v>
      </c>
      <c r="Z2928">
        <v>1.59087</v>
      </c>
      <c r="AA2928">
        <v>1.2649699999999999</v>
      </c>
      <c r="AB2928">
        <v>0.75885400000000003</v>
      </c>
      <c r="AC2928">
        <v>0.29531400000000002</v>
      </c>
      <c r="AD2928">
        <v>0.16061800000000001</v>
      </c>
      <c r="AE2928">
        <v>0.228271</v>
      </c>
      <c r="AF2928">
        <v>4.1660200000000001E-2</v>
      </c>
      <c r="AG2928">
        <v>8.7461499999999998E-2</v>
      </c>
      <c r="AH2928">
        <v>2.9650700000000002E-3</v>
      </c>
      <c r="AI2928">
        <v>3.0102E-2</v>
      </c>
      <c r="AJ2928">
        <v>1.28305E-2</v>
      </c>
      <c r="AK2928">
        <v>2.09457E-3</v>
      </c>
      <c r="AL2928">
        <v>3.5082400000000001E-3</v>
      </c>
      <c r="AM2928">
        <v>1.52432E-3</v>
      </c>
      <c r="AN2928">
        <v>4.7331800000000002E-4</v>
      </c>
      <c r="AO2928">
        <v>4.9743299999999999E-3</v>
      </c>
    </row>
    <row r="2929" spans="1:41" x14ac:dyDescent="0.35">
      <c r="A2929">
        <v>1</v>
      </c>
      <c r="B2929">
        <v>6</v>
      </c>
      <c r="C2929">
        <v>1</v>
      </c>
      <c r="D2929" t="s">
        <v>1252</v>
      </c>
      <c r="E2929" t="s">
        <v>1252</v>
      </c>
      <c r="F2929">
        <v>1</v>
      </c>
      <c r="G2929">
        <v>1984</v>
      </c>
      <c r="H2929">
        <v>1</v>
      </c>
      <c r="I2929" t="s">
        <v>1252</v>
      </c>
      <c r="J2929" t="s">
        <v>573</v>
      </c>
      <c r="K2929">
        <v>0</v>
      </c>
      <c r="L2929">
        <v>123.47199999999999</v>
      </c>
      <c r="M2929">
        <v>535.72299999999996</v>
      </c>
      <c r="N2929">
        <v>1290.58</v>
      </c>
      <c r="O2929">
        <v>2194.61</v>
      </c>
      <c r="P2929">
        <v>2820.85</v>
      </c>
      <c r="Q2929">
        <v>2904.54</v>
      </c>
      <c r="R2929">
        <v>2529.7399999999998</v>
      </c>
      <c r="S2929">
        <v>1971.82</v>
      </c>
      <c r="T2929">
        <v>1448.47</v>
      </c>
      <c r="U2929">
        <v>1037.5999999999999</v>
      </c>
      <c r="V2929">
        <v>736.64800000000002</v>
      </c>
      <c r="W2929">
        <v>521.48500000000001</v>
      </c>
      <c r="X2929">
        <v>368.851</v>
      </c>
      <c r="Y2929">
        <v>260.83600000000001</v>
      </c>
      <c r="Z2929">
        <v>184.452</v>
      </c>
      <c r="AA2929">
        <v>130.44399999999999</v>
      </c>
      <c r="AB2929">
        <v>92.256600000000006</v>
      </c>
      <c r="AC2929">
        <v>65.253500000000003</v>
      </c>
      <c r="AD2929">
        <v>46.157200000000003</v>
      </c>
      <c r="AE2929">
        <v>32.651400000000002</v>
      </c>
      <c r="AF2929">
        <v>23.098600000000001</v>
      </c>
      <c r="AG2929">
        <v>16.3414</v>
      </c>
      <c r="AH2929">
        <v>11.561400000000001</v>
      </c>
      <c r="AI2929">
        <v>8.1798900000000003</v>
      </c>
      <c r="AJ2929">
        <v>5.78756</v>
      </c>
      <c r="AK2929">
        <v>4.0950100000000003</v>
      </c>
      <c r="AL2929">
        <v>2.8975</v>
      </c>
      <c r="AM2929">
        <v>2.0502199999999999</v>
      </c>
      <c r="AN2929">
        <v>1.4507300000000001</v>
      </c>
      <c r="AO2929">
        <v>3.51112</v>
      </c>
    </row>
    <row r="2930" spans="1:41" x14ac:dyDescent="0.35">
      <c r="A2930">
        <v>1</v>
      </c>
      <c r="B2930">
        <v>6</v>
      </c>
      <c r="C2930">
        <v>1</v>
      </c>
      <c r="D2930" t="s">
        <v>1252</v>
      </c>
      <c r="E2930" t="s">
        <v>1252</v>
      </c>
      <c r="F2930">
        <v>1</v>
      </c>
      <c r="G2930">
        <v>1985</v>
      </c>
      <c r="H2930">
        <v>1</v>
      </c>
      <c r="I2930" t="s">
        <v>1252</v>
      </c>
      <c r="J2930" t="s">
        <v>574</v>
      </c>
      <c r="K2930">
        <v>0</v>
      </c>
      <c r="L2930">
        <v>0.63516099999999998</v>
      </c>
      <c r="M2930">
        <v>63.72</v>
      </c>
      <c r="N2930">
        <v>71.891000000000005</v>
      </c>
      <c r="O2930">
        <v>95.673400000000001</v>
      </c>
      <c r="P2930">
        <v>52.907899999999998</v>
      </c>
      <c r="Q2930">
        <v>66.181799999999996</v>
      </c>
      <c r="R2930">
        <v>66.027900000000002</v>
      </c>
      <c r="S2930">
        <v>98.164699999999996</v>
      </c>
      <c r="T2930">
        <v>247.43100000000001</v>
      </c>
      <c r="U2930">
        <v>87.844800000000006</v>
      </c>
      <c r="V2930">
        <v>55.562100000000001</v>
      </c>
      <c r="W2930">
        <v>41.8795</v>
      </c>
      <c r="X2930">
        <v>31.907299999999999</v>
      </c>
      <c r="Y2930">
        <v>23.311399999999999</v>
      </c>
      <c r="Z2930">
        <v>16.187799999999999</v>
      </c>
      <c r="AA2930">
        <v>11.032400000000001</v>
      </c>
      <c r="AB2930">
        <v>7.53268</v>
      </c>
      <c r="AC2930">
        <v>5.1828700000000003</v>
      </c>
      <c r="AD2930">
        <v>3.5930599999999999</v>
      </c>
      <c r="AE2930">
        <v>2.5058600000000002</v>
      </c>
      <c r="AF2930">
        <v>1.75526</v>
      </c>
      <c r="AG2930">
        <v>1.23322</v>
      </c>
      <c r="AH2930">
        <v>0.86834199999999995</v>
      </c>
      <c r="AI2930">
        <v>0.61232699999999995</v>
      </c>
      <c r="AJ2930">
        <v>0.43228</v>
      </c>
      <c r="AK2930">
        <v>0.30537999999999998</v>
      </c>
      <c r="AL2930">
        <v>0.21584</v>
      </c>
      <c r="AM2930">
        <v>0.15260799999999999</v>
      </c>
      <c r="AN2930">
        <v>0.10792599999999999</v>
      </c>
      <c r="AO2930">
        <v>0.26169799999999999</v>
      </c>
    </row>
    <row r="2931" spans="1:41" x14ac:dyDescent="0.35">
      <c r="A2931">
        <v>1</v>
      </c>
      <c r="B2931">
        <v>6</v>
      </c>
      <c r="C2931">
        <v>1</v>
      </c>
      <c r="D2931" t="s">
        <v>1252</v>
      </c>
      <c r="E2931" t="s">
        <v>1252</v>
      </c>
      <c r="F2931">
        <v>1</v>
      </c>
      <c r="G2931">
        <v>1986</v>
      </c>
      <c r="H2931">
        <v>1</v>
      </c>
      <c r="I2931" t="s">
        <v>1252</v>
      </c>
      <c r="J2931" t="s">
        <v>574</v>
      </c>
      <c r="K2931">
        <v>0</v>
      </c>
      <c r="L2931">
        <v>0.35499199999999997</v>
      </c>
      <c r="M2931">
        <v>2.7531599999999998</v>
      </c>
      <c r="N2931">
        <v>153.08500000000001</v>
      </c>
      <c r="O2931">
        <v>121.551</v>
      </c>
      <c r="P2931">
        <v>121.795</v>
      </c>
      <c r="Q2931">
        <v>53.738900000000001</v>
      </c>
      <c r="R2931">
        <v>56.660499999999999</v>
      </c>
      <c r="S2931">
        <v>50.450400000000002</v>
      </c>
      <c r="T2931">
        <v>70.551599999999993</v>
      </c>
      <c r="U2931">
        <v>173.21299999999999</v>
      </c>
      <c r="V2931">
        <v>60.9116</v>
      </c>
      <c r="W2931">
        <v>38.407400000000003</v>
      </c>
      <c r="X2931">
        <v>28.923300000000001</v>
      </c>
      <c r="Y2931">
        <v>22.032599999999999</v>
      </c>
      <c r="Z2931">
        <v>16.098099999999999</v>
      </c>
      <c r="AA2931">
        <v>11.180400000000001</v>
      </c>
      <c r="AB2931">
        <v>7.6208999999999998</v>
      </c>
      <c r="AC2931">
        <v>5.2041399999999998</v>
      </c>
      <c r="AD2931">
        <v>3.5811899999999999</v>
      </c>
      <c r="AE2931">
        <v>2.4829699999999999</v>
      </c>
      <c r="AF2931">
        <v>1.73183</v>
      </c>
      <c r="AG2931">
        <v>1.21319</v>
      </c>
      <c r="AH2931">
        <v>0.85243199999999997</v>
      </c>
      <c r="AI2931">
        <v>0.60025799999999996</v>
      </c>
      <c r="AJ2931">
        <v>0.42330600000000002</v>
      </c>
      <c r="AK2931">
        <v>0.29885200000000001</v>
      </c>
      <c r="AL2931">
        <v>0.21113000000000001</v>
      </c>
      <c r="AM2931">
        <v>0.14923</v>
      </c>
      <c r="AN2931">
        <v>0.105516</v>
      </c>
      <c r="AO2931">
        <v>0.255583</v>
      </c>
    </row>
    <row r="2932" spans="1:41" x14ac:dyDescent="0.35">
      <c r="A2932">
        <v>1</v>
      </c>
      <c r="B2932">
        <v>6</v>
      </c>
      <c r="C2932">
        <v>1</v>
      </c>
      <c r="D2932" t="s">
        <v>1252</v>
      </c>
      <c r="E2932" t="s">
        <v>1252</v>
      </c>
      <c r="F2932">
        <v>1</v>
      </c>
      <c r="G2932">
        <v>1987</v>
      </c>
      <c r="H2932">
        <v>1</v>
      </c>
      <c r="I2932" t="s">
        <v>1252</v>
      </c>
      <c r="J2932" t="s">
        <v>574</v>
      </c>
      <c r="K2932">
        <v>0</v>
      </c>
      <c r="L2932">
        <v>1.03338</v>
      </c>
      <c r="M2932">
        <v>1.5356000000000001</v>
      </c>
      <c r="N2932">
        <v>6.5861200000000002</v>
      </c>
      <c r="O2932">
        <v>256.79399999999998</v>
      </c>
      <c r="P2932">
        <v>152.78800000000001</v>
      </c>
      <c r="Q2932">
        <v>121.5</v>
      </c>
      <c r="R2932">
        <v>44.956000000000003</v>
      </c>
      <c r="S2932">
        <v>42.1218</v>
      </c>
      <c r="T2932">
        <v>35.165900000000001</v>
      </c>
      <c r="U2932">
        <v>47.802</v>
      </c>
      <c r="V2932">
        <v>116.11199999999999</v>
      </c>
      <c r="W2932">
        <v>40.682000000000002</v>
      </c>
      <c r="X2932">
        <v>25.622599999999998</v>
      </c>
      <c r="Y2932">
        <v>19.290800000000001</v>
      </c>
      <c r="Z2932">
        <v>14.6959</v>
      </c>
      <c r="AA2932">
        <v>10.7393</v>
      </c>
      <c r="AB2932">
        <v>7.4599799999999998</v>
      </c>
      <c r="AC2932">
        <v>5.0858600000000003</v>
      </c>
      <c r="AD2932">
        <v>3.4735800000000001</v>
      </c>
      <c r="AE2932">
        <v>2.3906499999999999</v>
      </c>
      <c r="AF2932">
        <v>1.6577299999999999</v>
      </c>
      <c r="AG2932">
        <v>1.1563699999999999</v>
      </c>
      <c r="AH2932">
        <v>0.81013500000000005</v>
      </c>
      <c r="AI2932">
        <v>0.56927700000000003</v>
      </c>
      <c r="AJ2932">
        <v>0.40089599999999997</v>
      </c>
      <c r="AK2932">
        <v>0.28273100000000001</v>
      </c>
      <c r="AL2932">
        <v>0.19961699999999999</v>
      </c>
      <c r="AM2932">
        <v>0.14102999999999999</v>
      </c>
      <c r="AN2932">
        <v>9.9686200000000003E-2</v>
      </c>
      <c r="AO2932">
        <v>0.24123800000000001</v>
      </c>
    </row>
    <row r="2933" spans="1:41" x14ac:dyDescent="0.35">
      <c r="A2933">
        <v>1</v>
      </c>
      <c r="B2933">
        <v>6</v>
      </c>
      <c r="C2933">
        <v>1</v>
      </c>
      <c r="D2933" t="s">
        <v>1252</v>
      </c>
      <c r="E2933" t="s">
        <v>1252</v>
      </c>
      <c r="F2933">
        <v>1</v>
      </c>
      <c r="G2933">
        <v>1988</v>
      </c>
      <c r="H2933">
        <v>1</v>
      </c>
      <c r="I2933" t="s">
        <v>1252</v>
      </c>
      <c r="J2933" t="s">
        <v>574</v>
      </c>
      <c r="K2933">
        <v>0</v>
      </c>
      <c r="L2933">
        <v>8.8113700000000001</v>
      </c>
      <c r="M2933">
        <v>4.4745200000000001</v>
      </c>
      <c r="N2933">
        <v>3.6781899999999998</v>
      </c>
      <c r="O2933">
        <v>11.0619</v>
      </c>
      <c r="P2933">
        <v>323.03699999999998</v>
      </c>
      <c r="Q2933">
        <v>152.41200000000001</v>
      </c>
      <c r="R2933">
        <v>101.527</v>
      </c>
      <c r="S2933">
        <v>33.338999999999999</v>
      </c>
      <c r="T2933">
        <v>29.2516</v>
      </c>
      <c r="U2933">
        <v>23.714099999999998</v>
      </c>
      <c r="V2933">
        <v>31.871500000000001</v>
      </c>
      <c r="W2933">
        <v>77.107200000000006</v>
      </c>
      <c r="X2933">
        <v>26.981999999999999</v>
      </c>
      <c r="Y2933">
        <v>16.989599999999999</v>
      </c>
      <c r="Z2933">
        <v>12.792400000000001</v>
      </c>
      <c r="AA2933">
        <v>9.7474699999999999</v>
      </c>
      <c r="AB2933">
        <v>7.1248699999999996</v>
      </c>
      <c r="AC2933">
        <v>4.9503599999999999</v>
      </c>
      <c r="AD2933">
        <v>3.3756200000000001</v>
      </c>
      <c r="AE2933">
        <v>2.30593</v>
      </c>
      <c r="AF2933">
        <v>1.58728</v>
      </c>
      <c r="AG2933">
        <v>1.1008</v>
      </c>
      <c r="AH2933">
        <v>0.76796699999999996</v>
      </c>
      <c r="AI2933">
        <v>0.53808199999999995</v>
      </c>
      <c r="AJ2933">
        <v>0.37813999999999998</v>
      </c>
      <c r="AK2933">
        <v>0.26631300000000002</v>
      </c>
      <c r="AL2933">
        <v>0.187829</v>
      </c>
      <c r="AM2933">
        <v>0.13262099999999999</v>
      </c>
      <c r="AN2933">
        <v>9.3701800000000002E-2</v>
      </c>
      <c r="AO2933">
        <v>0.22654199999999999</v>
      </c>
    </row>
    <row r="2934" spans="1:41" x14ac:dyDescent="0.35">
      <c r="A2934">
        <v>1</v>
      </c>
      <c r="B2934">
        <v>6</v>
      </c>
      <c r="C2934">
        <v>1</v>
      </c>
      <c r="D2934" t="s">
        <v>1252</v>
      </c>
      <c r="E2934" t="s">
        <v>1252</v>
      </c>
      <c r="F2934">
        <v>1</v>
      </c>
      <c r="G2934">
        <v>1989</v>
      </c>
      <c r="H2934">
        <v>1</v>
      </c>
      <c r="I2934" t="s">
        <v>1252</v>
      </c>
      <c r="J2934" t="s">
        <v>574</v>
      </c>
      <c r="K2934">
        <v>0</v>
      </c>
      <c r="L2934">
        <v>7.1484300000000003</v>
      </c>
      <c r="M2934">
        <v>38.1753</v>
      </c>
      <c r="N2934">
        <v>10.7315</v>
      </c>
      <c r="O2934">
        <v>6.1930699999999996</v>
      </c>
      <c r="P2934">
        <v>13.9765</v>
      </c>
      <c r="Q2934">
        <v>324.54300000000001</v>
      </c>
      <c r="R2934">
        <v>128.69300000000001</v>
      </c>
      <c r="S2934">
        <v>76.336100000000002</v>
      </c>
      <c r="T2934">
        <v>23.541</v>
      </c>
      <c r="U2934">
        <v>20.099399999999999</v>
      </c>
      <c r="V2934">
        <v>16.132899999999999</v>
      </c>
      <c r="W2934">
        <v>21.613700000000001</v>
      </c>
      <c r="X2934">
        <v>52.249699999999997</v>
      </c>
      <c r="Y2934">
        <v>18.284300000000002</v>
      </c>
      <c r="Z2934">
        <v>11.516299999999999</v>
      </c>
      <c r="AA2934">
        <v>8.6743600000000001</v>
      </c>
      <c r="AB2934">
        <v>6.6119000000000003</v>
      </c>
      <c r="AC2934">
        <v>4.83446</v>
      </c>
      <c r="AD2934">
        <v>3.3599199999999998</v>
      </c>
      <c r="AE2934">
        <v>2.2916599999999998</v>
      </c>
      <c r="AF2934">
        <v>1.5657799999999999</v>
      </c>
      <c r="AG2934">
        <v>1.07799</v>
      </c>
      <c r="AH2934">
        <v>0.74772300000000003</v>
      </c>
      <c r="AI2934">
        <v>0.52171100000000004</v>
      </c>
      <c r="AJ2934">
        <v>0.36558200000000002</v>
      </c>
      <c r="AK2934">
        <v>0.25693899999999997</v>
      </c>
      <c r="AL2934">
        <v>0.18096999999999999</v>
      </c>
      <c r="AM2934">
        <v>0.12764700000000001</v>
      </c>
      <c r="AN2934">
        <v>9.0134099999999995E-2</v>
      </c>
      <c r="AO2934">
        <v>0.21768399999999999</v>
      </c>
    </row>
    <row r="2935" spans="1:41" x14ac:dyDescent="0.35">
      <c r="A2935">
        <v>1</v>
      </c>
      <c r="B2935">
        <v>6</v>
      </c>
      <c r="C2935">
        <v>1</v>
      </c>
      <c r="D2935" t="s">
        <v>1252</v>
      </c>
      <c r="E2935" t="s">
        <v>1252</v>
      </c>
      <c r="F2935">
        <v>1</v>
      </c>
      <c r="G2935">
        <v>1990</v>
      </c>
      <c r="H2935">
        <v>1</v>
      </c>
      <c r="I2935" t="s">
        <v>1252</v>
      </c>
      <c r="J2935" t="s">
        <v>574</v>
      </c>
      <c r="K2935">
        <v>0</v>
      </c>
      <c r="L2935">
        <v>37.918999999999997</v>
      </c>
      <c r="M2935">
        <v>30.962399999999999</v>
      </c>
      <c r="N2935">
        <v>91.521900000000002</v>
      </c>
      <c r="O2935">
        <v>18.0565</v>
      </c>
      <c r="P2935">
        <v>7.8159200000000002</v>
      </c>
      <c r="Q2935">
        <v>14.019299999999999</v>
      </c>
      <c r="R2935">
        <v>273.53399999999999</v>
      </c>
      <c r="S2935">
        <v>96.580799999999996</v>
      </c>
      <c r="T2935">
        <v>53.804099999999998</v>
      </c>
      <c r="U2935">
        <v>16.1478</v>
      </c>
      <c r="V2935">
        <v>13.651899999999999</v>
      </c>
      <c r="W2935">
        <v>10.924099999999999</v>
      </c>
      <c r="X2935">
        <v>14.625400000000001</v>
      </c>
      <c r="Y2935">
        <v>35.360399999999998</v>
      </c>
      <c r="Z2935">
        <v>12.3786</v>
      </c>
      <c r="AA2935">
        <v>7.7999400000000003</v>
      </c>
      <c r="AB2935">
        <v>5.8774800000000003</v>
      </c>
      <c r="AC2935">
        <v>4.4816500000000001</v>
      </c>
      <c r="AD2935">
        <v>3.2779199999999999</v>
      </c>
      <c r="AE2935">
        <v>2.2787600000000001</v>
      </c>
      <c r="AF2935">
        <v>1.5546199999999999</v>
      </c>
      <c r="AG2935">
        <v>1.0624199999999999</v>
      </c>
      <c r="AH2935">
        <v>0.731572</v>
      </c>
      <c r="AI2935">
        <v>0.50751299999999999</v>
      </c>
      <c r="AJ2935">
        <v>0.35415400000000002</v>
      </c>
      <c r="AK2935">
        <v>0.248197</v>
      </c>
      <c r="AL2935">
        <v>0.174455</v>
      </c>
      <c r="AM2935">
        <v>0.12288399999999999</v>
      </c>
      <c r="AN2935">
        <v>8.6682999999999996E-2</v>
      </c>
      <c r="AO2935">
        <v>0.20907300000000001</v>
      </c>
    </row>
    <row r="2936" spans="1:41" x14ac:dyDescent="0.35">
      <c r="A2936">
        <v>1</v>
      </c>
      <c r="B2936">
        <v>6</v>
      </c>
      <c r="C2936">
        <v>1</v>
      </c>
      <c r="D2936" t="s">
        <v>1252</v>
      </c>
      <c r="E2936" t="s">
        <v>1252</v>
      </c>
      <c r="F2936">
        <v>1</v>
      </c>
      <c r="G2936">
        <v>1991</v>
      </c>
      <c r="H2936">
        <v>1</v>
      </c>
      <c r="I2936" t="s">
        <v>1252</v>
      </c>
      <c r="J2936" t="s">
        <v>574</v>
      </c>
      <c r="K2936">
        <v>0</v>
      </c>
      <c r="L2936">
        <v>3.0736699999999999</v>
      </c>
      <c r="M2936">
        <v>164.09899999999999</v>
      </c>
      <c r="N2936">
        <v>74.090900000000005</v>
      </c>
      <c r="O2936">
        <v>153.41399999999999</v>
      </c>
      <c r="P2936">
        <v>22.647500000000001</v>
      </c>
      <c r="Q2936">
        <v>7.7752400000000002</v>
      </c>
      <c r="R2936">
        <v>11.6998</v>
      </c>
      <c r="S2936">
        <v>203.03100000000001</v>
      </c>
      <c r="T2936">
        <v>67.279300000000006</v>
      </c>
      <c r="U2936">
        <v>36.463200000000001</v>
      </c>
      <c r="V2936">
        <v>10.8347</v>
      </c>
      <c r="W2936">
        <v>9.1319800000000004</v>
      </c>
      <c r="X2936">
        <v>7.30288</v>
      </c>
      <c r="Y2936">
        <v>9.7793100000000006</v>
      </c>
      <c r="Z2936">
        <v>23.654599999999999</v>
      </c>
      <c r="AA2936">
        <v>8.2849599999999999</v>
      </c>
      <c r="AB2936">
        <v>5.2229700000000001</v>
      </c>
      <c r="AC2936">
        <v>3.9373499999999999</v>
      </c>
      <c r="AD2936">
        <v>3.0034100000000001</v>
      </c>
      <c r="AE2936">
        <v>2.1974399999999998</v>
      </c>
      <c r="AF2936">
        <v>1.52806</v>
      </c>
      <c r="AG2936">
        <v>1.0427200000000001</v>
      </c>
      <c r="AH2936">
        <v>0.71273900000000001</v>
      </c>
      <c r="AI2936">
        <v>0.490873</v>
      </c>
      <c r="AJ2936">
        <v>0.34058500000000003</v>
      </c>
      <c r="AK2936">
        <v>0.23769899999999999</v>
      </c>
      <c r="AL2936">
        <v>0.166602</v>
      </c>
      <c r="AM2936">
        <v>0.117115</v>
      </c>
      <c r="AN2936">
        <v>8.2502300000000001E-2</v>
      </c>
      <c r="AO2936">
        <v>0.19860700000000001</v>
      </c>
    </row>
    <row r="2937" spans="1:41" x14ac:dyDescent="0.35">
      <c r="A2937">
        <v>1</v>
      </c>
      <c r="B2937">
        <v>6</v>
      </c>
      <c r="C2937">
        <v>1</v>
      </c>
      <c r="D2937" t="s">
        <v>1252</v>
      </c>
      <c r="E2937" t="s">
        <v>1252</v>
      </c>
      <c r="F2937">
        <v>1</v>
      </c>
      <c r="G2937">
        <v>1992</v>
      </c>
      <c r="H2937">
        <v>1</v>
      </c>
      <c r="I2937" t="s">
        <v>1252</v>
      </c>
      <c r="J2937" t="s">
        <v>574</v>
      </c>
      <c r="K2937">
        <v>0</v>
      </c>
      <c r="L2937">
        <v>6.4138799999999998</v>
      </c>
      <c r="M2937">
        <v>13.309900000000001</v>
      </c>
      <c r="N2937">
        <v>392.79199999999997</v>
      </c>
      <c r="O2937">
        <v>124.164</v>
      </c>
      <c r="P2937">
        <v>192.096</v>
      </c>
      <c r="Q2937">
        <v>22.433</v>
      </c>
      <c r="R2937">
        <v>6.4434800000000001</v>
      </c>
      <c r="S2937">
        <v>8.6043299999999991</v>
      </c>
      <c r="T2937">
        <v>139.89699999999999</v>
      </c>
      <c r="U2937">
        <v>45.047800000000002</v>
      </c>
      <c r="V2937">
        <v>24.154800000000002</v>
      </c>
      <c r="W2937">
        <v>7.1526100000000001</v>
      </c>
      <c r="X2937">
        <v>6.0235599999999998</v>
      </c>
      <c r="Y2937">
        <v>4.8175400000000002</v>
      </c>
      <c r="Z2937">
        <v>6.4537399999999998</v>
      </c>
      <c r="AA2937">
        <v>15.617900000000001</v>
      </c>
      <c r="AB2937">
        <v>5.4725900000000003</v>
      </c>
      <c r="AC2937">
        <v>3.4514300000000002</v>
      </c>
      <c r="AD2937">
        <v>2.6028099999999998</v>
      </c>
      <c r="AE2937">
        <v>1.9860500000000001</v>
      </c>
      <c r="AF2937">
        <v>1.4534800000000001</v>
      </c>
      <c r="AG2937">
        <v>1.0109600000000001</v>
      </c>
      <c r="AH2937">
        <v>0.690002</v>
      </c>
      <c r="AI2937">
        <v>0.47172199999999997</v>
      </c>
      <c r="AJ2937">
        <v>0.32492900000000002</v>
      </c>
      <c r="AK2937">
        <v>0.22547600000000001</v>
      </c>
      <c r="AL2937">
        <v>0.15737999999999999</v>
      </c>
      <c r="AM2937">
        <v>0.110317</v>
      </c>
      <c r="AN2937">
        <v>7.7555600000000002E-2</v>
      </c>
      <c r="AO2937">
        <v>0.186195</v>
      </c>
    </row>
    <row r="2938" spans="1:41" x14ac:dyDescent="0.35">
      <c r="A2938">
        <v>1</v>
      </c>
      <c r="B2938">
        <v>6</v>
      </c>
      <c r="C2938">
        <v>1</v>
      </c>
      <c r="D2938" t="s">
        <v>1252</v>
      </c>
      <c r="E2938" t="s">
        <v>1252</v>
      </c>
      <c r="F2938">
        <v>1</v>
      </c>
      <c r="G2938">
        <v>1993</v>
      </c>
      <c r="H2938">
        <v>1</v>
      </c>
      <c r="I2938" t="s">
        <v>1252</v>
      </c>
      <c r="J2938" t="s">
        <v>574</v>
      </c>
      <c r="K2938">
        <v>0</v>
      </c>
      <c r="L2938">
        <v>9.4788800000000002</v>
      </c>
      <c r="M2938">
        <v>27.764299999999999</v>
      </c>
      <c r="N2938">
        <v>31.856300000000001</v>
      </c>
      <c r="O2938">
        <v>658.56</v>
      </c>
      <c r="P2938">
        <v>155.69200000000001</v>
      </c>
      <c r="Q2938">
        <v>190.77500000000001</v>
      </c>
      <c r="R2938">
        <v>18.651299999999999</v>
      </c>
      <c r="S2938">
        <v>4.75406</v>
      </c>
      <c r="T2938">
        <v>5.9459900000000001</v>
      </c>
      <c r="U2938">
        <v>93.903599999999997</v>
      </c>
      <c r="V2938">
        <v>29.904599999999999</v>
      </c>
      <c r="W2938">
        <v>15.974399999999999</v>
      </c>
      <c r="X2938">
        <v>4.7251300000000001</v>
      </c>
      <c r="Y2938">
        <v>3.9787699999999999</v>
      </c>
      <c r="Z2938">
        <v>3.18282</v>
      </c>
      <c r="AA2938">
        <v>4.2651199999999996</v>
      </c>
      <c r="AB2938">
        <v>10.3247</v>
      </c>
      <c r="AC2938">
        <v>3.6189100000000001</v>
      </c>
      <c r="AD2938">
        <v>2.28295</v>
      </c>
      <c r="AE2938">
        <v>1.7220299999999999</v>
      </c>
      <c r="AF2938">
        <v>1.3142400000000001</v>
      </c>
      <c r="AG2938">
        <v>0.96198300000000003</v>
      </c>
      <c r="AH2938">
        <v>0.66919899999999999</v>
      </c>
      <c r="AI2938">
        <v>0.45680100000000001</v>
      </c>
      <c r="AJ2938">
        <v>0.31232700000000002</v>
      </c>
      <c r="AK2938">
        <v>0.21515599999999999</v>
      </c>
      <c r="AL2938">
        <v>0.149313</v>
      </c>
      <c r="AM2938">
        <v>0.104227</v>
      </c>
      <c r="AN2938">
        <v>7.3063799999999998E-2</v>
      </c>
      <c r="AO2938">
        <v>0.17471</v>
      </c>
    </row>
    <row r="2939" spans="1:41" x14ac:dyDescent="0.35">
      <c r="A2939">
        <v>1</v>
      </c>
      <c r="B2939">
        <v>6</v>
      </c>
      <c r="C2939">
        <v>1</v>
      </c>
      <c r="D2939" t="s">
        <v>1252</v>
      </c>
      <c r="E2939" t="s">
        <v>1252</v>
      </c>
      <c r="F2939">
        <v>1</v>
      </c>
      <c r="G2939">
        <v>1994</v>
      </c>
      <c r="H2939">
        <v>1</v>
      </c>
      <c r="I2939" t="s">
        <v>1252</v>
      </c>
      <c r="J2939" t="s">
        <v>574</v>
      </c>
      <c r="K2939">
        <v>0</v>
      </c>
      <c r="L2939">
        <v>3.6113499999999998</v>
      </c>
      <c r="M2939">
        <v>41.07</v>
      </c>
      <c r="N2939">
        <v>66.550200000000004</v>
      </c>
      <c r="O2939">
        <v>53.516800000000003</v>
      </c>
      <c r="P2939">
        <v>828.12</v>
      </c>
      <c r="Q2939">
        <v>155.333</v>
      </c>
      <c r="R2939">
        <v>159.74700000000001</v>
      </c>
      <c r="S2939">
        <v>13.895</v>
      </c>
      <c r="T2939">
        <v>3.3241499999999999</v>
      </c>
      <c r="U2939">
        <v>4.0443100000000003</v>
      </c>
      <c r="V2939">
        <v>63.228499999999997</v>
      </c>
      <c r="W2939">
        <v>20.072199999999999</v>
      </c>
      <c r="X2939">
        <v>10.7149</v>
      </c>
      <c r="Y2939">
        <v>3.16995</v>
      </c>
      <c r="Z2939">
        <v>2.6703999999999999</v>
      </c>
      <c r="AA2939">
        <v>2.1372300000000002</v>
      </c>
      <c r="AB2939">
        <v>2.8653200000000001</v>
      </c>
      <c r="AC2939">
        <v>6.9390900000000002</v>
      </c>
      <c r="AD2939">
        <v>2.4331</v>
      </c>
      <c r="AE2939">
        <v>1.53539</v>
      </c>
      <c r="AF2939">
        <v>1.15846</v>
      </c>
      <c r="AG2939">
        <v>0.88433300000000004</v>
      </c>
      <c r="AH2939">
        <v>0.64743799999999996</v>
      </c>
      <c r="AI2939">
        <v>0.450465</v>
      </c>
      <c r="AJ2939">
        <v>0.307537</v>
      </c>
      <c r="AK2939">
        <v>0.21029800000000001</v>
      </c>
      <c r="AL2939">
        <v>0.14488599999999999</v>
      </c>
      <c r="AM2939">
        <v>0.10055799999999999</v>
      </c>
      <c r="AN2939">
        <v>7.0200100000000001E-2</v>
      </c>
      <c r="AO2939">
        <v>0.16691800000000001</v>
      </c>
    </row>
    <row r="2940" spans="1:41" x14ac:dyDescent="0.35">
      <c r="A2940">
        <v>1</v>
      </c>
      <c r="B2940">
        <v>6</v>
      </c>
      <c r="C2940">
        <v>1</v>
      </c>
      <c r="D2940" t="s">
        <v>1252</v>
      </c>
      <c r="E2940" t="s">
        <v>1252</v>
      </c>
      <c r="F2940">
        <v>1</v>
      </c>
      <c r="G2940">
        <v>1995</v>
      </c>
      <c r="H2940">
        <v>1</v>
      </c>
      <c r="I2940" t="s">
        <v>1252</v>
      </c>
      <c r="J2940" t="s">
        <v>574</v>
      </c>
      <c r="K2940">
        <v>0</v>
      </c>
      <c r="L2940">
        <v>14.042299999999999</v>
      </c>
      <c r="M2940">
        <v>15.6342</v>
      </c>
      <c r="N2940">
        <v>98.337000000000003</v>
      </c>
      <c r="O2940">
        <v>111.602</v>
      </c>
      <c r="P2940">
        <v>67.103399999999993</v>
      </c>
      <c r="Q2940">
        <v>823.26099999999997</v>
      </c>
      <c r="R2940">
        <v>129.67099999999999</v>
      </c>
      <c r="S2940">
        <v>118.80800000000001</v>
      </c>
      <c r="T2940">
        <v>9.7141800000000007</v>
      </c>
      <c r="U2940">
        <v>2.2636799999999999</v>
      </c>
      <c r="V2940">
        <v>2.7291799999999999</v>
      </c>
      <c r="W2940">
        <v>42.564599999999999</v>
      </c>
      <c r="X2940">
        <v>13.5106</v>
      </c>
      <c r="Y2940">
        <v>7.2164200000000003</v>
      </c>
      <c r="Z2940">
        <v>2.1365699999999999</v>
      </c>
      <c r="AA2940">
        <v>1.80125</v>
      </c>
      <c r="AB2940">
        <v>1.4426099999999999</v>
      </c>
      <c r="AC2940">
        <v>1.9352499999999999</v>
      </c>
      <c r="AD2940">
        <v>4.6892100000000001</v>
      </c>
      <c r="AE2940">
        <v>1.64496</v>
      </c>
      <c r="AF2940">
        <v>1.0384500000000001</v>
      </c>
      <c r="AG2940">
        <v>0.78378199999999998</v>
      </c>
      <c r="AH2940">
        <v>0.59848999999999997</v>
      </c>
      <c r="AI2940">
        <v>0.43827500000000003</v>
      </c>
      <c r="AJ2940">
        <v>0.305002</v>
      </c>
      <c r="AK2940">
        <v>0.20826600000000001</v>
      </c>
      <c r="AL2940">
        <v>0.14243700000000001</v>
      </c>
      <c r="AM2940">
        <v>9.8146800000000006E-2</v>
      </c>
      <c r="AN2940">
        <v>6.8127499999999994E-2</v>
      </c>
      <c r="AO2940">
        <v>0.160695</v>
      </c>
    </row>
    <row r="2941" spans="1:41" x14ac:dyDescent="0.35">
      <c r="A2941">
        <v>1</v>
      </c>
      <c r="B2941">
        <v>6</v>
      </c>
      <c r="C2941">
        <v>1</v>
      </c>
      <c r="D2941" t="s">
        <v>1252</v>
      </c>
      <c r="E2941" t="s">
        <v>1252</v>
      </c>
      <c r="F2941">
        <v>1</v>
      </c>
      <c r="G2941">
        <v>1996</v>
      </c>
      <c r="H2941">
        <v>1</v>
      </c>
      <c r="I2941" t="s">
        <v>1252</v>
      </c>
      <c r="J2941" t="s">
        <v>574</v>
      </c>
      <c r="K2941">
        <v>0</v>
      </c>
      <c r="L2941">
        <v>20.880800000000001</v>
      </c>
      <c r="M2941">
        <v>60.701700000000002</v>
      </c>
      <c r="N2941">
        <v>37.2896</v>
      </c>
      <c r="O2941">
        <v>163.66300000000001</v>
      </c>
      <c r="P2941">
        <v>138.13900000000001</v>
      </c>
      <c r="Q2941">
        <v>65.420400000000001</v>
      </c>
      <c r="R2941">
        <v>669.66399999999999</v>
      </c>
      <c r="S2941">
        <v>93.482200000000006</v>
      </c>
      <c r="T2941">
        <v>80.211299999999994</v>
      </c>
      <c r="U2941">
        <v>6.3728699999999998</v>
      </c>
      <c r="V2941">
        <v>1.4695800000000001</v>
      </c>
      <c r="W2941">
        <v>1.7661800000000001</v>
      </c>
      <c r="X2941">
        <v>27.531199999999998</v>
      </c>
      <c r="Y2941">
        <v>8.7420600000000004</v>
      </c>
      <c r="Z2941">
        <v>4.6724300000000003</v>
      </c>
      <c r="AA2941">
        <v>1.38432</v>
      </c>
      <c r="AB2941">
        <v>1.16781</v>
      </c>
      <c r="AC2941">
        <v>0.935832</v>
      </c>
      <c r="AD2941">
        <v>1.25604</v>
      </c>
      <c r="AE2941">
        <v>3.0447700000000002</v>
      </c>
      <c r="AF2941">
        <v>1.0685</v>
      </c>
      <c r="AG2941">
        <v>0.67474900000000004</v>
      </c>
      <c r="AH2941">
        <v>0.50941499999999995</v>
      </c>
      <c r="AI2941">
        <v>0.38907700000000001</v>
      </c>
      <c r="AJ2941">
        <v>0.28498000000000001</v>
      </c>
      <c r="AK2941">
        <v>0.198356</v>
      </c>
      <c r="AL2941">
        <v>0.135465</v>
      </c>
      <c r="AM2941">
        <v>9.26593E-2</v>
      </c>
      <c r="AN2941">
        <v>6.3854999999999995E-2</v>
      </c>
      <c r="AO2941">
        <v>0.14891599999999999</v>
      </c>
    </row>
    <row r="2942" spans="1:41" x14ac:dyDescent="0.35">
      <c r="A2942">
        <v>1</v>
      </c>
      <c r="B2942">
        <v>6</v>
      </c>
      <c r="C2942">
        <v>1</v>
      </c>
      <c r="D2942" t="s">
        <v>1252</v>
      </c>
      <c r="E2942" t="s">
        <v>1252</v>
      </c>
      <c r="F2942">
        <v>1</v>
      </c>
      <c r="G2942">
        <v>1997</v>
      </c>
      <c r="H2942">
        <v>1</v>
      </c>
      <c r="I2942" t="s">
        <v>1252</v>
      </c>
      <c r="J2942" t="s">
        <v>574</v>
      </c>
      <c r="K2942">
        <v>0</v>
      </c>
      <c r="L2942">
        <v>1.30118</v>
      </c>
      <c r="M2942">
        <v>90.243600000000001</v>
      </c>
      <c r="N2942">
        <v>144.619</v>
      </c>
      <c r="O2942">
        <v>61.888800000000003</v>
      </c>
      <c r="P2942">
        <v>201.53800000000001</v>
      </c>
      <c r="Q2942">
        <v>133.52000000000001</v>
      </c>
      <c r="R2942">
        <v>52.509300000000003</v>
      </c>
      <c r="S2942">
        <v>474.05900000000003</v>
      </c>
      <c r="T2942">
        <v>61.725999999999999</v>
      </c>
      <c r="U2942">
        <v>51.317900000000002</v>
      </c>
      <c r="V2942">
        <v>4.0274400000000004</v>
      </c>
      <c r="W2942">
        <v>0.92482600000000004</v>
      </c>
      <c r="X2942">
        <v>1.1102799999999999</v>
      </c>
      <c r="Y2942">
        <v>17.308299999999999</v>
      </c>
      <c r="Z2942">
        <v>5.49857</v>
      </c>
      <c r="AA2942">
        <v>2.94055</v>
      </c>
      <c r="AB2942">
        <v>0.87170400000000003</v>
      </c>
      <c r="AC2942">
        <v>0.73574700000000004</v>
      </c>
      <c r="AD2942">
        <v>0.589866</v>
      </c>
      <c r="AE2942">
        <v>0.79201299999999997</v>
      </c>
      <c r="AF2942">
        <v>1.92058</v>
      </c>
      <c r="AG2942">
        <v>0.67418599999999995</v>
      </c>
      <c r="AH2942">
        <v>0.42585200000000001</v>
      </c>
      <c r="AI2942">
        <v>0.321575</v>
      </c>
      <c r="AJ2942">
        <v>0.24565699999999999</v>
      </c>
      <c r="AK2942">
        <v>0.17996000000000001</v>
      </c>
      <c r="AL2942">
        <v>0.125276</v>
      </c>
      <c r="AM2942">
        <v>8.5566199999999995E-2</v>
      </c>
      <c r="AN2942">
        <v>5.85351E-2</v>
      </c>
      <c r="AO2942">
        <v>0.13444800000000001</v>
      </c>
    </row>
    <row r="2943" spans="1:41" x14ac:dyDescent="0.35">
      <c r="A2943">
        <v>1</v>
      </c>
      <c r="B2943">
        <v>6</v>
      </c>
      <c r="C2943">
        <v>1</v>
      </c>
      <c r="D2943" t="s">
        <v>1252</v>
      </c>
      <c r="E2943" t="s">
        <v>1252</v>
      </c>
      <c r="F2943">
        <v>1</v>
      </c>
      <c r="G2943">
        <v>1998</v>
      </c>
      <c r="H2943">
        <v>1</v>
      </c>
      <c r="I2943" t="s">
        <v>1252</v>
      </c>
      <c r="J2943" t="s">
        <v>574</v>
      </c>
      <c r="K2943">
        <v>0</v>
      </c>
      <c r="L2943">
        <v>24.128599999999999</v>
      </c>
      <c r="M2943">
        <v>5.6258100000000004</v>
      </c>
      <c r="N2943">
        <v>215.26599999999999</v>
      </c>
      <c r="O2943">
        <v>240.62299999999999</v>
      </c>
      <c r="P2943">
        <v>76.501499999999993</v>
      </c>
      <c r="Q2943">
        <v>195.80099999999999</v>
      </c>
      <c r="R2943">
        <v>107.892</v>
      </c>
      <c r="S2943">
        <v>37.482700000000001</v>
      </c>
      <c r="T2943">
        <v>316.05500000000001</v>
      </c>
      <c r="U2943">
        <v>39.910699999999999</v>
      </c>
      <c r="V2943">
        <v>32.793700000000001</v>
      </c>
      <c r="W2943">
        <v>2.5636000000000001</v>
      </c>
      <c r="X2943">
        <v>0.58812699999999996</v>
      </c>
      <c r="Y2943">
        <v>0.70615899999999998</v>
      </c>
      <c r="Z2943">
        <v>11.0139</v>
      </c>
      <c r="AA2943">
        <v>3.5009600000000001</v>
      </c>
      <c r="AB2943">
        <v>1.8733200000000001</v>
      </c>
      <c r="AC2943">
        <v>0.55561700000000003</v>
      </c>
      <c r="AD2943">
        <v>0.46917199999999998</v>
      </c>
      <c r="AE2943">
        <v>0.37629499999999999</v>
      </c>
      <c r="AF2943">
        <v>0.50542200000000004</v>
      </c>
      <c r="AG2943">
        <v>1.22597</v>
      </c>
      <c r="AH2943">
        <v>0.43046600000000002</v>
      </c>
      <c r="AI2943">
        <v>0.27196399999999998</v>
      </c>
      <c r="AJ2943">
        <v>0.20540700000000001</v>
      </c>
      <c r="AK2943">
        <v>0.156939</v>
      </c>
      <c r="AL2943">
        <v>0.114984</v>
      </c>
      <c r="AM2943">
        <v>8.0053700000000005E-2</v>
      </c>
      <c r="AN2943">
        <v>5.46846E-2</v>
      </c>
      <c r="AO2943">
        <v>0.123365</v>
      </c>
    </row>
    <row r="2944" spans="1:41" x14ac:dyDescent="0.35">
      <c r="A2944">
        <v>1</v>
      </c>
      <c r="B2944">
        <v>6</v>
      </c>
      <c r="C2944">
        <v>1</v>
      </c>
      <c r="D2944" t="s">
        <v>1252</v>
      </c>
      <c r="E2944" t="s">
        <v>1252</v>
      </c>
      <c r="F2944">
        <v>1</v>
      </c>
      <c r="G2944">
        <v>1999</v>
      </c>
      <c r="H2944">
        <v>1</v>
      </c>
      <c r="I2944" t="s">
        <v>1252</v>
      </c>
      <c r="J2944" t="s">
        <v>574</v>
      </c>
      <c r="K2944">
        <v>0</v>
      </c>
      <c r="L2944">
        <v>7.1579600000000001</v>
      </c>
      <c r="M2944">
        <v>104.29</v>
      </c>
      <c r="N2944">
        <v>13.4138</v>
      </c>
      <c r="O2944">
        <v>357.95699999999999</v>
      </c>
      <c r="P2944">
        <v>297.08999999999997</v>
      </c>
      <c r="Q2944">
        <v>74.141800000000003</v>
      </c>
      <c r="R2944">
        <v>157.637</v>
      </c>
      <c r="S2944">
        <v>76.681799999999996</v>
      </c>
      <c r="T2944">
        <v>24.873999999999999</v>
      </c>
      <c r="U2944">
        <v>203.37899999999999</v>
      </c>
      <c r="V2944">
        <v>25.3795</v>
      </c>
      <c r="W2944">
        <v>20.7698</v>
      </c>
      <c r="X2944">
        <v>1.62192</v>
      </c>
      <c r="Y2944">
        <v>0.37209700000000001</v>
      </c>
      <c r="Z2944">
        <v>0.44694699999999998</v>
      </c>
      <c r="AA2944">
        <v>6.9743500000000003</v>
      </c>
      <c r="AB2944">
        <v>2.2179899999999999</v>
      </c>
      <c r="AC2944">
        <v>1.1873400000000001</v>
      </c>
      <c r="AD2944">
        <v>0.352298</v>
      </c>
      <c r="AE2944">
        <v>0.29758699999999999</v>
      </c>
      <c r="AF2944">
        <v>0.23874699999999999</v>
      </c>
      <c r="AG2944">
        <v>0.32075599999999999</v>
      </c>
      <c r="AH2944">
        <v>0.77820800000000001</v>
      </c>
      <c r="AI2944">
        <v>0.27329700000000001</v>
      </c>
      <c r="AJ2944">
        <v>0.17269399999999999</v>
      </c>
      <c r="AK2944">
        <v>0.13044900000000001</v>
      </c>
      <c r="AL2944">
        <v>9.9679699999999996E-2</v>
      </c>
      <c r="AM2944">
        <v>7.3039900000000005E-2</v>
      </c>
      <c r="AN2944">
        <v>5.0856600000000002E-2</v>
      </c>
      <c r="AO2944">
        <v>0.113137</v>
      </c>
    </row>
    <row r="2945" spans="1:41" x14ac:dyDescent="0.35">
      <c r="A2945">
        <v>1</v>
      </c>
      <c r="B2945">
        <v>6</v>
      </c>
      <c r="C2945">
        <v>1</v>
      </c>
      <c r="D2945" t="s">
        <v>1252</v>
      </c>
      <c r="E2945" t="s">
        <v>1252</v>
      </c>
      <c r="F2945">
        <v>1</v>
      </c>
      <c r="G2945">
        <v>2000</v>
      </c>
      <c r="H2945">
        <v>1</v>
      </c>
      <c r="I2945" t="s">
        <v>1252</v>
      </c>
      <c r="J2945" t="s">
        <v>574</v>
      </c>
      <c r="K2945">
        <v>0</v>
      </c>
      <c r="L2945">
        <v>24.232099999999999</v>
      </c>
      <c r="M2945">
        <v>30.957699999999999</v>
      </c>
      <c r="N2945">
        <v>248.85300000000001</v>
      </c>
      <c r="O2945">
        <v>22.336500000000001</v>
      </c>
      <c r="P2945">
        <v>443.18</v>
      </c>
      <c r="Q2945">
        <v>288.96499999999997</v>
      </c>
      <c r="R2945">
        <v>59.863500000000002</v>
      </c>
      <c r="S2945">
        <v>112.22799999999999</v>
      </c>
      <c r="T2945">
        <v>50.931899999999999</v>
      </c>
      <c r="U2945">
        <v>16.013200000000001</v>
      </c>
      <c r="V2945">
        <v>129.35400000000001</v>
      </c>
      <c r="W2945">
        <v>16.0748</v>
      </c>
      <c r="X2945">
        <v>13.14</v>
      </c>
      <c r="Y2945">
        <v>1.02607</v>
      </c>
      <c r="Z2945">
        <v>0.235482</v>
      </c>
      <c r="AA2945">
        <v>0.28298099999999998</v>
      </c>
      <c r="AB2945">
        <v>4.4177999999999997</v>
      </c>
      <c r="AC2945">
        <v>1.4055500000000001</v>
      </c>
      <c r="AD2945">
        <v>0.75271100000000002</v>
      </c>
      <c r="AE2945">
        <v>0.223411</v>
      </c>
      <c r="AF2945">
        <v>0.18876999999999999</v>
      </c>
      <c r="AG2945">
        <v>0.15148300000000001</v>
      </c>
      <c r="AH2945">
        <v>0.20355899999999999</v>
      </c>
      <c r="AI2945">
        <v>0.49395899999999998</v>
      </c>
      <c r="AJ2945">
        <v>0.17349899999999999</v>
      </c>
      <c r="AK2945">
        <v>0.10964699999999999</v>
      </c>
      <c r="AL2945">
        <v>8.2834599999999994E-2</v>
      </c>
      <c r="AM2945">
        <v>6.3302700000000003E-2</v>
      </c>
      <c r="AN2945">
        <v>4.6389199999999998E-2</v>
      </c>
      <c r="AO2945">
        <v>0.10417800000000001</v>
      </c>
    </row>
    <row r="2946" spans="1:41" x14ac:dyDescent="0.35">
      <c r="A2946">
        <v>1</v>
      </c>
      <c r="B2946">
        <v>6</v>
      </c>
      <c r="C2946">
        <v>1</v>
      </c>
      <c r="D2946" t="s">
        <v>1252</v>
      </c>
      <c r="E2946" t="s">
        <v>1252</v>
      </c>
      <c r="F2946">
        <v>1</v>
      </c>
      <c r="G2946">
        <v>2001</v>
      </c>
      <c r="H2946">
        <v>1</v>
      </c>
      <c r="I2946" t="s">
        <v>1252</v>
      </c>
      <c r="J2946" t="s">
        <v>574</v>
      </c>
      <c r="K2946">
        <v>0</v>
      </c>
      <c r="L2946">
        <v>10.461</v>
      </c>
      <c r="M2946">
        <v>104.774</v>
      </c>
      <c r="N2946">
        <v>73.859700000000004</v>
      </c>
      <c r="O2946">
        <v>414.47500000000002</v>
      </c>
      <c r="P2946">
        <v>27.6874</v>
      </c>
      <c r="Q2946">
        <v>432.53100000000001</v>
      </c>
      <c r="R2946">
        <v>234.773</v>
      </c>
      <c r="S2946">
        <v>42.970500000000001</v>
      </c>
      <c r="T2946">
        <v>75.224100000000007</v>
      </c>
      <c r="U2946">
        <v>33.0989</v>
      </c>
      <c r="V2946">
        <v>10.2818</v>
      </c>
      <c r="W2946">
        <v>82.708600000000004</v>
      </c>
      <c r="X2946">
        <v>10.2658</v>
      </c>
      <c r="Y2946">
        <v>8.3907600000000002</v>
      </c>
      <c r="Z2946">
        <v>0.65540500000000002</v>
      </c>
      <c r="AA2946">
        <v>0.150476</v>
      </c>
      <c r="AB2946">
        <v>0.18090400000000001</v>
      </c>
      <c r="AC2946">
        <v>2.8252899999999999</v>
      </c>
      <c r="AD2946">
        <v>0.89919199999999999</v>
      </c>
      <c r="AE2946">
        <v>0.48168499999999997</v>
      </c>
      <c r="AF2946">
        <v>0.14300499999999999</v>
      </c>
      <c r="AG2946">
        <v>0.12085799999999999</v>
      </c>
      <c r="AH2946">
        <v>9.7004099999999996E-2</v>
      </c>
      <c r="AI2946">
        <v>0.13037399999999999</v>
      </c>
      <c r="AJ2946">
        <v>0.316411</v>
      </c>
      <c r="AK2946">
        <v>0.11115</v>
      </c>
      <c r="AL2946">
        <v>7.0251599999999997E-2</v>
      </c>
      <c r="AM2946">
        <v>5.30775E-2</v>
      </c>
      <c r="AN2946">
        <v>4.0565700000000003E-2</v>
      </c>
      <c r="AO2946">
        <v>9.65057E-2</v>
      </c>
    </row>
    <row r="2947" spans="1:41" x14ac:dyDescent="0.35">
      <c r="A2947">
        <v>1</v>
      </c>
      <c r="B2947">
        <v>6</v>
      </c>
      <c r="C2947">
        <v>1</v>
      </c>
      <c r="D2947" t="s">
        <v>1252</v>
      </c>
      <c r="E2947" t="s">
        <v>1252</v>
      </c>
      <c r="F2947">
        <v>1</v>
      </c>
      <c r="G2947">
        <v>2002</v>
      </c>
      <c r="H2947">
        <v>1</v>
      </c>
      <c r="I2947" t="s">
        <v>1252</v>
      </c>
      <c r="J2947" t="s">
        <v>574</v>
      </c>
      <c r="K2947">
        <v>0</v>
      </c>
      <c r="L2947">
        <v>11.7326</v>
      </c>
      <c r="M2947">
        <v>45.217100000000002</v>
      </c>
      <c r="N2947">
        <v>249.89500000000001</v>
      </c>
      <c r="O2947">
        <v>122.962</v>
      </c>
      <c r="P2947">
        <v>513.50099999999998</v>
      </c>
      <c r="Q2947">
        <v>27.0105</v>
      </c>
      <c r="R2947">
        <v>351.32100000000003</v>
      </c>
      <c r="S2947">
        <v>168.53100000000001</v>
      </c>
      <c r="T2947">
        <v>28.816199999999998</v>
      </c>
      <c r="U2947">
        <v>48.928400000000003</v>
      </c>
      <c r="V2947">
        <v>21.2775</v>
      </c>
      <c r="W2947">
        <v>6.5834799999999998</v>
      </c>
      <c r="X2947">
        <v>52.9041</v>
      </c>
      <c r="Y2947">
        <v>6.5667400000000002</v>
      </c>
      <c r="Z2947">
        <v>5.3695199999999996</v>
      </c>
      <c r="AA2947">
        <v>0.41962500000000003</v>
      </c>
      <c r="AB2947">
        <v>9.6390299999999998E-2</v>
      </c>
      <c r="AC2947">
        <v>0.11593299999999999</v>
      </c>
      <c r="AD2947">
        <v>1.8113300000000001</v>
      </c>
      <c r="AE2947">
        <v>0.57668399999999997</v>
      </c>
      <c r="AF2947">
        <v>0.30901499999999998</v>
      </c>
      <c r="AG2947">
        <v>9.17655E-2</v>
      </c>
      <c r="AH2947">
        <v>7.7571200000000007E-2</v>
      </c>
      <c r="AI2947">
        <v>6.2272599999999997E-2</v>
      </c>
      <c r="AJ2947">
        <v>8.3708199999999996E-2</v>
      </c>
      <c r="AK2947">
        <v>0.203184</v>
      </c>
      <c r="AL2947">
        <v>7.1384100000000006E-2</v>
      </c>
      <c r="AM2947">
        <v>4.5122599999999999E-2</v>
      </c>
      <c r="AN2947">
        <v>3.4095199999999999E-2</v>
      </c>
      <c r="AO2947">
        <v>8.8070099999999998E-2</v>
      </c>
    </row>
    <row r="2948" spans="1:41" x14ac:dyDescent="0.35">
      <c r="A2948">
        <v>1</v>
      </c>
      <c r="B2948">
        <v>6</v>
      </c>
      <c r="C2948">
        <v>1</v>
      </c>
      <c r="D2948" t="s">
        <v>1252</v>
      </c>
      <c r="E2948" t="s">
        <v>1252</v>
      </c>
      <c r="F2948">
        <v>1</v>
      </c>
      <c r="G2948">
        <v>2003</v>
      </c>
      <c r="H2948">
        <v>1</v>
      </c>
      <c r="I2948" t="s">
        <v>1252</v>
      </c>
      <c r="J2948" t="s">
        <v>574</v>
      </c>
      <c r="K2948">
        <v>0</v>
      </c>
      <c r="L2948">
        <v>18.302800000000001</v>
      </c>
      <c r="M2948">
        <v>50.692599999999999</v>
      </c>
      <c r="N2948">
        <v>107.678</v>
      </c>
      <c r="O2948">
        <v>414.596</v>
      </c>
      <c r="P2948">
        <v>151.428</v>
      </c>
      <c r="Q2948">
        <v>496.55700000000002</v>
      </c>
      <c r="R2948">
        <v>21.695900000000002</v>
      </c>
      <c r="S2948">
        <v>248.989</v>
      </c>
      <c r="T2948">
        <v>111.47</v>
      </c>
      <c r="U2948">
        <v>18.4771</v>
      </c>
      <c r="V2948">
        <v>31.001100000000001</v>
      </c>
      <c r="W2948">
        <v>13.4276</v>
      </c>
      <c r="X2948">
        <v>4.1504899999999996</v>
      </c>
      <c r="Y2948">
        <v>33.356299999999997</v>
      </c>
      <c r="Z2948">
        <v>4.1422999999999996</v>
      </c>
      <c r="AA2948">
        <v>3.3889900000000002</v>
      </c>
      <c r="AB2948">
        <v>0.26499299999999998</v>
      </c>
      <c r="AC2948">
        <v>6.0900900000000001E-2</v>
      </c>
      <c r="AD2948">
        <v>7.3280899999999996E-2</v>
      </c>
      <c r="AE2948">
        <v>1.14537</v>
      </c>
      <c r="AF2948">
        <v>0.36477999999999999</v>
      </c>
      <c r="AG2948">
        <v>0.195522</v>
      </c>
      <c r="AH2948">
        <v>5.8076799999999998E-2</v>
      </c>
      <c r="AI2948">
        <v>4.9103800000000003E-2</v>
      </c>
      <c r="AJ2948">
        <v>3.9426599999999999E-2</v>
      </c>
      <c r="AK2948">
        <v>5.3006400000000002E-2</v>
      </c>
      <c r="AL2948">
        <v>0.12867899999999999</v>
      </c>
      <c r="AM2948">
        <v>4.5213799999999998E-2</v>
      </c>
      <c r="AN2948">
        <v>2.8583299999999999E-2</v>
      </c>
      <c r="AO2948">
        <v>7.7406199999999994E-2</v>
      </c>
    </row>
    <row r="2949" spans="1:41" x14ac:dyDescent="0.35">
      <c r="A2949">
        <v>1</v>
      </c>
      <c r="B2949">
        <v>6</v>
      </c>
      <c r="C2949">
        <v>1</v>
      </c>
      <c r="D2949" t="s">
        <v>1252</v>
      </c>
      <c r="E2949" t="s">
        <v>1252</v>
      </c>
      <c r="F2949">
        <v>1</v>
      </c>
      <c r="G2949">
        <v>2004</v>
      </c>
      <c r="H2949">
        <v>1</v>
      </c>
      <c r="I2949" t="s">
        <v>1252</v>
      </c>
      <c r="J2949" t="s">
        <v>574</v>
      </c>
      <c r="K2949">
        <v>0</v>
      </c>
      <c r="L2949">
        <v>18.447700000000001</v>
      </c>
      <c r="M2949">
        <v>79.016499999999994</v>
      </c>
      <c r="N2949">
        <v>120.497</v>
      </c>
      <c r="O2949">
        <v>178.00800000000001</v>
      </c>
      <c r="P2949">
        <v>507.476</v>
      </c>
      <c r="Q2949">
        <v>145.08500000000001</v>
      </c>
      <c r="R2949">
        <v>393.79599999999999</v>
      </c>
      <c r="S2949">
        <v>15.1305</v>
      </c>
      <c r="T2949">
        <v>161.614</v>
      </c>
      <c r="U2949">
        <v>70.007099999999994</v>
      </c>
      <c r="V2949">
        <v>11.452999999999999</v>
      </c>
      <c r="W2949">
        <v>19.1265</v>
      </c>
      <c r="X2949">
        <v>8.2732399999999995</v>
      </c>
      <c r="Y2949">
        <v>2.55708</v>
      </c>
      <c r="Z2949">
        <v>20.558199999999999</v>
      </c>
      <c r="AA2949">
        <v>2.5542799999999999</v>
      </c>
      <c r="AB2949">
        <v>2.09084</v>
      </c>
      <c r="AC2949">
        <v>0.16356599999999999</v>
      </c>
      <c r="AD2949">
        <v>3.76067E-2</v>
      </c>
      <c r="AE2949">
        <v>4.5268200000000001E-2</v>
      </c>
      <c r="AF2949">
        <v>0.70776399999999995</v>
      </c>
      <c r="AG2949">
        <v>0.22547200000000001</v>
      </c>
      <c r="AH2949">
        <v>0.120882</v>
      </c>
      <c r="AI2949">
        <v>3.5913399999999998E-2</v>
      </c>
      <c r="AJ2949">
        <v>3.0370000000000001E-2</v>
      </c>
      <c r="AK2949">
        <v>2.43885E-2</v>
      </c>
      <c r="AL2949">
        <v>3.27929E-2</v>
      </c>
      <c r="AM2949">
        <v>7.9617599999999997E-2</v>
      </c>
      <c r="AN2949">
        <v>2.7978200000000002E-2</v>
      </c>
      <c r="AO2949">
        <v>6.5602199999999999E-2</v>
      </c>
    </row>
    <row r="2950" spans="1:41" x14ac:dyDescent="0.35">
      <c r="A2950">
        <v>1</v>
      </c>
      <c r="B2950">
        <v>6</v>
      </c>
      <c r="C2950">
        <v>1</v>
      </c>
      <c r="D2950" t="s">
        <v>1252</v>
      </c>
      <c r="E2950" t="s">
        <v>1252</v>
      </c>
      <c r="F2950">
        <v>1</v>
      </c>
      <c r="G2950">
        <v>2005</v>
      </c>
      <c r="H2950">
        <v>1</v>
      </c>
      <c r="I2950" t="s">
        <v>1252</v>
      </c>
      <c r="J2950" t="s">
        <v>574</v>
      </c>
      <c r="K2950">
        <v>0</v>
      </c>
      <c r="L2950">
        <v>13.9886</v>
      </c>
      <c r="M2950">
        <v>79.569900000000004</v>
      </c>
      <c r="N2950">
        <v>187.38399999999999</v>
      </c>
      <c r="O2950">
        <v>198.303</v>
      </c>
      <c r="P2950">
        <v>216.334</v>
      </c>
      <c r="Q2950">
        <v>481.43200000000002</v>
      </c>
      <c r="R2950">
        <v>113.621</v>
      </c>
      <c r="S2950">
        <v>270.55200000000002</v>
      </c>
      <c r="T2950">
        <v>9.6576500000000003</v>
      </c>
      <c r="U2950">
        <v>99.694900000000004</v>
      </c>
      <c r="V2950">
        <v>42.594200000000001</v>
      </c>
      <c r="W2950">
        <v>6.9334899999999999</v>
      </c>
      <c r="X2950">
        <v>11.561500000000001</v>
      </c>
      <c r="Y2950">
        <v>5.0001899999999999</v>
      </c>
      <c r="Z2950">
        <v>1.5459700000000001</v>
      </c>
      <c r="AA2950">
        <v>12.4352</v>
      </c>
      <c r="AB2950">
        <v>1.5458099999999999</v>
      </c>
      <c r="AC2950">
        <v>1.2659400000000001</v>
      </c>
      <c r="AD2950">
        <v>9.9075700000000003E-2</v>
      </c>
      <c r="AE2950">
        <v>2.2787700000000001E-2</v>
      </c>
      <c r="AF2950">
        <v>2.7438899999999999E-2</v>
      </c>
      <c r="AG2950">
        <v>0.429122</v>
      </c>
      <c r="AH2950">
        <v>0.136737</v>
      </c>
      <c r="AI2950">
        <v>7.3323600000000003E-2</v>
      </c>
      <c r="AJ2950">
        <v>2.1787899999999999E-2</v>
      </c>
      <c r="AK2950">
        <v>1.8427599999999999E-2</v>
      </c>
      <c r="AL2950">
        <v>1.48001E-2</v>
      </c>
      <c r="AM2950">
        <v>1.9902599999999999E-2</v>
      </c>
      <c r="AN2950">
        <v>4.8326599999999997E-2</v>
      </c>
      <c r="AO2950">
        <v>5.6815600000000001E-2</v>
      </c>
    </row>
    <row r="2951" spans="1:41" x14ac:dyDescent="0.35">
      <c r="A2951">
        <v>1</v>
      </c>
      <c r="B2951">
        <v>6</v>
      </c>
      <c r="C2951">
        <v>1</v>
      </c>
      <c r="D2951" t="s">
        <v>1252</v>
      </c>
      <c r="E2951" t="s">
        <v>1252</v>
      </c>
      <c r="F2951">
        <v>1</v>
      </c>
      <c r="G2951">
        <v>2006</v>
      </c>
      <c r="H2951">
        <v>1</v>
      </c>
      <c r="I2951" t="s">
        <v>1252</v>
      </c>
      <c r="J2951" t="s">
        <v>574</v>
      </c>
      <c r="K2951">
        <v>0</v>
      </c>
      <c r="L2951">
        <v>9.5103799999999996</v>
      </c>
      <c r="M2951">
        <v>60.302199999999999</v>
      </c>
      <c r="N2951">
        <v>188.41900000000001</v>
      </c>
      <c r="O2951">
        <v>307.392</v>
      </c>
      <c r="P2951">
        <v>239.63200000000001</v>
      </c>
      <c r="Q2951">
        <v>203.55600000000001</v>
      </c>
      <c r="R2951">
        <v>373.03300000000002</v>
      </c>
      <c r="S2951">
        <v>77.038600000000002</v>
      </c>
      <c r="T2951">
        <v>170.029</v>
      </c>
      <c r="U2951">
        <v>5.8552999999999997</v>
      </c>
      <c r="V2951">
        <v>59.548400000000001</v>
      </c>
      <c r="W2951">
        <v>25.2986</v>
      </c>
      <c r="X2951">
        <v>4.1105700000000001</v>
      </c>
      <c r="Y2951">
        <v>6.8521599999999996</v>
      </c>
      <c r="Z2951">
        <v>2.9642200000000001</v>
      </c>
      <c r="AA2951">
        <v>0.91689100000000001</v>
      </c>
      <c r="AB2951">
        <v>7.3786699999999996</v>
      </c>
      <c r="AC2951">
        <v>0.91765300000000005</v>
      </c>
      <c r="AD2951">
        <v>0.75181799999999999</v>
      </c>
      <c r="AE2951">
        <v>5.8860200000000001E-2</v>
      </c>
      <c r="AF2951">
        <v>1.3542200000000001E-2</v>
      </c>
      <c r="AG2951">
        <v>1.6310700000000001E-2</v>
      </c>
      <c r="AH2951">
        <v>0.25514599999999998</v>
      </c>
      <c r="AI2951">
        <v>8.1317200000000006E-2</v>
      </c>
      <c r="AJ2951">
        <v>4.3612699999999997E-2</v>
      </c>
      <c r="AK2951">
        <v>1.29613E-2</v>
      </c>
      <c r="AL2951">
        <v>1.09637E-2</v>
      </c>
      <c r="AM2951">
        <v>8.8065000000000001E-3</v>
      </c>
      <c r="AN2951">
        <v>1.1843899999999999E-2</v>
      </c>
      <c r="AO2951">
        <v>6.2583E-2</v>
      </c>
    </row>
    <row r="2952" spans="1:41" x14ac:dyDescent="0.35">
      <c r="A2952">
        <v>1</v>
      </c>
      <c r="B2952">
        <v>6</v>
      </c>
      <c r="C2952">
        <v>1</v>
      </c>
      <c r="D2952" t="s">
        <v>1252</v>
      </c>
      <c r="E2952" t="s">
        <v>1252</v>
      </c>
      <c r="F2952">
        <v>1</v>
      </c>
      <c r="G2952">
        <v>2007</v>
      </c>
      <c r="H2952">
        <v>1</v>
      </c>
      <c r="I2952" t="s">
        <v>1252</v>
      </c>
      <c r="J2952" t="s">
        <v>574</v>
      </c>
      <c r="K2952">
        <v>0</v>
      </c>
      <c r="L2952">
        <v>10.3192</v>
      </c>
      <c r="M2952">
        <v>41.014800000000001</v>
      </c>
      <c r="N2952">
        <v>142.94</v>
      </c>
      <c r="O2952">
        <v>309.61799999999999</v>
      </c>
      <c r="P2952">
        <v>372.29599999999999</v>
      </c>
      <c r="Q2952">
        <v>226.15199999999999</v>
      </c>
      <c r="R2952">
        <v>158.398</v>
      </c>
      <c r="S2952">
        <v>254.35400000000001</v>
      </c>
      <c r="T2952">
        <v>48.736699999999999</v>
      </c>
      <c r="U2952">
        <v>103.83499999999999</v>
      </c>
      <c r="V2952">
        <v>3.5241099999999999</v>
      </c>
      <c r="W2952">
        <v>35.646299999999997</v>
      </c>
      <c r="X2952">
        <v>15.118399999999999</v>
      </c>
      <c r="Y2952">
        <v>2.45594</v>
      </c>
      <c r="Z2952">
        <v>4.0952999999999999</v>
      </c>
      <c r="AA2952">
        <v>1.7725</v>
      </c>
      <c r="AB2952">
        <v>0.54856000000000005</v>
      </c>
      <c r="AC2952">
        <v>4.4167199999999998</v>
      </c>
      <c r="AD2952">
        <v>0.54953099999999999</v>
      </c>
      <c r="AE2952">
        <v>0.45039699999999999</v>
      </c>
      <c r="AF2952">
        <v>3.5273699999999998E-2</v>
      </c>
      <c r="AG2952">
        <v>8.1179400000000006E-3</v>
      </c>
      <c r="AH2952">
        <v>9.7799800000000006E-3</v>
      </c>
      <c r="AI2952">
        <v>0.15301899999999999</v>
      </c>
      <c r="AJ2952">
        <v>4.8777599999999997E-2</v>
      </c>
      <c r="AK2952">
        <v>2.6165000000000001E-2</v>
      </c>
      <c r="AL2952">
        <v>7.7770699999999996E-3</v>
      </c>
      <c r="AM2952">
        <v>6.5792799999999999E-3</v>
      </c>
      <c r="AN2952">
        <v>5.2853400000000004E-3</v>
      </c>
      <c r="AO2952">
        <v>4.4680600000000001E-2</v>
      </c>
    </row>
    <row r="2953" spans="1:41" x14ac:dyDescent="0.35">
      <c r="A2953">
        <v>1</v>
      </c>
      <c r="B2953">
        <v>6</v>
      </c>
      <c r="C2953">
        <v>1</v>
      </c>
      <c r="D2953" t="s">
        <v>1252</v>
      </c>
      <c r="E2953" t="s">
        <v>1252</v>
      </c>
      <c r="F2953">
        <v>1</v>
      </c>
      <c r="G2953">
        <v>2008</v>
      </c>
      <c r="H2953">
        <v>1</v>
      </c>
      <c r="I2953" t="s">
        <v>1252</v>
      </c>
      <c r="J2953" t="s">
        <v>574</v>
      </c>
      <c r="K2953">
        <v>0</v>
      </c>
      <c r="L2953">
        <v>11.945499999999999</v>
      </c>
      <c r="M2953">
        <v>44.5244</v>
      </c>
      <c r="N2953">
        <v>97.293000000000006</v>
      </c>
      <c r="O2953">
        <v>235.14599999999999</v>
      </c>
      <c r="P2953">
        <v>375.71300000000002</v>
      </c>
      <c r="Q2953">
        <v>352.49700000000001</v>
      </c>
      <c r="R2953">
        <v>176.86199999999999</v>
      </c>
      <c r="S2953">
        <v>108.753</v>
      </c>
      <c r="T2953">
        <v>162.309</v>
      </c>
      <c r="U2953">
        <v>30.062100000000001</v>
      </c>
      <c r="V2953">
        <v>63.181100000000001</v>
      </c>
      <c r="W2953">
        <v>2.1339899999999998</v>
      </c>
      <c r="X2953">
        <v>21.556999999999999</v>
      </c>
      <c r="Y2953">
        <v>9.1432099999999998</v>
      </c>
      <c r="Z2953">
        <v>1.4860599999999999</v>
      </c>
      <c r="AA2953">
        <v>2.4796499999999999</v>
      </c>
      <c r="AB2953">
        <v>1.07392</v>
      </c>
      <c r="AC2953">
        <v>0.33256000000000002</v>
      </c>
      <c r="AD2953">
        <v>2.6790099999999999</v>
      </c>
      <c r="AE2953">
        <v>0.33347900000000003</v>
      </c>
      <c r="AF2953">
        <v>0.27342899999999998</v>
      </c>
      <c r="AG2953">
        <v>2.14214E-2</v>
      </c>
      <c r="AH2953">
        <v>4.9314199999999997E-3</v>
      </c>
      <c r="AI2953">
        <v>5.9425600000000004E-3</v>
      </c>
      <c r="AJ2953">
        <v>9.2998700000000004E-2</v>
      </c>
      <c r="AK2953">
        <v>2.96505E-2</v>
      </c>
      <c r="AL2953">
        <v>1.5907500000000001E-2</v>
      </c>
      <c r="AM2953">
        <v>4.7288900000000004E-3</v>
      </c>
      <c r="AN2953">
        <v>4.0011100000000004E-3</v>
      </c>
      <c r="AO2953">
        <v>3.0396200000000002E-2</v>
      </c>
    </row>
    <row r="2954" spans="1:41" x14ac:dyDescent="0.35">
      <c r="A2954">
        <v>1</v>
      </c>
      <c r="B2954">
        <v>6</v>
      </c>
      <c r="C2954">
        <v>1</v>
      </c>
      <c r="D2954" t="s">
        <v>1252</v>
      </c>
      <c r="E2954" t="s">
        <v>1252</v>
      </c>
      <c r="F2954">
        <v>1</v>
      </c>
      <c r="G2954">
        <v>2009</v>
      </c>
      <c r="H2954">
        <v>1</v>
      </c>
      <c r="I2954" t="s">
        <v>1252</v>
      </c>
      <c r="J2954" t="s">
        <v>574</v>
      </c>
      <c r="K2954">
        <v>0</v>
      </c>
      <c r="L2954">
        <v>6.4006699999999999</v>
      </c>
      <c r="M2954">
        <v>51.557200000000002</v>
      </c>
      <c r="N2954">
        <v>105.68300000000001</v>
      </c>
      <c r="O2954">
        <v>160.20500000000001</v>
      </c>
      <c r="P2954">
        <v>285.70999999999998</v>
      </c>
      <c r="Q2954">
        <v>356.4</v>
      </c>
      <c r="R2954">
        <v>276.43700000000001</v>
      </c>
      <c r="S2954">
        <v>121.877</v>
      </c>
      <c r="T2954">
        <v>69.701700000000002</v>
      </c>
      <c r="U2954">
        <v>100.60599999999999</v>
      </c>
      <c r="V2954">
        <v>18.387899999999998</v>
      </c>
      <c r="W2954">
        <v>38.468899999999998</v>
      </c>
      <c r="X2954">
        <v>1.29786</v>
      </c>
      <c r="Y2954">
        <v>13.113200000000001</v>
      </c>
      <c r="Z2954">
        <v>5.5654000000000003</v>
      </c>
      <c r="AA2954">
        <v>0.90524000000000004</v>
      </c>
      <c r="AB2954">
        <v>1.5116000000000001</v>
      </c>
      <c r="AC2954">
        <v>0.65510500000000005</v>
      </c>
      <c r="AD2954">
        <v>0.202985</v>
      </c>
      <c r="AE2954">
        <v>1.6360300000000001</v>
      </c>
      <c r="AF2954">
        <v>0.20374100000000001</v>
      </c>
      <c r="AG2954">
        <v>0.16711699999999999</v>
      </c>
      <c r="AH2954">
        <v>1.30969E-2</v>
      </c>
      <c r="AI2954">
        <v>3.0158699999999999E-3</v>
      </c>
      <c r="AJ2954">
        <v>3.6351299999999999E-3</v>
      </c>
      <c r="AK2954">
        <v>5.6900100000000002E-2</v>
      </c>
      <c r="AL2954">
        <v>1.8144500000000001E-2</v>
      </c>
      <c r="AM2954">
        <v>9.7360799999999994E-3</v>
      </c>
      <c r="AN2954">
        <v>2.8947199999999999E-3</v>
      </c>
      <c r="AO2954">
        <v>2.1063499999999999E-2</v>
      </c>
    </row>
    <row r="2955" spans="1:41" x14ac:dyDescent="0.35">
      <c r="A2955">
        <v>1</v>
      </c>
      <c r="B2955">
        <v>6</v>
      </c>
      <c r="C2955">
        <v>1</v>
      </c>
      <c r="D2955" t="s">
        <v>1252</v>
      </c>
      <c r="E2955" t="s">
        <v>1252</v>
      </c>
      <c r="F2955">
        <v>1</v>
      </c>
      <c r="G2955">
        <v>2010</v>
      </c>
      <c r="H2955">
        <v>1</v>
      </c>
      <c r="I2955" t="s">
        <v>1252</v>
      </c>
      <c r="J2955" t="s">
        <v>574</v>
      </c>
      <c r="K2955">
        <v>0</v>
      </c>
      <c r="L2955">
        <v>5.5866300000000004</v>
      </c>
      <c r="M2955">
        <v>27.5946</v>
      </c>
      <c r="N2955">
        <v>122.08</v>
      </c>
      <c r="O2955">
        <v>173.24600000000001</v>
      </c>
      <c r="P2955">
        <v>193.27799999999999</v>
      </c>
      <c r="Q2955">
        <v>268.40499999999997</v>
      </c>
      <c r="R2955">
        <v>276.20299999999997</v>
      </c>
      <c r="S2955">
        <v>187.95099999999999</v>
      </c>
      <c r="T2955">
        <v>76.989199999999997</v>
      </c>
      <c r="U2955">
        <v>42.5565</v>
      </c>
      <c r="V2955">
        <v>60.595399999999998</v>
      </c>
      <c r="W2955">
        <v>11.0227</v>
      </c>
      <c r="X2955">
        <v>23.032599999999999</v>
      </c>
      <c r="Y2955">
        <v>0.77718200000000004</v>
      </c>
      <c r="Z2955">
        <v>7.8571999999999997</v>
      </c>
      <c r="AA2955">
        <v>3.3371499999999998</v>
      </c>
      <c r="AB2955">
        <v>0.54319399999999995</v>
      </c>
      <c r="AC2955">
        <v>0.90763799999999994</v>
      </c>
      <c r="AD2955">
        <v>0.39358599999999999</v>
      </c>
      <c r="AE2955">
        <v>0.122015</v>
      </c>
      <c r="AF2955">
        <v>0.98385100000000003</v>
      </c>
      <c r="AG2955">
        <v>0.122568</v>
      </c>
      <c r="AH2955">
        <v>0.100568</v>
      </c>
      <c r="AI2955">
        <v>7.8836500000000007E-3</v>
      </c>
      <c r="AJ2955">
        <v>1.81583E-3</v>
      </c>
      <c r="AK2955">
        <v>2.1891300000000001E-3</v>
      </c>
      <c r="AL2955">
        <v>3.42721E-2</v>
      </c>
      <c r="AM2955">
        <v>1.0930499999999999E-2</v>
      </c>
      <c r="AN2955">
        <v>5.8660300000000004E-3</v>
      </c>
      <c r="AO2955">
        <v>1.44402E-2</v>
      </c>
    </row>
    <row r="2956" spans="1:41" x14ac:dyDescent="0.35">
      <c r="A2956">
        <v>1</v>
      </c>
      <c r="B2956">
        <v>6</v>
      </c>
      <c r="C2956">
        <v>1</v>
      </c>
      <c r="D2956" t="s">
        <v>1252</v>
      </c>
      <c r="E2956" t="s">
        <v>1252</v>
      </c>
      <c r="F2956">
        <v>1</v>
      </c>
      <c r="G2956">
        <v>2011</v>
      </c>
      <c r="H2956">
        <v>1</v>
      </c>
      <c r="I2956" t="s">
        <v>1252</v>
      </c>
      <c r="J2956" t="s">
        <v>574</v>
      </c>
      <c r="K2956">
        <v>0</v>
      </c>
      <c r="L2956">
        <v>1.08572</v>
      </c>
      <c r="M2956">
        <v>24.0884</v>
      </c>
      <c r="N2956">
        <v>65.341200000000001</v>
      </c>
      <c r="O2956">
        <v>200.02600000000001</v>
      </c>
      <c r="P2956">
        <v>208.63800000000001</v>
      </c>
      <c r="Q2956">
        <v>180.82400000000001</v>
      </c>
      <c r="R2956">
        <v>206.59299999999999</v>
      </c>
      <c r="S2956">
        <v>186.07499999999999</v>
      </c>
      <c r="T2956">
        <v>117.428</v>
      </c>
      <c r="U2956">
        <v>46.4315</v>
      </c>
      <c r="V2956">
        <v>25.2989</v>
      </c>
      <c r="W2956">
        <v>35.837800000000001</v>
      </c>
      <c r="X2956">
        <v>6.5101899999999997</v>
      </c>
      <c r="Y2956">
        <v>13.604699999999999</v>
      </c>
      <c r="Z2956">
        <v>0.45934599999999998</v>
      </c>
      <c r="AA2956">
        <v>4.6474700000000002</v>
      </c>
      <c r="AB2956">
        <v>1.97539</v>
      </c>
      <c r="AC2956">
        <v>0.32175999999999999</v>
      </c>
      <c r="AD2956">
        <v>0.53796600000000006</v>
      </c>
      <c r="AE2956">
        <v>0.233407</v>
      </c>
      <c r="AF2956">
        <v>7.2391200000000003E-2</v>
      </c>
      <c r="AG2956">
        <v>0.58394999999999997</v>
      </c>
      <c r="AH2956">
        <v>7.2773400000000002E-2</v>
      </c>
      <c r="AI2956">
        <v>5.9728499999999997E-2</v>
      </c>
      <c r="AJ2956">
        <v>4.6833700000000001E-3</v>
      </c>
      <c r="AK2956">
        <v>1.07895E-3</v>
      </c>
      <c r="AL2956">
        <v>1.3010000000000001E-3</v>
      </c>
      <c r="AM2956">
        <v>2.0371299999999998E-2</v>
      </c>
      <c r="AN2956">
        <v>6.4981099999999997E-3</v>
      </c>
      <c r="AO2956">
        <v>1.2076099999999999E-2</v>
      </c>
    </row>
    <row r="2957" spans="1:41" x14ac:dyDescent="0.35">
      <c r="A2957">
        <v>1</v>
      </c>
      <c r="B2957">
        <v>6</v>
      </c>
      <c r="C2957">
        <v>1</v>
      </c>
      <c r="D2957" t="s">
        <v>1252</v>
      </c>
      <c r="E2957" t="s">
        <v>1252</v>
      </c>
      <c r="F2957">
        <v>1</v>
      </c>
      <c r="G2957">
        <v>2012</v>
      </c>
      <c r="H2957">
        <v>1</v>
      </c>
      <c r="I2957" t="s">
        <v>1252</v>
      </c>
      <c r="J2957" t="s">
        <v>574</v>
      </c>
      <c r="K2957">
        <v>0</v>
      </c>
      <c r="L2957">
        <v>4.5547899999999997</v>
      </c>
      <c r="M2957">
        <v>4.6794799999999999</v>
      </c>
      <c r="N2957">
        <v>56.967100000000002</v>
      </c>
      <c r="O2957">
        <v>106.761</v>
      </c>
      <c r="P2957">
        <v>239.92099999999999</v>
      </c>
      <c r="Q2957">
        <v>194.411</v>
      </c>
      <c r="R2957">
        <v>138.72300000000001</v>
      </c>
      <c r="S2957">
        <v>138.86600000000001</v>
      </c>
      <c r="T2957">
        <v>116.134</v>
      </c>
      <c r="U2957">
        <v>70.825000000000003</v>
      </c>
      <c r="V2957">
        <v>27.629300000000001</v>
      </c>
      <c r="W2957">
        <v>14.986800000000001</v>
      </c>
      <c r="X2957">
        <v>21.210899999999999</v>
      </c>
      <c r="Y2957">
        <v>3.8549000000000002</v>
      </c>
      <c r="Z2957">
        <v>8.0631699999999995</v>
      </c>
      <c r="AA2957">
        <v>0.27251599999999998</v>
      </c>
      <c r="AB2957">
        <v>2.7598400000000001</v>
      </c>
      <c r="AC2957">
        <v>1.1740699999999999</v>
      </c>
      <c r="AD2957">
        <v>0.191382</v>
      </c>
      <c r="AE2957">
        <v>0.320191</v>
      </c>
      <c r="AF2957">
        <v>0.13900000000000001</v>
      </c>
      <c r="AG2957">
        <v>4.3131700000000002E-2</v>
      </c>
      <c r="AH2957">
        <v>0.34807100000000002</v>
      </c>
      <c r="AI2957">
        <v>4.3393099999999997E-2</v>
      </c>
      <c r="AJ2957">
        <v>3.56256E-2</v>
      </c>
      <c r="AK2957">
        <v>2.7941799999999998E-3</v>
      </c>
      <c r="AL2957">
        <v>6.4386499999999998E-4</v>
      </c>
      <c r="AM2957">
        <v>7.7653200000000003E-4</v>
      </c>
      <c r="AN2957">
        <v>1.2161399999999999E-2</v>
      </c>
      <c r="AO2957">
        <v>1.1093199999999999E-2</v>
      </c>
    </row>
    <row r="2958" spans="1:41" x14ac:dyDescent="0.35">
      <c r="A2958">
        <v>1</v>
      </c>
      <c r="B2958">
        <v>6</v>
      </c>
      <c r="C2958">
        <v>1</v>
      </c>
      <c r="D2958" t="s">
        <v>1252</v>
      </c>
      <c r="E2958" t="s">
        <v>1252</v>
      </c>
      <c r="F2958">
        <v>1</v>
      </c>
      <c r="G2958">
        <v>2013</v>
      </c>
      <c r="H2958">
        <v>1</v>
      </c>
      <c r="I2958" t="s">
        <v>1252</v>
      </c>
      <c r="J2958" t="s">
        <v>574</v>
      </c>
      <c r="K2958">
        <v>0</v>
      </c>
      <c r="L2958">
        <v>2.0028999999999999</v>
      </c>
      <c r="M2958">
        <v>19.6099</v>
      </c>
      <c r="N2958">
        <v>11.028499999999999</v>
      </c>
      <c r="O2958">
        <v>92.352199999999996</v>
      </c>
      <c r="P2958">
        <v>126.27200000000001</v>
      </c>
      <c r="Q2958">
        <v>219.08199999999999</v>
      </c>
      <c r="R2958">
        <v>145.46199999999999</v>
      </c>
      <c r="S2958">
        <v>90.632800000000003</v>
      </c>
      <c r="T2958">
        <v>84.045500000000004</v>
      </c>
      <c r="U2958">
        <v>67.831199999999995</v>
      </c>
      <c r="V2958">
        <v>40.788400000000003</v>
      </c>
      <c r="W2958">
        <v>15.838699999999999</v>
      </c>
      <c r="X2958">
        <v>8.5848600000000008</v>
      </c>
      <c r="Y2958">
        <v>12.158799999999999</v>
      </c>
      <c r="Z2958">
        <v>2.21238</v>
      </c>
      <c r="AA2958">
        <v>4.6334</v>
      </c>
      <c r="AB2958">
        <v>0.15678500000000001</v>
      </c>
      <c r="AC2958">
        <v>1.5894999999999999</v>
      </c>
      <c r="AD2958">
        <v>0.67682600000000004</v>
      </c>
      <c r="AE2958">
        <v>0.110417</v>
      </c>
      <c r="AF2958">
        <v>0.184863</v>
      </c>
      <c r="AG2958">
        <v>8.0299700000000002E-2</v>
      </c>
      <c r="AH2958">
        <v>2.4930000000000001E-2</v>
      </c>
      <c r="AI2958">
        <v>0.20127300000000001</v>
      </c>
      <c r="AJ2958">
        <v>2.5101600000000002E-2</v>
      </c>
      <c r="AK2958">
        <v>2.0615100000000001E-2</v>
      </c>
      <c r="AL2958">
        <v>1.6173299999999999E-3</v>
      </c>
      <c r="AM2958">
        <v>3.7277600000000001E-4</v>
      </c>
      <c r="AN2958">
        <v>4.4969200000000002E-4</v>
      </c>
      <c r="AO2958">
        <v>1.3473199999999999E-2</v>
      </c>
    </row>
    <row r="2959" spans="1:41" x14ac:dyDescent="0.35">
      <c r="A2959">
        <v>1</v>
      </c>
      <c r="B2959">
        <v>6</v>
      </c>
      <c r="C2959">
        <v>1</v>
      </c>
      <c r="D2959" t="s">
        <v>1252</v>
      </c>
      <c r="E2959" t="s">
        <v>1252</v>
      </c>
      <c r="F2959">
        <v>1</v>
      </c>
      <c r="G2959">
        <v>2014</v>
      </c>
      <c r="H2959">
        <v>1</v>
      </c>
      <c r="I2959" t="s">
        <v>1252</v>
      </c>
      <c r="J2959" t="s">
        <v>574</v>
      </c>
      <c r="K2959">
        <v>0</v>
      </c>
      <c r="L2959">
        <v>7.1516500000000001</v>
      </c>
      <c r="M2959">
        <v>8.6296900000000001</v>
      </c>
      <c r="N2959">
        <v>46.261200000000002</v>
      </c>
      <c r="O2959">
        <v>17.877400000000002</v>
      </c>
      <c r="P2959">
        <v>109.133</v>
      </c>
      <c r="Q2959">
        <v>115.33799999999999</v>
      </c>
      <c r="R2959">
        <v>164.364</v>
      </c>
      <c r="S2959">
        <v>95.513999999999996</v>
      </c>
      <c r="T2959">
        <v>55.226199999999999</v>
      </c>
      <c r="U2959">
        <v>49.485900000000001</v>
      </c>
      <c r="V2959">
        <v>39.4208</v>
      </c>
      <c r="W2959">
        <v>23.617899999999999</v>
      </c>
      <c r="X2959">
        <v>9.1722999999999999</v>
      </c>
      <c r="Y2959">
        <v>4.9790599999999996</v>
      </c>
      <c r="Z2959">
        <v>7.0653100000000002</v>
      </c>
      <c r="AA2959">
        <v>1.2880199999999999</v>
      </c>
      <c r="AB2959">
        <v>2.7021999999999999</v>
      </c>
      <c r="AC2959">
        <v>9.1577599999999995E-2</v>
      </c>
      <c r="AD2959">
        <v>0.92966700000000002</v>
      </c>
      <c r="AE2959">
        <v>0.39632000000000001</v>
      </c>
      <c r="AF2959">
        <v>6.472E-2</v>
      </c>
      <c r="AG2959">
        <v>0.108448</v>
      </c>
      <c r="AH2959">
        <v>4.7141500000000003E-2</v>
      </c>
      <c r="AI2959">
        <v>1.4644799999999999E-2</v>
      </c>
      <c r="AJ2959">
        <v>0.118299</v>
      </c>
      <c r="AK2959">
        <v>1.47604E-2</v>
      </c>
      <c r="AL2959">
        <v>1.2127000000000001E-2</v>
      </c>
      <c r="AM2959">
        <v>9.5174599999999995E-4</v>
      </c>
      <c r="AN2959">
        <v>2.1944099999999999E-4</v>
      </c>
      <c r="AO2959">
        <v>8.2027300000000001E-3</v>
      </c>
    </row>
    <row r="2960" spans="1:41" x14ac:dyDescent="0.35">
      <c r="A2960">
        <v>1</v>
      </c>
      <c r="B2960">
        <v>6</v>
      </c>
      <c r="C2960">
        <v>1</v>
      </c>
      <c r="D2960" t="s">
        <v>1252</v>
      </c>
      <c r="E2960" t="s">
        <v>1252</v>
      </c>
      <c r="F2960">
        <v>1</v>
      </c>
      <c r="G2960">
        <v>2015</v>
      </c>
      <c r="H2960">
        <v>1</v>
      </c>
      <c r="I2960" t="s">
        <v>1252</v>
      </c>
      <c r="J2960" t="s">
        <v>574</v>
      </c>
      <c r="K2960">
        <v>0</v>
      </c>
      <c r="L2960">
        <v>8.2934300000000007</v>
      </c>
      <c r="M2960">
        <v>25.452999999999999</v>
      </c>
      <c r="N2960">
        <v>16.905200000000001</v>
      </c>
      <c r="O2960">
        <v>62.339500000000001</v>
      </c>
      <c r="P2960">
        <v>17.483899999999998</v>
      </c>
      <c r="Q2960">
        <v>82.362799999999993</v>
      </c>
      <c r="R2960">
        <v>72.082599999999999</v>
      </c>
      <c r="S2960">
        <v>91.068600000000004</v>
      </c>
      <c r="T2960">
        <v>49.682400000000001</v>
      </c>
      <c r="U2960">
        <v>27.992000000000001</v>
      </c>
      <c r="V2960">
        <v>24.892900000000001</v>
      </c>
      <c r="W2960">
        <v>19.825800000000001</v>
      </c>
      <c r="X2960">
        <v>11.9068</v>
      </c>
      <c r="Y2960">
        <v>4.6388800000000003</v>
      </c>
      <c r="Z2960">
        <v>2.5263499999999999</v>
      </c>
      <c r="AA2960">
        <v>3.5958600000000001</v>
      </c>
      <c r="AB2960">
        <v>0.65734599999999999</v>
      </c>
      <c r="AC2960">
        <v>1.38249</v>
      </c>
      <c r="AD2960">
        <v>4.6954700000000002E-2</v>
      </c>
      <c r="AE2960">
        <v>0.47758400000000001</v>
      </c>
      <c r="AF2960">
        <v>0.20393900000000001</v>
      </c>
      <c r="AG2960">
        <v>3.3352800000000002E-2</v>
      </c>
      <c r="AH2960">
        <v>5.59599E-2</v>
      </c>
      <c r="AI2960">
        <v>2.43529E-2</v>
      </c>
      <c r="AJ2960">
        <v>7.5728999999999996E-3</v>
      </c>
      <c r="AK2960">
        <v>6.1226099999999999E-2</v>
      </c>
      <c r="AL2960">
        <v>7.64513E-3</v>
      </c>
      <c r="AM2960">
        <v>6.2854299999999998E-3</v>
      </c>
      <c r="AN2960">
        <v>4.9360199999999999E-4</v>
      </c>
      <c r="AO2960">
        <v>4.3747899999999999E-3</v>
      </c>
    </row>
    <row r="2961" spans="1:41" x14ac:dyDescent="0.35">
      <c r="A2961">
        <v>1</v>
      </c>
      <c r="B2961">
        <v>6</v>
      </c>
      <c r="C2961">
        <v>1</v>
      </c>
      <c r="D2961" t="s">
        <v>1252</v>
      </c>
      <c r="E2961" t="s">
        <v>1252</v>
      </c>
      <c r="F2961">
        <v>1</v>
      </c>
      <c r="G2961">
        <v>2016</v>
      </c>
      <c r="H2961">
        <v>1</v>
      </c>
      <c r="I2961" t="s">
        <v>1252</v>
      </c>
      <c r="J2961" t="s">
        <v>574</v>
      </c>
      <c r="K2961">
        <v>0</v>
      </c>
      <c r="L2961">
        <v>0.53963099999999997</v>
      </c>
      <c r="M2961">
        <v>12.3817</v>
      </c>
      <c r="N2961">
        <v>21.081700000000001</v>
      </c>
      <c r="O2961">
        <v>9.7706199999999992</v>
      </c>
      <c r="P2961">
        <v>26.461200000000002</v>
      </c>
      <c r="Q2961">
        <v>5.7380699999999996</v>
      </c>
      <c r="R2961">
        <v>22.352599999999999</v>
      </c>
      <c r="S2961">
        <v>17.405899999999999</v>
      </c>
      <c r="T2961">
        <v>20.774899999999999</v>
      </c>
      <c r="U2961">
        <v>11.101100000000001</v>
      </c>
      <c r="V2961">
        <v>6.2264600000000003</v>
      </c>
      <c r="W2961">
        <v>5.5442600000000004</v>
      </c>
      <c r="X2961">
        <v>4.4290399999999996</v>
      </c>
      <c r="Y2961">
        <v>2.66899</v>
      </c>
      <c r="Z2961">
        <v>1.04331</v>
      </c>
      <c r="AA2961">
        <v>0.56996100000000005</v>
      </c>
      <c r="AB2961">
        <v>0.81357199999999996</v>
      </c>
      <c r="AC2961">
        <v>0.14911199999999999</v>
      </c>
      <c r="AD2961">
        <v>0.31433499999999998</v>
      </c>
      <c r="AE2961">
        <v>1.06985E-2</v>
      </c>
      <c r="AF2961">
        <v>0.10902000000000001</v>
      </c>
      <c r="AG2961">
        <v>4.6631699999999998E-2</v>
      </c>
      <c r="AH2961">
        <v>7.6376899999999999E-3</v>
      </c>
      <c r="AI2961">
        <v>1.28317E-2</v>
      </c>
      <c r="AJ2961">
        <v>5.5907600000000002E-3</v>
      </c>
      <c r="AK2961">
        <v>1.7403500000000001E-3</v>
      </c>
      <c r="AL2961">
        <v>1.4083699999999999E-2</v>
      </c>
      <c r="AM2961">
        <v>1.7600599999999999E-3</v>
      </c>
      <c r="AN2961">
        <v>1.4481400000000001E-3</v>
      </c>
      <c r="AO2961">
        <v>1.1238400000000001E-3</v>
      </c>
    </row>
    <row r="2962" spans="1:41" x14ac:dyDescent="0.35">
      <c r="A2962">
        <v>1</v>
      </c>
      <c r="B2962">
        <v>6</v>
      </c>
      <c r="C2962">
        <v>1</v>
      </c>
      <c r="D2962" t="s">
        <v>1252</v>
      </c>
      <c r="E2962" t="s">
        <v>1252</v>
      </c>
      <c r="F2962">
        <v>1</v>
      </c>
      <c r="G2962">
        <v>2017</v>
      </c>
      <c r="H2962">
        <v>1</v>
      </c>
      <c r="I2962" t="s">
        <v>1252</v>
      </c>
      <c r="J2962" t="s">
        <v>574</v>
      </c>
      <c r="K2962">
        <v>0</v>
      </c>
      <c r="L2962">
        <v>2.1109499999999999</v>
      </c>
      <c r="M2962">
        <v>2.3448699999999998</v>
      </c>
      <c r="N2962">
        <v>29.892499999999998</v>
      </c>
      <c r="O2962">
        <v>35.734699999999997</v>
      </c>
      <c r="P2962">
        <v>12.347</v>
      </c>
      <c r="Q2962">
        <v>26.341200000000001</v>
      </c>
      <c r="R2962">
        <v>4.7827599999999997</v>
      </c>
      <c r="S2962">
        <v>16.667999999999999</v>
      </c>
      <c r="T2962">
        <v>12.281700000000001</v>
      </c>
      <c r="U2962">
        <v>14.356</v>
      </c>
      <c r="V2962">
        <v>7.6302199999999996</v>
      </c>
      <c r="W2962">
        <v>4.2805400000000002</v>
      </c>
      <c r="X2962">
        <v>3.8186800000000001</v>
      </c>
      <c r="Y2962">
        <v>3.0575000000000001</v>
      </c>
      <c r="Z2962">
        <v>1.84667</v>
      </c>
      <c r="AA2962">
        <v>0.72341200000000005</v>
      </c>
      <c r="AB2962">
        <v>0.395982</v>
      </c>
      <c r="AC2962">
        <v>0.566245</v>
      </c>
      <c r="AD2962">
        <v>0.10395</v>
      </c>
      <c r="AE2962">
        <v>0.21945000000000001</v>
      </c>
      <c r="AF2962">
        <v>7.4787400000000002E-3</v>
      </c>
      <c r="AG2962">
        <v>7.6298699999999997E-2</v>
      </c>
      <c r="AH2962">
        <v>3.26696E-2</v>
      </c>
      <c r="AI2962">
        <v>5.3558399999999997E-3</v>
      </c>
      <c r="AJ2962">
        <v>9.0054599999999999E-3</v>
      </c>
      <c r="AK2962">
        <v>3.9265599999999999E-3</v>
      </c>
      <c r="AL2962">
        <v>1.2231E-3</v>
      </c>
      <c r="AM2962">
        <v>9.9035800000000004E-3</v>
      </c>
      <c r="AN2962">
        <v>1.23832E-3</v>
      </c>
      <c r="AO2962">
        <v>1.8114400000000001E-3</v>
      </c>
    </row>
    <row r="2963" spans="1:41" x14ac:dyDescent="0.35">
      <c r="A2963">
        <v>1</v>
      </c>
      <c r="B2963">
        <v>6</v>
      </c>
      <c r="C2963">
        <v>1</v>
      </c>
      <c r="D2963" t="s">
        <v>1252</v>
      </c>
      <c r="E2963" t="s">
        <v>1252</v>
      </c>
      <c r="F2963">
        <v>1</v>
      </c>
      <c r="G2963">
        <v>2018</v>
      </c>
      <c r="H2963">
        <v>1</v>
      </c>
      <c r="I2963" t="s">
        <v>1252</v>
      </c>
      <c r="J2963" t="s">
        <v>574</v>
      </c>
      <c r="K2963">
        <v>0</v>
      </c>
      <c r="L2963">
        <v>0.35625699999999999</v>
      </c>
      <c r="M2963">
        <v>6.2202299999999999</v>
      </c>
      <c r="N2963">
        <v>3.84491</v>
      </c>
      <c r="O2963">
        <v>34.5428</v>
      </c>
      <c r="P2963">
        <v>30.9026</v>
      </c>
      <c r="Q2963">
        <v>8.4396699999999996</v>
      </c>
      <c r="R2963">
        <v>15.141999999999999</v>
      </c>
      <c r="S2963">
        <v>2.4665400000000002</v>
      </c>
      <c r="T2963">
        <v>8.1401900000000005</v>
      </c>
      <c r="U2963">
        <v>5.8730200000000004</v>
      </c>
      <c r="V2963">
        <v>6.8246799999999999</v>
      </c>
      <c r="W2963">
        <v>3.6256200000000001</v>
      </c>
      <c r="X2963">
        <v>2.0363500000000001</v>
      </c>
      <c r="Y2963">
        <v>1.81951</v>
      </c>
      <c r="Z2963">
        <v>1.4591799999999999</v>
      </c>
      <c r="AA2963">
        <v>0.88267399999999996</v>
      </c>
      <c r="AB2963">
        <v>0.34627000000000002</v>
      </c>
      <c r="AC2963">
        <v>0.18978700000000001</v>
      </c>
      <c r="AD2963">
        <v>0.27171099999999998</v>
      </c>
      <c r="AE2963">
        <v>4.9932999999999998E-2</v>
      </c>
      <c r="AF2963">
        <v>0.105515</v>
      </c>
      <c r="AG2963">
        <v>3.5989699999999999E-3</v>
      </c>
      <c r="AH2963">
        <v>3.6745199999999999E-2</v>
      </c>
      <c r="AI2963">
        <v>1.5744399999999999E-2</v>
      </c>
      <c r="AJ2963">
        <v>2.5827100000000002E-3</v>
      </c>
      <c r="AK2963">
        <v>4.3450299999999997E-3</v>
      </c>
      <c r="AL2963">
        <v>1.89544E-3</v>
      </c>
      <c r="AM2963">
        <v>5.9067699999999996E-4</v>
      </c>
      <c r="AN2963">
        <v>4.7847200000000001E-3</v>
      </c>
      <c r="AO2963">
        <v>1.47471E-3</v>
      </c>
    </row>
    <row r="2964" spans="1:41" x14ac:dyDescent="0.35">
      <c r="A2964">
        <v>1</v>
      </c>
      <c r="B2964">
        <v>6</v>
      </c>
      <c r="C2964">
        <v>1</v>
      </c>
      <c r="D2964" t="s">
        <v>1252</v>
      </c>
      <c r="E2964" t="s">
        <v>1252</v>
      </c>
      <c r="F2964">
        <v>1</v>
      </c>
      <c r="G2964">
        <v>2019</v>
      </c>
      <c r="H2964">
        <v>1</v>
      </c>
      <c r="I2964" t="s">
        <v>1252</v>
      </c>
      <c r="J2964" t="s">
        <v>574</v>
      </c>
      <c r="K2964">
        <v>0</v>
      </c>
      <c r="L2964">
        <v>2.8373400000000002</v>
      </c>
      <c r="M2964">
        <v>2.5339399999999999</v>
      </c>
      <c r="N2964">
        <v>24.618400000000001</v>
      </c>
      <c r="O2964">
        <v>10.7372</v>
      </c>
      <c r="P2964">
        <v>72.482799999999997</v>
      </c>
      <c r="Q2964">
        <v>51.440600000000003</v>
      </c>
      <c r="R2964">
        <v>11.809699999999999</v>
      </c>
      <c r="S2964">
        <v>18.984000000000002</v>
      </c>
      <c r="T2964">
        <v>2.9267799999999999</v>
      </c>
      <c r="U2964">
        <v>9.4558</v>
      </c>
      <c r="V2964">
        <v>6.7812200000000002</v>
      </c>
      <c r="W2964">
        <v>7.8753000000000002</v>
      </c>
      <c r="X2964">
        <v>4.1881000000000004</v>
      </c>
      <c r="Y2964">
        <v>2.35568</v>
      </c>
      <c r="Z2964">
        <v>2.10798</v>
      </c>
      <c r="AA2964">
        <v>1.69292</v>
      </c>
      <c r="AB2964">
        <v>1.0254099999999999</v>
      </c>
      <c r="AC2964">
        <v>0.40274300000000002</v>
      </c>
      <c r="AD2964">
        <v>0.22097700000000001</v>
      </c>
      <c r="AE2964">
        <v>0.31667000000000001</v>
      </c>
      <c r="AF2964">
        <v>5.8245400000000003E-2</v>
      </c>
      <c r="AG2964">
        <v>0.12317500000000001</v>
      </c>
      <c r="AH2964">
        <v>4.2042399999999997E-3</v>
      </c>
      <c r="AI2964">
        <v>4.2951400000000001E-2</v>
      </c>
      <c r="AJ2964">
        <v>1.8413700000000002E-2</v>
      </c>
      <c r="AK2964">
        <v>3.0220500000000001E-3</v>
      </c>
      <c r="AL2964">
        <v>5.08634E-3</v>
      </c>
      <c r="AM2964">
        <v>2.2196899999999999E-3</v>
      </c>
      <c r="AN2964">
        <v>6.9196800000000005E-4</v>
      </c>
      <c r="AO2964">
        <v>7.3373099999999997E-3</v>
      </c>
    </row>
    <row r="2966" spans="1:41" x14ac:dyDescent="0.35">
      <c r="A2966" t="s">
        <v>68</v>
      </c>
      <c r="B2966">
        <v>1</v>
      </c>
      <c r="C2966">
        <v>46</v>
      </c>
      <c r="D2966">
        <v>30</v>
      </c>
      <c r="E2966">
        <v>1</v>
      </c>
      <c r="F2966" t="s">
        <v>1253</v>
      </c>
    </row>
    <row r="2967" spans="1:41" x14ac:dyDescent="0.35">
      <c r="A2967" t="s">
        <v>1503</v>
      </c>
      <c r="B2967" t="s">
        <v>1254</v>
      </c>
      <c r="C2967" t="s">
        <v>1255</v>
      </c>
      <c r="D2967" t="s">
        <v>1256</v>
      </c>
      <c r="E2967" t="s">
        <v>1257</v>
      </c>
      <c r="F2967" t="s">
        <v>1258</v>
      </c>
      <c r="G2967" t="s">
        <v>1259</v>
      </c>
      <c r="H2967" t="s">
        <v>1260</v>
      </c>
      <c r="I2967" t="s">
        <v>1261</v>
      </c>
    </row>
    <row r="2968" spans="1:41" x14ac:dyDescent="0.35">
      <c r="A2968">
        <v>1</v>
      </c>
      <c r="B2968">
        <v>1</v>
      </c>
      <c r="C2968">
        <v>4</v>
      </c>
      <c r="D2968">
        <v>5</v>
      </c>
      <c r="E2968">
        <v>1.54116E-3</v>
      </c>
      <c r="F2968" s="2">
        <v>6.8683099999999998E-6</v>
      </c>
      <c r="G2968" s="2">
        <v>1.0585199999999999E-8</v>
      </c>
      <c r="H2968">
        <v>1.54116E-3</v>
      </c>
    </row>
    <row r="2969" spans="1:41" x14ac:dyDescent="0.35">
      <c r="A2969">
        <v>1</v>
      </c>
      <c r="B2969">
        <v>2</v>
      </c>
      <c r="C2969">
        <v>6</v>
      </c>
      <c r="D2969">
        <v>7</v>
      </c>
      <c r="E2969">
        <v>4.1850500000000001E-3</v>
      </c>
      <c r="F2969" s="2">
        <v>1.33818E-5</v>
      </c>
      <c r="G2969" s="2">
        <v>5.6003399999999997E-8</v>
      </c>
      <c r="H2969">
        <v>4.1850500000000001E-3</v>
      </c>
    </row>
    <row r="2970" spans="1:41" x14ac:dyDescent="0.35">
      <c r="A2970">
        <v>1</v>
      </c>
      <c r="B2970">
        <v>3</v>
      </c>
      <c r="C2970">
        <v>8</v>
      </c>
      <c r="D2970">
        <v>9</v>
      </c>
      <c r="E2970">
        <v>8.8257400000000003E-3</v>
      </c>
      <c r="F2970" s="2">
        <v>2.60719E-5</v>
      </c>
      <c r="G2970" s="2">
        <v>2.3010400000000001E-7</v>
      </c>
      <c r="H2970">
        <v>8.8257400000000003E-3</v>
      </c>
    </row>
    <row r="2971" spans="1:41" x14ac:dyDescent="0.35">
      <c r="A2971">
        <v>1</v>
      </c>
      <c r="B2971">
        <v>4</v>
      </c>
      <c r="C2971">
        <v>10</v>
      </c>
      <c r="D2971">
        <v>11</v>
      </c>
      <c r="E2971">
        <v>1.6014E-2</v>
      </c>
      <c r="F2971" s="2">
        <v>5.0795899999999999E-5</v>
      </c>
      <c r="G2971" s="2">
        <v>8.1344499999999999E-7</v>
      </c>
      <c r="H2971">
        <v>1.6014E-2</v>
      </c>
    </row>
    <row r="2972" spans="1:41" x14ac:dyDescent="0.35">
      <c r="A2972">
        <v>1</v>
      </c>
      <c r="B2972">
        <v>5</v>
      </c>
      <c r="C2972">
        <v>12</v>
      </c>
      <c r="D2972">
        <v>13</v>
      </c>
      <c r="E2972">
        <v>2.6296799999999999E-2</v>
      </c>
      <c r="F2972" s="2">
        <v>9.8963100000000001E-5</v>
      </c>
      <c r="G2972" s="2">
        <v>2.6024100000000001E-6</v>
      </c>
      <c r="H2972">
        <v>2.6296799999999999E-2</v>
      </c>
    </row>
    <row r="2973" spans="1:41" x14ac:dyDescent="0.35">
      <c r="A2973">
        <v>1</v>
      </c>
      <c r="B2973">
        <v>6</v>
      </c>
      <c r="C2973">
        <v>14</v>
      </c>
      <c r="D2973">
        <v>15</v>
      </c>
      <c r="E2973">
        <v>4.0217999999999997E-2</v>
      </c>
      <c r="F2973">
        <v>1.9279599999999999E-4</v>
      </c>
      <c r="G2973" s="2">
        <v>7.7538599999999993E-6</v>
      </c>
      <c r="H2973">
        <v>4.0217999999999997E-2</v>
      </c>
    </row>
    <row r="2974" spans="1:41" x14ac:dyDescent="0.35">
      <c r="A2974">
        <v>1</v>
      </c>
      <c r="B2974">
        <v>7</v>
      </c>
      <c r="C2974">
        <v>16</v>
      </c>
      <c r="D2974">
        <v>17</v>
      </c>
      <c r="E2974">
        <v>5.8318700000000001E-2</v>
      </c>
      <c r="F2974">
        <v>3.75564E-4</v>
      </c>
      <c r="G2974" s="2">
        <v>2.1902399999999999E-5</v>
      </c>
      <c r="H2974">
        <v>5.8318700000000001E-2</v>
      </c>
    </row>
    <row r="2975" spans="1:41" x14ac:dyDescent="0.35">
      <c r="A2975">
        <v>1</v>
      </c>
      <c r="B2975">
        <v>8</v>
      </c>
      <c r="C2975">
        <v>18</v>
      </c>
      <c r="D2975">
        <v>19</v>
      </c>
      <c r="E2975">
        <v>8.1138000000000002E-2</v>
      </c>
      <c r="F2975">
        <v>7.3146799999999998E-4</v>
      </c>
      <c r="G2975" s="2">
        <v>5.9349899999999999E-5</v>
      </c>
      <c r="H2975">
        <v>8.1138000000000002E-2</v>
      </c>
    </row>
    <row r="2976" spans="1:41" x14ac:dyDescent="0.35">
      <c r="A2976">
        <v>1</v>
      </c>
      <c r="B2976">
        <v>9</v>
      </c>
      <c r="C2976">
        <v>20</v>
      </c>
      <c r="D2976">
        <v>21</v>
      </c>
      <c r="E2976">
        <v>0.109213</v>
      </c>
      <c r="F2976">
        <v>1.4241600000000001E-3</v>
      </c>
      <c r="G2976">
        <v>1.55537E-4</v>
      </c>
      <c r="H2976">
        <v>0.109213</v>
      </c>
    </row>
    <row r="2977" spans="1:8" x14ac:dyDescent="0.35">
      <c r="A2977">
        <v>1</v>
      </c>
      <c r="B2977">
        <v>10</v>
      </c>
      <c r="C2977">
        <v>22</v>
      </c>
      <c r="D2977">
        <v>23</v>
      </c>
      <c r="E2977">
        <v>0.14307900000000001</v>
      </c>
      <c r="F2977">
        <v>2.7710199999999999E-3</v>
      </c>
      <c r="G2977">
        <v>3.9647400000000001E-4</v>
      </c>
      <c r="H2977">
        <v>0.14307900000000001</v>
      </c>
    </row>
    <row r="2978" spans="1:8" x14ac:dyDescent="0.35">
      <c r="A2978">
        <v>1</v>
      </c>
      <c r="B2978">
        <v>11</v>
      </c>
      <c r="C2978">
        <v>24</v>
      </c>
      <c r="D2978">
        <v>25</v>
      </c>
      <c r="E2978">
        <v>0.18326899999999999</v>
      </c>
      <c r="F2978">
        <v>5.3847499999999998E-3</v>
      </c>
      <c r="G2978">
        <v>9.8685799999999996E-4</v>
      </c>
      <c r="H2978">
        <v>0.18326899999999999</v>
      </c>
    </row>
    <row r="2979" spans="1:8" x14ac:dyDescent="0.35">
      <c r="A2979">
        <v>1</v>
      </c>
      <c r="B2979">
        <v>12</v>
      </c>
      <c r="C2979">
        <v>26</v>
      </c>
      <c r="D2979">
        <v>27</v>
      </c>
      <c r="E2979">
        <v>0.23031599999999999</v>
      </c>
      <c r="F2979">
        <v>1.0437999999999999E-2</v>
      </c>
      <c r="G2979">
        <v>2.40405E-3</v>
      </c>
      <c r="H2979">
        <v>0.23031599999999999</v>
      </c>
    </row>
    <row r="2980" spans="1:8" x14ac:dyDescent="0.35">
      <c r="A2980">
        <v>1</v>
      </c>
      <c r="B2980">
        <v>13</v>
      </c>
      <c r="C2980">
        <v>28</v>
      </c>
      <c r="D2980">
        <v>29</v>
      </c>
      <c r="E2980">
        <v>0.28475099999999998</v>
      </c>
      <c r="F2980">
        <v>2.0137599999999999E-2</v>
      </c>
      <c r="G2980">
        <v>5.7341800000000002E-3</v>
      </c>
      <c r="H2980">
        <v>0.28475099999999998</v>
      </c>
    </row>
    <row r="2981" spans="1:8" x14ac:dyDescent="0.35">
      <c r="A2981">
        <v>1</v>
      </c>
      <c r="B2981">
        <v>14</v>
      </c>
      <c r="C2981">
        <v>30</v>
      </c>
      <c r="D2981">
        <v>31</v>
      </c>
      <c r="E2981">
        <v>0.34710299999999999</v>
      </c>
      <c r="F2981">
        <v>3.8499699999999998E-2</v>
      </c>
      <c r="G2981">
        <v>1.33633E-2</v>
      </c>
      <c r="H2981">
        <v>0.34710299999999999</v>
      </c>
    </row>
    <row r="2982" spans="1:8" x14ac:dyDescent="0.35">
      <c r="A2982">
        <v>1</v>
      </c>
      <c r="B2982">
        <v>15</v>
      </c>
      <c r="C2982">
        <v>32</v>
      </c>
      <c r="D2982">
        <v>33</v>
      </c>
      <c r="E2982">
        <v>0.41789999999999999</v>
      </c>
      <c r="F2982">
        <v>7.2368399999999999E-2</v>
      </c>
      <c r="G2982">
        <v>3.02428E-2</v>
      </c>
      <c r="H2982">
        <v>0.41789999999999999</v>
      </c>
    </row>
    <row r="2983" spans="1:8" x14ac:dyDescent="0.35">
      <c r="A2983">
        <v>1</v>
      </c>
      <c r="B2983">
        <v>16</v>
      </c>
      <c r="C2983">
        <v>34</v>
      </c>
      <c r="D2983">
        <v>35</v>
      </c>
      <c r="E2983">
        <v>0.497672</v>
      </c>
      <c r="F2983">
        <v>0.131943</v>
      </c>
      <c r="G2983">
        <v>6.5664399999999998E-2</v>
      </c>
      <c r="H2983">
        <v>0.497672</v>
      </c>
    </row>
    <row r="2984" spans="1:8" x14ac:dyDescent="0.35">
      <c r="A2984">
        <v>1</v>
      </c>
      <c r="B2984">
        <v>17</v>
      </c>
      <c r="C2984">
        <v>36</v>
      </c>
      <c r="D2984">
        <v>37</v>
      </c>
      <c r="E2984">
        <v>0.58694299999999999</v>
      </c>
      <c r="F2984">
        <v>0.22848199999999999</v>
      </c>
      <c r="G2984">
        <v>0.134106</v>
      </c>
      <c r="H2984">
        <v>0.58694299999999999</v>
      </c>
    </row>
    <row r="2985" spans="1:8" x14ac:dyDescent="0.35">
      <c r="A2985">
        <v>1</v>
      </c>
      <c r="B2985">
        <v>18</v>
      </c>
      <c r="C2985">
        <v>38</v>
      </c>
      <c r="D2985">
        <v>39</v>
      </c>
      <c r="E2985">
        <v>0.68623999999999996</v>
      </c>
      <c r="F2985">
        <v>0.36588199999999999</v>
      </c>
      <c r="G2985">
        <v>0.251083</v>
      </c>
      <c r="H2985">
        <v>0.68623999999999996</v>
      </c>
    </row>
    <row r="2986" spans="1:8" x14ac:dyDescent="0.35">
      <c r="A2986">
        <v>1</v>
      </c>
      <c r="B2986">
        <v>19</v>
      </c>
      <c r="C2986">
        <v>40</v>
      </c>
      <c r="D2986">
        <v>41</v>
      </c>
      <c r="E2986">
        <v>0.79608699999999999</v>
      </c>
      <c r="F2986">
        <v>0.52922999999999998</v>
      </c>
      <c r="G2986">
        <v>0.42131299999999999</v>
      </c>
      <c r="H2986">
        <v>0.79608699999999999</v>
      </c>
    </row>
    <row r="2987" spans="1:8" x14ac:dyDescent="0.35">
      <c r="A2987">
        <v>1</v>
      </c>
      <c r="B2987">
        <v>20</v>
      </c>
      <c r="C2987">
        <v>42</v>
      </c>
      <c r="D2987">
        <v>43</v>
      </c>
      <c r="E2987">
        <v>0.91700700000000002</v>
      </c>
      <c r="F2987">
        <v>0.68654899999999996</v>
      </c>
      <c r="G2987">
        <v>0.62957099999999999</v>
      </c>
      <c r="H2987">
        <v>0.91700700000000002</v>
      </c>
    </row>
    <row r="2988" spans="1:8" x14ac:dyDescent="0.35">
      <c r="A2988">
        <v>1</v>
      </c>
      <c r="B2988">
        <v>21</v>
      </c>
      <c r="C2988">
        <v>44</v>
      </c>
      <c r="D2988">
        <v>45</v>
      </c>
      <c r="E2988">
        <v>1.0495300000000001</v>
      </c>
      <c r="F2988">
        <v>0.81015499999999996</v>
      </c>
      <c r="G2988">
        <v>0.85027799999999998</v>
      </c>
      <c r="H2988">
        <v>1.0495300000000001</v>
      </c>
    </row>
    <row r="2989" spans="1:8" x14ac:dyDescent="0.35">
      <c r="A2989">
        <v>1</v>
      </c>
      <c r="B2989">
        <v>22</v>
      </c>
      <c r="C2989">
        <v>46</v>
      </c>
      <c r="D2989">
        <v>47</v>
      </c>
      <c r="E2989">
        <v>1.1941600000000001</v>
      </c>
      <c r="F2989">
        <v>0.89263999999999999</v>
      </c>
      <c r="G2989">
        <v>1.06596</v>
      </c>
      <c r="H2989">
        <v>1.1941600000000001</v>
      </c>
    </row>
    <row r="2990" spans="1:8" x14ac:dyDescent="0.35">
      <c r="A2990">
        <v>1</v>
      </c>
      <c r="B2990">
        <v>23</v>
      </c>
      <c r="C2990">
        <v>48</v>
      </c>
      <c r="D2990">
        <v>49</v>
      </c>
      <c r="E2990">
        <v>1.35144</v>
      </c>
      <c r="F2990">
        <v>0.94185799999999997</v>
      </c>
      <c r="G2990">
        <v>1.2728699999999999</v>
      </c>
      <c r="H2990">
        <v>1.35144</v>
      </c>
    </row>
    <row r="2991" spans="1:8" x14ac:dyDescent="0.35">
      <c r="A2991">
        <v>1</v>
      </c>
      <c r="B2991">
        <v>24</v>
      </c>
      <c r="C2991">
        <v>50</v>
      </c>
      <c r="D2991">
        <v>51</v>
      </c>
      <c r="E2991">
        <v>1.5218799999999999</v>
      </c>
      <c r="F2991">
        <v>0.96928899999999996</v>
      </c>
      <c r="G2991">
        <v>1.4751399999999999</v>
      </c>
      <c r="H2991">
        <v>1.5218799999999999</v>
      </c>
    </row>
    <row r="2992" spans="1:8" x14ac:dyDescent="0.35">
      <c r="A2992">
        <v>1</v>
      </c>
      <c r="B2992">
        <v>25</v>
      </c>
      <c r="C2992">
        <v>52</v>
      </c>
      <c r="D2992">
        <v>53</v>
      </c>
      <c r="E2992">
        <v>1.706</v>
      </c>
      <c r="F2992">
        <v>0.98399800000000004</v>
      </c>
      <c r="G2992">
        <v>1.6787099999999999</v>
      </c>
      <c r="H2992">
        <v>1.706</v>
      </c>
    </row>
    <row r="2993" spans="1:8" x14ac:dyDescent="0.35">
      <c r="A2993">
        <v>1</v>
      </c>
      <c r="B2993">
        <v>26</v>
      </c>
      <c r="C2993">
        <v>54</v>
      </c>
      <c r="D2993">
        <v>55</v>
      </c>
      <c r="E2993">
        <v>1.9043300000000001</v>
      </c>
      <c r="F2993">
        <v>0.99172300000000002</v>
      </c>
      <c r="G2993">
        <v>1.8885700000000001</v>
      </c>
      <c r="H2993">
        <v>1.9043300000000001</v>
      </c>
    </row>
    <row r="2994" spans="1:8" x14ac:dyDescent="0.35">
      <c r="A2994">
        <v>1</v>
      </c>
      <c r="B2994">
        <v>27</v>
      </c>
      <c r="C2994">
        <v>56</v>
      </c>
      <c r="D2994">
        <v>57</v>
      </c>
      <c r="E2994">
        <v>2.1173700000000002</v>
      </c>
      <c r="F2994">
        <v>0.99573400000000001</v>
      </c>
      <c r="G2994">
        <v>2.1083400000000001</v>
      </c>
      <c r="H2994">
        <v>2.1173700000000002</v>
      </c>
    </row>
    <row r="2995" spans="1:8" x14ac:dyDescent="0.35">
      <c r="A2995">
        <v>1</v>
      </c>
      <c r="B2995">
        <v>28</v>
      </c>
      <c r="C2995">
        <v>58</v>
      </c>
      <c r="D2995">
        <v>59</v>
      </c>
      <c r="E2995">
        <v>2.3456600000000001</v>
      </c>
      <c r="F2995">
        <v>0.99780599999999997</v>
      </c>
      <c r="G2995">
        <v>2.3405100000000001</v>
      </c>
      <c r="H2995">
        <v>2.3456600000000001</v>
      </c>
    </row>
    <row r="2996" spans="1:8" x14ac:dyDescent="0.35">
      <c r="A2996">
        <v>1</v>
      </c>
      <c r="B2996">
        <v>29</v>
      </c>
      <c r="C2996">
        <v>60</v>
      </c>
      <c r="D2996">
        <v>61</v>
      </c>
      <c r="E2996">
        <v>2.5897000000000001</v>
      </c>
      <c r="F2996">
        <v>0.99887300000000001</v>
      </c>
      <c r="G2996">
        <v>2.5867800000000001</v>
      </c>
      <c r="H2996">
        <v>2.5897000000000001</v>
      </c>
    </row>
    <row r="2997" spans="1:8" x14ac:dyDescent="0.35">
      <c r="A2997">
        <v>1</v>
      </c>
      <c r="B2997">
        <v>30</v>
      </c>
      <c r="C2997">
        <v>62</v>
      </c>
      <c r="D2997">
        <v>63</v>
      </c>
      <c r="E2997">
        <v>2.8500100000000002</v>
      </c>
      <c r="F2997">
        <v>0.999421</v>
      </c>
      <c r="G2997">
        <v>2.84836</v>
      </c>
      <c r="H2997">
        <v>2.8500100000000002</v>
      </c>
    </row>
    <row r="2998" spans="1:8" x14ac:dyDescent="0.35">
      <c r="A2998">
        <v>1</v>
      </c>
      <c r="B2998">
        <v>31</v>
      </c>
      <c r="C2998">
        <v>64</v>
      </c>
      <c r="D2998">
        <v>65</v>
      </c>
      <c r="E2998">
        <v>3.1271200000000001</v>
      </c>
      <c r="F2998">
        <v>0.99970300000000001</v>
      </c>
      <c r="G2998">
        <v>3.1261899999999998</v>
      </c>
      <c r="H2998">
        <v>3.1271200000000001</v>
      </c>
    </row>
    <row r="2999" spans="1:8" x14ac:dyDescent="0.35">
      <c r="A2999">
        <v>1</v>
      </c>
      <c r="B2999">
        <v>32</v>
      </c>
      <c r="C2999">
        <v>66</v>
      </c>
      <c r="D2999">
        <v>67</v>
      </c>
      <c r="E2999">
        <v>3.4215399999999998</v>
      </c>
      <c r="F2999">
        <v>0.99984700000000004</v>
      </c>
      <c r="G2999">
        <v>3.4210099999999999</v>
      </c>
      <c r="H2999">
        <v>3.4215399999999998</v>
      </c>
    </row>
    <row r="3000" spans="1:8" x14ac:dyDescent="0.35">
      <c r="A3000">
        <v>1</v>
      </c>
      <c r="B3000">
        <v>33</v>
      </c>
      <c r="C3000">
        <v>68</v>
      </c>
      <c r="D3000">
        <v>69</v>
      </c>
      <c r="E3000">
        <v>3.7337699999999998</v>
      </c>
      <c r="F3000">
        <v>0.99992199999999998</v>
      </c>
      <c r="G3000">
        <v>3.7334800000000001</v>
      </c>
      <c r="H3000">
        <v>3.7337699999999998</v>
      </c>
    </row>
    <row r="3001" spans="1:8" x14ac:dyDescent="0.35">
      <c r="A3001">
        <v>1</v>
      </c>
      <c r="B3001">
        <v>34</v>
      </c>
      <c r="C3001">
        <v>70</v>
      </c>
      <c r="D3001">
        <v>71</v>
      </c>
      <c r="E3001">
        <v>4.0643500000000001</v>
      </c>
      <c r="F3001">
        <v>0.99995999999999996</v>
      </c>
      <c r="G3001">
        <v>4.06419</v>
      </c>
      <c r="H3001">
        <v>4.0643500000000001</v>
      </c>
    </row>
    <row r="3002" spans="1:8" x14ac:dyDescent="0.35">
      <c r="A3002">
        <v>1</v>
      </c>
      <c r="B3002">
        <v>35</v>
      </c>
      <c r="C3002">
        <v>72</v>
      </c>
      <c r="D3002">
        <v>73</v>
      </c>
      <c r="E3002">
        <v>4.41378</v>
      </c>
      <c r="F3002">
        <v>0.99997899999999995</v>
      </c>
      <c r="G3002">
        <v>4.4136899999999999</v>
      </c>
      <c r="H3002">
        <v>4.41378</v>
      </c>
    </row>
    <row r="3003" spans="1:8" x14ac:dyDescent="0.35">
      <c r="A3003">
        <v>1</v>
      </c>
      <c r="B3003">
        <v>36</v>
      </c>
      <c r="C3003">
        <v>74</v>
      </c>
      <c r="D3003">
        <v>75</v>
      </c>
      <c r="E3003">
        <v>4.7825800000000003</v>
      </c>
      <c r="F3003">
        <v>0.99998900000000002</v>
      </c>
      <c r="G3003">
        <v>4.7825300000000004</v>
      </c>
      <c r="H3003">
        <v>4.7825800000000003</v>
      </c>
    </row>
    <row r="3004" spans="1:8" x14ac:dyDescent="0.35">
      <c r="A3004">
        <v>1</v>
      </c>
      <c r="B3004">
        <v>37</v>
      </c>
      <c r="C3004">
        <v>76</v>
      </c>
      <c r="D3004">
        <v>77</v>
      </c>
      <c r="E3004">
        <v>5.1712600000000002</v>
      </c>
      <c r="F3004">
        <v>0.99999499999999997</v>
      </c>
      <c r="G3004">
        <v>5.1712300000000004</v>
      </c>
      <c r="H3004">
        <v>5.1712600000000002</v>
      </c>
    </row>
    <row r="3005" spans="1:8" x14ac:dyDescent="0.35">
      <c r="A3005">
        <v>1</v>
      </c>
      <c r="B3005">
        <v>38</v>
      </c>
      <c r="C3005">
        <v>78</v>
      </c>
      <c r="D3005">
        <v>79</v>
      </c>
      <c r="E3005">
        <v>5.58033</v>
      </c>
      <c r="F3005">
        <v>0.99999700000000002</v>
      </c>
      <c r="G3005">
        <v>5.5803099999999999</v>
      </c>
      <c r="H3005">
        <v>5.58033</v>
      </c>
    </row>
    <row r="3006" spans="1:8" x14ac:dyDescent="0.35">
      <c r="A3006">
        <v>1</v>
      </c>
      <c r="B3006">
        <v>39</v>
      </c>
      <c r="C3006">
        <v>80</v>
      </c>
      <c r="D3006">
        <v>81</v>
      </c>
      <c r="E3006">
        <v>6.0103099999999996</v>
      </c>
      <c r="F3006">
        <v>0.99999899999999997</v>
      </c>
      <c r="G3006">
        <v>6.0103</v>
      </c>
      <c r="H3006">
        <v>6.0103099999999996</v>
      </c>
    </row>
    <row r="3007" spans="1:8" x14ac:dyDescent="0.35">
      <c r="A3007">
        <v>1</v>
      </c>
      <c r="B3007">
        <v>40</v>
      </c>
      <c r="C3007">
        <v>82</v>
      </c>
      <c r="D3007">
        <v>83</v>
      </c>
      <c r="E3007">
        <v>6.4617199999999997</v>
      </c>
      <c r="F3007">
        <v>0.99999899999999997</v>
      </c>
      <c r="G3007">
        <v>6.4617100000000001</v>
      </c>
      <c r="H3007">
        <v>6.4617199999999997</v>
      </c>
    </row>
    <row r="3008" spans="1:8" x14ac:dyDescent="0.35">
      <c r="A3008">
        <v>1</v>
      </c>
      <c r="B3008">
        <v>41</v>
      </c>
      <c r="C3008">
        <v>84</v>
      </c>
      <c r="D3008">
        <v>85</v>
      </c>
      <c r="E3008">
        <v>6.9350500000000004</v>
      </c>
      <c r="F3008">
        <v>1</v>
      </c>
      <c r="G3008">
        <v>6.9350500000000004</v>
      </c>
      <c r="H3008">
        <v>6.9350500000000004</v>
      </c>
    </row>
    <row r="3009" spans="1:35" x14ac:dyDescent="0.35">
      <c r="A3009">
        <v>1</v>
      </c>
      <c r="B3009">
        <v>42</v>
      </c>
      <c r="C3009">
        <v>86</v>
      </c>
      <c r="D3009">
        <v>87</v>
      </c>
      <c r="E3009">
        <v>7.4308399999999999</v>
      </c>
      <c r="F3009">
        <v>1</v>
      </c>
      <c r="G3009">
        <v>7.4308300000000003</v>
      </c>
      <c r="H3009">
        <v>7.4308399999999999</v>
      </c>
    </row>
    <row r="3010" spans="1:35" x14ac:dyDescent="0.35">
      <c r="A3010">
        <v>1</v>
      </c>
      <c r="B3010">
        <v>43</v>
      </c>
      <c r="C3010">
        <v>88</v>
      </c>
      <c r="D3010">
        <v>89</v>
      </c>
      <c r="E3010">
        <v>7.9495800000000001</v>
      </c>
      <c r="F3010">
        <v>1</v>
      </c>
      <c r="G3010">
        <v>7.9495699999999996</v>
      </c>
      <c r="H3010">
        <v>7.9495800000000001</v>
      </c>
    </row>
    <row r="3011" spans="1:35" x14ac:dyDescent="0.35">
      <c r="A3011">
        <v>1</v>
      </c>
      <c r="B3011">
        <v>44</v>
      </c>
      <c r="C3011">
        <v>90</v>
      </c>
      <c r="D3011">
        <v>91</v>
      </c>
      <c r="E3011">
        <v>8.4917800000000003</v>
      </c>
      <c r="F3011">
        <v>1</v>
      </c>
      <c r="G3011">
        <v>8.4917800000000003</v>
      </c>
      <c r="H3011">
        <v>8.4917800000000003</v>
      </c>
    </row>
    <row r="3012" spans="1:35" x14ac:dyDescent="0.35">
      <c r="A3012">
        <v>1</v>
      </c>
      <c r="B3012">
        <v>45</v>
      </c>
      <c r="C3012">
        <v>92</v>
      </c>
      <c r="D3012">
        <v>93</v>
      </c>
      <c r="E3012">
        <v>9.0579699999999992</v>
      </c>
      <c r="F3012">
        <v>1</v>
      </c>
      <c r="G3012">
        <v>9.0579699999999992</v>
      </c>
      <c r="H3012">
        <v>9.0579699999999992</v>
      </c>
    </row>
    <row r="3013" spans="1:35" x14ac:dyDescent="0.35">
      <c r="A3013">
        <v>1</v>
      </c>
      <c r="B3013">
        <v>46</v>
      </c>
      <c r="C3013">
        <v>94</v>
      </c>
      <c r="D3013">
        <v>95</v>
      </c>
      <c r="E3013">
        <v>9.6486499999999999</v>
      </c>
      <c r="F3013">
        <v>1</v>
      </c>
      <c r="G3013">
        <v>9.6486499999999999</v>
      </c>
      <c r="H3013">
        <v>9.6486499999999999</v>
      </c>
    </row>
    <row r="3015" spans="1:35" x14ac:dyDescent="0.35">
      <c r="A3015" t="s">
        <v>1262</v>
      </c>
      <c r="B3015" t="s">
        <v>1263</v>
      </c>
    </row>
    <row r="3016" spans="1:35" x14ac:dyDescent="0.35">
      <c r="A3016" t="s">
        <v>1244</v>
      </c>
      <c r="B3016" t="s">
        <v>480</v>
      </c>
      <c r="C3016" t="s">
        <v>1245</v>
      </c>
      <c r="D3016" t="s">
        <v>481</v>
      </c>
      <c r="E3016">
        <v>0</v>
      </c>
      <c r="F3016">
        <v>1</v>
      </c>
      <c r="G3016">
        <v>2</v>
      </c>
      <c r="H3016">
        <v>3</v>
      </c>
      <c r="I3016">
        <v>4</v>
      </c>
      <c r="J3016">
        <v>5</v>
      </c>
      <c r="K3016">
        <v>6</v>
      </c>
      <c r="L3016">
        <v>7</v>
      </c>
      <c r="M3016">
        <v>8</v>
      </c>
      <c r="N3016">
        <v>9</v>
      </c>
      <c r="O3016">
        <v>10</v>
      </c>
      <c r="P3016">
        <v>11</v>
      </c>
      <c r="Q3016">
        <v>12</v>
      </c>
      <c r="R3016">
        <v>13</v>
      </c>
      <c r="S3016">
        <v>14</v>
      </c>
      <c r="T3016">
        <v>15</v>
      </c>
      <c r="U3016">
        <v>16</v>
      </c>
      <c r="V3016">
        <v>17</v>
      </c>
      <c r="W3016">
        <v>18</v>
      </c>
      <c r="X3016">
        <v>19</v>
      </c>
      <c r="Y3016">
        <v>20</v>
      </c>
      <c r="Z3016">
        <v>21</v>
      </c>
      <c r="AA3016">
        <v>22</v>
      </c>
      <c r="AB3016">
        <v>23</v>
      </c>
      <c r="AC3016">
        <v>24</v>
      </c>
      <c r="AD3016">
        <v>25</v>
      </c>
      <c r="AE3016">
        <v>26</v>
      </c>
      <c r="AF3016">
        <v>27</v>
      </c>
      <c r="AG3016">
        <v>28</v>
      </c>
      <c r="AH3016">
        <v>29</v>
      </c>
      <c r="AI3016">
        <v>30</v>
      </c>
    </row>
    <row r="3017" spans="1:35" x14ac:dyDescent="0.35">
      <c r="A3017">
        <v>1</v>
      </c>
      <c r="B3017">
        <v>1</v>
      </c>
      <c r="C3017">
        <v>1</v>
      </c>
      <c r="D3017">
        <v>1</v>
      </c>
      <c r="E3017">
        <v>0.24</v>
      </c>
      <c r="F3017">
        <v>0.24</v>
      </c>
      <c r="G3017">
        <v>0.24</v>
      </c>
      <c r="H3017">
        <v>0.24</v>
      </c>
      <c r="I3017">
        <v>0.24</v>
      </c>
      <c r="J3017">
        <v>0.24</v>
      </c>
      <c r="K3017">
        <v>0.24</v>
      </c>
      <c r="L3017">
        <v>0.24</v>
      </c>
      <c r="M3017">
        <v>0.24</v>
      </c>
      <c r="N3017">
        <v>0.24</v>
      </c>
      <c r="O3017">
        <v>0.24</v>
      </c>
      <c r="P3017">
        <v>0.24</v>
      </c>
      <c r="Q3017">
        <v>0.24</v>
      </c>
      <c r="R3017">
        <v>0.24</v>
      </c>
      <c r="S3017">
        <v>0.24</v>
      </c>
      <c r="T3017">
        <v>0.24</v>
      </c>
      <c r="U3017">
        <v>0.24</v>
      </c>
      <c r="V3017">
        <v>0.24</v>
      </c>
      <c r="W3017">
        <v>0.24</v>
      </c>
      <c r="X3017">
        <v>0.24</v>
      </c>
      <c r="Y3017">
        <v>0.24</v>
      </c>
      <c r="Z3017">
        <v>0.24</v>
      </c>
      <c r="AA3017">
        <v>0.24</v>
      </c>
      <c r="AB3017">
        <v>0.24</v>
      </c>
      <c r="AC3017">
        <v>0.24</v>
      </c>
      <c r="AD3017">
        <v>0.24</v>
      </c>
      <c r="AE3017">
        <v>0.24</v>
      </c>
      <c r="AF3017">
        <v>0.24</v>
      </c>
      <c r="AG3017">
        <v>0.24</v>
      </c>
      <c r="AH3017">
        <v>0.24</v>
      </c>
      <c r="AI3017">
        <v>0.24</v>
      </c>
    </row>
    <row r="3019" spans="1:35" x14ac:dyDescent="0.35">
      <c r="A3019" t="s">
        <v>1264</v>
      </c>
    </row>
    <row r="3020" spans="1:35" x14ac:dyDescent="0.35">
      <c r="B3020" t="s">
        <v>1265</v>
      </c>
      <c r="C3020" t="s">
        <v>502</v>
      </c>
      <c r="D3020" t="s">
        <v>480</v>
      </c>
      <c r="E3020" t="s">
        <v>1504</v>
      </c>
      <c r="F3020" t="s">
        <v>1266</v>
      </c>
      <c r="G3020" t="s">
        <v>1267</v>
      </c>
      <c r="H3020" t="s">
        <v>1268</v>
      </c>
      <c r="I3020" t="s">
        <v>1269</v>
      </c>
      <c r="J3020" t="s">
        <v>1270</v>
      </c>
      <c r="K3020" t="s">
        <v>1271</v>
      </c>
      <c r="L3020" t="s">
        <v>1272</v>
      </c>
      <c r="M3020" t="s">
        <v>1273</v>
      </c>
      <c r="N3020" t="s">
        <v>1274</v>
      </c>
      <c r="O3020" t="s">
        <v>1275</v>
      </c>
      <c r="P3020" t="s">
        <v>1276</v>
      </c>
      <c r="Q3020" t="s">
        <v>1505</v>
      </c>
      <c r="R3020" t="s">
        <v>1506</v>
      </c>
      <c r="S3020" t="s">
        <v>1277</v>
      </c>
      <c r="T3020" t="s">
        <v>1278</v>
      </c>
      <c r="U3020" t="s">
        <v>1279</v>
      </c>
      <c r="V3020" t="s">
        <v>1280</v>
      </c>
      <c r="W3020" t="s">
        <v>1281</v>
      </c>
      <c r="X3020" t="s">
        <v>1282</v>
      </c>
    </row>
    <row r="3021" spans="1:35" x14ac:dyDescent="0.35">
      <c r="B3021">
        <v>1</v>
      </c>
      <c r="C3021">
        <v>1985</v>
      </c>
      <c r="D3021">
        <v>1</v>
      </c>
      <c r="E3021">
        <v>1</v>
      </c>
      <c r="F3021">
        <v>2</v>
      </c>
      <c r="G3021">
        <v>28</v>
      </c>
      <c r="H3021">
        <v>19.670000000000002</v>
      </c>
      <c r="I3021">
        <v>80.260000000000005</v>
      </c>
      <c r="J3021">
        <v>9.6990000000000007E-2</v>
      </c>
      <c r="K3021">
        <v>-0.693685</v>
      </c>
      <c r="L3021">
        <v>85.551599999999993</v>
      </c>
      <c r="M3021">
        <v>3.10907</v>
      </c>
      <c r="N3021">
        <v>7.7303800000000003</v>
      </c>
      <c r="O3021">
        <v>0</v>
      </c>
      <c r="P3021">
        <v>0</v>
      </c>
      <c r="Q3021">
        <v>0.24</v>
      </c>
      <c r="R3021">
        <v>0.24</v>
      </c>
      <c r="S3021" s="2">
        <v>1.296E-5</v>
      </c>
      <c r="T3021">
        <v>2.9689999999999999</v>
      </c>
      <c r="U3021">
        <v>40.649000000000001</v>
      </c>
      <c r="V3021">
        <v>-0.33349000000000001</v>
      </c>
      <c r="W3021">
        <v>1</v>
      </c>
      <c r="X3021">
        <v>0</v>
      </c>
    </row>
    <row r="3023" spans="1:35" x14ac:dyDescent="0.35">
      <c r="A3023" t="s">
        <v>1507</v>
      </c>
    </row>
    <row r="3025" spans="1:48" x14ac:dyDescent="0.35">
      <c r="A3025" t="s">
        <v>1283</v>
      </c>
    </row>
    <row r="3026" spans="1:48" x14ac:dyDescent="0.35">
      <c r="A3026" t="s">
        <v>481</v>
      </c>
      <c r="B3026" t="s">
        <v>1247</v>
      </c>
      <c r="C3026" t="s">
        <v>1244</v>
      </c>
      <c r="D3026" t="s">
        <v>480</v>
      </c>
      <c r="E3026" t="s">
        <v>1245</v>
      </c>
      <c r="F3026" t="s">
        <v>1246</v>
      </c>
      <c r="G3026" t="s">
        <v>1284</v>
      </c>
      <c r="H3026" t="s">
        <v>1285</v>
      </c>
      <c r="I3026" t="s">
        <v>1286</v>
      </c>
      <c r="J3026" t="s">
        <v>1251</v>
      </c>
      <c r="K3026" t="s">
        <v>1287</v>
      </c>
      <c r="L3026" t="s">
        <v>1288</v>
      </c>
      <c r="M3026" t="s">
        <v>1289</v>
      </c>
      <c r="N3026" t="s">
        <v>1290</v>
      </c>
      <c r="O3026" t="s">
        <v>1291</v>
      </c>
      <c r="P3026" t="s">
        <v>1292</v>
      </c>
      <c r="Q3026" t="s">
        <v>1293</v>
      </c>
      <c r="R3026" t="s">
        <v>1294</v>
      </c>
      <c r="S3026" t="s">
        <v>1295</v>
      </c>
      <c r="T3026" t="s">
        <v>1508</v>
      </c>
      <c r="U3026" t="s">
        <v>1509</v>
      </c>
      <c r="V3026" t="s">
        <v>1296</v>
      </c>
      <c r="W3026" t="s">
        <v>1297</v>
      </c>
      <c r="X3026" t="s">
        <v>1298</v>
      </c>
      <c r="Y3026" t="s">
        <v>1299</v>
      </c>
      <c r="Z3026" t="s">
        <v>1300</v>
      </c>
      <c r="AA3026" t="s">
        <v>1301</v>
      </c>
      <c r="AB3026" t="s">
        <v>1302</v>
      </c>
      <c r="AC3026" t="s">
        <v>1303</v>
      </c>
      <c r="AD3026" t="s">
        <v>1304</v>
      </c>
      <c r="AE3026" t="s">
        <v>1305</v>
      </c>
      <c r="AF3026" t="s">
        <v>1306</v>
      </c>
      <c r="AG3026" t="s">
        <v>1307</v>
      </c>
      <c r="AH3026" t="s">
        <v>1308</v>
      </c>
      <c r="AI3026" t="s">
        <v>1309</v>
      </c>
      <c r="AJ3026" t="s">
        <v>1310</v>
      </c>
      <c r="AK3026" t="s">
        <v>1311</v>
      </c>
      <c r="AL3026" t="s">
        <v>1312</v>
      </c>
      <c r="AM3026" t="s">
        <v>1313</v>
      </c>
      <c r="AN3026" t="s">
        <v>1314</v>
      </c>
      <c r="AO3026" t="s">
        <v>1315</v>
      </c>
      <c r="AP3026" t="s">
        <v>1316</v>
      </c>
      <c r="AQ3026" t="s">
        <v>1317</v>
      </c>
      <c r="AR3026" t="s">
        <v>1318</v>
      </c>
      <c r="AS3026" t="s">
        <v>1319</v>
      </c>
      <c r="AT3026" t="s">
        <v>1562</v>
      </c>
      <c r="AU3026" t="s">
        <v>1563</v>
      </c>
      <c r="AV3026" t="s">
        <v>1564</v>
      </c>
    </row>
    <row r="3027" spans="1:48" x14ac:dyDescent="0.35">
      <c r="A3027">
        <v>1</v>
      </c>
      <c r="B3027">
        <v>1</v>
      </c>
      <c r="C3027">
        <v>1</v>
      </c>
      <c r="D3027">
        <v>1</v>
      </c>
      <c r="E3027">
        <v>1</v>
      </c>
      <c r="F3027">
        <v>1</v>
      </c>
      <c r="G3027">
        <v>0</v>
      </c>
      <c r="H3027">
        <v>0</v>
      </c>
      <c r="I3027">
        <v>0.5</v>
      </c>
      <c r="J3027">
        <v>0.24</v>
      </c>
      <c r="K3027">
        <v>4</v>
      </c>
      <c r="L3027">
        <v>7.9175000000000004</v>
      </c>
      <c r="M3027">
        <v>3.10907</v>
      </c>
      <c r="N3027">
        <v>3.10907</v>
      </c>
      <c r="O3027">
        <v>2.9433300000000001E-3</v>
      </c>
      <c r="P3027">
        <v>8.9765599999999997E-3</v>
      </c>
      <c r="Q3027" s="2">
        <v>1.0798099999999999E-5</v>
      </c>
      <c r="R3027">
        <v>0</v>
      </c>
      <c r="S3027">
        <v>0</v>
      </c>
      <c r="T3027">
        <v>0</v>
      </c>
      <c r="U3027">
        <v>0</v>
      </c>
      <c r="V3027">
        <v>8.7699300000000004</v>
      </c>
      <c r="W3027">
        <v>1.0461399999999999E-2</v>
      </c>
      <c r="X3027">
        <v>0.36129099999999997</v>
      </c>
      <c r="Y3027">
        <v>24.522300000000001</v>
      </c>
      <c r="Z3027">
        <v>0.18126999999999999</v>
      </c>
      <c r="AA3027">
        <v>0.18126999999999999</v>
      </c>
      <c r="AB3027">
        <v>14.4375</v>
      </c>
      <c r="AC3027">
        <v>4.0964199999999999E-2</v>
      </c>
      <c r="AD3027">
        <v>4.0964199999999999E-2</v>
      </c>
      <c r="AE3027">
        <v>14.9886</v>
      </c>
      <c r="AF3027">
        <v>4.4361999999999999E-2</v>
      </c>
      <c r="AG3027">
        <v>8.39279E-2</v>
      </c>
      <c r="AH3027">
        <v>14.9886</v>
      </c>
      <c r="AI3027">
        <v>4.4361999999999999E-2</v>
      </c>
      <c r="AJ3027">
        <v>4.4361999999999999E-2</v>
      </c>
      <c r="AK3027">
        <v>11.1053</v>
      </c>
      <c r="AL3027">
        <v>2.0172599999999999E-2</v>
      </c>
      <c r="AM3027">
        <v>2.0172599999999999E-2</v>
      </c>
      <c r="AN3027">
        <v>19.990200000000002</v>
      </c>
      <c r="AO3027">
        <v>9.6262100000000003E-2</v>
      </c>
      <c r="AP3027">
        <v>9.6262100000000003E-2</v>
      </c>
      <c r="AQ3027">
        <v>20.151</v>
      </c>
      <c r="AR3027">
        <v>0.10099</v>
      </c>
      <c r="AS3027">
        <v>0.10099</v>
      </c>
      <c r="AT3027">
        <v>14.9886</v>
      </c>
      <c r="AU3027">
        <v>4.4361999999999999E-2</v>
      </c>
      <c r="AV3027">
        <v>4.4361999999999999E-2</v>
      </c>
    </row>
    <row r="3028" spans="1:48" x14ac:dyDescent="0.35">
      <c r="A3028">
        <v>1</v>
      </c>
      <c r="B3028">
        <v>1</v>
      </c>
      <c r="C3028">
        <v>1</v>
      </c>
      <c r="D3028">
        <v>1</v>
      </c>
      <c r="E3028">
        <v>1</v>
      </c>
      <c r="F3028">
        <v>1</v>
      </c>
      <c r="G3028">
        <v>1</v>
      </c>
      <c r="H3028">
        <v>1</v>
      </c>
      <c r="I3028">
        <v>1.5</v>
      </c>
      <c r="J3028">
        <v>0.24</v>
      </c>
      <c r="K3028">
        <v>11.835000000000001</v>
      </c>
      <c r="L3028">
        <v>15.7525</v>
      </c>
      <c r="M3028">
        <v>3.10907</v>
      </c>
      <c r="N3028">
        <v>3.10907</v>
      </c>
      <c r="O3028">
        <v>2.4056999999999999E-2</v>
      </c>
      <c r="P3028">
        <v>5.19856E-2</v>
      </c>
      <c r="Q3028">
        <v>1.16997E-4</v>
      </c>
      <c r="R3028">
        <v>0</v>
      </c>
      <c r="S3028">
        <v>0</v>
      </c>
      <c r="T3028">
        <v>0</v>
      </c>
      <c r="U3028">
        <v>0</v>
      </c>
      <c r="V3028">
        <v>25.8264</v>
      </c>
      <c r="W3028">
        <v>0.21921199999999999</v>
      </c>
      <c r="X3028">
        <v>0.575681</v>
      </c>
      <c r="Y3028">
        <v>32.344200000000001</v>
      </c>
      <c r="Z3028">
        <v>0.40435300000000002</v>
      </c>
      <c r="AA3028">
        <v>0.40435300000000002</v>
      </c>
      <c r="AB3028">
        <v>22.285</v>
      </c>
      <c r="AC3028">
        <v>0.13791900000000001</v>
      </c>
      <c r="AD3028">
        <v>0.13791900000000001</v>
      </c>
      <c r="AE3028">
        <v>21.239000000000001</v>
      </c>
      <c r="AF3028">
        <v>0.118745</v>
      </c>
      <c r="AG3028">
        <v>0.190805</v>
      </c>
      <c r="AH3028">
        <v>21.239000000000001</v>
      </c>
      <c r="AI3028">
        <v>0.118745</v>
      </c>
      <c r="AJ3028">
        <v>0.118745</v>
      </c>
      <c r="AK3028">
        <v>18.4329</v>
      </c>
      <c r="AL3028">
        <v>8.0052300000000007E-2</v>
      </c>
      <c r="AM3028">
        <v>8.0052300000000007E-2</v>
      </c>
      <c r="AN3028">
        <v>22.191500000000001</v>
      </c>
      <c r="AO3028">
        <v>0.13087499999999999</v>
      </c>
      <c r="AP3028">
        <v>0.13087499999999999</v>
      </c>
      <c r="AQ3028">
        <v>24.050799999999999</v>
      </c>
      <c r="AR3028">
        <v>0.16728799999999999</v>
      </c>
      <c r="AS3028">
        <v>0.16728799999999999</v>
      </c>
      <c r="AT3028">
        <v>21.239000000000001</v>
      </c>
      <c r="AU3028">
        <v>0.118745</v>
      </c>
      <c r="AV3028">
        <v>0.118745</v>
      </c>
    </row>
    <row r="3029" spans="1:48" x14ac:dyDescent="0.35">
      <c r="A3029">
        <v>1</v>
      </c>
      <c r="B3029">
        <v>1</v>
      </c>
      <c r="C3029">
        <v>1</v>
      </c>
      <c r="D3029">
        <v>1</v>
      </c>
      <c r="E3029">
        <v>1</v>
      </c>
      <c r="F3029">
        <v>1</v>
      </c>
      <c r="G3029">
        <v>2</v>
      </c>
      <c r="H3029">
        <v>2</v>
      </c>
      <c r="I3029">
        <v>2.5</v>
      </c>
      <c r="J3029">
        <v>0.24</v>
      </c>
      <c r="K3029">
        <v>19.670000000000002</v>
      </c>
      <c r="L3029">
        <v>22.788699999999999</v>
      </c>
      <c r="M3029">
        <v>3.10907</v>
      </c>
      <c r="N3029">
        <v>3.19794</v>
      </c>
      <c r="O3029">
        <v>9.6723600000000007E-2</v>
      </c>
      <c r="P3029">
        <v>0.147484</v>
      </c>
      <c r="Q3029">
        <v>1.5883E-3</v>
      </c>
      <c r="R3029">
        <v>0</v>
      </c>
      <c r="S3029">
        <v>0</v>
      </c>
      <c r="T3029">
        <v>0</v>
      </c>
      <c r="U3029">
        <v>0</v>
      </c>
      <c r="V3029">
        <v>31.919899999999998</v>
      </c>
      <c r="W3029">
        <v>0.38541900000000001</v>
      </c>
      <c r="X3029">
        <v>0.696407</v>
      </c>
      <c r="Y3029">
        <v>38.618400000000001</v>
      </c>
      <c r="Z3029">
        <v>0.67337599999999997</v>
      </c>
      <c r="AA3029">
        <v>0.67337599999999997</v>
      </c>
      <c r="AB3029">
        <v>29.674199999999999</v>
      </c>
      <c r="AC3029">
        <v>0.31542500000000001</v>
      </c>
      <c r="AD3029">
        <v>0.31542500000000001</v>
      </c>
      <c r="AE3029">
        <v>27.0044</v>
      </c>
      <c r="AF3029">
        <v>0.23807700000000001</v>
      </c>
      <c r="AG3029">
        <v>0.35182799999999997</v>
      </c>
      <c r="AH3029">
        <v>27.0044</v>
      </c>
      <c r="AI3029">
        <v>0.23807700000000001</v>
      </c>
      <c r="AJ3029">
        <v>0.23807700000000001</v>
      </c>
      <c r="AK3029">
        <v>25.050599999999999</v>
      </c>
      <c r="AL3029">
        <v>0.192721</v>
      </c>
      <c r="AM3029">
        <v>0.192721</v>
      </c>
      <c r="AN3029">
        <v>24.3979</v>
      </c>
      <c r="AO3029">
        <v>0.17318800000000001</v>
      </c>
      <c r="AP3029">
        <v>0.17318800000000001</v>
      </c>
      <c r="AQ3029">
        <v>27.537400000000002</v>
      </c>
      <c r="AR3029">
        <v>0.24889500000000001</v>
      </c>
      <c r="AS3029">
        <v>0.24889500000000001</v>
      </c>
      <c r="AT3029">
        <v>27.0044</v>
      </c>
      <c r="AU3029">
        <v>0.23807700000000001</v>
      </c>
      <c r="AV3029">
        <v>0.23807700000000001</v>
      </c>
    </row>
    <row r="3030" spans="1:48" x14ac:dyDescent="0.35">
      <c r="A3030">
        <v>1</v>
      </c>
      <c r="B3030">
        <v>1</v>
      </c>
      <c r="C3030">
        <v>1</v>
      </c>
      <c r="D3030">
        <v>1</v>
      </c>
      <c r="E3030">
        <v>1</v>
      </c>
      <c r="F3030">
        <v>1</v>
      </c>
      <c r="G3030">
        <v>3</v>
      </c>
      <c r="H3030">
        <v>3</v>
      </c>
      <c r="I3030">
        <v>3.5</v>
      </c>
      <c r="J3030">
        <v>0.24</v>
      </c>
      <c r="K3030">
        <v>25.759799999999998</v>
      </c>
      <c r="L3030">
        <v>28.590199999999999</v>
      </c>
      <c r="M3030">
        <v>3.28681</v>
      </c>
      <c r="N3030">
        <v>3.37568</v>
      </c>
      <c r="O3030">
        <v>0.21013000000000001</v>
      </c>
      <c r="P3030">
        <v>0.284416</v>
      </c>
      <c r="Q3030">
        <v>1.2442399999999999E-2</v>
      </c>
      <c r="R3030">
        <v>0</v>
      </c>
      <c r="S3030">
        <v>0</v>
      </c>
      <c r="T3030">
        <v>0</v>
      </c>
      <c r="U3030">
        <v>0</v>
      </c>
      <c r="V3030">
        <v>35.815100000000001</v>
      </c>
      <c r="W3030">
        <v>0.54100099999999995</v>
      </c>
      <c r="X3030">
        <v>0.77210199999999996</v>
      </c>
      <c r="Y3030">
        <v>40.973300000000002</v>
      </c>
      <c r="Z3030">
        <v>0.79805499999999996</v>
      </c>
      <c r="AA3030">
        <v>0.79805499999999996</v>
      </c>
      <c r="AB3030">
        <v>35.834899999999998</v>
      </c>
      <c r="AC3030">
        <v>0.54575099999999999</v>
      </c>
      <c r="AD3030">
        <v>0.54575099999999999</v>
      </c>
      <c r="AE3030">
        <v>31.810099999999998</v>
      </c>
      <c r="AF3030">
        <v>0.384463</v>
      </c>
      <c r="AG3030">
        <v>0.52976100000000004</v>
      </c>
      <c r="AH3030">
        <v>31.810099999999998</v>
      </c>
      <c r="AI3030">
        <v>0.384463</v>
      </c>
      <c r="AJ3030">
        <v>0.384463</v>
      </c>
      <c r="AK3030">
        <v>30.574999999999999</v>
      </c>
      <c r="AL3030">
        <v>0.34431499999999998</v>
      </c>
      <c r="AM3030">
        <v>0.34431499999999998</v>
      </c>
      <c r="AN3030">
        <v>25.930399999999999</v>
      </c>
      <c r="AO3030">
        <v>0.206511</v>
      </c>
      <c r="AP3030">
        <v>0.206511</v>
      </c>
      <c r="AQ3030">
        <v>30.6252</v>
      </c>
      <c r="AR3030">
        <v>0.34168500000000002</v>
      </c>
      <c r="AS3030">
        <v>0.34168500000000002</v>
      </c>
      <c r="AT3030">
        <v>31.810099999999998</v>
      </c>
      <c r="AU3030">
        <v>0.384463</v>
      </c>
      <c r="AV3030">
        <v>0.384463</v>
      </c>
    </row>
    <row r="3031" spans="1:48" x14ac:dyDescent="0.35">
      <c r="A3031">
        <v>1</v>
      </c>
      <c r="B3031">
        <v>1</v>
      </c>
      <c r="C3031">
        <v>1</v>
      </c>
      <c r="D3031">
        <v>1</v>
      </c>
      <c r="E3031">
        <v>1</v>
      </c>
      <c r="F3031">
        <v>1</v>
      </c>
      <c r="G3031">
        <v>4</v>
      </c>
      <c r="H3031">
        <v>4</v>
      </c>
      <c r="I3031">
        <v>4.5</v>
      </c>
      <c r="J3031">
        <v>0.24</v>
      </c>
      <c r="K3031">
        <v>31.2866</v>
      </c>
      <c r="L3031">
        <v>33.855400000000003</v>
      </c>
      <c r="M3031">
        <v>3.46455</v>
      </c>
      <c r="N3031">
        <v>3.55342</v>
      </c>
      <c r="O3031">
        <v>0.36985699999999999</v>
      </c>
      <c r="P3031">
        <v>0.46579100000000001</v>
      </c>
      <c r="Q3031">
        <v>7.0173100000000002E-2</v>
      </c>
      <c r="R3031">
        <v>1</v>
      </c>
      <c r="S3031">
        <v>3.49948E-2</v>
      </c>
      <c r="T3031">
        <v>3.49948E-2</v>
      </c>
      <c r="U3031">
        <v>7.0173100000000002E-2</v>
      </c>
      <c r="V3031">
        <v>39.112000000000002</v>
      </c>
      <c r="W3031">
        <v>0.701515</v>
      </c>
      <c r="X3031">
        <v>0.84169700000000003</v>
      </c>
      <c r="Y3031">
        <v>42.247300000000003</v>
      </c>
      <c r="Z3031">
        <v>0.87397800000000003</v>
      </c>
      <c r="AA3031">
        <v>0.87397800000000003</v>
      </c>
      <c r="AB3031">
        <v>40.051099999999998</v>
      </c>
      <c r="AC3031">
        <v>0.75289799999999996</v>
      </c>
      <c r="AD3031">
        <v>0.75289799999999996</v>
      </c>
      <c r="AE3031">
        <v>36.0092</v>
      </c>
      <c r="AF3031">
        <v>0.55340500000000004</v>
      </c>
      <c r="AG3031">
        <v>0.69482299999999997</v>
      </c>
      <c r="AH3031">
        <v>36.0092</v>
      </c>
      <c r="AI3031">
        <v>0.55340500000000004</v>
      </c>
      <c r="AJ3031">
        <v>0.55340500000000004</v>
      </c>
      <c r="AK3031">
        <v>35.526299999999999</v>
      </c>
      <c r="AL3031">
        <v>0.53434400000000004</v>
      </c>
      <c r="AM3031">
        <v>0.53434400000000004</v>
      </c>
      <c r="AN3031">
        <v>26.779199999999999</v>
      </c>
      <c r="AO3031">
        <v>0.22650300000000001</v>
      </c>
      <c r="AP3031">
        <v>0.22650300000000001</v>
      </c>
      <c r="AQ3031">
        <v>34.253700000000002</v>
      </c>
      <c r="AR3031">
        <v>0.47886600000000001</v>
      </c>
      <c r="AS3031">
        <v>0.47886600000000001</v>
      </c>
      <c r="AT3031">
        <v>36.0092</v>
      </c>
      <c r="AU3031">
        <v>0.55340500000000004</v>
      </c>
      <c r="AV3031">
        <v>0.55340500000000004</v>
      </c>
    </row>
    <row r="3032" spans="1:48" x14ac:dyDescent="0.35">
      <c r="A3032">
        <v>1</v>
      </c>
      <c r="B3032">
        <v>1</v>
      </c>
      <c r="C3032">
        <v>1</v>
      </c>
      <c r="D3032">
        <v>1</v>
      </c>
      <c r="E3032">
        <v>1</v>
      </c>
      <c r="F3032">
        <v>1</v>
      </c>
      <c r="G3032">
        <v>5</v>
      </c>
      <c r="H3032">
        <v>5</v>
      </c>
      <c r="I3032">
        <v>5.5</v>
      </c>
      <c r="J3032">
        <v>0.24</v>
      </c>
      <c r="K3032">
        <v>36.302599999999998</v>
      </c>
      <c r="L3032">
        <v>38.633899999999997</v>
      </c>
      <c r="M3032">
        <v>3.64229</v>
      </c>
      <c r="N3032">
        <v>3.7311700000000001</v>
      </c>
      <c r="O3032">
        <v>0.57143200000000005</v>
      </c>
      <c r="P3032">
        <v>0.68591899999999995</v>
      </c>
      <c r="Q3032">
        <v>0.243918</v>
      </c>
      <c r="R3032">
        <v>1</v>
      </c>
      <c r="S3032">
        <v>0.17141000000000001</v>
      </c>
      <c r="T3032">
        <v>0.17141000000000001</v>
      </c>
      <c r="U3032">
        <v>0.243918</v>
      </c>
      <c r="V3032">
        <v>41.9559</v>
      </c>
      <c r="W3032">
        <v>0.86369600000000002</v>
      </c>
      <c r="X3032">
        <v>0.93348200000000003</v>
      </c>
      <c r="Y3032">
        <v>43.549799999999998</v>
      </c>
      <c r="Z3032">
        <v>0.95837099999999997</v>
      </c>
      <c r="AA3032">
        <v>0.95837099999999997</v>
      </c>
      <c r="AB3032">
        <v>42.862499999999997</v>
      </c>
      <c r="AC3032">
        <v>0.91881699999999999</v>
      </c>
      <c r="AD3032">
        <v>0.91881699999999999</v>
      </c>
      <c r="AE3032">
        <v>39.759799999999998</v>
      </c>
      <c r="AF3032">
        <v>0.74162899999999998</v>
      </c>
      <c r="AG3032">
        <v>0.85519100000000003</v>
      </c>
      <c r="AH3032">
        <v>39.759799999999998</v>
      </c>
      <c r="AI3032">
        <v>0.74162899999999998</v>
      </c>
      <c r="AJ3032">
        <v>0.74162899999999998</v>
      </c>
      <c r="AK3032">
        <v>39.957599999999999</v>
      </c>
      <c r="AL3032">
        <v>0.75473299999999999</v>
      </c>
      <c r="AM3032">
        <v>0.75473299999999999</v>
      </c>
      <c r="AN3032">
        <v>27.285799999999998</v>
      </c>
      <c r="AO3032">
        <v>0.239172</v>
      </c>
      <c r="AP3032">
        <v>0.239172</v>
      </c>
      <c r="AQ3032">
        <v>38.463099999999997</v>
      </c>
      <c r="AR3032">
        <v>0.67586800000000002</v>
      </c>
      <c r="AS3032">
        <v>0.67586800000000002</v>
      </c>
      <c r="AT3032">
        <v>39.759799999999998</v>
      </c>
      <c r="AU3032">
        <v>0.74162899999999998</v>
      </c>
      <c r="AV3032">
        <v>0.74162899999999998</v>
      </c>
    </row>
    <row r="3033" spans="1:48" x14ac:dyDescent="0.35">
      <c r="A3033">
        <v>1</v>
      </c>
      <c r="B3033">
        <v>1</v>
      </c>
      <c r="C3033">
        <v>1</v>
      </c>
      <c r="D3033">
        <v>1</v>
      </c>
      <c r="E3033">
        <v>1</v>
      </c>
      <c r="F3033">
        <v>1</v>
      </c>
      <c r="G3033">
        <v>6</v>
      </c>
      <c r="H3033">
        <v>6</v>
      </c>
      <c r="I3033">
        <v>6.5</v>
      </c>
      <c r="J3033">
        <v>0.24</v>
      </c>
      <c r="K3033">
        <v>40.854900000000001</v>
      </c>
      <c r="L3033">
        <v>42.970799999999997</v>
      </c>
      <c r="M3033">
        <v>3.8200400000000001</v>
      </c>
      <c r="N3033">
        <v>3.9089100000000001</v>
      </c>
      <c r="O3033">
        <v>0.80834099999999998</v>
      </c>
      <c r="P3033">
        <v>0.937774</v>
      </c>
      <c r="Q3033">
        <v>0.51297199999999998</v>
      </c>
      <c r="R3033">
        <v>1</v>
      </c>
      <c r="S3033">
        <v>0.46875600000000001</v>
      </c>
      <c r="T3033">
        <v>0.46875600000000001</v>
      </c>
      <c r="U3033">
        <v>0.51297199999999998</v>
      </c>
      <c r="V3033">
        <v>44.651000000000003</v>
      </c>
      <c r="W3033">
        <v>1.04054</v>
      </c>
      <c r="X3033">
        <v>1.06945</v>
      </c>
      <c r="Y3033">
        <v>45.307499999999997</v>
      </c>
      <c r="Z3033">
        <v>1.08239</v>
      </c>
      <c r="AA3033">
        <v>1.08239</v>
      </c>
      <c r="AB3033">
        <v>45.348799999999997</v>
      </c>
      <c r="AC3033">
        <v>1.0877300000000001</v>
      </c>
      <c r="AD3033">
        <v>1.0877300000000001</v>
      </c>
      <c r="AE3033">
        <v>43.378700000000002</v>
      </c>
      <c r="AF3033">
        <v>0.96105399999999996</v>
      </c>
      <c r="AG3033">
        <v>1.03904</v>
      </c>
      <c r="AH3033">
        <v>43.378700000000002</v>
      </c>
      <c r="AI3033">
        <v>0.96105399999999996</v>
      </c>
      <c r="AJ3033">
        <v>0.96105399999999996</v>
      </c>
      <c r="AK3033">
        <v>43.920900000000003</v>
      </c>
      <c r="AL3033">
        <v>0.99711099999999997</v>
      </c>
      <c r="AM3033">
        <v>0.99711099999999997</v>
      </c>
      <c r="AN3033">
        <v>27.622900000000001</v>
      </c>
      <c r="AO3033">
        <v>0.24793599999999999</v>
      </c>
      <c r="AP3033">
        <v>0.24793599999999999</v>
      </c>
      <c r="AQ3033">
        <v>42.542400000000001</v>
      </c>
      <c r="AR3033">
        <v>0.90966599999999997</v>
      </c>
      <c r="AS3033">
        <v>0.90966599999999997</v>
      </c>
      <c r="AT3033">
        <v>43.378700000000002</v>
      </c>
      <c r="AU3033">
        <v>0.96105399999999996</v>
      </c>
      <c r="AV3033">
        <v>0.96105399999999996</v>
      </c>
    </row>
    <row r="3034" spans="1:48" x14ac:dyDescent="0.35">
      <c r="A3034">
        <v>1</v>
      </c>
      <c r="B3034">
        <v>1</v>
      </c>
      <c r="C3034">
        <v>1</v>
      </c>
      <c r="D3034">
        <v>1</v>
      </c>
      <c r="E3034">
        <v>1</v>
      </c>
      <c r="F3034">
        <v>1</v>
      </c>
      <c r="G3034">
        <v>7</v>
      </c>
      <c r="H3034">
        <v>7</v>
      </c>
      <c r="I3034">
        <v>7.5</v>
      </c>
      <c r="J3034">
        <v>0.24</v>
      </c>
      <c r="K3034">
        <v>44.986499999999999</v>
      </c>
      <c r="L3034">
        <v>46.906700000000001</v>
      </c>
      <c r="M3034">
        <v>3.9977800000000001</v>
      </c>
      <c r="N3034">
        <v>4.0866499999999997</v>
      </c>
      <c r="O3034">
        <v>1.0732999999999999</v>
      </c>
      <c r="P3034">
        <v>1.214</v>
      </c>
      <c r="Q3034">
        <v>0.748</v>
      </c>
      <c r="R3034">
        <v>1</v>
      </c>
      <c r="S3034">
        <v>0.85585699999999998</v>
      </c>
      <c r="T3034">
        <v>0.85585699999999998</v>
      </c>
      <c r="U3034">
        <v>0.748</v>
      </c>
      <c r="V3034">
        <v>47.501800000000003</v>
      </c>
      <c r="W3034">
        <v>1.25349</v>
      </c>
      <c r="X3034">
        <v>1.26336</v>
      </c>
      <c r="Y3034">
        <v>47.7575</v>
      </c>
      <c r="Z3034">
        <v>1.2719100000000001</v>
      </c>
      <c r="AA3034">
        <v>1.2719100000000001</v>
      </c>
      <c r="AB3034">
        <v>48.0124</v>
      </c>
      <c r="AC3034">
        <v>1.2921</v>
      </c>
      <c r="AD3034">
        <v>1.2921</v>
      </c>
      <c r="AE3034">
        <v>46.998399999999997</v>
      </c>
      <c r="AF3034">
        <v>1.2196400000000001</v>
      </c>
      <c r="AG3034">
        <v>1.26372</v>
      </c>
      <c r="AH3034">
        <v>46.998399999999997</v>
      </c>
      <c r="AI3034">
        <v>1.2196400000000001</v>
      </c>
      <c r="AJ3034">
        <v>1.2196400000000001</v>
      </c>
      <c r="AK3034">
        <v>47.490499999999997</v>
      </c>
      <c r="AL3034">
        <v>1.25593</v>
      </c>
      <c r="AM3034">
        <v>1.25593</v>
      </c>
      <c r="AN3034">
        <v>27.881</v>
      </c>
      <c r="AO3034">
        <v>0.25547199999999998</v>
      </c>
      <c r="AP3034">
        <v>0.25547199999999998</v>
      </c>
      <c r="AQ3034">
        <v>46.242600000000003</v>
      </c>
      <c r="AR3034">
        <v>1.1631</v>
      </c>
      <c r="AS3034">
        <v>1.1631</v>
      </c>
      <c r="AT3034">
        <v>46.998399999999997</v>
      </c>
      <c r="AU3034">
        <v>1.2196400000000001</v>
      </c>
      <c r="AV3034">
        <v>1.2196400000000001</v>
      </c>
    </row>
    <row r="3035" spans="1:48" x14ac:dyDescent="0.35">
      <c r="A3035">
        <v>1</v>
      </c>
      <c r="B3035">
        <v>1</v>
      </c>
      <c r="C3035">
        <v>1</v>
      </c>
      <c r="D3035">
        <v>1</v>
      </c>
      <c r="E3035">
        <v>1</v>
      </c>
      <c r="F3035">
        <v>1</v>
      </c>
      <c r="G3035">
        <v>8</v>
      </c>
      <c r="H3035">
        <v>8</v>
      </c>
      <c r="I3035">
        <v>8.5</v>
      </c>
      <c r="J3035">
        <v>0.24</v>
      </c>
      <c r="K3035">
        <v>48.7361</v>
      </c>
      <c r="L3035">
        <v>50.478900000000003</v>
      </c>
      <c r="M3035">
        <v>4.1755199999999997</v>
      </c>
      <c r="N3035">
        <v>4.2644000000000002</v>
      </c>
      <c r="O3035">
        <v>1.3590199999999999</v>
      </c>
      <c r="P3035">
        <v>1.50753</v>
      </c>
      <c r="Q3035">
        <v>0.886158</v>
      </c>
      <c r="R3035">
        <v>1</v>
      </c>
      <c r="S3035">
        <v>1.24166</v>
      </c>
      <c r="T3035">
        <v>1.24166</v>
      </c>
      <c r="U3035">
        <v>0.886158</v>
      </c>
      <c r="V3035">
        <v>50.500999999999998</v>
      </c>
      <c r="W3035">
        <v>1.5056799999999999</v>
      </c>
      <c r="X3035">
        <v>1.50847</v>
      </c>
      <c r="Y3035">
        <v>50.718800000000002</v>
      </c>
      <c r="Z3035">
        <v>1.5252699999999999</v>
      </c>
      <c r="AA3035">
        <v>1.5252699999999999</v>
      </c>
      <c r="AB3035">
        <v>50.912700000000001</v>
      </c>
      <c r="AC3035">
        <v>1.5413300000000001</v>
      </c>
      <c r="AD3035">
        <v>1.5413300000000001</v>
      </c>
      <c r="AE3035">
        <v>50.471499999999999</v>
      </c>
      <c r="AF3035">
        <v>1.5064</v>
      </c>
      <c r="AG3035">
        <v>1.5272699999999999</v>
      </c>
      <c r="AH3035">
        <v>50.471499999999999</v>
      </c>
      <c r="AI3035">
        <v>1.5064</v>
      </c>
      <c r="AJ3035">
        <v>1.5064</v>
      </c>
      <c r="AK3035">
        <v>50.774700000000003</v>
      </c>
      <c r="AL3035">
        <v>1.5311699999999999</v>
      </c>
      <c r="AM3035">
        <v>1.5311699999999999</v>
      </c>
      <c r="AN3035">
        <v>28.764299999999999</v>
      </c>
      <c r="AO3035">
        <v>0.29972700000000002</v>
      </c>
      <c r="AP3035">
        <v>0.29972700000000002</v>
      </c>
      <c r="AQ3035">
        <v>49.567300000000003</v>
      </c>
      <c r="AR3035">
        <v>1.42757</v>
      </c>
      <c r="AS3035">
        <v>1.42757</v>
      </c>
      <c r="AT3035">
        <v>50.471499999999999</v>
      </c>
      <c r="AU3035">
        <v>1.5064</v>
      </c>
      <c r="AV3035">
        <v>1.5064</v>
      </c>
    </row>
    <row r="3036" spans="1:48" x14ac:dyDescent="0.35">
      <c r="A3036">
        <v>1</v>
      </c>
      <c r="B3036">
        <v>1</v>
      </c>
      <c r="C3036">
        <v>1</v>
      </c>
      <c r="D3036">
        <v>1</v>
      </c>
      <c r="E3036">
        <v>1</v>
      </c>
      <c r="F3036">
        <v>1</v>
      </c>
      <c r="G3036">
        <v>9</v>
      </c>
      <c r="H3036">
        <v>9</v>
      </c>
      <c r="I3036">
        <v>9.5</v>
      </c>
      <c r="J3036">
        <v>0.24</v>
      </c>
      <c r="K3036">
        <v>52.139099999999999</v>
      </c>
      <c r="L3036">
        <v>53.720799999999997</v>
      </c>
      <c r="M3036">
        <v>4.3532700000000002</v>
      </c>
      <c r="N3036">
        <v>4.4421400000000002</v>
      </c>
      <c r="O3036">
        <v>1.65873</v>
      </c>
      <c r="P3036">
        <v>1.8119099999999999</v>
      </c>
      <c r="Q3036">
        <v>0.95101800000000003</v>
      </c>
      <c r="R3036">
        <v>1</v>
      </c>
      <c r="S3036">
        <v>1.59975</v>
      </c>
      <c r="T3036">
        <v>1.59975</v>
      </c>
      <c r="U3036">
        <v>0.95101800000000003</v>
      </c>
      <c r="V3036">
        <v>53.433</v>
      </c>
      <c r="W3036">
        <v>1.78091</v>
      </c>
      <c r="X3036">
        <v>1.78162</v>
      </c>
      <c r="Y3036">
        <v>53.778500000000001</v>
      </c>
      <c r="Z3036">
        <v>1.8165</v>
      </c>
      <c r="AA3036">
        <v>1.8165</v>
      </c>
      <c r="AB3036">
        <v>53.873199999999997</v>
      </c>
      <c r="AC3036">
        <v>1.8248500000000001</v>
      </c>
      <c r="AD3036">
        <v>1.8248500000000001</v>
      </c>
      <c r="AE3036">
        <v>53.6785</v>
      </c>
      <c r="AF3036">
        <v>1.8074699999999999</v>
      </c>
      <c r="AG3036">
        <v>1.8164400000000001</v>
      </c>
      <c r="AH3036">
        <v>53.6785</v>
      </c>
      <c r="AI3036">
        <v>1.8074699999999999</v>
      </c>
      <c r="AJ3036">
        <v>1.8074699999999999</v>
      </c>
      <c r="AK3036">
        <v>53.846800000000002</v>
      </c>
      <c r="AL3036">
        <v>1.8228500000000001</v>
      </c>
      <c r="AM3036">
        <v>1.8228500000000001</v>
      </c>
      <c r="AN3036">
        <v>37.302599999999998</v>
      </c>
      <c r="AO3036">
        <v>0.81059599999999998</v>
      </c>
      <c r="AP3036">
        <v>0.81059599999999998</v>
      </c>
      <c r="AQ3036">
        <v>52.548900000000003</v>
      </c>
      <c r="AR3036">
        <v>1.69652</v>
      </c>
      <c r="AS3036">
        <v>1.69652</v>
      </c>
      <c r="AT3036">
        <v>53.6785</v>
      </c>
      <c r="AU3036">
        <v>1.8074699999999999</v>
      </c>
      <c r="AV3036">
        <v>1.8074699999999999</v>
      </c>
    </row>
    <row r="3037" spans="1:48" x14ac:dyDescent="0.35">
      <c r="A3037">
        <v>1</v>
      </c>
      <c r="B3037">
        <v>1</v>
      </c>
      <c r="C3037">
        <v>1</v>
      </c>
      <c r="D3037">
        <v>1</v>
      </c>
      <c r="E3037">
        <v>1</v>
      </c>
      <c r="F3037">
        <v>1</v>
      </c>
      <c r="G3037">
        <v>10</v>
      </c>
      <c r="H3037">
        <v>10</v>
      </c>
      <c r="I3037">
        <v>10.5</v>
      </c>
      <c r="J3037">
        <v>0.24</v>
      </c>
      <c r="K3037">
        <v>55.227600000000002</v>
      </c>
      <c r="L3037">
        <v>56.6631</v>
      </c>
      <c r="M3037">
        <v>4.5310100000000002</v>
      </c>
      <c r="N3037">
        <v>4.6198800000000002</v>
      </c>
      <c r="O3037">
        <v>1.9663600000000001</v>
      </c>
      <c r="P3037">
        <v>2.12148</v>
      </c>
      <c r="Q3037">
        <v>0.97865899999999995</v>
      </c>
      <c r="R3037">
        <v>1</v>
      </c>
      <c r="S3037">
        <v>1.93689</v>
      </c>
      <c r="T3037">
        <v>1.93689</v>
      </c>
      <c r="U3037">
        <v>0.97865899999999995</v>
      </c>
      <c r="V3037">
        <v>56.149500000000003</v>
      </c>
      <c r="W3037">
        <v>2.0630600000000001</v>
      </c>
      <c r="X3037">
        <v>2.0632299999999999</v>
      </c>
      <c r="Y3037">
        <v>56.676499999999997</v>
      </c>
      <c r="Z3037">
        <v>2.12262</v>
      </c>
      <c r="AA3037">
        <v>2.12262</v>
      </c>
      <c r="AB3037">
        <v>56.714799999999997</v>
      </c>
      <c r="AC3037">
        <v>2.12622</v>
      </c>
      <c r="AD3037">
        <v>2.12622</v>
      </c>
      <c r="AE3037">
        <v>56.598500000000001</v>
      </c>
      <c r="AF3037">
        <v>2.11416</v>
      </c>
      <c r="AG3037">
        <v>2.1179600000000001</v>
      </c>
      <c r="AH3037">
        <v>56.598500000000001</v>
      </c>
      <c r="AI3037">
        <v>2.11416</v>
      </c>
      <c r="AJ3037">
        <v>2.11416</v>
      </c>
      <c r="AK3037">
        <v>56.710999999999999</v>
      </c>
      <c r="AL3037">
        <v>2.1259399999999999</v>
      </c>
      <c r="AM3037">
        <v>2.1259399999999999</v>
      </c>
      <c r="AN3037">
        <v>52.456800000000001</v>
      </c>
      <c r="AO3037">
        <v>1.82948</v>
      </c>
      <c r="AP3037">
        <v>1.82948</v>
      </c>
      <c r="AQ3037">
        <v>55.219000000000001</v>
      </c>
      <c r="AR3037">
        <v>1.9644600000000001</v>
      </c>
      <c r="AS3037">
        <v>1.9644600000000001</v>
      </c>
      <c r="AT3037">
        <v>56.598500000000001</v>
      </c>
      <c r="AU3037">
        <v>2.11416</v>
      </c>
      <c r="AV3037">
        <v>2.11416</v>
      </c>
    </row>
    <row r="3038" spans="1:48" x14ac:dyDescent="0.35">
      <c r="A3038">
        <v>1</v>
      </c>
      <c r="B3038">
        <v>1</v>
      </c>
      <c r="C3038">
        <v>1</v>
      </c>
      <c r="D3038">
        <v>1</v>
      </c>
      <c r="E3038">
        <v>1</v>
      </c>
      <c r="F3038">
        <v>1</v>
      </c>
      <c r="G3038">
        <v>11</v>
      </c>
      <c r="H3038">
        <v>11</v>
      </c>
      <c r="I3038">
        <v>11.5</v>
      </c>
      <c r="J3038">
        <v>0.24</v>
      </c>
      <c r="K3038">
        <v>58.0306</v>
      </c>
      <c r="L3038">
        <v>59.333399999999997</v>
      </c>
      <c r="M3038">
        <v>4.7087500000000002</v>
      </c>
      <c r="N3038">
        <v>4.7976200000000002</v>
      </c>
      <c r="O3038">
        <v>2.2766899999999999</v>
      </c>
      <c r="P3038">
        <v>2.43147</v>
      </c>
      <c r="Q3038">
        <v>0.99025399999999997</v>
      </c>
      <c r="R3038">
        <v>1</v>
      </c>
      <c r="S3038">
        <v>2.2614999999999998</v>
      </c>
      <c r="T3038">
        <v>2.2614999999999998</v>
      </c>
      <c r="U3038">
        <v>0.99025399999999997</v>
      </c>
      <c r="V3038">
        <v>58.610500000000002</v>
      </c>
      <c r="W3038">
        <v>2.3428</v>
      </c>
      <c r="X3038">
        <v>2.3428499999999999</v>
      </c>
      <c r="Y3038">
        <v>59.3367</v>
      </c>
      <c r="Z3038">
        <v>2.4317700000000002</v>
      </c>
      <c r="AA3038">
        <v>2.4317700000000002</v>
      </c>
      <c r="AB3038">
        <v>59.351500000000001</v>
      </c>
      <c r="AC3038">
        <v>2.4332400000000001</v>
      </c>
      <c r="AD3038">
        <v>2.4332400000000001</v>
      </c>
      <c r="AE3038">
        <v>59.247900000000001</v>
      </c>
      <c r="AF3038">
        <v>2.4209499999999999</v>
      </c>
      <c r="AG3038">
        <v>2.4226200000000002</v>
      </c>
      <c r="AH3038">
        <v>59.247900000000001</v>
      </c>
      <c r="AI3038">
        <v>2.4209499999999999</v>
      </c>
      <c r="AJ3038">
        <v>2.4209499999999999</v>
      </c>
      <c r="AK3038">
        <v>59.3508</v>
      </c>
      <c r="AL3038">
        <v>2.4331900000000002</v>
      </c>
      <c r="AM3038">
        <v>2.4331900000000002</v>
      </c>
      <c r="AN3038">
        <v>58.2898</v>
      </c>
      <c r="AO3038">
        <v>2.3381799999999999</v>
      </c>
      <c r="AP3038">
        <v>2.3381799999999999</v>
      </c>
      <c r="AQ3038">
        <v>57.606200000000001</v>
      </c>
      <c r="AR3038">
        <v>2.2268599999999998</v>
      </c>
      <c r="AS3038">
        <v>2.2268599999999998</v>
      </c>
      <c r="AT3038">
        <v>59.247900000000001</v>
      </c>
      <c r="AU3038">
        <v>2.4209499999999999</v>
      </c>
      <c r="AV3038">
        <v>2.4209499999999999</v>
      </c>
    </row>
    <row r="3039" spans="1:48" x14ac:dyDescent="0.35">
      <c r="A3039">
        <v>1</v>
      </c>
      <c r="B3039">
        <v>1</v>
      </c>
      <c r="C3039">
        <v>1</v>
      </c>
      <c r="D3039">
        <v>1</v>
      </c>
      <c r="E3039">
        <v>1</v>
      </c>
      <c r="F3039">
        <v>1</v>
      </c>
      <c r="G3039">
        <v>12</v>
      </c>
      <c r="H3039">
        <v>12</v>
      </c>
      <c r="I3039">
        <v>12.5</v>
      </c>
      <c r="J3039">
        <v>0.24</v>
      </c>
      <c r="K3039">
        <v>60.5745</v>
      </c>
      <c r="L3039">
        <v>61.756900000000002</v>
      </c>
      <c r="M3039">
        <v>4.8864999999999998</v>
      </c>
      <c r="N3039">
        <v>4.9753699999999998</v>
      </c>
      <c r="O3039">
        <v>2.58535</v>
      </c>
      <c r="P3039">
        <v>2.7379199999999999</v>
      </c>
      <c r="Q3039">
        <v>0.99526099999999995</v>
      </c>
      <c r="R3039">
        <v>1</v>
      </c>
      <c r="S3039">
        <v>2.5771500000000001</v>
      </c>
      <c r="T3039">
        <v>2.5771500000000001</v>
      </c>
      <c r="U3039">
        <v>0.99526099999999995</v>
      </c>
      <c r="V3039">
        <v>60.823099999999997</v>
      </c>
      <c r="W3039">
        <v>2.6150099999999998</v>
      </c>
      <c r="X3039">
        <v>2.6150199999999999</v>
      </c>
      <c r="Y3039">
        <v>61.757800000000003</v>
      </c>
      <c r="Z3039">
        <v>2.738</v>
      </c>
      <c r="AA3039">
        <v>2.738</v>
      </c>
      <c r="AB3039">
        <v>61.7637</v>
      </c>
      <c r="AC3039">
        <v>2.7386200000000001</v>
      </c>
      <c r="AD3039">
        <v>2.7386200000000001</v>
      </c>
      <c r="AE3039">
        <v>61.65</v>
      </c>
      <c r="AF3039">
        <v>2.7237399999999998</v>
      </c>
      <c r="AG3039">
        <v>2.7245200000000001</v>
      </c>
      <c r="AH3039">
        <v>61.65</v>
      </c>
      <c r="AI3039">
        <v>2.7237399999999998</v>
      </c>
      <c r="AJ3039">
        <v>2.7237399999999998</v>
      </c>
      <c r="AK3039">
        <v>61.763300000000001</v>
      </c>
      <c r="AL3039">
        <v>2.7385799999999998</v>
      </c>
      <c r="AM3039">
        <v>2.7385799999999998</v>
      </c>
      <c r="AN3039">
        <v>61.216900000000003</v>
      </c>
      <c r="AO3039">
        <v>2.6762999999999999</v>
      </c>
      <c r="AP3039">
        <v>2.6762999999999999</v>
      </c>
      <c r="AQ3039">
        <v>59.736699999999999</v>
      </c>
      <c r="AR3039">
        <v>2.4801199999999999</v>
      </c>
      <c r="AS3039">
        <v>2.4801199999999999</v>
      </c>
      <c r="AT3039">
        <v>61.65</v>
      </c>
      <c r="AU3039">
        <v>2.7237399999999998</v>
      </c>
      <c r="AV3039">
        <v>2.7237399999999998</v>
      </c>
    </row>
    <row r="3040" spans="1:48" x14ac:dyDescent="0.35">
      <c r="A3040">
        <v>1</v>
      </c>
      <c r="B3040">
        <v>1</v>
      </c>
      <c r="C3040">
        <v>1</v>
      </c>
      <c r="D3040">
        <v>1</v>
      </c>
      <c r="E3040">
        <v>1</v>
      </c>
      <c r="F3040">
        <v>1</v>
      </c>
      <c r="G3040">
        <v>13</v>
      </c>
      <c r="H3040">
        <v>13</v>
      </c>
      <c r="I3040">
        <v>13.5</v>
      </c>
      <c r="J3040">
        <v>0.24</v>
      </c>
      <c r="K3040">
        <v>62.883299999999998</v>
      </c>
      <c r="L3040">
        <v>63.956299999999999</v>
      </c>
      <c r="M3040">
        <v>5.0642399999999999</v>
      </c>
      <c r="N3040">
        <v>5.1531099999999999</v>
      </c>
      <c r="O3040">
        <v>2.8887900000000002</v>
      </c>
      <c r="P3040">
        <v>3.0376500000000002</v>
      </c>
      <c r="Q3040">
        <v>0.99753400000000003</v>
      </c>
      <c r="R3040">
        <v>1</v>
      </c>
      <c r="S3040">
        <v>2.8841199999999998</v>
      </c>
      <c r="T3040">
        <v>2.8841199999999998</v>
      </c>
      <c r="U3040">
        <v>0.99753400000000003</v>
      </c>
      <c r="V3040">
        <v>62.806399999999996</v>
      </c>
      <c r="W3040">
        <v>2.87642</v>
      </c>
      <c r="X3040">
        <v>2.87642</v>
      </c>
      <c r="Y3040">
        <v>63.956600000000002</v>
      </c>
      <c r="Z3040">
        <v>3.0376799999999999</v>
      </c>
      <c r="AA3040">
        <v>3.0376799999999999</v>
      </c>
      <c r="AB3040">
        <v>63.959099999999999</v>
      </c>
      <c r="AC3040">
        <v>3.03796</v>
      </c>
      <c r="AD3040">
        <v>3.03796</v>
      </c>
      <c r="AE3040">
        <v>63.827300000000001</v>
      </c>
      <c r="AF3040">
        <v>3.0193500000000002</v>
      </c>
      <c r="AG3040">
        <v>3.0197500000000002</v>
      </c>
      <c r="AH3040">
        <v>63.827300000000001</v>
      </c>
      <c r="AI3040">
        <v>3.0193500000000002</v>
      </c>
      <c r="AJ3040">
        <v>3.0193500000000002</v>
      </c>
      <c r="AK3040">
        <v>63.9589</v>
      </c>
      <c r="AL3040">
        <v>3.0379200000000002</v>
      </c>
      <c r="AM3040">
        <v>3.0379200000000002</v>
      </c>
      <c r="AN3040">
        <v>63.525599999999997</v>
      </c>
      <c r="AO3040">
        <v>2.9814400000000001</v>
      </c>
      <c r="AP3040">
        <v>2.9814400000000001</v>
      </c>
      <c r="AQ3040">
        <v>61.6342</v>
      </c>
      <c r="AR3040">
        <v>2.7214900000000002</v>
      </c>
      <c r="AS3040">
        <v>2.7214900000000002</v>
      </c>
      <c r="AT3040">
        <v>63.827300000000001</v>
      </c>
      <c r="AU3040">
        <v>3.0193500000000002</v>
      </c>
      <c r="AV3040">
        <v>3.0193500000000002</v>
      </c>
    </row>
    <row r="3041" spans="1:48" x14ac:dyDescent="0.35">
      <c r="A3041">
        <v>1</v>
      </c>
      <c r="B3041">
        <v>1</v>
      </c>
      <c r="C3041">
        <v>1</v>
      </c>
      <c r="D3041">
        <v>1</v>
      </c>
      <c r="E3041">
        <v>1</v>
      </c>
      <c r="F3041">
        <v>1</v>
      </c>
      <c r="G3041">
        <v>14</v>
      </c>
      <c r="H3041">
        <v>14</v>
      </c>
      <c r="I3041">
        <v>14.5</v>
      </c>
      <c r="J3041">
        <v>0.24</v>
      </c>
      <c r="K3041">
        <v>64.9786</v>
      </c>
      <c r="L3041">
        <v>65.952500000000001</v>
      </c>
      <c r="M3041">
        <v>5.2419799999999999</v>
      </c>
      <c r="N3041">
        <v>5.3308499999999999</v>
      </c>
      <c r="O3041">
        <v>3.1842100000000002</v>
      </c>
      <c r="P3041">
        <v>3.32823</v>
      </c>
      <c r="Q3041">
        <v>0.99862799999999996</v>
      </c>
      <c r="R3041">
        <v>1</v>
      </c>
      <c r="S3041">
        <v>3.1814</v>
      </c>
      <c r="T3041">
        <v>3.1814</v>
      </c>
      <c r="U3041">
        <v>0.99862799999999996</v>
      </c>
      <c r="V3041">
        <v>64.580500000000001</v>
      </c>
      <c r="W3041">
        <v>3.1248100000000001</v>
      </c>
      <c r="X3041">
        <v>3.1248100000000001</v>
      </c>
      <c r="Y3041">
        <v>65.952600000000004</v>
      </c>
      <c r="Z3041">
        <v>3.3282400000000001</v>
      </c>
      <c r="AA3041">
        <v>3.3282400000000001</v>
      </c>
      <c r="AB3041">
        <v>65.953800000000001</v>
      </c>
      <c r="AC3041">
        <v>3.3283700000000001</v>
      </c>
      <c r="AD3041">
        <v>3.3283700000000001</v>
      </c>
      <c r="AE3041">
        <v>65.8005</v>
      </c>
      <c r="AF3041">
        <v>3.3053599999999999</v>
      </c>
      <c r="AG3041">
        <v>3.30558</v>
      </c>
      <c r="AH3041">
        <v>65.8005</v>
      </c>
      <c r="AI3041">
        <v>3.3053599999999999</v>
      </c>
      <c r="AJ3041">
        <v>3.3053599999999999</v>
      </c>
      <c r="AK3041">
        <v>65.953599999999994</v>
      </c>
      <c r="AL3041">
        <v>3.3283499999999999</v>
      </c>
      <c r="AM3041">
        <v>3.3283499999999999</v>
      </c>
      <c r="AN3041">
        <v>65.557900000000004</v>
      </c>
      <c r="AO3041">
        <v>3.2723599999999999</v>
      </c>
      <c r="AP3041">
        <v>3.2723599999999999</v>
      </c>
      <c r="AQ3041">
        <v>63.320300000000003</v>
      </c>
      <c r="AR3041">
        <v>2.94896</v>
      </c>
      <c r="AS3041">
        <v>2.94896</v>
      </c>
      <c r="AT3041">
        <v>65.8005</v>
      </c>
      <c r="AU3041">
        <v>3.3053599999999999</v>
      </c>
      <c r="AV3041">
        <v>3.3053599999999999</v>
      </c>
    </row>
    <row r="3042" spans="1:48" x14ac:dyDescent="0.35">
      <c r="A3042">
        <v>1</v>
      </c>
      <c r="B3042">
        <v>1</v>
      </c>
      <c r="C3042">
        <v>1</v>
      </c>
      <c r="D3042">
        <v>1</v>
      </c>
      <c r="E3042">
        <v>1</v>
      </c>
      <c r="F3042">
        <v>1</v>
      </c>
      <c r="G3042">
        <v>15</v>
      </c>
      <c r="H3042">
        <v>15</v>
      </c>
      <c r="I3042">
        <v>15.5</v>
      </c>
      <c r="J3042">
        <v>0.24</v>
      </c>
      <c r="K3042">
        <v>66.880300000000005</v>
      </c>
      <c r="L3042">
        <v>67.764099999999999</v>
      </c>
      <c r="M3042">
        <v>5.4197199999999999</v>
      </c>
      <c r="N3042">
        <v>5.5086000000000004</v>
      </c>
      <c r="O3042">
        <v>3.4694799999999999</v>
      </c>
      <c r="P3042">
        <v>3.6078000000000001</v>
      </c>
      <c r="Q3042">
        <v>0.99918700000000005</v>
      </c>
      <c r="R3042">
        <v>1</v>
      </c>
      <c r="S3042">
        <v>3.4676999999999998</v>
      </c>
      <c r="T3042">
        <v>3.4676999999999998</v>
      </c>
      <c r="U3042">
        <v>0.99918700000000005</v>
      </c>
      <c r="V3042">
        <v>66.1648</v>
      </c>
      <c r="W3042">
        <v>3.3586499999999999</v>
      </c>
      <c r="X3042">
        <v>3.3586499999999999</v>
      </c>
      <c r="Y3042">
        <v>67.764200000000002</v>
      </c>
      <c r="Z3042">
        <v>3.6078000000000001</v>
      </c>
      <c r="AA3042">
        <v>3.6078000000000001</v>
      </c>
      <c r="AB3042">
        <v>67.764799999999994</v>
      </c>
      <c r="AC3042">
        <v>3.6078800000000002</v>
      </c>
      <c r="AD3042">
        <v>3.6078800000000002</v>
      </c>
      <c r="AE3042">
        <v>67.588499999999996</v>
      </c>
      <c r="AF3042">
        <v>3.5799400000000001</v>
      </c>
      <c r="AG3042">
        <v>3.5800700000000001</v>
      </c>
      <c r="AH3042">
        <v>67.588499999999996</v>
      </c>
      <c r="AI3042">
        <v>3.5799400000000001</v>
      </c>
      <c r="AJ3042">
        <v>3.5799400000000001</v>
      </c>
      <c r="AK3042">
        <v>67.764600000000002</v>
      </c>
      <c r="AL3042">
        <v>3.6078600000000001</v>
      </c>
      <c r="AM3042">
        <v>3.6078600000000001</v>
      </c>
      <c r="AN3042">
        <v>67.385800000000003</v>
      </c>
      <c r="AO3042">
        <v>3.5508700000000002</v>
      </c>
      <c r="AP3042">
        <v>3.5508700000000002</v>
      </c>
      <c r="AQ3042">
        <v>64.814499999999995</v>
      </c>
      <c r="AR3042">
        <v>3.1611699999999998</v>
      </c>
      <c r="AS3042">
        <v>3.1611699999999998</v>
      </c>
      <c r="AT3042">
        <v>67.588499999999996</v>
      </c>
      <c r="AU3042">
        <v>3.5799400000000001</v>
      </c>
      <c r="AV3042">
        <v>3.5799400000000001</v>
      </c>
    </row>
    <row r="3043" spans="1:48" x14ac:dyDescent="0.35">
      <c r="A3043">
        <v>1</v>
      </c>
      <c r="B3043">
        <v>1</v>
      </c>
      <c r="C3043">
        <v>1</v>
      </c>
      <c r="D3043">
        <v>1</v>
      </c>
      <c r="E3043">
        <v>1</v>
      </c>
      <c r="F3043">
        <v>1</v>
      </c>
      <c r="G3043">
        <v>16</v>
      </c>
      <c r="H3043">
        <v>16</v>
      </c>
      <c r="I3043">
        <v>16.5</v>
      </c>
      <c r="J3043">
        <v>0.24</v>
      </c>
      <c r="K3043">
        <v>68.606099999999998</v>
      </c>
      <c r="L3043">
        <v>69.408299999999997</v>
      </c>
      <c r="M3043">
        <v>5.5974700000000004</v>
      </c>
      <c r="N3043">
        <v>5.6863400000000004</v>
      </c>
      <c r="O3043">
        <v>3.7430300000000001</v>
      </c>
      <c r="P3043">
        <v>3.8750599999999999</v>
      </c>
      <c r="Q3043">
        <v>0.99948800000000004</v>
      </c>
      <c r="R3043">
        <v>1</v>
      </c>
      <c r="S3043">
        <v>3.7418499999999999</v>
      </c>
      <c r="T3043">
        <v>3.7418499999999999</v>
      </c>
      <c r="U3043">
        <v>0.99948800000000004</v>
      </c>
      <c r="V3043">
        <v>67.576700000000002</v>
      </c>
      <c r="W3043">
        <v>3.5769799999999998</v>
      </c>
      <c r="X3043">
        <v>3.5769899999999999</v>
      </c>
      <c r="Y3043">
        <v>69.408299999999997</v>
      </c>
      <c r="Z3043">
        <v>3.87507</v>
      </c>
      <c r="AA3043">
        <v>3.87507</v>
      </c>
      <c r="AB3043">
        <v>69.408699999999996</v>
      </c>
      <c r="AC3043">
        <v>3.8751099999999998</v>
      </c>
      <c r="AD3043">
        <v>3.8751099999999998</v>
      </c>
      <c r="AE3043">
        <v>69.208200000000005</v>
      </c>
      <c r="AF3043">
        <v>3.8418199999999998</v>
      </c>
      <c r="AG3043">
        <v>3.8418999999999999</v>
      </c>
      <c r="AH3043">
        <v>69.208200000000005</v>
      </c>
      <c r="AI3043">
        <v>3.8418199999999998</v>
      </c>
      <c r="AJ3043">
        <v>3.8418199999999998</v>
      </c>
      <c r="AK3043">
        <v>69.408600000000007</v>
      </c>
      <c r="AL3043">
        <v>3.8751000000000002</v>
      </c>
      <c r="AM3043">
        <v>3.8751000000000002</v>
      </c>
      <c r="AN3043">
        <v>69.0381</v>
      </c>
      <c r="AO3043">
        <v>3.8164899999999999</v>
      </c>
      <c r="AP3043">
        <v>3.8164899999999999</v>
      </c>
      <c r="AQ3043">
        <v>66.134600000000006</v>
      </c>
      <c r="AR3043">
        <v>3.3572899999999999</v>
      </c>
      <c r="AS3043">
        <v>3.3572899999999999</v>
      </c>
      <c r="AT3043">
        <v>69.208200000000005</v>
      </c>
      <c r="AU3043">
        <v>3.8418199999999998</v>
      </c>
      <c r="AV3043">
        <v>3.8418199999999998</v>
      </c>
    </row>
    <row r="3044" spans="1:48" x14ac:dyDescent="0.35">
      <c r="A3044">
        <v>1</v>
      </c>
      <c r="B3044">
        <v>1</v>
      </c>
      <c r="C3044">
        <v>1</v>
      </c>
      <c r="D3044">
        <v>1</v>
      </c>
      <c r="E3044">
        <v>1</v>
      </c>
      <c r="F3044">
        <v>1</v>
      </c>
      <c r="G3044">
        <v>17</v>
      </c>
      <c r="H3044">
        <v>17</v>
      </c>
      <c r="I3044">
        <v>17.5</v>
      </c>
      <c r="J3044">
        <v>0.24</v>
      </c>
      <c r="K3044">
        <v>70.172499999999999</v>
      </c>
      <c r="L3044">
        <v>70.900499999999994</v>
      </c>
      <c r="M3044">
        <v>5.7752100000000004</v>
      </c>
      <c r="N3044">
        <v>5.8640800000000004</v>
      </c>
      <c r="O3044">
        <v>4.0038</v>
      </c>
      <c r="P3044">
        <v>4.1291700000000002</v>
      </c>
      <c r="Q3044">
        <v>0.99965899999999996</v>
      </c>
      <c r="R3044">
        <v>1</v>
      </c>
      <c r="S3044">
        <v>4.00298</v>
      </c>
      <c r="T3044">
        <v>4.00298</v>
      </c>
      <c r="U3044">
        <v>0.99965899999999996</v>
      </c>
      <c r="V3044">
        <v>68.832400000000007</v>
      </c>
      <c r="W3044">
        <v>3.7793100000000002</v>
      </c>
      <c r="X3044">
        <v>3.7793100000000002</v>
      </c>
      <c r="Y3044">
        <v>70.900499999999994</v>
      </c>
      <c r="Z3044">
        <v>4.1291700000000002</v>
      </c>
      <c r="AA3044">
        <v>4.1291700000000002</v>
      </c>
      <c r="AB3044">
        <v>70.900700000000001</v>
      </c>
      <c r="AC3044">
        <v>4.1292</v>
      </c>
      <c r="AD3044">
        <v>4.1292</v>
      </c>
      <c r="AE3044">
        <v>70.675200000000004</v>
      </c>
      <c r="AF3044">
        <v>4.0901699999999996</v>
      </c>
      <c r="AG3044">
        <v>4.0902200000000004</v>
      </c>
      <c r="AH3044">
        <v>70.675200000000004</v>
      </c>
      <c r="AI3044">
        <v>4.0901699999999996</v>
      </c>
      <c r="AJ3044">
        <v>4.0901699999999996</v>
      </c>
      <c r="AK3044">
        <v>70.900599999999997</v>
      </c>
      <c r="AL3044">
        <v>4.1291900000000004</v>
      </c>
      <c r="AM3044">
        <v>4.1291900000000004</v>
      </c>
      <c r="AN3044">
        <v>70.533799999999999</v>
      </c>
      <c r="AO3044">
        <v>4.0685900000000004</v>
      </c>
      <c r="AP3044">
        <v>4.0685900000000004</v>
      </c>
      <c r="AQ3044">
        <v>67.296899999999994</v>
      </c>
      <c r="AR3044">
        <v>3.5369299999999999</v>
      </c>
      <c r="AS3044">
        <v>3.5369299999999999</v>
      </c>
      <c r="AT3044">
        <v>70.675200000000004</v>
      </c>
      <c r="AU3044">
        <v>4.0901699999999996</v>
      </c>
      <c r="AV3044">
        <v>4.0901699999999996</v>
      </c>
    </row>
    <row r="3045" spans="1:48" x14ac:dyDescent="0.35">
      <c r="A3045">
        <v>1</v>
      </c>
      <c r="B3045">
        <v>1</v>
      </c>
      <c r="C3045">
        <v>1</v>
      </c>
      <c r="D3045">
        <v>1</v>
      </c>
      <c r="E3045">
        <v>1</v>
      </c>
      <c r="F3045">
        <v>1</v>
      </c>
      <c r="G3045">
        <v>18</v>
      </c>
      <c r="H3045">
        <v>18</v>
      </c>
      <c r="I3045">
        <v>18.5</v>
      </c>
      <c r="J3045">
        <v>0.24</v>
      </c>
      <c r="K3045">
        <v>71.594099999999997</v>
      </c>
      <c r="L3045">
        <v>72.254800000000003</v>
      </c>
      <c r="M3045">
        <v>5.9529500000000004</v>
      </c>
      <c r="N3045">
        <v>6.04183</v>
      </c>
      <c r="O3045">
        <v>4.2511099999999997</v>
      </c>
      <c r="P3045">
        <v>4.3696000000000002</v>
      </c>
      <c r="Q3045">
        <v>0.99976200000000004</v>
      </c>
      <c r="R3045">
        <v>1</v>
      </c>
      <c r="S3045">
        <v>4.2505100000000002</v>
      </c>
      <c r="T3045">
        <v>4.2505100000000002</v>
      </c>
      <c r="U3045">
        <v>0.99976200000000004</v>
      </c>
      <c r="V3045">
        <v>69.946299999999994</v>
      </c>
      <c r="W3045">
        <v>3.9654699999999998</v>
      </c>
      <c r="X3045">
        <v>3.9654699999999998</v>
      </c>
      <c r="Y3045">
        <v>72.2547</v>
      </c>
      <c r="Z3045">
        <v>4.3696000000000002</v>
      </c>
      <c r="AA3045">
        <v>4.3696000000000002</v>
      </c>
      <c r="AB3045">
        <v>72.254800000000003</v>
      </c>
      <c r="AC3045">
        <v>4.3696200000000003</v>
      </c>
      <c r="AD3045">
        <v>4.3696200000000003</v>
      </c>
      <c r="AE3045">
        <v>72.003699999999995</v>
      </c>
      <c r="AF3045">
        <v>4.3245100000000001</v>
      </c>
      <c r="AG3045">
        <v>4.3245500000000003</v>
      </c>
      <c r="AH3045">
        <v>72.003699999999995</v>
      </c>
      <c r="AI3045">
        <v>4.3245100000000001</v>
      </c>
      <c r="AJ3045">
        <v>4.3245100000000001</v>
      </c>
      <c r="AK3045">
        <v>72.254800000000003</v>
      </c>
      <c r="AL3045">
        <v>4.3696200000000003</v>
      </c>
      <c r="AM3045">
        <v>4.3696200000000003</v>
      </c>
      <c r="AN3045">
        <v>71.888300000000001</v>
      </c>
      <c r="AO3045">
        <v>4.3067700000000002</v>
      </c>
      <c r="AP3045">
        <v>4.3067700000000002</v>
      </c>
      <c r="AQ3045">
        <v>68.316000000000003</v>
      </c>
      <c r="AR3045">
        <v>3.7000600000000001</v>
      </c>
      <c r="AS3045">
        <v>3.7000600000000001</v>
      </c>
      <c r="AT3045">
        <v>72.003699999999995</v>
      </c>
      <c r="AU3045">
        <v>4.3245100000000001</v>
      </c>
      <c r="AV3045">
        <v>4.3245100000000001</v>
      </c>
    </row>
    <row r="3046" spans="1:48" x14ac:dyDescent="0.35">
      <c r="A3046">
        <v>1</v>
      </c>
      <c r="B3046">
        <v>1</v>
      </c>
      <c r="C3046">
        <v>1</v>
      </c>
      <c r="D3046">
        <v>1</v>
      </c>
      <c r="E3046">
        <v>1</v>
      </c>
      <c r="F3046">
        <v>1</v>
      </c>
      <c r="G3046">
        <v>19</v>
      </c>
      <c r="H3046">
        <v>19</v>
      </c>
      <c r="I3046">
        <v>19.5</v>
      </c>
      <c r="J3046">
        <v>0.24</v>
      </c>
      <c r="K3046">
        <v>72.884200000000007</v>
      </c>
      <c r="L3046">
        <v>73.483900000000006</v>
      </c>
      <c r="M3046">
        <v>6.1307</v>
      </c>
      <c r="N3046">
        <v>6.21957</v>
      </c>
      <c r="O3046">
        <v>4.4846199999999996</v>
      </c>
      <c r="P3046">
        <v>4.5961400000000001</v>
      </c>
      <c r="Q3046">
        <v>0.99982499999999996</v>
      </c>
      <c r="R3046">
        <v>1</v>
      </c>
      <c r="S3046">
        <v>4.4841600000000001</v>
      </c>
      <c r="T3046">
        <v>4.4841600000000001</v>
      </c>
      <c r="U3046">
        <v>0.99982499999999996</v>
      </c>
      <c r="V3046">
        <v>70.931799999999996</v>
      </c>
      <c r="W3046">
        <v>4.1356299999999999</v>
      </c>
      <c r="X3046">
        <v>4.1356299999999999</v>
      </c>
      <c r="Y3046">
        <v>73.483500000000006</v>
      </c>
      <c r="Z3046">
        <v>4.5961400000000001</v>
      </c>
      <c r="AA3046">
        <v>4.5961400000000001</v>
      </c>
      <c r="AB3046">
        <v>73.483599999999996</v>
      </c>
      <c r="AC3046">
        <v>4.5961600000000002</v>
      </c>
      <c r="AD3046">
        <v>4.5961600000000002</v>
      </c>
      <c r="AE3046">
        <v>73.206100000000006</v>
      </c>
      <c r="AF3046">
        <v>4.5446600000000004</v>
      </c>
      <c r="AG3046">
        <v>4.5446900000000001</v>
      </c>
      <c r="AH3046">
        <v>73.206100000000006</v>
      </c>
      <c r="AI3046">
        <v>4.5446600000000004</v>
      </c>
      <c r="AJ3046">
        <v>4.5446600000000004</v>
      </c>
      <c r="AK3046">
        <v>73.483500000000006</v>
      </c>
      <c r="AL3046">
        <v>4.5961499999999997</v>
      </c>
      <c r="AM3046">
        <v>4.5961499999999997</v>
      </c>
      <c r="AN3046">
        <v>73.114800000000002</v>
      </c>
      <c r="AO3046">
        <v>4.5308299999999999</v>
      </c>
      <c r="AP3046">
        <v>4.5308299999999999</v>
      </c>
      <c r="AQ3046">
        <v>69.205299999999994</v>
      </c>
      <c r="AR3046">
        <v>3.84693</v>
      </c>
      <c r="AS3046">
        <v>3.84693</v>
      </c>
      <c r="AT3046">
        <v>73.206100000000006</v>
      </c>
      <c r="AU3046">
        <v>4.5446600000000004</v>
      </c>
      <c r="AV3046">
        <v>4.5446600000000004</v>
      </c>
    </row>
    <row r="3047" spans="1:48" x14ac:dyDescent="0.35">
      <c r="A3047">
        <v>1</v>
      </c>
      <c r="B3047">
        <v>1</v>
      </c>
      <c r="C3047">
        <v>1</v>
      </c>
      <c r="D3047">
        <v>1</v>
      </c>
      <c r="E3047">
        <v>1</v>
      </c>
      <c r="F3047">
        <v>1</v>
      </c>
      <c r="G3047">
        <v>20</v>
      </c>
      <c r="H3047">
        <v>20</v>
      </c>
      <c r="I3047">
        <v>20.5</v>
      </c>
      <c r="J3047">
        <v>0.24</v>
      </c>
      <c r="K3047">
        <v>74.055099999999996</v>
      </c>
      <c r="L3047">
        <v>74.599400000000003</v>
      </c>
      <c r="M3047">
        <v>6.30844</v>
      </c>
      <c r="N3047">
        <v>6.3973100000000001</v>
      </c>
      <c r="O3047">
        <v>4.7041899999999996</v>
      </c>
      <c r="P3047">
        <v>4.8087600000000004</v>
      </c>
      <c r="Q3047">
        <v>0.99986600000000003</v>
      </c>
      <c r="R3047">
        <v>1</v>
      </c>
      <c r="S3047">
        <v>4.70383</v>
      </c>
      <c r="T3047">
        <v>4.70383</v>
      </c>
      <c r="U3047">
        <v>0.99986600000000003</v>
      </c>
      <c r="V3047">
        <v>71.800899999999999</v>
      </c>
      <c r="W3047">
        <v>4.2901499999999997</v>
      </c>
      <c r="X3047">
        <v>4.2901499999999997</v>
      </c>
      <c r="Y3047">
        <v>74.598200000000006</v>
      </c>
      <c r="Z3047">
        <v>4.8087600000000004</v>
      </c>
      <c r="AA3047">
        <v>4.8087600000000004</v>
      </c>
      <c r="AB3047">
        <v>74.598299999999995</v>
      </c>
      <c r="AC3047">
        <v>4.80877</v>
      </c>
      <c r="AD3047">
        <v>4.80877</v>
      </c>
      <c r="AE3047">
        <v>74.2941</v>
      </c>
      <c r="AF3047">
        <v>4.7506399999999998</v>
      </c>
      <c r="AG3047">
        <v>4.7506700000000004</v>
      </c>
      <c r="AH3047">
        <v>74.2941</v>
      </c>
      <c r="AI3047">
        <v>4.7506399999999998</v>
      </c>
      <c r="AJ3047">
        <v>4.7506399999999998</v>
      </c>
      <c r="AK3047">
        <v>74.598200000000006</v>
      </c>
      <c r="AL3047">
        <v>4.8087600000000004</v>
      </c>
      <c r="AM3047">
        <v>4.8087600000000004</v>
      </c>
      <c r="AN3047">
        <v>74.225099999999998</v>
      </c>
      <c r="AO3047">
        <v>4.7407700000000004</v>
      </c>
      <c r="AP3047">
        <v>4.7407700000000004</v>
      </c>
      <c r="AQ3047">
        <v>69.977000000000004</v>
      </c>
      <c r="AR3047">
        <v>3.9780099999999998</v>
      </c>
      <c r="AS3047">
        <v>3.9780099999999998</v>
      </c>
      <c r="AT3047">
        <v>74.2941</v>
      </c>
      <c r="AU3047">
        <v>4.7506399999999998</v>
      </c>
      <c r="AV3047">
        <v>4.7506399999999998</v>
      </c>
    </row>
    <row r="3048" spans="1:48" x14ac:dyDescent="0.35">
      <c r="A3048">
        <v>1</v>
      </c>
      <c r="B3048">
        <v>1</v>
      </c>
      <c r="C3048">
        <v>1</v>
      </c>
      <c r="D3048">
        <v>1</v>
      </c>
      <c r="E3048">
        <v>1</v>
      </c>
      <c r="F3048">
        <v>1</v>
      </c>
      <c r="G3048">
        <v>21</v>
      </c>
      <c r="H3048">
        <v>21</v>
      </c>
      <c r="I3048">
        <v>21.5</v>
      </c>
      <c r="J3048">
        <v>0.24</v>
      </c>
      <c r="K3048">
        <v>75.117800000000003</v>
      </c>
      <c r="L3048">
        <v>75.611699999999999</v>
      </c>
      <c r="M3048">
        <v>6.4861800000000001</v>
      </c>
      <c r="N3048">
        <v>6.5750500000000001</v>
      </c>
      <c r="O3048">
        <v>4.9098699999999997</v>
      </c>
      <c r="P3048">
        <v>5.0075399999999997</v>
      </c>
      <c r="Q3048">
        <v>0.99989300000000003</v>
      </c>
      <c r="R3048">
        <v>1</v>
      </c>
      <c r="S3048">
        <v>4.9095800000000001</v>
      </c>
      <c r="T3048">
        <v>4.9095800000000001</v>
      </c>
      <c r="U3048">
        <v>0.99989300000000003</v>
      </c>
      <c r="V3048">
        <v>72.564599999999999</v>
      </c>
      <c r="W3048">
        <v>4.4295999999999998</v>
      </c>
      <c r="X3048">
        <v>4.4295999999999998</v>
      </c>
      <c r="Y3048">
        <v>75.608800000000002</v>
      </c>
      <c r="Z3048">
        <v>5.0075399999999997</v>
      </c>
      <c r="AA3048">
        <v>5.0075399999999997</v>
      </c>
      <c r="AB3048">
        <v>75.608900000000006</v>
      </c>
      <c r="AC3048">
        <v>5.0075500000000002</v>
      </c>
      <c r="AD3048">
        <v>5.0075500000000002</v>
      </c>
      <c r="AE3048">
        <v>75.277900000000002</v>
      </c>
      <c r="AF3048">
        <v>4.9426300000000003</v>
      </c>
      <c r="AG3048">
        <v>4.9426500000000004</v>
      </c>
      <c r="AH3048">
        <v>75.277900000000002</v>
      </c>
      <c r="AI3048">
        <v>4.9426300000000003</v>
      </c>
      <c r="AJ3048">
        <v>4.9426300000000003</v>
      </c>
      <c r="AK3048">
        <v>75.608900000000006</v>
      </c>
      <c r="AL3048">
        <v>5.0075399999999997</v>
      </c>
      <c r="AM3048">
        <v>5.0075399999999997</v>
      </c>
      <c r="AN3048">
        <v>75.229299999999995</v>
      </c>
      <c r="AO3048">
        <v>4.9366899999999996</v>
      </c>
      <c r="AP3048">
        <v>4.9366899999999996</v>
      </c>
      <c r="AQ3048">
        <v>70.642099999999999</v>
      </c>
      <c r="AR3048">
        <v>4.0939100000000002</v>
      </c>
      <c r="AS3048">
        <v>4.0939100000000002</v>
      </c>
      <c r="AT3048">
        <v>75.277900000000002</v>
      </c>
      <c r="AU3048">
        <v>4.9426300000000003</v>
      </c>
      <c r="AV3048">
        <v>4.9426300000000003</v>
      </c>
    </row>
    <row r="3049" spans="1:48" x14ac:dyDescent="0.35">
      <c r="A3049">
        <v>1</v>
      </c>
      <c r="B3049">
        <v>1</v>
      </c>
      <c r="C3049">
        <v>1</v>
      </c>
      <c r="D3049">
        <v>1</v>
      </c>
      <c r="E3049">
        <v>1</v>
      </c>
      <c r="F3049">
        <v>1</v>
      </c>
      <c r="G3049">
        <v>22</v>
      </c>
      <c r="H3049">
        <v>22</v>
      </c>
      <c r="I3049">
        <v>22.5</v>
      </c>
      <c r="J3049">
        <v>0.24</v>
      </c>
      <c r="K3049">
        <v>76.082300000000004</v>
      </c>
      <c r="L3049">
        <v>76.530500000000004</v>
      </c>
      <c r="M3049">
        <v>6.6639299999999997</v>
      </c>
      <c r="N3049">
        <v>6.7527999999999997</v>
      </c>
      <c r="O3049">
        <v>5.1017999999999999</v>
      </c>
      <c r="P3049">
        <v>5.1926699999999997</v>
      </c>
      <c r="Q3049">
        <v>0.99991200000000002</v>
      </c>
      <c r="R3049">
        <v>1</v>
      </c>
      <c r="S3049">
        <v>5.1015600000000001</v>
      </c>
      <c r="T3049">
        <v>5.1015600000000001</v>
      </c>
      <c r="U3049">
        <v>0.99991200000000002</v>
      </c>
      <c r="V3049">
        <v>73.233000000000004</v>
      </c>
      <c r="W3049">
        <v>4.5546600000000002</v>
      </c>
      <c r="X3049">
        <v>4.5546600000000002</v>
      </c>
      <c r="Y3049">
        <v>76.5244</v>
      </c>
      <c r="Z3049">
        <v>5.1926699999999997</v>
      </c>
      <c r="AA3049">
        <v>5.1926699999999997</v>
      </c>
      <c r="AB3049">
        <v>76.5244</v>
      </c>
      <c r="AC3049">
        <v>5.1926800000000002</v>
      </c>
      <c r="AD3049">
        <v>5.1926800000000002</v>
      </c>
      <c r="AE3049">
        <v>76.166600000000003</v>
      </c>
      <c r="AF3049">
        <v>5.1208900000000002</v>
      </c>
      <c r="AG3049">
        <v>5.1209100000000003</v>
      </c>
      <c r="AH3049">
        <v>76.166600000000003</v>
      </c>
      <c r="AI3049">
        <v>5.1208900000000002</v>
      </c>
      <c r="AJ3049">
        <v>5.1208900000000002</v>
      </c>
      <c r="AK3049">
        <v>76.5244</v>
      </c>
      <c r="AL3049">
        <v>5.1926800000000002</v>
      </c>
      <c r="AM3049">
        <v>5.1926800000000002</v>
      </c>
      <c r="AN3049">
        <v>76.135999999999996</v>
      </c>
      <c r="AO3049">
        <v>5.11876</v>
      </c>
      <c r="AP3049">
        <v>5.11876</v>
      </c>
      <c r="AQ3049">
        <v>71.210599999999999</v>
      </c>
      <c r="AR3049">
        <v>4.1953899999999997</v>
      </c>
      <c r="AS3049">
        <v>4.1953899999999997</v>
      </c>
      <c r="AT3049">
        <v>76.166600000000003</v>
      </c>
      <c r="AU3049">
        <v>5.1208900000000002</v>
      </c>
      <c r="AV3049">
        <v>5.1208900000000002</v>
      </c>
    </row>
    <row r="3050" spans="1:48" x14ac:dyDescent="0.35">
      <c r="A3050">
        <v>1</v>
      </c>
      <c r="B3050">
        <v>1</v>
      </c>
      <c r="C3050">
        <v>1</v>
      </c>
      <c r="D3050">
        <v>1</v>
      </c>
      <c r="E3050">
        <v>1</v>
      </c>
      <c r="F3050">
        <v>1</v>
      </c>
      <c r="G3050">
        <v>23</v>
      </c>
      <c r="H3050">
        <v>23</v>
      </c>
      <c r="I3050">
        <v>23.5</v>
      </c>
      <c r="J3050">
        <v>0.24</v>
      </c>
      <c r="K3050">
        <v>76.957599999999999</v>
      </c>
      <c r="L3050">
        <v>77.364400000000003</v>
      </c>
      <c r="M3050">
        <v>6.8416699999999997</v>
      </c>
      <c r="N3050">
        <v>6.9305399999999997</v>
      </c>
      <c r="O3050">
        <v>5.2801999999999998</v>
      </c>
      <c r="P3050">
        <v>5.3644100000000003</v>
      </c>
      <c r="Q3050">
        <v>0.99992499999999995</v>
      </c>
      <c r="R3050">
        <v>1</v>
      </c>
      <c r="S3050">
        <v>5.2799899999999997</v>
      </c>
      <c r="T3050">
        <v>5.2799899999999997</v>
      </c>
      <c r="U3050">
        <v>0.99992499999999995</v>
      </c>
      <c r="V3050">
        <v>73.815200000000004</v>
      </c>
      <c r="W3050">
        <v>4.6661000000000001</v>
      </c>
      <c r="X3050">
        <v>4.6661000000000001</v>
      </c>
      <c r="Y3050">
        <v>77.352699999999999</v>
      </c>
      <c r="Z3050">
        <v>5.36442</v>
      </c>
      <c r="AA3050">
        <v>5.36442</v>
      </c>
      <c r="AB3050">
        <v>77.352699999999999</v>
      </c>
      <c r="AC3050">
        <v>5.36442</v>
      </c>
      <c r="AD3050">
        <v>5.36442</v>
      </c>
      <c r="AE3050">
        <v>76.968299999999999</v>
      </c>
      <c r="AF3050">
        <v>5.2857700000000003</v>
      </c>
      <c r="AG3050">
        <v>5.2857900000000004</v>
      </c>
      <c r="AH3050">
        <v>76.968299999999999</v>
      </c>
      <c r="AI3050">
        <v>5.2857700000000003</v>
      </c>
      <c r="AJ3050">
        <v>5.2857700000000003</v>
      </c>
      <c r="AK3050">
        <v>77.352699999999999</v>
      </c>
      <c r="AL3050">
        <v>5.36442</v>
      </c>
      <c r="AM3050">
        <v>5.36442</v>
      </c>
      <c r="AN3050">
        <v>76.952399999999997</v>
      </c>
      <c r="AO3050">
        <v>5.2871699999999997</v>
      </c>
      <c r="AP3050">
        <v>5.2871699999999997</v>
      </c>
      <c r="AQ3050">
        <v>71.691900000000004</v>
      </c>
      <c r="AR3050">
        <v>4.2832699999999999</v>
      </c>
      <c r="AS3050">
        <v>4.2832699999999999</v>
      </c>
      <c r="AT3050">
        <v>76.968299999999999</v>
      </c>
      <c r="AU3050">
        <v>5.2857700000000003</v>
      </c>
      <c r="AV3050">
        <v>5.2857700000000003</v>
      </c>
    </row>
    <row r="3051" spans="1:48" x14ac:dyDescent="0.35">
      <c r="A3051">
        <v>1</v>
      </c>
      <c r="B3051">
        <v>1</v>
      </c>
      <c r="C3051">
        <v>1</v>
      </c>
      <c r="D3051">
        <v>1</v>
      </c>
      <c r="E3051">
        <v>1</v>
      </c>
      <c r="F3051">
        <v>1</v>
      </c>
      <c r="G3051">
        <v>24</v>
      </c>
      <c r="H3051">
        <v>24</v>
      </c>
      <c r="I3051">
        <v>24.5</v>
      </c>
      <c r="J3051">
        <v>0.24</v>
      </c>
      <c r="K3051">
        <v>77.751900000000006</v>
      </c>
      <c r="L3051">
        <v>78.121200000000002</v>
      </c>
      <c r="M3051">
        <v>7.0194099999999997</v>
      </c>
      <c r="N3051">
        <v>7.1082799999999997</v>
      </c>
      <c r="O3051">
        <v>5.44536</v>
      </c>
      <c r="P3051">
        <v>5.5230899999999998</v>
      </c>
      <c r="Q3051">
        <v>0.99993399999999999</v>
      </c>
      <c r="R3051">
        <v>1</v>
      </c>
      <c r="S3051">
        <v>5.4451799999999997</v>
      </c>
      <c r="T3051">
        <v>5.4451799999999997</v>
      </c>
      <c r="U3051">
        <v>0.99993399999999999</v>
      </c>
      <c r="V3051">
        <v>74.319599999999994</v>
      </c>
      <c r="W3051">
        <v>4.7647399999999998</v>
      </c>
      <c r="X3051">
        <v>4.7647399999999998</v>
      </c>
      <c r="Y3051">
        <v>78.100800000000007</v>
      </c>
      <c r="Z3051">
        <v>5.5230899999999998</v>
      </c>
      <c r="AA3051">
        <v>5.5230899999999998</v>
      </c>
      <c r="AB3051">
        <v>78.100899999999996</v>
      </c>
      <c r="AC3051">
        <v>5.5231000000000003</v>
      </c>
      <c r="AD3051">
        <v>5.5231000000000003</v>
      </c>
      <c r="AE3051">
        <v>77.690600000000003</v>
      </c>
      <c r="AF3051">
        <v>5.4376899999999999</v>
      </c>
      <c r="AG3051">
        <v>5.43771</v>
      </c>
      <c r="AH3051">
        <v>77.690600000000003</v>
      </c>
      <c r="AI3051">
        <v>5.4376899999999999</v>
      </c>
      <c r="AJ3051">
        <v>5.4376899999999999</v>
      </c>
      <c r="AK3051">
        <v>78.100899999999996</v>
      </c>
      <c r="AL3051">
        <v>5.5230899999999998</v>
      </c>
      <c r="AM3051">
        <v>5.5230899999999998</v>
      </c>
      <c r="AN3051">
        <v>77.684100000000001</v>
      </c>
      <c r="AO3051">
        <v>5.4420700000000002</v>
      </c>
      <c r="AP3051">
        <v>5.4420700000000002</v>
      </c>
      <c r="AQ3051">
        <v>72.094200000000001</v>
      </c>
      <c r="AR3051">
        <v>4.3584300000000002</v>
      </c>
      <c r="AS3051">
        <v>4.3584300000000002</v>
      </c>
      <c r="AT3051">
        <v>77.690600000000003</v>
      </c>
      <c r="AU3051">
        <v>5.4376899999999999</v>
      </c>
      <c r="AV3051">
        <v>5.4376899999999999</v>
      </c>
    </row>
    <row r="3052" spans="1:48" x14ac:dyDescent="0.35">
      <c r="A3052">
        <v>1</v>
      </c>
      <c r="B3052">
        <v>1</v>
      </c>
      <c r="C3052">
        <v>1</v>
      </c>
      <c r="D3052">
        <v>1</v>
      </c>
      <c r="E3052">
        <v>1</v>
      </c>
      <c r="F3052">
        <v>1</v>
      </c>
      <c r="G3052">
        <v>25</v>
      </c>
      <c r="H3052">
        <v>25</v>
      </c>
      <c r="I3052">
        <v>25.5</v>
      </c>
      <c r="J3052">
        <v>0.24</v>
      </c>
      <c r="K3052">
        <v>78.472899999999996</v>
      </c>
      <c r="L3052">
        <v>78.808000000000007</v>
      </c>
      <c r="M3052">
        <v>7.1971499999999997</v>
      </c>
      <c r="N3052">
        <v>7.2860300000000002</v>
      </c>
      <c r="O3052">
        <v>5.5976400000000002</v>
      </c>
      <c r="P3052">
        <v>5.6690800000000001</v>
      </c>
      <c r="Q3052">
        <v>0.99994000000000005</v>
      </c>
      <c r="R3052">
        <v>1</v>
      </c>
      <c r="S3052">
        <v>5.59748</v>
      </c>
      <c r="T3052">
        <v>5.59748</v>
      </c>
      <c r="U3052">
        <v>0.99994000000000005</v>
      </c>
      <c r="V3052">
        <v>74.753699999999995</v>
      </c>
      <c r="W3052">
        <v>4.8514400000000002</v>
      </c>
      <c r="X3052">
        <v>4.8514400000000002</v>
      </c>
      <c r="Y3052">
        <v>78.775400000000005</v>
      </c>
      <c r="Z3052">
        <v>5.6690800000000001</v>
      </c>
      <c r="AA3052">
        <v>5.6690800000000001</v>
      </c>
      <c r="AB3052">
        <v>78.775400000000005</v>
      </c>
      <c r="AC3052">
        <v>5.6690899999999997</v>
      </c>
      <c r="AD3052">
        <v>5.6690899999999997</v>
      </c>
      <c r="AE3052">
        <v>78.34</v>
      </c>
      <c r="AF3052">
        <v>5.5771100000000002</v>
      </c>
      <c r="AG3052">
        <v>5.5771300000000004</v>
      </c>
      <c r="AH3052">
        <v>78.34</v>
      </c>
      <c r="AI3052">
        <v>5.5771100000000002</v>
      </c>
      <c r="AJ3052">
        <v>5.5771100000000002</v>
      </c>
      <c r="AK3052">
        <v>78.775400000000005</v>
      </c>
      <c r="AL3052">
        <v>5.6690899999999997</v>
      </c>
      <c r="AM3052">
        <v>5.6690899999999997</v>
      </c>
      <c r="AN3052">
        <v>78.334400000000002</v>
      </c>
      <c r="AO3052">
        <v>5.58352</v>
      </c>
      <c r="AP3052">
        <v>5.58352</v>
      </c>
      <c r="AQ3052">
        <v>72.425200000000004</v>
      </c>
      <c r="AR3052">
        <v>4.4217599999999999</v>
      </c>
      <c r="AS3052">
        <v>4.4217599999999999</v>
      </c>
      <c r="AT3052">
        <v>78.34</v>
      </c>
      <c r="AU3052">
        <v>5.5771100000000002</v>
      </c>
      <c r="AV3052">
        <v>5.5771100000000002</v>
      </c>
    </row>
    <row r="3053" spans="1:48" x14ac:dyDescent="0.35">
      <c r="A3053">
        <v>1</v>
      </c>
      <c r="B3053">
        <v>1</v>
      </c>
      <c r="C3053">
        <v>1</v>
      </c>
      <c r="D3053">
        <v>1</v>
      </c>
      <c r="E3053">
        <v>1</v>
      </c>
      <c r="F3053">
        <v>1</v>
      </c>
      <c r="G3053">
        <v>26</v>
      </c>
      <c r="H3053">
        <v>26</v>
      </c>
      <c r="I3053">
        <v>26.5</v>
      </c>
      <c r="J3053">
        <v>0.24</v>
      </c>
      <c r="K3053">
        <v>79.127200000000002</v>
      </c>
      <c r="L3053">
        <v>79.431299999999993</v>
      </c>
      <c r="M3053">
        <v>7.3749000000000002</v>
      </c>
      <c r="N3053">
        <v>7.4637700000000002</v>
      </c>
      <c r="O3053">
        <v>5.7374599999999996</v>
      </c>
      <c r="P3053">
        <v>5.8028599999999999</v>
      </c>
      <c r="Q3053">
        <v>0.99994499999999997</v>
      </c>
      <c r="R3053">
        <v>1</v>
      </c>
      <c r="S3053">
        <v>5.7373099999999999</v>
      </c>
      <c r="T3053">
        <v>5.7373099999999999</v>
      </c>
      <c r="U3053">
        <v>0.99994499999999997</v>
      </c>
      <c r="V3053">
        <v>75.124399999999994</v>
      </c>
      <c r="W3053">
        <v>4.9270500000000004</v>
      </c>
      <c r="X3053">
        <v>4.9270500000000004</v>
      </c>
      <c r="Y3053">
        <v>79.382199999999997</v>
      </c>
      <c r="Z3053">
        <v>5.8028599999999999</v>
      </c>
      <c r="AA3053">
        <v>5.8028599999999999</v>
      </c>
      <c r="AB3053">
        <v>79.382199999999997</v>
      </c>
      <c r="AC3053">
        <v>5.8028700000000004</v>
      </c>
      <c r="AD3053">
        <v>5.8028700000000004</v>
      </c>
      <c r="AE3053">
        <v>78.922600000000003</v>
      </c>
      <c r="AF3053">
        <v>5.7045599999999999</v>
      </c>
      <c r="AG3053">
        <v>5.70458</v>
      </c>
      <c r="AH3053">
        <v>78.922600000000003</v>
      </c>
      <c r="AI3053">
        <v>5.7045599999999999</v>
      </c>
      <c r="AJ3053">
        <v>5.7045599999999999</v>
      </c>
      <c r="AK3053">
        <v>79.382199999999997</v>
      </c>
      <c r="AL3053">
        <v>5.8028700000000004</v>
      </c>
      <c r="AM3053">
        <v>5.8028700000000004</v>
      </c>
      <c r="AN3053">
        <v>78.903000000000006</v>
      </c>
      <c r="AO3053">
        <v>5.7113300000000002</v>
      </c>
      <c r="AP3053">
        <v>5.7113300000000002</v>
      </c>
      <c r="AQ3053">
        <v>72.691699999999997</v>
      </c>
      <c r="AR3053">
        <v>4.4741299999999997</v>
      </c>
      <c r="AS3053">
        <v>4.4741299999999997</v>
      </c>
      <c r="AT3053">
        <v>78.922600000000003</v>
      </c>
      <c r="AU3053">
        <v>5.7045599999999999</v>
      </c>
      <c r="AV3053">
        <v>5.7045599999999999</v>
      </c>
    </row>
    <row r="3054" spans="1:48" x14ac:dyDescent="0.35">
      <c r="A3054">
        <v>1</v>
      </c>
      <c r="B3054">
        <v>1</v>
      </c>
      <c r="C3054">
        <v>1</v>
      </c>
      <c r="D3054">
        <v>1</v>
      </c>
      <c r="E3054">
        <v>1</v>
      </c>
      <c r="F3054">
        <v>1</v>
      </c>
      <c r="G3054">
        <v>27</v>
      </c>
      <c r="H3054">
        <v>27</v>
      </c>
      <c r="I3054">
        <v>27.5</v>
      </c>
      <c r="J3054">
        <v>0.24</v>
      </c>
      <c r="K3054">
        <v>79.721100000000007</v>
      </c>
      <c r="L3054">
        <v>79.997100000000003</v>
      </c>
      <c r="M3054">
        <v>7.5526400000000002</v>
      </c>
      <c r="N3054">
        <v>7.6415100000000002</v>
      </c>
      <c r="O3054">
        <v>5.8653399999999998</v>
      </c>
      <c r="P3054">
        <v>5.9249700000000001</v>
      </c>
      <c r="Q3054">
        <v>0.99994799999999995</v>
      </c>
      <c r="R3054">
        <v>1</v>
      </c>
      <c r="S3054">
        <v>5.8651999999999997</v>
      </c>
      <c r="T3054">
        <v>5.8651999999999997</v>
      </c>
      <c r="U3054">
        <v>0.99994799999999995</v>
      </c>
      <c r="V3054">
        <v>75.438000000000002</v>
      </c>
      <c r="W3054">
        <v>4.9923999999999999</v>
      </c>
      <c r="X3054">
        <v>4.9923999999999999</v>
      </c>
      <c r="Y3054">
        <v>79.9268</v>
      </c>
      <c r="Z3054">
        <v>5.9249799999999997</v>
      </c>
      <c r="AA3054">
        <v>5.9249799999999997</v>
      </c>
      <c r="AB3054">
        <v>79.926900000000003</v>
      </c>
      <c r="AC3054">
        <v>5.9249900000000002</v>
      </c>
      <c r="AD3054">
        <v>5.9249900000000002</v>
      </c>
      <c r="AE3054">
        <v>79.444199999999995</v>
      </c>
      <c r="AF3054">
        <v>5.8206300000000004</v>
      </c>
      <c r="AG3054">
        <v>5.8206499999999997</v>
      </c>
      <c r="AH3054">
        <v>79.444199999999995</v>
      </c>
      <c r="AI3054">
        <v>5.8206300000000004</v>
      </c>
      <c r="AJ3054">
        <v>5.8206300000000004</v>
      </c>
      <c r="AK3054">
        <v>79.9268</v>
      </c>
      <c r="AL3054">
        <v>5.9249799999999997</v>
      </c>
      <c r="AM3054">
        <v>5.9249799999999997</v>
      </c>
      <c r="AN3054">
        <v>79.383899999999997</v>
      </c>
      <c r="AO3054">
        <v>5.8247400000000003</v>
      </c>
      <c r="AP3054">
        <v>5.8247400000000003</v>
      </c>
      <c r="AQ3054">
        <v>72.900000000000006</v>
      </c>
      <c r="AR3054">
        <v>4.5164400000000002</v>
      </c>
      <c r="AS3054">
        <v>4.5164400000000002</v>
      </c>
      <c r="AT3054">
        <v>79.444199999999995</v>
      </c>
      <c r="AU3054">
        <v>5.8206300000000004</v>
      </c>
      <c r="AV3054">
        <v>5.8206300000000004</v>
      </c>
    </row>
    <row r="3055" spans="1:48" x14ac:dyDescent="0.35">
      <c r="A3055">
        <v>1</v>
      </c>
      <c r="B3055">
        <v>1</v>
      </c>
      <c r="C3055">
        <v>1</v>
      </c>
      <c r="D3055">
        <v>1</v>
      </c>
      <c r="E3055">
        <v>1</v>
      </c>
      <c r="F3055">
        <v>1</v>
      </c>
      <c r="G3055">
        <v>28</v>
      </c>
      <c r="H3055">
        <v>28</v>
      </c>
      <c r="I3055">
        <v>28.5</v>
      </c>
      <c r="J3055">
        <v>0.24</v>
      </c>
      <c r="K3055">
        <v>80.260000000000005</v>
      </c>
      <c r="L3055">
        <v>80.510499999999993</v>
      </c>
      <c r="M3055">
        <v>7.7303800000000003</v>
      </c>
      <c r="N3055">
        <v>7.7303800000000003</v>
      </c>
      <c r="O3055">
        <v>5.98184</v>
      </c>
      <c r="P3055">
        <v>6.0343499999999999</v>
      </c>
      <c r="Q3055">
        <v>0.99994899999999998</v>
      </c>
      <c r="R3055">
        <v>1</v>
      </c>
      <c r="S3055">
        <v>5.9817099999999996</v>
      </c>
      <c r="T3055">
        <v>5.9817099999999996</v>
      </c>
      <c r="U3055">
        <v>0.99994899999999998</v>
      </c>
      <c r="V3055">
        <v>75.791399999999996</v>
      </c>
      <c r="W3055">
        <v>5.0635599999999998</v>
      </c>
      <c r="X3055">
        <v>5.0635599999999998</v>
      </c>
      <c r="Y3055">
        <v>80.420699999999997</v>
      </c>
      <c r="Z3055">
        <v>6.0343499999999999</v>
      </c>
      <c r="AA3055">
        <v>6.0343499999999999</v>
      </c>
      <c r="AB3055">
        <v>80.420699999999997</v>
      </c>
      <c r="AC3055">
        <v>6.0343600000000004</v>
      </c>
      <c r="AD3055">
        <v>6.0343600000000004</v>
      </c>
      <c r="AE3055">
        <v>79.925600000000003</v>
      </c>
      <c r="AF3055">
        <v>5.9263000000000003</v>
      </c>
      <c r="AG3055">
        <v>5.9263199999999996</v>
      </c>
      <c r="AH3055">
        <v>79.925600000000003</v>
      </c>
      <c r="AI3055">
        <v>5.9263000000000003</v>
      </c>
      <c r="AJ3055">
        <v>5.9263000000000003</v>
      </c>
      <c r="AK3055">
        <v>80.420699999999997</v>
      </c>
      <c r="AL3055">
        <v>6.0343600000000004</v>
      </c>
      <c r="AM3055">
        <v>6.0343600000000004</v>
      </c>
      <c r="AN3055">
        <v>79.867500000000007</v>
      </c>
      <c r="AO3055">
        <v>5.9320599999999999</v>
      </c>
      <c r="AP3055">
        <v>5.9320599999999999</v>
      </c>
      <c r="AQ3055">
        <v>73.196600000000004</v>
      </c>
      <c r="AR3055">
        <v>4.5727000000000002</v>
      </c>
      <c r="AS3055">
        <v>4.5727000000000002</v>
      </c>
      <c r="AT3055">
        <v>79.925600000000003</v>
      </c>
      <c r="AU3055">
        <v>5.9263000000000003</v>
      </c>
      <c r="AV3055">
        <v>5.9263000000000003</v>
      </c>
    </row>
    <row r="3056" spans="1:48" x14ac:dyDescent="0.35">
      <c r="A3056">
        <v>1</v>
      </c>
      <c r="B3056">
        <v>1</v>
      </c>
      <c r="C3056">
        <v>1</v>
      </c>
      <c r="D3056">
        <v>1</v>
      </c>
      <c r="E3056">
        <v>1</v>
      </c>
      <c r="F3056">
        <v>1</v>
      </c>
      <c r="G3056">
        <v>29</v>
      </c>
      <c r="H3056">
        <v>29</v>
      </c>
      <c r="I3056">
        <v>29.5</v>
      </c>
      <c r="J3056">
        <v>0.24</v>
      </c>
      <c r="K3056">
        <v>80.749099999999999</v>
      </c>
      <c r="L3056">
        <v>80.976500000000001</v>
      </c>
      <c r="M3056">
        <v>7.7303800000000003</v>
      </c>
      <c r="N3056">
        <v>7.7303800000000003</v>
      </c>
      <c r="O3056">
        <v>6.0845200000000004</v>
      </c>
      <c r="P3056">
        <v>6.1324399999999999</v>
      </c>
      <c r="Q3056">
        <v>0.99995699999999998</v>
      </c>
      <c r="R3056">
        <v>1</v>
      </c>
      <c r="S3056">
        <v>6.0844100000000001</v>
      </c>
      <c r="T3056">
        <v>6.0844100000000001</v>
      </c>
      <c r="U3056">
        <v>0.99995699999999998</v>
      </c>
      <c r="V3056">
        <v>76.194299999999998</v>
      </c>
      <c r="W3056">
        <v>5.1425299999999998</v>
      </c>
      <c r="X3056">
        <v>5.1425299999999998</v>
      </c>
      <c r="Y3056">
        <v>80.871600000000001</v>
      </c>
      <c r="Z3056">
        <v>6.1324399999999999</v>
      </c>
      <c r="AA3056">
        <v>6.1324399999999999</v>
      </c>
      <c r="AB3056">
        <v>80.871700000000004</v>
      </c>
      <c r="AC3056">
        <v>6.1324500000000004</v>
      </c>
      <c r="AD3056">
        <v>6.1324500000000004</v>
      </c>
      <c r="AE3056">
        <v>80.374600000000001</v>
      </c>
      <c r="AF3056">
        <v>6.0229799999999996</v>
      </c>
      <c r="AG3056">
        <v>6.0229999999999997</v>
      </c>
      <c r="AH3056">
        <v>80.374600000000001</v>
      </c>
      <c r="AI3056">
        <v>6.0229799999999996</v>
      </c>
      <c r="AJ3056">
        <v>6.0229799999999996</v>
      </c>
      <c r="AK3056">
        <v>80.871700000000004</v>
      </c>
      <c r="AL3056">
        <v>6.1324500000000004</v>
      </c>
      <c r="AM3056">
        <v>6.1324500000000004</v>
      </c>
      <c r="AN3056">
        <v>80.372699999999995</v>
      </c>
      <c r="AO3056">
        <v>6.0360500000000004</v>
      </c>
      <c r="AP3056">
        <v>6.0360500000000004</v>
      </c>
      <c r="AQ3056">
        <v>73.592299999999994</v>
      </c>
      <c r="AR3056">
        <v>4.6452099999999996</v>
      </c>
      <c r="AS3056">
        <v>4.6452099999999996</v>
      </c>
      <c r="AT3056">
        <v>80.374600000000001</v>
      </c>
      <c r="AU3056">
        <v>6.0229799999999996</v>
      </c>
      <c r="AV3056">
        <v>6.0229799999999996</v>
      </c>
    </row>
    <row r="3057" spans="1:48" x14ac:dyDescent="0.35">
      <c r="A3057">
        <v>1</v>
      </c>
      <c r="B3057">
        <v>1</v>
      </c>
      <c r="C3057">
        <v>1</v>
      </c>
      <c r="D3057">
        <v>1</v>
      </c>
      <c r="E3057">
        <v>1</v>
      </c>
      <c r="F3057">
        <v>1</v>
      </c>
      <c r="G3057">
        <v>30</v>
      </c>
      <c r="H3057">
        <v>30</v>
      </c>
      <c r="I3057">
        <v>30.5</v>
      </c>
      <c r="J3057">
        <v>0.24</v>
      </c>
      <c r="K3057">
        <v>81.840100000000007</v>
      </c>
      <c r="L3057">
        <v>82.015799999999999</v>
      </c>
      <c r="M3057">
        <v>7.7303800000000003</v>
      </c>
      <c r="N3057">
        <v>7.7303800000000003</v>
      </c>
      <c r="O3057">
        <v>6.3154000000000003</v>
      </c>
      <c r="P3057">
        <v>6.3527800000000001</v>
      </c>
      <c r="Q3057">
        <v>0.99997000000000003</v>
      </c>
      <c r="R3057">
        <v>1</v>
      </c>
      <c r="S3057">
        <v>6.3153199999999998</v>
      </c>
      <c r="T3057">
        <v>6.3153199999999998</v>
      </c>
      <c r="U3057">
        <v>0.99997000000000003</v>
      </c>
      <c r="V3057">
        <v>77.094999999999999</v>
      </c>
      <c r="W3057">
        <v>5.3220299999999998</v>
      </c>
      <c r="X3057">
        <v>5.3220400000000003</v>
      </c>
      <c r="Y3057">
        <v>81.869299999999996</v>
      </c>
      <c r="Z3057">
        <v>6.3527800000000001</v>
      </c>
      <c r="AA3057">
        <v>6.3527800000000001</v>
      </c>
      <c r="AB3057">
        <v>81.869399999999999</v>
      </c>
      <c r="AC3057">
        <v>6.3527800000000001</v>
      </c>
      <c r="AD3057">
        <v>6.3527800000000001</v>
      </c>
      <c r="AE3057">
        <v>81.369900000000001</v>
      </c>
      <c r="AF3057">
        <v>6.2406899999999998</v>
      </c>
      <c r="AG3057">
        <v>6.2407000000000004</v>
      </c>
      <c r="AH3057">
        <v>81.369900000000001</v>
      </c>
      <c r="AI3057">
        <v>6.2406899999999998</v>
      </c>
      <c r="AJ3057">
        <v>6.2406899999999998</v>
      </c>
      <c r="AK3057">
        <v>81.869399999999999</v>
      </c>
      <c r="AL3057">
        <v>6.3527800000000001</v>
      </c>
      <c r="AM3057">
        <v>6.3527800000000001</v>
      </c>
      <c r="AN3057">
        <v>81.445800000000006</v>
      </c>
      <c r="AO3057">
        <v>6.2649600000000003</v>
      </c>
      <c r="AP3057">
        <v>6.2649600000000003</v>
      </c>
      <c r="AQ3057">
        <v>74.476600000000005</v>
      </c>
      <c r="AR3057">
        <v>4.8100399999999999</v>
      </c>
      <c r="AS3057">
        <v>4.8100399999999999</v>
      </c>
      <c r="AT3057">
        <v>81.369900000000001</v>
      </c>
      <c r="AU3057">
        <v>6.2406899999999998</v>
      </c>
      <c r="AV3057">
        <v>6.2406899999999998</v>
      </c>
    </row>
    <row r="3059" spans="1:48" x14ac:dyDescent="0.35">
      <c r="A3059" t="s">
        <v>1320</v>
      </c>
      <c r="B3059" t="s">
        <v>1321</v>
      </c>
    </row>
    <row r="3060" spans="1:48" x14ac:dyDescent="0.35">
      <c r="A3060" t="s">
        <v>1247</v>
      </c>
      <c r="B3060" t="s">
        <v>502</v>
      </c>
      <c r="C3060" t="s">
        <v>481</v>
      </c>
      <c r="D3060">
        <v>0</v>
      </c>
      <c r="E3060">
        <v>1</v>
      </c>
      <c r="F3060">
        <v>2</v>
      </c>
      <c r="G3060">
        <v>3</v>
      </c>
      <c r="H3060">
        <v>4</v>
      </c>
      <c r="I3060">
        <v>5</v>
      </c>
      <c r="J3060">
        <v>6</v>
      </c>
      <c r="K3060">
        <v>7</v>
      </c>
      <c r="L3060">
        <v>8</v>
      </c>
      <c r="M3060">
        <v>9</v>
      </c>
      <c r="N3060">
        <v>10</v>
      </c>
      <c r="O3060">
        <v>11</v>
      </c>
      <c r="P3060">
        <v>12</v>
      </c>
      <c r="Q3060">
        <v>13</v>
      </c>
      <c r="R3060">
        <v>14</v>
      </c>
      <c r="S3060">
        <v>15</v>
      </c>
      <c r="T3060">
        <v>16</v>
      </c>
      <c r="U3060">
        <v>17</v>
      </c>
      <c r="V3060">
        <v>18</v>
      </c>
      <c r="W3060">
        <v>19</v>
      </c>
      <c r="X3060">
        <v>20</v>
      </c>
      <c r="Y3060">
        <v>21</v>
      </c>
      <c r="Z3060">
        <v>22</v>
      </c>
      <c r="AA3060">
        <v>23</v>
      </c>
      <c r="AB3060">
        <v>24</v>
      </c>
      <c r="AC3060">
        <v>25</v>
      </c>
      <c r="AD3060">
        <v>26</v>
      </c>
      <c r="AE3060">
        <v>27</v>
      </c>
      <c r="AF3060">
        <v>28</v>
      </c>
      <c r="AG3060">
        <v>29</v>
      </c>
      <c r="AH3060">
        <v>30</v>
      </c>
    </row>
    <row r="3061" spans="1:48" x14ac:dyDescent="0.35">
      <c r="A3061">
        <v>1</v>
      </c>
      <c r="B3061">
        <v>1982</v>
      </c>
      <c r="C3061">
        <v>1</v>
      </c>
      <c r="D3061">
        <v>2.9433300000000001E-3</v>
      </c>
      <c r="E3061">
        <v>2.4056999999999999E-2</v>
      </c>
      <c r="F3061">
        <v>9.6723600000000007E-2</v>
      </c>
      <c r="G3061">
        <v>0.21013000000000001</v>
      </c>
      <c r="H3061">
        <v>0.36985699999999999</v>
      </c>
      <c r="I3061">
        <v>0.57143200000000005</v>
      </c>
      <c r="J3061">
        <v>0.80834099999999998</v>
      </c>
      <c r="K3061">
        <v>1.0732999999999999</v>
      </c>
      <c r="L3061">
        <v>1.3590199999999999</v>
      </c>
      <c r="M3061">
        <v>1.65873</v>
      </c>
      <c r="N3061">
        <v>1.9663600000000001</v>
      </c>
      <c r="O3061">
        <v>2.2766899999999999</v>
      </c>
      <c r="P3061">
        <v>2.58535</v>
      </c>
      <c r="Q3061">
        <v>2.8887900000000002</v>
      </c>
      <c r="R3061">
        <v>3.1842100000000002</v>
      </c>
      <c r="S3061">
        <v>3.4694799999999999</v>
      </c>
      <c r="T3061">
        <v>3.7430300000000001</v>
      </c>
      <c r="U3061">
        <v>4.0038</v>
      </c>
      <c r="V3061">
        <v>4.2511099999999997</v>
      </c>
      <c r="W3061">
        <v>4.4846199999999996</v>
      </c>
      <c r="X3061">
        <v>4.7041899999999996</v>
      </c>
      <c r="Y3061">
        <v>4.9098699999999997</v>
      </c>
      <c r="Z3061">
        <v>5.1017999999999999</v>
      </c>
      <c r="AA3061">
        <v>5.2801999999999998</v>
      </c>
      <c r="AB3061">
        <v>5.44536</v>
      </c>
      <c r="AC3061">
        <v>5.5976400000000002</v>
      </c>
      <c r="AD3061">
        <v>5.7374599999999996</v>
      </c>
      <c r="AE3061">
        <v>5.8653399999999998</v>
      </c>
      <c r="AF3061">
        <v>5.98184</v>
      </c>
      <c r="AG3061">
        <v>6.0845200000000004</v>
      </c>
      <c r="AH3061">
        <v>6.3154000000000003</v>
      </c>
    </row>
    <row r="3062" spans="1:48" x14ac:dyDescent="0.35">
      <c r="A3062">
        <v>1</v>
      </c>
      <c r="B3062">
        <v>1985</v>
      </c>
      <c r="C3062">
        <v>1</v>
      </c>
      <c r="D3062">
        <v>2.9433300000000001E-3</v>
      </c>
      <c r="E3062">
        <v>2.4056999999999999E-2</v>
      </c>
      <c r="F3062">
        <v>9.6723600000000007E-2</v>
      </c>
      <c r="G3062">
        <v>0.21013000000000001</v>
      </c>
      <c r="H3062">
        <v>0.36985699999999999</v>
      </c>
      <c r="I3062">
        <v>0.57143200000000005</v>
      </c>
      <c r="J3062">
        <v>0.80834099999999998</v>
      </c>
      <c r="K3062">
        <v>1.0732999999999999</v>
      </c>
      <c r="L3062">
        <v>1.3590199999999999</v>
      </c>
      <c r="M3062">
        <v>1.65873</v>
      </c>
      <c r="N3062">
        <v>1.9663600000000001</v>
      </c>
      <c r="O3062">
        <v>2.2766899999999999</v>
      </c>
      <c r="P3062">
        <v>2.58535</v>
      </c>
      <c r="Q3062">
        <v>2.8887900000000002</v>
      </c>
      <c r="R3062">
        <v>3.1842100000000002</v>
      </c>
      <c r="S3062">
        <v>3.4694799999999999</v>
      </c>
      <c r="T3062">
        <v>3.7430300000000001</v>
      </c>
      <c r="U3062">
        <v>4.0038</v>
      </c>
      <c r="V3062">
        <v>4.2511099999999997</v>
      </c>
      <c r="W3062">
        <v>4.4846199999999996</v>
      </c>
      <c r="X3062">
        <v>4.7041899999999996</v>
      </c>
      <c r="Y3062">
        <v>4.9098699999999997</v>
      </c>
      <c r="Z3062">
        <v>5.1017999999999999</v>
      </c>
      <c r="AA3062">
        <v>5.2801999999999998</v>
      </c>
      <c r="AB3062">
        <v>5.44536</v>
      </c>
      <c r="AC3062">
        <v>5.5976400000000002</v>
      </c>
      <c r="AD3062">
        <v>5.7374599999999996</v>
      </c>
      <c r="AE3062">
        <v>5.8653399999999998</v>
      </c>
      <c r="AF3062">
        <v>5.98184</v>
      </c>
      <c r="AG3062">
        <v>6.0845200000000004</v>
      </c>
      <c r="AH3062">
        <v>6.3154000000000003</v>
      </c>
    </row>
    <row r="3064" spans="1:48" x14ac:dyDescent="0.35">
      <c r="A3064" t="s">
        <v>1322</v>
      </c>
    </row>
    <row r="3065" spans="1:48" x14ac:dyDescent="0.35">
      <c r="A3065" t="s">
        <v>1247</v>
      </c>
      <c r="B3065" t="s">
        <v>502</v>
      </c>
      <c r="C3065" t="s">
        <v>481</v>
      </c>
      <c r="D3065" t="s">
        <v>1249</v>
      </c>
      <c r="E3065">
        <v>0</v>
      </c>
      <c r="F3065">
        <v>1</v>
      </c>
      <c r="G3065">
        <v>2</v>
      </c>
      <c r="H3065">
        <v>3</v>
      </c>
      <c r="I3065">
        <v>4</v>
      </c>
      <c r="J3065">
        <v>5</v>
      </c>
      <c r="K3065">
        <v>6</v>
      </c>
      <c r="L3065">
        <v>7</v>
      </c>
      <c r="M3065">
        <v>8</v>
      </c>
      <c r="N3065">
        <v>9</v>
      </c>
      <c r="O3065">
        <v>10</v>
      </c>
      <c r="P3065">
        <v>11</v>
      </c>
      <c r="Q3065">
        <v>12</v>
      </c>
      <c r="R3065">
        <v>13</v>
      </c>
      <c r="S3065">
        <v>14</v>
      </c>
      <c r="T3065">
        <v>15</v>
      </c>
      <c r="U3065">
        <v>16</v>
      </c>
      <c r="V3065">
        <v>17</v>
      </c>
      <c r="W3065">
        <v>18</v>
      </c>
      <c r="X3065">
        <v>19</v>
      </c>
      <c r="Y3065">
        <v>20</v>
      </c>
      <c r="Z3065">
        <v>21</v>
      </c>
      <c r="AA3065">
        <v>22</v>
      </c>
      <c r="AB3065">
        <v>23</v>
      </c>
      <c r="AC3065">
        <v>24</v>
      </c>
      <c r="AD3065">
        <v>25</v>
      </c>
      <c r="AE3065">
        <v>26</v>
      </c>
      <c r="AF3065">
        <v>27</v>
      </c>
      <c r="AG3065">
        <v>28</v>
      </c>
      <c r="AH3065">
        <v>29</v>
      </c>
      <c r="AI3065">
        <v>30</v>
      </c>
    </row>
    <row r="3066" spans="1:48" x14ac:dyDescent="0.35">
      <c r="A3066">
        <v>1</v>
      </c>
      <c r="B3066">
        <v>1982</v>
      </c>
      <c r="C3066">
        <v>1</v>
      </c>
      <c r="D3066">
        <v>0</v>
      </c>
      <c r="E3066">
        <v>4</v>
      </c>
      <c r="F3066">
        <v>11.835000000000001</v>
      </c>
      <c r="G3066">
        <v>19.670000000000002</v>
      </c>
      <c r="H3066">
        <v>25.759799999999998</v>
      </c>
      <c r="I3066">
        <v>31.2866</v>
      </c>
      <c r="J3066">
        <v>36.302599999999998</v>
      </c>
      <c r="K3066">
        <v>40.854900000000001</v>
      </c>
      <c r="L3066">
        <v>44.986499999999999</v>
      </c>
      <c r="M3066">
        <v>48.7361</v>
      </c>
      <c r="N3066">
        <v>52.139099999999999</v>
      </c>
      <c r="O3066">
        <v>55.227600000000002</v>
      </c>
      <c r="P3066">
        <v>58.0306</v>
      </c>
      <c r="Q3066">
        <v>60.5745</v>
      </c>
      <c r="R3066">
        <v>62.883299999999998</v>
      </c>
      <c r="S3066">
        <v>64.9786</v>
      </c>
      <c r="T3066">
        <v>66.880300000000005</v>
      </c>
      <c r="U3066">
        <v>68.606099999999998</v>
      </c>
      <c r="V3066">
        <v>70.172499999999999</v>
      </c>
      <c r="W3066">
        <v>71.594099999999997</v>
      </c>
      <c r="X3066">
        <v>72.884200000000007</v>
      </c>
      <c r="Y3066">
        <v>74.055099999999996</v>
      </c>
      <c r="Z3066">
        <v>75.117800000000003</v>
      </c>
      <c r="AA3066">
        <v>76.082300000000004</v>
      </c>
      <c r="AB3066">
        <v>76.957599999999999</v>
      </c>
      <c r="AC3066">
        <v>77.751900000000006</v>
      </c>
      <c r="AD3066">
        <v>78.472899999999996</v>
      </c>
      <c r="AE3066">
        <v>79.127200000000002</v>
      </c>
      <c r="AF3066">
        <v>79.721100000000007</v>
      </c>
      <c r="AG3066">
        <v>80.260000000000005</v>
      </c>
      <c r="AH3066">
        <v>80.749099999999999</v>
      </c>
      <c r="AI3066">
        <v>81.840100000000007</v>
      </c>
    </row>
    <row r="3067" spans="1:48" x14ac:dyDescent="0.35">
      <c r="A3067">
        <v>1</v>
      </c>
      <c r="B3067">
        <v>1982</v>
      </c>
      <c r="C3067">
        <v>1</v>
      </c>
      <c r="D3067">
        <v>1</v>
      </c>
      <c r="E3067">
        <v>7.9175000000000004</v>
      </c>
      <c r="F3067">
        <v>15.7525</v>
      </c>
      <c r="G3067">
        <v>22.788699999999999</v>
      </c>
      <c r="H3067">
        <v>28.590199999999999</v>
      </c>
      <c r="I3067">
        <v>33.855400000000003</v>
      </c>
      <c r="J3067">
        <v>38.633899999999997</v>
      </c>
      <c r="K3067">
        <v>42.970799999999997</v>
      </c>
      <c r="L3067">
        <v>46.906700000000001</v>
      </c>
      <c r="M3067">
        <v>50.478900000000003</v>
      </c>
      <c r="N3067">
        <v>53.720799999999997</v>
      </c>
      <c r="O3067">
        <v>56.6631</v>
      </c>
      <c r="P3067">
        <v>59.333399999999997</v>
      </c>
      <c r="Q3067">
        <v>61.756900000000002</v>
      </c>
      <c r="R3067">
        <v>63.956299999999999</v>
      </c>
      <c r="S3067">
        <v>65.952500000000001</v>
      </c>
      <c r="T3067">
        <v>67.764099999999999</v>
      </c>
      <c r="U3067">
        <v>69.408299999999997</v>
      </c>
      <c r="V3067">
        <v>70.900499999999994</v>
      </c>
      <c r="W3067">
        <v>72.254800000000003</v>
      </c>
      <c r="X3067">
        <v>73.483900000000006</v>
      </c>
      <c r="Y3067">
        <v>74.599400000000003</v>
      </c>
      <c r="Z3067">
        <v>75.611699999999999</v>
      </c>
      <c r="AA3067">
        <v>76.530500000000004</v>
      </c>
      <c r="AB3067">
        <v>77.364400000000003</v>
      </c>
      <c r="AC3067">
        <v>78.121200000000002</v>
      </c>
      <c r="AD3067">
        <v>78.808000000000007</v>
      </c>
      <c r="AE3067">
        <v>79.431299999999993</v>
      </c>
      <c r="AF3067">
        <v>79.997100000000003</v>
      </c>
      <c r="AG3067">
        <v>80.510499999999993</v>
      </c>
      <c r="AH3067">
        <v>80.976500000000001</v>
      </c>
      <c r="AI3067">
        <v>82.015799999999999</v>
      </c>
    </row>
    <row r="3068" spans="1:48" x14ac:dyDescent="0.35">
      <c r="A3068">
        <v>1</v>
      </c>
      <c r="B3068">
        <v>1985</v>
      </c>
      <c r="C3068">
        <v>1</v>
      </c>
      <c r="D3068">
        <v>0</v>
      </c>
      <c r="E3068">
        <v>4</v>
      </c>
      <c r="F3068">
        <v>11.835000000000001</v>
      </c>
      <c r="G3068">
        <v>19.670000000000002</v>
      </c>
      <c r="H3068">
        <v>25.759799999999998</v>
      </c>
      <c r="I3068">
        <v>31.2866</v>
      </c>
      <c r="J3068">
        <v>36.302599999999998</v>
      </c>
      <c r="K3068">
        <v>40.854900000000001</v>
      </c>
      <c r="L3068">
        <v>44.986499999999999</v>
      </c>
      <c r="M3068">
        <v>48.7361</v>
      </c>
      <c r="N3068">
        <v>52.139099999999999</v>
      </c>
      <c r="O3068">
        <v>55.227600000000002</v>
      </c>
      <c r="P3068">
        <v>58.0306</v>
      </c>
      <c r="Q3068">
        <v>60.5745</v>
      </c>
      <c r="R3068">
        <v>62.883299999999998</v>
      </c>
      <c r="S3068">
        <v>64.9786</v>
      </c>
      <c r="T3068">
        <v>66.880300000000005</v>
      </c>
      <c r="U3068">
        <v>68.606099999999998</v>
      </c>
      <c r="V3068">
        <v>70.172499999999999</v>
      </c>
      <c r="W3068">
        <v>71.594099999999997</v>
      </c>
      <c r="X3068">
        <v>72.884200000000007</v>
      </c>
      <c r="Y3068">
        <v>74.055099999999996</v>
      </c>
      <c r="Z3068">
        <v>75.117800000000003</v>
      </c>
      <c r="AA3068">
        <v>76.082300000000004</v>
      </c>
      <c r="AB3068">
        <v>76.957599999999999</v>
      </c>
      <c r="AC3068">
        <v>77.751900000000006</v>
      </c>
      <c r="AD3068">
        <v>78.472899999999996</v>
      </c>
      <c r="AE3068">
        <v>79.127200000000002</v>
      </c>
      <c r="AF3068">
        <v>79.721100000000007</v>
      </c>
      <c r="AG3068">
        <v>80.260000000000005</v>
      </c>
      <c r="AH3068">
        <v>80.749099999999999</v>
      </c>
      <c r="AI3068">
        <v>81.840100000000007</v>
      </c>
    </row>
    <row r="3069" spans="1:48" x14ac:dyDescent="0.35">
      <c r="A3069">
        <v>1</v>
      </c>
      <c r="B3069">
        <v>1985</v>
      </c>
      <c r="C3069">
        <v>1</v>
      </c>
      <c r="D3069">
        <v>1</v>
      </c>
      <c r="E3069">
        <v>7.9175000000000004</v>
      </c>
      <c r="F3069">
        <v>15.7525</v>
      </c>
      <c r="G3069">
        <v>22.788699999999999</v>
      </c>
      <c r="H3069">
        <v>28.590199999999999</v>
      </c>
      <c r="I3069">
        <v>33.855400000000003</v>
      </c>
      <c r="J3069">
        <v>38.633899999999997</v>
      </c>
      <c r="K3069">
        <v>42.970799999999997</v>
      </c>
      <c r="L3069">
        <v>46.906700000000001</v>
      </c>
      <c r="M3069">
        <v>50.478900000000003</v>
      </c>
      <c r="N3069">
        <v>53.720799999999997</v>
      </c>
      <c r="O3069">
        <v>56.6631</v>
      </c>
      <c r="P3069">
        <v>59.333399999999997</v>
      </c>
      <c r="Q3069">
        <v>61.756900000000002</v>
      </c>
      <c r="R3069">
        <v>63.956299999999999</v>
      </c>
      <c r="S3069">
        <v>65.952500000000001</v>
      </c>
      <c r="T3069">
        <v>67.764099999999999</v>
      </c>
      <c r="U3069">
        <v>69.408299999999997</v>
      </c>
      <c r="V3069">
        <v>70.900499999999994</v>
      </c>
      <c r="W3069">
        <v>72.254800000000003</v>
      </c>
      <c r="X3069">
        <v>73.483900000000006</v>
      </c>
      <c r="Y3069">
        <v>74.599400000000003</v>
      </c>
      <c r="Z3069">
        <v>75.611699999999999</v>
      </c>
      <c r="AA3069">
        <v>76.530500000000004</v>
      </c>
      <c r="AB3069">
        <v>77.364400000000003</v>
      </c>
      <c r="AC3069">
        <v>78.121200000000002</v>
      </c>
      <c r="AD3069">
        <v>78.808000000000007</v>
      </c>
      <c r="AE3069">
        <v>79.431299999999993</v>
      </c>
      <c r="AF3069">
        <v>79.997100000000003</v>
      </c>
      <c r="AG3069">
        <v>80.510499999999993</v>
      </c>
      <c r="AH3069">
        <v>80.976500000000001</v>
      </c>
      <c r="AI3069">
        <v>82.015799999999999</v>
      </c>
    </row>
    <row r="3071" spans="1:48" x14ac:dyDescent="0.35">
      <c r="A3071" t="s">
        <v>1323</v>
      </c>
      <c r="B3071">
        <v>1</v>
      </c>
      <c r="C3071" t="s">
        <v>1324</v>
      </c>
    </row>
    <row r="3072" spans="1:48" x14ac:dyDescent="0.35">
      <c r="A3072" t="s">
        <v>480</v>
      </c>
      <c r="B3072" t="s">
        <v>502</v>
      </c>
      <c r="C3072" t="s">
        <v>481</v>
      </c>
      <c r="D3072" t="s">
        <v>1325</v>
      </c>
      <c r="E3072">
        <v>0</v>
      </c>
      <c r="F3072">
        <v>1</v>
      </c>
      <c r="G3072">
        <v>2</v>
      </c>
      <c r="H3072">
        <v>3</v>
      </c>
      <c r="I3072">
        <v>4</v>
      </c>
      <c r="J3072">
        <v>5</v>
      </c>
      <c r="K3072">
        <v>6</v>
      </c>
      <c r="L3072">
        <v>7</v>
      </c>
      <c r="M3072">
        <v>8</v>
      </c>
      <c r="N3072">
        <v>9</v>
      </c>
      <c r="O3072">
        <v>10</v>
      </c>
      <c r="P3072">
        <v>11</v>
      </c>
      <c r="Q3072">
        <v>12</v>
      </c>
      <c r="R3072">
        <v>13</v>
      </c>
      <c r="S3072">
        <v>14</v>
      </c>
      <c r="T3072">
        <v>15</v>
      </c>
      <c r="U3072">
        <v>16</v>
      </c>
      <c r="V3072">
        <v>17</v>
      </c>
      <c r="W3072">
        <v>18</v>
      </c>
      <c r="X3072">
        <v>19</v>
      </c>
      <c r="Y3072">
        <v>20</v>
      </c>
      <c r="Z3072">
        <v>21</v>
      </c>
      <c r="AA3072">
        <v>22</v>
      </c>
      <c r="AB3072">
        <v>23</v>
      </c>
      <c r="AC3072">
        <v>24</v>
      </c>
      <c r="AD3072">
        <v>25</v>
      </c>
      <c r="AE3072">
        <v>26</v>
      </c>
      <c r="AF3072">
        <v>27</v>
      </c>
      <c r="AG3072">
        <v>28</v>
      </c>
      <c r="AH3072">
        <v>29</v>
      </c>
      <c r="AI3072">
        <v>30</v>
      </c>
    </row>
    <row r="3073" spans="1:35" x14ac:dyDescent="0.35">
      <c r="A3073">
        <v>1</v>
      </c>
      <c r="B3073">
        <v>1985</v>
      </c>
      <c r="C3073">
        <v>1</v>
      </c>
      <c r="D3073">
        <v>0</v>
      </c>
      <c r="E3073">
        <v>4</v>
      </c>
      <c r="F3073">
        <v>11.835000000000001</v>
      </c>
      <c r="G3073">
        <v>19.670000000000002</v>
      </c>
      <c r="H3073">
        <v>25.759799999999998</v>
      </c>
      <c r="I3073">
        <v>31.2866</v>
      </c>
      <c r="J3073">
        <v>36.302599999999998</v>
      </c>
      <c r="K3073">
        <v>40.854900000000001</v>
      </c>
      <c r="L3073">
        <v>44.986499999999999</v>
      </c>
      <c r="M3073">
        <v>48.7361</v>
      </c>
      <c r="N3073">
        <v>52.139099999999999</v>
      </c>
      <c r="O3073">
        <v>55.227600000000002</v>
      </c>
      <c r="P3073">
        <v>58.0306</v>
      </c>
      <c r="Q3073">
        <v>60.5745</v>
      </c>
      <c r="R3073">
        <v>62.883299999999998</v>
      </c>
      <c r="S3073">
        <v>64.9786</v>
      </c>
      <c r="T3073">
        <v>66.880300000000005</v>
      </c>
      <c r="U3073">
        <v>68.606099999999998</v>
      </c>
      <c r="V3073">
        <v>70.172499999999999</v>
      </c>
      <c r="W3073">
        <v>71.594099999999997</v>
      </c>
      <c r="X3073">
        <v>72.884200000000007</v>
      </c>
      <c r="Y3073">
        <v>74.055099999999996</v>
      </c>
      <c r="Z3073">
        <v>75.117800000000003</v>
      </c>
      <c r="AA3073">
        <v>76.082300000000004</v>
      </c>
      <c r="AB3073">
        <v>76.957599999999999</v>
      </c>
      <c r="AC3073">
        <v>77.751900000000006</v>
      </c>
      <c r="AD3073">
        <v>78.472899999999996</v>
      </c>
      <c r="AE3073">
        <v>79.127200000000002</v>
      </c>
      <c r="AF3073">
        <v>79.721100000000007</v>
      </c>
      <c r="AG3073">
        <v>80.260000000000005</v>
      </c>
      <c r="AH3073">
        <v>80.749099999999999</v>
      </c>
      <c r="AI3073">
        <v>81.840100000000007</v>
      </c>
    </row>
    <row r="3075" spans="1:35" x14ac:dyDescent="0.35">
      <c r="A3075" t="s">
        <v>1326</v>
      </c>
      <c r="B3075" t="s">
        <v>1327</v>
      </c>
    </row>
    <row r="3076" spans="1:35" x14ac:dyDescent="0.35">
      <c r="B3076" t="s">
        <v>1328</v>
      </c>
      <c r="C3076">
        <v>1</v>
      </c>
    </row>
    <row r="3077" spans="1:35" x14ac:dyDescent="0.35">
      <c r="B3077" t="s">
        <v>1329</v>
      </c>
      <c r="C3077">
        <v>1</v>
      </c>
    </row>
    <row r="3078" spans="1:35" x14ac:dyDescent="0.35">
      <c r="B3078" t="s">
        <v>1330</v>
      </c>
      <c r="C3078" s="2">
        <v>9.9999999999999995E-7</v>
      </c>
    </row>
    <row r="3080" spans="1:35" x14ac:dyDescent="0.35">
      <c r="B3080" t="s">
        <v>1331</v>
      </c>
      <c r="C3080">
        <v>1</v>
      </c>
      <c r="D3080" t="s">
        <v>1510</v>
      </c>
      <c r="E3080">
        <v>1</v>
      </c>
      <c r="F3080" t="s">
        <v>1332</v>
      </c>
      <c r="G3080">
        <v>1</v>
      </c>
    </row>
    <row r="3081" spans="1:35" x14ac:dyDescent="0.35">
      <c r="A3081" t="s">
        <v>1333</v>
      </c>
      <c r="B3081">
        <v>0</v>
      </c>
      <c r="C3081">
        <v>1</v>
      </c>
      <c r="D3081">
        <v>2</v>
      </c>
      <c r="E3081">
        <v>3</v>
      </c>
      <c r="F3081">
        <v>4</v>
      </c>
      <c r="G3081">
        <v>5</v>
      </c>
      <c r="H3081">
        <v>6</v>
      </c>
      <c r="I3081">
        <v>7</v>
      </c>
      <c r="J3081">
        <v>8</v>
      </c>
      <c r="K3081">
        <v>9</v>
      </c>
      <c r="L3081">
        <v>10</v>
      </c>
      <c r="M3081">
        <v>11</v>
      </c>
      <c r="N3081">
        <v>12</v>
      </c>
      <c r="O3081">
        <v>13</v>
      </c>
      <c r="P3081">
        <v>14</v>
      </c>
      <c r="Q3081">
        <v>15</v>
      </c>
      <c r="R3081">
        <v>16</v>
      </c>
      <c r="S3081">
        <v>17</v>
      </c>
      <c r="T3081">
        <v>18</v>
      </c>
      <c r="U3081">
        <v>19</v>
      </c>
      <c r="V3081">
        <v>20</v>
      </c>
      <c r="W3081">
        <v>21</v>
      </c>
      <c r="X3081">
        <v>22</v>
      </c>
      <c r="Y3081">
        <v>23</v>
      </c>
      <c r="Z3081">
        <v>24</v>
      </c>
      <c r="AA3081">
        <v>25</v>
      </c>
      <c r="AB3081">
        <v>26</v>
      </c>
      <c r="AC3081">
        <v>27</v>
      </c>
      <c r="AD3081">
        <v>28</v>
      </c>
      <c r="AE3081">
        <v>29</v>
      </c>
      <c r="AF3081">
        <v>30</v>
      </c>
    </row>
    <row r="3082" spans="1:35" x14ac:dyDescent="0.35">
      <c r="A3082">
        <v>94</v>
      </c>
      <c r="B3082">
        <v>0</v>
      </c>
      <c r="C3082">
        <v>0</v>
      </c>
      <c r="D3082">
        <v>0</v>
      </c>
      <c r="E3082">
        <v>0</v>
      </c>
      <c r="F3082">
        <v>0</v>
      </c>
      <c r="G3082">
        <v>0</v>
      </c>
      <c r="H3082">
        <v>0</v>
      </c>
      <c r="I3082">
        <v>0</v>
      </c>
      <c r="J3082">
        <v>0</v>
      </c>
      <c r="K3082">
        <v>0</v>
      </c>
      <c r="L3082">
        <v>0</v>
      </c>
      <c r="M3082" s="2">
        <v>1.11022E-14</v>
      </c>
      <c r="N3082" s="2">
        <v>3.9727099999999999E-12</v>
      </c>
      <c r="O3082" s="2">
        <v>4.0289900000000002E-10</v>
      </c>
      <c r="P3082" s="2">
        <v>1.5481999999999999E-8</v>
      </c>
      <c r="Q3082" s="2">
        <v>2.81363E-7</v>
      </c>
      <c r="R3082" s="2">
        <v>2.8602499999999998E-6</v>
      </c>
      <c r="S3082" s="2">
        <v>1.8480900000000001E-5</v>
      </c>
      <c r="T3082" s="2">
        <v>8.36901E-5</v>
      </c>
      <c r="U3082" s="2">
        <v>2.8634999999999999E-4</v>
      </c>
      <c r="V3082">
        <v>7.8454600000000001E-4</v>
      </c>
      <c r="W3082">
        <v>1.80062E-3</v>
      </c>
      <c r="X3082">
        <v>3.5858700000000001E-3</v>
      </c>
      <c r="Y3082">
        <v>6.3696100000000004E-3</v>
      </c>
      <c r="Z3082">
        <v>1.03138E-2</v>
      </c>
      <c r="AA3082">
        <v>1.54874E-2</v>
      </c>
      <c r="AB3082">
        <v>2.1864600000000001E-2</v>
      </c>
      <c r="AC3082">
        <v>2.9339500000000001E-2</v>
      </c>
      <c r="AD3082">
        <v>3.7751E-2</v>
      </c>
      <c r="AE3082">
        <v>4.3252499999999999E-2</v>
      </c>
      <c r="AF3082">
        <v>5.7859099999999997E-2</v>
      </c>
    </row>
    <row r="3083" spans="1:35" x14ac:dyDescent="0.35">
      <c r="A3083">
        <v>92</v>
      </c>
      <c r="B3083">
        <v>0</v>
      </c>
      <c r="C3083">
        <v>0</v>
      </c>
      <c r="D3083">
        <v>0</v>
      </c>
      <c r="E3083">
        <v>0</v>
      </c>
      <c r="F3083">
        <v>0</v>
      </c>
      <c r="G3083">
        <v>0</v>
      </c>
      <c r="H3083">
        <v>0</v>
      </c>
      <c r="I3083">
        <v>0</v>
      </c>
      <c r="J3083">
        <v>0</v>
      </c>
      <c r="K3083">
        <v>0</v>
      </c>
      <c r="L3083" s="2">
        <v>2.2204499999999999E-16</v>
      </c>
      <c r="M3083" s="2">
        <v>2.62346E-13</v>
      </c>
      <c r="N3083" s="2">
        <v>5.9672499999999995E-11</v>
      </c>
      <c r="O3083" s="2">
        <v>4.0864000000000003E-9</v>
      </c>
      <c r="P3083" s="2">
        <v>1.11697E-7</v>
      </c>
      <c r="Q3083" s="2">
        <v>1.50635E-6</v>
      </c>
      <c r="R3083" s="2">
        <v>1.17649E-5</v>
      </c>
      <c r="S3083" s="2">
        <v>6.0111400000000002E-5</v>
      </c>
      <c r="T3083" s="2">
        <v>2.2053099999999999E-4</v>
      </c>
      <c r="U3083">
        <v>6.2399999999999999E-4</v>
      </c>
      <c r="V3083">
        <v>1.4390099999999999E-3</v>
      </c>
      <c r="W3083">
        <v>2.8227899999999999E-3</v>
      </c>
      <c r="X3083">
        <v>4.8694599999999999E-3</v>
      </c>
      <c r="Y3083">
        <v>7.5816800000000004E-3</v>
      </c>
      <c r="Z3083">
        <v>1.0874200000000001E-2</v>
      </c>
      <c r="AA3083">
        <v>1.4600200000000001E-2</v>
      </c>
      <c r="AB3083">
        <v>1.8585500000000001E-2</v>
      </c>
      <c r="AC3083">
        <v>2.2658500000000002E-2</v>
      </c>
      <c r="AD3083">
        <v>2.6670200000000002E-2</v>
      </c>
      <c r="AE3083">
        <v>2.95255E-2</v>
      </c>
      <c r="AF3083">
        <v>3.6516399999999997E-2</v>
      </c>
    </row>
    <row r="3084" spans="1:35" x14ac:dyDescent="0.35">
      <c r="A3084">
        <v>90</v>
      </c>
      <c r="B3084">
        <v>0</v>
      </c>
      <c r="C3084">
        <v>0</v>
      </c>
      <c r="D3084">
        <v>0</v>
      </c>
      <c r="E3084">
        <v>0</v>
      </c>
      <c r="F3084">
        <v>0</v>
      </c>
      <c r="G3084">
        <v>0</v>
      </c>
      <c r="H3084">
        <v>0</v>
      </c>
      <c r="I3084">
        <v>0</v>
      </c>
      <c r="J3084">
        <v>0</v>
      </c>
      <c r="K3084">
        <v>0</v>
      </c>
      <c r="L3084" s="2">
        <v>8.2156499999999993E-15</v>
      </c>
      <c r="M3084" s="2">
        <v>5.3910200000000002E-12</v>
      </c>
      <c r="N3084" s="2">
        <v>8.0193199999999996E-10</v>
      </c>
      <c r="O3084" s="2">
        <v>3.8488099999999999E-8</v>
      </c>
      <c r="P3084" s="2">
        <v>7.8024800000000001E-7</v>
      </c>
      <c r="Q3084" s="2">
        <v>8.1762100000000004E-6</v>
      </c>
      <c r="R3084" s="2">
        <v>5.1569E-5</v>
      </c>
      <c r="S3084" s="2">
        <v>2.1969900000000001E-4</v>
      </c>
      <c r="T3084">
        <v>6.9024699999999995E-4</v>
      </c>
      <c r="U3084">
        <v>1.7103699999999999E-3</v>
      </c>
      <c r="V3084">
        <v>3.5196099999999998E-3</v>
      </c>
      <c r="W3084">
        <v>6.2590099999999997E-3</v>
      </c>
      <c r="X3084">
        <v>9.9200499999999997E-3</v>
      </c>
      <c r="Y3084">
        <v>1.43526E-2</v>
      </c>
      <c r="Z3084">
        <v>1.9314499999999998E-2</v>
      </c>
      <c r="AA3084">
        <v>2.45323E-2</v>
      </c>
      <c r="AB3084">
        <v>2.97509E-2</v>
      </c>
      <c r="AC3084">
        <v>3.4763000000000002E-2</v>
      </c>
      <c r="AD3084">
        <v>3.94201E-2</v>
      </c>
      <c r="AE3084">
        <v>4.29357E-2</v>
      </c>
      <c r="AF3084">
        <v>5.1208299999999998E-2</v>
      </c>
    </row>
    <row r="3085" spans="1:35" x14ac:dyDescent="0.35">
      <c r="A3085">
        <v>88</v>
      </c>
      <c r="B3085">
        <v>0</v>
      </c>
      <c r="C3085">
        <v>0</v>
      </c>
      <c r="D3085">
        <v>0</v>
      </c>
      <c r="E3085">
        <v>0</v>
      </c>
      <c r="F3085">
        <v>0</v>
      </c>
      <c r="G3085">
        <v>0</v>
      </c>
      <c r="H3085">
        <v>0</v>
      </c>
      <c r="I3085">
        <v>0</v>
      </c>
      <c r="J3085">
        <v>0</v>
      </c>
      <c r="K3085" s="2">
        <v>1.11022E-16</v>
      </c>
      <c r="L3085" s="2">
        <v>2.2970499999999998E-13</v>
      </c>
      <c r="M3085" s="2">
        <v>9.2670099999999995E-11</v>
      </c>
      <c r="N3085" s="2">
        <v>9.1320399999999998E-9</v>
      </c>
      <c r="O3085" s="2">
        <v>3.107E-7</v>
      </c>
      <c r="P3085" s="2">
        <v>4.71958E-6</v>
      </c>
      <c r="Q3085" s="2">
        <v>3.8785799999999997E-5</v>
      </c>
      <c r="R3085" s="2">
        <v>1.9921000000000001E-4</v>
      </c>
      <c r="S3085">
        <v>7.1305299999999995E-4</v>
      </c>
      <c r="T3085">
        <v>1.93184E-3</v>
      </c>
      <c r="U3085">
        <v>4.2187099999999996E-3</v>
      </c>
      <c r="V3085">
        <v>7.7916900000000004E-3</v>
      </c>
      <c r="W3085">
        <v>1.26287E-2</v>
      </c>
      <c r="X3085">
        <v>1.84805E-2</v>
      </c>
      <c r="Y3085">
        <v>2.49599E-2</v>
      </c>
      <c r="Z3085">
        <v>3.1648099999999998E-2</v>
      </c>
      <c r="AA3085">
        <v>3.8176300000000003E-2</v>
      </c>
      <c r="AB3085">
        <v>4.4266800000000002E-2</v>
      </c>
      <c r="AC3085">
        <v>4.9742099999999997E-2</v>
      </c>
      <c r="AD3085">
        <v>5.4513100000000002E-2</v>
      </c>
      <c r="AE3085">
        <v>5.8416000000000003E-2</v>
      </c>
      <c r="AF3085">
        <v>6.7186800000000005E-2</v>
      </c>
    </row>
    <row r="3086" spans="1:35" x14ac:dyDescent="0.35">
      <c r="A3086">
        <v>86</v>
      </c>
      <c r="B3086">
        <v>0</v>
      </c>
      <c r="C3086">
        <v>0</v>
      </c>
      <c r="D3086">
        <v>0</v>
      </c>
      <c r="E3086">
        <v>0</v>
      </c>
      <c r="F3086">
        <v>0</v>
      </c>
      <c r="G3086">
        <v>0</v>
      </c>
      <c r="H3086">
        <v>0</v>
      </c>
      <c r="I3086">
        <v>0</v>
      </c>
      <c r="J3086">
        <v>0</v>
      </c>
      <c r="K3086" s="2">
        <v>3.5527100000000001E-15</v>
      </c>
      <c r="L3086" s="2">
        <v>5.3424999999999999E-12</v>
      </c>
      <c r="M3086" s="2">
        <v>1.3327699999999999E-9</v>
      </c>
      <c r="N3086" s="2">
        <v>8.8123599999999994E-8</v>
      </c>
      <c r="O3086" s="2">
        <v>2.1498300000000001E-6</v>
      </c>
      <c r="P3086" s="2">
        <v>2.4720999999999999E-5</v>
      </c>
      <c r="Q3086" s="2">
        <v>1.6080200000000001E-4</v>
      </c>
      <c r="R3086">
        <v>6.7820700000000001E-4</v>
      </c>
      <c r="S3086">
        <v>2.0551300000000001E-3</v>
      </c>
      <c r="T3086">
        <v>4.8346999999999999E-3</v>
      </c>
      <c r="U3086">
        <v>9.3637300000000007E-3</v>
      </c>
      <c r="V3086">
        <v>1.56125E-2</v>
      </c>
      <c r="W3086">
        <v>2.31868E-2</v>
      </c>
      <c r="X3086">
        <v>3.1483499999999998E-2</v>
      </c>
      <c r="Y3086">
        <v>3.9874800000000002E-2</v>
      </c>
      <c r="Z3086">
        <v>4.7839699999999999E-2</v>
      </c>
      <c r="AA3086">
        <v>5.5020399999999997E-2</v>
      </c>
      <c r="AB3086">
        <v>6.12223E-2</v>
      </c>
      <c r="AC3086">
        <v>6.63826E-2</v>
      </c>
      <c r="AD3086">
        <v>7.0530300000000004E-2</v>
      </c>
      <c r="AE3086">
        <v>7.4359499999999995E-2</v>
      </c>
      <c r="AF3086">
        <v>8.2474699999999998E-2</v>
      </c>
    </row>
    <row r="3087" spans="1:35" x14ac:dyDescent="0.35">
      <c r="A3087">
        <v>84</v>
      </c>
      <c r="B3087">
        <v>0</v>
      </c>
      <c r="C3087">
        <v>0</v>
      </c>
      <c r="D3087">
        <v>0</v>
      </c>
      <c r="E3087">
        <v>0</v>
      </c>
      <c r="F3087">
        <v>0</v>
      </c>
      <c r="G3087">
        <v>0</v>
      </c>
      <c r="H3087">
        <v>0</v>
      </c>
      <c r="I3087">
        <v>0</v>
      </c>
      <c r="J3087">
        <v>0</v>
      </c>
      <c r="K3087" s="2">
        <v>1.2234699999999999E-13</v>
      </c>
      <c r="L3087" s="2">
        <v>1.02486E-10</v>
      </c>
      <c r="M3087" s="2">
        <v>1.6038199999999999E-8</v>
      </c>
      <c r="N3087" s="2">
        <v>7.2067099999999998E-7</v>
      </c>
      <c r="O3087" s="2">
        <v>1.27506E-5</v>
      </c>
      <c r="P3087" s="2">
        <v>1.12132E-4</v>
      </c>
      <c r="Q3087">
        <v>5.8266000000000004E-4</v>
      </c>
      <c r="R3087">
        <v>2.0348800000000002E-3</v>
      </c>
      <c r="S3087">
        <v>5.2599099999999996E-3</v>
      </c>
      <c r="T3087">
        <v>1.0819199999999999E-2</v>
      </c>
      <c r="U3087">
        <v>1.8702400000000001E-2</v>
      </c>
      <c r="V3087">
        <v>2.8315E-2</v>
      </c>
      <c r="W3087">
        <v>3.87389E-2</v>
      </c>
      <c r="X3087">
        <v>4.90477E-2</v>
      </c>
      <c r="Y3087">
        <v>5.8519799999999997E-2</v>
      </c>
      <c r="Z3087">
        <v>6.67127E-2</v>
      </c>
      <c r="AA3087">
        <v>7.3439900000000002E-2</v>
      </c>
      <c r="AB3087">
        <v>7.8704099999999999E-2</v>
      </c>
      <c r="AC3087">
        <v>8.2624299999999998E-2</v>
      </c>
      <c r="AD3087">
        <v>8.5377300000000003E-2</v>
      </c>
      <c r="AE3087">
        <v>8.8559200000000005E-2</v>
      </c>
      <c r="AF3087">
        <v>9.47215E-2</v>
      </c>
    </row>
    <row r="3088" spans="1:35" x14ac:dyDescent="0.35">
      <c r="A3088">
        <v>82</v>
      </c>
      <c r="B3088">
        <v>0</v>
      </c>
      <c r="C3088">
        <v>0</v>
      </c>
      <c r="D3088">
        <v>0</v>
      </c>
      <c r="E3088">
        <v>0</v>
      </c>
      <c r="F3088">
        <v>0</v>
      </c>
      <c r="G3088">
        <v>0</v>
      </c>
      <c r="H3088">
        <v>0</v>
      </c>
      <c r="I3088">
        <v>0</v>
      </c>
      <c r="J3088" s="2">
        <v>7.7715600000000002E-16</v>
      </c>
      <c r="K3088" s="2">
        <v>3.3519900000000001E-12</v>
      </c>
      <c r="L3088" s="2">
        <v>1.62178E-9</v>
      </c>
      <c r="M3088" s="2">
        <v>1.6150000000000001E-7</v>
      </c>
      <c r="N3088" s="2">
        <v>4.9948799999999997E-6</v>
      </c>
      <c r="O3088" s="2">
        <v>6.4823600000000001E-5</v>
      </c>
      <c r="P3088">
        <v>4.4045599999999999E-4</v>
      </c>
      <c r="Q3088">
        <v>1.8452E-3</v>
      </c>
      <c r="R3088">
        <v>5.3807300000000002E-3</v>
      </c>
      <c r="S3088">
        <v>1.1954599999999999E-2</v>
      </c>
      <c r="T3088">
        <v>2.16493E-2</v>
      </c>
      <c r="U3088">
        <v>3.3614199999999997E-2</v>
      </c>
      <c r="V3088">
        <v>4.6480100000000003E-2</v>
      </c>
      <c r="W3088">
        <v>5.8895799999999998E-2</v>
      </c>
      <c r="X3088">
        <v>6.9875900000000005E-2</v>
      </c>
      <c r="Y3088">
        <v>7.8896499999999994E-2</v>
      </c>
      <c r="Z3088">
        <v>8.5824200000000003E-2</v>
      </c>
      <c r="AA3088">
        <v>9.0786099999999995E-2</v>
      </c>
      <c r="AB3088">
        <v>9.4046000000000005E-2</v>
      </c>
      <c r="AC3088">
        <v>9.59145E-2</v>
      </c>
      <c r="AD3088">
        <v>9.6694199999999994E-2</v>
      </c>
      <c r="AE3088">
        <v>9.8678199999999994E-2</v>
      </c>
      <c r="AF3088">
        <v>0.101781</v>
      </c>
    </row>
    <row r="3089" spans="1:32" x14ac:dyDescent="0.35">
      <c r="A3089">
        <v>80</v>
      </c>
      <c r="B3089">
        <v>0</v>
      </c>
      <c r="C3089">
        <v>0</v>
      </c>
      <c r="D3089">
        <v>0</v>
      </c>
      <c r="E3089">
        <v>0</v>
      </c>
      <c r="F3089">
        <v>0</v>
      </c>
      <c r="G3089">
        <v>0</v>
      </c>
      <c r="H3089">
        <v>0</v>
      </c>
      <c r="I3089">
        <v>0</v>
      </c>
      <c r="J3089" s="2">
        <v>3.4639000000000001E-14</v>
      </c>
      <c r="K3089" s="2">
        <v>7.4574999999999998E-11</v>
      </c>
      <c r="L3089" s="2">
        <v>2.1171999999999999E-8</v>
      </c>
      <c r="M3089" s="2">
        <v>1.3609500000000001E-6</v>
      </c>
      <c r="N3089" s="2">
        <v>2.9340999999999999E-5</v>
      </c>
      <c r="O3089">
        <v>2.8250399999999999E-4</v>
      </c>
      <c r="P3089">
        <v>1.49826E-3</v>
      </c>
      <c r="Q3089">
        <v>5.1070999999999998E-3</v>
      </c>
      <c r="R3089">
        <v>1.2539099999999999E-2</v>
      </c>
      <c r="S3089">
        <v>2.4127599999999999E-2</v>
      </c>
      <c r="T3089">
        <v>3.87365E-2</v>
      </c>
      <c r="U3089">
        <v>5.4366400000000002E-2</v>
      </c>
      <c r="V3089">
        <v>6.9059800000000005E-2</v>
      </c>
      <c r="W3089">
        <v>8.1480399999999994E-2</v>
      </c>
      <c r="X3089">
        <v>9.1035400000000002E-2</v>
      </c>
      <c r="Y3089">
        <v>9.77156E-2</v>
      </c>
      <c r="Z3089">
        <v>0.101857</v>
      </c>
      <c r="AA3089">
        <v>0.10394</v>
      </c>
      <c r="AB3089">
        <v>0.10445699999999999</v>
      </c>
      <c r="AC3089">
        <v>0.10384400000000001</v>
      </c>
      <c r="AD3089">
        <v>0.10245899999999999</v>
      </c>
      <c r="AE3089">
        <v>0.10287300000000001</v>
      </c>
      <c r="AF3089">
        <v>0.102324</v>
      </c>
    </row>
    <row r="3090" spans="1:32" x14ac:dyDescent="0.35">
      <c r="A3090">
        <v>78</v>
      </c>
      <c r="B3090">
        <v>0</v>
      </c>
      <c r="C3090">
        <v>0</v>
      </c>
      <c r="D3090">
        <v>0</v>
      </c>
      <c r="E3090">
        <v>0</v>
      </c>
      <c r="F3090">
        <v>0</v>
      </c>
      <c r="G3090">
        <v>0</v>
      </c>
      <c r="H3090">
        <v>0</v>
      </c>
      <c r="I3090" s="2">
        <v>1.11022E-16</v>
      </c>
      <c r="J3090" s="2">
        <v>1.1773900000000001E-12</v>
      </c>
      <c r="K3090" s="2">
        <v>1.34702E-9</v>
      </c>
      <c r="L3090" s="2">
        <v>2.28045E-7</v>
      </c>
      <c r="M3090" s="2">
        <v>9.5981799999999993E-6</v>
      </c>
      <c r="N3090" s="2">
        <v>1.4608399999999999E-4</v>
      </c>
      <c r="O3090">
        <v>1.05539E-3</v>
      </c>
      <c r="P3090">
        <v>4.4135099999999998E-3</v>
      </c>
      <c r="Q3090">
        <v>1.23541E-2</v>
      </c>
      <c r="R3090">
        <v>2.5752500000000001E-2</v>
      </c>
      <c r="S3090">
        <v>4.3242599999999999E-2</v>
      </c>
      <c r="T3090">
        <v>6.1976700000000003E-2</v>
      </c>
      <c r="U3090">
        <v>7.9126799999999997E-2</v>
      </c>
      <c r="V3090">
        <v>9.2874300000000007E-2</v>
      </c>
      <c r="W3090">
        <v>0.102579</v>
      </c>
      <c r="X3090">
        <v>0.108459</v>
      </c>
      <c r="Y3090">
        <v>0.111178</v>
      </c>
      <c r="Z3090">
        <v>0.11151999999999999</v>
      </c>
      <c r="AA3090">
        <v>0.110211</v>
      </c>
      <c r="AB3090">
        <v>0.10784299999999999</v>
      </c>
      <c r="AC3090">
        <v>0.10485899999999999</v>
      </c>
      <c r="AD3090">
        <v>0.101576</v>
      </c>
      <c r="AE3090">
        <v>0.10034</v>
      </c>
      <c r="AF3090">
        <v>9.6245999999999998E-2</v>
      </c>
    </row>
    <row r="3091" spans="1:32" x14ac:dyDescent="0.35">
      <c r="A3091">
        <v>76</v>
      </c>
      <c r="B3091">
        <v>0</v>
      </c>
      <c r="C3091">
        <v>0</v>
      </c>
      <c r="D3091">
        <v>0</v>
      </c>
      <c r="E3091">
        <v>0</v>
      </c>
      <c r="F3091">
        <v>0</v>
      </c>
      <c r="G3091">
        <v>0</v>
      </c>
      <c r="H3091">
        <v>0</v>
      </c>
      <c r="I3091" s="2">
        <v>4.2188500000000003E-15</v>
      </c>
      <c r="J3091" s="2">
        <v>3.1956500000000001E-11</v>
      </c>
      <c r="K3091" s="2">
        <v>1.9755699999999999E-8</v>
      </c>
      <c r="L3091" s="2">
        <v>2.02679E-6</v>
      </c>
      <c r="M3091" s="2">
        <v>5.6654999999999999E-5</v>
      </c>
      <c r="N3091">
        <v>6.1648699999999998E-4</v>
      </c>
      <c r="O3091">
        <v>3.3798500000000002E-3</v>
      </c>
      <c r="P3091">
        <v>1.1258900000000001E-2</v>
      </c>
      <c r="Q3091">
        <v>2.6118599999999999E-2</v>
      </c>
      <c r="R3091">
        <v>4.6611899999999998E-2</v>
      </c>
      <c r="S3091">
        <v>6.8823099999999998E-2</v>
      </c>
      <c r="T3091">
        <v>8.8668999999999998E-2</v>
      </c>
      <c r="U3091">
        <v>0.103635</v>
      </c>
      <c r="V3091">
        <v>0.113052</v>
      </c>
      <c r="W3091">
        <v>0.11751499999999999</v>
      </c>
      <c r="X3091">
        <v>0.11816699999999999</v>
      </c>
      <c r="Y3091">
        <v>0.116205</v>
      </c>
      <c r="Z3091">
        <v>0.11264100000000001</v>
      </c>
      <c r="AA3091">
        <v>0.10823000000000001</v>
      </c>
      <c r="AB3091">
        <v>0.10349</v>
      </c>
      <c r="AC3091">
        <v>9.8753499999999994E-2</v>
      </c>
      <c r="AD3091">
        <v>9.4216400000000006E-2</v>
      </c>
      <c r="AE3091">
        <v>9.1566900000000007E-2</v>
      </c>
      <c r="AF3091">
        <v>8.4698899999999994E-2</v>
      </c>
    </row>
    <row r="3092" spans="1:32" x14ac:dyDescent="0.35">
      <c r="A3092">
        <v>74</v>
      </c>
      <c r="B3092">
        <v>0</v>
      </c>
      <c r="C3092">
        <v>0</v>
      </c>
      <c r="D3092">
        <v>0</v>
      </c>
      <c r="E3092">
        <v>0</v>
      </c>
      <c r="F3092">
        <v>0</v>
      </c>
      <c r="G3092">
        <v>0</v>
      </c>
      <c r="H3092">
        <v>0</v>
      </c>
      <c r="I3092" s="2">
        <v>1.9440000000000001E-13</v>
      </c>
      <c r="J3092" s="2">
        <v>6.9159500000000003E-10</v>
      </c>
      <c r="K3092" s="2">
        <v>2.3529100000000001E-7</v>
      </c>
      <c r="L3092" s="2">
        <v>1.48648E-5</v>
      </c>
      <c r="M3092">
        <v>2.79905E-4</v>
      </c>
      <c r="N3092">
        <v>2.2051800000000002E-3</v>
      </c>
      <c r="O3092">
        <v>9.2786899999999992E-3</v>
      </c>
      <c r="P3092">
        <v>2.4872700000000001E-2</v>
      </c>
      <c r="Q3092">
        <v>4.82613E-2</v>
      </c>
      <c r="R3092">
        <v>7.4354600000000007E-2</v>
      </c>
      <c r="S3092">
        <v>9.7271999999999997E-2</v>
      </c>
      <c r="T3092">
        <v>0.113436</v>
      </c>
      <c r="U3092">
        <v>0.122144</v>
      </c>
      <c r="V3092">
        <v>0.124558</v>
      </c>
      <c r="W3092">
        <v>0.122507</v>
      </c>
      <c r="X3092">
        <v>0.117733</v>
      </c>
      <c r="Y3092">
        <v>0.111579</v>
      </c>
      <c r="Z3092">
        <v>0.10496</v>
      </c>
      <c r="AA3092">
        <v>9.8434499999999994E-2</v>
      </c>
      <c r="AB3092">
        <v>9.2313099999999995E-2</v>
      </c>
      <c r="AC3092">
        <v>8.6740499999999998E-2</v>
      </c>
      <c r="AD3092">
        <v>8.1762100000000004E-2</v>
      </c>
      <c r="AE3092">
        <v>7.8179600000000002E-2</v>
      </c>
      <c r="AF3092">
        <v>6.9737099999999996E-2</v>
      </c>
    </row>
    <row r="3093" spans="1:32" x14ac:dyDescent="0.35">
      <c r="A3093">
        <v>72</v>
      </c>
      <c r="B3093">
        <v>0</v>
      </c>
      <c r="C3093">
        <v>0</v>
      </c>
      <c r="D3093">
        <v>0</v>
      </c>
      <c r="E3093">
        <v>0</v>
      </c>
      <c r="F3093">
        <v>0</v>
      </c>
      <c r="G3093">
        <v>0</v>
      </c>
      <c r="H3093" s="2">
        <v>2.2204499999999999E-16</v>
      </c>
      <c r="I3093" s="2">
        <v>6.87872E-12</v>
      </c>
      <c r="J3093" s="2">
        <v>1.19363E-8</v>
      </c>
      <c r="K3093" s="2">
        <v>2.2759500000000002E-6</v>
      </c>
      <c r="L3093" s="2">
        <v>8.9971700000000005E-5</v>
      </c>
      <c r="M3093">
        <v>1.1574999999999999E-3</v>
      </c>
      <c r="N3093">
        <v>6.6860699999999997E-3</v>
      </c>
      <c r="O3093">
        <v>2.1836399999999999E-2</v>
      </c>
      <c r="P3093">
        <v>4.7585099999999998E-2</v>
      </c>
      <c r="Q3093">
        <v>7.7940599999999999E-2</v>
      </c>
      <c r="R3093">
        <v>0.104534</v>
      </c>
      <c r="S3093">
        <v>0.122088</v>
      </c>
      <c r="T3093">
        <v>0.129769</v>
      </c>
      <c r="U3093">
        <v>0.129548</v>
      </c>
      <c r="V3093">
        <v>0.12421599999999999</v>
      </c>
      <c r="W3093">
        <v>0.116216</v>
      </c>
      <c r="X3093">
        <v>0.107269</v>
      </c>
      <c r="Y3093">
        <v>9.8421999999999996E-2</v>
      </c>
      <c r="Z3093">
        <v>9.0225100000000003E-2</v>
      </c>
      <c r="AA3093">
        <v>8.2913299999999995E-2</v>
      </c>
      <c r="AB3093">
        <v>7.6538800000000004E-2</v>
      </c>
      <c r="AC3093">
        <v>7.1058099999999999E-2</v>
      </c>
      <c r="AD3093">
        <v>6.6384799999999994E-2</v>
      </c>
      <c r="AE3093">
        <v>6.2451199999999998E-2</v>
      </c>
      <c r="AF3093">
        <v>5.3720799999999999E-2</v>
      </c>
    </row>
    <row r="3094" spans="1:32" x14ac:dyDescent="0.35">
      <c r="A3094">
        <v>70</v>
      </c>
      <c r="B3094">
        <v>0</v>
      </c>
      <c r="C3094">
        <v>0</v>
      </c>
      <c r="D3094">
        <v>0</v>
      </c>
      <c r="E3094">
        <v>0</v>
      </c>
      <c r="F3094">
        <v>0</v>
      </c>
      <c r="G3094">
        <v>0</v>
      </c>
      <c r="H3094" s="2">
        <v>1.16573E-14</v>
      </c>
      <c r="I3094" s="2">
        <v>1.9016200000000001E-10</v>
      </c>
      <c r="J3094" s="2">
        <v>1.64318E-7</v>
      </c>
      <c r="K3094" s="2">
        <v>1.7881799999999999E-5</v>
      </c>
      <c r="L3094">
        <v>4.49443E-4</v>
      </c>
      <c r="M3094">
        <v>4.0066700000000004E-3</v>
      </c>
      <c r="N3094">
        <v>1.7183400000000001E-2</v>
      </c>
      <c r="O3094">
        <v>4.4054099999999999E-2</v>
      </c>
      <c r="P3094">
        <v>7.8840199999999999E-2</v>
      </c>
      <c r="Q3094">
        <v>0.110015</v>
      </c>
      <c r="R3094">
        <v>0.129523</v>
      </c>
      <c r="S3094">
        <v>0.13607900000000001</v>
      </c>
      <c r="T3094">
        <v>0.132748</v>
      </c>
      <c r="U3094">
        <v>0.123645</v>
      </c>
      <c r="V3094">
        <v>0.112124</v>
      </c>
      <c r="W3094">
        <v>0.100324</v>
      </c>
      <c r="X3094">
        <v>8.9377100000000001E-2</v>
      </c>
      <c r="Y3094">
        <v>7.9753599999999994E-2</v>
      </c>
      <c r="Z3094">
        <v>7.1550500000000003E-2</v>
      </c>
      <c r="AA3094">
        <v>6.46814E-2</v>
      </c>
      <c r="AB3094">
        <v>5.8986900000000002E-2</v>
      </c>
      <c r="AC3094">
        <v>5.4291199999999998E-2</v>
      </c>
      <c r="AD3094">
        <v>5.0428800000000003E-2</v>
      </c>
      <c r="AE3094">
        <v>4.6674599999999997E-2</v>
      </c>
      <c r="AF3094">
        <v>3.8718099999999998E-2</v>
      </c>
    </row>
    <row r="3095" spans="1:32" x14ac:dyDescent="0.35">
      <c r="A3095">
        <v>68</v>
      </c>
      <c r="B3095">
        <v>0</v>
      </c>
      <c r="C3095">
        <v>0</v>
      </c>
      <c r="D3095">
        <v>0</v>
      </c>
      <c r="E3095">
        <v>0</v>
      </c>
      <c r="F3095">
        <v>0</v>
      </c>
      <c r="G3095">
        <v>0</v>
      </c>
      <c r="H3095" s="2">
        <v>5.8963900000000003E-13</v>
      </c>
      <c r="I3095" s="2">
        <v>4.1074199999999999E-9</v>
      </c>
      <c r="J3095" s="2">
        <v>1.80452E-6</v>
      </c>
      <c r="K3095" s="2">
        <v>1.14128E-4</v>
      </c>
      <c r="L3095">
        <v>1.85304E-3</v>
      </c>
      <c r="M3095">
        <v>1.1609299999999999E-2</v>
      </c>
      <c r="N3095">
        <v>3.7433899999999999E-2</v>
      </c>
      <c r="O3095">
        <v>7.6192499999999996E-2</v>
      </c>
      <c r="P3095">
        <v>0.113126</v>
      </c>
      <c r="Q3095">
        <v>0.13572600000000001</v>
      </c>
      <c r="R3095">
        <v>0.14144200000000001</v>
      </c>
      <c r="S3095">
        <v>0.13469300000000001</v>
      </c>
      <c r="T3095">
        <v>0.121429</v>
      </c>
      <c r="U3095">
        <v>0.106197</v>
      </c>
      <c r="V3095">
        <v>9.1607099999999997E-2</v>
      </c>
      <c r="W3095">
        <v>7.8808799999999998E-2</v>
      </c>
      <c r="X3095">
        <v>6.8100499999999994E-2</v>
      </c>
      <c r="Y3095">
        <v>5.9368999999999998E-2</v>
      </c>
      <c r="Z3095">
        <v>5.2345500000000003E-2</v>
      </c>
      <c r="AA3095">
        <v>4.67319E-2</v>
      </c>
      <c r="AB3095">
        <v>4.22557E-2</v>
      </c>
      <c r="AC3095">
        <v>3.8687300000000001E-2</v>
      </c>
      <c r="AD3095">
        <v>3.5840999999999998E-2</v>
      </c>
      <c r="AE3095">
        <v>3.2637100000000002E-2</v>
      </c>
      <c r="AF3095">
        <v>2.6108099999999999E-2</v>
      </c>
    </row>
    <row r="3096" spans="1:32" x14ac:dyDescent="0.35">
      <c r="A3096">
        <v>66</v>
      </c>
      <c r="B3096">
        <v>0</v>
      </c>
      <c r="C3096">
        <v>0</v>
      </c>
      <c r="D3096">
        <v>0</v>
      </c>
      <c r="E3096">
        <v>0</v>
      </c>
      <c r="F3096">
        <v>0</v>
      </c>
      <c r="G3096" s="2">
        <v>2.2204499999999999E-16</v>
      </c>
      <c r="H3096" s="2">
        <v>2.26613E-11</v>
      </c>
      <c r="I3096" s="2">
        <v>6.9332800000000005E-8</v>
      </c>
      <c r="J3096" s="2">
        <v>1.5811199999999999E-5</v>
      </c>
      <c r="K3096">
        <v>5.9175600000000003E-4</v>
      </c>
      <c r="L3096">
        <v>6.3060299999999998E-3</v>
      </c>
      <c r="M3096">
        <v>2.8157499999999999E-2</v>
      </c>
      <c r="N3096">
        <v>6.9127599999999997E-2</v>
      </c>
      <c r="O3096">
        <v>0.112972</v>
      </c>
      <c r="P3096">
        <v>0.14057800000000001</v>
      </c>
      <c r="Q3096">
        <v>0.14635200000000001</v>
      </c>
      <c r="R3096">
        <v>0.13613</v>
      </c>
      <c r="S3096">
        <v>0.118395</v>
      </c>
      <c r="T3096">
        <v>9.9324099999999999E-2</v>
      </c>
      <c r="U3096">
        <v>8.2079600000000003E-2</v>
      </c>
      <c r="V3096">
        <v>6.7744200000000004E-2</v>
      </c>
      <c r="W3096">
        <v>5.6335200000000002E-2</v>
      </c>
      <c r="X3096">
        <v>4.7451300000000002E-2</v>
      </c>
      <c r="Y3096">
        <v>4.0599400000000001E-2</v>
      </c>
      <c r="Z3096">
        <v>3.5328600000000002E-2</v>
      </c>
      <c r="AA3096">
        <v>3.1269699999999997E-2</v>
      </c>
      <c r="AB3096">
        <v>2.8136399999999999E-2</v>
      </c>
      <c r="AC3096">
        <v>2.5711600000000001E-2</v>
      </c>
      <c r="AD3096">
        <v>2.3832599999999999E-2</v>
      </c>
      <c r="AE3096">
        <v>2.1351700000000001E-2</v>
      </c>
      <c r="AF3096">
        <v>1.6471199999999998E-2</v>
      </c>
    </row>
    <row r="3097" spans="1:32" x14ac:dyDescent="0.35">
      <c r="A3097">
        <v>64</v>
      </c>
      <c r="B3097">
        <v>0</v>
      </c>
      <c r="C3097">
        <v>0</v>
      </c>
      <c r="D3097">
        <v>0</v>
      </c>
      <c r="E3097">
        <v>0</v>
      </c>
      <c r="F3097">
        <v>0</v>
      </c>
      <c r="G3097" s="2">
        <v>1.4210899999999999E-14</v>
      </c>
      <c r="H3097" s="2">
        <v>6.6473399999999997E-10</v>
      </c>
      <c r="I3097" s="2">
        <v>9.1478699999999997E-7</v>
      </c>
      <c r="J3097" s="2">
        <v>1.10547E-4</v>
      </c>
      <c r="K3097">
        <v>2.4928099999999998E-3</v>
      </c>
      <c r="L3097">
        <v>1.7713300000000001E-2</v>
      </c>
      <c r="M3097">
        <v>5.7169699999999997E-2</v>
      </c>
      <c r="N3097">
        <v>0.108213</v>
      </c>
      <c r="O3097">
        <v>0.14360300000000001</v>
      </c>
      <c r="P3097">
        <v>0.15129100000000001</v>
      </c>
      <c r="Q3097">
        <v>0.137932</v>
      </c>
      <c r="R3097">
        <v>0.11547</v>
      </c>
      <c r="S3097">
        <v>9.2416600000000002E-2</v>
      </c>
      <c r="T3097">
        <v>7.2648199999999996E-2</v>
      </c>
      <c r="U3097">
        <v>5.7088199999999999E-2</v>
      </c>
      <c r="V3097">
        <v>4.5344799999999998E-2</v>
      </c>
      <c r="W3097">
        <v>3.6645200000000003E-2</v>
      </c>
      <c r="X3097">
        <v>3.0235499999999998E-2</v>
      </c>
      <c r="Y3097">
        <v>2.5505099999999999E-2</v>
      </c>
      <c r="Z3097">
        <v>2.19963E-2</v>
      </c>
      <c r="AA3097">
        <v>1.9377999999999999E-2</v>
      </c>
      <c r="AB3097">
        <v>1.7414200000000001E-2</v>
      </c>
      <c r="AC3097">
        <v>1.5937099999999999E-2</v>
      </c>
      <c r="AD3097">
        <v>1.48269E-2</v>
      </c>
      <c r="AE3097">
        <v>1.3069000000000001E-2</v>
      </c>
      <c r="AF3097">
        <v>9.7222000000000003E-3</v>
      </c>
    </row>
    <row r="3098" spans="1:32" x14ac:dyDescent="0.35">
      <c r="A3098">
        <v>62</v>
      </c>
      <c r="B3098">
        <v>0</v>
      </c>
      <c r="C3098">
        <v>0</v>
      </c>
      <c r="D3098">
        <v>0</v>
      </c>
      <c r="E3098">
        <v>0</v>
      </c>
      <c r="F3098">
        <v>0</v>
      </c>
      <c r="G3098" s="2">
        <v>8.5254000000000002E-13</v>
      </c>
      <c r="H3098" s="2">
        <v>1.48856E-8</v>
      </c>
      <c r="I3098" s="2">
        <v>9.4361799999999998E-6</v>
      </c>
      <c r="J3098">
        <v>6.1682200000000005E-4</v>
      </c>
      <c r="K3098">
        <v>8.5320900000000009E-3</v>
      </c>
      <c r="L3098">
        <v>4.1070500000000003E-2</v>
      </c>
      <c r="M3098">
        <v>9.7170500000000007E-2</v>
      </c>
      <c r="N3098">
        <v>0.14360200000000001</v>
      </c>
      <c r="O3098">
        <v>0.15649399999999999</v>
      </c>
      <c r="P3098">
        <v>0.141011</v>
      </c>
      <c r="Q3098">
        <v>0.11362</v>
      </c>
      <c r="R3098">
        <v>8.6322999999999997E-2</v>
      </c>
      <c r="S3098">
        <v>6.4062099999999997E-2</v>
      </c>
      <c r="T3098">
        <v>4.7515099999999998E-2</v>
      </c>
      <c r="U3098">
        <v>3.57308E-2</v>
      </c>
      <c r="V3098">
        <v>2.7472E-2</v>
      </c>
      <c r="W3098">
        <v>2.1691100000000001E-2</v>
      </c>
      <c r="X3098">
        <v>1.7618000000000002E-2</v>
      </c>
      <c r="Y3098">
        <v>1.4719100000000001E-2</v>
      </c>
      <c r="Z3098">
        <v>1.2634299999999999E-2</v>
      </c>
      <c r="AA3098">
        <v>1.11217E-2</v>
      </c>
      <c r="AB3098">
        <v>1.00182E-2</v>
      </c>
      <c r="AC3098">
        <v>9.2131999999999995E-3</v>
      </c>
      <c r="AD3098">
        <v>8.6301899999999994E-3</v>
      </c>
      <c r="AE3098">
        <v>7.4841100000000004E-3</v>
      </c>
      <c r="AF3098">
        <v>5.3689899999999997E-3</v>
      </c>
    </row>
    <row r="3099" spans="1:32" x14ac:dyDescent="0.35">
      <c r="A3099">
        <v>60</v>
      </c>
      <c r="B3099">
        <v>0</v>
      </c>
      <c r="C3099">
        <v>0</v>
      </c>
      <c r="D3099">
        <v>0</v>
      </c>
      <c r="E3099">
        <v>0</v>
      </c>
      <c r="F3099" s="2">
        <v>1.11022E-16</v>
      </c>
      <c r="G3099" s="2">
        <v>3.7867799999999997E-11</v>
      </c>
      <c r="H3099" s="2">
        <v>2.54542E-7</v>
      </c>
      <c r="I3099" s="2">
        <v>7.6110499999999996E-5</v>
      </c>
      <c r="J3099">
        <v>2.7469E-3</v>
      </c>
      <c r="K3099">
        <v>2.3728099999999998E-2</v>
      </c>
      <c r="L3099">
        <v>7.8608300000000006E-2</v>
      </c>
      <c r="M3099">
        <v>0.138266</v>
      </c>
      <c r="N3099">
        <v>0.161546</v>
      </c>
      <c r="O3099">
        <v>0.146208</v>
      </c>
      <c r="P3099">
        <v>0.11382399999999999</v>
      </c>
      <c r="Q3099">
        <v>8.1802799999999995E-2</v>
      </c>
      <c r="R3099">
        <v>5.6875299999999997E-2</v>
      </c>
      <c r="S3099">
        <v>3.9434999999999998E-2</v>
      </c>
      <c r="T3099">
        <v>2.7788899999999998E-2</v>
      </c>
      <c r="U3099">
        <v>2.0124300000000001E-2</v>
      </c>
      <c r="V3099">
        <v>1.5064599999999999E-2</v>
      </c>
      <c r="W3099">
        <v>1.1683600000000001E-2</v>
      </c>
      <c r="X3099">
        <v>9.3877300000000004E-3</v>
      </c>
      <c r="Y3099">
        <v>7.8033299999999998E-3</v>
      </c>
      <c r="Z3099">
        <v>6.69464E-3</v>
      </c>
      <c r="AA3099">
        <v>5.9115699999999997E-3</v>
      </c>
      <c r="AB3099">
        <v>5.3571000000000001E-3</v>
      </c>
      <c r="AC3099">
        <v>4.9674200000000002E-3</v>
      </c>
      <c r="AD3099">
        <v>4.6997899999999997E-3</v>
      </c>
      <c r="AE3099">
        <v>4.0098499999999997E-3</v>
      </c>
      <c r="AF3099">
        <v>2.7740299999999998E-3</v>
      </c>
    </row>
    <row r="3100" spans="1:32" x14ac:dyDescent="0.35">
      <c r="A3100">
        <v>58</v>
      </c>
      <c r="B3100">
        <v>0</v>
      </c>
      <c r="C3100">
        <v>0</v>
      </c>
      <c r="D3100">
        <v>0</v>
      </c>
      <c r="E3100">
        <v>0</v>
      </c>
      <c r="F3100" s="2">
        <v>6.2172499999999998E-15</v>
      </c>
      <c r="G3100" s="2">
        <v>1.24973E-9</v>
      </c>
      <c r="H3100" s="2">
        <v>3.3245800000000002E-6</v>
      </c>
      <c r="I3100">
        <v>4.8010300000000001E-4</v>
      </c>
      <c r="J3100">
        <v>9.7640899999999996E-3</v>
      </c>
      <c r="K3100">
        <v>5.3621000000000002E-2</v>
      </c>
      <c r="L3100">
        <v>0.12420399999999999</v>
      </c>
      <c r="M3100">
        <v>0.16470799999999999</v>
      </c>
      <c r="N3100">
        <v>0.154059</v>
      </c>
      <c r="O3100">
        <v>0.117107</v>
      </c>
      <c r="P3100">
        <v>7.9571500000000003E-2</v>
      </c>
      <c r="Q3100">
        <v>5.1476099999999997E-2</v>
      </c>
      <c r="R3100">
        <v>3.3026E-2</v>
      </c>
      <c r="S3100">
        <v>2.15569E-2</v>
      </c>
      <c r="T3100">
        <v>1.4532399999999999E-2</v>
      </c>
      <c r="U3100">
        <v>1.01995E-2</v>
      </c>
      <c r="V3100">
        <v>7.4770599999999998E-3</v>
      </c>
      <c r="W3100">
        <v>5.7265600000000003E-3</v>
      </c>
      <c r="X3100">
        <v>4.5744000000000002E-3</v>
      </c>
      <c r="Y3100">
        <v>3.80036E-3</v>
      </c>
      <c r="Z3100">
        <v>3.2725100000000002E-3</v>
      </c>
      <c r="AA3100">
        <v>2.9101299999999999E-3</v>
      </c>
      <c r="AB3100">
        <v>2.6627E-3</v>
      </c>
      <c r="AC3100">
        <v>2.49789E-3</v>
      </c>
      <c r="AD3100">
        <v>2.3945699999999999E-3</v>
      </c>
      <c r="AE3100">
        <v>2.0100500000000002E-3</v>
      </c>
      <c r="AF3100">
        <v>1.3409800000000001E-3</v>
      </c>
    </row>
    <row r="3101" spans="1:32" x14ac:dyDescent="0.35">
      <c r="A3101">
        <v>56</v>
      </c>
      <c r="B3101">
        <v>0</v>
      </c>
      <c r="C3101">
        <v>0</v>
      </c>
      <c r="D3101">
        <v>0</v>
      </c>
      <c r="E3101">
        <v>0</v>
      </c>
      <c r="F3101" s="2">
        <v>4.8738799999999996E-13</v>
      </c>
      <c r="G3101" s="2">
        <v>3.0656599999999999E-8</v>
      </c>
      <c r="H3101" s="2">
        <v>3.3174699999999999E-5</v>
      </c>
      <c r="I3101">
        <v>2.36878E-3</v>
      </c>
      <c r="J3101">
        <v>2.7704800000000002E-2</v>
      </c>
      <c r="K3101">
        <v>9.8468399999999998E-2</v>
      </c>
      <c r="L3101">
        <v>0.16200899999999999</v>
      </c>
      <c r="M3101">
        <v>0.16425999999999999</v>
      </c>
      <c r="N3101">
        <v>0.12454800000000001</v>
      </c>
      <c r="O3101">
        <v>8.0413700000000005E-2</v>
      </c>
      <c r="P3101">
        <v>4.8174500000000002E-2</v>
      </c>
      <c r="Q3101">
        <v>2.8311300000000001E-2</v>
      </c>
      <c r="R3101">
        <v>1.6901200000000002E-2</v>
      </c>
      <c r="S3101">
        <v>1.04644E-2</v>
      </c>
      <c r="T3101">
        <v>6.7956800000000001E-3</v>
      </c>
      <c r="U3101">
        <v>4.6517199999999998E-3</v>
      </c>
      <c r="V3101">
        <v>3.3589800000000001E-3</v>
      </c>
      <c r="W3101">
        <v>2.55412E-3</v>
      </c>
      <c r="X3101">
        <v>2.03834E-3</v>
      </c>
      <c r="Y3101">
        <v>1.70027E-3</v>
      </c>
      <c r="Z3101">
        <v>1.4757500000000001E-3</v>
      </c>
      <c r="AA3101">
        <v>1.3267800000000001E-3</v>
      </c>
      <c r="AB3101">
        <v>1.23018E-3</v>
      </c>
      <c r="AC3101">
        <v>1.1714900000000001E-3</v>
      </c>
      <c r="AD3101">
        <v>1.1414800000000001E-3</v>
      </c>
      <c r="AE3101">
        <v>9.42715E-4</v>
      </c>
      <c r="AF3101">
        <v>6.06497E-4</v>
      </c>
    </row>
    <row r="3102" spans="1:32" x14ac:dyDescent="0.35">
      <c r="A3102">
        <v>54</v>
      </c>
      <c r="B3102">
        <v>0</v>
      </c>
      <c r="C3102">
        <v>0</v>
      </c>
      <c r="D3102">
        <v>0</v>
      </c>
      <c r="E3102">
        <v>0</v>
      </c>
      <c r="F3102" s="2">
        <v>2.72937E-11</v>
      </c>
      <c r="G3102" s="2">
        <v>5.5917699999999998E-7</v>
      </c>
      <c r="H3102">
        <v>2.52971E-4</v>
      </c>
      <c r="I3102">
        <v>9.1425800000000008E-3</v>
      </c>
      <c r="J3102">
        <v>6.2754900000000002E-2</v>
      </c>
      <c r="K3102">
        <v>0.146951</v>
      </c>
      <c r="L3102">
        <v>0.174458</v>
      </c>
      <c r="M3102">
        <v>0.13714299999999999</v>
      </c>
      <c r="N3102">
        <v>8.5356399999999999E-2</v>
      </c>
      <c r="O3102">
        <v>4.7338100000000001E-2</v>
      </c>
      <c r="P3102">
        <v>2.52584E-2</v>
      </c>
      <c r="Q3102">
        <v>1.36089E-2</v>
      </c>
      <c r="R3102">
        <v>7.6226100000000001E-3</v>
      </c>
      <c r="S3102">
        <v>4.5108300000000004E-3</v>
      </c>
      <c r="T3102">
        <v>2.8415300000000001E-3</v>
      </c>
      <c r="U3102">
        <v>1.9090999999999999E-3</v>
      </c>
      <c r="V3102">
        <v>1.3658100000000001E-3</v>
      </c>
      <c r="W3102">
        <v>1.03662E-3</v>
      </c>
      <c r="X3102">
        <v>8.3059900000000001E-4</v>
      </c>
      <c r="Y3102">
        <v>6.9881299999999995E-4</v>
      </c>
      <c r="Z3102">
        <v>6.1394499999999996E-4</v>
      </c>
      <c r="AA3102">
        <v>5.6022899999999998E-4</v>
      </c>
      <c r="AB3102">
        <v>5.2829299999999999E-4</v>
      </c>
      <c r="AC3102">
        <v>5.1242799999999999E-4</v>
      </c>
      <c r="AD3102">
        <v>5.0910500000000004E-4</v>
      </c>
      <c r="AE3102">
        <v>4.1366599999999998E-4</v>
      </c>
      <c r="AF3102" s="2">
        <v>2.5664500000000001E-4</v>
      </c>
    </row>
    <row r="3103" spans="1:32" x14ac:dyDescent="0.35">
      <c r="A3103">
        <v>52</v>
      </c>
      <c r="B3103">
        <v>0</v>
      </c>
      <c r="C3103">
        <v>0</v>
      </c>
      <c r="D3103">
        <v>0</v>
      </c>
      <c r="E3103" s="2">
        <v>6.6613400000000001E-16</v>
      </c>
      <c r="F3103" s="2">
        <v>1.10107E-9</v>
      </c>
      <c r="G3103" s="2">
        <v>7.5864800000000004E-6</v>
      </c>
      <c r="H3103">
        <v>1.4744000000000001E-3</v>
      </c>
      <c r="I3103">
        <v>2.76064E-2</v>
      </c>
      <c r="J3103">
        <v>0.113486</v>
      </c>
      <c r="K3103">
        <v>0.178228</v>
      </c>
      <c r="L3103">
        <v>0.15509300000000001</v>
      </c>
      <c r="M3103">
        <v>9.5858399999999996E-2</v>
      </c>
      <c r="N3103">
        <v>4.9588899999999998E-2</v>
      </c>
      <c r="O3103">
        <v>2.3889899999999999E-2</v>
      </c>
      <c r="P3103">
        <v>1.14687E-2</v>
      </c>
      <c r="Q3103">
        <v>5.7173099999999998E-3</v>
      </c>
      <c r="R3103">
        <v>3.0298E-3</v>
      </c>
      <c r="S3103">
        <v>1.7267199999999999E-3</v>
      </c>
      <c r="T3103">
        <v>1.0624300000000001E-3</v>
      </c>
      <c r="U3103">
        <v>7.0506300000000002E-4</v>
      </c>
      <c r="V3103">
        <v>5.0266899999999997E-4</v>
      </c>
      <c r="W3103">
        <v>3.8285000000000001E-4</v>
      </c>
      <c r="X3103">
        <v>3.0951500000000001E-4</v>
      </c>
      <c r="Y3103" s="2">
        <v>2.6385100000000001E-4</v>
      </c>
      <c r="Z3103" s="2">
        <v>2.35629E-4</v>
      </c>
      <c r="AA3103" s="2">
        <v>2.19087E-4</v>
      </c>
      <c r="AB3103" s="2">
        <v>2.1088300000000001E-4</v>
      </c>
      <c r="AC3103" s="2">
        <v>2.0905300000000001E-4</v>
      </c>
      <c r="AD3103" s="2">
        <v>2.1244300000000001E-4</v>
      </c>
      <c r="AE3103" s="2">
        <v>1.6983100000000001E-4</v>
      </c>
      <c r="AF3103" s="2">
        <v>1.0161E-4</v>
      </c>
    </row>
    <row r="3104" spans="1:32" x14ac:dyDescent="0.35">
      <c r="A3104">
        <v>50</v>
      </c>
      <c r="B3104">
        <v>0</v>
      </c>
      <c r="C3104">
        <v>0</v>
      </c>
      <c r="D3104">
        <v>0</v>
      </c>
      <c r="E3104" s="2">
        <v>8.2156499999999999E-14</v>
      </c>
      <c r="F3104" s="2">
        <v>3.201E-8</v>
      </c>
      <c r="G3104" s="2">
        <v>7.6584199999999998E-5</v>
      </c>
      <c r="H3104">
        <v>6.5692600000000004E-3</v>
      </c>
      <c r="I3104">
        <v>6.5221699999999994E-2</v>
      </c>
      <c r="J3104">
        <v>0.163859</v>
      </c>
      <c r="K3104">
        <v>0.175675</v>
      </c>
      <c r="L3104">
        <v>0.113825</v>
      </c>
      <c r="M3104">
        <v>5.6091799999999997E-2</v>
      </c>
      <c r="N3104">
        <v>2.4421200000000001E-2</v>
      </c>
      <c r="O3104">
        <v>1.03354E-2</v>
      </c>
      <c r="P3104">
        <v>4.5096299999999997E-3</v>
      </c>
      <c r="Q3104">
        <v>2.09925E-3</v>
      </c>
      <c r="R3104">
        <v>1.0613300000000001E-3</v>
      </c>
      <c r="S3104">
        <v>5.8695700000000004E-4</v>
      </c>
      <c r="T3104">
        <v>3.5520700000000002E-4</v>
      </c>
      <c r="U3104" s="2">
        <v>2.3432100000000001E-4</v>
      </c>
      <c r="V3104" s="2">
        <v>1.6745099999999999E-4</v>
      </c>
      <c r="W3104" s="2">
        <v>1.2866900000000001E-4</v>
      </c>
      <c r="X3104" s="2">
        <v>1.05475E-4</v>
      </c>
      <c r="Y3104" s="2">
        <v>9.1519099999999996E-5</v>
      </c>
      <c r="Z3104" s="2">
        <v>8.3429000000000004E-5</v>
      </c>
      <c r="AA3104" s="2">
        <v>7.9350899999999999E-5</v>
      </c>
      <c r="AB3104" s="2">
        <v>7.8247599999999999E-5</v>
      </c>
      <c r="AC3104" s="2">
        <v>7.9544399999999997E-5</v>
      </c>
      <c r="AD3104" s="2">
        <v>8.2942999999999995E-5</v>
      </c>
      <c r="AE3104" s="2">
        <v>6.5235799999999996E-5</v>
      </c>
      <c r="AF3104" s="2">
        <v>3.7639299999999997E-5</v>
      </c>
    </row>
    <row r="3105" spans="1:32" x14ac:dyDescent="0.35">
      <c r="A3105">
        <v>48</v>
      </c>
      <c r="B3105">
        <v>0</v>
      </c>
      <c r="C3105">
        <v>0</v>
      </c>
      <c r="D3105">
        <v>0</v>
      </c>
      <c r="E3105" s="2">
        <v>6.5510900000000001E-12</v>
      </c>
      <c r="F3105" s="2">
        <v>6.7093399999999999E-7</v>
      </c>
      <c r="G3105">
        <v>5.7540900000000003E-4</v>
      </c>
      <c r="H3105">
        <v>2.2379199999999998E-2</v>
      </c>
      <c r="I3105">
        <v>0.120577</v>
      </c>
      <c r="J3105">
        <v>0.18890399999999999</v>
      </c>
      <c r="K3105">
        <v>0.14072699999999999</v>
      </c>
      <c r="L3105">
        <v>6.8963300000000005E-2</v>
      </c>
      <c r="M3105">
        <v>2.74767E-2</v>
      </c>
      <c r="N3105">
        <v>1.0194699999999999E-2</v>
      </c>
      <c r="O3105">
        <v>3.8330999999999999E-3</v>
      </c>
      <c r="P3105">
        <v>1.53561E-3</v>
      </c>
      <c r="Q3105">
        <v>6.7366099999999999E-4</v>
      </c>
      <c r="R3105">
        <v>3.2765099999999998E-4</v>
      </c>
      <c r="S3105" s="2">
        <v>1.7718000000000001E-4</v>
      </c>
      <c r="T3105" s="2">
        <v>1.06193E-4</v>
      </c>
      <c r="U3105" s="2">
        <v>7.0077899999999995E-5</v>
      </c>
      <c r="V3105" s="2">
        <v>5.0489899999999999E-5</v>
      </c>
      <c r="W3105" s="2">
        <v>3.9351299999999997E-5</v>
      </c>
      <c r="X3105" s="2">
        <v>3.2869900000000002E-5</v>
      </c>
      <c r="Y3105" s="2">
        <v>2.9162500000000001E-5</v>
      </c>
      <c r="Z3105" s="2">
        <v>2.7251799999999999E-5</v>
      </c>
      <c r="AA3105" s="2">
        <v>2.6618000000000002E-5</v>
      </c>
      <c r="AB3105" s="2">
        <v>2.6987699999999999E-5</v>
      </c>
      <c r="AC3105" s="2">
        <v>2.82291E-5</v>
      </c>
      <c r="AD3105" s="2">
        <v>3.0298300000000001E-5</v>
      </c>
      <c r="AE3105" s="2">
        <v>2.3445400000000001E-5</v>
      </c>
      <c r="AF3105" s="2">
        <v>1.30452E-5</v>
      </c>
    </row>
    <row r="3106" spans="1:32" x14ac:dyDescent="0.35">
      <c r="A3106">
        <v>46</v>
      </c>
      <c r="B3106">
        <v>0</v>
      </c>
      <c r="C3106">
        <v>0</v>
      </c>
      <c r="D3106">
        <v>0</v>
      </c>
      <c r="E3106" s="2">
        <v>3.6313000000000002E-10</v>
      </c>
      <c r="F3106" s="2">
        <v>1.0143600000000001E-5</v>
      </c>
      <c r="G3106">
        <v>3.21864E-3</v>
      </c>
      <c r="H3106">
        <v>5.82991E-2</v>
      </c>
      <c r="I3106">
        <v>0.17444699999999999</v>
      </c>
      <c r="J3106">
        <v>0.17388700000000001</v>
      </c>
      <c r="K3106">
        <v>9.1615299999999997E-2</v>
      </c>
      <c r="L3106">
        <v>3.4492500000000002E-2</v>
      </c>
      <c r="M3106">
        <v>1.12671E-2</v>
      </c>
      <c r="N3106">
        <v>3.6073899999999998E-3</v>
      </c>
      <c r="O3106">
        <v>1.2186300000000001E-3</v>
      </c>
      <c r="P3106">
        <v>4.5282900000000002E-4</v>
      </c>
      <c r="Q3106" s="2">
        <v>1.88939E-4</v>
      </c>
      <c r="R3106" s="2">
        <v>8.9145699999999996E-5</v>
      </c>
      <c r="S3106" s="2">
        <v>4.7494899999999998E-5</v>
      </c>
      <c r="T3106" s="2">
        <v>2.8388300000000001E-5</v>
      </c>
      <c r="U3106" s="2">
        <v>1.8859899999999999E-5</v>
      </c>
      <c r="V3106" s="2">
        <v>1.37797E-5</v>
      </c>
      <c r="W3106" s="2">
        <v>1.0951700000000001E-5</v>
      </c>
      <c r="X3106" s="2">
        <v>9.3675699999999995E-6</v>
      </c>
      <c r="Y3106" s="2">
        <v>8.5368200000000007E-6</v>
      </c>
      <c r="Z3106" s="2">
        <v>8.2122599999999999E-6</v>
      </c>
      <c r="AA3106" s="2">
        <v>8.2696800000000001E-6</v>
      </c>
      <c r="AB3106" s="2">
        <v>8.6522399999999993E-6</v>
      </c>
      <c r="AC3106" s="2">
        <v>9.3437300000000004E-6</v>
      </c>
      <c r="AD3106" s="2">
        <v>1.0355300000000001E-5</v>
      </c>
      <c r="AE3106" s="2">
        <v>7.8837700000000002E-6</v>
      </c>
      <c r="AF3106" s="2">
        <v>4.2302499999999999E-6</v>
      </c>
    </row>
    <row r="3107" spans="1:32" x14ac:dyDescent="0.35">
      <c r="A3107">
        <v>44</v>
      </c>
      <c r="B3107">
        <v>0</v>
      </c>
      <c r="C3107">
        <v>0</v>
      </c>
      <c r="D3107" s="2">
        <v>2.55351E-15</v>
      </c>
      <c r="E3107" s="2">
        <v>1.3989E-8</v>
      </c>
      <c r="F3107" s="2">
        <v>1.10668E-4</v>
      </c>
      <c r="G3107">
        <v>1.3407000000000001E-2</v>
      </c>
      <c r="H3107">
        <v>0.11615399999999999</v>
      </c>
      <c r="I3107">
        <v>0.197519</v>
      </c>
      <c r="J3107">
        <v>0.127803</v>
      </c>
      <c r="K3107">
        <v>4.84698E-2</v>
      </c>
      <c r="L3107">
        <v>1.42407E-2</v>
      </c>
      <c r="M3107">
        <v>3.86748E-3</v>
      </c>
      <c r="N3107">
        <v>1.0819899999999999E-3</v>
      </c>
      <c r="O3107">
        <v>3.3212200000000002E-4</v>
      </c>
      <c r="P3107" s="2">
        <v>1.1563800000000001E-4</v>
      </c>
      <c r="Q3107" s="2">
        <v>4.6313400000000003E-5</v>
      </c>
      <c r="R3107" s="2">
        <v>2.1375399999999999E-5</v>
      </c>
      <c r="S3107" s="2">
        <v>1.1305799999999999E-5</v>
      </c>
      <c r="T3107" s="2">
        <v>6.7860799999999996E-6</v>
      </c>
      <c r="U3107" s="2">
        <v>4.5675699999999997E-6</v>
      </c>
      <c r="V3107" s="2">
        <v>3.4039799999999998E-6</v>
      </c>
      <c r="W3107" s="2">
        <v>2.7736099999999999E-6</v>
      </c>
      <c r="X3107" s="2">
        <v>2.4413900000000002E-6</v>
      </c>
      <c r="Y3107" s="2">
        <v>2.2957700000000001E-6</v>
      </c>
      <c r="Z3107" s="2">
        <v>2.2830899999999999E-6</v>
      </c>
      <c r="AA3107" s="2">
        <v>2.3795299999999998E-6</v>
      </c>
      <c r="AB3107" s="2">
        <v>2.5784499999999999E-6</v>
      </c>
      <c r="AC3107" s="2">
        <v>2.88456E-6</v>
      </c>
      <c r="AD3107" s="2">
        <v>3.31138E-6</v>
      </c>
      <c r="AE3107" s="2">
        <v>2.4803600000000002E-6</v>
      </c>
      <c r="AF3107" s="2">
        <v>1.2834700000000001E-6</v>
      </c>
    </row>
    <row r="3108" spans="1:32" x14ac:dyDescent="0.35">
      <c r="A3108">
        <v>42</v>
      </c>
      <c r="B3108">
        <v>0</v>
      </c>
      <c r="C3108">
        <v>0</v>
      </c>
      <c r="D3108" s="2">
        <v>3.4283700000000002E-13</v>
      </c>
      <c r="E3108" s="2">
        <v>3.7476400000000001E-7</v>
      </c>
      <c r="F3108">
        <v>8.7165799999999998E-4</v>
      </c>
      <c r="G3108">
        <v>4.1595300000000002E-2</v>
      </c>
      <c r="H3108">
        <v>0.17701600000000001</v>
      </c>
      <c r="I3108">
        <v>0.17502799999999999</v>
      </c>
      <c r="J3108">
        <v>7.4997800000000003E-2</v>
      </c>
      <c r="K3108">
        <v>2.0838200000000001E-2</v>
      </c>
      <c r="L3108">
        <v>4.8531599999999996E-3</v>
      </c>
      <c r="M3108">
        <v>1.1112299999999999E-3</v>
      </c>
      <c r="N3108">
        <v>2.7507699999999998E-4</v>
      </c>
      <c r="O3108" s="2">
        <v>7.7591999999999998E-5</v>
      </c>
      <c r="P3108" s="2">
        <v>2.5572399999999999E-5</v>
      </c>
      <c r="Q3108" s="2">
        <v>9.9218200000000002E-6</v>
      </c>
      <c r="R3108" s="2">
        <v>4.5170199999999998E-6</v>
      </c>
      <c r="S3108" s="2">
        <v>2.3899000000000002E-6</v>
      </c>
      <c r="T3108" s="2">
        <v>1.45054E-6</v>
      </c>
      <c r="U3108" s="2">
        <v>9.95445E-7</v>
      </c>
      <c r="V3108" s="2">
        <v>7.6111300000000005E-7</v>
      </c>
      <c r="W3108" s="2">
        <v>6.3921400000000002E-7</v>
      </c>
      <c r="X3108" s="2">
        <v>5.8187500000000004E-7</v>
      </c>
      <c r="Y3108" s="2">
        <v>5.6718000000000003E-7</v>
      </c>
      <c r="Z3108" s="2">
        <v>5.8556500000000004E-7</v>
      </c>
      <c r="AA3108" s="2">
        <v>6.3414000000000004E-7</v>
      </c>
      <c r="AB3108" s="2">
        <v>7.1426099999999997E-7</v>
      </c>
      <c r="AC3108" s="2">
        <v>8.3056900000000003E-7</v>
      </c>
      <c r="AD3108" s="2">
        <v>9.907460000000001E-7</v>
      </c>
      <c r="AE3108" s="2">
        <v>7.3013299999999996E-7</v>
      </c>
      <c r="AF3108" s="2">
        <v>3.64344E-7</v>
      </c>
    </row>
    <row r="3109" spans="1:32" x14ac:dyDescent="0.35">
      <c r="A3109">
        <v>40</v>
      </c>
      <c r="B3109">
        <v>0</v>
      </c>
      <c r="C3109">
        <v>0</v>
      </c>
      <c r="D3109" s="2">
        <v>3.0788699999999997E-11</v>
      </c>
      <c r="E3109" s="2">
        <v>6.9862299999999997E-6</v>
      </c>
      <c r="F3109">
        <v>4.9582699999999999E-3</v>
      </c>
      <c r="G3109">
        <v>9.6140500000000004E-2</v>
      </c>
      <c r="H3109">
        <v>0.20636099999999999</v>
      </c>
      <c r="I3109">
        <v>0.121381</v>
      </c>
      <c r="J3109">
        <v>3.5137399999999999E-2</v>
      </c>
      <c r="K3109">
        <v>7.2796600000000003E-3</v>
      </c>
      <c r="L3109">
        <v>1.36517E-3</v>
      </c>
      <c r="M3109">
        <v>2.67256E-4</v>
      </c>
      <c r="N3109" s="2">
        <v>5.92763E-5</v>
      </c>
      <c r="O3109" s="2">
        <v>1.5539099999999998E-5</v>
      </c>
      <c r="P3109" s="2">
        <v>4.8971899999999996E-6</v>
      </c>
      <c r="Q3109" s="2">
        <v>1.8576800000000001E-6</v>
      </c>
      <c r="R3109" s="2">
        <v>8.4121600000000001E-7</v>
      </c>
      <c r="S3109" s="2">
        <v>4.4861500000000002E-7</v>
      </c>
      <c r="T3109" s="2">
        <v>2.7724800000000002E-7</v>
      </c>
      <c r="U3109" s="2">
        <v>1.95224E-7</v>
      </c>
      <c r="V3109" s="2">
        <v>1.5403599999999999E-7</v>
      </c>
      <c r="W3109" s="2">
        <v>1.3405499999999999E-7</v>
      </c>
      <c r="X3109" s="2">
        <v>1.26824E-7</v>
      </c>
      <c r="Y3109" s="2">
        <v>1.2872800000000001E-7</v>
      </c>
      <c r="Z3109" s="2">
        <v>1.3855400000000001E-7</v>
      </c>
      <c r="AA3109" s="2">
        <v>1.56519E-7</v>
      </c>
      <c r="AB3109" s="2">
        <v>1.8391799999999999E-7</v>
      </c>
      <c r="AC3109" s="2">
        <v>2.2305300000000001E-7</v>
      </c>
      <c r="AD3109" s="2">
        <v>2.7734599999999997E-7</v>
      </c>
      <c r="AE3109" s="2">
        <v>2.0109200000000001E-7</v>
      </c>
      <c r="AF3109" s="2">
        <v>9.6770600000000005E-8</v>
      </c>
    </row>
    <row r="3110" spans="1:32" x14ac:dyDescent="0.35">
      <c r="A3110">
        <v>38</v>
      </c>
      <c r="B3110">
        <v>0</v>
      </c>
      <c r="C3110">
        <v>0</v>
      </c>
      <c r="D3110" s="2">
        <v>1.8409999999999999E-9</v>
      </c>
      <c r="E3110" s="2">
        <v>9.0679600000000005E-5</v>
      </c>
      <c r="F3110">
        <v>2.0376200000000001E-2</v>
      </c>
      <c r="G3110">
        <v>0.165576</v>
      </c>
      <c r="H3110">
        <v>0.184032</v>
      </c>
      <c r="I3110">
        <v>6.5874799999999997E-2</v>
      </c>
      <c r="J3110">
        <v>1.31422E-2</v>
      </c>
      <c r="K3110">
        <v>2.0663299999999999E-3</v>
      </c>
      <c r="L3110">
        <v>3.1696099999999999E-4</v>
      </c>
      <c r="M3110" s="2">
        <v>5.3801100000000002E-5</v>
      </c>
      <c r="N3110" s="2">
        <v>1.0826600000000001E-5</v>
      </c>
      <c r="O3110" s="2">
        <v>2.66755E-6</v>
      </c>
      <c r="P3110" s="2">
        <v>8.1210800000000003E-7</v>
      </c>
      <c r="Q3110" s="2">
        <v>3.0397300000000002E-7</v>
      </c>
      <c r="R3110" s="2">
        <v>1.3806200000000001E-7</v>
      </c>
      <c r="S3110" s="2">
        <v>7.4778699999999994E-8</v>
      </c>
      <c r="T3110" s="2">
        <v>4.73837E-8</v>
      </c>
      <c r="U3110" s="2">
        <v>3.4453100000000003E-8</v>
      </c>
      <c r="V3110" s="2">
        <v>2.8216599999999999E-8</v>
      </c>
      <c r="W3110" s="2">
        <v>2.5583199999999999E-8</v>
      </c>
      <c r="X3110" s="2">
        <v>2.5278400000000002E-8</v>
      </c>
      <c r="Y3110" s="2">
        <v>2.6839899999999999E-8</v>
      </c>
      <c r="Z3110" s="2">
        <v>3.02448E-8</v>
      </c>
      <c r="AA3110" s="2">
        <v>3.578E-8</v>
      </c>
      <c r="AB3110" s="2">
        <v>4.4020699999999998E-8</v>
      </c>
      <c r="AC3110" s="2">
        <v>5.5869799999999999E-8</v>
      </c>
      <c r="AD3110" s="2">
        <v>7.2641799999999999E-8</v>
      </c>
      <c r="AE3110" s="2">
        <v>5.1819500000000003E-8</v>
      </c>
      <c r="AF3110" s="2">
        <v>2.40481E-8</v>
      </c>
    </row>
    <row r="3111" spans="1:32" x14ac:dyDescent="0.35">
      <c r="A3111">
        <v>36</v>
      </c>
      <c r="B3111">
        <v>0</v>
      </c>
      <c r="C3111" s="2">
        <v>3.8857799999999998E-15</v>
      </c>
      <c r="D3111" s="2">
        <v>7.3350599999999998E-8</v>
      </c>
      <c r="E3111">
        <v>8.2000200000000001E-4</v>
      </c>
      <c r="F3111">
        <v>6.0514499999999999E-2</v>
      </c>
      <c r="G3111">
        <v>0.212507</v>
      </c>
      <c r="H3111">
        <v>0.12554399999999999</v>
      </c>
      <c r="I3111">
        <v>2.79756E-2</v>
      </c>
      <c r="J3111">
        <v>3.9238399999999996E-3</v>
      </c>
      <c r="K3111">
        <v>4.76546E-4</v>
      </c>
      <c r="L3111" s="2">
        <v>6.07381E-5</v>
      </c>
      <c r="M3111" s="2">
        <v>9.0651799999999995E-6</v>
      </c>
      <c r="N3111" s="2">
        <v>1.6759999999999999E-6</v>
      </c>
      <c r="O3111" s="2">
        <v>3.92523E-7</v>
      </c>
      <c r="P3111" s="2">
        <v>1.16617E-7</v>
      </c>
      <c r="Q3111" s="2">
        <v>4.3468700000000001E-8</v>
      </c>
      <c r="R3111" s="2">
        <v>1.9968399999999999E-8</v>
      </c>
      <c r="S3111" s="2">
        <v>1.10684E-8</v>
      </c>
      <c r="T3111" s="2">
        <v>7.2411300000000002E-9</v>
      </c>
      <c r="U3111" s="2">
        <v>5.4713800000000002E-9</v>
      </c>
      <c r="V3111" s="2">
        <v>4.6783299999999999E-9</v>
      </c>
      <c r="W3111" s="2">
        <v>4.4427999999999996E-9</v>
      </c>
      <c r="X3111" s="2">
        <v>4.6075799999999999E-9</v>
      </c>
      <c r="Y3111" s="2">
        <v>5.14096E-9</v>
      </c>
      <c r="Z3111" s="2">
        <v>6.0907500000000003E-9</v>
      </c>
      <c r="AA3111" s="2">
        <v>7.5752899999999998E-9</v>
      </c>
      <c r="AB3111" s="2">
        <v>9.7939300000000007E-9</v>
      </c>
      <c r="AC3111" s="2">
        <v>1.30521E-8</v>
      </c>
      <c r="AD3111" s="2">
        <v>1.7801499999999999E-8</v>
      </c>
      <c r="AE3111" s="2">
        <v>1.24939E-8</v>
      </c>
      <c r="AF3111" s="2">
        <v>5.5914100000000002E-9</v>
      </c>
    </row>
    <row r="3112" spans="1:32" x14ac:dyDescent="0.35">
      <c r="A3112">
        <v>34</v>
      </c>
      <c r="B3112">
        <v>0</v>
      </c>
      <c r="C3112" s="2">
        <v>5.04596E-13</v>
      </c>
      <c r="D3112" s="2">
        <v>1.9489600000000001E-6</v>
      </c>
      <c r="E3112">
        <v>5.1688899999999998E-3</v>
      </c>
      <c r="F3112">
        <v>0.129917</v>
      </c>
      <c r="G3112">
        <v>0.203261</v>
      </c>
      <c r="H3112">
        <v>6.5511100000000003E-2</v>
      </c>
      <c r="I3112">
        <v>9.2957200000000004E-3</v>
      </c>
      <c r="J3112">
        <v>9.3511799999999997E-4</v>
      </c>
      <c r="K3112" s="2">
        <v>8.9290199999999994E-5</v>
      </c>
      <c r="L3112" s="2">
        <v>9.6058099999999994E-6</v>
      </c>
      <c r="M3112" s="2">
        <v>1.2783900000000001E-6</v>
      </c>
      <c r="N3112" s="2">
        <v>2.1989099999999999E-7</v>
      </c>
      <c r="O3112" s="2">
        <v>4.9507199999999999E-8</v>
      </c>
      <c r="P3112" s="2">
        <v>1.45003E-8</v>
      </c>
      <c r="Q3112" s="2">
        <v>5.4322999999999999E-9</v>
      </c>
      <c r="R3112" s="2">
        <v>2.5451100000000001E-9</v>
      </c>
      <c r="S3112" s="2">
        <v>1.45475E-9</v>
      </c>
      <c r="T3112" s="2">
        <v>9.8944900000000002E-10</v>
      </c>
      <c r="U3112" s="2">
        <v>7.8186799999999999E-10</v>
      </c>
      <c r="V3112" s="2">
        <v>7.0206299999999998E-10</v>
      </c>
      <c r="W3112" s="2">
        <v>7.0207699999999999E-10</v>
      </c>
      <c r="X3112" s="2">
        <v>7.6801100000000003E-10</v>
      </c>
      <c r="Y3112" s="2">
        <v>9.04605E-10</v>
      </c>
      <c r="Z3112" s="2">
        <v>1.13156E-9</v>
      </c>
      <c r="AA3112" s="2">
        <v>1.4854000000000001E-9</v>
      </c>
      <c r="AB3112" s="2">
        <v>2.0254499999999999E-9</v>
      </c>
      <c r="AC3112" s="2">
        <v>2.84394E-9</v>
      </c>
      <c r="AD3112" s="2">
        <v>4.0815999999999996E-9</v>
      </c>
      <c r="AE3112" s="2">
        <v>2.81841E-9</v>
      </c>
      <c r="AF3112" s="2">
        <v>1.21637E-9</v>
      </c>
    </row>
    <row r="3113" spans="1:32" x14ac:dyDescent="0.35">
      <c r="A3113">
        <v>32</v>
      </c>
      <c r="B3113">
        <v>0</v>
      </c>
      <c r="C3113" s="2">
        <v>4.3817500000000001E-11</v>
      </c>
      <c r="D3113" s="2">
        <v>3.4563800000000003E-5</v>
      </c>
      <c r="E3113">
        <v>2.2723400000000001E-2</v>
      </c>
      <c r="F3113">
        <v>0.20167099999999999</v>
      </c>
      <c r="G3113">
        <v>0.14488899999999999</v>
      </c>
      <c r="H3113">
        <v>2.6145399999999999E-2</v>
      </c>
      <c r="I3113">
        <v>2.4164899999999999E-3</v>
      </c>
      <c r="J3113" s="2">
        <v>1.7787E-4</v>
      </c>
      <c r="K3113" s="2">
        <v>1.35915E-5</v>
      </c>
      <c r="L3113" s="2">
        <v>1.2537E-6</v>
      </c>
      <c r="M3113" s="2">
        <v>1.5087900000000001E-7</v>
      </c>
      <c r="N3113" s="2">
        <v>2.44495E-8</v>
      </c>
      <c r="O3113" s="2">
        <v>5.3518200000000002E-9</v>
      </c>
      <c r="P3113" s="2">
        <v>1.5611499999999999E-9</v>
      </c>
      <c r="Q3113" s="2">
        <v>5.9325400000000003E-10</v>
      </c>
      <c r="R3113" s="2">
        <v>2.8585700000000001E-10</v>
      </c>
      <c r="S3113" s="2">
        <v>1.69776E-10</v>
      </c>
      <c r="T3113" s="2">
        <v>1.2088700000000001E-10</v>
      </c>
      <c r="U3113" s="2">
        <v>1.00538E-10</v>
      </c>
      <c r="V3113" s="2">
        <v>9.53571E-11</v>
      </c>
      <c r="W3113" s="2">
        <v>1.00956E-10</v>
      </c>
      <c r="X3113" s="2">
        <v>1.17065E-10</v>
      </c>
      <c r="Y3113" s="2">
        <v>1.46225E-10</v>
      </c>
      <c r="Z3113" s="2">
        <v>1.9393799999999999E-10</v>
      </c>
      <c r="AA3113" s="2">
        <v>2.6975600000000002E-10</v>
      </c>
      <c r="AB3113" s="2">
        <v>3.89356E-10</v>
      </c>
      <c r="AC3113" s="2">
        <v>5.7795099999999996E-10</v>
      </c>
      <c r="AD3113" s="2">
        <v>8.7560299999999998E-10</v>
      </c>
      <c r="AE3113" s="2">
        <v>5.9485700000000003E-10</v>
      </c>
      <c r="AF3113" s="2">
        <v>2.4757700000000001E-10</v>
      </c>
    </row>
    <row r="3114" spans="1:32" x14ac:dyDescent="0.35">
      <c r="A3114">
        <v>30</v>
      </c>
      <c r="B3114">
        <v>0</v>
      </c>
      <c r="C3114" s="2">
        <v>2.53367E-9</v>
      </c>
      <c r="D3114">
        <v>4.0947599999999998E-4</v>
      </c>
      <c r="E3114">
        <v>6.9701399999999997E-2</v>
      </c>
      <c r="F3114">
        <v>0.226387</v>
      </c>
      <c r="G3114">
        <v>7.6964400000000002E-2</v>
      </c>
      <c r="H3114">
        <v>7.9794900000000005E-3</v>
      </c>
      <c r="I3114">
        <v>4.9140399999999997E-4</v>
      </c>
      <c r="J3114" s="2">
        <v>2.7000900000000001E-5</v>
      </c>
      <c r="K3114" s="2">
        <v>1.6805700000000001E-6</v>
      </c>
      <c r="L3114" s="2">
        <v>1.3502500000000001E-7</v>
      </c>
      <c r="M3114" s="2">
        <v>1.4902E-8</v>
      </c>
      <c r="N3114" s="2">
        <v>2.3037700000000002E-9</v>
      </c>
      <c r="O3114" s="2">
        <v>4.9584499999999996E-10</v>
      </c>
      <c r="P3114" s="2">
        <v>1.45528E-10</v>
      </c>
      <c r="Q3114" s="2">
        <v>5.6615400000000001E-11</v>
      </c>
      <c r="R3114" s="2">
        <v>2.8291799999999999E-11</v>
      </c>
      <c r="S3114" s="2">
        <v>1.7593000000000001E-11</v>
      </c>
      <c r="T3114" s="2">
        <v>1.32057E-11</v>
      </c>
      <c r="U3114" s="2">
        <v>1.1632700000000001E-11</v>
      </c>
      <c r="V3114" s="2">
        <v>1.17224E-11</v>
      </c>
      <c r="W3114" s="2">
        <v>1.32098E-11</v>
      </c>
      <c r="X3114" s="2">
        <v>1.63174E-11</v>
      </c>
      <c r="Y3114" s="2">
        <v>2.17135E-11</v>
      </c>
      <c r="Z3114" s="2">
        <v>3.0664100000000002E-11</v>
      </c>
      <c r="AA3114" s="2">
        <v>4.5370899999999997E-11</v>
      </c>
      <c r="AB3114" s="2">
        <v>6.9571800000000004E-11</v>
      </c>
      <c r="AC3114" s="2">
        <v>1.0954499999999999E-10</v>
      </c>
      <c r="AD3114" s="2">
        <v>1.7574600000000001E-10</v>
      </c>
      <c r="AE3114" s="2">
        <v>1.17469E-10</v>
      </c>
      <c r="AF3114" s="2">
        <v>4.7147E-11</v>
      </c>
    </row>
    <row r="3115" spans="1:32" x14ac:dyDescent="0.35">
      <c r="A3115">
        <v>28</v>
      </c>
      <c r="B3115" s="2">
        <v>5.8841800000000001E-15</v>
      </c>
      <c r="C3115" s="2">
        <v>9.7627200000000002E-8</v>
      </c>
      <c r="D3115">
        <v>3.2432199999999998E-3</v>
      </c>
      <c r="E3115">
        <v>0.14923900000000001</v>
      </c>
      <c r="F3115">
        <v>0.183781</v>
      </c>
      <c r="G3115">
        <v>3.04614E-2</v>
      </c>
      <c r="H3115">
        <v>1.8620399999999999E-3</v>
      </c>
      <c r="I3115" s="2">
        <v>7.8161800000000001E-5</v>
      </c>
      <c r="J3115" s="2">
        <v>3.2707700000000001E-6</v>
      </c>
      <c r="K3115" s="2">
        <v>1.6878400000000001E-7</v>
      </c>
      <c r="L3115" s="2">
        <v>1.1999099999999999E-8</v>
      </c>
      <c r="M3115" s="2">
        <v>1.2316100000000001E-9</v>
      </c>
      <c r="N3115" s="2">
        <v>1.83944E-10</v>
      </c>
      <c r="O3115" s="2">
        <v>3.9371199999999997E-11</v>
      </c>
      <c r="P3115" s="2">
        <v>1.1745299999999999E-11</v>
      </c>
      <c r="Q3115" s="2">
        <v>4.72116E-12</v>
      </c>
      <c r="R3115" s="2">
        <v>2.4673300000000002E-12</v>
      </c>
      <c r="S3115" s="2">
        <v>1.6187E-12</v>
      </c>
      <c r="T3115" s="2">
        <v>1.2898099999999999E-12</v>
      </c>
      <c r="U3115" s="2">
        <v>1.2111E-12</v>
      </c>
      <c r="V3115" s="2">
        <v>1.30425E-12</v>
      </c>
      <c r="W3115" s="2">
        <v>1.57279E-12</v>
      </c>
      <c r="X3115" s="2">
        <v>2.0798400000000002E-12</v>
      </c>
      <c r="Y3115" s="2">
        <v>2.9619499999999999E-12</v>
      </c>
      <c r="Z3115" s="2">
        <v>4.4727199999999999E-12</v>
      </c>
      <c r="AA3115" s="2">
        <v>7.0674199999999998E-12</v>
      </c>
      <c r="AB3115" s="2">
        <v>1.15552E-11</v>
      </c>
      <c r="AC3115" s="2">
        <v>1.9365099999999999E-11</v>
      </c>
      <c r="AD3115" s="2">
        <v>3.30035E-11</v>
      </c>
      <c r="AE3115" s="2">
        <v>2.1703500000000001E-11</v>
      </c>
      <c r="AF3115" s="2">
        <v>8.4003099999999994E-12</v>
      </c>
    </row>
    <row r="3116" spans="1:32" x14ac:dyDescent="0.35">
      <c r="A3116">
        <v>26</v>
      </c>
      <c r="B3116" s="2">
        <v>7.4051899999999999E-13</v>
      </c>
      <c r="C3116" s="2">
        <v>2.50883E-6</v>
      </c>
      <c r="D3116">
        <v>1.7186799999999999E-2</v>
      </c>
      <c r="E3116">
        <v>0.22311600000000001</v>
      </c>
      <c r="F3116">
        <v>0.107886</v>
      </c>
      <c r="G3116">
        <v>8.9811300000000004E-3</v>
      </c>
      <c r="H3116">
        <v>3.3218000000000001E-4</v>
      </c>
      <c r="I3116" s="2">
        <v>9.7228299999999999E-6</v>
      </c>
      <c r="J3116" s="2">
        <v>3.1612800000000001E-7</v>
      </c>
      <c r="K3116" s="2">
        <v>1.3767100000000001E-8</v>
      </c>
      <c r="L3116" s="2">
        <v>8.79764E-10</v>
      </c>
      <c r="M3116" s="2">
        <v>8.5170599999999999E-11</v>
      </c>
      <c r="N3116" s="2">
        <v>1.24447E-11</v>
      </c>
      <c r="O3116" s="2">
        <v>2.6790099999999999E-12</v>
      </c>
      <c r="P3116" s="2">
        <v>8.2068099999999996E-13</v>
      </c>
      <c r="Q3116" s="2">
        <v>3.4400599999999998E-13</v>
      </c>
      <c r="R3116" s="2">
        <v>1.89599E-13</v>
      </c>
      <c r="S3116" s="2">
        <v>1.3223499999999999E-13</v>
      </c>
      <c r="T3116" s="2">
        <v>1.12631E-13</v>
      </c>
      <c r="U3116" s="2">
        <v>1.13452E-13</v>
      </c>
      <c r="V3116" s="2">
        <v>1.3133399999999999E-13</v>
      </c>
      <c r="W3116" s="2">
        <v>1.7039200000000001E-13</v>
      </c>
      <c r="X3116" s="2">
        <v>2.42416E-13</v>
      </c>
      <c r="Y3116" s="2">
        <v>3.7116000000000001E-13</v>
      </c>
      <c r="Z3116" s="2">
        <v>6.0184500000000005E-13</v>
      </c>
      <c r="AA3116" s="2">
        <v>1.0195700000000001E-12</v>
      </c>
      <c r="AB3116" s="2">
        <v>1.7839199999999999E-12</v>
      </c>
      <c r="AC3116" s="2">
        <v>3.1928200000000001E-12</v>
      </c>
      <c r="AD3116" s="2">
        <v>5.7987299999999999E-12</v>
      </c>
      <c r="AE3116" s="2">
        <v>3.7517400000000003E-12</v>
      </c>
      <c r="AF3116" s="2">
        <v>1.40033E-12</v>
      </c>
    </row>
    <row r="3117" spans="1:32" x14ac:dyDescent="0.35">
      <c r="A3117">
        <v>24</v>
      </c>
      <c r="B3117" s="2">
        <v>6.2187299999999999E-11</v>
      </c>
      <c r="C3117" s="2">
        <v>4.3034899999999997E-5</v>
      </c>
      <c r="D3117">
        <v>6.0979100000000001E-2</v>
      </c>
      <c r="E3117">
        <v>0.23294699999999999</v>
      </c>
      <c r="F3117">
        <v>4.5790999999999998E-2</v>
      </c>
      <c r="G3117">
        <v>1.9721500000000002E-3</v>
      </c>
      <c r="H3117" s="2">
        <v>4.5294799999999999E-5</v>
      </c>
      <c r="I3117" s="2">
        <v>9.4572400000000003E-7</v>
      </c>
      <c r="J3117" s="2">
        <v>2.4375499999999999E-8</v>
      </c>
      <c r="K3117" s="2">
        <v>9.1188800000000003E-10</v>
      </c>
      <c r="L3117" s="2">
        <v>5.3213100000000002E-11</v>
      </c>
      <c r="M3117" s="2">
        <v>4.9278000000000001E-12</v>
      </c>
      <c r="N3117" s="2">
        <v>7.1335399999999997E-13</v>
      </c>
      <c r="O3117" s="2">
        <v>1.5621099999999999E-13</v>
      </c>
      <c r="P3117" s="2">
        <v>4.9643300000000003E-14</v>
      </c>
      <c r="Q3117" s="2">
        <v>2.19014E-14</v>
      </c>
      <c r="R3117" s="2">
        <v>1.28372E-14</v>
      </c>
      <c r="S3117" s="2">
        <v>9.5909800000000003E-15</v>
      </c>
      <c r="T3117" s="2">
        <v>8.7934199999999992E-15</v>
      </c>
      <c r="U3117" s="2">
        <v>9.5625299999999996E-15</v>
      </c>
      <c r="V3117" s="2">
        <v>1.1969E-14</v>
      </c>
      <c r="W3117" s="2">
        <v>1.6796699999999999E-14</v>
      </c>
      <c r="X3117" s="2">
        <v>2.5836799999999999E-14</v>
      </c>
      <c r="Y3117" s="2">
        <v>4.2724400000000003E-14</v>
      </c>
      <c r="Z3117" s="2">
        <v>7.47075E-14</v>
      </c>
      <c r="AA3117" s="2">
        <v>1.36221E-13</v>
      </c>
      <c r="AB3117" s="2">
        <v>2.5599100000000002E-13</v>
      </c>
      <c r="AC3117" s="2">
        <v>4.9096699999999996E-13</v>
      </c>
      <c r="AD3117" s="2">
        <v>9.53236E-13</v>
      </c>
      <c r="AE3117" s="2">
        <v>6.0677899999999999E-13</v>
      </c>
      <c r="AF3117" s="2">
        <v>2.18404E-13</v>
      </c>
    </row>
    <row r="3118" spans="1:32" x14ac:dyDescent="0.35">
      <c r="A3118">
        <v>22</v>
      </c>
      <c r="B3118" s="2">
        <v>3.4773399999999999E-9</v>
      </c>
      <c r="C3118">
        <v>4.9316099999999999E-4</v>
      </c>
      <c r="D3118">
        <v>0.14494599999999999</v>
      </c>
      <c r="E3118">
        <v>0.169852</v>
      </c>
      <c r="F3118">
        <v>1.40485E-2</v>
      </c>
      <c r="G3118">
        <v>3.2246400000000001E-4</v>
      </c>
      <c r="H3118" s="2">
        <v>4.7198799999999998E-6</v>
      </c>
      <c r="I3118" s="2">
        <v>7.1917200000000006E-8</v>
      </c>
      <c r="J3118" s="2">
        <v>1.4992E-9</v>
      </c>
      <c r="K3118" s="2">
        <v>4.9042400000000002E-11</v>
      </c>
      <c r="L3118" s="2">
        <v>2.6549800000000001E-12</v>
      </c>
      <c r="M3118" s="2">
        <v>2.38521E-13</v>
      </c>
      <c r="N3118" s="2">
        <v>3.4643000000000001E-14</v>
      </c>
      <c r="O3118" s="2">
        <v>7.8047999999999993E-15</v>
      </c>
      <c r="P3118" s="2">
        <v>2.5995700000000002E-15</v>
      </c>
      <c r="Q3118" s="2">
        <v>1.21827E-15</v>
      </c>
      <c r="R3118" s="2">
        <v>7.6580699999999996E-16</v>
      </c>
      <c r="S3118" s="2">
        <v>6.1760100000000003E-16</v>
      </c>
      <c r="T3118" s="2">
        <v>6.1377299999999996E-16</v>
      </c>
      <c r="U3118" s="2">
        <v>7.2519300000000001E-16</v>
      </c>
      <c r="V3118" s="2">
        <v>9.8717499999999991E-16</v>
      </c>
      <c r="W3118" s="2">
        <v>1.5065699999999999E-15</v>
      </c>
      <c r="X3118" s="2">
        <v>2.5180100000000001E-15</v>
      </c>
      <c r="Y3118" s="2">
        <v>4.5176799999999997E-15</v>
      </c>
      <c r="Z3118" s="2">
        <v>8.5547500000000004E-15</v>
      </c>
      <c r="AA3118" s="2">
        <v>1.6855300000000001E-14</v>
      </c>
      <c r="AB3118" s="2">
        <v>3.4144599999999999E-14</v>
      </c>
      <c r="AC3118" s="2">
        <v>7.0412500000000004E-14</v>
      </c>
      <c r="AD3118" s="2">
        <v>1.46609E-13</v>
      </c>
      <c r="AE3118" s="2">
        <v>9.1816199999999997E-14</v>
      </c>
      <c r="AF3118" s="2">
        <v>3.1869799999999999E-14</v>
      </c>
    </row>
    <row r="3119" spans="1:32" x14ac:dyDescent="0.35">
      <c r="A3119">
        <v>20</v>
      </c>
      <c r="B3119" s="2">
        <v>1.29581E-7</v>
      </c>
      <c r="C3119">
        <v>3.7785599999999998E-3</v>
      </c>
      <c r="D3119">
        <v>0.230933</v>
      </c>
      <c r="E3119">
        <v>8.6480299999999996E-2</v>
      </c>
      <c r="F3119">
        <v>3.1144599999999999E-3</v>
      </c>
      <c r="G3119" s="2">
        <v>3.92506E-5</v>
      </c>
      <c r="H3119" s="2">
        <v>3.7576900000000001E-7</v>
      </c>
      <c r="I3119" s="2">
        <v>4.2747699999999997E-9</v>
      </c>
      <c r="J3119" s="2">
        <v>7.3537599999999996E-11</v>
      </c>
      <c r="K3119" s="2">
        <v>2.1413000000000002E-12</v>
      </c>
      <c r="L3119" s="2">
        <v>1.09258E-13</v>
      </c>
      <c r="M3119" s="2">
        <v>9.65773E-15</v>
      </c>
      <c r="N3119" s="2">
        <v>1.4252400000000001E-15</v>
      </c>
      <c r="O3119" s="2">
        <v>3.3411999999999999E-16</v>
      </c>
      <c r="P3119" s="2">
        <v>1.17835E-16</v>
      </c>
      <c r="Q3119" s="2">
        <v>5.9206699999999995E-17</v>
      </c>
      <c r="R3119" s="2">
        <v>4.02499E-17</v>
      </c>
      <c r="S3119" s="2">
        <v>3.5307500000000001E-17</v>
      </c>
      <c r="T3119" s="2">
        <v>3.8300000000000001E-17</v>
      </c>
      <c r="U3119" s="2">
        <v>4.94816E-17</v>
      </c>
      <c r="V3119" s="2">
        <v>7.3685300000000003E-17</v>
      </c>
      <c r="W3119" s="2">
        <v>1.2295199999999999E-16</v>
      </c>
      <c r="X3119" s="2">
        <v>2.2439299999999999E-16</v>
      </c>
      <c r="Y3119" s="2">
        <v>4.3880999999999998E-16</v>
      </c>
      <c r="Z3119" s="2">
        <v>9.0366899999999993E-16</v>
      </c>
      <c r="AA3119" s="2">
        <v>1.9314900000000002E-15</v>
      </c>
      <c r="AB3119" s="2">
        <v>4.2331499999999998E-15</v>
      </c>
      <c r="AC3119" s="2">
        <v>9.4181200000000001E-15</v>
      </c>
      <c r="AD3119" s="2">
        <v>2.1096400000000001E-14</v>
      </c>
      <c r="AE3119" s="2">
        <v>1.2998599999999999E-14</v>
      </c>
      <c r="AF3119" s="2">
        <v>4.3509699999999998E-15</v>
      </c>
    </row>
    <row r="3120" spans="1:32" x14ac:dyDescent="0.35">
      <c r="A3120">
        <v>18</v>
      </c>
      <c r="B3120" s="2">
        <v>3.2206499999999998E-6</v>
      </c>
      <c r="C3120">
        <v>1.9371300000000001E-2</v>
      </c>
      <c r="D3120">
        <v>0.24667900000000001</v>
      </c>
      <c r="E3120">
        <v>3.0737799999999999E-2</v>
      </c>
      <c r="F3120">
        <v>4.9877500000000002E-4</v>
      </c>
      <c r="G3120" s="2">
        <v>3.55559E-6</v>
      </c>
      <c r="H3120" s="2">
        <v>2.2851399999999999E-8</v>
      </c>
      <c r="I3120" s="2">
        <v>1.9857200000000001E-10</v>
      </c>
      <c r="J3120" s="2">
        <v>2.8763000000000002E-12</v>
      </c>
      <c r="K3120" s="2">
        <v>7.5893199999999997E-14</v>
      </c>
      <c r="L3120" s="2">
        <v>3.7080100000000001E-15</v>
      </c>
      <c r="M3120" s="2">
        <v>3.2708500000000002E-16</v>
      </c>
      <c r="N3120" s="2">
        <v>4.9669299999999998E-17</v>
      </c>
      <c r="O3120" s="2">
        <v>1.22548E-17</v>
      </c>
      <c r="P3120" s="2">
        <v>4.6233899999999999E-18</v>
      </c>
      <c r="Q3120" s="2">
        <v>2.5138000000000001E-18</v>
      </c>
      <c r="R3120" s="2">
        <v>1.8637700000000001E-18</v>
      </c>
      <c r="S3120" s="2">
        <v>1.7919600000000001E-18</v>
      </c>
      <c r="T3120" s="2">
        <v>2.1365900000000001E-18</v>
      </c>
      <c r="U3120" s="2">
        <v>3.0376299999999999E-18</v>
      </c>
      <c r="V3120" s="2">
        <v>4.9774799999999996E-18</v>
      </c>
      <c r="W3120" s="2">
        <v>9.1298299999999997E-18</v>
      </c>
      <c r="X3120" s="2">
        <v>1.82848E-17</v>
      </c>
      <c r="Y3120" s="2">
        <v>3.9151900000000002E-17</v>
      </c>
      <c r="Z3120" s="2">
        <v>8.8057199999999994E-17</v>
      </c>
      <c r="AA3120" s="2">
        <v>2.04977E-16</v>
      </c>
      <c r="AB3120" s="2">
        <v>4.8780599999999996E-16</v>
      </c>
      <c r="AC3120" s="2">
        <v>1.1748800000000001E-15</v>
      </c>
      <c r="AD3120" s="2">
        <v>2.8401700000000002E-15</v>
      </c>
      <c r="AE3120" s="2">
        <v>1.7217200000000001E-15</v>
      </c>
      <c r="AF3120" s="2">
        <v>5.5574699999999996E-16</v>
      </c>
    </row>
    <row r="3121" spans="1:32" x14ac:dyDescent="0.35">
      <c r="A3121">
        <v>16</v>
      </c>
      <c r="B3121" s="2">
        <v>5.34352E-5</v>
      </c>
      <c r="C3121">
        <v>6.6494200000000003E-2</v>
      </c>
      <c r="D3121">
        <v>0.17666899999999999</v>
      </c>
      <c r="E3121">
        <v>7.6236999999999997E-3</v>
      </c>
      <c r="F3121" s="2">
        <v>5.7682100000000001E-5</v>
      </c>
      <c r="G3121" s="2">
        <v>2.3963100000000001E-7</v>
      </c>
      <c r="H3121" s="2">
        <v>1.0611899999999999E-9</v>
      </c>
      <c r="I3121" s="2">
        <v>7.20704E-12</v>
      </c>
      <c r="J3121" s="2">
        <v>8.9693400000000001E-14</v>
      </c>
      <c r="K3121" s="2">
        <v>2.1831800000000001E-15</v>
      </c>
      <c r="L3121" s="2">
        <v>1.03773E-16</v>
      </c>
      <c r="M3121" s="2">
        <v>9.2649899999999999E-18</v>
      </c>
      <c r="N3121" s="2">
        <v>1.46619E-18</v>
      </c>
      <c r="O3121" s="2">
        <v>3.8508100000000001E-19</v>
      </c>
      <c r="P3121" s="2">
        <v>1.5701399999999999E-19</v>
      </c>
      <c r="Q3121" s="2">
        <v>9.3241199999999999E-20</v>
      </c>
      <c r="R3121" s="2">
        <v>7.6030700000000004E-20</v>
      </c>
      <c r="S3121" s="2">
        <v>8.0738500000000001E-20</v>
      </c>
      <c r="T3121" s="2">
        <v>1.06552E-19</v>
      </c>
      <c r="U3121" s="2">
        <v>1.6777100000000001E-19</v>
      </c>
      <c r="V3121" s="2">
        <v>3.0427799999999999E-19</v>
      </c>
      <c r="W3121" s="2">
        <v>6.1682000000000002E-19</v>
      </c>
      <c r="X3121" s="2">
        <v>1.36237E-18</v>
      </c>
      <c r="Y3121" s="2">
        <v>3.20878E-18</v>
      </c>
      <c r="Z3121" s="2">
        <v>7.91535E-18</v>
      </c>
      <c r="AA3121" s="2">
        <v>2.01453E-17</v>
      </c>
      <c r="AB3121" s="2">
        <v>5.2247900000000001E-17</v>
      </c>
      <c r="AC3121" s="2">
        <v>1.3668899999999999E-16</v>
      </c>
      <c r="AD3121" s="2">
        <v>3.5773700000000002E-16</v>
      </c>
      <c r="AE3121" s="2">
        <v>2.13358E-16</v>
      </c>
      <c r="AF3121" s="2">
        <v>6.6412499999999997E-17</v>
      </c>
    </row>
    <row r="3122" spans="1:32" x14ac:dyDescent="0.35">
      <c r="A3122">
        <v>14</v>
      </c>
      <c r="B3122">
        <v>5.9232299999999996E-4</v>
      </c>
      <c r="C3122">
        <v>0.152922</v>
      </c>
      <c r="D3122">
        <v>8.4818099999999993E-2</v>
      </c>
      <c r="E3122">
        <v>1.31887E-3</v>
      </c>
      <c r="F3122" s="2">
        <v>4.8153000000000003E-6</v>
      </c>
      <c r="G3122" s="2">
        <v>1.2011399999999999E-8</v>
      </c>
      <c r="H3122" s="2">
        <v>3.7622499999999997E-11</v>
      </c>
      <c r="I3122" s="2">
        <v>2.0433400000000001E-13</v>
      </c>
      <c r="J3122" s="2">
        <v>2.2295599999999999E-15</v>
      </c>
      <c r="K3122" s="2">
        <v>5.09663E-17</v>
      </c>
      <c r="L3122" s="2">
        <v>2.3946299999999999E-18</v>
      </c>
      <c r="M3122" s="2">
        <v>2.1948000000000001E-19</v>
      </c>
      <c r="N3122" s="2">
        <v>3.6657300000000003E-20</v>
      </c>
      <c r="O3122" s="2">
        <v>1.0366E-20</v>
      </c>
      <c r="P3122" s="2">
        <v>4.6151499999999996E-21</v>
      </c>
      <c r="Q3122" s="2">
        <v>3.0212300000000001E-21</v>
      </c>
      <c r="R3122" s="2">
        <v>2.7323599999999998E-21</v>
      </c>
      <c r="S3122" s="2">
        <v>3.2293000000000001E-21</v>
      </c>
      <c r="T3122" s="2">
        <v>4.7501999999999997E-21</v>
      </c>
      <c r="U3122" s="2">
        <v>8.3364900000000005E-21</v>
      </c>
      <c r="V3122" s="2">
        <v>1.6832900000000001E-20</v>
      </c>
      <c r="W3122" s="2">
        <v>3.7915499999999999E-20</v>
      </c>
      <c r="X3122" s="2">
        <v>9.2814699999999995E-20</v>
      </c>
      <c r="Y3122" s="2">
        <v>2.4156399999999998E-19</v>
      </c>
      <c r="Z3122" s="2">
        <v>6.5632800000000003E-19</v>
      </c>
      <c r="AA3122" s="2">
        <v>1.8335500000000002E-18</v>
      </c>
      <c r="AB3122" s="2">
        <v>5.2014500000000002E-18</v>
      </c>
      <c r="AC3122" s="2">
        <v>1.4831299999999999E-17</v>
      </c>
      <c r="AD3122" s="2">
        <v>4.2156499999999999E-17</v>
      </c>
      <c r="AE3122" s="2">
        <v>2.47364E-17</v>
      </c>
      <c r="AF3122" s="2">
        <v>7.4250899999999994E-18</v>
      </c>
    </row>
    <row r="3123" spans="1:32" x14ac:dyDescent="0.35">
      <c r="A3123">
        <v>12</v>
      </c>
      <c r="B3123">
        <v>4.3902300000000002E-3</v>
      </c>
      <c r="C3123">
        <v>0.235733</v>
      </c>
      <c r="D3123">
        <v>2.7285799999999999E-2</v>
      </c>
      <c r="E3123" s="2">
        <v>1.59063E-4</v>
      </c>
      <c r="F3123" s="2">
        <v>2.90045E-7</v>
      </c>
      <c r="G3123" s="2">
        <v>4.4762800000000002E-10</v>
      </c>
      <c r="H3123" s="2">
        <v>1.0180199999999999E-12</v>
      </c>
      <c r="I3123" s="2">
        <v>4.5245700000000001E-15</v>
      </c>
      <c r="J3123" s="2">
        <v>4.4171299999999999E-17</v>
      </c>
      <c r="K3123" s="2">
        <v>9.6544500000000007E-19</v>
      </c>
      <c r="L3123" s="2">
        <v>4.5557299999999997E-20</v>
      </c>
      <c r="M3123" s="2">
        <v>4.3478200000000001E-21</v>
      </c>
      <c r="N3123" s="2">
        <v>7.7619899999999997E-22</v>
      </c>
      <c r="O3123" s="2">
        <v>2.3903599999999998E-22</v>
      </c>
      <c r="P3123" s="2">
        <v>1.1740500000000001E-22</v>
      </c>
      <c r="Q3123" s="2">
        <v>8.5515299999999997E-23</v>
      </c>
      <c r="R3123" s="2">
        <v>8.6502100000000003E-23</v>
      </c>
      <c r="S3123" s="2">
        <v>1.1465799999999999E-22</v>
      </c>
      <c r="T3123" s="2">
        <v>1.89305E-22</v>
      </c>
      <c r="U3123" s="2">
        <v>3.7266799999999998E-22</v>
      </c>
      <c r="V3123" s="2">
        <v>8.4268200000000002E-22</v>
      </c>
      <c r="W3123" s="2">
        <v>2.12047E-21</v>
      </c>
      <c r="X3123" s="2">
        <v>5.7816099999999997E-21</v>
      </c>
      <c r="Y3123" s="2">
        <v>1.67042E-20</v>
      </c>
      <c r="Z3123" s="2">
        <v>5.0200900000000001E-20</v>
      </c>
      <c r="AA3123" s="2">
        <v>1.5454600000000001E-19</v>
      </c>
      <c r="AB3123" s="2">
        <v>4.8129400000000003E-19</v>
      </c>
      <c r="AC3123" s="2">
        <v>1.5008299999999999E-18</v>
      </c>
      <c r="AD3123" s="2">
        <v>4.6477600000000003E-18</v>
      </c>
      <c r="AE3123" s="2">
        <v>2.6831400000000001E-18</v>
      </c>
      <c r="AF3123" s="2">
        <v>7.7665899999999996E-19</v>
      </c>
    </row>
    <row r="3124" spans="1:32" x14ac:dyDescent="0.35">
      <c r="A3124">
        <v>10</v>
      </c>
      <c r="B3124">
        <v>2.1773899999999999E-2</v>
      </c>
      <c r="C3124">
        <v>0.24363699999999999</v>
      </c>
      <c r="D3124">
        <v>5.8782399999999999E-3</v>
      </c>
      <c r="E3124" s="2">
        <v>1.3366999999999999E-5</v>
      </c>
      <c r="F3124" s="2">
        <v>1.26E-8</v>
      </c>
      <c r="G3124" s="2">
        <v>1.23982E-11</v>
      </c>
      <c r="H3124" s="2">
        <v>2.1018999999999999E-14</v>
      </c>
      <c r="I3124" s="2">
        <v>7.8231599999999999E-17</v>
      </c>
      <c r="J3124" s="2">
        <v>6.9736100000000001E-19</v>
      </c>
      <c r="K3124" s="2">
        <v>1.4837900000000001E-20</v>
      </c>
      <c r="L3124" s="2">
        <v>7.1450099999999996E-22</v>
      </c>
      <c r="M3124" s="2">
        <v>7.2018500000000004E-23</v>
      </c>
      <c r="N3124" s="2">
        <v>1.3918699999999999E-23</v>
      </c>
      <c r="O3124" s="2">
        <v>4.7215199999999996E-24</v>
      </c>
      <c r="P3124" s="2">
        <v>2.5847299999999999E-24</v>
      </c>
      <c r="Q3124" s="2">
        <v>2.1143099999999999E-24</v>
      </c>
      <c r="R3124" s="2">
        <v>2.4123499999999999E-24</v>
      </c>
      <c r="S3124" s="2">
        <v>3.6136800000000003E-24</v>
      </c>
      <c r="T3124" s="2">
        <v>6.7437199999999996E-24</v>
      </c>
      <c r="U3124" s="2">
        <v>1.49874E-23</v>
      </c>
      <c r="V3124" s="2">
        <v>3.8175E-23</v>
      </c>
      <c r="W3124" s="2">
        <v>1.07894E-22</v>
      </c>
      <c r="X3124" s="2">
        <v>3.2929600000000002E-22</v>
      </c>
      <c r="Y3124" s="2">
        <v>1.0609900000000001E-21</v>
      </c>
      <c r="Z3124" s="2">
        <v>3.5419199999999998E-21</v>
      </c>
      <c r="AA3124" s="2">
        <v>1.20633E-20</v>
      </c>
      <c r="AB3124" s="2">
        <v>4.1392700000000001E-20</v>
      </c>
      <c r="AC3124" s="2">
        <v>1.4164E-19</v>
      </c>
      <c r="AD3124" s="2">
        <v>4.7940100000000002E-19</v>
      </c>
      <c r="AE3124" s="2">
        <v>2.7228499999999999E-19</v>
      </c>
      <c r="AF3124" s="2">
        <v>7.6003199999999995E-20</v>
      </c>
    </row>
    <row r="3125" spans="1:32" x14ac:dyDescent="0.35">
      <c r="A3125">
        <v>8</v>
      </c>
      <c r="B3125">
        <v>7.2310600000000003E-2</v>
      </c>
      <c r="C3125">
        <v>0.16882800000000001</v>
      </c>
      <c r="D3125">
        <v>8.4747999999999996E-4</v>
      </c>
      <c r="E3125" s="2">
        <v>7.8224499999999997E-7</v>
      </c>
      <c r="F3125" s="2">
        <v>3.9458399999999998E-10</v>
      </c>
      <c r="G3125" s="2">
        <v>2.5513399999999998E-13</v>
      </c>
      <c r="H3125" s="2">
        <v>3.3105200000000001E-16</v>
      </c>
      <c r="I3125" s="2">
        <v>1.0560200000000001E-18</v>
      </c>
      <c r="J3125" s="2">
        <v>8.7721400000000001E-21</v>
      </c>
      <c r="K3125" s="2">
        <v>1.8499599999999999E-22</v>
      </c>
      <c r="L3125" s="2">
        <v>9.2369900000000004E-24</v>
      </c>
      <c r="M3125" s="2">
        <v>9.9741899999999994E-25</v>
      </c>
      <c r="N3125" s="2">
        <v>2.1135400000000001E-25</v>
      </c>
      <c r="O3125" s="2">
        <v>7.9881499999999998E-26</v>
      </c>
      <c r="P3125" s="2">
        <v>4.9244599999999998E-26</v>
      </c>
      <c r="Q3125" s="2">
        <v>4.5660999999999999E-26</v>
      </c>
      <c r="R3125" s="2">
        <v>5.9260599999999997E-26</v>
      </c>
      <c r="S3125" s="2">
        <v>1.01097E-25</v>
      </c>
      <c r="T3125" s="2">
        <v>2.1474100000000001E-25</v>
      </c>
      <c r="U3125" s="2">
        <v>5.4223200000000002E-25</v>
      </c>
      <c r="V3125" s="2">
        <v>1.56494E-24</v>
      </c>
      <c r="W3125" s="2">
        <v>4.99466E-24</v>
      </c>
      <c r="X3125" s="2">
        <v>1.71483E-23</v>
      </c>
      <c r="Y3125" s="2">
        <v>6.1900000000000003E-23</v>
      </c>
      <c r="Z3125" s="2">
        <v>2.30513E-22</v>
      </c>
      <c r="AA3125" s="2">
        <v>8.7198800000000002E-22</v>
      </c>
      <c r="AB3125" s="2">
        <v>3.3087299999999999E-21</v>
      </c>
      <c r="AC3125" s="2">
        <v>1.2466400000000001E-20</v>
      </c>
      <c r="AD3125" s="2">
        <v>4.6262299999999999E-20</v>
      </c>
      <c r="AE3125" s="2">
        <v>2.5851E-20</v>
      </c>
      <c r="AF3125" s="2">
        <v>6.9583200000000001E-21</v>
      </c>
    </row>
    <row r="3126" spans="1:32" x14ac:dyDescent="0.35">
      <c r="A3126">
        <v>6</v>
      </c>
      <c r="B3126">
        <v>0.16089700000000001</v>
      </c>
      <c r="C3126">
        <v>7.8421900000000003E-2</v>
      </c>
      <c r="D3126" s="2">
        <v>8.1707900000000004E-5</v>
      </c>
      <c r="E3126" s="2">
        <v>3.1858900000000002E-8</v>
      </c>
      <c r="F3126" s="2">
        <v>8.9037600000000004E-12</v>
      </c>
      <c r="G3126" s="2">
        <v>3.8994599999999997E-15</v>
      </c>
      <c r="H3126" s="2">
        <v>3.9765600000000004E-18</v>
      </c>
      <c r="I3126" s="2">
        <v>1.1126599999999999E-20</v>
      </c>
      <c r="J3126" s="2">
        <v>8.7906899999999996E-23</v>
      </c>
      <c r="K3126" s="2">
        <v>1.8709200000000002E-24</v>
      </c>
      <c r="L3126" s="2">
        <v>9.8424600000000005E-26</v>
      </c>
      <c r="M3126" s="2">
        <v>1.15489E-26</v>
      </c>
      <c r="N3126" s="2">
        <v>2.7175900000000002E-27</v>
      </c>
      <c r="O3126" s="2">
        <v>1.15753E-27</v>
      </c>
      <c r="P3126" s="2">
        <v>8.1188800000000006E-28</v>
      </c>
      <c r="Q3126" s="2">
        <v>8.6130200000000006E-28</v>
      </c>
      <c r="R3126" s="2">
        <v>1.2823000000000001E-27</v>
      </c>
      <c r="S3126" s="2">
        <v>2.5104700000000001E-27</v>
      </c>
      <c r="T3126" s="2">
        <v>6.1122300000000001E-27</v>
      </c>
      <c r="U3126" s="2">
        <v>1.76478E-26</v>
      </c>
      <c r="V3126" s="2">
        <v>5.8050999999999999E-26</v>
      </c>
      <c r="W3126" s="2">
        <v>2.1035400000000001E-25</v>
      </c>
      <c r="X3126" s="2">
        <v>8.1649199999999996E-25</v>
      </c>
      <c r="Y3126" s="2">
        <v>3.3170500000000002E-24</v>
      </c>
      <c r="Z3126" s="2">
        <v>1.3838300000000001E-23</v>
      </c>
      <c r="AA3126" s="2">
        <v>5.8370100000000005E-23</v>
      </c>
      <c r="AB3126" s="2">
        <v>2.4582100000000001E-22</v>
      </c>
      <c r="AC3126" s="2">
        <v>1.02326E-21</v>
      </c>
      <c r="AD3126" s="2">
        <v>4.1766299999999999E-21</v>
      </c>
      <c r="AE3126" s="2">
        <v>2.2961499999999999E-21</v>
      </c>
      <c r="AF3126" s="2">
        <v>5.9599799999999997E-22</v>
      </c>
    </row>
    <row r="3127" spans="1:32" x14ac:dyDescent="0.35">
      <c r="A3127">
        <v>4</v>
      </c>
      <c r="B3127">
        <v>0.73997900000000005</v>
      </c>
      <c r="C3127">
        <v>3.0274800000000001E-2</v>
      </c>
      <c r="D3127" s="2">
        <v>5.4968999999999998E-6</v>
      </c>
      <c r="E3127" s="2">
        <v>9.2047599999999998E-10</v>
      </c>
      <c r="F3127" s="2">
        <v>1.46411E-13</v>
      </c>
      <c r="G3127" s="2">
        <v>4.4626499999999999E-17</v>
      </c>
      <c r="H3127" s="2">
        <v>3.6675799999999999E-20</v>
      </c>
      <c r="I3127" s="2">
        <v>9.20825E-23</v>
      </c>
      <c r="J3127" s="2">
        <v>7.0618500000000003E-25</v>
      </c>
      <c r="K3127" s="2">
        <v>1.5448800000000001E-26</v>
      </c>
      <c r="L3127" s="2">
        <v>8.7063199999999993E-28</v>
      </c>
      <c r="M3127" s="2">
        <v>1.1270100000000001E-28</v>
      </c>
      <c r="N3127" s="2">
        <v>2.9861199999999999E-29</v>
      </c>
      <c r="O3127" s="2">
        <v>1.4519699999999999E-29</v>
      </c>
      <c r="P3127" s="2">
        <v>1.1727199999999999E-29</v>
      </c>
      <c r="Q3127" s="2">
        <v>1.4396899999999999E-29</v>
      </c>
      <c r="R3127" s="2">
        <v>2.48562E-29</v>
      </c>
      <c r="S3127" s="2">
        <v>5.6435400000000005E-29</v>
      </c>
      <c r="T3127" s="2">
        <v>1.59114E-28</v>
      </c>
      <c r="U3127" s="2">
        <v>5.3063600000000001E-28</v>
      </c>
      <c r="V3127" s="2">
        <v>2.00939E-27</v>
      </c>
      <c r="W3127" s="2">
        <v>8.3499300000000004E-27</v>
      </c>
      <c r="X3127" s="2">
        <v>3.7012199999999999E-26</v>
      </c>
      <c r="Y3127" s="2">
        <v>1.7096499999999999E-25</v>
      </c>
      <c r="Z3127" s="2">
        <v>8.0734900000000001E-25</v>
      </c>
      <c r="AA3127" s="2">
        <v>3.8375799999999999E-24</v>
      </c>
      <c r="AB3127" s="2">
        <v>1.8132500000000001E-23</v>
      </c>
      <c r="AC3127" s="2">
        <v>8.4318599999999994E-23</v>
      </c>
      <c r="AD3127" s="2">
        <v>3.8285799999999999E-22</v>
      </c>
      <c r="AE3127" s="2">
        <v>2.0679500000000001E-22</v>
      </c>
      <c r="AF3127" s="2">
        <v>5.1607400000000001E-23</v>
      </c>
    </row>
    <row r="3128" spans="1:32" x14ac:dyDescent="0.35">
      <c r="A3128" t="s">
        <v>1334</v>
      </c>
      <c r="B3128">
        <v>4</v>
      </c>
      <c r="C3128">
        <v>11.835000000000001</v>
      </c>
      <c r="D3128">
        <v>19.670000000000002</v>
      </c>
      <c r="E3128">
        <v>25.759799999999998</v>
      </c>
      <c r="F3128">
        <v>31.2866</v>
      </c>
      <c r="G3128">
        <v>36.302599999999998</v>
      </c>
      <c r="H3128">
        <v>40.854900000000001</v>
      </c>
      <c r="I3128">
        <v>44.986499999999999</v>
      </c>
      <c r="J3128">
        <v>48.7361</v>
      </c>
      <c r="K3128">
        <v>52.139099999999999</v>
      </c>
      <c r="L3128">
        <v>55.227600000000002</v>
      </c>
      <c r="M3128">
        <v>58.0306</v>
      </c>
      <c r="N3128">
        <v>60.5745</v>
      </c>
      <c r="O3128">
        <v>62.883299999999998</v>
      </c>
      <c r="P3128">
        <v>64.9786</v>
      </c>
      <c r="Q3128">
        <v>66.880300000000005</v>
      </c>
      <c r="R3128">
        <v>68.606099999999998</v>
      </c>
      <c r="S3128">
        <v>70.172499999999999</v>
      </c>
      <c r="T3128">
        <v>71.594099999999997</v>
      </c>
      <c r="U3128">
        <v>72.884200000000007</v>
      </c>
      <c r="V3128">
        <v>74.055099999999996</v>
      </c>
      <c r="W3128">
        <v>75.117800000000003</v>
      </c>
      <c r="X3128">
        <v>76.082300000000004</v>
      </c>
      <c r="Y3128">
        <v>76.957599999999999</v>
      </c>
      <c r="Z3128">
        <v>77.751900000000006</v>
      </c>
      <c r="AA3128">
        <v>78.472899999999996</v>
      </c>
      <c r="AB3128">
        <v>79.127200000000002</v>
      </c>
      <c r="AC3128">
        <v>79.721100000000007</v>
      </c>
      <c r="AD3128">
        <v>80.260000000000005</v>
      </c>
      <c r="AE3128">
        <v>80.749099999999999</v>
      </c>
      <c r="AF3128">
        <v>81.840100000000007</v>
      </c>
    </row>
    <row r="3129" spans="1:32" x14ac:dyDescent="0.35">
      <c r="A3129" t="s">
        <v>1335</v>
      </c>
      <c r="B3129">
        <v>3.10907</v>
      </c>
      <c r="C3129">
        <v>3.10907</v>
      </c>
      <c r="D3129">
        <v>3.10907</v>
      </c>
      <c r="E3129">
        <v>3.28681</v>
      </c>
      <c r="F3129">
        <v>3.46455</v>
      </c>
      <c r="G3129">
        <v>3.64229</v>
      </c>
      <c r="H3129">
        <v>3.8200400000000001</v>
      </c>
      <c r="I3129">
        <v>3.9977800000000001</v>
      </c>
      <c r="J3129">
        <v>4.1755199999999997</v>
      </c>
      <c r="K3129">
        <v>4.3532700000000002</v>
      </c>
      <c r="L3129">
        <v>4.5310100000000002</v>
      </c>
      <c r="M3129">
        <v>4.7087500000000002</v>
      </c>
      <c r="N3129">
        <v>4.8864999999999998</v>
      </c>
      <c r="O3129">
        <v>5.0642399999999999</v>
      </c>
      <c r="P3129">
        <v>5.2419799999999999</v>
      </c>
      <c r="Q3129">
        <v>5.4197199999999999</v>
      </c>
      <c r="R3129">
        <v>5.5974700000000004</v>
      </c>
      <c r="S3129">
        <v>5.7752100000000004</v>
      </c>
      <c r="T3129">
        <v>5.9529500000000004</v>
      </c>
      <c r="U3129">
        <v>6.1307</v>
      </c>
      <c r="V3129">
        <v>6.30844</v>
      </c>
      <c r="W3129">
        <v>6.4861800000000001</v>
      </c>
      <c r="X3129">
        <v>6.6639299999999997</v>
      </c>
      <c r="Y3129">
        <v>6.8416699999999997</v>
      </c>
      <c r="Z3129">
        <v>7.0194099999999997</v>
      </c>
      <c r="AA3129">
        <v>7.1971499999999997</v>
      </c>
      <c r="AB3129">
        <v>7.3749000000000002</v>
      </c>
      <c r="AC3129">
        <v>7.5526400000000002</v>
      </c>
      <c r="AD3129">
        <v>7.7303800000000003</v>
      </c>
      <c r="AE3129">
        <v>7.7303800000000003</v>
      </c>
      <c r="AF3129">
        <v>7.7303800000000003</v>
      </c>
    </row>
    <row r="3131" spans="1:32" x14ac:dyDescent="0.35">
      <c r="B3131" t="s">
        <v>1331</v>
      </c>
      <c r="C3131">
        <v>1</v>
      </c>
      <c r="D3131" t="s">
        <v>1510</v>
      </c>
      <c r="E3131">
        <v>2</v>
      </c>
      <c r="F3131" t="s">
        <v>1332</v>
      </c>
      <c r="G3131">
        <v>1</v>
      </c>
    </row>
    <row r="3132" spans="1:32" x14ac:dyDescent="0.35">
      <c r="A3132" t="s">
        <v>1333</v>
      </c>
      <c r="B3132">
        <v>0</v>
      </c>
      <c r="C3132">
        <v>1</v>
      </c>
      <c r="D3132">
        <v>2</v>
      </c>
      <c r="E3132">
        <v>3</v>
      </c>
      <c r="F3132">
        <v>4</v>
      </c>
      <c r="G3132">
        <v>5</v>
      </c>
      <c r="H3132">
        <v>6</v>
      </c>
      <c r="I3132">
        <v>7</v>
      </c>
      <c r="J3132">
        <v>8</v>
      </c>
      <c r="K3132">
        <v>9</v>
      </c>
      <c r="L3132">
        <v>10</v>
      </c>
      <c r="M3132">
        <v>11</v>
      </c>
      <c r="N3132">
        <v>12</v>
      </c>
      <c r="O3132">
        <v>13</v>
      </c>
      <c r="P3132">
        <v>14</v>
      </c>
      <c r="Q3132">
        <v>15</v>
      </c>
      <c r="R3132">
        <v>16</v>
      </c>
      <c r="S3132">
        <v>17</v>
      </c>
      <c r="T3132">
        <v>18</v>
      </c>
      <c r="U3132">
        <v>19</v>
      </c>
      <c r="V3132">
        <v>20</v>
      </c>
      <c r="W3132">
        <v>21</v>
      </c>
      <c r="X3132">
        <v>22</v>
      </c>
      <c r="Y3132">
        <v>23</v>
      </c>
      <c r="Z3132">
        <v>24</v>
      </c>
      <c r="AA3132">
        <v>25</v>
      </c>
      <c r="AB3132">
        <v>26</v>
      </c>
      <c r="AC3132">
        <v>27</v>
      </c>
      <c r="AD3132">
        <v>28</v>
      </c>
      <c r="AE3132">
        <v>29</v>
      </c>
      <c r="AF3132">
        <v>30</v>
      </c>
    </row>
    <row r="3133" spans="1:32" x14ac:dyDescent="0.35">
      <c r="A3133">
        <v>94</v>
      </c>
      <c r="B3133">
        <v>0</v>
      </c>
      <c r="C3133">
        <v>0</v>
      </c>
      <c r="D3133">
        <v>0</v>
      </c>
      <c r="E3133">
        <v>0</v>
      </c>
      <c r="F3133">
        <v>0</v>
      </c>
      <c r="G3133">
        <v>0</v>
      </c>
      <c r="H3133">
        <v>0</v>
      </c>
      <c r="I3133">
        <v>0</v>
      </c>
      <c r="J3133">
        <v>0</v>
      </c>
      <c r="K3133">
        <v>0</v>
      </c>
      <c r="L3133" s="2">
        <v>3.33067E-16</v>
      </c>
      <c r="M3133" s="2">
        <v>2.5090999999999999E-13</v>
      </c>
      <c r="N3133" s="2">
        <v>4.59158E-11</v>
      </c>
      <c r="O3133" s="2">
        <v>2.7768199999999999E-9</v>
      </c>
      <c r="P3133" s="2">
        <v>7.1642600000000007E-8</v>
      </c>
      <c r="Q3133" s="2">
        <v>9.5621299999999999E-7</v>
      </c>
      <c r="R3133" s="2">
        <v>7.6427500000000006E-6</v>
      </c>
      <c r="S3133" s="2">
        <v>4.0903099999999998E-5</v>
      </c>
      <c r="T3133" s="2">
        <v>1.59689E-4</v>
      </c>
      <c r="U3133">
        <v>4.85828E-4</v>
      </c>
      <c r="V3133">
        <v>1.21225E-3</v>
      </c>
      <c r="W3133">
        <v>2.58165E-3</v>
      </c>
      <c r="X3133">
        <v>4.8408100000000001E-3</v>
      </c>
      <c r="Y3133">
        <v>8.1900099999999993E-3</v>
      </c>
      <c r="Z3133">
        <v>1.27464E-2</v>
      </c>
      <c r="AA3133">
        <v>1.8530600000000001E-2</v>
      </c>
      <c r="AB3133">
        <v>2.5473900000000001E-2</v>
      </c>
      <c r="AC3133">
        <v>3.3439700000000003E-2</v>
      </c>
      <c r="AD3133">
        <v>4.0492500000000001E-2</v>
      </c>
      <c r="AE3133">
        <v>4.6021300000000001E-2</v>
      </c>
      <c r="AF3133">
        <v>6.0537800000000003E-2</v>
      </c>
    </row>
    <row r="3134" spans="1:32" x14ac:dyDescent="0.35">
      <c r="A3134">
        <v>92</v>
      </c>
      <c r="B3134">
        <v>0</v>
      </c>
      <c r="C3134">
        <v>0</v>
      </c>
      <c r="D3134">
        <v>0</v>
      </c>
      <c r="E3134">
        <v>0</v>
      </c>
      <c r="F3134">
        <v>0</v>
      </c>
      <c r="G3134">
        <v>0</v>
      </c>
      <c r="H3134">
        <v>0</v>
      </c>
      <c r="I3134">
        <v>0</v>
      </c>
      <c r="J3134">
        <v>0</v>
      </c>
      <c r="K3134">
        <v>0</v>
      </c>
      <c r="L3134" s="2">
        <v>9.8809799999999999E-15</v>
      </c>
      <c r="M3134" s="2">
        <v>4.6947999999999997E-12</v>
      </c>
      <c r="N3134" s="2">
        <v>5.6265699999999997E-10</v>
      </c>
      <c r="O3134" s="2">
        <v>2.3615200000000001E-8</v>
      </c>
      <c r="P3134" s="2">
        <v>4.4313599999999998E-7</v>
      </c>
      <c r="Q3134" s="2">
        <v>4.4695799999999998E-6</v>
      </c>
      <c r="R3134" s="2">
        <v>2.7863200000000001E-5</v>
      </c>
      <c r="S3134" s="2">
        <v>1.19416E-4</v>
      </c>
      <c r="T3134">
        <v>3.8175500000000001E-4</v>
      </c>
      <c r="U3134">
        <v>9.69301E-4</v>
      </c>
      <c r="V3134">
        <v>2.0519599999999998E-3</v>
      </c>
      <c r="W3134">
        <v>3.76085E-3</v>
      </c>
      <c r="X3134">
        <v>6.1458800000000003E-3</v>
      </c>
      <c r="Y3134">
        <v>9.1635299999999996E-3</v>
      </c>
      <c r="Z3134">
        <v>1.2693599999999999E-2</v>
      </c>
      <c r="AA3134">
        <v>1.6571499999999999E-2</v>
      </c>
      <c r="AB3134">
        <v>2.06211E-2</v>
      </c>
      <c r="AC3134">
        <v>2.46801E-2</v>
      </c>
      <c r="AD3134">
        <v>2.8110199999999998E-2</v>
      </c>
      <c r="AE3134">
        <v>3.0912800000000001E-2</v>
      </c>
      <c r="AF3134">
        <v>3.7717800000000003E-2</v>
      </c>
    </row>
    <row r="3135" spans="1:32" x14ac:dyDescent="0.35">
      <c r="A3135">
        <v>90</v>
      </c>
      <c r="B3135">
        <v>0</v>
      </c>
      <c r="C3135">
        <v>0</v>
      </c>
      <c r="D3135">
        <v>0</v>
      </c>
      <c r="E3135">
        <v>0</v>
      </c>
      <c r="F3135">
        <v>0</v>
      </c>
      <c r="G3135">
        <v>0</v>
      </c>
      <c r="H3135">
        <v>0</v>
      </c>
      <c r="I3135">
        <v>0</v>
      </c>
      <c r="J3135">
        <v>0</v>
      </c>
      <c r="K3135" s="2">
        <v>1.11022E-16</v>
      </c>
      <c r="L3135" s="2">
        <v>2.5945900000000002E-13</v>
      </c>
      <c r="M3135" s="2">
        <v>7.7274999999999999E-11</v>
      </c>
      <c r="N3135" s="2">
        <v>6.28108E-9</v>
      </c>
      <c r="O3135" s="2">
        <v>1.9032700000000001E-7</v>
      </c>
      <c r="P3135" s="2">
        <v>2.7142600000000002E-6</v>
      </c>
      <c r="Q3135" s="2">
        <v>2.1705900000000002E-5</v>
      </c>
      <c r="R3135" s="2">
        <v>1.11118E-4</v>
      </c>
      <c r="S3135">
        <v>4.0266599999999998E-4</v>
      </c>
      <c r="T3135">
        <v>1.11531E-3</v>
      </c>
      <c r="U3135">
        <v>2.5043399999999999E-3</v>
      </c>
      <c r="V3135">
        <v>4.7698899999999997E-3</v>
      </c>
      <c r="W3135">
        <v>7.9808399999999995E-3</v>
      </c>
      <c r="X3135">
        <v>1.2053599999999999E-2</v>
      </c>
      <c r="Y3135">
        <v>1.6784400000000001E-2</v>
      </c>
      <c r="Z3135">
        <v>2.1908299999999999E-2</v>
      </c>
      <c r="AA3135">
        <v>2.7155800000000001E-2</v>
      </c>
      <c r="AB3135">
        <v>3.2293500000000003E-2</v>
      </c>
      <c r="AC3135">
        <v>3.7143000000000002E-2</v>
      </c>
      <c r="AD3135">
        <v>4.1203499999999997E-2</v>
      </c>
      <c r="AE3135">
        <v>4.4614300000000003E-2</v>
      </c>
      <c r="AF3135">
        <v>5.2584699999999998E-2</v>
      </c>
    </row>
    <row r="3136" spans="1:32" x14ac:dyDescent="0.35">
      <c r="A3136">
        <v>88</v>
      </c>
      <c r="B3136">
        <v>0</v>
      </c>
      <c r="C3136">
        <v>0</v>
      </c>
      <c r="D3136">
        <v>0</v>
      </c>
      <c r="E3136">
        <v>0</v>
      </c>
      <c r="F3136">
        <v>0</v>
      </c>
      <c r="G3136">
        <v>0</v>
      </c>
      <c r="H3136">
        <v>0</v>
      </c>
      <c r="I3136">
        <v>0</v>
      </c>
      <c r="J3136">
        <v>0</v>
      </c>
      <c r="K3136" s="2">
        <v>5.8841800000000001E-15</v>
      </c>
      <c r="L3136" s="2">
        <v>5.64737E-12</v>
      </c>
      <c r="M3136" s="2">
        <v>1.0710900000000001E-9</v>
      </c>
      <c r="N3136" s="2">
        <v>5.9764299999999995E-8</v>
      </c>
      <c r="O3136" s="2">
        <v>1.32167E-6</v>
      </c>
      <c r="P3136" s="2">
        <v>1.44646E-5</v>
      </c>
      <c r="Q3136" s="2">
        <v>9.2521899999999999E-5</v>
      </c>
      <c r="R3136">
        <v>3.9205700000000002E-4</v>
      </c>
      <c r="S3136">
        <v>1.2100100000000001E-3</v>
      </c>
      <c r="T3136">
        <v>2.92311E-3</v>
      </c>
      <c r="U3136">
        <v>5.8398199999999999E-3</v>
      </c>
      <c r="V3136">
        <v>1.0063300000000001E-2</v>
      </c>
      <c r="W3136">
        <v>1.54501E-2</v>
      </c>
      <c r="X3136">
        <v>2.1668300000000001E-2</v>
      </c>
      <c r="Y3136">
        <v>2.8302799999999999E-2</v>
      </c>
      <c r="Z3136">
        <v>3.4951900000000001E-2</v>
      </c>
      <c r="AA3136">
        <v>4.1289600000000003E-2</v>
      </c>
      <c r="AB3136">
        <v>4.70888E-2</v>
      </c>
      <c r="AC3136">
        <v>5.2218300000000002E-2</v>
      </c>
      <c r="AD3136">
        <v>5.6506199999999999E-2</v>
      </c>
      <c r="AE3136">
        <v>6.0242200000000003E-2</v>
      </c>
      <c r="AF3136">
        <v>6.8590499999999999E-2</v>
      </c>
    </row>
    <row r="3137" spans="1:32" x14ac:dyDescent="0.35">
      <c r="A3137">
        <v>86</v>
      </c>
      <c r="B3137">
        <v>0</v>
      </c>
      <c r="C3137">
        <v>0</v>
      </c>
      <c r="D3137">
        <v>0</v>
      </c>
      <c r="E3137">
        <v>0</v>
      </c>
      <c r="F3137">
        <v>0</v>
      </c>
      <c r="G3137">
        <v>0</v>
      </c>
      <c r="H3137">
        <v>0</v>
      </c>
      <c r="I3137">
        <v>0</v>
      </c>
      <c r="J3137">
        <v>0</v>
      </c>
      <c r="K3137" s="2">
        <v>1.7974500000000001E-13</v>
      </c>
      <c r="L3137" s="2">
        <v>1.02122E-10</v>
      </c>
      <c r="M3137" s="2">
        <v>1.2503E-8</v>
      </c>
      <c r="N3137" s="2">
        <v>4.8471799999999996E-7</v>
      </c>
      <c r="O3137" s="2">
        <v>7.9081400000000008E-6</v>
      </c>
      <c r="P3137" s="2">
        <v>6.7066599999999999E-5</v>
      </c>
      <c r="Q3137">
        <v>3.4615200000000002E-4</v>
      </c>
      <c r="R3137">
        <v>1.2238500000000001E-3</v>
      </c>
      <c r="S3137">
        <v>3.24034E-3</v>
      </c>
      <c r="T3137">
        <v>6.8727399999999996E-3</v>
      </c>
      <c r="U3137">
        <v>1.22906E-2</v>
      </c>
      <c r="V3137">
        <v>1.9269000000000001E-2</v>
      </c>
      <c r="W3137">
        <v>2.7285400000000001E-2</v>
      </c>
      <c r="X3137">
        <v>3.5703400000000003E-2</v>
      </c>
      <c r="Y3137">
        <v>4.3936999999999997E-2</v>
      </c>
      <c r="Z3137">
        <v>5.1543800000000001E-2</v>
      </c>
      <c r="AA3137">
        <v>5.8250299999999998E-2</v>
      </c>
      <c r="AB3137">
        <v>6.3932500000000003E-2</v>
      </c>
      <c r="AC3137">
        <v>6.8578600000000003E-2</v>
      </c>
      <c r="AD3137">
        <v>7.25021E-2</v>
      </c>
      <c r="AE3137">
        <v>7.6106199999999999E-2</v>
      </c>
      <c r="AF3137">
        <v>8.3706900000000001E-2</v>
      </c>
    </row>
    <row r="3138" spans="1:32" x14ac:dyDescent="0.35">
      <c r="A3138">
        <v>84</v>
      </c>
      <c r="B3138">
        <v>0</v>
      </c>
      <c r="C3138">
        <v>0</v>
      </c>
      <c r="D3138">
        <v>0</v>
      </c>
      <c r="E3138">
        <v>0</v>
      </c>
      <c r="F3138">
        <v>0</v>
      </c>
      <c r="G3138">
        <v>0</v>
      </c>
      <c r="H3138">
        <v>0</v>
      </c>
      <c r="I3138">
        <v>0</v>
      </c>
      <c r="J3138" s="2">
        <v>1.8873799999999999E-15</v>
      </c>
      <c r="K3138" s="2">
        <v>4.5107299999999997E-12</v>
      </c>
      <c r="L3138" s="2">
        <v>1.5344899999999999E-9</v>
      </c>
      <c r="M3138" s="2">
        <v>1.22923E-7</v>
      </c>
      <c r="N3138" s="2">
        <v>3.3511699999999998E-6</v>
      </c>
      <c r="O3138" s="2">
        <v>4.0772500000000003E-5</v>
      </c>
      <c r="P3138">
        <v>2.7055699999999999E-4</v>
      </c>
      <c r="Q3138">
        <v>1.13671E-3</v>
      </c>
      <c r="R3138">
        <v>3.3800200000000001E-3</v>
      </c>
      <c r="S3138">
        <v>7.7330599999999999E-3</v>
      </c>
      <c r="T3138">
        <v>1.4496E-2</v>
      </c>
      <c r="U3138">
        <v>2.33463E-2</v>
      </c>
      <c r="V3138">
        <v>3.3486500000000002E-2</v>
      </c>
      <c r="W3138">
        <v>4.3959100000000001E-2</v>
      </c>
      <c r="X3138">
        <v>5.3922600000000001E-2</v>
      </c>
      <c r="Y3138">
        <v>6.2793100000000004E-2</v>
      </c>
      <c r="Z3138">
        <v>7.0262900000000003E-2</v>
      </c>
      <c r="AA3138">
        <v>7.6249399999999995E-2</v>
      </c>
      <c r="AB3138">
        <v>8.0821900000000002E-2</v>
      </c>
      <c r="AC3138">
        <v>8.4134700000000007E-2</v>
      </c>
      <c r="AD3138">
        <v>8.7035600000000005E-2</v>
      </c>
      <c r="AE3138">
        <v>8.99562E-2</v>
      </c>
      <c r="AF3138">
        <v>9.5576099999999997E-2</v>
      </c>
    </row>
    <row r="3139" spans="1:32" x14ac:dyDescent="0.35">
      <c r="A3139">
        <v>82</v>
      </c>
      <c r="B3139">
        <v>0</v>
      </c>
      <c r="C3139">
        <v>0</v>
      </c>
      <c r="D3139">
        <v>0</v>
      </c>
      <c r="E3139">
        <v>0</v>
      </c>
      <c r="F3139">
        <v>0</v>
      </c>
      <c r="G3139">
        <v>0</v>
      </c>
      <c r="H3139">
        <v>0</v>
      </c>
      <c r="I3139">
        <v>0</v>
      </c>
      <c r="J3139" s="2">
        <v>7.1165300000000002E-14</v>
      </c>
      <c r="K3139" s="2">
        <v>9.2677300000000002E-11</v>
      </c>
      <c r="L3139" s="2">
        <v>1.9160800000000001E-8</v>
      </c>
      <c r="M3139" s="2">
        <v>1.0179199999999999E-6</v>
      </c>
      <c r="N3139" s="2">
        <v>1.97507E-5</v>
      </c>
      <c r="O3139" s="2">
        <v>1.81139E-4</v>
      </c>
      <c r="P3139">
        <v>9.4966199999999999E-4</v>
      </c>
      <c r="Q3139">
        <v>3.27634E-3</v>
      </c>
      <c r="R3139">
        <v>8.2588799999999997E-3</v>
      </c>
      <c r="S3139">
        <v>1.6446300000000001E-2</v>
      </c>
      <c r="T3139">
        <v>2.74281E-2</v>
      </c>
      <c r="U3139">
        <v>4.0024799999999999E-2</v>
      </c>
      <c r="V3139">
        <v>5.2816599999999998E-2</v>
      </c>
      <c r="W3139">
        <v>6.4608499999999999E-2</v>
      </c>
      <c r="X3139">
        <v>7.4647199999999997E-2</v>
      </c>
      <c r="Y3139">
        <v>8.2618499999999997E-2</v>
      </c>
      <c r="Z3139">
        <v>8.8536400000000001E-2</v>
      </c>
      <c r="AA3139">
        <v>9.2609700000000003E-2</v>
      </c>
      <c r="AB3139">
        <v>9.5134700000000003E-2</v>
      </c>
      <c r="AC3139">
        <v>9.6422800000000003E-2</v>
      </c>
      <c r="AD3139">
        <v>9.7753900000000005E-2</v>
      </c>
      <c r="AE3139">
        <v>9.9479300000000007E-2</v>
      </c>
      <c r="AF3139">
        <v>0.102101</v>
      </c>
    </row>
    <row r="3140" spans="1:32" x14ac:dyDescent="0.35">
      <c r="A3140">
        <v>80</v>
      </c>
      <c r="B3140">
        <v>0</v>
      </c>
      <c r="C3140">
        <v>0</v>
      </c>
      <c r="D3140">
        <v>0</v>
      </c>
      <c r="E3140">
        <v>0</v>
      </c>
      <c r="F3140">
        <v>0</v>
      </c>
      <c r="G3140">
        <v>0</v>
      </c>
      <c r="H3140">
        <v>0</v>
      </c>
      <c r="I3140" s="2">
        <v>3.33067E-16</v>
      </c>
      <c r="J3140" s="2">
        <v>2.1562800000000002E-12</v>
      </c>
      <c r="K3140" s="2">
        <v>1.5586399999999999E-9</v>
      </c>
      <c r="L3140" s="2">
        <v>1.9884E-7</v>
      </c>
      <c r="M3140" s="2">
        <v>7.1003800000000001E-6</v>
      </c>
      <c r="N3140" s="2">
        <v>9.9233899999999999E-5</v>
      </c>
      <c r="O3140">
        <v>6.9344800000000005E-4</v>
      </c>
      <c r="P3140">
        <v>2.90026E-3</v>
      </c>
      <c r="Q3140">
        <v>8.2886999999999995E-3</v>
      </c>
      <c r="R3140">
        <v>1.7853899999999999E-2</v>
      </c>
      <c r="S3140">
        <v>3.1170400000000001E-2</v>
      </c>
      <c r="T3140">
        <v>4.6556399999999998E-2</v>
      </c>
      <c r="U3140">
        <v>6.1931600000000003E-2</v>
      </c>
      <c r="V3140">
        <v>7.5607599999999997E-2</v>
      </c>
      <c r="W3140">
        <v>8.6627599999999999E-2</v>
      </c>
      <c r="X3140">
        <v>9.4719200000000003E-2</v>
      </c>
      <c r="Y3140">
        <v>0.100075</v>
      </c>
      <c r="Z3140">
        <v>0.10312499999999999</v>
      </c>
      <c r="AA3140">
        <v>0.104365</v>
      </c>
      <c r="AB3140">
        <v>0.104268</v>
      </c>
      <c r="AC3140">
        <v>0.103229</v>
      </c>
      <c r="AD3140">
        <v>0.10272199999999999</v>
      </c>
      <c r="AE3140">
        <v>0.102927</v>
      </c>
      <c r="AF3140">
        <v>0.102047</v>
      </c>
    </row>
    <row r="3141" spans="1:32" x14ac:dyDescent="0.35">
      <c r="A3141">
        <v>78</v>
      </c>
      <c r="B3141">
        <v>0</v>
      </c>
      <c r="C3141">
        <v>0</v>
      </c>
      <c r="D3141">
        <v>0</v>
      </c>
      <c r="E3141">
        <v>0</v>
      </c>
      <c r="F3141">
        <v>0</v>
      </c>
      <c r="G3141">
        <v>0</v>
      </c>
      <c r="H3141">
        <v>0</v>
      </c>
      <c r="I3141" s="2">
        <v>1.36557E-14</v>
      </c>
      <c r="J3141" s="2">
        <v>5.26069E-11</v>
      </c>
      <c r="K3141" s="2">
        <v>2.14593E-8</v>
      </c>
      <c r="L3141" s="2">
        <v>1.71502E-6</v>
      </c>
      <c r="M3141" s="2">
        <v>4.1721100000000003E-5</v>
      </c>
      <c r="N3141">
        <v>4.25053E-4</v>
      </c>
      <c r="O3141">
        <v>2.2875899999999999E-3</v>
      </c>
      <c r="P3141">
        <v>7.7065900000000001E-3</v>
      </c>
      <c r="Q3141">
        <v>1.8405299999999999E-2</v>
      </c>
      <c r="R3141">
        <v>3.4147200000000003E-2</v>
      </c>
      <c r="S3141">
        <v>5.2647300000000001E-2</v>
      </c>
      <c r="T3141">
        <v>7.08926E-2</v>
      </c>
      <c r="U3141">
        <v>8.6491100000000001E-2</v>
      </c>
      <c r="V3141">
        <v>9.8233200000000007E-2</v>
      </c>
      <c r="W3141">
        <v>0.105961</v>
      </c>
      <c r="X3141">
        <v>0.110165</v>
      </c>
      <c r="Y3141">
        <v>0.111598</v>
      </c>
      <c r="Z3141">
        <v>0.11103200000000001</v>
      </c>
      <c r="AA3141">
        <v>0.109128</v>
      </c>
      <c r="AB3141">
        <v>0.106405</v>
      </c>
      <c r="AC3141">
        <v>0.10324</v>
      </c>
      <c r="AD3141">
        <v>0.100991</v>
      </c>
      <c r="AE3141">
        <v>9.9635199999999993E-2</v>
      </c>
      <c r="AF3141">
        <v>9.5425599999999999E-2</v>
      </c>
    </row>
    <row r="3142" spans="1:32" x14ac:dyDescent="0.35">
      <c r="A3142">
        <v>76</v>
      </c>
      <c r="B3142">
        <v>0</v>
      </c>
      <c r="C3142">
        <v>0</v>
      </c>
      <c r="D3142">
        <v>0</v>
      </c>
      <c r="E3142">
        <v>0</v>
      </c>
      <c r="F3142">
        <v>0</v>
      </c>
      <c r="G3142">
        <v>0</v>
      </c>
      <c r="H3142">
        <v>0</v>
      </c>
      <c r="I3142" s="2">
        <v>5.3290699999999998E-13</v>
      </c>
      <c r="J3142" s="2">
        <v>1.0329300000000001E-9</v>
      </c>
      <c r="K3142" s="2">
        <v>2.4189600000000001E-7</v>
      </c>
      <c r="L3142" s="2">
        <v>1.2295499999999999E-5</v>
      </c>
      <c r="M3142" s="2">
        <v>2.06517E-4</v>
      </c>
      <c r="N3142">
        <v>1.5521599999999999E-3</v>
      </c>
      <c r="O3142">
        <v>6.50287E-3</v>
      </c>
      <c r="P3142">
        <v>1.78175E-2</v>
      </c>
      <c r="Q3142">
        <v>3.5872000000000001E-2</v>
      </c>
      <c r="R3142">
        <v>5.7781800000000001E-2</v>
      </c>
      <c r="S3142">
        <v>7.9245300000000005E-2</v>
      </c>
      <c r="T3142">
        <v>9.68421E-2</v>
      </c>
      <c r="U3142">
        <v>0.10902000000000001</v>
      </c>
      <c r="V3142">
        <v>0.115837</v>
      </c>
      <c r="W3142">
        <v>0.118239</v>
      </c>
      <c r="X3142">
        <v>0.11744400000000001</v>
      </c>
      <c r="Y3142">
        <v>0.11457000000000001</v>
      </c>
      <c r="Z3142">
        <v>0.110504</v>
      </c>
      <c r="AA3142">
        <v>0.105877</v>
      </c>
      <c r="AB3142">
        <v>0.101107</v>
      </c>
      <c r="AC3142">
        <v>9.6451700000000001E-2</v>
      </c>
      <c r="AD3142">
        <v>9.2896300000000001E-2</v>
      </c>
      <c r="AE3142">
        <v>9.0238499999999999E-2</v>
      </c>
      <c r="AF3142">
        <v>8.34873E-2</v>
      </c>
    </row>
    <row r="3143" spans="1:32" x14ac:dyDescent="0.35">
      <c r="A3143">
        <v>74</v>
      </c>
      <c r="B3143">
        <v>0</v>
      </c>
      <c r="C3143">
        <v>0</v>
      </c>
      <c r="D3143">
        <v>0</v>
      </c>
      <c r="E3143">
        <v>0</v>
      </c>
      <c r="F3143">
        <v>0</v>
      </c>
      <c r="G3143">
        <v>0</v>
      </c>
      <c r="H3143" s="2">
        <v>9.9920099999999996E-16</v>
      </c>
      <c r="I3143" s="2">
        <v>1.6361000000000001E-11</v>
      </c>
      <c r="J3143" s="2">
        <v>1.63249E-8</v>
      </c>
      <c r="K3143" s="2">
        <v>2.2326999999999998E-6</v>
      </c>
      <c r="L3143" s="2">
        <v>7.3275200000000006E-5</v>
      </c>
      <c r="M3143">
        <v>8.6118200000000005E-4</v>
      </c>
      <c r="N3143">
        <v>4.8322499999999997E-3</v>
      </c>
      <c r="O3143">
        <v>1.59294E-2</v>
      </c>
      <c r="P3143">
        <v>3.5841999999999999E-2</v>
      </c>
      <c r="Q3143">
        <v>6.1366900000000002E-2</v>
      </c>
      <c r="R3143">
        <v>8.6506299999999994E-2</v>
      </c>
      <c r="S3143">
        <v>0.10630199999999999</v>
      </c>
      <c r="T3143">
        <v>0.11867800000000001</v>
      </c>
      <c r="U3143">
        <v>0.124028</v>
      </c>
      <c r="V3143">
        <v>0.123974</v>
      </c>
      <c r="W3143">
        <v>0.120366</v>
      </c>
      <c r="X3143">
        <v>0.114762</v>
      </c>
      <c r="Y3143">
        <v>0.10828500000000001</v>
      </c>
      <c r="Z3143">
        <v>0.101661</v>
      </c>
      <c r="AA3143">
        <v>9.5311300000000002E-2</v>
      </c>
      <c r="AB3143">
        <v>8.9453599999999994E-2</v>
      </c>
      <c r="AC3143">
        <v>8.4176799999999996E-2</v>
      </c>
      <c r="AD3143">
        <v>7.9947199999999996E-2</v>
      </c>
      <c r="AE3143">
        <v>7.6464699999999997E-2</v>
      </c>
      <c r="AF3143">
        <v>6.8338800000000005E-2</v>
      </c>
    </row>
    <row r="3144" spans="1:32" x14ac:dyDescent="0.35">
      <c r="A3144">
        <v>72</v>
      </c>
      <c r="B3144">
        <v>0</v>
      </c>
      <c r="C3144">
        <v>0</v>
      </c>
      <c r="D3144">
        <v>0</v>
      </c>
      <c r="E3144">
        <v>0</v>
      </c>
      <c r="F3144">
        <v>0</v>
      </c>
      <c r="G3144">
        <v>0</v>
      </c>
      <c r="H3144" s="2">
        <v>5.5178099999999999E-14</v>
      </c>
      <c r="I3144" s="2">
        <v>3.9653799999999999E-10</v>
      </c>
      <c r="J3144" s="2">
        <v>2.07707E-7</v>
      </c>
      <c r="K3144" s="2">
        <v>1.6875799999999999E-5</v>
      </c>
      <c r="L3144">
        <v>3.63018E-4</v>
      </c>
      <c r="M3144">
        <v>3.0254100000000001E-3</v>
      </c>
      <c r="N3144">
        <v>1.2825700000000001E-2</v>
      </c>
      <c r="O3144">
        <v>3.3624899999999999E-2</v>
      </c>
      <c r="P3144">
        <v>6.2734399999999996E-2</v>
      </c>
      <c r="Q3144">
        <v>9.2147499999999993E-2</v>
      </c>
      <c r="R3144">
        <v>0.11458500000000001</v>
      </c>
      <c r="S3144">
        <v>0.127079</v>
      </c>
      <c r="T3144">
        <v>0.13047300000000001</v>
      </c>
      <c r="U3144">
        <v>0.12735299999999999</v>
      </c>
      <c r="V3144">
        <v>0.120424</v>
      </c>
      <c r="W3144">
        <v>0.11178200000000001</v>
      </c>
      <c r="X3144">
        <v>0.10278900000000001</v>
      </c>
      <c r="Y3144">
        <v>9.4222E-2</v>
      </c>
      <c r="Z3144">
        <v>8.6452299999999996E-2</v>
      </c>
      <c r="AA3144">
        <v>7.9610200000000006E-2</v>
      </c>
      <c r="AB3144">
        <v>7.3691599999999996E-2</v>
      </c>
      <c r="AC3144">
        <v>6.8626699999999999E-2</v>
      </c>
      <c r="AD3144">
        <v>6.4372299999999993E-2</v>
      </c>
      <c r="AE3144">
        <v>6.0620899999999998E-2</v>
      </c>
      <c r="AF3144">
        <v>5.23367E-2</v>
      </c>
    </row>
    <row r="3145" spans="1:32" x14ac:dyDescent="0.35">
      <c r="A3145">
        <v>70</v>
      </c>
      <c r="B3145">
        <v>0</v>
      </c>
      <c r="C3145">
        <v>0</v>
      </c>
      <c r="D3145">
        <v>0</v>
      </c>
      <c r="E3145">
        <v>0</v>
      </c>
      <c r="F3145">
        <v>0</v>
      </c>
      <c r="G3145">
        <v>0</v>
      </c>
      <c r="H3145" s="2">
        <v>2.30138E-12</v>
      </c>
      <c r="I3145" s="2">
        <v>7.5890500000000004E-9</v>
      </c>
      <c r="J3145" s="2">
        <v>2.1277800000000001E-6</v>
      </c>
      <c r="K3145" s="2">
        <v>1.0446300000000001E-4</v>
      </c>
      <c r="L3145">
        <v>1.49512E-3</v>
      </c>
      <c r="M3145">
        <v>8.9542700000000003E-3</v>
      </c>
      <c r="N3145">
        <v>2.9022900000000001E-2</v>
      </c>
      <c r="O3145">
        <v>6.1164499999999997E-2</v>
      </c>
      <c r="P3145">
        <v>9.5542000000000002E-2</v>
      </c>
      <c r="Q3145">
        <v>0.12145300000000001</v>
      </c>
      <c r="R3145">
        <v>0.13428699999999999</v>
      </c>
      <c r="S3145">
        <v>0.13538700000000001</v>
      </c>
      <c r="T3145">
        <v>0.12867999999999999</v>
      </c>
      <c r="U3145">
        <v>0.11802600000000001</v>
      </c>
      <c r="V3145">
        <v>0.106168</v>
      </c>
      <c r="W3145">
        <v>9.4702800000000004E-2</v>
      </c>
      <c r="X3145">
        <v>8.4387799999999999E-2</v>
      </c>
      <c r="Y3145">
        <v>7.5477199999999994E-2</v>
      </c>
      <c r="Z3145">
        <v>6.7958299999999999E-2</v>
      </c>
      <c r="AA3145">
        <v>6.16984E-2</v>
      </c>
      <c r="AB3145">
        <v>5.6524999999999999E-2</v>
      </c>
      <c r="AC3145">
        <v>5.2265399999999997E-2</v>
      </c>
      <c r="AD3145">
        <v>4.8494000000000002E-2</v>
      </c>
      <c r="AE3145">
        <v>4.4965100000000001E-2</v>
      </c>
      <c r="AF3145">
        <v>3.7500600000000002E-2</v>
      </c>
    </row>
    <row r="3146" spans="1:32" x14ac:dyDescent="0.35">
      <c r="A3146">
        <v>68</v>
      </c>
      <c r="B3146">
        <v>0</v>
      </c>
      <c r="C3146">
        <v>0</v>
      </c>
      <c r="D3146">
        <v>0</v>
      </c>
      <c r="E3146">
        <v>0</v>
      </c>
      <c r="F3146">
        <v>0</v>
      </c>
      <c r="G3146" s="2">
        <v>1.7763599999999999E-15</v>
      </c>
      <c r="H3146" s="2">
        <v>7.4110699999999994E-11</v>
      </c>
      <c r="I3146" s="2">
        <v>1.14709E-7</v>
      </c>
      <c r="J3146" s="2">
        <v>1.7552200000000001E-5</v>
      </c>
      <c r="K3146">
        <v>5.2961499999999999E-4</v>
      </c>
      <c r="L3146">
        <v>5.1193499999999999E-3</v>
      </c>
      <c r="M3146">
        <v>2.23275E-2</v>
      </c>
      <c r="N3146">
        <v>5.5993099999999997E-2</v>
      </c>
      <c r="O3146">
        <v>9.5879099999999995E-2</v>
      </c>
      <c r="P3146">
        <v>0.126609</v>
      </c>
      <c r="Q3146">
        <v>0.14051</v>
      </c>
      <c r="R3146">
        <v>0.13924</v>
      </c>
      <c r="S3146">
        <v>0.12854399999999999</v>
      </c>
      <c r="T3146">
        <v>0.113854</v>
      </c>
      <c r="U3146">
        <v>9.8723500000000006E-2</v>
      </c>
      <c r="V3146">
        <v>8.4951600000000002E-2</v>
      </c>
      <c r="W3146">
        <v>7.3194599999999999E-2</v>
      </c>
      <c r="X3146">
        <v>6.3502699999999995E-2</v>
      </c>
      <c r="Y3146">
        <v>5.56626E-2</v>
      </c>
      <c r="Z3146">
        <v>4.9380399999999998E-2</v>
      </c>
      <c r="AA3146">
        <v>4.4366999999999997E-2</v>
      </c>
      <c r="AB3146">
        <v>4.03706E-2</v>
      </c>
      <c r="AC3146">
        <v>3.7183899999999999E-2</v>
      </c>
      <c r="AD3146">
        <v>3.41797E-2</v>
      </c>
      <c r="AE3146">
        <v>3.1204800000000001E-2</v>
      </c>
      <c r="AF3146">
        <v>2.5139700000000001E-2</v>
      </c>
    </row>
    <row r="3147" spans="1:32" x14ac:dyDescent="0.35">
      <c r="A3147">
        <v>66</v>
      </c>
      <c r="B3147">
        <v>0</v>
      </c>
      <c r="C3147">
        <v>0</v>
      </c>
      <c r="D3147">
        <v>0</v>
      </c>
      <c r="E3147">
        <v>0</v>
      </c>
      <c r="F3147">
        <v>0</v>
      </c>
      <c r="G3147" s="2">
        <v>1.10356E-13</v>
      </c>
      <c r="H3147" s="2">
        <v>1.84373E-9</v>
      </c>
      <c r="I3147" s="2">
        <v>1.3695899999999999E-6</v>
      </c>
      <c r="J3147" s="2">
        <v>1.16604E-4</v>
      </c>
      <c r="K3147">
        <v>2.1992600000000002E-3</v>
      </c>
      <c r="L3147">
        <v>1.45732E-2</v>
      </c>
      <c r="M3147">
        <v>4.6905599999999999E-2</v>
      </c>
      <c r="N3147">
        <v>9.2103000000000004E-2</v>
      </c>
      <c r="O3147">
        <v>0.129522</v>
      </c>
      <c r="P3147">
        <v>0.14598700000000001</v>
      </c>
      <c r="Q3147">
        <v>0.14268800000000001</v>
      </c>
      <c r="R3147">
        <v>0.12773899999999999</v>
      </c>
      <c r="S3147">
        <v>0.108766</v>
      </c>
      <c r="T3147">
        <v>9.0370599999999995E-2</v>
      </c>
      <c r="U3147">
        <v>7.4531700000000006E-2</v>
      </c>
      <c r="V3147">
        <v>6.1694199999999998E-2</v>
      </c>
      <c r="W3147">
        <v>5.1608500000000002E-2</v>
      </c>
      <c r="X3147">
        <v>4.3801300000000001E-2</v>
      </c>
      <c r="Y3147">
        <v>3.7791499999999999E-2</v>
      </c>
      <c r="Z3147">
        <v>3.31674E-2</v>
      </c>
      <c r="AA3147">
        <v>2.9602400000000001E-2</v>
      </c>
      <c r="AB3147">
        <v>2.6846700000000001E-2</v>
      </c>
      <c r="AC3147">
        <v>2.47123E-2</v>
      </c>
      <c r="AD3147">
        <v>2.2539199999999999E-2</v>
      </c>
      <c r="AE3147">
        <v>2.02607E-2</v>
      </c>
      <c r="AF3147">
        <v>1.5767799999999998E-2</v>
      </c>
    </row>
    <row r="3148" spans="1:32" x14ac:dyDescent="0.35">
      <c r="A3148">
        <v>64</v>
      </c>
      <c r="B3148">
        <v>0</v>
      </c>
      <c r="C3148">
        <v>0</v>
      </c>
      <c r="D3148">
        <v>0</v>
      </c>
      <c r="E3148">
        <v>0</v>
      </c>
      <c r="F3148">
        <v>0</v>
      </c>
      <c r="G3148" s="2">
        <v>5.2070599999999998E-12</v>
      </c>
      <c r="H3148" s="2">
        <v>3.5442900000000003E-8</v>
      </c>
      <c r="I3148" s="2">
        <v>1.29193E-5</v>
      </c>
      <c r="J3148">
        <v>6.2390099999999995E-4</v>
      </c>
      <c r="K3148">
        <v>7.4805699999999998E-3</v>
      </c>
      <c r="L3148">
        <v>3.4491500000000001E-2</v>
      </c>
      <c r="M3148">
        <v>8.3022600000000002E-2</v>
      </c>
      <c r="N3148">
        <v>0.12917200000000001</v>
      </c>
      <c r="O3148">
        <v>0.150784</v>
      </c>
      <c r="P3148">
        <v>0.14647099999999999</v>
      </c>
      <c r="Q3148">
        <v>0.12718699999999999</v>
      </c>
      <c r="R3148">
        <v>0.103683</v>
      </c>
      <c r="S3148">
        <v>8.2017400000000004E-2</v>
      </c>
      <c r="T3148">
        <v>6.4350099999999993E-2</v>
      </c>
      <c r="U3148">
        <v>5.0785400000000001E-2</v>
      </c>
      <c r="V3148">
        <v>4.06643E-2</v>
      </c>
      <c r="W3148">
        <v>3.3196000000000003E-2</v>
      </c>
      <c r="X3148">
        <v>2.7692399999999999E-2</v>
      </c>
      <c r="Y3148">
        <v>2.3621300000000001E-2</v>
      </c>
      <c r="Z3148">
        <v>2.05925E-2</v>
      </c>
      <c r="AA3148">
        <v>1.8326100000000001E-2</v>
      </c>
      <c r="AB3148">
        <v>1.6623300000000001E-2</v>
      </c>
      <c r="AC3148">
        <v>1.53422E-2</v>
      </c>
      <c r="AD3148">
        <v>1.3905900000000001E-2</v>
      </c>
      <c r="AE3148">
        <v>1.2307800000000001E-2</v>
      </c>
      <c r="AF3148">
        <v>9.2527200000000007E-3</v>
      </c>
    </row>
    <row r="3149" spans="1:32" x14ac:dyDescent="0.35">
      <c r="A3149">
        <v>62</v>
      </c>
      <c r="B3149">
        <v>0</v>
      </c>
      <c r="C3149">
        <v>0</v>
      </c>
      <c r="D3149">
        <v>0</v>
      </c>
      <c r="E3149">
        <v>0</v>
      </c>
      <c r="F3149" s="2">
        <v>1.2212500000000001E-15</v>
      </c>
      <c r="G3149" s="2">
        <v>1.8503399999999999E-10</v>
      </c>
      <c r="H3149" s="2">
        <v>5.2660099999999999E-7</v>
      </c>
      <c r="I3149" s="2">
        <v>9.6295699999999994E-5</v>
      </c>
      <c r="J3149">
        <v>2.6888699999999999E-3</v>
      </c>
      <c r="K3149">
        <v>2.08425E-2</v>
      </c>
      <c r="L3149">
        <v>6.7873100000000006E-2</v>
      </c>
      <c r="M3149">
        <v>0.12381399999999999</v>
      </c>
      <c r="N3149">
        <v>0.15446299999999999</v>
      </c>
      <c r="O3149">
        <v>0.15127499999999999</v>
      </c>
      <c r="P3149">
        <v>0.12787100000000001</v>
      </c>
      <c r="Q3149">
        <v>9.9511600000000006E-2</v>
      </c>
      <c r="R3149">
        <v>7.4458200000000002E-2</v>
      </c>
      <c r="S3149">
        <v>5.5116999999999999E-2</v>
      </c>
      <c r="T3149">
        <v>4.11066E-2</v>
      </c>
      <c r="U3149">
        <v>3.1232699999999999E-2</v>
      </c>
      <c r="V3149">
        <v>2.4326299999999999E-2</v>
      </c>
      <c r="W3149">
        <v>1.9479199999999999E-2</v>
      </c>
      <c r="X3149">
        <v>1.6047599999999999E-2</v>
      </c>
      <c r="Y3149">
        <v>1.35923E-2</v>
      </c>
      <c r="Z3149">
        <v>1.18181E-2</v>
      </c>
      <c r="AA3149">
        <v>1.05267E-2</v>
      </c>
      <c r="AB3149">
        <v>9.5838399999999997E-3</v>
      </c>
      <c r="AC3149">
        <v>8.8977099999999996E-3</v>
      </c>
      <c r="AD3149">
        <v>8.0268700000000002E-3</v>
      </c>
      <c r="AE3149">
        <v>6.9950500000000001E-3</v>
      </c>
      <c r="AF3149">
        <v>5.0799299999999999E-3</v>
      </c>
    </row>
    <row r="3150" spans="1:32" x14ac:dyDescent="0.35">
      <c r="A3150">
        <v>60</v>
      </c>
      <c r="B3150">
        <v>0</v>
      </c>
      <c r="C3150">
        <v>0</v>
      </c>
      <c r="D3150">
        <v>0</v>
      </c>
      <c r="E3150">
        <v>0</v>
      </c>
      <c r="F3150" s="2">
        <v>9.3147699999999997E-14</v>
      </c>
      <c r="G3150" s="2">
        <v>4.9546600000000003E-9</v>
      </c>
      <c r="H3150" s="2">
        <v>6.0485200000000003E-6</v>
      </c>
      <c r="I3150">
        <v>5.6722399999999996E-4</v>
      </c>
      <c r="J3150">
        <v>9.3348200000000006E-3</v>
      </c>
      <c r="K3150">
        <v>4.7570899999999999E-2</v>
      </c>
      <c r="L3150">
        <v>0.111053</v>
      </c>
      <c r="M3150">
        <v>0.155579</v>
      </c>
      <c r="N3150">
        <v>0.15748599999999999</v>
      </c>
      <c r="O3150">
        <v>0.13078999999999999</v>
      </c>
      <c r="P3150">
        <v>9.7133999999999998E-2</v>
      </c>
      <c r="Q3150">
        <v>6.8340899999999996E-2</v>
      </c>
      <c r="R3150">
        <v>4.7308900000000001E-2</v>
      </c>
      <c r="S3150">
        <v>3.3008900000000001E-2</v>
      </c>
      <c r="T3150">
        <v>2.35566E-2</v>
      </c>
      <c r="U3150">
        <v>1.73361E-2</v>
      </c>
      <c r="V3150">
        <v>1.3207699999999999E-2</v>
      </c>
      <c r="W3150">
        <v>1.04274E-2</v>
      </c>
      <c r="X3150">
        <v>8.5238399999999995E-3</v>
      </c>
      <c r="Y3150">
        <v>7.2004499999999997E-3</v>
      </c>
      <c r="Z3150">
        <v>6.2694300000000003E-3</v>
      </c>
      <c r="AA3150">
        <v>5.61036E-3</v>
      </c>
      <c r="AB3150">
        <v>5.1447200000000002E-3</v>
      </c>
      <c r="AC3150">
        <v>4.8204299999999997E-3</v>
      </c>
      <c r="AD3150">
        <v>4.3349399999999998E-3</v>
      </c>
      <c r="AE3150">
        <v>3.7195700000000002E-3</v>
      </c>
      <c r="AF3150">
        <v>2.6093800000000001E-3</v>
      </c>
    </row>
    <row r="3151" spans="1:32" x14ac:dyDescent="0.35">
      <c r="A3151">
        <v>58</v>
      </c>
      <c r="B3151">
        <v>0</v>
      </c>
      <c r="C3151">
        <v>0</v>
      </c>
      <c r="D3151">
        <v>0</v>
      </c>
      <c r="E3151">
        <v>0</v>
      </c>
      <c r="F3151" s="2">
        <v>5.3625999999999998E-12</v>
      </c>
      <c r="G3151" s="2">
        <v>1.00002E-7</v>
      </c>
      <c r="H3151" s="2">
        <v>5.3718499999999997E-5</v>
      </c>
      <c r="I3151">
        <v>2.6407599999999998E-3</v>
      </c>
      <c r="J3151">
        <v>2.6106500000000001E-2</v>
      </c>
      <c r="K3151">
        <v>8.8946999999999998E-2</v>
      </c>
      <c r="L3151">
        <v>0.151087</v>
      </c>
      <c r="M3151">
        <v>0.164719</v>
      </c>
      <c r="N3151">
        <v>0.136906</v>
      </c>
      <c r="O3151">
        <v>9.7449099999999997E-2</v>
      </c>
      <c r="P3151">
        <v>6.4202800000000004E-2</v>
      </c>
      <c r="Q3151">
        <v>4.1196499999999997E-2</v>
      </c>
      <c r="R3151">
        <v>2.6594400000000001E-2</v>
      </c>
      <c r="S3151">
        <v>1.76172E-2</v>
      </c>
      <c r="T3151">
        <v>1.2109999999999999E-2</v>
      </c>
      <c r="U3151">
        <v>8.6847999999999995E-3</v>
      </c>
      <c r="V3151">
        <v>6.5082899999999999E-3</v>
      </c>
      <c r="W3151">
        <v>5.0921100000000004E-3</v>
      </c>
      <c r="X3151">
        <v>4.1498899999999998E-3</v>
      </c>
      <c r="Y3151">
        <v>3.5116000000000001E-3</v>
      </c>
      <c r="Z3151">
        <v>3.0743300000000001E-3</v>
      </c>
      <c r="AA3151">
        <v>2.7743899999999998E-3</v>
      </c>
      <c r="AB3151">
        <v>2.5714900000000001E-3</v>
      </c>
      <c r="AC3151">
        <v>2.4395599999999999E-3</v>
      </c>
      <c r="AD3151">
        <v>2.1903399999999998E-3</v>
      </c>
      <c r="AE3151">
        <v>1.85049E-3</v>
      </c>
      <c r="AF3151">
        <v>1.2540299999999999E-3</v>
      </c>
    </row>
    <row r="3152" spans="1:32" x14ac:dyDescent="0.35">
      <c r="A3152">
        <v>56</v>
      </c>
      <c r="B3152">
        <v>0</v>
      </c>
      <c r="C3152">
        <v>0</v>
      </c>
      <c r="D3152">
        <v>0</v>
      </c>
      <c r="E3152" s="2">
        <v>2.2204499999999999E-16</v>
      </c>
      <c r="F3152" s="2">
        <v>2.25904E-10</v>
      </c>
      <c r="G3152" s="2">
        <v>1.5218599999999999E-6</v>
      </c>
      <c r="H3152">
        <v>3.6896800000000001E-4</v>
      </c>
      <c r="I3152">
        <v>9.7179599999999994E-3</v>
      </c>
      <c r="J3152">
        <v>5.88201E-2</v>
      </c>
      <c r="K3152">
        <v>0.13625200000000001</v>
      </c>
      <c r="L3152">
        <v>0.17091899999999999</v>
      </c>
      <c r="M3152">
        <v>0.14694399999999999</v>
      </c>
      <c r="N3152">
        <v>0.101475</v>
      </c>
      <c r="O3152">
        <v>6.2571199999999993E-2</v>
      </c>
      <c r="P3152">
        <v>3.69243E-2</v>
      </c>
      <c r="Q3152">
        <v>2.1797500000000001E-2</v>
      </c>
      <c r="R3152">
        <v>1.3226699999999999E-2</v>
      </c>
      <c r="S3152">
        <v>8.3790900000000005E-3</v>
      </c>
      <c r="T3152">
        <v>5.5848399999999998E-3</v>
      </c>
      <c r="U3152">
        <v>3.9267900000000003E-3</v>
      </c>
      <c r="V3152">
        <v>2.9107E-3</v>
      </c>
      <c r="W3152">
        <v>2.2685100000000001E-3</v>
      </c>
      <c r="X3152">
        <v>1.8519000000000001E-3</v>
      </c>
      <c r="Y3152">
        <v>1.57664E-3</v>
      </c>
      <c r="Z3152">
        <v>1.39353E-3</v>
      </c>
      <c r="AA3152">
        <v>1.2729900000000001E-3</v>
      </c>
      <c r="AB3152">
        <v>1.19677E-3</v>
      </c>
      <c r="AC3152">
        <v>1.1533400000000001E-3</v>
      </c>
      <c r="AD3152">
        <v>1.03546E-3</v>
      </c>
      <c r="AE3152">
        <v>8.61337E-4</v>
      </c>
      <c r="AF3152">
        <v>5.63866E-4</v>
      </c>
    </row>
    <row r="3153" spans="1:32" x14ac:dyDescent="0.35">
      <c r="A3153">
        <v>54</v>
      </c>
      <c r="B3153">
        <v>0</v>
      </c>
      <c r="C3153">
        <v>0</v>
      </c>
      <c r="D3153">
        <v>0</v>
      </c>
      <c r="E3153" s="2">
        <v>2.58682E-14</v>
      </c>
      <c r="F3153" s="2">
        <v>6.9677100000000001E-9</v>
      </c>
      <c r="G3153" s="2">
        <v>1.7467499999999998E-5</v>
      </c>
      <c r="H3153">
        <v>1.9602700000000001E-3</v>
      </c>
      <c r="I3153">
        <v>2.8270099999999999E-2</v>
      </c>
      <c r="J3153">
        <v>0.10677399999999999</v>
      </c>
      <c r="K3153">
        <v>0.17099600000000001</v>
      </c>
      <c r="L3153">
        <v>0.160778</v>
      </c>
      <c r="M3153">
        <v>0.11045099999999999</v>
      </c>
      <c r="N3153">
        <v>6.4129400000000003E-2</v>
      </c>
      <c r="O3153">
        <v>3.46225E-2</v>
      </c>
      <c r="P3153">
        <v>1.8477299999999999E-2</v>
      </c>
      <c r="Q3153">
        <v>1.0123E-2</v>
      </c>
      <c r="R3153">
        <v>5.8199799999999998E-3</v>
      </c>
      <c r="S3153">
        <v>3.5515199999999999E-3</v>
      </c>
      <c r="T3153">
        <v>2.3105199999999999E-3</v>
      </c>
      <c r="U3153">
        <v>1.6024500000000001E-3</v>
      </c>
      <c r="V3153">
        <v>1.1814600000000001E-3</v>
      </c>
      <c r="W3153">
        <v>9.2194599999999999E-4</v>
      </c>
      <c r="X3153">
        <v>7.5748999999999999E-4</v>
      </c>
      <c r="Y3153">
        <v>6.5169399999999997E-4</v>
      </c>
      <c r="Z3153">
        <v>5.8388799999999996E-4</v>
      </c>
      <c r="AA3153">
        <v>5.4195899999999995E-4</v>
      </c>
      <c r="AB3153">
        <v>5.1861099999999999E-4</v>
      </c>
      <c r="AC3153">
        <v>5.0936099999999995E-4</v>
      </c>
      <c r="AD3153">
        <v>4.57985E-4</v>
      </c>
      <c r="AE3153">
        <v>3.7510899999999999E-4</v>
      </c>
      <c r="AF3153" s="2">
        <v>2.37214E-4</v>
      </c>
    </row>
    <row r="3154" spans="1:32" x14ac:dyDescent="0.35">
      <c r="A3154">
        <v>52</v>
      </c>
      <c r="B3154">
        <v>0</v>
      </c>
      <c r="C3154">
        <v>0</v>
      </c>
      <c r="D3154">
        <v>0</v>
      </c>
      <c r="E3154" s="2">
        <v>2.0200500000000001E-12</v>
      </c>
      <c r="F3154" s="2">
        <v>1.5741300000000001E-7</v>
      </c>
      <c r="G3154" s="2">
        <v>1.5125100000000001E-4</v>
      </c>
      <c r="H3154">
        <v>8.0569300000000003E-3</v>
      </c>
      <c r="I3154">
        <v>6.5016699999999997E-2</v>
      </c>
      <c r="J3154">
        <v>0.15617</v>
      </c>
      <c r="K3154">
        <v>0.17582100000000001</v>
      </c>
      <c r="L3154">
        <v>0.12575600000000001</v>
      </c>
      <c r="M3154">
        <v>6.9950999999999999E-2</v>
      </c>
      <c r="N3154">
        <v>3.4554399999999999E-2</v>
      </c>
      <c r="O3154">
        <v>1.65089E-2</v>
      </c>
      <c r="P3154">
        <v>8.0449800000000002E-3</v>
      </c>
      <c r="Q3154">
        <v>4.1264300000000004E-3</v>
      </c>
      <c r="R3154">
        <v>2.2656999999999998E-3</v>
      </c>
      <c r="S3154">
        <v>1.3415E-3</v>
      </c>
      <c r="T3154">
        <v>8.5751899999999995E-4</v>
      </c>
      <c r="U3154">
        <v>5.9020700000000004E-4</v>
      </c>
      <c r="V3154">
        <v>4.3524900000000002E-4</v>
      </c>
      <c r="W3154">
        <v>3.4181899999999999E-4</v>
      </c>
      <c r="X3154">
        <v>2.84002E-4</v>
      </c>
      <c r="Y3154" s="2">
        <v>2.4799400000000002E-4</v>
      </c>
      <c r="Z3154" s="2">
        <v>2.2614799999999999E-4</v>
      </c>
      <c r="AA3154" s="2">
        <v>2.1408899999999999E-4</v>
      </c>
      <c r="AB3154" s="2">
        <v>2.0925699999999999E-4</v>
      </c>
      <c r="AC3154" s="2">
        <v>2.1014499999999999E-4</v>
      </c>
      <c r="AD3154" s="2">
        <v>1.89526E-4</v>
      </c>
      <c r="AE3154" s="2">
        <v>1.52841E-4</v>
      </c>
      <c r="AF3154" s="2">
        <v>9.3369599999999995E-5</v>
      </c>
    </row>
    <row r="3155" spans="1:32" x14ac:dyDescent="0.35">
      <c r="A3155">
        <v>50</v>
      </c>
      <c r="B3155">
        <v>0</v>
      </c>
      <c r="C3155">
        <v>0</v>
      </c>
      <c r="D3155">
        <v>0</v>
      </c>
      <c r="E3155" s="2">
        <v>1.11588E-10</v>
      </c>
      <c r="F3155" s="2">
        <v>2.6058699999999999E-6</v>
      </c>
      <c r="G3155">
        <v>9.882999999999999E-4</v>
      </c>
      <c r="H3155">
        <v>2.5621399999999999E-2</v>
      </c>
      <c r="I3155">
        <v>0.118225</v>
      </c>
      <c r="J3155">
        <v>0.18404899999999999</v>
      </c>
      <c r="K3155">
        <v>0.148114</v>
      </c>
      <c r="L3155">
        <v>8.1789100000000003E-2</v>
      </c>
      <c r="M3155">
        <v>3.7326400000000003E-2</v>
      </c>
      <c r="N3155">
        <v>1.5873999999999999E-2</v>
      </c>
      <c r="O3155">
        <v>6.7834000000000002E-3</v>
      </c>
      <c r="P3155">
        <v>3.04769E-3</v>
      </c>
      <c r="Q3155">
        <v>1.4763700000000001E-3</v>
      </c>
      <c r="R3155">
        <v>7.8035799999999998E-4</v>
      </c>
      <c r="S3155">
        <v>4.51571E-4</v>
      </c>
      <c r="T3155">
        <v>2.85507E-4</v>
      </c>
      <c r="U3155" s="2">
        <v>1.962E-4</v>
      </c>
      <c r="V3155" s="2">
        <v>1.4553100000000001E-4</v>
      </c>
      <c r="W3155" s="2">
        <v>1.15616E-4</v>
      </c>
      <c r="X3155" s="2">
        <v>9.7600600000000002E-5</v>
      </c>
      <c r="Y3155" s="2">
        <v>8.6881700000000005E-5</v>
      </c>
      <c r="Z3155" s="2">
        <v>8.0967100000000006E-5</v>
      </c>
      <c r="AA3155" s="2">
        <v>7.8471400000000002E-5</v>
      </c>
      <c r="AB3155" s="2">
        <v>7.8619600000000002E-5</v>
      </c>
      <c r="AC3155" s="2">
        <v>8.0992E-5</v>
      </c>
      <c r="AD3155" s="2">
        <v>7.3381199999999995E-5</v>
      </c>
      <c r="AE3155" s="2">
        <v>5.8267199999999997E-5</v>
      </c>
      <c r="AF3155" s="2">
        <v>3.4385299999999998E-5</v>
      </c>
    </row>
    <row r="3156" spans="1:32" x14ac:dyDescent="0.35">
      <c r="A3156">
        <v>48</v>
      </c>
      <c r="B3156">
        <v>0</v>
      </c>
      <c r="C3156">
        <v>0</v>
      </c>
      <c r="D3156" s="2">
        <v>1.55431E-15</v>
      </c>
      <c r="E3156" s="2">
        <v>4.3645799999999998E-9</v>
      </c>
      <c r="F3156" s="2">
        <v>3.1622399999999997E-5</v>
      </c>
      <c r="G3156">
        <v>4.8741000000000001E-3</v>
      </c>
      <c r="H3156">
        <v>6.3047599999999995E-2</v>
      </c>
      <c r="I3156">
        <v>0.169985</v>
      </c>
      <c r="J3156">
        <v>0.17477400000000001</v>
      </c>
      <c r="K3156">
        <v>0.102224</v>
      </c>
      <c r="L3156">
        <v>4.4229900000000003E-2</v>
      </c>
      <c r="M3156">
        <v>1.67811E-2</v>
      </c>
      <c r="N3156">
        <v>6.2172299999999998E-3</v>
      </c>
      <c r="O3156">
        <v>2.4018300000000002E-3</v>
      </c>
      <c r="P3156">
        <v>1.00456E-3</v>
      </c>
      <c r="Q3156">
        <v>4.6363099999999999E-4</v>
      </c>
      <c r="R3156" s="2">
        <v>2.3779199999999999E-4</v>
      </c>
      <c r="S3156" s="2">
        <v>1.3546399999999999E-4</v>
      </c>
      <c r="T3156" s="2">
        <v>8.5276299999999995E-5</v>
      </c>
      <c r="U3156" s="2">
        <v>5.8867099999999998E-5</v>
      </c>
      <c r="V3156" s="2">
        <v>4.41642E-5</v>
      </c>
      <c r="W3156" s="2">
        <v>3.56752E-5</v>
      </c>
      <c r="X3156" s="2">
        <v>3.0744799999999997E-5</v>
      </c>
      <c r="Y3156" s="2">
        <v>2.8022500000000001E-5</v>
      </c>
      <c r="Z3156" s="2">
        <v>2.67966E-5</v>
      </c>
      <c r="AA3156" s="2">
        <v>2.66882E-5</v>
      </c>
      <c r="AB3156" s="2">
        <v>2.7503799999999999E-5</v>
      </c>
      <c r="AC3156" s="2">
        <v>2.91604E-5</v>
      </c>
      <c r="AD3156" s="2">
        <v>2.6582999999999999E-5</v>
      </c>
      <c r="AE3156" s="2">
        <v>2.0783100000000001E-5</v>
      </c>
      <c r="AF3156" s="2">
        <v>1.1848000000000001E-5</v>
      </c>
    </row>
    <row r="3157" spans="1:32" x14ac:dyDescent="0.35">
      <c r="A3157">
        <v>46</v>
      </c>
      <c r="B3157">
        <v>0</v>
      </c>
      <c r="C3157">
        <v>0</v>
      </c>
      <c r="D3157" s="2">
        <v>1.9606500000000001E-13</v>
      </c>
      <c r="E3157" s="2">
        <v>1.2093599999999999E-7</v>
      </c>
      <c r="F3157">
        <v>2.8140100000000003E-4</v>
      </c>
      <c r="G3157">
        <v>1.8146800000000001E-2</v>
      </c>
      <c r="H3157">
        <v>0.12006699999999999</v>
      </c>
      <c r="I3157">
        <v>0.19326099999999999</v>
      </c>
      <c r="J3157">
        <v>0.13372999999999999</v>
      </c>
      <c r="K3157">
        <v>5.78013E-2</v>
      </c>
      <c r="L3157">
        <v>1.9887200000000001E-2</v>
      </c>
      <c r="M3157">
        <v>6.3561599999999996E-3</v>
      </c>
      <c r="N3157">
        <v>2.0760100000000001E-3</v>
      </c>
      <c r="O3157">
        <v>7.3282900000000005E-4</v>
      </c>
      <c r="P3157">
        <v>2.8809700000000002E-4</v>
      </c>
      <c r="Q3157" s="2">
        <v>1.27794E-4</v>
      </c>
      <c r="R3157" s="2">
        <v>6.4108600000000005E-5</v>
      </c>
      <c r="S3157" s="2">
        <v>3.6214599999999997E-5</v>
      </c>
      <c r="T3157" s="2">
        <v>2.2849799999999999E-5</v>
      </c>
      <c r="U3157" s="2">
        <v>1.5941299999999999E-5</v>
      </c>
      <c r="V3157" s="2">
        <v>1.21643E-5</v>
      </c>
      <c r="W3157" s="2">
        <v>1.0042599999999999E-5</v>
      </c>
      <c r="X3157" s="2">
        <v>8.8773099999999995E-6</v>
      </c>
      <c r="Y3157" s="2">
        <v>8.3210700000000003E-6</v>
      </c>
      <c r="Z3157" s="2">
        <v>8.19795E-6</v>
      </c>
      <c r="AA3157" s="2">
        <v>8.4220800000000005E-6</v>
      </c>
      <c r="AB3157" s="2">
        <v>8.9592099999999996E-6</v>
      </c>
      <c r="AC3157" s="2">
        <v>9.8079400000000008E-6</v>
      </c>
      <c r="AD3157" s="2">
        <v>9.0100599999999992E-6</v>
      </c>
      <c r="AE3157" s="2">
        <v>6.9358900000000001E-6</v>
      </c>
      <c r="AF3157" s="2">
        <v>3.8196200000000004E-6</v>
      </c>
    </row>
    <row r="3158" spans="1:32" x14ac:dyDescent="0.35">
      <c r="A3158">
        <v>44</v>
      </c>
      <c r="B3158">
        <v>0</v>
      </c>
      <c r="C3158">
        <v>0</v>
      </c>
      <c r="D3158" s="2">
        <v>1.6358100000000001E-11</v>
      </c>
      <c r="E3158" s="2">
        <v>2.3751100000000002E-6</v>
      </c>
      <c r="F3158">
        <v>1.8369300000000001E-3</v>
      </c>
      <c r="G3158">
        <v>5.1013000000000003E-2</v>
      </c>
      <c r="H3158">
        <v>0.17697499999999999</v>
      </c>
      <c r="I3158">
        <v>0.17374800000000001</v>
      </c>
      <c r="J3158">
        <v>8.2447500000000007E-2</v>
      </c>
      <c r="K3158">
        <v>2.6774900000000001E-2</v>
      </c>
      <c r="L3158">
        <v>7.4344700000000003E-3</v>
      </c>
      <c r="M3158">
        <v>2.0282999999999998E-3</v>
      </c>
      <c r="N3158">
        <v>5.9099100000000002E-4</v>
      </c>
      <c r="O3158" s="2">
        <v>1.9267399999999999E-4</v>
      </c>
      <c r="P3158" s="2">
        <v>7.1888099999999994E-5</v>
      </c>
      <c r="Q3158" s="2">
        <v>3.0917599999999997E-5</v>
      </c>
      <c r="R3158" s="2">
        <v>1.5291400000000001E-5</v>
      </c>
      <c r="S3158" s="2">
        <v>8.6279099999999999E-6</v>
      </c>
      <c r="T3158" s="2">
        <v>5.4925700000000002E-6</v>
      </c>
      <c r="U3158" s="2">
        <v>3.8963100000000001E-6</v>
      </c>
      <c r="V3158" s="2">
        <v>3.0409200000000001E-6</v>
      </c>
      <c r="W3158" s="2">
        <v>2.5790600000000002E-6</v>
      </c>
      <c r="X3158" s="2">
        <v>2.3495300000000001E-6</v>
      </c>
      <c r="Y3158" s="2">
        <v>2.2748100000000001E-6</v>
      </c>
      <c r="Z3158" s="2">
        <v>2.3184000000000001E-6</v>
      </c>
      <c r="AA3158" s="2">
        <v>2.4661099999999998E-6</v>
      </c>
      <c r="AB3158" s="2">
        <v>2.7174500000000001E-6</v>
      </c>
      <c r="AC3158" s="2">
        <v>3.0817200000000002E-6</v>
      </c>
      <c r="AD3158" s="2">
        <v>2.85731E-6</v>
      </c>
      <c r="AE3158" s="2">
        <v>2.1657100000000001E-6</v>
      </c>
      <c r="AF3158" s="2">
        <v>1.1521299999999999E-6</v>
      </c>
    </row>
    <row r="3159" spans="1:32" x14ac:dyDescent="0.35">
      <c r="A3159">
        <v>42</v>
      </c>
      <c r="B3159">
        <v>0</v>
      </c>
      <c r="C3159">
        <v>0</v>
      </c>
      <c r="D3159" s="2">
        <v>9.29422E-10</v>
      </c>
      <c r="E3159" s="2">
        <v>3.3079600000000001E-5</v>
      </c>
      <c r="F3159">
        <v>8.7988500000000004E-3</v>
      </c>
      <c r="G3159">
        <v>0.108297</v>
      </c>
      <c r="H3159">
        <v>0.20190900000000001</v>
      </c>
      <c r="I3159">
        <v>0.123518</v>
      </c>
      <c r="J3159">
        <v>4.0954999999999998E-2</v>
      </c>
      <c r="K3159">
        <v>1.01601E-2</v>
      </c>
      <c r="L3159">
        <v>2.3106400000000001E-3</v>
      </c>
      <c r="M3159">
        <v>5.4528400000000005E-4</v>
      </c>
      <c r="N3159" s="2">
        <v>1.4343200000000001E-4</v>
      </c>
      <c r="O3159" s="2">
        <v>4.3651800000000001E-5</v>
      </c>
      <c r="P3159" s="2">
        <v>1.5607299999999999E-5</v>
      </c>
      <c r="Q3159" s="2">
        <v>6.5653100000000003E-6</v>
      </c>
      <c r="R3159" s="2">
        <v>3.2269200000000001E-6</v>
      </c>
      <c r="S3159" s="2">
        <v>1.83184E-6</v>
      </c>
      <c r="T3159" s="2">
        <v>1.18443E-6</v>
      </c>
      <c r="U3159" s="2">
        <v>8.5952599999999996E-7</v>
      </c>
      <c r="V3159" s="2">
        <v>6.8996000000000002E-7</v>
      </c>
      <c r="W3159" s="2">
        <v>6.0423600000000001E-7</v>
      </c>
      <c r="X3159" s="2">
        <v>5.6999500000000002E-7</v>
      </c>
      <c r="Y3159" s="2">
        <v>5.7253599999999996E-7</v>
      </c>
      <c r="Z3159" s="2">
        <v>6.0607800000000004E-7</v>
      </c>
      <c r="AA3159" s="2">
        <v>6.7003899999999996E-7</v>
      </c>
      <c r="AB3159" s="2">
        <v>7.6748300000000002E-7</v>
      </c>
      <c r="AC3159" s="2">
        <v>9.0457199999999996E-7</v>
      </c>
      <c r="AD3159" s="2">
        <v>8.4779599999999995E-7</v>
      </c>
      <c r="AE3159" s="2">
        <v>6.3270599999999995E-7</v>
      </c>
      <c r="AF3159" s="2">
        <v>3.2515399999999997E-7</v>
      </c>
    </row>
    <row r="3160" spans="1:32" x14ac:dyDescent="0.35">
      <c r="A3160">
        <v>40</v>
      </c>
      <c r="B3160">
        <v>0</v>
      </c>
      <c r="C3160" s="2">
        <v>3.10862E-15</v>
      </c>
      <c r="D3160" s="2">
        <v>3.5967500000000001E-8</v>
      </c>
      <c r="E3160">
        <v>3.2689399999999999E-4</v>
      </c>
      <c r="F3160">
        <v>3.09346E-2</v>
      </c>
      <c r="G3160">
        <v>0.173648</v>
      </c>
      <c r="H3160">
        <v>0.17830499999999999</v>
      </c>
      <c r="I3160">
        <v>6.9432300000000002E-2</v>
      </c>
      <c r="J3160">
        <v>1.6390200000000001E-2</v>
      </c>
      <c r="K3160">
        <v>3.1581600000000001E-3</v>
      </c>
      <c r="L3160">
        <v>5.97049E-4</v>
      </c>
      <c r="M3160" s="2">
        <v>1.2349799999999999E-4</v>
      </c>
      <c r="N3160" s="2">
        <v>2.96767E-5</v>
      </c>
      <c r="O3160" s="2">
        <v>8.5218300000000007E-6</v>
      </c>
      <c r="P3160" s="2">
        <v>2.94814E-6</v>
      </c>
      <c r="Q3160" s="2">
        <v>1.2236400000000001E-6</v>
      </c>
      <c r="R3160" s="2">
        <v>6.0246800000000002E-7</v>
      </c>
      <c r="S3160" s="2">
        <v>3.4659700000000002E-7</v>
      </c>
      <c r="T3160" s="2">
        <v>2.2912700000000001E-7</v>
      </c>
      <c r="U3160" s="2">
        <v>1.71135E-7</v>
      </c>
      <c r="V3160" s="2">
        <v>1.4208199999999999E-7</v>
      </c>
      <c r="W3160" s="2">
        <v>1.2914600000000001E-7</v>
      </c>
      <c r="X3160" s="2">
        <v>1.2674999999999999E-7</v>
      </c>
      <c r="Y3160" s="2">
        <v>1.32664E-7</v>
      </c>
      <c r="Z3160" s="2">
        <v>1.46462E-7</v>
      </c>
      <c r="AA3160" s="2">
        <v>1.6892000000000001E-7</v>
      </c>
      <c r="AB3160" s="2">
        <v>2.01833E-7</v>
      </c>
      <c r="AC3160" s="2">
        <v>2.4804199999999999E-7</v>
      </c>
      <c r="AD3160" s="2">
        <v>2.3536000000000001E-7</v>
      </c>
      <c r="AE3160" s="2">
        <v>1.7294599999999999E-7</v>
      </c>
      <c r="AF3160" s="2">
        <v>8.5858500000000001E-8</v>
      </c>
    </row>
    <row r="3161" spans="1:32" x14ac:dyDescent="0.35">
      <c r="A3161">
        <v>38</v>
      </c>
      <c r="B3161">
        <v>0</v>
      </c>
      <c r="C3161" s="2">
        <v>4.1611200000000002E-13</v>
      </c>
      <c r="D3161" s="2">
        <v>9.4871200000000003E-7</v>
      </c>
      <c r="E3161">
        <v>2.2931399999999999E-3</v>
      </c>
      <c r="F3161">
        <v>7.9846799999999996E-2</v>
      </c>
      <c r="G3161">
        <v>0.21032000000000001</v>
      </c>
      <c r="H3161">
        <v>0.121879</v>
      </c>
      <c r="I3161">
        <v>3.0859000000000001E-2</v>
      </c>
      <c r="J3161">
        <v>5.2842599999999998E-3</v>
      </c>
      <c r="K3161">
        <v>8.0410799999999999E-4</v>
      </c>
      <c r="L3161" s="2">
        <v>1.2825400000000001E-4</v>
      </c>
      <c r="M3161" s="2">
        <v>2.3563200000000002E-5</v>
      </c>
      <c r="N3161" s="2">
        <v>5.23459E-6</v>
      </c>
      <c r="O3161" s="2">
        <v>1.43352E-6</v>
      </c>
      <c r="P3161" s="2">
        <v>4.8451400000000005E-7</v>
      </c>
      <c r="Q3161" s="2">
        <v>2.00169E-7</v>
      </c>
      <c r="R3161" s="2">
        <v>9.9512999999999999E-8</v>
      </c>
      <c r="S3161" s="2">
        <v>5.84405E-8</v>
      </c>
      <c r="T3161" s="2">
        <v>3.9762600000000002E-8</v>
      </c>
      <c r="U3161" s="2">
        <v>3.0753200000000002E-8</v>
      </c>
      <c r="V3161" s="2">
        <v>2.65554E-8</v>
      </c>
      <c r="W3161" s="2">
        <v>2.5181600000000002E-8</v>
      </c>
      <c r="X3161" s="2">
        <v>2.5835400000000001E-8</v>
      </c>
      <c r="Y3161" s="2">
        <v>2.8300600000000001E-8</v>
      </c>
      <c r="Z3161" s="2">
        <v>3.27171E-8</v>
      </c>
      <c r="AA3161" s="2">
        <v>3.9514200000000003E-8</v>
      </c>
      <c r="AB3161" s="2">
        <v>4.9422999999999999E-8</v>
      </c>
      <c r="AC3161" s="2">
        <v>6.3539100000000003E-8</v>
      </c>
      <c r="AD3161" s="2">
        <v>6.1133299999999999E-8</v>
      </c>
      <c r="AE3161" s="2">
        <v>4.4230800000000003E-8</v>
      </c>
      <c r="AF3161" s="2">
        <v>2.1212000000000002E-8</v>
      </c>
    </row>
    <row r="3162" spans="1:32" x14ac:dyDescent="0.35">
      <c r="A3162">
        <v>36</v>
      </c>
      <c r="B3162">
        <v>0</v>
      </c>
      <c r="C3162" s="2">
        <v>3.6742600000000002E-11</v>
      </c>
      <c r="D3162" s="2">
        <v>1.7068700000000001E-5</v>
      </c>
      <c r="E3162">
        <v>1.1424E-2</v>
      </c>
      <c r="F3162">
        <v>0.15134500000000001</v>
      </c>
      <c r="G3162">
        <v>0.19242699999999999</v>
      </c>
      <c r="H3162">
        <v>6.4480200000000001E-2</v>
      </c>
      <c r="I3162">
        <v>1.0843E-2</v>
      </c>
      <c r="J3162">
        <v>1.37239E-3</v>
      </c>
      <c r="K3162" s="2">
        <v>1.6769500000000001E-4</v>
      </c>
      <c r="L3162" s="2">
        <v>2.2903200000000001E-5</v>
      </c>
      <c r="M3162" s="2">
        <v>3.78728E-6</v>
      </c>
      <c r="N3162" s="2">
        <v>7.8710399999999995E-7</v>
      </c>
      <c r="O3162" s="2">
        <v>2.07781E-7</v>
      </c>
      <c r="P3162" s="2">
        <v>6.9277500000000006E-8</v>
      </c>
      <c r="Q3162" s="2">
        <v>2.8738900000000001E-8</v>
      </c>
      <c r="R3162" s="2">
        <v>1.4541700000000001E-8</v>
      </c>
      <c r="S3162" s="2">
        <v>8.7810500000000004E-9</v>
      </c>
      <c r="T3162" s="2">
        <v>6.1901299999999996E-9</v>
      </c>
      <c r="U3162" s="2">
        <v>4.9877799999999999E-9</v>
      </c>
      <c r="V3162" s="2">
        <v>4.5045899999999996E-9</v>
      </c>
      <c r="W3162" s="2">
        <v>4.4792899999999997E-9</v>
      </c>
      <c r="X3162" s="2">
        <v>4.8268500000000001E-9</v>
      </c>
      <c r="Y3162" s="2">
        <v>5.5580999999999997E-9</v>
      </c>
      <c r="Z3162" s="2">
        <v>6.7558399999999997E-9</v>
      </c>
      <c r="AA3162" s="2">
        <v>8.5766300000000008E-9</v>
      </c>
      <c r="AB3162" s="2">
        <v>1.1268899999999999E-8</v>
      </c>
      <c r="AC3162" s="2">
        <v>1.5205100000000002E-8</v>
      </c>
      <c r="AD3162" s="2">
        <v>1.48569E-8</v>
      </c>
      <c r="AE3162" s="2">
        <v>1.05838E-8</v>
      </c>
      <c r="AF3162" s="2">
        <v>4.9032500000000004E-9</v>
      </c>
    </row>
    <row r="3163" spans="1:32" x14ac:dyDescent="0.35">
      <c r="A3163">
        <v>34</v>
      </c>
      <c r="B3163">
        <v>0</v>
      </c>
      <c r="C3163" s="2">
        <v>2.1604899999999998E-9</v>
      </c>
      <c r="D3163">
        <v>2.0961499999999999E-4</v>
      </c>
      <c r="E3163">
        <v>4.0433400000000001E-2</v>
      </c>
      <c r="F3163">
        <v>0.21069199999999999</v>
      </c>
      <c r="G3163">
        <v>0.132989</v>
      </c>
      <c r="H3163">
        <v>2.6400699999999999E-2</v>
      </c>
      <c r="I3163">
        <v>3.0118300000000001E-3</v>
      </c>
      <c r="J3163">
        <v>2.8710500000000001E-4</v>
      </c>
      <c r="K3163" s="2">
        <v>2.8643899999999999E-5</v>
      </c>
      <c r="L3163" s="2">
        <v>3.3998999999999998E-6</v>
      </c>
      <c r="M3163" s="2">
        <v>5.1276899999999998E-7</v>
      </c>
      <c r="N3163" s="2">
        <v>1.00889E-7</v>
      </c>
      <c r="O3163" s="2">
        <v>2.5949200000000001E-8</v>
      </c>
      <c r="P3163" s="2">
        <v>8.6177399999999996E-9</v>
      </c>
      <c r="Q3163" s="2">
        <v>3.6213200000000001E-9</v>
      </c>
      <c r="R3163" s="2">
        <v>1.8799000000000001E-9</v>
      </c>
      <c r="S3163" s="2">
        <v>1.17575E-9</v>
      </c>
      <c r="T3163" s="2">
        <v>8.6445700000000001E-10</v>
      </c>
      <c r="U3163" s="2">
        <v>7.3010400000000003E-10</v>
      </c>
      <c r="V3163" s="2">
        <v>6.93496E-10</v>
      </c>
      <c r="W3163" s="2">
        <v>7.2686699999999997E-10</v>
      </c>
      <c r="X3163" s="2">
        <v>8.2659599999999999E-10</v>
      </c>
      <c r="Y3163" s="2">
        <v>1.0049499999999999E-9</v>
      </c>
      <c r="Z3163" s="2">
        <v>1.2895400000000001E-9</v>
      </c>
      <c r="AA3163" s="2">
        <v>1.7273099999999999E-9</v>
      </c>
      <c r="AB3163" s="2">
        <v>2.3924499999999999E-9</v>
      </c>
      <c r="AC3163" s="2">
        <v>3.3991200000000001E-9</v>
      </c>
      <c r="AD3163" s="2">
        <v>3.3781899999999999E-9</v>
      </c>
      <c r="AE3163" s="2">
        <v>2.3695499999999999E-9</v>
      </c>
      <c r="AF3163" s="2">
        <v>1.06045E-9</v>
      </c>
    </row>
    <row r="3164" spans="1:32" x14ac:dyDescent="0.35">
      <c r="A3164">
        <v>32</v>
      </c>
      <c r="B3164" s="2">
        <v>4.77396E-15</v>
      </c>
      <c r="C3164" s="2">
        <v>8.4651900000000004E-8</v>
      </c>
      <c r="D3164">
        <v>1.7583200000000001E-3</v>
      </c>
      <c r="E3164">
        <v>0.10170700000000001</v>
      </c>
      <c r="F3164">
        <v>0.215445</v>
      </c>
      <c r="G3164">
        <v>6.9423299999999993E-2</v>
      </c>
      <c r="H3164">
        <v>8.3644800000000005E-3</v>
      </c>
      <c r="I3164">
        <v>6.6127600000000003E-4</v>
      </c>
      <c r="J3164" s="2">
        <v>4.8377200000000002E-5</v>
      </c>
      <c r="K3164" s="2">
        <v>4.0069800000000002E-6</v>
      </c>
      <c r="L3164" s="2">
        <v>4.1952199999999999E-7</v>
      </c>
      <c r="M3164" s="2">
        <v>5.8478100000000001E-8</v>
      </c>
      <c r="N3164" s="2">
        <v>1.1023099999999999E-8</v>
      </c>
      <c r="O3164" s="2">
        <v>2.7921399999999998E-9</v>
      </c>
      <c r="P3164" s="2">
        <v>9.3259899999999996E-10</v>
      </c>
      <c r="Q3164" s="2">
        <v>4.0047199999999998E-10</v>
      </c>
      <c r="R3164" s="2">
        <v>2.1499400000000001E-10</v>
      </c>
      <c r="S3164" s="2">
        <v>1.40285E-10</v>
      </c>
      <c r="T3164" s="2">
        <v>1.08292E-10</v>
      </c>
      <c r="U3164" s="2">
        <v>9.6452899999999994E-11</v>
      </c>
      <c r="V3164" s="2">
        <v>9.68977E-11</v>
      </c>
      <c r="W3164" s="2">
        <v>1.07601E-10</v>
      </c>
      <c r="X3164" s="2">
        <v>1.29748E-10</v>
      </c>
      <c r="Y3164" s="2">
        <v>1.6727999999999999E-10</v>
      </c>
      <c r="Z3164" s="2">
        <v>2.2752999999999999E-10</v>
      </c>
      <c r="AA3164" s="2">
        <v>3.2278200000000001E-10</v>
      </c>
      <c r="AB3164" s="2">
        <v>4.7295200000000002E-10</v>
      </c>
      <c r="AC3164" s="2">
        <v>7.0986199999999998E-10</v>
      </c>
      <c r="AD3164" s="2">
        <v>7.1868800000000001E-10</v>
      </c>
      <c r="AE3164" s="2">
        <v>4.9635099999999995E-10</v>
      </c>
      <c r="AF3164" s="2">
        <v>2.14583E-10</v>
      </c>
    </row>
    <row r="3165" spans="1:32" x14ac:dyDescent="0.35">
      <c r="A3165">
        <v>30</v>
      </c>
      <c r="B3165" s="2">
        <v>6.1151099999999996E-13</v>
      </c>
      <c r="C3165" s="2">
        <v>2.21201E-6</v>
      </c>
      <c r="D3165">
        <v>1.0081100000000001E-2</v>
      </c>
      <c r="E3165">
        <v>0.18188499999999999</v>
      </c>
      <c r="F3165">
        <v>0.16181999999999999</v>
      </c>
      <c r="G3165">
        <v>2.7369899999999999E-2</v>
      </c>
      <c r="H3165">
        <v>2.0504299999999998E-3</v>
      </c>
      <c r="I3165" s="2">
        <v>1.1475400000000001E-4</v>
      </c>
      <c r="J3165" s="2">
        <v>6.5650800000000003E-6</v>
      </c>
      <c r="K3165" s="2">
        <v>4.5903400000000001E-7</v>
      </c>
      <c r="L3165" s="2">
        <v>4.3025999999999998E-8</v>
      </c>
      <c r="M3165" s="2">
        <v>5.6171499999999998E-9</v>
      </c>
      <c r="N3165" s="2">
        <v>1.02656E-9</v>
      </c>
      <c r="O3165" s="2">
        <v>2.58839E-10</v>
      </c>
      <c r="P3165" s="2">
        <v>8.7797300000000002E-11</v>
      </c>
      <c r="Q3165" s="2">
        <v>3.88664E-11</v>
      </c>
      <c r="R3165" s="2">
        <v>2.1750899999999999E-11</v>
      </c>
      <c r="S3165" s="2">
        <v>1.4915000000000001E-11</v>
      </c>
      <c r="T3165" s="2">
        <v>1.2169E-11</v>
      </c>
      <c r="U3165" s="2">
        <v>1.1499899999999999E-11</v>
      </c>
      <c r="V3165" s="2">
        <v>1.22874E-11</v>
      </c>
      <c r="W3165" s="2">
        <v>1.4530700000000001E-11</v>
      </c>
      <c r="X3165" s="2">
        <v>1.8667200000000001E-11</v>
      </c>
      <c r="Y3165" s="2">
        <v>2.56343E-11</v>
      </c>
      <c r="Z3165" s="2">
        <v>3.7109700000000003E-11</v>
      </c>
      <c r="AA3165" s="2">
        <v>5.5967200000000001E-11</v>
      </c>
      <c r="AB3165" s="2">
        <v>8.7056100000000005E-11</v>
      </c>
      <c r="AC3165" s="2">
        <v>1.38487E-10</v>
      </c>
      <c r="AD3165" s="2">
        <v>1.4305300000000001E-10</v>
      </c>
      <c r="AE3165" s="2">
        <v>9.7277700000000003E-11</v>
      </c>
      <c r="AF3165" s="2">
        <v>4.0625699999999999E-11</v>
      </c>
    </row>
    <row r="3166" spans="1:32" x14ac:dyDescent="0.35">
      <c r="A3166">
        <v>28</v>
      </c>
      <c r="B3166" s="2">
        <v>5.2218600000000001E-11</v>
      </c>
      <c r="C3166" s="2">
        <v>3.8580700000000001E-5</v>
      </c>
      <c r="D3166">
        <v>3.9527800000000002E-2</v>
      </c>
      <c r="E3166">
        <v>0.23128899999999999</v>
      </c>
      <c r="F3166">
        <v>8.9269899999999999E-2</v>
      </c>
      <c r="G3166">
        <v>8.1478899999999996E-3</v>
      </c>
      <c r="H3166">
        <v>3.8884500000000002E-4</v>
      </c>
      <c r="I3166" s="2">
        <v>1.57375E-5</v>
      </c>
      <c r="J3166" s="2">
        <v>7.1745599999999996E-7</v>
      </c>
      <c r="K3166" s="2">
        <v>4.3059899999999998E-8</v>
      </c>
      <c r="L3166" s="2">
        <v>3.66743E-9</v>
      </c>
      <c r="M3166" s="2">
        <v>4.54424E-10</v>
      </c>
      <c r="N3166" s="2">
        <v>8.1482499999999995E-11</v>
      </c>
      <c r="O3166" s="2">
        <v>2.06718E-11</v>
      </c>
      <c r="P3166" s="2">
        <v>7.19008E-12</v>
      </c>
      <c r="Q3166" s="2">
        <v>3.31022E-12</v>
      </c>
      <c r="R3166" s="2">
        <v>1.9465900000000001E-12</v>
      </c>
      <c r="S3166" s="2">
        <v>1.4130100000000001E-12</v>
      </c>
      <c r="T3166" s="2">
        <v>1.22661E-12</v>
      </c>
      <c r="U3166" s="2">
        <v>1.2374E-12</v>
      </c>
      <c r="V3166" s="2">
        <v>1.4140700000000001E-12</v>
      </c>
      <c r="W3166" s="2">
        <v>1.7900399999999999E-12</v>
      </c>
      <c r="X3166" s="2">
        <v>2.4616500000000001E-12</v>
      </c>
      <c r="Y3166" s="2">
        <v>3.6163900000000001E-12</v>
      </c>
      <c r="Z3166" s="2">
        <v>5.5947100000000001E-12</v>
      </c>
      <c r="AA3166" s="2">
        <v>9.00407E-12</v>
      </c>
      <c r="AB3166" s="2">
        <v>1.4920599999999999E-11</v>
      </c>
      <c r="AC3166" s="2">
        <v>2.52388E-11</v>
      </c>
      <c r="AD3166" s="2">
        <v>2.6641199999999999E-11</v>
      </c>
      <c r="AE3166" s="2">
        <v>1.7837600000000001E-11</v>
      </c>
      <c r="AF3166" s="2">
        <v>7.1961900000000003E-12</v>
      </c>
    </row>
    <row r="3167" spans="1:32" x14ac:dyDescent="0.35">
      <c r="A3167">
        <v>26</v>
      </c>
      <c r="B3167" s="2">
        <v>2.9692600000000001E-9</v>
      </c>
      <c r="C3167">
        <v>4.49529E-4</v>
      </c>
      <c r="D3167">
        <v>0.10605100000000001</v>
      </c>
      <c r="E3167">
        <v>0.20915600000000001</v>
      </c>
      <c r="F3167">
        <v>3.6165000000000003E-2</v>
      </c>
      <c r="G3167">
        <v>1.83124E-3</v>
      </c>
      <c r="H3167" s="2">
        <v>5.7039100000000001E-5</v>
      </c>
      <c r="I3167" s="2">
        <v>1.7054199999999999E-6</v>
      </c>
      <c r="J3167" s="2">
        <v>6.3132800000000003E-8</v>
      </c>
      <c r="K3167" s="2">
        <v>3.30719E-9</v>
      </c>
      <c r="L3167" s="2">
        <v>2.5978200000000002E-10</v>
      </c>
      <c r="M3167" s="2">
        <v>3.0959800000000003E-11</v>
      </c>
      <c r="N3167" s="2">
        <v>5.5120800000000001E-12</v>
      </c>
      <c r="O3167" s="2">
        <v>1.4222100000000001E-12</v>
      </c>
      <c r="P3167" s="2">
        <v>5.1219500000000002E-13</v>
      </c>
      <c r="Q3167" s="2">
        <v>2.47403E-13</v>
      </c>
      <c r="R3167" s="2">
        <v>1.5410199999999999E-13</v>
      </c>
      <c r="S3167" s="2">
        <v>1.19278E-13</v>
      </c>
      <c r="T3167" s="2">
        <v>1.10903E-13</v>
      </c>
      <c r="U3167" s="2">
        <v>1.2015999999999999E-13</v>
      </c>
      <c r="V3167" s="2">
        <v>1.47689E-13</v>
      </c>
      <c r="W3167" s="2">
        <v>2.01159E-13</v>
      </c>
      <c r="X3167" s="2">
        <v>2.9753399999999998E-13</v>
      </c>
      <c r="Y3167" s="2">
        <v>4.6967800000000003E-13</v>
      </c>
      <c r="Z3167" s="2">
        <v>7.7966199999999998E-13</v>
      </c>
      <c r="AA3167" s="2">
        <v>1.3440699999999999E-12</v>
      </c>
      <c r="AB3167" s="2">
        <v>2.3811E-12</v>
      </c>
      <c r="AC3167" s="2">
        <v>4.29687E-12</v>
      </c>
      <c r="AD3167" s="2">
        <v>4.64202E-12</v>
      </c>
      <c r="AE3167" s="2">
        <v>3.0602300000000002E-12</v>
      </c>
      <c r="AF3167" s="2">
        <v>1.1926099999999999E-12</v>
      </c>
    </row>
    <row r="3168" spans="1:32" x14ac:dyDescent="0.35">
      <c r="A3168">
        <v>24</v>
      </c>
      <c r="B3168" s="2">
        <v>1.12514E-7</v>
      </c>
      <c r="C3168">
        <v>3.5018699999999998E-3</v>
      </c>
      <c r="D3168">
        <v>0.19478100000000001</v>
      </c>
      <c r="E3168">
        <v>0.13450000000000001</v>
      </c>
      <c r="F3168">
        <v>1.07568E-2</v>
      </c>
      <c r="G3168">
        <v>3.1066600000000002E-4</v>
      </c>
      <c r="H3168" s="2">
        <v>6.4708599999999999E-6</v>
      </c>
      <c r="I3168" s="2">
        <v>1.46012E-7</v>
      </c>
      <c r="J3168" s="2">
        <v>4.4726300000000001E-9</v>
      </c>
      <c r="K3168" s="2">
        <v>2.07948E-10</v>
      </c>
      <c r="L3168" s="2">
        <v>1.5290899999999999E-11</v>
      </c>
      <c r="M3168" s="2">
        <v>1.7762E-12</v>
      </c>
      <c r="N3168" s="2">
        <v>3.17769E-13</v>
      </c>
      <c r="O3168" s="2">
        <v>8.4287800000000005E-14</v>
      </c>
      <c r="P3168" s="2">
        <v>3.1737099999999997E-14</v>
      </c>
      <c r="Q3168" s="2">
        <v>1.6225699999999999E-14</v>
      </c>
      <c r="R3168" s="2">
        <v>1.0791E-14</v>
      </c>
      <c r="S3168" s="2">
        <v>8.9714399999999997E-15</v>
      </c>
      <c r="T3168" s="2">
        <v>8.9940700000000006E-15</v>
      </c>
      <c r="U3168" s="2">
        <v>1.05301E-14</v>
      </c>
      <c r="V3168" s="2">
        <v>1.39984E-14</v>
      </c>
      <c r="W3168" s="2">
        <v>2.06209E-14</v>
      </c>
      <c r="X3168" s="2">
        <v>3.29614E-14</v>
      </c>
      <c r="Y3168" s="2">
        <v>5.6155399999999999E-14</v>
      </c>
      <c r="Z3168" s="2">
        <v>1.00431E-13</v>
      </c>
      <c r="AA3168" s="2">
        <v>1.8615799999999999E-13</v>
      </c>
      <c r="AB3168" s="2">
        <v>3.5380900000000001E-13</v>
      </c>
      <c r="AC3168" s="2">
        <v>6.8337100000000002E-13</v>
      </c>
      <c r="AD3168" s="2">
        <v>7.5675200000000003E-13</v>
      </c>
      <c r="AE3168" s="2">
        <v>4.9120800000000004E-13</v>
      </c>
      <c r="AF3168" s="2">
        <v>1.84922E-13</v>
      </c>
    </row>
    <row r="3169" spans="1:32" x14ac:dyDescent="0.35">
      <c r="A3169">
        <v>22</v>
      </c>
      <c r="B3169" s="2">
        <v>2.8435200000000001E-6</v>
      </c>
      <c r="C3169">
        <v>1.8252600000000001E-2</v>
      </c>
      <c r="D3169">
        <v>0.244974</v>
      </c>
      <c r="E3169">
        <v>6.1495899999999999E-2</v>
      </c>
      <c r="F3169">
        <v>2.3484299999999999E-3</v>
      </c>
      <c r="G3169" s="2">
        <v>3.9774000000000002E-5</v>
      </c>
      <c r="H3169" s="2">
        <v>5.67624E-7</v>
      </c>
      <c r="I3169" s="2">
        <v>9.8749599999999996E-9</v>
      </c>
      <c r="J3169" s="2">
        <v>2.5506999999999998E-10</v>
      </c>
      <c r="K3169" s="2">
        <v>1.07032E-11</v>
      </c>
      <c r="L3169" s="2">
        <v>7.4781700000000002E-13</v>
      </c>
      <c r="M3169" s="2">
        <v>8.5805100000000001E-14</v>
      </c>
      <c r="N3169" s="2">
        <v>1.56108E-14</v>
      </c>
      <c r="O3169" s="2">
        <v>4.3028400000000003E-15</v>
      </c>
      <c r="P3169" s="2">
        <v>1.71045E-15</v>
      </c>
      <c r="Q3169" s="2">
        <v>9.3376599999999992E-16</v>
      </c>
      <c r="R3169" s="2">
        <v>6.68384E-16</v>
      </c>
      <c r="S3169" s="2">
        <v>6.0122500000000002E-16</v>
      </c>
      <c r="T3169" s="2">
        <v>6.5423599999999999E-16</v>
      </c>
      <c r="U3169" s="2">
        <v>8.3275599999999998E-16</v>
      </c>
      <c r="V3169" s="2">
        <v>1.20409E-15</v>
      </c>
      <c r="W3169" s="2">
        <v>1.9282500000000001E-15</v>
      </c>
      <c r="X3169" s="2">
        <v>3.3467799999999999E-15</v>
      </c>
      <c r="Y3169" s="2">
        <v>6.1808100000000003E-15</v>
      </c>
      <c r="Z3169" s="2">
        <v>1.19581E-14</v>
      </c>
      <c r="AA3169" s="2">
        <v>2.39227E-14</v>
      </c>
      <c r="AB3169" s="2">
        <v>4.89504E-14</v>
      </c>
      <c r="AC3169" s="2">
        <v>1.01526E-13</v>
      </c>
      <c r="AD3169" s="2">
        <v>1.1542299999999999E-13</v>
      </c>
      <c r="AE3169" s="2">
        <v>7.3768000000000004E-14</v>
      </c>
      <c r="AF3169" s="2">
        <v>2.68268E-14</v>
      </c>
    </row>
    <row r="3170" spans="1:32" x14ac:dyDescent="0.35">
      <c r="A3170">
        <v>20</v>
      </c>
      <c r="B3170" s="2">
        <v>4.7970399999999997E-5</v>
      </c>
      <c r="C3170">
        <v>6.3698599999999994E-2</v>
      </c>
      <c r="D3170">
        <v>0.211003</v>
      </c>
      <c r="E3170">
        <v>1.9985900000000001E-2</v>
      </c>
      <c r="F3170">
        <v>3.7623300000000001E-4</v>
      </c>
      <c r="G3170" s="2">
        <v>3.8419999999999998E-6</v>
      </c>
      <c r="H3170" s="2">
        <v>3.8492700000000003E-8</v>
      </c>
      <c r="I3170" s="2">
        <v>5.2746800000000002E-10</v>
      </c>
      <c r="J3170" s="2">
        <v>1.1708E-11</v>
      </c>
      <c r="K3170" s="2">
        <v>4.5089900000000001E-13</v>
      </c>
      <c r="L3170" s="2">
        <v>3.0384599999999998E-14</v>
      </c>
      <c r="M3170" s="2">
        <v>3.4899999999999999E-15</v>
      </c>
      <c r="N3170" s="2">
        <v>6.5347400000000002E-16</v>
      </c>
      <c r="O3170" s="2">
        <v>1.89197E-16</v>
      </c>
      <c r="P3170" s="2">
        <v>8.0176399999999998E-17</v>
      </c>
      <c r="Q3170" s="2">
        <v>4.7150899999999998E-17</v>
      </c>
      <c r="R3170" s="2">
        <v>3.6617100000000002E-17</v>
      </c>
      <c r="S3170" s="2">
        <v>3.5898299999999999E-17</v>
      </c>
      <c r="T3170" s="2">
        <v>4.26843E-17</v>
      </c>
      <c r="U3170" s="2">
        <v>5.9430800000000003E-17</v>
      </c>
      <c r="V3170" s="2">
        <v>9.3988999999999995E-17</v>
      </c>
      <c r="W3170" s="2">
        <v>1.64475E-16</v>
      </c>
      <c r="X3170" s="2">
        <v>3.11455E-16</v>
      </c>
      <c r="Y3170" s="2">
        <v>6.2626199999999998E-16</v>
      </c>
      <c r="Z3170" s="2">
        <v>1.3160800000000001E-15</v>
      </c>
      <c r="AA3170" s="2">
        <v>2.8523900000000002E-15</v>
      </c>
      <c r="AB3170" s="2">
        <v>6.3057799999999997E-15</v>
      </c>
      <c r="AC3170" s="2">
        <v>1.4090100000000001E-14</v>
      </c>
      <c r="AD3170" s="2">
        <v>1.6471000000000001E-14</v>
      </c>
      <c r="AE3170" s="2">
        <v>1.03648E-14</v>
      </c>
      <c r="AF3170" s="2">
        <v>3.6411200000000003E-15</v>
      </c>
    </row>
    <row r="3171" spans="1:32" x14ac:dyDescent="0.35">
      <c r="A3171">
        <v>18</v>
      </c>
      <c r="B3171">
        <v>5.4065799999999996E-4</v>
      </c>
      <c r="C3171">
        <v>0.14893100000000001</v>
      </c>
      <c r="D3171">
        <v>0.124456</v>
      </c>
      <c r="E3171">
        <v>4.6152900000000002E-3</v>
      </c>
      <c r="F3171" s="2">
        <v>4.4217300000000001E-5</v>
      </c>
      <c r="G3171" s="2">
        <v>2.7993300000000002E-7</v>
      </c>
      <c r="H3171" s="2">
        <v>2.0175199999999999E-9</v>
      </c>
      <c r="I3171" s="2">
        <v>2.2248E-11</v>
      </c>
      <c r="J3171" s="2">
        <v>4.3247999999999999E-13</v>
      </c>
      <c r="K3171" s="2">
        <v>1.55455E-14</v>
      </c>
      <c r="L3171" s="2">
        <v>1.02557E-15</v>
      </c>
      <c r="M3171" s="2">
        <v>1.1950800000000001E-16</v>
      </c>
      <c r="N3171" s="2">
        <v>2.33074E-17</v>
      </c>
      <c r="O3171" s="2">
        <v>7.1650299999999992E-18</v>
      </c>
      <c r="P3171" s="2">
        <v>3.2685499999999998E-18</v>
      </c>
      <c r="Q3171" s="2">
        <v>2.0890299999999998E-18</v>
      </c>
      <c r="R3171" s="2">
        <v>1.77428E-18</v>
      </c>
      <c r="S3171" s="2">
        <v>1.9096899999999998E-18</v>
      </c>
      <c r="T3171" s="2">
        <v>2.4977500000000001E-18</v>
      </c>
      <c r="U3171" s="2">
        <v>3.8274000000000001E-18</v>
      </c>
      <c r="V3171" s="2">
        <v>6.6577900000000004E-18</v>
      </c>
      <c r="W3171" s="2">
        <v>1.2797099999999999E-17</v>
      </c>
      <c r="X3171" s="2">
        <v>2.6564699999999999E-17</v>
      </c>
      <c r="Y3171" s="2">
        <v>5.8414299999999999E-17</v>
      </c>
      <c r="Z3171" s="2">
        <v>1.33883E-16</v>
      </c>
      <c r="AA3171" s="2">
        <v>3.15552E-16</v>
      </c>
      <c r="AB3171" s="2">
        <v>7.5633000000000001E-16</v>
      </c>
      <c r="AC3171" s="2">
        <v>1.8266900000000001E-15</v>
      </c>
      <c r="AD3171" s="2">
        <v>2.1990399999999999E-15</v>
      </c>
      <c r="AE3171" s="2">
        <v>1.3625E-15</v>
      </c>
      <c r="AF3171" s="2">
        <v>4.6236499999999997E-16</v>
      </c>
    </row>
    <row r="3172" spans="1:32" x14ac:dyDescent="0.35">
      <c r="A3172">
        <v>16</v>
      </c>
      <c r="B3172">
        <v>4.0743200000000002E-3</v>
      </c>
      <c r="C3172">
        <v>0.2334</v>
      </c>
      <c r="D3172">
        <v>5.0256599999999998E-2</v>
      </c>
      <c r="E3172">
        <v>7.5702699999999996E-4</v>
      </c>
      <c r="F3172" s="2">
        <v>3.8110099999999999E-6</v>
      </c>
      <c r="G3172" s="2">
        <v>1.5380299999999999E-8</v>
      </c>
      <c r="H3172" s="2">
        <v>8.1710400000000006E-11</v>
      </c>
      <c r="I3172" s="2">
        <v>7.4086800000000001E-13</v>
      </c>
      <c r="J3172" s="2">
        <v>1.2854300000000001E-14</v>
      </c>
      <c r="K3172" s="2">
        <v>4.3857199999999998E-16</v>
      </c>
      <c r="L3172" s="2">
        <v>2.8753699999999998E-17</v>
      </c>
      <c r="M3172" s="2">
        <v>3.44502E-18</v>
      </c>
      <c r="N3172" s="2">
        <v>7.0826399999999997E-19</v>
      </c>
      <c r="O3172" s="2">
        <v>2.3369200000000001E-19</v>
      </c>
      <c r="P3172" s="2">
        <v>1.1588299999999999E-19</v>
      </c>
      <c r="Q3172" s="2">
        <v>8.1205300000000002E-20</v>
      </c>
      <c r="R3172" s="2">
        <v>7.6037600000000001E-20</v>
      </c>
      <c r="S3172" s="2">
        <v>9.0508399999999994E-20</v>
      </c>
      <c r="T3172" s="2">
        <v>1.31089E-19</v>
      </c>
      <c r="U3172" s="2">
        <v>2.2242599999999999E-19</v>
      </c>
      <c r="V3172" s="2">
        <v>4.2796599999999999E-19</v>
      </c>
      <c r="W3172" s="2">
        <v>9.0822300000000005E-19</v>
      </c>
      <c r="X3172" s="2">
        <v>2.0765900000000001E-18</v>
      </c>
      <c r="Y3172" s="2">
        <v>5.01568E-18</v>
      </c>
      <c r="Z3172" s="2">
        <v>1.2588899999999999E-17</v>
      </c>
      <c r="AA3172" s="2">
        <v>3.2388800000000001E-17</v>
      </c>
      <c r="AB3172" s="2">
        <v>8.4464099999999997E-17</v>
      </c>
      <c r="AC3172" s="2">
        <v>2.2122E-16</v>
      </c>
      <c r="AD3172" s="2">
        <v>2.7468300000000001E-16</v>
      </c>
      <c r="AE3172" s="2">
        <v>1.6757E-16</v>
      </c>
      <c r="AF3172" s="2">
        <v>5.4930999999999998E-17</v>
      </c>
    </row>
    <row r="3173" spans="1:32" x14ac:dyDescent="0.35">
      <c r="A3173">
        <v>14</v>
      </c>
      <c r="B3173">
        <v>2.05445E-2</v>
      </c>
      <c r="C3173">
        <v>0.24523700000000001</v>
      </c>
      <c r="D3173">
        <v>1.38879E-2</v>
      </c>
      <c r="E3173" s="2">
        <v>8.81616E-5</v>
      </c>
      <c r="F3173" s="2">
        <v>2.40791E-7</v>
      </c>
      <c r="G3173" s="2">
        <v>6.37027E-10</v>
      </c>
      <c r="H3173" s="2">
        <v>2.55655E-12</v>
      </c>
      <c r="I3173" s="2">
        <v>1.9474499999999999E-14</v>
      </c>
      <c r="J3173" s="2">
        <v>3.0737600000000001E-16</v>
      </c>
      <c r="K3173" s="2">
        <v>1.0123600000000001E-17</v>
      </c>
      <c r="L3173" s="2">
        <v>6.6956600000000002E-19</v>
      </c>
      <c r="M3173" s="2">
        <v>8.3595000000000004E-20</v>
      </c>
      <c r="N3173" s="2">
        <v>1.8335999999999999E-20</v>
      </c>
      <c r="O3173" s="2">
        <v>6.5640299999999997E-21</v>
      </c>
      <c r="P3173" s="2">
        <v>3.5728600000000004E-21</v>
      </c>
      <c r="Q3173" s="2">
        <v>2.7694599999999999E-21</v>
      </c>
      <c r="R3173" s="2">
        <v>2.88197E-21</v>
      </c>
      <c r="S3173" s="2">
        <v>3.8215800000000001E-21</v>
      </c>
      <c r="T3173" s="2">
        <v>6.1703199999999999E-21</v>
      </c>
      <c r="U3173" s="2">
        <v>1.1663999999999999E-20</v>
      </c>
      <c r="V3173" s="2">
        <v>2.4963599999999999E-20</v>
      </c>
      <c r="W3173" s="2">
        <v>5.8794200000000002E-20</v>
      </c>
      <c r="X3173" s="2">
        <v>1.48775E-19</v>
      </c>
      <c r="Y3173" s="2">
        <v>3.96446E-19</v>
      </c>
      <c r="Z3173" s="2">
        <v>1.09411E-18</v>
      </c>
      <c r="AA3173" s="2">
        <v>3.0844299999999999E-18</v>
      </c>
      <c r="AB3173" s="2">
        <v>8.7824799999999998E-18</v>
      </c>
      <c r="AC3173" s="2">
        <v>2.5025899999999999E-17</v>
      </c>
      <c r="AD3173" s="2">
        <v>3.2100400000000002E-17</v>
      </c>
      <c r="AE3173" s="2">
        <v>1.92814E-17</v>
      </c>
      <c r="AF3173" s="2">
        <v>6.1056099999999998E-18</v>
      </c>
    </row>
    <row r="3174" spans="1:32" x14ac:dyDescent="0.35">
      <c r="A3174">
        <v>12</v>
      </c>
      <c r="B3174">
        <v>6.9365099999999999E-2</v>
      </c>
      <c r="C3174">
        <v>0.172763</v>
      </c>
      <c r="D3174">
        <v>2.6249099999999998E-3</v>
      </c>
      <c r="E3174" s="2">
        <v>7.2862599999999998E-6</v>
      </c>
      <c r="F3174" s="2">
        <v>1.11487E-8</v>
      </c>
      <c r="G3174" s="2">
        <v>1.9883899999999999E-11</v>
      </c>
      <c r="H3174" s="2">
        <v>6.1780099999999997E-14</v>
      </c>
      <c r="I3174" s="2">
        <v>4.0400399999999998E-16</v>
      </c>
      <c r="J3174" s="2">
        <v>5.91241E-18</v>
      </c>
      <c r="K3174" s="2">
        <v>1.9117899999999999E-19</v>
      </c>
      <c r="L3174" s="2">
        <v>1.29488E-20</v>
      </c>
      <c r="M3174" s="2">
        <v>1.7073700000000001E-21</v>
      </c>
      <c r="N3174" s="2">
        <v>4.0438400000000001E-22</v>
      </c>
      <c r="O3174" s="2">
        <v>1.5877199999999999E-22</v>
      </c>
      <c r="P3174" s="2">
        <v>9.5792299999999995E-23</v>
      </c>
      <c r="Q3174" s="2">
        <v>8.28631E-23</v>
      </c>
      <c r="R3174" s="2">
        <v>9.6602900000000005E-23</v>
      </c>
      <c r="S3174" s="2">
        <v>1.4375199999999999E-22</v>
      </c>
      <c r="T3174" s="2">
        <v>2.60476E-22</v>
      </c>
      <c r="U3174" s="2">
        <v>5.5193099999999998E-22</v>
      </c>
      <c r="V3174" s="2">
        <v>1.32134E-21</v>
      </c>
      <c r="W3174" s="2">
        <v>3.4716100000000002E-21</v>
      </c>
      <c r="X3174" s="2">
        <v>9.7685600000000002E-21</v>
      </c>
      <c r="Y3174" s="2">
        <v>2.8845299999999999E-20</v>
      </c>
      <c r="Z3174" s="2">
        <v>8.7890799999999997E-20</v>
      </c>
      <c r="AA3174" s="2">
        <v>2.7252600000000001E-19</v>
      </c>
      <c r="AB3174" s="2">
        <v>8.5024200000000002E-19</v>
      </c>
      <c r="AC3174" s="2">
        <v>2.64459E-18</v>
      </c>
      <c r="AD3174" s="2">
        <v>3.5096799999999996E-18</v>
      </c>
      <c r="AE3174" s="2">
        <v>2.0756599999999999E-18</v>
      </c>
      <c r="AF3174" s="2">
        <v>6.3491599999999998E-19</v>
      </c>
    </row>
    <row r="3175" spans="1:32" x14ac:dyDescent="0.35">
      <c r="A3175">
        <v>10</v>
      </c>
      <c r="B3175">
        <v>0.156912</v>
      </c>
      <c r="C3175">
        <v>8.1585099999999994E-2</v>
      </c>
      <c r="D3175">
        <v>3.3914299999999997E-4</v>
      </c>
      <c r="E3175" s="2">
        <v>4.2714E-7</v>
      </c>
      <c r="F3175" s="2">
        <v>3.7811399999999998E-10</v>
      </c>
      <c r="G3175" s="2">
        <v>4.67591E-13</v>
      </c>
      <c r="H3175" s="2">
        <v>1.1528100000000001E-15</v>
      </c>
      <c r="I3175" s="2">
        <v>6.6134100000000003E-18</v>
      </c>
      <c r="J3175" s="2">
        <v>9.1469200000000004E-20</v>
      </c>
      <c r="K3175" s="2">
        <v>2.9533E-21</v>
      </c>
      <c r="L3175" s="2">
        <v>2.0795099999999999E-22</v>
      </c>
      <c r="M3175" s="2">
        <v>2.9349900000000001E-23</v>
      </c>
      <c r="N3175" s="2">
        <v>7.5969900000000006E-24</v>
      </c>
      <c r="O3175" s="2">
        <v>3.3070199999999999E-24</v>
      </c>
      <c r="P3175" s="2">
        <v>2.2332800000000001E-24</v>
      </c>
      <c r="Q3175" s="2">
        <v>2.17504E-24</v>
      </c>
      <c r="R3175" s="2">
        <v>2.8636400000000001E-24</v>
      </c>
      <c r="S3175" s="2">
        <v>4.81714E-24</v>
      </c>
      <c r="T3175" s="2">
        <v>9.8612799999999999E-24</v>
      </c>
      <c r="U3175" s="2">
        <v>2.3565900000000001E-23</v>
      </c>
      <c r="V3175" s="2">
        <v>6.3464300000000003E-23</v>
      </c>
      <c r="W3175" s="2">
        <v>1.8697199999999999E-22</v>
      </c>
      <c r="X3175" s="2">
        <v>5.8783099999999999E-22</v>
      </c>
      <c r="Y3175" s="2">
        <v>1.9319700000000001E-21</v>
      </c>
      <c r="Z3175" s="2">
        <v>6.5257699999999997E-21</v>
      </c>
      <c r="AA3175" s="2">
        <v>2.23403E-20</v>
      </c>
      <c r="AB3175" s="2">
        <v>7.6638300000000001E-20</v>
      </c>
      <c r="AC3175" s="2">
        <v>2.6105299999999998E-19</v>
      </c>
      <c r="AD3175" s="2">
        <v>3.59004E-19</v>
      </c>
      <c r="AE3175" s="2">
        <v>2.0904899999999999E-19</v>
      </c>
      <c r="AF3175" s="2">
        <v>6.1769899999999998E-20</v>
      </c>
    </row>
    <row r="3176" spans="1:32" x14ac:dyDescent="0.35">
      <c r="A3176">
        <v>8</v>
      </c>
      <c r="B3176">
        <v>0.237927</v>
      </c>
      <c r="C3176">
        <v>2.5815600000000001E-2</v>
      </c>
      <c r="D3176" s="2">
        <v>2.9934099999999999E-5</v>
      </c>
      <c r="E3176" s="2">
        <v>1.7751999999999999E-8</v>
      </c>
      <c r="F3176" s="2">
        <v>9.3898200000000005E-12</v>
      </c>
      <c r="G3176" s="2">
        <v>8.2817299999999998E-15</v>
      </c>
      <c r="H3176" s="2">
        <v>1.6606900000000001E-17</v>
      </c>
      <c r="I3176" s="2">
        <v>8.5410499999999996E-20</v>
      </c>
      <c r="J3176" s="2">
        <v>1.1380099999999999E-21</v>
      </c>
      <c r="K3176" s="2">
        <v>3.7315800000000001E-23</v>
      </c>
      <c r="L3176" s="2">
        <v>2.7730199999999999E-24</v>
      </c>
      <c r="M3176" s="2">
        <v>4.2460499999999996E-25</v>
      </c>
      <c r="N3176" s="2">
        <v>1.21568E-25</v>
      </c>
      <c r="O3176" s="2">
        <v>5.9310800000000004E-26</v>
      </c>
      <c r="P3176" s="2">
        <v>4.5272999999999998E-26</v>
      </c>
      <c r="Q3176" s="2">
        <v>5.0083800000000002E-26</v>
      </c>
      <c r="R3176" s="2">
        <v>7.5069500000000002E-26</v>
      </c>
      <c r="S3176" s="2">
        <v>1.4380000000000001E-25</v>
      </c>
      <c r="T3176" s="2">
        <v>3.34809E-25</v>
      </c>
      <c r="U3176" s="2">
        <v>9.0790700000000007E-25</v>
      </c>
      <c r="V3176" s="2">
        <v>2.76592E-24</v>
      </c>
      <c r="W3176" s="2">
        <v>9.1847400000000005E-24</v>
      </c>
      <c r="X3176" s="2">
        <v>3.2418200000000002E-23</v>
      </c>
      <c r="Y3176" s="2">
        <v>1.1911200000000001E-22</v>
      </c>
      <c r="Z3176" s="2">
        <v>4.4783799999999998E-22</v>
      </c>
      <c r="AA3176" s="2">
        <v>1.6990899999999998E-21</v>
      </c>
      <c r="AB3176" s="2">
        <v>6.4316700000000001E-21</v>
      </c>
      <c r="AC3176" s="2">
        <v>2.40711E-20</v>
      </c>
      <c r="AD3176" s="2">
        <v>3.4356200000000001E-20</v>
      </c>
      <c r="AE3176" s="2">
        <v>1.9697600000000001E-20</v>
      </c>
      <c r="AF3176" s="2">
        <v>5.6222200000000002E-21</v>
      </c>
    </row>
    <row r="3177" spans="1:32" x14ac:dyDescent="0.35">
      <c r="A3177">
        <v>6</v>
      </c>
      <c r="B3177">
        <v>0.24188299999999999</v>
      </c>
      <c r="C3177">
        <v>5.4701899999999998E-3</v>
      </c>
      <c r="D3177" s="2">
        <v>1.8037199999999999E-6</v>
      </c>
      <c r="E3177" s="2">
        <v>5.22764E-10</v>
      </c>
      <c r="F3177" s="2">
        <v>1.7067099999999999E-13</v>
      </c>
      <c r="G3177" s="2">
        <v>1.10444E-16</v>
      </c>
      <c r="H3177" s="2">
        <v>1.8464999999999999E-19</v>
      </c>
      <c r="I3177" s="2">
        <v>8.7011100000000005E-22</v>
      </c>
      <c r="J3177" s="2">
        <v>1.13846E-23</v>
      </c>
      <c r="K3177" s="2">
        <v>3.85614E-25</v>
      </c>
      <c r="L3177" s="2">
        <v>3.0702299999999999E-26</v>
      </c>
      <c r="M3177" s="2">
        <v>5.16932E-27</v>
      </c>
      <c r="N3177" s="2">
        <v>1.6569399999999999E-27</v>
      </c>
      <c r="O3177" s="2">
        <v>9.1589999999999992E-28</v>
      </c>
      <c r="P3177" s="2">
        <v>7.9799300000000002E-28</v>
      </c>
      <c r="Q3177" s="2">
        <v>1.01167E-27</v>
      </c>
      <c r="R3177" s="2">
        <v>1.7402399999999998E-27</v>
      </c>
      <c r="S3177" s="2">
        <v>3.8239500000000003E-27</v>
      </c>
      <c r="T3177" s="2">
        <v>1.01941E-26</v>
      </c>
      <c r="U3177" s="2">
        <v>3.1560699999999999E-26</v>
      </c>
      <c r="V3177" s="2">
        <v>1.0938100000000001E-25</v>
      </c>
      <c r="W3177" s="2">
        <v>4.11522E-25</v>
      </c>
      <c r="X3177" s="2">
        <v>1.63845E-24</v>
      </c>
      <c r="Y3177" s="2">
        <v>6.7597500000000007E-24</v>
      </c>
      <c r="Z3177" s="2">
        <v>2.8405800000000001E-23</v>
      </c>
      <c r="AA3177" s="2">
        <v>1.19891E-22</v>
      </c>
      <c r="AB3177" s="2">
        <v>5.0254200000000004E-22</v>
      </c>
      <c r="AC3177" s="2">
        <v>2.0732800000000001E-21</v>
      </c>
      <c r="AD3177" s="2">
        <v>3.07595E-21</v>
      </c>
      <c r="AE3177" s="2">
        <v>1.7363899999999999E-21</v>
      </c>
      <c r="AF3177" s="2">
        <v>4.78747E-22</v>
      </c>
    </row>
    <row r="3178" spans="1:32" x14ac:dyDescent="0.35">
      <c r="A3178">
        <v>4</v>
      </c>
      <c r="B3178">
        <v>0.268702</v>
      </c>
      <c r="C3178">
        <v>8.5409699999999995E-4</v>
      </c>
      <c r="D3178" s="2">
        <v>7.6262899999999994E-8</v>
      </c>
      <c r="E3178" s="2">
        <v>1.10648E-11</v>
      </c>
      <c r="F3178" s="2">
        <v>2.2919300000000001E-15</v>
      </c>
      <c r="G3178" s="2">
        <v>1.1171200000000001E-18</v>
      </c>
      <c r="H3178" s="2">
        <v>1.59489E-21</v>
      </c>
      <c r="I3178" s="2">
        <v>7.0356600000000003E-24</v>
      </c>
      <c r="J3178" s="2">
        <v>9.2163100000000002E-26</v>
      </c>
      <c r="K3178" s="2">
        <v>3.2813700000000001E-27</v>
      </c>
      <c r="L3178" s="2">
        <v>2.8438299999999999E-28</v>
      </c>
      <c r="M3178" s="2">
        <v>5.3417100000000005E-29</v>
      </c>
      <c r="N3178" s="2">
        <v>1.9426100000000001E-29</v>
      </c>
      <c r="O3178" s="2">
        <v>1.23183E-29</v>
      </c>
      <c r="P3178" s="2">
        <v>1.23943E-29</v>
      </c>
      <c r="Q3178" s="2">
        <v>1.82081E-29</v>
      </c>
      <c r="R3178" s="2">
        <v>3.6330800000000001E-29</v>
      </c>
      <c r="S3178" s="2">
        <v>9.2528999999999999E-29</v>
      </c>
      <c r="T3178" s="2">
        <v>2.8531100000000002E-28</v>
      </c>
      <c r="U3178" s="2">
        <v>1.01865E-27</v>
      </c>
      <c r="V3178" s="2">
        <v>4.0565199999999998E-27</v>
      </c>
      <c r="W3178" s="2">
        <v>1.7465799999999999E-26</v>
      </c>
      <c r="X3178" s="2">
        <v>7.92406E-26</v>
      </c>
      <c r="Y3178" s="2">
        <v>3.7088600000000001E-25</v>
      </c>
      <c r="Z3178" s="2">
        <v>1.7602400000000001E-24</v>
      </c>
      <c r="AA3178" s="2">
        <v>8.3536600000000006E-24</v>
      </c>
      <c r="AB3178" s="2">
        <v>3.92004E-23</v>
      </c>
      <c r="AC3178" s="2">
        <v>1.8028400000000001E-22</v>
      </c>
      <c r="AD3178" s="2">
        <v>2.7942300000000001E-22</v>
      </c>
      <c r="AE3178" s="2">
        <v>1.55105E-22</v>
      </c>
      <c r="AF3178" s="2">
        <v>4.1193499999999998E-23</v>
      </c>
    </row>
    <row r="3179" spans="1:32" x14ac:dyDescent="0.35">
      <c r="A3179" t="s">
        <v>1334</v>
      </c>
      <c r="B3179">
        <v>7.9175000000000004</v>
      </c>
      <c r="C3179">
        <v>15.7525</v>
      </c>
      <c r="D3179">
        <v>22.788699999999999</v>
      </c>
      <c r="E3179">
        <v>28.590199999999999</v>
      </c>
      <c r="F3179">
        <v>33.855400000000003</v>
      </c>
      <c r="G3179">
        <v>38.633899999999997</v>
      </c>
      <c r="H3179">
        <v>42.970799999999997</v>
      </c>
      <c r="I3179">
        <v>46.906700000000001</v>
      </c>
      <c r="J3179">
        <v>50.478900000000003</v>
      </c>
      <c r="K3179">
        <v>53.720799999999997</v>
      </c>
      <c r="L3179">
        <v>56.6631</v>
      </c>
      <c r="M3179">
        <v>59.333399999999997</v>
      </c>
      <c r="N3179">
        <v>61.756900000000002</v>
      </c>
      <c r="O3179">
        <v>63.956299999999999</v>
      </c>
      <c r="P3179">
        <v>65.952500000000001</v>
      </c>
      <c r="Q3179">
        <v>67.764099999999999</v>
      </c>
      <c r="R3179">
        <v>69.408299999999997</v>
      </c>
      <c r="S3179">
        <v>70.900499999999994</v>
      </c>
      <c r="T3179">
        <v>72.254800000000003</v>
      </c>
      <c r="U3179">
        <v>73.483900000000006</v>
      </c>
      <c r="V3179">
        <v>74.599400000000003</v>
      </c>
      <c r="W3179">
        <v>75.611699999999999</v>
      </c>
      <c r="X3179">
        <v>76.530500000000004</v>
      </c>
      <c r="Y3179">
        <v>77.364400000000003</v>
      </c>
      <c r="Z3179">
        <v>78.121200000000002</v>
      </c>
      <c r="AA3179">
        <v>78.808000000000007</v>
      </c>
      <c r="AB3179">
        <v>79.431299999999993</v>
      </c>
      <c r="AC3179">
        <v>79.997100000000003</v>
      </c>
      <c r="AD3179">
        <v>80.510499999999993</v>
      </c>
      <c r="AE3179">
        <v>80.976500000000001</v>
      </c>
      <c r="AF3179">
        <v>82.015799999999999</v>
      </c>
    </row>
    <row r="3180" spans="1:32" x14ac:dyDescent="0.35">
      <c r="A3180" t="s">
        <v>1335</v>
      </c>
      <c r="B3180">
        <v>3.10907</v>
      </c>
      <c r="C3180">
        <v>3.10907</v>
      </c>
      <c r="D3180">
        <v>3.19794</v>
      </c>
      <c r="E3180">
        <v>3.37568</v>
      </c>
      <c r="F3180">
        <v>3.55342</v>
      </c>
      <c r="G3180">
        <v>3.7311700000000001</v>
      </c>
      <c r="H3180">
        <v>3.9089100000000001</v>
      </c>
      <c r="I3180">
        <v>4.0866499999999997</v>
      </c>
      <c r="J3180">
        <v>4.2644000000000002</v>
      </c>
      <c r="K3180">
        <v>4.4421400000000002</v>
      </c>
      <c r="L3180">
        <v>4.6198800000000002</v>
      </c>
      <c r="M3180">
        <v>4.7976200000000002</v>
      </c>
      <c r="N3180">
        <v>4.9753699999999998</v>
      </c>
      <c r="O3180">
        <v>5.1531099999999999</v>
      </c>
      <c r="P3180">
        <v>5.3308499999999999</v>
      </c>
      <c r="Q3180">
        <v>5.5086000000000004</v>
      </c>
      <c r="R3180">
        <v>5.6863400000000004</v>
      </c>
      <c r="S3180">
        <v>5.8640800000000004</v>
      </c>
      <c r="T3180">
        <v>6.04183</v>
      </c>
      <c r="U3180">
        <v>6.21957</v>
      </c>
      <c r="V3180">
        <v>6.3973100000000001</v>
      </c>
      <c r="W3180">
        <v>6.5750500000000001</v>
      </c>
      <c r="X3180">
        <v>6.7527999999999997</v>
      </c>
      <c r="Y3180">
        <v>6.9305399999999997</v>
      </c>
      <c r="Z3180">
        <v>7.1082799999999997</v>
      </c>
      <c r="AA3180">
        <v>7.2860300000000002</v>
      </c>
      <c r="AB3180">
        <v>7.4637700000000002</v>
      </c>
      <c r="AC3180">
        <v>7.6415100000000002</v>
      </c>
      <c r="AD3180">
        <v>7.7303800000000003</v>
      </c>
      <c r="AE3180">
        <v>7.7303800000000003</v>
      </c>
      <c r="AF3180">
        <v>7.7303800000000003</v>
      </c>
    </row>
    <row r="3182" spans="1:32" x14ac:dyDescent="0.35">
      <c r="A3182" t="s">
        <v>1336</v>
      </c>
    </row>
    <row r="3183" spans="1:32" x14ac:dyDescent="0.35">
      <c r="A3183" t="s">
        <v>1337</v>
      </c>
      <c r="B3183">
        <v>1</v>
      </c>
    </row>
    <row r="3184" spans="1:32" x14ac:dyDescent="0.35">
      <c r="A3184" t="s">
        <v>1334</v>
      </c>
      <c r="B3184">
        <v>0.5</v>
      </c>
      <c r="C3184">
        <v>1.5</v>
      </c>
      <c r="D3184">
        <v>2.5</v>
      </c>
      <c r="E3184">
        <v>3.5</v>
      </c>
      <c r="F3184">
        <v>4.5</v>
      </c>
      <c r="G3184">
        <v>5.5</v>
      </c>
      <c r="H3184">
        <v>6.5</v>
      </c>
      <c r="I3184">
        <v>7.5</v>
      </c>
      <c r="J3184">
        <v>8.5</v>
      </c>
      <c r="K3184">
        <v>9.5</v>
      </c>
      <c r="L3184">
        <v>10.5</v>
      </c>
      <c r="M3184">
        <v>11.5</v>
      </c>
      <c r="N3184">
        <v>12.5</v>
      </c>
      <c r="O3184">
        <v>13.5</v>
      </c>
      <c r="P3184">
        <v>14.5</v>
      </c>
      <c r="Q3184">
        <v>15.5</v>
      </c>
      <c r="R3184">
        <v>16.5</v>
      </c>
      <c r="S3184">
        <v>17.5</v>
      </c>
      <c r="T3184">
        <v>18.5</v>
      </c>
      <c r="U3184">
        <v>19.5</v>
      </c>
      <c r="V3184">
        <v>20.5</v>
      </c>
      <c r="W3184">
        <v>21.5</v>
      </c>
      <c r="X3184">
        <v>22.5</v>
      </c>
      <c r="Y3184">
        <v>23.5</v>
      </c>
      <c r="Z3184">
        <v>24.5</v>
      </c>
      <c r="AA3184">
        <v>25.5</v>
      </c>
      <c r="AB3184">
        <v>26.5</v>
      </c>
      <c r="AC3184">
        <v>27.5</v>
      </c>
      <c r="AD3184">
        <v>28.5</v>
      </c>
      <c r="AE3184">
        <v>29.5</v>
      </c>
      <c r="AF3184">
        <v>30.5</v>
      </c>
    </row>
    <row r="3185" spans="1:32" x14ac:dyDescent="0.35">
      <c r="A3185" t="s">
        <v>1338</v>
      </c>
      <c r="B3185">
        <v>0.05</v>
      </c>
      <c r="C3185">
        <v>0.15</v>
      </c>
      <c r="D3185">
        <v>0.25</v>
      </c>
      <c r="E3185">
        <v>0.35</v>
      </c>
      <c r="F3185">
        <v>0.45</v>
      </c>
      <c r="G3185">
        <v>0.55000000000000004</v>
      </c>
      <c r="H3185">
        <v>0.65</v>
      </c>
      <c r="I3185">
        <v>0.75</v>
      </c>
      <c r="J3185">
        <v>0.85</v>
      </c>
      <c r="K3185">
        <v>0.95</v>
      </c>
      <c r="L3185">
        <v>1.05</v>
      </c>
      <c r="M3185">
        <v>1.1499999999999999</v>
      </c>
      <c r="N3185">
        <v>1.25</v>
      </c>
      <c r="O3185">
        <v>1.35</v>
      </c>
      <c r="P3185">
        <v>1.45</v>
      </c>
      <c r="Q3185">
        <v>1.55</v>
      </c>
      <c r="R3185">
        <v>1.65</v>
      </c>
      <c r="S3185">
        <v>1.75</v>
      </c>
      <c r="T3185">
        <v>1.85</v>
      </c>
      <c r="U3185">
        <v>1.95</v>
      </c>
      <c r="V3185">
        <v>2.0499999999999998</v>
      </c>
      <c r="W3185">
        <v>2.15</v>
      </c>
      <c r="X3185">
        <v>2.25</v>
      </c>
      <c r="Y3185">
        <v>2.35</v>
      </c>
      <c r="Z3185">
        <v>2.4500000000000002</v>
      </c>
      <c r="AA3185">
        <v>2.5499999999999998</v>
      </c>
      <c r="AB3185">
        <v>2.65</v>
      </c>
      <c r="AC3185">
        <v>2.75</v>
      </c>
      <c r="AD3185">
        <v>2.85</v>
      </c>
      <c r="AE3185">
        <v>2.95</v>
      </c>
      <c r="AF3185">
        <v>3.05</v>
      </c>
    </row>
    <row r="3186" spans="1:32" x14ac:dyDescent="0.35">
      <c r="A3186">
        <v>16</v>
      </c>
      <c r="B3186">
        <v>0</v>
      </c>
      <c r="C3186">
        <v>0</v>
      </c>
      <c r="D3186">
        <v>0</v>
      </c>
      <c r="E3186">
        <v>0</v>
      </c>
      <c r="F3186">
        <v>0</v>
      </c>
      <c r="G3186">
        <v>0</v>
      </c>
      <c r="H3186">
        <v>0</v>
      </c>
      <c r="I3186">
        <v>0</v>
      </c>
      <c r="J3186">
        <v>0</v>
      </c>
      <c r="K3186" s="2">
        <v>3.9251900000000002E-12</v>
      </c>
      <c r="L3186" s="2">
        <v>8.1281300000000001E-8</v>
      </c>
      <c r="M3186" s="2">
        <v>4.5588599999999999E-5</v>
      </c>
      <c r="N3186">
        <v>2.5551900000000002E-3</v>
      </c>
      <c r="O3186">
        <v>3.2023500000000003E-2</v>
      </c>
      <c r="P3186">
        <v>0.15045500000000001</v>
      </c>
      <c r="Q3186">
        <v>0.373506</v>
      </c>
      <c r="R3186">
        <v>0.61906700000000003</v>
      </c>
      <c r="S3186">
        <v>0.80431699999999995</v>
      </c>
      <c r="T3186">
        <v>0.91170799999999996</v>
      </c>
      <c r="U3186">
        <v>0.96366300000000005</v>
      </c>
      <c r="V3186">
        <v>0.98592299999999999</v>
      </c>
      <c r="W3186">
        <v>0.99473800000000001</v>
      </c>
      <c r="X3186">
        <v>0.99806700000000004</v>
      </c>
      <c r="Y3186">
        <v>0.99929199999999996</v>
      </c>
      <c r="Z3186">
        <v>0.99973900000000004</v>
      </c>
      <c r="AA3186">
        <v>0.99990299999999999</v>
      </c>
      <c r="AB3186">
        <v>0.99996300000000005</v>
      </c>
      <c r="AC3186">
        <v>0.99998600000000004</v>
      </c>
      <c r="AD3186">
        <v>0.99999400000000005</v>
      </c>
      <c r="AE3186">
        <v>0.99999800000000005</v>
      </c>
      <c r="AF3186">
        <v>0.99999899999999997</v>
      </c>
    </row>
    <row r="3187" spans="1:32" x14ac:dyDescent="0.35">
      <c r="A3187">
        <v>15</v>
      </c>
      <c r="B3187">
        <v>0</v>
      </c>
      <c r="C3187">
        <v>0</v>
      </c>
      <c r="D3187">
        <v>0</v>
      </c>
      <c r="E3187">
        <v>0</v>
      </c>
      <c r="F3187">
        <v>0</v>
      </c>
      <c r="G3187">
        <v>0</v>
      </c>
      <c r="H3187">
        <v>0</v>
      </c>
      <c r="I3187">
        <v>0</v>
      </c>
      <c r="J3187" s="2">
        <v>1.03251E-14</v>
      </c>
      <c r="K3187" s="2">
        <v>3.5373299999999998E-9</v>
      </c>
      <c r="L3187" s="2">
        <v>9.0327700000000006E-6</v>
      </c>
      <c r="M3187">
        <v>1.12378E-3</v>
      </c>
      <c r="N3187">
        <v>2.0194899999999998E-2</v>
      </c>
      <c r="O3187">
        <v>0.10123699999999999</v>
      </c>
      <c r="P3187">
        <v>0.21465699999999999</v>
      </c>
      <c r="Q3187">
        <v>0.25298700000000002</v>
      </c>
      <c r="R3187">
        <v>0.19928199999999999</v>
      </c>
      <c r="S3187">
        <v>0.119119</v>
      </c>
      <c r="T3187">
        <v>5.9038899999999998E-2</v>
      </c>
      <c r="U3187">
        <v>2.5828899999999998E-2</v>
      </c>
      <c r="V3187">
        <v>1.04283E-2</v>
      </c>
      <c r="W3187">
        <v>4.0112999999999998E-3</v>
      </c>
      <c r="X3187">
        <v>1.50398E-3</v>
      </c>
      <c r="Y3187">
        <v>5.58729E-4</v>
      </c>
      <c r="Z3187">
        <v>2.0809299999999999E-4</v>
      </c>
      <c r="AA3187" s="2">
        <v>7.8348200000000003E-5</v>
      </c>
      <c r="AB3187" s="2">
        <v>2.9995799999999998E-5</v>
      </c>
      <c r="AC3187" s="2">
        <v>1.17247E-5</v>
      </c>
      <c r="AD3187" s="2">
        <v>4.6915800000000004E-6</v>
      </c>
      <c r="AE3187" s="2">
        <v>1.9250900000000001E-6</v>
      </c>
      <c r="AF3187" s="2">
        <v>8.1080300000000001E-7</v>
      </c>
    </row>
    <row r="3188" spans="1:32" x14ac:dyDescent="0.35">
      <c r="A3188">
        <v>14</v>
      </c>
      <c r="B3188">
        <v>0</v>
      </c>
      <c r="C3188">
        <v>0</v>
      </c>
      <c r="D3188">
        <v>0</v>
      </c>
      <c r="E3188">
        <v>0</v>
      </c>
      <c r="F3188">
        <v>0</v>
      </c>
      <c r="G3188">
        <v>0</v>
      </c>
      <c r="H3188">
        <v>0</v>
      </c>
      <c r="I3188">
        <v>0</v>
      </c>
      <c r="J3188" s="2">
        <v>4.9037099999999999E-11</v>
      </c>
      <c r="K3188" s="2">
        <v>1.0831400000000001E-6</v>
      </c>
      <c r="L3188">
        <v>4.2000199999999999E-4</v>
      </c>
      <c r="M3188">
        <v>1.36864E-2</v>
      </c>
      <c r="N3188">
        <v>9.2319700000000005E-2</v>
      </c>
      <c r="O3188">
        <v>0.22229299999999999</v>
      </c>
      <c r="P3188">
        <v>0.26977600000000002</v>
      </c>
      <c r="Q3188">
        <v>0.20691999999999999</v>
      </c>
      <c r="R3188">
        <v>0.116784</v>
      </c>
      <c r="S3188">
        <v>5.3813699999999999E-2</v>
      </c>
      <c r="T3188">
        <v>2.1753700000000001E-2</v>
      </c>
      <c r="U3188">
        <v>8.1106900000000003E-3</v>
      </c>
      <c r="V3188">
        <v>2.8887499999999998E-3</v>
      </c>
      <c r="W3188">
        <v>1.0073899999999999E-3</v>
      </c>
      <c r="X3188">
        <v>3.4997400000000002E-4</v>
      </c>
      <c r="Y3188">
        <v>1.22593E-4</v>
      </c>
      <c r="Z3188" s="2">
        <v>4.3662799999999998E-5</v>
      </c>
      <c r="AA3188" s="2">
        <v>1.59013E-5</v>
      </c>
      <c r="AB3188" s="2">
        <v>5.9434999999999999E-6</v>
      </c>
      <c r="AC3188" s="2">
        <v>2.2853500000000001E-6</v>
      </c>
      <c r="AD3188" s="2">
        <v>9.05172E-7</v>
      </c>
      <c r="AE3188" s="2">
        <v>3.6951300000000001E-7</v>
      </c>
      <c r="AF3188" s="2">
        <v>1.5547900000000001E-7</v>
      </c>
    </row>
    <row r="3189" spans="1:32" x14ac:dyDescent="0.35">
      <c r="A3189">
        <v>13</v>
      </c>
      <c r="B3189">
        <v>0</v>
      </c>
      <c r="C3189">
        <v>0</v>
      </c>
      <c r="D3189">
        <v>0</v>
      </c>
      <c r="E3189">
        <v>0</v>
      </c>
      <c r="F3189">
        <v>0</v>
      </c>
      <c r="G3189">
        <v>0</v>
      </c>
      <c r="H3189">
        <v>0</v>
      </c>
      <c r="I3189" s="2">
        <v>1.13132E-13</v>
      </c>
      <c r="J3189" s="2">
        <v>5.9871200000000005E-8</v>
      </c>
      <c r="K3189">
        <v>1.13651E-4</v>
      </c>
      <c r="L3189">
        <v>8.2048399999999997E-3</v>
      </c>
      <c r="M3189">
        <v>8.1201800000000005E-2</v>
      </c>
      <c r="N3189">
        <v>0.22950899999999999</v>
      </c>
      <c r="O3189">
        <v>0.28889300000000001</v>
      </c>
      <c r="P3189">
        <v>0.21465699999999999</v>
      </c>
      <c r="Q3189">
        <v>0.113204</v>
      </c>
      <c r="R3189">
        <v>4.7915100000000002E-2</v>
      </c>
      <c r="S3189">
        <v>1.7686E-2</v>
      </c>
      <c r="T3189">
        <v>6.0241699999999997E-3</v>
      </c>
      <c r="U3189">
        <v>1.9682900000000001E-3</v>
      </c>
      <c r="V3189">
        <v>6.3347999999999996E-4</v>
      </c>
      <c r="W3189">
        <v>2.0450399999999999E-4</v>
      </c>
      <c r="X3189" s="2">
        <v>6.7039599999999994E-5</v>
      </c>
      <c r="Y3189" s="2">
        <v>2.2499700000000001E-5</v>
      </c>
      <c r="Z3189" s="2">
        <v>7.7721300000000001E-6</v>
      </c>
      <c r="AA3189" s="2">
        <v>2.7723000000000001E-6</v>
      </c>
      <c r="AB3189" s="2">
        <v>1.0229800000000001E-6</v>
      </c>
      <c r="AC3189" s="2">
        <v>3.9081700000000002E-7</v>
      </c>
      <c r="AD3189" s="2">
        <v>1.5459499999999999E-7</v>
      </c>
      <c r="AE3189" s="2">
        <v>6.3293999999999998E-8</v>
      </c>
      <c r="AF3189" s="2">
        <v>2.6800799999999999E-8</v>
      </c>
    </row>
    <row r="3190" spans="1:32" x14ac:dyDescent="0.35">
      <c r="A3190">
        <v>12</v>
      </c>
      <c r="B3190">
        <v>0</v>
      </c>
      <c r="C3190">
        <v>0</v>
      </c>
      <c r="D3190">
        <v>0</v>
      </c>
      <c r="E3190">
        <v>0</v>
      </c>
      <c r="F3190">
        <v>0</v>
      </c>
      <c r="G3190">
        <v>0</v>
      </c>
      <c r="H3190">
        <v>0</v>
      </c>
      <c r="I3190" s="2">
        <v>9.9000900000000007E-10</v>
      </c>
      <c r="J3190" s="2">
        <v>1.9088699999999999E-5</v>
      </c>
      <c r="K3190">
        <v>4.1347600000000003E-3</v>
      </c>
      <c r="L3190">
        <v>6.7929799999999999E-2</v>
      </c>
      <c r="M3190">
        <v>0.23580300000000001</v>
      </c>
      <c r="N3190">
        <v>0.31084299999999998</v>
      </c>
      <c r="O3190">
        <v>0.22229299999999999</v>
      </c>
      <c r="P3190">
        <v>0.108114</v>
      </c>
      <c r="Q3190">
        <v>4.1411999999999997E-2</v>
      </c>
      <c r="R3190">
        <v>1.3758899999999999E-2</v>
      </c>
      <c r="S3190">
        <v>4.22742E-3</v>
      </c>
      <c r="T3190">
        <v>1.2535700000000001E-3</v>
      </c>
      <c r="U3190">
        <v>3.6910099999999999E-4</v>
      </c>
      <c r="V3190">
        <v>1.09962E-4</v>
      </c>
      <c r="W3190" s="2">
        <v>3.3555600000000001E-5</v>
      </c>
      <c r="X3190" s="2">
        <v>1.05707E-5</v>
      </c>
      <c r="Y3190" s="2">
        <v>3.4539399999999999E-6</v>
      </c>
      <c r="Z3190" s="2">
        <v>1.17362E-6</v>
      </c>
      <c r="AA3190" s="2">
        <v>4.1518399999999999E-7</v>
      </c>
      <c r="AB3190" s="2">
        <v>1.5294099999999999E-7</v>
      </c>
      <c r="AC3190" s="2">
        <v>5.8634699999999999E-8</v>
      </c>
      <c r="AD3190" s="2">
        <v>2.3372700000000001E-8</v>
      </c>
      <c r="AE3190" s="2">
        <v>9.6748299999999994E-9</v>
      </c>
      <c r="AF3190" s="2">
        <v>4.1527700000000003E-9</v>
      </c>
    </row>
    <row r="3191" spans="1:32" x14ac:dyDescent="0.35">
      <c r="A3191">
        <v>11</v>
      </c>
      <c r="B3191">
        <v>0</v>
      </c>
      <c r="C3191">
        <v>0</v>
      </c>
      <c r="D3191">
        <v>0</v>
      </c>
      <c r="E3191">
        <v>0</v>
      </c>
      <c r="F3191">
        <v>0</v>
      </c>
      <c r="G3191">
        <v>0</v>
      </c>
      <c r="H3191" s="2">
        <v>2.2234400000000001E-12</v>
      </c>
      <c r="I3191" s="2">
        <v>1.53135E-6</v>
      </c>
      <c r="J3191">
        <v>1.6157599999999999E-3</v>
      </c>
      <c r="K3191">
        <v>5.2924600000000002E-2</v>
      </c>
      <c r="L3191">
        <v>0.24040600000000001</v>
      </c>
      <c r="M3191">
        <v>0.33628000000000002</v>
      </c>
      <c r="N3191">
        <v>0.22950899999999999</v>
      </c>
      <c r="O3191">
        <v>0.10123699999999999</v>
      </c>
      <c r="P3191">
        <v>3.4447699999999998E-2</v>
      </c>
      <c r="Q3191">
        <v>1.0123999999999999E-2</v>
      </c>
      <c r="R3191">
        <v>2.7639499999999998E-3</v>
      </c>
      <c r="S3191">
        <v>7.34685E-4</v>
      </c>
      <c r="T3191">
        <v>1.95973E-4</v>
      </c>
      <c r="U3191" s="2">
        <v>5.3476400000000002E-5</v>
      </c>
      <c r="V3191" s="2">
        <v>1.51073E-5</v>
      </c>
      <c r="W3191" s="2">
        <v>4.4499100000000002E-6</v>
      </c>
      <c r="X3191" s="2">
        <v>1.3719200000000001E-6</v>
      </c>
      <c r="Y3191" s="2">
        <v>4.4346399999999998E-7</v>
      </c>
      <c r="Z3191" s="2">
        <v>1.50333E-7</v>
      </c>
      <c r="AA3191" s="2">
        <v>5.3409699999999997E-8</v>
      </c>
      <c r="AB3191" s="2">
        <v>1.98611E-8</v>
      </c>
      <c r="AC3191" s="2">
        <v>7.7176599999999992E-9</v>
      </c>
      <c r="AD3191" s="2">
        <v>3.1279399999999999E-9</v>
      </c>
      <c r="AE3191" s="2">
        <v>1.3196700000000001E-9</v>
      </c>
      <c r="AF3191" s="2">
        <v>5.7840899999999996E-10</v>
      </c>
    </row>
    <row r="3192" spans="1:32" x14ac:dyDescent="0.35">
      <c r="A3192">
        <v>10</v>
      </c>
      <c r="B3192">
        <v>0</v>
      </c>
      <c r="C3192">
        <v>0</v>
      </c>
      <c r="D3192">
        <v>0</v>
      </c>
      <c r="E3192">
        <v>0</v>
      </c>
      <c r="F3192">
        <v>0</v>
      </c>
      <c r="G3192" s="2">
        <v>1.11022E-16</v>
      </c>
      <c r="H3192" s="2">
        <v>3.6378999999999998E-8</v>
      </c>
      <c r="I3192">
        <v>4.27584E-4</v>
      </c>
      <c r="J3192">
        <v>3.7171599999999999E-2</v>
      </c>
      <c r="K3192">
        <v>0.24215999999999999</v>
      </c>
      <c r="L3192">
        <v>0.36606100000000003</v>
      </c>
      <c r="M3192">
        <v>0.23580300000000001</v>
      </c>
      <c r="N3192">
        <v>9.2319700000000005E-2</v>
      </c>
      <c r="O3192">
        <v>2.7260699999999999E-2</v>
      </c>
      <c r="P3192">
        <v>6.9372399999999999E-3</v>
      </c>
      <c r="Q3192">
        <v>1.6529299999999999E-3</v>
      </c>
      <c r="R3192">
        <v>3.88255E-4</v>
      </c>
      <c r="S3192" s="2">
        <v>9.2804699999999996E-5</v>
      </c>
      <c r="T3192" s="2">
        <v>2.3011400000000001E-5</v>
      </c>
      <c r="U3192" s="2">
        <v>5.9850100000000001E-6</v>
      </c>
      <c r="V3192" s="2">
        <v>1.6425299999999999E-6</v>
      </c>
      <c r="W3192" s="2">
        <v>4.7688800000000003E-7</v>
      </c>
      <c r="X3192" s="2">
        <v>1.4654399999999999E-7</v>
      </c>
      <c r="Y3192" s="2">
        <v>4.7618899999999999E-8</v>
      </c>
      <c r="Z3192" s="2">
        <v>1.63342E-8</v>
      </c>
      <c r="AA3192" s="2">
        <v>5.9014499999999997E-9</v>
      </c>
      <c r="AB3192" s="2">
        <v>2.2402000000000002E-9</v>
      </c>
      <c r="AC3192" s="2">
        <v>8.9115900000000004E-10</v>
      </c>
      <c r="AD3192" s="2">
        <v>3.7053899999999999E-10</v>
      </c>
      <c r="AE3192" s="2">
        <v>1.6062600000000001E-10</v>
      </c>
      <c r="AF3192" s="2">
        <v>7.24156E-11</v>
      </c>
    </row>
    <row r="3193" spans="1:32" x14ac:dyDescent="0.35">
      <c r="A3193">
        <v>9</v>
      </c>
      <c r="B3193">
        <v>0</v>
      </c>
      <c r="C3193">
        <v>0</v>
      </c>
      <c r="D3193">
        <v>0</v>
      </c>
      <c r="E3193">
        <v>0</v>
      </c>
      <c r="F3193">
        <v>0</v>
      </c>
      <c r="G3193" s="2">
        <v>9.8963199999999999E-11</v>
      </c>
      <c r="H3193" s="2">
        <v>5.9978700000000002E-5</v>
      </c>
      <c r="I3193">
        <v>2.2320900000000001E-2</v>
      </c>
      <c r="J3193">
        <v>0.23938100000000001</v>
      </c>
      <c r="K3193">
        <v>0.40133099999999999</v>
      </c>
      <c r="L3193">
        <v>0.24040600000000001</v>
      </c>
      <c r="M3193">
        <v>8.1201800000000005E-2</v>
      </c>
      <c r="N3193">
        <v>2.0194899999999998E-2</v>
      </c>
      <c r="O3193">
        <v>4.3336900000000003E-3</v>
      </c>
      <c r="P3193">
        <v>8.8205300000000005E-4</v>
      </c>
      <c r="Q3193">
        <v>1.8009999999999999E-4</v>
      </c>
      <c r="R3193" s="2">
        <v>3.8117700000000003E-5</v>
      </c>
      <c r="S3193" s="2">
        <v>8.5177699999999996E-6</v>
      </c>
      <c r="T3193" s="2">
        <v>2.02897E-6</v>
      </c>
      <c r="U3193" s="2">
        <v>5.1733299999999996E-7</v>
      </c>
      <c r="V3193" s="2">
        <v>1.4130600000000001E-7</v>
      </c>
      <c r="W3193" s="2">
        <v>4.1296500000000002E-8</v>
      </c>
      <c r="X3193" s="2">
        <v>1.28821E-8</v>
      </c>
      <c r="Y3193" s="2">
        <v>4.2761000000000002E-9</v>
      </c>
      <c r="Z3193" s="2">
        <v>1.5053400000000001E-9</v>
      </c>
      <c r="AA3193" s="2">
        <v>5.6006499999999997E-10</v>
      </c>
      <c r="AB3193" s="2">
        <v>2.19462E-10</v>
      </c>
      <c r="AC3193" s="2">
        <v>9.0271100000000004E-11</v>
      </c>
      <c r="AD3193" s="2">
        <v>3.8853199999999999E-11</v>
      </c>
      <c r="AE3193" s="2">
        <v>1.7445800000000001E-11</v>
      </c>
      <c r="AF3193" s="2">
        <v>8.1493200000000007E-12</v>
      </c>
    </row>
    <row r="3194" spans="1:32" x14ac:dyDescent="0.35">
      <c r="A3194">
        <v>8</v>
      </c>
      <c r="B3194">
        <v>0</v>
      </c>
      <c r="C3194">
        <v>0</v>
      </c>
      <c r="D3194">
        <v>0</v>
      </c>
      <c r="E3194">
        <v>0</v>
      </c>
      <c r="F3194" s="2">
        <v>3.7747599999999998E-15</v>
      </c>
      <c r="G3194" s="2">
        <v>2.7434100000000001E-6</v>
      </c>
      <c r="H3194">
        <v>1.04481E-2</v>
      </c>
      <c r="I3194">
        <v>0.229742</v>
      </c>
      <c r="J3194">
        <v>0.44362600000000002</v>
      </c>
      <c r="K3194">
        <v>0.24215999999999999</v>
      </c>
      <c r="L3194">
        <v>6.7929799999999999E-2</v>
      </c>
      <c r="M3194">
        <v>1.36864E-2</v>
      </c>
      <c r="N3194">
        <v>2.3960399999999999E-3</v>
      </c>
      <c r="O3194">
        <v>4.0600599999999999E-4</v>
      </c>
      <c r="P3194" s="2">
        <v>7.0725300000000005E-5</v>
      </c>
      <c r="Q3194" s="2">
        <v>1.30854E-5</v>
      </c>
      <c r="R3194" s="2">
        <v>2.61408E-6</v>
      </c>
      <c r="S3194" s="2">
        <v>5.6780500000000002E-7</v>
      </c>
      <c r="T3194" s="2">
        <v>1.34298E-7</v>
      </c>
      <c r="U3194" s="2">
        <v>3.4529100000000003E-8</v>
      </c>
      <c r="V3194" s="2">
        <v>9.6173100000000006E-9</v>
      </c>
      <c r="W3194" s="2">
        <v>2.88926E-9</v>
      </c>
      <c r="X3194" s="2">
        <v>9.31833E-10</v>
      </c>
      <c r="Y3194" s="2">
        <v>3.21093E-10</v>
      </c>
      <c r="Z3194" s="2">
        <v>1.1766300000000001E-10</v>
      </c>
      <c r="AA3194" s="2">
        <v>4.5649500000000001E-11</v>
      </c>
      <c r="AB3194" s="2">
        <v>1.8672500000000001E-11</v>
      </c>
      <c r="AC3194" s="2">
        <v>8.0214500000000003E-12</v>
      </c>
      <c r="AD3194" s="2">
        <v>3.6059900000000001E-12</v>
      </c>
      <c r="AE3194" s="2">
        <v>1.69075E-12</v>
      </c>
      <c r="AF3194" s="2">
        <v>8.2431800000000002E-13</v>
      </c>
    </row>
    <row r="3195" spans="1:32" x14ac:dyDescent="0.35">
      <c r="A3195">
        <v>7</v>
      </c>
      <c r="B3195">
        <v>0</v>
      </c>
      <c r="C3195">
        <v>0</v>
      </c>
      <c r="D3195">
        <v>0</v>
      </c>
      <c r="E3195">
        <v>0</v>
      </c>
      <c r="F3195" s="2">
        <v>1.3872199999999999E-8</v>
      </c>
      <c r="G3195">
        <v>3.19032E-3</v>
      </c>
      <c r="H3195">
        <v>0.21037</v>
      </c>
      <c r="I3195">
        <v>0.49501499999999998</v>
      </c>
      <c r="J3195">
        <v>0.23938100000000001</v>
      </c>
      <c r="K3195">
        <v>5.2924600000000002E-2</v>
      </c>
      <c r="L3195">
        <v>8.2048399999999997E-3</v>
      </c>
      <c r="M3195">
        <v>1.12378E-3</v>
      </c>
      <c r="N3195">
        <v>1.5372899999999999E-4</v>
      </c>
      <c r="O3195" s="2">
        <v>2.2373300000000001E-5</v>
      </c>
      <c r="P3195" s="2">
        <v>3.5717800000000001E-6</v>
      </c>
      <c r="Q3195" s="2">
        <v>6.3344600000000005E-7</v>
      </c>
      <c r="R3195" s="2">
        <v>1.2515200000000001E-7</v>
      </c>
      <c r="S3195" s="2">
        <v>2.7479399999999999E-8</v>
      </c>
      <c r="T3195" s="2">
        <v>6.6709800000000001E-9</v>
      </c>
      <c r="U3195" s="2">
        <v>1.77915E-9</v>
      </c>
      <c r="V3195" s="2">
        <v>5.1775E-10</v>
      </c>
      <c r="W3195" s="2">
        <v>1.63298E-10</v>
      </c>
      <c r="X3195" s="2">
        <v>5.5460200000000001E-11</v>
      </c>
      <c r="Y3195" s="2">
        <v>2.0160100000000001E-11</v>
      </c>
      <c r="Z3195" s="2">
        <v>7.7998300000000003E-12</v>
      </c>
      <c r="AA3195" s="2">
        <v>3.19544E-12</v>
      </c>
      <c r="AB3195" s="2">
        <v>1.3797500000000001E-12</v>
      </c>
      <c r="AC3195" s="2">
        <v>6.2524800000000004E-13</v>
      </c>
      <c r="AD3195" s="2">
        <v>2.96219E-13</v>
      </c>
      <c r="AE3195" s="2">
        <v>1.46207E-13</v>
      </c>
      <c r="AF3195" s="2">
        <v>7.4945099999999997E-14</v>
      </c>
    </row>
    <row r="3196" spans="1:32" x14ac:dyDescent="0.35">
      <c r="A3196">
        <v>6</v>
      </c>
      <c r="B3196">
        <v>0</v>
      </c>
      <c r="C3196">
        <v>0</v>
      </c>
      <c r="D3196">
        <v>0</v>
      </c>
      <c r="E3196" s="2">
        <v>4.6029800000000002E-13</v>
      </c>
      <c r="F3196">
        <v>4.2910300000000001E-4</v>
      </c>
      <c r="G3196">
        <v>0.17845800000000001</v>
      </c>
      <c r="H3196">
        <v>0.55824399999999996</v>
      </c>
      <c r="I3196">
        <v>0.229742</v>
      </c>
      <c r="J3196">
        <v>3.7171599999999999E-2</v>
      </c>
      <c r="K3196">
        <v>4.1347600000000003E-3</v>
      </c>
      <c r="L3196">
        <v>4.2000199999999999E-4</v>
      </c>
      <c r="M3196" s="2">
        <v>4.4722299999999997E-5</v>
      </c>
      <c r="N3196" s="2">
        <v>5.31712E-6</v>
      </c>
      <c r="O3196" s="2">
        <v>7.2377600000000004E-7</v>
      </c>
      <c r="P3196" s="2">
        <v>1.1346600000000001E-7</v>
      </c>
      <c r="Q3196" s="2">
        <v>2.0412800000000001E-8</v>
      </c>
      <c r="R3196" s="2">
        <v>4.18041E-9</v>
      </c>
      <c r="S3196" s="2">
        <v>9.650759999999999E-10</v>
      </c>
      <c r="T3196" s="2">
        <v>2.486E-10</v>
      </c>
      <c r="U3196" s="2">
        <v>7.0753300000000006E-11</v>
      </c>
      <c r="V3196" s="2">
        <v>2.2043599999999999E-11</v>
      </c>
      <c r="W3196" s="2">
        <v>7.4547400000000002E-12</v>
      </c>
      <c r="X3196" s="2">
        <v>2.7156200000000001E-12</v>
      </c>
      <c r="Y3196" s="2">
        <v>1.0582700000000001E-12</v>
      </c>
      <c r="Z3196" s="2">
        <v>4.3846899999999998E-13</v>
      </c>
      <c r="AA3196" s="2">
        <v>1.92087E-13</v>
      </c>
      <c r="AB3196" s="2">
        <v>8.8538599999999994E-14</v>
      </c>
      <c r="AC3196" s="2">
        <v>4.2749500000000003E-14</v>
      </c>
      <c r="AD3196" s="2">
        <v>2.15367E-14</v>
      </c>
      <c r="AE3196" s="2">
        <v>1.1281E-14</v>
      </c>
      <c r="AF3196" s="2">
        <v>6.1243200000000001E-15</v>
      </c>
    </row>
    <row r="3197" spans="1:32" x14ac:dyDescent="0.35">
      <c r="A3197">
        <v>5</v>
      </c>
      <c r="B3197">
        <v>0</v>
      </c>
      <c r="C3197">
        <v>0</v>
      </c>
      <c r="D3197">
        <v>0</v>
      </c>
      <c r="E3197" s="2">
        <v>9.1140499999999996E-6</v>
      </c>
      <c r="F3197">
        <v>0.132831</v>
      </c>
      <c r="G3197">
        <v>0.63669799999999999</v>
      </c>
      <c r="H3197">
        <v>0.21037</v>
      </c>
      <c r="I3197">
        <v>2.2320900000000001E-2</v>
      </c>
      <c r="J3197">
        <v>1.6157599999999999E-3</v>
      </c>
      <c r="K3197">
        <v>1.13651E-4</v>
      </c>
      <c r="L3197" s="2">
        <v>9.0327700000000006E-6</v>
      </c>
      <c r="M3197" s="2">
        <v>8.5832700000000001E-7</v>
      </c>
      <c r="N3197" s="2">
        <v>9.8844299999999998E-8</v>
      </c>
      <c r="O3197" s="2">
        <v>1.3719100000000001E-8</v>
      </c>
      <c r="P3197" s="2">
        <v>2.26452E-9</v>
      </c>
      <c r="Q3197" s="2">
        <v>4.3751199999999999E-10</v>
      </c>
      <c r="R3197" s="2">
        <v>9.7365000000000004E-11</v>
      </c>
      <c r="S3197" s="2">
        <v>2.4585200000000001E-11</v>
      </c>
      <c r="T3197" s="2">
        <v>6.9480900000000001E-12</v>
      </c>
      <c r="U3197" s="2">
        <v>2.1711299999999999E-12</v>
      </c>
      <c r="V3197" s="2">
        <v>7.4209799999999999E-13</v>
      </c>
      <c r="W3197" s="2">
        <v>2.7484299999999998E-13</v>
      </c>
      <c r="X3197" s="2">
        <v>1.09384E-13</v>
      </c>
      <c r="Y3197" s="2">
        <v>4.6441499999999997E-14</v>
      </c>
      <c r="Z3197" s="2">
        <v>2.0901300000000001E-14</v>
      </c>
      <c r="AA3197" s="2">
        <v>9.9154700000000002E-15</v>
      </c>
      <c r="AB3197" s="2">
        <v>4.9337699999999997E-15</v>
      </c>
      <c r="AC3197" s="2">
        <v>2.5637299999999999E-15</v>
      </c>
      <c r="AD3197" s="2">
        <v>1.3858400000000001E-15</v>
      </c>
      <c r="AE3197" s="2">
        <v>7.7661799999999995E-16</v>
      </c>
      <c r="AF3197" s="2">
        <v>4.4981000000000001E-16</v>
      </c>
    </row>
    <row r="3198" spans="1:32" x14ac:dyDescent="0.35">
      <c r="A3198">
        <v>4</v>
      </c>
      <c r="B3198">
        <v>0</v>
      </c>
      <c r="C3198">
        <v>0</v>
      </c>
      <c r="D3198" s="2">
        <v>9.901219999999999E-10</v>
      </c>
      <c r="E3198">
        <v>7.6554700000000003E-2</v>
      </c>
      <c r="F3198">
        <v>0.73347899999999999</v>
      </c>
      <c r="G3198">
        <v>0.17845800000000001</v>
      </c>
      <c r="H3198">
        <v>1.04481E-2</v>
      </c>
      <c r="I3198">
        <v>4.27584E-4</v>
      </c>
      <c r="J3198" s="2">
        <v>1.9088699999999999E-5</v>
      </c>
      <c r="K3198" s="2">
        <v>1.0831400000000001E-6</v>
      </c>
      <c r="L3198" s="2">
        <v>8.0980199999999999E-8</v>
      </c>
      <c r="M3198" s="2">
        <v>7.9086700000000006E-9</v>
      </c>
      <c r="N3198" s="2">
        <v>9.8486000000000005E-10</v>
      </c>
      <c r="O3198" s="2">
        <v>1.5209599999999999E-10</v>
      </c>
      <c r="P3198" s="2">
        <v>2.8359000000000001E-11</v>
      </c>
      <c r="Q3198" s="2">
        <v>6.2318299999999997E-12</v>
      </c>
      <c r="R3198" s="2">
        <v>1.5802700000000001E-12</v>
      </c>
      <c r="S3198" s="2">
        <v>4.5410700000000001E-13</v>
      </c>
      <c r="T3198" s="2">
        <v>1.45594E-13</v>
      </c>
      <c r="U3198" s="2">
        <v>5.1395799999999999E-14</v>
      </c>
      <c r="V3198" s="2">
        <v>1.9750499999999999E-14</v>
      </c>
      <c r="W3198" s="2">
        <v>8.1822699999999995E-15</v>
      </c>
      <c r="X3198" s="2">
        <v>3.6239800000000002E-15</v>
      </c>
      <c r="Y3198" s="2">
        <v>1.70366E-15</v>
      </c>
      <c r="Z3198" s="2">
        <v>8.4480500000000003E-16</v>
      </c>
      <c r="AA3198" s="2">
        <v>4.3949500000000001E-16</v>
      </c>
      <c r="AB3198" s="2">
        <v>2.3873799999999998E-16</v>
      </c>
      <c r="AC3198" s="2">
        <v>1.3485299999999999E-16</v>
      </c>
      <c r="AD3198" s="2">
        <v>7.8921899999999999E-17</v>
      </c>
      <c r="AE3198" s="2">
        <v>4.7702000000000001E-17</v>
      </c>
      <c r="AF3198" s="2">
        <v>2.9692500000000001E-17</v>
      </c>
    </row>
    <row r="3199" spans="1:32" x14ac:dyDescent="0.35">
      <c r="A3199">
        <v>3</v>
      </c>
      <c r="B3199">
        <v>0</v>
      </c>
      <c r="C3199">
        <v>0</v>
      </c>
      <c r="D3199">
        <v>2.2750099999999999E-2</v>
      </c>
      <c r="E3199">
        <v>0.84687199999999996</v>
      </c>
      <c r="F3199">
        <v>0.132831</v>
      </c>
      <c r="G3199">
        <v>3.19032E-3</v>
      </c>
      <c r="H3199" s="2">
        <v>5.9978700000000002E-5</v>
      </c>
      <c r="I3199" s="2">
        <v>1.53135E-6</v>
      </c>
      <c r="J3199" s="2">
        <v>5.9871200000000005E-8</v>
      </c>
      <c r="K3199" s="2">
        <v>3.5373299999999998E-9</v>
      </c>
      <c r="L3199" s="2">
        <v>3.0067299999999998E-10</v>
      </c>
      <c r="M3199" s="2">
        <v>3.4848600000000001E-11</v>
      </c>
      <c r="N3199" s="2">
        <v>5.2465899999999998E-12</v>
      </c>
      <c r="O3199" s="2">
        <v>9.8462900000000004E-13</v>
      </c>
      <c r="P3199" s="2">
        <v>2.22602E-13</v>
      </c>
      <c r="Q3199" s="2">
        <v>5.8943900000000004E-14</v>
      </c>
      <c r="R3199" s="2">
        <v>1.7863399999999999E-14</v>
      </c>
      <c r="S3199" s="2">
        <v>6.07905E-15</v>
      </c>
      <c r="T3199" s="2">
        <v>2.2866799999999999E-15</v>
      </c>
      <c r="U3199" s="2">
        <v>9.3835999999999993E-16</v>
      </c>
      <c r="V3199" s="2">
        <v>4.15486E-16</v>
      </c>
      <c r="W3199" s="2">
        <v>1.9667200000000001E-16</v>
      </c>
      <c r="X3199" s="2">
        <v>9.8746300000000003E-17</v>
      </c>
      <c r="Y3199" s="2">
        <v>5.2238299999999997E-17</v>
      </c>
      <c r="Z3199" s="2">
        <v>2.8950799999999999E-17</v>
      </c>
      <c r="AA3199" s="2">
        <v>1.6726099999999999E-17</v>
      </c>
      <c r="AB3199" s="2">
        <v>1.00309E-17</v>
      </c>
      <c r="AC3199" s="2">
        <v>6.2213099999999999E-18</v>
      </c>
      <c r="AD3199" s="2">
        <v>3.9776000000000003E-18</v>
      </c>
      <c r="AE3199" s="2">
        <v>2.61411E-18</v>
      </c>
      <c r="AF3199" s="2">
        <v>1.7615900000000002E-18</v>
      </c>
    </row>
    <row r="3200" spans="1:32" x14ac:dyDescent="0.35">
      <c r="A3200">
        <v>2</v>
      </c>
      <c r="B3200">
        <v>0</v>
      </c>
      <c r="C3200">
        <v>4.2911700000000002E-4</v>
      </c>
      <c r="D3200">
        <v>0.95450000000000002</v>
      </c>
      <c r="E3200">
        <v>7.6554700000000003E-2</v>
      </c>
      <c r="F3200">
        <v>4.2910300000000001E-4</v>
      </c>
      <c r="G3200" s="2">
        <v>2.7434100000000001E-6</v>
      </c>
      <c r="H3200" s="2">
        <v>3.6378999999999998E-8</v>
      </c>
      <c r="I3200" s="2">
        <v>9.9000900000000007E-10</v>
      </c>
      <c r="J3200" s="2">
        <v>4.9037099999999999E-11</v>
      </c>
      <c r="K3200" s="2">
        <v>3.92374E-12</v>
      </c>
      <c r="L3200" s="2">
        <v>4.59956E-13</v>
      </c>
      <c r="M3200" s="2">
        <v>7.3196800000000002E-14</v>
      </c>
      <c r="N3200" s="2">
        <v>1.49121E-14</v>
      </c>
      <c r="O3200" s="2">
        <v>3.7168E-15</v>
      </c>
      <c r="P3200" s="2">
        <v>1.0941E-15</v>
      </c>
      <c r="Q3200" s="2">
        <v>3.6995500000000001E-16</v>
      </c>
      <c r="R3200" s="2">
        <v>1.4056299999999999E-16</v>
      </c>
      <c r="S3200" s="2">
        <v>5.8957499999999995E-17</v>
      </c>
      <c r="T3200" s="2">
        <v>2.6910400000000001E-17</v>
      </c>
      <c r="U3200" s="2">
        <v>1.32104E-17</v>
      </c>
      <c r="V3200" s="2">
        <v>6.9074800000000002E-18</v>
      </c>
      <c r="W3200" s="2">
        <v>3.81619E-18</v>
      </c>
      <c r="X3200" s="2">
        <v>2.2126499999999999E-18</v>
      </c>
      <c r="Y3200" s="2">
        <v>1.3387199999999999E-18</v>
      </c>
      <c r="Z3200" s="2">
        <v>8.4111300000000001E-19</v>
      </c>
      <c r="AA3200" s="2">
        <v>5.4652599999999996E-19</v>
      </c>
      <c r="AB3200" s="2">
        <v>3.6593999999999999E-19</v>
      </c>
      <c r="AC3200" s="2">
        <v>2.5171999999999999E-19</v>
      </c>
      <c r="AD3200" s="2">
        <v>1.7740699999999999E-19</v>
      </c>
      <c r="AE3200" s="2">
        <v>1.27808E-19</v>
      </c>
      <c r="AF3200" s="2">
        <v>9.3926699999999999E-20</v>
      </c>
    </row>
    <row r="3201" spans="1:32" x14ac:dyDescent="0.35">
      <c r="A3201">
        <v>1</v>
      </c>
      <c r="B3201">
        <v>0</v>
      </c>
      <c r="C3201">
        <v>0.99914199999999997</v>
      </c>
      <c r="D3201">
        <v>2.2750099999999999E-2</v>
      </c>
      <c r="E3201" s="2">
        <v>9.1140499999999996E-6</v>
      </c>
      <c r="F3201" s="2">
        <v>1.3872199999999999E-8</v>
      </c>
      <c r="G3201" s="2">
        <v>9.8963100000000006E-11</v>
      </c>
      <c r="H3201" s="2">
        <v>2.22347E-12</v>
      </c>
      <c r="I3201" s="2">
        <v>1.13106E-13</v>
      </c>
      <c r="J3201" s="2">
        <v>1.0371699999999999E-14</v>
      </c>
      <c r="K3201" s="2">
        <v>1.4687400000000001E-15</v>
      </c>
      <c r="L3201" s="2">
        <v>2.8873000000000001E-16</v>
      </c>
      <c r="M3201" s="2">
        <v>7.3093499999999994E-17</v>
      </c>
      <c r="N3201" s="2">
        <v>2.25727E-17</v>
      </c>
      <c r="O3201" s="2">
        <v>8.1707700000000005E-18</v>
      </c>
      <c r="P3201" s="2">
        <v>3.3642000000000002E-18</v>
      </c>
      <c r="Q3201" s="2">
        <v>1.53979E-18</v>
      </c>
      <c r="R3201" s="2">
        <v>7.6956299999999999E-19</v>
      </c>
      <c r="S3201" s="2">
        <v>4.14104E-19</v>
      </c>
      <c r="T3201" s="2">
        <v>2.3723000000000002E-19</v>
      </c>
      <c r="U3201" s="2">
        <v>1.4337499999999999E-19</v>
      </c>
      <c r="V3201" s="2">
        <v>9.0739699999999998E-20</v>
      </c>
      <c r="W3201" s="2">
        <v>5.9769699999999995E-20</v>
      </c>
      <c r="X3201" s="2">
        <v>4.0767500000000002E-20</v>
      </c>
      <c r="Y3201" s="2">
        <v>2.8671100000000002E-20</v>
      </c>
      <c r="Z3201" s="2">
        <v>2.0716200000000001E-20</v>
      </c>
      <c r="AA3201" s="2">
        <v>1.5331299999999999E-20</v>
      </c>
      <c r="AB3201" s="2">
        <v>1.1591E-20</v>
      </c>
      <c r="AC3201" s="2">
        <v>8.9320500000000001E-21</v>
      </c>
      <c r="AD3201" s="2">
        <v>7.0021399999999994E-21</v>
      </c>
      <c r="AE3201" s="2">
        <v>5.5747500000000002E-21</v>
      </c>
      <c r="AF3201" s="2">
        <v>4.5008400000000002E-21</v>
      </c>
    </row>
    <row r="3202" spans="1:32" x14ac:dyDescent="0.35">
      <c r="A3202">
        <v>0</v>
      </c>
      <c r="B3202">
        <v>1</v>
      </c>
      <c r="C3202">
        <v>4.2911700000000002E-4</v>
      </c>
      <c r="D3202" s="2">
        <v>9.901219999999999E-10</v>
      </c>
      <c r="E3202" s="2">
        <v>4.6024500000000002E-13</v>
      </c>
      <c r="F3202" s="2">
        <v>3.72498E-15</v>
      </c>
      <c r="G3202" s="2">
        <v>1.41336E-16</v>
      </c>
      <c r="H3202" s="2">
        <v>1.3355E-17</v>
      </c>
      <c r="I3202" s="2">
        <v>2.2540399999999998E-18</v>
      </c>
      <c r="J3202" s="2">
        <v>5.6223400000000004E-19</v>
      </c>
      <c r="K3202" s="2">
        <v>1.8466099999999999E-19</v>
      </c>
      <c r="L3202" s="2">
        <v>7.41513E-20</v>
      </c>
      <c r="M3202" s="2">
        <v>3.46356E-20</v>
      </c>
      <c r="N3202" s="2">
        <v>1.8178100000000001E-20</v>
      </c>
      <c r="O3202" s="2">
        <v>1.04571E-20</v>
      </c>
      <c r="P3202" s="2">
        <v>6.4742400000000002E-21</v>
      </c>
      <c r="Q3202" s="2">
        <v>4.2552E-21</v>
      </c>
      <c r="R3202" s="2">
        <v>2.9379300000000001E-21</v>
      </c>
      <c r="S3202" s="2">
        <v>2.1134999999999999E-21</v>
      </c>
      <c r="T3202" s="2">
        <v>1.5739499999999999E-21</v>
      </c>
      <c r="U3202" s="2">
        <v>1.20715E-21</v>
      </c>
      <c r="V3202" s="2">
        <v>9.4948600000000009E-22</v>
      </c>
      <c r="W3202" s="2">
        <v>7.6328000000000003E-22</v>
      </c>
      <c r="X3202" s="2">
        <v>6.2533699999999995E-22</v>
      </c>
      <c r="Y3202" s="2">
        <v>5.2089599999999997E-22</v>
      </c>
      <c r="Z3202" s="2">
        <v>4.4028200000000003E-22</v>
      </c>
      <c r="AA3202" s="2">
        <v>3.7698400000000002E-22</v>
      </c>
      <c r="AB3202" s="2">
        <v>3.26517E-22</v>
      </c>
      <c r="AC3202" s="2">
        <v>2.8572099999999999E-22</v>
      </c>
      <c r="AD3202" s="2">
        <v>2.5233300000000001E-22</v>
      </c>
      <c r="AE3202" s="2">
        <v>2.2470000000000002E-22</v>
      </c>
      <c r="AF3202" s="2">
        <v>2.0159500000000001E-22</v>
      </c>
    </row>
    <row r="3204" spans="1:32" x14ac:dyDescent="0.35">
      <c r="A3204" t="s">
        <v>1339</v>
      </c>
    </row>
    <row r="3205" spans="1:32" x14ac:dyDescent="0.35">
      <c r="A3205" t="s">
        <v>117</v>
      </c>
      <c r="B3205" t="s">
        <v>502</v>
      </c>
      <c r="C3205" t="s">
        <v>1340</v>
      </c>
      <c r="D3205" t="s">
        <v>480</v>
      </c>
      <c r="E3205" t="s">
        <v>1254</v>
      </c>
      <c r="F3205" t="s">
        <v>1341</v>
      </c>
    </row>
    <row r="3206" spans="1:32" x14ac:dyDescent="0.35">
      <c r="A3206">
        <v>1</v>
      </c>
      <c r="B3206">
        <v>1982</v>
      </c>
      <c r="C3206" t="s">
        <v>1342</v>
      </c>
      <c r="D3206">
        <v>1</v>
      </c>
      <c r="E3206">
        <v>4</v>
      </c>
      <c r="F3206" s="2">
        <v>1.7463099999999999E-9</v>
      </c>
    </row>
    <row r="3207" spans="1:32" x14ac:dyDescent="0.35">
      <c r="A3207">
        <v>1</v>
      </c>
      <c r="B3207">
        <v>1982</v>
      </c>
      <c r="C3207" t="s">
        <v>1342</v>
      </c>
      <c r="D3207">
        <v>1</v>
      </c>
      <c r="E3207">
        <v>6</v>
      </c>
      <c r="F3207" s="2">
        <v>3.4227700000000002E-9</v>
      </c>
    </row>
    <row r="3208" spans="1:32" x14ac:dyDescent="0.35">
      <c r="A3208">
        <v>1</v>
      </c>
      <c r="B3208">
        <v>1982</v>
      </c>
      <c r="C3208" t="s">
        <v>1342</v>
      </c>
      <c r="D3208">
        <v>1</v>
      </c>
      <c r="E3208">
        <v>8</v>
      </c>
      <c r="F3208" s="2">
        <v>3.5167899999999998E-9</v>
      </c>
    </row>
    <row r="3209" spans="1:32" x14ac:dyDescent="0.35">
      <c r="A3209">
        <v>1</v>
      </c>
      <c r="B3209">
        <v>1982</v>
      </c>
      <c r="C3209" t="s">
        <v>1342</v>
      </c>
      <c r="D3209">
        <v>1</v>
      </c>
      <c r="E3209">
        <v>10</v>
      </c>
      <c r="F3209" s="2">
        <v>3.6244600000000001E-9</v>
      </c>
    </row>
    <row r="3210" spans="1:32" x14ac:dyDescent="0.35">
      <c r="A3210">
        <v>1</v>
      </c>
      <c r="B3210">
        <v>1982</v>
      </c>
      <c r="C3210" t="s">
        <v>1342</v>
      </c>
      <c r="D3210">
        <v>1</v>
      </c>
      <c r="E3210">
        <v>12</v>
      </c>
      <c r="F3210" s="2">
        <v>3.7489400000000001E-9</v>
      </c>
    </row>
    <row r="3211" spans="1:32" x14ac:dyDescent="0.35">
      <c r="A3211">
        <v>1</v>
      </c>
      <c r="B3211">
        <v>1982</v>
      </c>
      <c r="C3211" t="s">
        <v>1342</v>
      </c>
      <c r="D3211">
        <v>1</v>
      </c>
      <c r="E3211">
        <v>14</v>
      </c>
      <c r="F3211" s="2">
        <v>3.8944999999999997E-9</v>
      </c>
    </row>
    <row r="3212" spans="1:32" x14ac:dyDescent="0.35">
      <c r="A3212">
        <v>1</v>
      </c>
      <c r="B3212">
        <v>1982</v>
      </c>
      <c r="C3212" t="s">
        <v>1342</v>
      </c>
      <c r="D3212">
        <v>1</v>
      </c>
      <c r="E3212">
        <v>16</v>
      </c>
      <c r="F3212" s="2">
        <v>4.07207E-9</v>
      </c>
    </row>
    <row r="3213" spans="1:32" x14ac:dyDescent="0.35">
      <c r="A3213">
        <v>1</v>
      </c>
      <c r="B3213">
        <v>1982</v>
      </c>
      <c r="C3213" t="s">
        <v>1342</v>
      </c>
      <c r="D3213">
        <v>1</v>
      </c>
      <c r="E3213">
        <v>18</v>
      </c>
      <c r="F3213" s="2">
        <v>4.4625100000000001E-9</v>
      </c>
    </row>
    <row r="3214" spans="1:32" x14ac:dyDescent="0.35">
      <c r="A3214">
        <v>1</v>
      </c>
      <c r="B3214">
        <v>1982</v>
      </c>
      <c r="C3214" t="s">
        <v>1342</v>
      </c>
      <c r="D3214">
        <v>1</v>
      </c>
      <c r="E3214">
        <v>20</v>
      </c>
      <c r="F3214" s="2">
        <v>9.4601699999999996E-9</v>
      </c>
    </row>
    <row r="3215" spans="1:32" x14ac:dyDescent="0.35">
      <c r="A3215">
        <v>1</v>
      </c>
      <c r="B3215">
        <v>1982</v>
      </c>
      <c r="C3215" t="s">
        <v>1342</v>
      </c>
      <c r="D3215">
        <v>1</v>
      </c>
      <c r="E3215">
        <v>22</v>
      </c>
      <c r="F3215" s="2">
        <v>1.04273E-7</v>
      </c>
    </row>
    <row r="3216" spans="1:32" x14ac:dyDescent="0.35">
      <c r="A3216">
        <v>1</v>
      </c>
      <c r="B3216">
        <v>1982</v>
      </c>
      <c r="C3216" t="s">
        <v>1342</v>
      </c>
      <c r="D3216">
        <v>1</v>
      </c>
      <c r="E3216">
        <v>24</v>
      </c>
      <c r="F3216" s="2">
        <v>1.5557E-6</v>
      </c>
    </row>
    <row r="3217" spans="1:6" x14ac:dyDescent="0.35">
      <c r="A3217">
        <v>1</v>
      </c>
      <c r="B3217">
        <v>1982</v>
      </c>
      <c r="C3217" t="s">
        <v>1342</v>
      </c>
      <c r="D3217">
        <v>1</v>
      </c>
      <c r="E3217">
        <v>26</v>
      </c>
      <c r="F3217" s="2">
        <v>1.8715600000000001E-5</v>
      </c>
    </row>
    <row r="3218" spans="1:6" x14ac:dyDescent="0.35">
      <c r="A3218">
        <v>1</v>
      </c>
      <c r="B3218">
        <v>1982</v>
      </c>
      <c r="C3218" t="s">
        <v>1342</v>
      </c>
      <c r="D3218">
        <v>1</v>
      </c>
      <c r="E3218">
        <v>28</v>
      </c>
      <c r="F3218" s="2">
        <v>1.74735E-4</v>
      </c>
    </row>
    <row r="3219" spans="1:6" x14ac:dyDescent="0.35">
      <c r="A3219">
        <v>1</v>
      </c>
      <c r="B3219">
        <v>1982</v>
      </c>
      <c r="C3219" t="s">
        <v>1342</v>
      </c>
      <c r="D3219">
        <v>1</v>
      </c>
      <c r="E3219">
        <v>30</v>
      </c>
      <c r="F3219">
        <v>1.2628400000000001E-3</v>
      </c>
    </row>
    <row r="3220" spans="1:6" x14ac:dyDescent="0.35">
      <c r="A3220">
        <v>1</v>
      </c>
      <c r="B3220">
        <v>1982</v>
      </c>
      <c r="C3220" t="s">
        <v>1342</v>
      </c>
      <c r="D3220">
        <v>1</v>
      </c>
      <c r="E3220">
        <v>32</v>
      </c>
      <c r="F3220">
        <v>7.0633500000000004E-3</v>
      </c>
    </row>
    <row r="3221" spans="1:6" x14ac:dyDescent="0.35">
      <c r="A3221">
        <v>1</v>
      </c>
      <c r="B3221">
        <v>1982</v>
      </c>
      <c r="C3221" t="s">
        <v>1342</v>
      </c>
      <c r="D3221">
        <v>1</v>
      </c>
      <c r="E3221">
        <v>34</v>
      </c>
      <c r="F3221">
        <v>3.05746E-2</v>
      </c>
    </row>
    <row r="3222" spans="1:6" x14ac:dyDescent="0.35">
      <c r="A3222">
        <v>1</v>
      </c>
      <c r="B3222">
        <v>1982</v>
      </c>
      <c r="C3222" t="s">
        <v>1342</v>
      </c>
      <c r="D3222">
        <v>1</v>
      </c>
      <c r="E3222">
        <v>36</v>
      </c>
      <c r="F3222">
        <v>0.102423</v>
      </c>
    </row>
    <row r="3223" spans="1:6" x14ac:dyDescent="0.35">
      <c r="A3223">
        <v>1</v>
      </c>
      <c r="B3223">
        <v>1982</v>
      </c>
      <c r="C3223" t="s">
        <v>1342</v>
      </c>
      <c r="D3223">
        <v>1</v>
      </c>
      <c r="E3223">
        <v>38</v>
      </c>
      <c r="F3223">
        <v>0.26553100000000002</v>
      </c>
    </row>
    <row r="3224" spans="1:6" x14ac:dyDescent="0.35">
      <c r="A3224">
        <v>1</v>
      </c>
      <c r="B3224">
        <v>1982</v>
      </c>
      <c r="C3224" t="s">
        <v>1342</v>
      </c>
      <c r="D3224">
        <v>1</v>
      </c>
      <c r="E3224">
        <v>40</v>
      </c>
      <c r="F3224">
        <v>0.53274699999999997</v>
      </c>
    </row>
    <row r="3225" spans="1:6" x14ac:dyDescent="0.35">
      <c r="A3225">
        <v>1</v>
      </c>
      <c r="B3225">
        <v>1982</v>
      </c>
      <c r="C3225" t="s">
        <v>1342</v>
      </c>
      <c r="D3225">
        <v>1</v>
      </c>
      <c r="E3225">
        <v>42</v>
      </c>
      <c r="F3225">
        <v>0.82720199999999999</v>
      </c>
    </row>
    <row r="3226" spans="1:6" x14ac:dyDescent="0.35">
      <c r="A3226">
        <v>1</v>
      </c>
      <c r="B3226">
        <v>1982</v>
      </c>
      <c r="C3226" t="s">
        <v>1342</v>
      </c>
      <c r="D3226">
        <v>1</v>
      </c>
      <c r="E3226">
        <v>44</v>
      </c>
      <c r="F3226">
        <v>0.99401600000000001</v>
      </c>
    </row>
    <row r="3227" spans="1:6" x14ac:dyDescent="0.35">
      <c r="A3227">
        <v>1</v>
      </c>
      <c r="B3227">
        <v>1982</v>
      </c>
      <c r="C3227" t="s">
        <v>1342</v>
      </c>
      <c r="D3227">
        <v>1</v>
      </c>
      <c r="E3227">
        <v>46</v>
      </c>
      <c r="F3227">
        <v>0.99999899999999997</v>
      </c>
    </row>
    <row r="3228" spans="1:6" x14ac:dyDescent="0.35">
      <c r="A3228">
        <v>1</v>
      </c>
      <c r="B3228">
        <v>1982</v>
      </c>
      <c r="C3228" t="s">
        <v>1342</v>
      </c>
      <c r="D3228">
        <v>1</v>
      </c>
      <c r="E3228">
        <v>48</v>
      </c>
      <c r="F3228">
        <v>0.99664600000000003</v>
      </c>
    </row>
    <row r="3229" spans="1:6" x14ac:dyDescent="0.35">
      <c r="A3229">
        <v>1</v>
      </c>
      <c r="B3229">
        <v>1982</v>
      </c>
      <c r="C3229" t="s">
        <v>1342</v>
      </c>
      <c r="D3229">
        <v>1</v>
      </c>
      <c r="E3229">
        <v>50</v>
      </c>
      <c r="F3229">
        <v>0.98257099999999997</v>
      </c>
    </row>
    <row r="3230" spans="1:6" x14ac:dyDescent="0.35">
      <c r="A3230">
        <v>1</v>
      </c>
      <c r="B3230">
        <v>1982</v>
      </c>
      <c r="C3230" t="s">
        <v>1342</v>
      </c>
      <c r="D3230">
        <v>1</v>
      </c>
      <c r="E3230">
        <v>52</v>
      </c>
      <c r="F3230">
        <v>0.95796300000000001</v>
      </c>
    </row>
    <row r="3231" spans="1:6" x14ac:dyDescent="0.35">
      <c r="A3231">
        <v>1</v>
      </c>
      <c r="B3231">
        <v>1982</v>
      </c>
      <c r="C3231" t="s">
        <v>1342</v>
      </c>
      <c r="D3231">
        <v>1</v>
      </c>
      <c r="E3231">
        <v>54</v>
      </c>
      <c r="F3231">
        <v>0.92362299999999997</v>
      </c>
    </row>
    <row r="3232" spans="1:6" x14ac:dyDescent="0.35">
      <c r="A3232">
        <v>1</v>
      </c>
      <c r="B3232">
        <v>1982</v>
      </c>
      <c r="C3232" t="s">
        <v>1342</v>
      </c>
      <c r="D3232">
        <v>1</v>
      </c>
      <c r="E3232">
        <v>56</v>
      </c>
      <c r="F3232">
        <v>0.88064699999999996</v>
      </c>
    </row>
    <row r="3233" spans="1:6" x14ac:dyDescent="0.35">
      <c r="A3233">
        <v>1</v>
      </c>
      <c r="B3233">
        <v>1982</v>
      </c>
      <c r="C3233" t="s">
        <v>1342</v>
      </c>
      <c r="D3233">
        <v>1</v>
      </c>
      <c r="E3233">
        <v>58</v>
      </c>
      <c r="F3233">
        <v>0.83036799999999999</v>
      </c>
    </row>
    <row r="3234" spans="1:6" x14ac:dyDescent="0.35">
      <c r="A3234">
        <v>1</v>
      </c>
      <c r="B3234">
        <v>1982</v>
      </c>
      <c r="C3234" t="s">
        <v>1342</v>
      </c>
      <c r="D3234">
        <v>1</v>
      </c>
      <c r="E3234">
        <v>60</v>
      </c>
      <c r="F3234">
        <v>0.774285</v>
      </c>
    </row>
    <row r="3235" spans="1:6" x14ac:dyDescent="0.35">
      <c r="A3235">
        <v>1</v>
      </c>
      <c r="B3235">
        <v>1982</v>
      </c>
      <c r="C3235" t="s">
        <v>1342</v>
      </c>
      <c r="D3235">
        <v>1</v>
      </c>
      <c r="E3235">
        <v>62</v>
      </c>
      <c r="F3235">
        <v>0.71399100000000004</v>
      </c>
    </row>
    <row r="3236" spans="1:6" x14ac:dyDescent="0.35">
      <c r="A3236">
        <v>1</v>
      </c>
      <c r="B3236">
        <v>1982</v>
      </c>
      <c r="C3236" t="s">
        <v>1342</v>
      </c>
      <c r="D3236">
        <v>1</v>
      </c>
      <c r="E3236">
        <v>64</v>
      </c>
      <c r="F3236">
        <v>0.65109700000000004</v>
      </c>
    </row>
    <row r="3237" spans="1:6" x14ac:dyDescent="0.35">
      <c r="A3237">
        <v>1</v>
      </c>
      <c r="B3237">
        <v>1982</v>
      </c>
      <c r="C3237" t="s">
        <v>1342</v>
      </c>
      <c r="D3237">
        <v>1</v>
      </c>
      <c r="E3237">
        <v>66</v>
      </c>
      <c r="F3237">
        <v>0.58716500000000005</v>
      </c>
    </row>
    <row r="3238" spans="1:6" x14ac:dyDescent="0.35">
      <c r="A3238">
        <v>1</v>
      </c>
      <c r="B3238">
        <v>1982</v>
      </c>
      <c r="C3238" t="s">
        <v>1342</v>
      </c>
      <c r="D3238">
        <v>1</v>
      </c>
      <c r="E3238">
        <v>68</v>
      </c>
      <c r="F3238">
        <v>0.523644</v>
      </c>
    </row>
    <row r="3239" spans="1:6" x14ac:dyDescent="0.35">
      <c r="A3239">
        <v>1</v>
      </c>
      <c r="B3239">
        <v>1982</v>
      </c>
      <c r="C3239" t="s">
        <v>1342</v>
      </c>
      <c r="D3239">
        <v>1</v>
      </c>
      <c r="E3239">
        <v>70</v>
      </c>
      <c r="F3239">
        <v>0.46182099999999998</v>
      </c>
    </row>
    <row r="3240" spans="1:6" x14ac:dyDescent="0.35">
      <c r="A3240">
        <v>1</v>
      </c>
      <c r="B3240">
        <v>1982</v>
      </c>
      <c r="C3240" t="s">
        <v>1342</v>
      </c>
      <c r="D3240">
        <v>1</v>
      </c>
      <c r="E3240">
        <v>72</v>
      </c>
      <c r="F3240">
        <v>0.40278399999999998</v>
      </c>
    </row>
    <row r="3241" spans="1:6" x14ac:dyDescent="0.35">
      <c r="A3241">
        <v>1</v>
      </c>
      <c r="B3241">
        <v>1982</v>
      </c>
      <c r="C3241" t="s">
        <v>1342</v>
      </c>
      <c r="D3241">
        <v>1</v>
      </c>
      <c r="E3241">
        <v>74</v>
      </c>
      <c r="F3241">
        <v>0.34740300000000002</v>
      </c>
    </row>
    <row r="3242" spans="1:6" x14ac:dyDescent="0.35">
      <c r="A3242">
        <v>1</v>
      </c>
      <c r="B3242">
        <v>1982</v>
      </c>
      <c r="C3242" t="s">
        <v>1342</v>
      </c>
      <c r="D3242">
        <v>1</v>
      </c>
      <c r="E3242">
        <v>76</v>
      </c>
      <c r="F3242">
        <v>0.29631600000000002</v>
      </c>
    </row>
    <row r="3243" spans="1:6" x14ac:dyDescent="0.35">
      <c r="A3243">
        <v>1</v>
      </c>
      <c r="B3243">
        <v>1982</v>
      </c>
      <c r="C3243" t="s">
        <v>1342</v>
      </c>
      <c r="D3243">
        <v>1</v>
      </c>
      <c r="E3243">
        <v>78</v>
      </c>
      <c r="F3243">
        <v>0.249941</v>
      </c>
    </row>
    <row r="3244" spans="1:6" x14ac:dyDescent="0.35">
      <c r="A3244">
        <v>1</v>
      </c>
      <c r="B3244">
        <v>1982</v>
      </c>
      <c r="C3244" t="s">
        <v>1342</v>
      </c>
      <c r="D3244">
        <v>1</v>
      </c>
      <c r="E3244">
        <v>80</v>
      </c>
      <c r="F3244">
        <v>0.20848900000000001</v>
      </c>
    </row>
    <row r="3245" spans="1:6" x14ac:dyDescent="0.35">
      <c r="A3245">
        <v>1</v>
      </c>
      <c r="B3245">
        <v>1982</v>
      </c>
      <c r="C3245" t="s">
        <v>1342</v>
      </c>
      <c r="D3245">
        <v>1</v>
      </c>
      <c r="E3245">
        <v>82</v>
      </c>
      <c r="F3245">
        <v>0.171984</v>
      </c>
    </row>
    <row r="3246" spans="1:6" x14ac:dyDescent="0.35">
      <c r="A3246">
        <v>1</v>
      </c>
      <c r="B3246">
        <v>1982</v>
      </c>
      <c r="C3246" t="s">
        <v>1342</v>
      </c>
      <c r="D3246">
        <v>1</v>
      </c>
      <c r="E3246">
        <v>84</v>
      </c>
      <c r="F3246">
        <v>0.14029900000000001</v>
      </c>
    </row>
    <row r="3247" spans="1:6" x14ac:dyDescent="0.35">
      <c r="A3247">
        <v>1</v>
      </c>
      <c r="B3247">
        <v>1982</v>
      </c>
      <c r="C3247" t="s">
        <v>1342</v>
      </c>
      <c r="D3247">
        <v>1</v>
      </c>
      <c r="E3247">
        <v>86</v>
      </c>
      <c r="F3247">
        <v>0.11318400000000001</v>
      </c>
    </row>
    <row r="3248" spans="1:6" x14ac:dyDescent="0.35">
      <c r="A3248">
        <v>1</v>
      </c>
      <c r="B3248">
        <v>1982</v>
      </c>
      <c r="C3248" t="s">
        <v>1342</v>
      </c>
      <c r="D3248">
        <v>1</v>
      </c>
      <c r="E3248">
        <v>88</v>
      </c>
      <c r="F3248">
        <v>9.02974E-2</v>
      </c>
    </row>
    <row r="3249" spans="1:6" x14ac:dyDescent="0.35">
      <c r="A3249">
        <v>1</v>
      </c>
      <c r="B3249">
        <v>1982</v>
      </c>
      <c r="C3249" t="s">
        <v>1342</v>
      </c>
      <c r="D3249">
        <v>1</v>
      </c>
      <c r="E3249">
        <v>90</v>
      </c>
      <c r="F3249">
        <v>7.1240499999999998E-2</v>
      </c>
    </row>
    <row r="3250" spans="1:6" x14ac:dyDescent="0.35">
      <c r="A3250">
        <v>1</v>
      </c>
      <c r="B3250">
        <v>1982</v>
      </c>
      <c r="C3250" t="s">
        <v>1342</v>
      </c>
      <c r="D3250">
        <v>1</v>
      </c>
      <c r="E3250">
        <v>92</v>
      </c>
      <c r="F3250">
        <v>5.5582800000000002E-2</v>
      </c>
    </row>
    <row r="3251" spans="1:6" x14ac:dyDescent="0.35">
      <c r="A3251">
        <v>1</v>
      </c>
      <c r="B3251">
        <v>1982</v>
      </c>
      <c r="C3251" t="s">
        <v>1342</v>
      </c>
      <c r="D3251">
        <v>1</v>
      </c>
      <c r="E3251">
        <v>94</v>
      </c>
      <c r="F3251">
        <v>4.2885899999999998E-2</v>
      </c>
    </row>
    <row r="3252" spans="1:6" x14ac:dyDescent="0.35">
      <c r="A3252">
        <v>1</v>
      </c>
      <c r="B3252">
        <v>1982</v>
      </c>
      <c r="C3252" t="s">
        <v>1565</v>
      </c>
      <c r="D3252">
        <v>1</v>
      </c>
      <c r="E3252">
        <v>4</v>
      </c>
      <c r="F3252">
        <v>0</v>
      </c>
    </row>
    <row r="3253" spans="1:6" x14ac:dyDescent="0.35">
      <c r="A3253">
        <v>1</v>
      </c>
      <c r="B3253">
        <v>1982</v>
      </c>
      <c r="C3253" t="s">
        <v>1565</v>
      </c>
      <c r="D3253">
        <v>1</v>
      </c>
      <c r="E3253">
        <v>6</v>
      </c>
      <c r="F3253">
        <v>0</v>
      </c>
    </row>
    <row r="3254" spans="1:6" x14ac:dyDescent="0.35">
      <c r="A3254">
        <v>1</v>
      </c>
      <c r="B3254">
        <v>1982</v>
      </c>
      <c r="C3254" t="s">
        <v>1565</v>
      </c>
      <c r="D3254">
        <v>1</v>
      </c>
      <c r="E3254">
        <v>8</v>
      </c>
      <c r="F3254">
        <v>0</v>
      </c>
    </row>
    <row r="3255" spans="1:6" x14ac:dyDescent="0.35">
      <c r="A3255">
        <v>1</v>
      </c>
      <c r="B3255">
        <v>1982</v>
      </c>
      <c r="C3255" t="s">
        <v>1565</v>
      </c>
      <c r="D3255">
        <v>1</v>
      </c>
      <c r="E3255">
        <v>10</v>
      </c>
      <c r="F3255">
        <v>0</v>
      </c>
    </row>
    <row r="3256" spans="1:6" x14ac:dyDescent="0.35">
      <c r="A3256">
        <v>1</v>
      </c>
      <c r="B3256">
        <v>1982</v>
      </c>
      <c r="C3256" t="s">
        <v>1565</v>
      </c>
      <c r="D3256">
        <v>1</v>
      </c>
      <c r="E3256">
        <v>12</v>
      </c>
      <c r="F3256">
        <v>0</v>
      </c>
    </row>
    <row r="3257" spans="1:6" x14ac:dyDescent="0.35">
      <c r="A3257">
        <v>1</v>
      </c>
      <c r="B3257">
        <v>1982</v>
      </c>
      <c r="C3257" t="s">
        <v>1565</v>
      </c>
      <c r="D3257">
        <v>1</v>
      </c>
      <c r="E3257">
        <v>14</v>
      </c>
      <c r="F3257">
        <v>0</v>
      </c>
    </row>
    <row r="3258" spans="1:6" x14ac:dyDescent="0.35">
      <c r="A3258">
        <v>1</v>
      </c>
      <c r="B3258">
        <v>1982</v>
      </c>
      <c r="C3258" t="s">
        <v>1565</v>
      </c>
      <c r="D3258">
        <v>1</v>
      </c>
      <c r="E3258">
        <v>16</v>
      </c>
      <c r="F3258">
        <v>0</v>
      </c>
    </row>
    <row r="3259" spans="1:6" x14ac:dyDescent="0.35">
      <c r="A3259">
        <v>1</v>
      </c>
      <c r="B3259">
        <v>1982</v>
      </c>
      <c r="C3259" t="s">
        <v>1565</v>
      </c>
      <c r="D3259">
        <v>1</v>
      </c>
      <c r="E3259">
        <v>18</v>
      </c>
      <c r="F3259">
        <v>0</v>
      </c>
    </row>
    <row r="3260" spans="1:6" x14ac:dyDescent="0.35">
      <c r="A3260">
        <v>1</v>
      </c>
      <c r="B3260">
        <v>1982</v>
      </c>
      <c r="C3260" t="s">
        <v>1565</v>
      </c>
      <c r="D3260">
        <v>1</v>
      </c>
      <c r="E3260">
        <v>20</v>
      </c>
      <c r="F3260">
        <v>0</v>
      </c>
    </row>
    <row r="3261" spans="1:6" x14ac:dyDescent="0.35">
      <c r="A3261">
        <v>1</v>
      </c>
      <c r="B3261">
        <v>1982</v>
      </c>
      <c r="C3261" t="s">
        <v>1565</v>
      </c>
      <c r="D3261">
        <v>1</v>
      </c>
      <c r="E3261">
        <v>22</v>
      </c>
      <c r="F3261">
        <v>0</v>
      </c>
    </row>
    <row r="3262" spans="1:6" x14ac:dyDescent="0.35">
      <c r="A3262">
        <v>1</v>
      </c>
      <c r="B3262">
        <v>1982</v>
      </c>
      <c r="C3262" t="s">
        <v>1565</v>
      </c>
      <c r="D3262">
        <v>1</v>
      </c>
      <c r="E3262">
        <v>24</v>
      </c>
      <c r="F3262">
        <v>0</v>
      </c>
    </row>
    <row r="3263" spans="1:6" x14ac:dyDescent="0.35">
      <c r="A3263">
        <v>1</v>
      </c>
      <c r="B3263">
        <v>1982</v>
      </c>
      <c r="C3263" t="s">
        <v>1565</v>
      </c>
      <c r="D3263">
        <v>1</v>
      </c>
      <c r="E3263">
        <v>26</v>
      </c>
      <c r="F3263">
        <v>0</v>
      </c>
    </row>
    <row r="3264" spans="1:6" x14ac:dyDescent="0.35">
      <c r="A3264">
        <v>1</v>
      </c>
      <c r="B3264">
        <v>1982</v>
      </c>
      <c r="C3264" t="s">
        <v>1565</v>
      </c>
      <c r="D3264">
        <v>1</v>
      </c>
      <c r="E3264">
        <v>28</v>
      </c>
      <c r="F3264">
        <v>0</v>
      </c>
    </row>
    <row r="3265" spans="1:6" x14ac:dyDescent="0.35">
      <c r="A3265">
        <v>1</v>
      </c>
      <c r="B3265">
        <v>1982</v>
      </c>
      <c r="C3265" t="s">
        <v>1565</v>
      </c>
      <c r="D3265">
        <v>1</v>
      </c>
      <c r="E3265">
        <v>30</v>
      </c>
      <c r="F3265">
        <v>0</v>
      </c>
    </row>
    <row r="3266" spans="1:6" x14ac:dyDescent="0.35">
      <c r="A3266">
        <v>1</v>
      </c>
      <c r="B3266">
        <v>1982</v>
      </c>
      <c r="C3266" t="s">
        <v>1565</v>
      </c>
      <c r="D3266">
        <v>1</v>
      </c>
      <c r="E3266">
        <v>32</v>
      </c>
      <c r="F3266">
        <v>0</v>
      </c>
    </row>
    <row r="3267" spans="1:6" x14ac:dyDescent="0.35">
      <c r="A3267">
        <v>1</v>
      </c>
      <c r="B3267">
        <v>1982</v>
      </c>
      <c r="C3267" t="s">
        <v>1565</v>
      </c>
      <c r="D3267">
        <v>1</v>
      </c>
      <c r="E3267">
        <v>34</v>
      </c>
      <c r="F3267">
        <v>0</v>
      </c>
    </row>
    <row r="3268" spans="1:6" x14ac:dyDescent="0.35">
      <c r="A3268">
        <v>1</v>
      </c>
      <c r="B3268">
        <v>1982</v>
      </c>
      <c r="C3268" t="s">
        <v>1565</v>
      </c>
      <c r="D3268">
        <v>1</v>
      </c>
      <c r="E3268">
        <v>36</v>
      </c>
      <c r="F3268">
        <v>0</v>
      </c>
    </row>
    <row r="3269" spans="1:6" x14ac:dyDescent="0.35">
      <c r="A3269">
        <v>1</v>
      </c>
      <c r="B3269">
        <v>1982</v>
      </c>
      <c r="C3269" t="s">
        <v>1565</v>
      </c>
      <c r="D3269">
        <v>1</v>
      </c>
      <c r="E3269">
        <v>38</v>
      </c>
      <c r="F3269">
        <v>0</v>
      </c>
    </row>
    <row r="3270" spans="1:6" x14ac:dyDescent="0.35">
      <c r="A3270">
        <v>1</v>
      </c>
      <c r="B3270">
        <v>1982</v>
      </c>
      <c r="C3270" t="s">
        <v>1565</v>
      </c>
      <c r="D3270">
        <v>1</v>
      </c>
      <c r="E3270">
        <v>40</v>
      </c>
      <c r="F3270">
        <v>0</v>
      </c>
    </row>
    <row r="3271" spans="1:6" x14ac:dyDescent="0.35">
      <c r="A3271">
        <v>1</v>
      </c>
      <c r="B3271">
        <v>1982</v>
      </c>
      <c r="C3271" t="s">
        <v>1565</v>
      </c>
      <c r="D3271">
        <v>1</v>
      </c>
      <c r="E3271">
        <v>42</v>
      </c>
      <c r="F3271">
        <v>0</v>
      </c>
    </row>
    <row r="3272" spans="1:6" x14ac:dyDescent="0.35">
      <c r="A3272">
        <v>1</v>
      </c>
      <c r="B3272">
        <v>1982</v>
      </c>
      <c r="C3272" t="s">
        <v>1565</v>
      </c>
      <c r="D3272">
        <v>1</v>
      </c>
      <c r="E3272">
        <v>44</v>
      </c>
      <c r="F3272">
        <v>0</v>
      </c>
    </row>
    <row r="3273" spans="1:6" x14ac:dyDescent="0.35">
      <c r="A3273">
        <v>1</v>
      </c>
      <c r="B3273">
        <v>1982</v>
      </c>
      <c r="C3273" t="s">
        <v>1565</v>
      </c>
      <c r="D3273">
        <v>1</v>
      </c>
      <c r="E3273">
        <v>46</v>
      </c>
      <c r="F3273">
        <v>0</v>
      </c>
    </row>
    <row r="3274" spans="1:6" x14ac:dyDescent="0.35">
      <c r="A3274">
        <v>1</v>
      </c>
      <c r="B3274">
        <v>1982</v>
      </c>
      <c r="C3274" t="s">
        <v>1565</v>
      </c>
      <c r="D3274">
        <v>1</v>
      </c>
      <c r="E3274">
        <v>48</v>
      </c>
      <c r="F3274">
        <v>0</v>
      </c>
    </row>
    <row r="3275" spans="1:6" x14ac:dyDescent="0.35">
      <c r="A3275">
        <v>1</v>
      </c>
      <c r="B3275">
        <v>1982</v>
      </c>
      <c r="C3275" t="s">
        <v>1565</v>
      </c>
      <c r="D3275">
        <v>1</v>
      </c>
      <c r="E3275">
        <v>50</v>
      </c>
      <c r="F3275">
        <v>0</v>
      </c>
    </row>
    <row r="3276" spans="1:6" x14ac:dyDescent="0.35">
      <c r="A3276">
        <v>1</v>
      </c>
      <c r="B3276">
        <v>1982</v>
      </c>
      <c r="C3276" t="s">
        <v>1565</v>
      </c>
      <c r="D3276">
        <v>1</v>
      </c>
      <c r="E3276">
        <v>52</v>
      </c>
      <c r="F3276">
        <v>0</v>
      </c>
    </row>
    <row r="3277" spans="1:6" x14ac:dyDescent="0.35">
      <c r="A3277">
        <v>1</v>
      </c>
      <c r="B3277">
        <v>1982</v>
      </c>
      <c r="C3277" t="s">
        <v>1565</v>
      </c>
      <c r="D3277">
        <v>1</v>
      </c>
      <c r="E3277">
        <v>54</v>
      </c>
      <c r="F3277">
        <v>0</v>
      </c>
    </row>
    <row r="3278" spans="1:6" x14ac:dyDescent="0.35">
      <c r="A3278">
        <v>1</v>
      </c>
      <c r="B3278">
        <v>1982</v>
      </c>
      <c r="C3278" t="s">
        <v>1565</v>
      </c>
      <c r="D3278">
        <v>1</v>
      </c>
      <c r="E3278">
        <v>56</v>
      </c>
      <c r="F3278">
        <v>0</v>
      </c>
    </row>
    <row r="3279" spans="1:6" x14ac:dyDescent="0.35">
      <c r="A3279">
        <v>1</v>
      </c>
      <c r="B3279">
        <v>1982</v>
      </c>
      <c r="C3279" t="s">
        <v>1565</v>
      </c>
      <c r="D3279">
        <v>1</v>
      </c>
      <c r="E3279">
        <v>58</v>
      </c>
      <c r="F3279">
        <v>0</v>
      </c>
    </row>
    <row r="3280" spans="1:6" x14ac:dyDescent="0.35">
      <c r="A3280">
        <v>1</v>
      </c>
      <c r="B3280">
        <v>1982</v>
      </c>
      <c r="C3280" t="s">
        <v>1565</v>
      </c>
      <c r="D3280">
        <v>1</v>
      </c>
      <c r="E3280">
        <v>60</v>
      </c>
      <c r="F3280">
        <v>0</v>
      </c>
    </row>
    <row r="3281" spans="1:6" x14ac:dyDescent="0.35">
      <c r="A3281">
        <v>1</v>
      </c>
      <c r="B3281">
        <v>1982</v>
      </c>
      <c r="C3281" t="s">
        <v>1565</v>
      </c>
      <c r="D3281">
        <v>1</v>
      </c>
      <c r="E3281">
        <v>62</v>
      </c>
      <c r="F3281">
        <v>0</v>
      </c>
    </row>
    <row r="3282" spans="1:6" x14ac:dyDescent="0.35">
      <c r="A3282">
        <v>1</v>
      </c>
      <c r="B3282">
        <v>1982</v>
      </c>
      <c r="C3282" t="s">
        <v>1565</v>
      </c>
      <c r="D3282">
        <v>1</v>
      </c>
      <c r="E3282">
        <v>64</v>
      </c>
      <c r="F3282">
        <v>0</v>
      </c>
    </row>
    <row r="3283" spans="1:6" x14ac:dyDescent="0.35">
      <c r="A3283">
        <v>1</v>
      </c>
      <c r="B3283">
        <v>1982</v>
      </c>
      <c r="C3283" t="s">
        <v>1565</v>
      </c>
      <c r="D3283">
        <v>1</v>
      </c>
      <c r="E3283">
        <v>66</v>
      </c>
      <c r="F3283">
        <v>0</v>
      </c>
    </row>
    <row r="3284" spans="1:6" x14ac:dyDescent="0.35">
      <c r="A3284">
        <v>1</v>
      </c>
      <c r="B3284">
        <v>1982</v>
      </c>
      <c r="C3284" t="s">
        <v>1565</v>
      </c>
      <c r="D3284">
        <v>1</v>
      </c>
      <c r="E3284">
        <v>68</v>
      </c>
      <c r="F3284">
        <v>0</v>
      </c>
    </row>
    <row r="3285" spans="1:6" x14ac:dyDescent="0.35">
      <c r="A3285">
        <v>1</v>
      </c>
      <c r="B3285">
        <v>1982</v>
      </c>
      <c r="C3285" t="s">
        <v>1565</v>
      </c>
      <c r="D3285">
        <v>1</v>
      </c>
      <c r="E3285">
        <v>70</v>
      </c>
      <c r="F3285">
        <v>0</v>
      </c>
    </row>
    <row r="3286" spans="1:6" x14ac:dyDescent="0.35">
      <c r="A3286">
        <v>1</v>
      </c>
      <c r="B3286">
        <v>1982</v>
      </c>
      <c r="C3286" t="s">
        <v>1565</v>
      </c>
      <c r="D3286">
        <v>1</v>
      </c>
      <c r="E3286">
        <v>72</v>
      </c>
      <c r="F3286">
        <v>0</v>
      </c>
    </row>
    <row r="3287" spans="1:6" x14ac:dyDescent="0.35">
      <c r="A3287">
        <v>1</v>
      </c>
      <c r="B3287">
        <v>1982</v>
      </c>
      <c r="C3287" t="s">
        <v>1565</v>
      </c>
      <c r="D3287">
        <v>1</v>
      </c>
      <c r="E3287">
        <v>74</v>
      </c>
      <c r="F3287">
        <v>0</v>
      </c>
    </row>
    <row r="3288" spans="1:6" x14ac:dyDescent="0.35">
      <c r="A3288">
        <v>1</v>
      </c>
      <c r="B3288">
        <v>1982</v>
      </c>
      <c r="C3288" t="s">
        <v>1565</v>
      </c>
      <c r="D3288">
        <v>1</v>
      </c>
      <c r="E3288">
        <v>76</v>
      </c>
      <c r="F3288">
        <v>0</v>
      </c>
    </row>
    <row r="3289" spans="1:6" x14ac:dyDescent="0.35">
      <c r="A3289">
        <v>1</v>
      </c>
      <c r="B3289">
        <v>1982</v>
      </c>
      <c r="C3289" t="s">
        <v>1565</v>
      </c>
      <c r="D3289">
        <v>1</v>
      </c>
      <c r="E3289">
        <v>78</v>
      </c>
      <c r="F3289">
        <v>0</v>
      </c>
    </row>
    <row r="3290" spans="1:6" x14ac:dyDescent="0.35">
      <c r="A3290">
        <v>1</v>
      </c>
      <c r="B3290">
        <v>1982</v>
      </c>
      <c r="C3290" t="s">
        <v>1565</v>
      </c>
      <c r="D3290">
        <v>1</v>
      </c>
      <c r="E3290">
        <v>80</v>
      </c>
      <c r="F3290">
        <v>0</v>
      </c>
    </row>
    <row r="3291" spans="1:6" x14ac:dyDescent="0.35">
      <c r="A3291">
        <v>1</v>
      </c>
      <c r="B3291">
        <v>1982</v>
      </c>
      <c r="C3291" t="s">
        <v>1565</v>
      </c>
      <c r="D3291">
        <v>1</v>
      </c>
      <c r="E3291">
        <v>82</v>
      </c>
      <c r="F3291">
        <v>0</v>
      </c>
    </row>
    <row r="3292" spans="1:6" x14ac:dyDescent="0.35">
      <c r="A3292">
        <v>1</v>
      </c>
      <c r="B3292">
        <v>1982</v>
      </c>
      <c r="C3292" t="s">
        <v>1565</v>
      </c>
      <c r="D3292">
        <v>1</v>
      </c>
      <c r="E3292">
        <v>84</v>
      </c>
      <c r="F3292">
        <v>0</v>
      </c>
    </row>
    <row r="3293" spans="1:6" x14ac:dyDescent="0.35">
      <c r="A3293">
        <v>1</v>
      </c>
      <c r="B3293">
        <v>1982</v>
      </c>
      <c r="C3293" t="s">
        <v>1565</v>
      </c>
      <c r="D3293">
        <v>1</v>
      </c>
      <c r="E3293">
        <v>86</v>
      </c>
      <c r="F3293">
        <v>0</v>
      </c>
    </row>
    <row r="3294" spans="1:6" x14ac:dyDescent="0.35">
      <c r="A3294">
        <v>1</v>
      </c>
      <c r="B3294">
        <v>1982</v>
      </c>
      <c r="C3294" t="s">
        <v>1565</v>
      </c>
      <c r="D3294">
        <v>1</v>
      </c>
      <c r="E3294">
        <v>88</v>
      </c>
      <c r="F3294">
        <v>0</v>
      </c>
    </row>
    <row r="3295" spans="1:6" x14ac:dyDescent="0.35">
      <c r="A3295">
        <v>1</v>
      </c>
      <c r="B3295">
        <v>1982</v>
      </c>
      <c r="C3295" t="s">
        <v>1565</v>
      </c>
      <c r="D3295">
        <v>1</v>
      </c>
      <c r="E3295">
        <v>90</v>
      </c>
      <c r="F3295">
        <v>0</v>
      </c>
    </row>
    <row r="3296" spans="1:6" x14ac:dyDescent="0.35">
      <c r="A3296">
        <v>1</v>
      </c>
      <c r="B3296">
        <v>1982</v>
      </c>
      <c r="C3296" t="s">
        <v>1565</v>
      </c>
      <c r="D3296">
        <v>1</v>
      </c>
      <c r="E3296">
        <v>92</v>
      </c>
      <c r="F3296">
        <v>0</v>
      </c>
    </row>
    <row r="3297" spans="1:6" x14ac:dyDescent="0.35">
      <c r="A3297">
        <v>1</v>
      </c>
      <c r="B3297">
        <v>1982</v>
      </c>
      <c r="C3297" t="s">
        <v>1565</v>
      </c>
      <c r="D3297">
        <v>1</v>
      </c>
      <c r="E3297">
        <v>94</v>
      </c>
      <c r="F3297">
        <v>0</v>
      </c>
    </row>
    <row r="3298" spans="1:6" x14ac:dyDescent="0.35">
      <c r="A3298">
        <v>1</v>
      </c>
      <c r="B3298">
        <v>1984</v>
      </c>
      <c r="C3298" t="s">
        <v>1342</v>
      </c>
      <c r="D3298">
        <v>1</v>
      </c>
      <c r="E3298">
        <v>4</v>
      </c>
      <c r="F3298">
        <v>0</v>
      </c>
    </row>
    <row r="3299" spans="1:6" x14ac:dyDescent="0.35">
      <c r="A3299">
        <v>1</v>
      </c>
      <c r="B3299">
        <v>1984</v>
      </c>
      <c r="C3299" t="s">
        <v>1342</v>
      </c>
      <c r="D3299">
        <v>1</v>
      </c>
      <c r="E3299">
        <v>6</v>
      </c>
      <c r="F3299">
        <v>0</v>
      </c>
    </row>
    <row r="3300" spans="1:6" x14ac:dyDescent="0.35">
      <c r="A3300">
        <v>1</v>
      </c>
      <c r="B3300">
        <v>1984</v>
      </c>
      <c r="C3300" t="s">
        <v>1342</v>
      </c>
      <c r="D3300">
        <v>1</v>
      </c>
      <c r="E3300">
        <v>8</v>
      </c>
      <c r="F3300">
        <v>0</v>
      </c>
    </row>
    <row r="3301" spans="1:6" x14ac:dyDescent="0.35">
      <c r="A3301">
        <v>1</v>
      </c>
      <c r="B3301">
        <v>1984</v>
      </c>
      <c r="C3301" t="s">
        <v>1342</v>
      </c>
      <c r="D3301">
        <v>1</v>
      </c>
      <c r="E3301">
        <v>10</v>
      </c>
      <c r="F3301">
        <v>0</v>
      </c>
    </row>
    <row r="3302" spans="1:6" x14ac:dyDescent="0.35">
      <c r="A3302">
        <v>1</v>
      </c>
      <c r="B3302">
        <v>1984</v>
      </c>
      <c r="C3302" t="s">
        <v>1342</v>
      </c>
      <c r="D3302">
        <v>1</v>
      </c>
      <c r="E3302">
        <v>12</v>
      </c>
      <c r="F3302">
        <v>0</v>
      </c>
    </row>
    <row r="3303" spans="1:6" x14ac:dyDescent="0.35">
      <c r="A3303">
        <v>1</v>
      </c>
      <c r="B3303">
        <v>1984</v>
      </c>
      <c r="C3303" t="s">
        <v>1342</v>
      </c>
      <c r="D3303">
        <v>1</v>
      </c>
      <c r="E3303">
        <v>14</v>
      </c>
      <c r="F3303">
        <v>0</v>
      </c>
    </row>
    <row r="3304" spans="1:6" x14ac:dyDescent="0.35">
      <c r="A3304">
        <v>1</v>
      </c>
      <c r="B3304">
        <v>1984</v>
      </c>
      <c r="C3304" t="s">
        <v>1342</v>
      </c>
      <c r="D3304">
        <v>1</v>
      </c>
      <c r="E3304">
        <v>16</v>
      </c>
      <c r="F3304">
        <v>0</v>
      </c>
    </row>
    <row r="3305" spans="1:6" x14ac:dyDescent="0.35">
      <c r="A3305">
        <v>1</v>
      </c>
      <c r="B3305">
        <v>1984</v>
      </c>
      <c r="C3305" t="s">
        <v>1342</v>
      </c>
      <c r="D3305">
        <v>1</v>
      </c>
      <c r="E3305">
        <v>18</v>
      </c>
      <c r="F3305">
        <v>0</v>
      </c>
    </row>
    <row r="3306" spans="1:6" x14ac:dyDescent="0.35">
      <c r="A3306">
        <v>1</v>
      </c>
      <c r="B3306">
        <v>1984</v>
      </c>
      <c r="C3306" t="s">
        <v>1342</v>
      </c>
      <c r="D3306">
        <v>1</v>
      </c>
      <c r="E3306">
        <v>20</v>
      </c>
      <c r="F3306">
        <v>0</v>
      </c>
    </row>
    <row r="3307" spans="1:6" x14ac:dyDescent="0.35">
      <c r="A3307">
        <v>1</v>
      </c>
      <c r="B3307">
        <v>1984</v>
      </c>
      <c r="C3307" t="s">
        <v>1342</v>
      </c>
      <c r="D3307">
        <v>1</v>
      </c>
      <c r="E3307">
        <v>22</v>
      </c>
      <c r="F3307">
        <v>0</v>
      </c>
    </row>
    <row r="3308" spans="1:6" x14ac:dyDescent="0.35">
      <c r="A3308">
        <v>1</v>
      </c>
      <c r="B3308">
        <v>1984</v>
      </c>
      <c r="C3308" t="s">
        <v>1342</v>
      </c>
      <c r="D3308">
        <v>1</v>
      </c>
      <c r="E3308">
        <v>24</v>
      </c>
      <c r="F3308">
        <v>0</v>
      </c>
    </row>
    <row r="3309" spans="1:6" x14ac:dyDescent="0.35">
      <c r="A3309">
        <v>1</v>
      </c>
      <c r="B3309">
        <v>1984</v>
      </c>
      <c r="C3309" t="s">
        <v>1342</v>
      </c>
      <c r="D3309">
        <v>1</v>
      </c>
      <c r="E3309">
        <v>26</v>
      </c>
      <c r="F3309">
        <v>0</v>
      </c>
    </row>
    <row r="3310" spans="1:6" x14ac:dyDescent="0.35">
      <c r="A3310">
        <v>1</v>
      </c>
      <c r="B3310">
        <v>1984</v>
      </c>
      <c r="C3310" t="s">
        <v>1342</v>
      </c>
      <c r="D3310">
        <v>1</v>
      </c>
      <c r="E3310">
        <v>28</v>
      </c>
      <c r="F3310">
        <v>0</v>
      </c>
    </row>
    <row r="3311" spans="1:6" x14ac:dyDescent="0.35">
      <c r="A3311">
        <v>1</v>
      </c>
      <c r="B3311">
        <v>1984</v>
      </c>
      <c r="C3311" t="s">
        <v>1342</v>
      </c>
      <c r="D3311">
        <v>1</v>
      </c>
      <c r="E3311">
        <v>30</v>
      </c>
      <c r="F3311">
        <v>0</v>
      </c>
    </row>
    <row r="3312" spans="1:6" x14ac:dyDescent="0.35">
      <c r="A3312">
        <v>1</v>
      </c>
      <c r="B3312">
        <v>1984</v>
      </c>
      <c r="C3312" t="s">
        <v>1342</v>
      </c>
      <c r="D3312">
        <v>1</v>
      </c>
      <c r="E3312">
        <v>32</v>
      </c>
      <c r="F3312">
        <v>0</v>
      </c>
    </row>
    <row r="3313" spans="1:6" x14ac:dyDescent="0.35">
      <c r="A3313">
        <v>1</v>
      </c>
      <c r="B3313">
        <v>1984</v>
      </c>
      <c r="C3313" t="s">
        <v>1342</v>
      </c>
      <c r="D3313">
        <v>1</v>
      </c>
      <c r="E3313">
        <v>34</v>
      </c>
      <c r="F3313">
        <v>0</v>
      </c>
    </row>
    <row r="3314" spans="1:6" x14ac:dyDescent="0.35">
      <c r="A3314">
        <v>1</v>
      </c>
      <c r="B3314">
        <v>1984</v>
      </c>
      <c r="C3314" t="s">
        <v>1342</v>
      </c>
      <c r="D3314">
        <v>1</v>
      </c>
      <c r="E3314">
        <v>36</v>
      </c>
      <c r="F3314">
        <v>0</v>
      </c>
    </row>
    <row r="3315" spans="1:6" x14ac:dyDescent="0.35">
      <c r="A3315">
        <v>1</v>
      </c>
      <c r="B3315">
        <v>1984</v>
      </c>
      <c r="C3315" t="s">
        <v>1342</v>
      </c>
      <c r="D3315">
        <v>1</v>
      </c>
      <c r="E3315">
        <v>38</v>
      </c>
      <c r="F3315">
        <v>0</v>
      </c>
    </row>
    <row r="3316" spans="1:6" x14ac:dyDescent="0.35">
      <c r="A3316">
        <v>1</v>
      </c>
      <c r="B3316">
        <v>1984</v>
      </c>
      <c r="C3316" t="s">
        <v>1342</v>
      </c>
      <c r="D3316">
        <v>1</v>
      </c>
      <c r="E3316">
        <v>40</v>
      </c>
      <c r="F3316">
        <v>0</v>
      </c>
    </row>
    <row r="3317" spans="1:6" x14ac:dyDescent="0.35">
      <c r="A3317">
        <v>1</v>
      </c>
      <c r="B3317">
        <v>1984</v>
      </c>
      <c r="C3317" t="s">
        <v>1342</v>
      </c>
      <c r="D3317">
        <v>1</v>
      </c>
      <c r="E3317">
        <v>42</v>
      </c>
      <c r="F3317">
        <v>0</v>
      </c>
    </row>
    <row r="3318" spans="1:6" x14ac:dyDescent="0.35">
      <c r="A3318">
        <v>1</v>
      </c>
      <c r="B3318">
        <v>1984</v>
      </c>
      <c r="C3318" t="s">
        <v>1342</v>
      </c>
      <c r="D3318">
        <v>1</v>
      </c>
      <c r="E3318">
        <v>44</v>
      </c>
      <c r="F3318">
        <v>0</v>
      </c>
    </row>
    <row r="3319" spans="1:6" x14ac:dyDescent="0.35">
      <c r="A3319">
        <v>1</v>
      </c>
      <c r="B3319">
        <v>1984</v>
      </c>
      <c r="C3319" t="s">
        <v>1342</v>
      </c>
      <c r="D3319">
        <v>1</v>
      </c>
      <c r="E3319">
        <v>46</v>
      </c>
      <c r="F3319">
        <v>0</v>
      </c>
    </row>
    <row r="3320" spans="1:6" x14ac:dyDescent="0.35">
      <c r="A3320">
        <v>1</v>
      </c>
      <c r="B3320">
        <v>1984</v>
      </c>
      <c r="C3320" t="s">
        <v>1342</v>
      </c>
      <c r="D3320">
        <v>1</v>
      </c>
      <c r="E3320">
        <v>48</v>
      </c>
      <c r="F3320">
        <v>0</v>
      </c>
    </row>
    <row r="3321" spans="1:6" x14ac:dyDescent="0.35">
      <c r="A3321">
        <v>1</v>
      </c>
      <c r="B3321">
        <v>1984</v>
      </c>
      <c r="C3321" t="s">
        <v>1342</v>
      </c>
      <c r="D3321">
        <v>1</v>
      </c>
      <c r="E3321">
        <v>50</v>
      </c>
      <c r="F3321">
        <v>0</v>
      </c>
    </row>
    <row r="3322" spans="1:6" x14ac:dyDescent="0.35">
      <c r="A3322">
        <v>1</v>
      </c>
      <c r="B3322">
        <v>1984</v>
      </c>
      <c r="C3322" t="s">
        <v>1342</v>
      </c>
      <c r="D3322">
        <v>1</v>
      </c>
      <c r="E3322">
        <v>52</v>
      </c>
      <c r="F3322">
        <v>0</v>
      </c>
    </row>
    <row r="3323" spans="1:6" x14ac:dyDescent="0.35">
      <c r="A3323">
        <v>1</v>
      </c>
      <c r="B3323">
        <v>1984</v>
      </c>
      <c r="C3323" t="s">
        <v>1342</v>
      </c>
      <c r="D3323">
        <v>1</v>
      </c>
      <c r="E3323">
        <v>54</v>
      </c>
      <c r="F3323">
        <v>0</v>
      </c>
    </row>
    <row r="3324" spans="1:6" x14ac:dyDescent="0.35">
      <c r="A3324">
        <v>1</v>
      </c>
      <c r="B3324">
        <v>1984</v>
      </c>
      <c r="C3324" t="s">
        <v>1342</v>
      </c>
      <c r="D3324">
        <v>1</v>
      </c>
      <c r="E3324">
        <v>56</v>
      </c>
      <c r="F3324">
        <v>0</v>
      </c>
    </row>
    <row r="3325" spans="1:6" x14ac:dyDescent="0.35">
      <c r="A3325">
        <v>1</v>
      </c>
      <c r="B3325">
        <v>1984</v>
      </c>
      <c r="C3325" t="s">
        <v>1342</v>
      </c>
      <c r="D3325">
        <v>1</v>
      </c>
      <c r="E3325">
        <v>58</v>
      </c>
      <c r="F3325">
        <v>0</v>
      </c>
    </row>
    <row r="3326" spans="1:6" x14ac:dyDescent="0.35">
      <c r="A3326">
        <v>1</v>
      </c>
      <c r="B3326">
        <v>1984</v>
      </c>
      <c r="C3326" t="s">
        <v>1342</v>
      </c>
      <c r="D3326">
        <v>1</v>
      </c>
      <c r="E3326">
        <v>60</v>
      </c>
      <c r="F3326">
        <v>0</v>
      </c>
    </row>
    <row r="3327" spans="1:6" x14ac:dyDescent="0.35">
      <c r="A3327">
        <v>1</v>
      </c>
      <c r="B3327">
        <v>1984</v>
      </c>
      <c r="C3327" t="s">
        <v>1342</v>
      </c>
      <c r="D3327">
        <v>1</v>
      </c>
      <c r="E3327">
        <v>62</v>
      </c>
      <c r="F3327">
        <v>0</v>
      </c>
    </row>
    <row r="3328" spans="1:6" x14ac:dyDescent="0.35">
      <c r="A3328">
        <v>1</v>
      </c>
      <c r="B3328">
        <v>1984</v>
      </c>
      <c r="C3328" t="s">
        <v>1342</v>
      </c>
      <c r="D3328">
        <v>1</v>
      </c>
      <c r="E3328">
        <v>64</v>
      </c>
      <c r="F3328">
        <v>0</v>
      </c>
    </row>
    <row r="3329" spans="1:6" x14ac:dyDescent="0.35">
      <c r="A3329">
        <v>1</v>
      </c>
      <c r="B3329">
        <v>1984</v>
      </c>
      <c r="C3329" t="s">
        <v>1342</v>
      </c>
      <c r="D3329">
        <v>1</v>
      </c>
      <c r="E3329">
        <v>66</v>
      </c>
      <c r="F3329">
        <v>0</v>
      </c>
    </row>
    <row r="3330" spans="1:6" x14ac:dyDescent="0.35">
      <c r="A3330">
        <v>1</v>
      </c>
      <c r="B3330">
        <v>1984</v>
      </c>
      <c r="C3330" t="s">
        <v>1342</v>
      </c>
      <c r="D3330">
        <v>1</v>
      </c>
      <c r="E3330">
        <v>68</v>
      </c>
      <c r="F3330">
        <v>0</v>
      </c>
    </row>
    <row r="3331" spans="1:6" x14ac:dyDescent="0.35">
      <c r="A3331">
        <v>1</v>
      </c>
      <c r="B3331">
        <v>1984</v>
      </c>
      <c r="C3331" t="s">
        <v>1342</v>
      </c>
      <c r="D3331">
        <v>1</v>
      </c>
      <c r="E3331">
        <v>70</v>
      </c>
      <c r="F3331">
        <v>0</v>
      </c>
    </row>
    <row r="3332" spans="1:6" x14ac:dyDescent="0.35">
      <c r="A3332">
        <v>1</v>
      </c>
      <c r="B3332">
        <v>1984</v>
      </c>
      <c r="C3332" t="s">
        <v>1342</v>
      </c>
      <c r="D3332">
        <v>1</v>
      </c>
      <c r="E3332">
        <v>72</v>
      </c>
      <c r="F3332">
        <v>0</v>
      </c>
    </row>
    <row r="3333" spans="1:6" x14ac:dyDescent="0.35">
      <c r="A3333">
        <v>1</v>
      </c>
      <c r="B3333">
        <v>1984</v>
      </c>
      <c r="C3333" t="s">
        <v>1342</v>
      </c>
      <c r="D3333">
        <v>1</v>
      </c>
      <c r="E3333">
        <v>74</v>
      </c>
      <c r="F3333">
        <v>0</v>
      </c>
    </row>
    <row r="3334" spans="1:6" x14ac:dyDescent="0.35">
      <c r="A3334">
        <v>1</v>
      </c>
      <c r="B3334">
        <v>1984</v>
      </c>
      <c r="C3334" t="s">
        <v>1342</v>
      </c>
      <c r="D3334">
        <v>1</v>
      </c>
      <c r="E3334">
        <v>76</v>
      </c>
      <c r="F3334">
        <v>0</v>
      </c>
    </row>
    <row r="3335" spans="1:6" x14ac:dyDescent="0.35">
      <c r="A3335">
        <v>1</v>
      </c>
      <c r="B3335">
        <v>1984</v>
      </c>
      <c r="C3335" t="s">
        <v>1342</v>
      </c>
      <c r="D3335">
        <v>1</v>
      </c>
      <c r="E3335">
        <v>78</v>
      </c>
      <c r="F3335">
        <v>0</v>
      </c>
    </row>
    <row r="3336" spans="1:6" x14ac:dyDescent="0.35">
      <c r="A3336">
        <v>1</v>
      </c>
      <c r="B3336">
        <v>1984</v>
      </c>
      <c r="C3336" t="s">
        <v>1342</v>
      </c>
      <c r="D3336">
        <v>1</v>
      </c>
      <c r="E3336">
        <v>80</v>
      </c>
      <c r="F3336">
        <v>0</v>
      </c>
    </row>
    <row r="3337" spans="1:6" x14ac:dyDescent="0.35">
      <c r="A3337">
        <v>1</v>
      </c>
      <c r="B3337">
        <v>1984</v>
      </c>
      <c r="C3337" t="s">
        <v>1342</v>
      </c>
      <c r="D3337">
        <v>1</v>
      </c>
      <c r="E3337">
        <v>82</v>
      </c>
      <c r="F3337">
        <v>0</v>
      </c>
    </row>
    <row r="3338" spans="1:6" x14ac:dyDescent="0.35">
      <c r="A3338">
        <v>1</v>
      </c>
      <c r="B3338">
        <v>1984</v>
      </c>
      <c r="C3338" t="s">
        <v>1342</v>
      </c>
      <c r="D3338">
        <v>1</v>
      </c>
      <c r="E3338">
        <v>84</v>
      </c>
      <c r="F3338">
        <v>0</v>
      </c>
    </row>
    <row r="3339" spans="1:6" x14ac:dyDescent="0.35">
      <c r="A3339">
        <v>1</v>
      </c>
      <c r="B3339">
        <v>1984</v>
      </c>
      <c r="C3339" t="s">
        <v>1342</v>
      </c>
      <c r="D3339">
        <v>1</v>
      </c>
      <c r="E3339">
        <v>86</v>
      </c>
      <c r="F3339">
        <v>0</v>
      </c>
    </row>
    <row r="3340" spans="1:6" x14ac:dyDescent="0.35">
      <c r="A3340">
        <v>1</v>
      </c>
      <c r="B3340">
        <v>1984</v>
      </c>
      <c r="C3340" t="s">
        <v>1342</v>
      </c>
      <c r="D3340">
        <v>1</v>
      </c>
      <c r="E3340">
        <v>88</v>
      </c>
      <c r="F3340">
        <v>0</v>
      </c>
    </row>
    <row r="3341" spans="1:6" x14ac:dyDescent="0.35">
      <c r="A3341">
        <v>1</v>
      </c>
      <c r="B3341">
        <v>1984</v>
      </c>
      <c r="C3341" t="s">
        <v>1342</v>
      </c>
      <c r="D3341">
        <v>1</v>
      </c>
      <c r="E3341">
        <v>90</v>
      </c>
      <c r="F3341">
        <v>0</v>
      </c>
    </row>
    <row r="3342" spans="1:6" x14ac:dyDescent="0.35">
      <c r="A3342">
        <v>1</v>
      </c>
      <c r="B3342">
        <v>1984</v>
      </c>
      <c r="C3342" t="s">
        <v>1342</v>
      </c>
      <c r="D3342">
        <v>1</v>
      </c>
      <c r="E3342">
        <v>92</v>
      </c>
      <c r="F3342">
        <v>0</v>
      </c>
    </row>
    <row r="3343" spans="1:6" x14ac:dyDescent="0.35">
      <c r="A3343">
        <v>1</v>
      </c>
      <c r="B3343">
        <v>1984</v>
      </c>
      <c r="C3343" t="s">
        <v>1342</v>
      </c>
      <c r="D3343">
        <v>1</v>
      </c>
      <c r="E3343">
        <v>94</v>
      </c>
      <c r="F3343">
        <v>0</v>
      </c>
    </row>
    <row r="3344" spans="1:6" x14ac:dyDescent="0.35">
      <c r="A3344">
        <v>1</v>
      </c>
      <c r="B3344">
        <v>1984</v>
      </c>
      <c r="C3344" t="s">
        <v>1565</v>
      </c>
      <c r="D3344">
        <v>1</v>
      </c>
      <c r="E3344">
        <v>4</v>
      </c>
      <c r="F3344">
        <v>0</v>
      </c>
    </row>
    <row r="3345" spans="1:6" x14ac:dyDescent="0.35">
      <c r="A3345">
        <v>1</v>
      </c>
      <c r="B3345">
        <v>1984</v>
      </c>
      <c r="C3345" t="s">
        <v>1565</v>
      </c>
      <c r="D3345">
        <v>1</v>
      </c>
      <c r="E3345">
        <v>6</v>
      </c>
      <c r="F3345">
        <v>0</v>
      </c>
    </row>
    <row r="3346" spans="1:6" x14ac:dyDescent="0.35">
      <c r="A3346">
        <v>1</v>
      </c>
      <c r="B3346">
        <v>1984</v>
      </c>
      <c r="C3346" t="s">
        <v>1565</v>
      </c>
      <c r="D3346">
        <v>1</v>
      </c>
      <c r="E3346">
        <v>8</v>
      </c>
      <c r="F3346">
        <v>0</v>
      </c>
    </row>
    <row r="3347" spans="1:6" x14ac:dyDescent="0.35">
      <c r="A3347">
        <v>1</v>
      </c>
      <c r="B3347">
        <v>1984</v>
      </c>
      <c r="C3347" t="s">
        <v>1565</v>
      </c>
      <c r="D3347">
        <v>1</v>
      </c>
      <c r="E3347">
        <v>10</v>
      </c>
      <c r="F3347">
        <v>0</v>
      </c>
    </row>
    <row r="3348" spans="1:6" x14ac:dyDescent="0.35">
      <c r="A3348">
        <v>1</v>
      </c>
      <c r="B3348">
        <v>1984</v>
      </c>
      <c r="C3348" t="s">
        <v>1565</v>
      </c>
      <c r="D3348">
        <v>1</v>
      </c>
      <c r="E3348">
        <v>12</v>
      </c>
      <c r="F3348">
        <v>0</v>
      </c>
    </row>
    <row r="3349" spans="1:6" x14ac:dyDescent="0.35">
      <c r="A3349">
        <v>1</v>
      </c>
      <c r="B3349">
        <v>1984</v>
      </c>
      <c r="C3349" t="s">
        <v>1565</v>
      </c>
      <c r="D3349">
        <v>1</v>
      </c>
      <c r="E3349">
        <v>14</v>
      </c>
      <c r="F3349">
        <v>0</v>
      </c>
    </row>
    <row r="3350" spans="1:6" x14ac:dyDescent="0.35">
      <c r="A3350">
        <v>1</v>
      </c>
      <c r="B3350">
        <v>1984</v>
      </c>
      <c r="C3350" t="s">
        <v>1565</v>
      </c>
      <c r="D3350">
        <v>1</v>
      </c>
      <c r="E3350">
        <v>16</v>
      </c>
      <c r="F3350">
        <v>0</v>
      </c>
    </row>
    <row r="3351" spans="1:6" x14ac:dyDescent="0.35">
      <c r="A3351">
        <v>1</v>
      </c>
      <c r="B3351">
        <v>1984</v>
      </c>
      <c r="C3351" t="s">
        <v>1565</v>
      </c>
      <c r="D3351">
        <v>1</v>
      </c>
      <c r="E3351">
        <v>18</v>
      </c>
      <c r="F3351">
        <v>0</v>
      </c>
    </row>
    <row r="3352" spans="1:6" x14ac:dyDescent="0.35">
      <c r="A3352">
        <v>1</v>
      </c>
      <c r="B3352">
        <v>1984</v>
      </c>
      <c r="C3352" t="s">
        <v>1565</v>
      </c>
      <c r="D3352">
        <v>1</v>
      </c>
      <c r="E3352">
        <v>20</v>
      </c>
      <c r="F3352">
        <v>0</v>
      </c>
    </row>
    <row r="3353" spans="1:6" x14ac:dyDescent="0.35">
      <c r="A3353">
        <v>1</v>
      </c>
      <c r="B3353">
        <v>1984</v>
      </c>
      <c r="C3353" t="s">
        <v>1565</v>
      </c>
      <c r="D3353">
        <v>1</v>
      </c>
      <c r="E3353">
        <v>22</v>
      </c>
      <c r="F3353">
        <v>0</v>
      </c>
    </row>
    <row r="3354" spans="1:6" x14ac:dyDescent="0.35">
      <c r="A3354">
        <v>1</v>
      </c>
      <c r="B3354">
        <v>1984</v>
      </c>
      <c r="C3354" t="s">
        <v>1565</v>
      </c>
      <c r="D3354">
        <v>1</v>
      </c>
      <c r="E3354">
        <v>24</v>
      </c>
      <c r="F3354">
        <v>0</v>
      </c>
    </row>
    <row r="3355" spans="1:6" x14ac:dyDescent="0.35">
      <c r="A3355">
        <v>1</v>
      </c>
      <c r="B3355">
        <v>1984</v>
      </c>
      <c r="C3355" t="s">
        <v>1565</v>
      </c>
      <c r="D3355">
        <v>1</v>
      </c>
      <c r="E3355">
        <v>26</v>
      </c>
      <c r="F3355">
        <v>0</v>
      </c>
    </row>
    <row r="3356" spans="1:6" x14ac:dyDescent="0.35">
      <c r="A3356">
        <v>1</v>
      </c>
      <c r="B3356">
        <v>1984</v>
      </c>
      <c r="C3356" t="s">
        <v>1565</v>
      </c>
      <c r="D3356">
        <v>1</v>
      </c>
      <c r="E3356">
        <v>28</v>
      </c>
      <c r="F3356">
        <v>0</v>
      </c>
    </row>
    <row r="3357" spans="1:6" x14ac:dyDescent="0.35">
      <c r="A3357">
        <v>1</v>
      </c>
      <c r="B3357">
        <v>1984</v>
      </c>
      <c r="C3357" t="s">
        <v>1565</v>
      </c>
      <c r="D3357">
        <v>1</v>
      </c>
      <c r="E3357">
        <v>30</v>
      </c>
      <c r="F3357">
        <v>0</v>
      </c>
    </row>
    <row r="3358" spans="1:6" x14ac:dyDescent="0.35">
      <c r="A3358">
        <v>1</v>
      </c>
      <c r="B3358">
        <v>1984</v>
      </c>
      <c r="C3358" t="s">
        <v>1565</v>
      </c>
      <c r="D3358">
        <v>1</v>
      </c>
      <c r="E3358">
        <v>32</v>
      </c>
      <c r="F3358">
        <v>0</v>
      </c>
    </row>
    <row r="3359" spans="1:6" x14ac:dyDescent="0.35">
      <c r="A3359">
        <v>1</v>
      </c>
      <c r="B3359">
        <v>1984</v>
      </c>
      <c r="C3359" t="s">
        <v>1565</v>
      </c>
      <c r="D3359">
        <v>1</v>
      </c>
      <c r="E3359">
        <v>34</v>
      </c>
      <c r="F3359">
        <v>0</v>
      </c>
    </row>
    <row r="3360" spans="1:6" x14ac:dyDescent="0.35">
      <c r="A3360">
        <v>1</v>
      </c>
      <c r="B3360">
        <v>1984</v>
      </c>
      <c r="C3360" t="s">
        <v>1565</v>
      </c>
      <c r="D3360">
        <v>1</v>
      </c>
      <c r="E3360">
        <v>36</v>
      </c>
      <c r="F3360">
        <v>0</v>
      </c>
    </row>
    <row r="3361" spans="1:6" x14ac:dyDescent="0.35">
      <c r="A3361">
        <v>1</v>
      </c>
      <c r="B3361">
        <v>1984</v>
      </c>
      <c r="C3361" t="s">
        <v>1565</v>
      </c>
      <c r="D3361">
        <v>1</v>
      </c>
      <c r="E3361">
        <v>38</v>
      </c>
      <c r="F3361">
        <v>0</v>
      </c>
    </row>
    <row r="3362" spans="1:6" x14ac:dyDescent="0.35">
      <c r="A3362">
        <v>1</v>
      </c>
      <c r="B3362">
        <v>1984</v>
      </c>
      <c r="C3362" t="s">
        <v>1565</v>
      </c>
      <c r="D3362">
        <v>1</v>
      </c>
      <c r="E3362">
        <v>40</v>
      </c>
      <c r="F3362">
        <v>0</v>
      </c>
    </row>
    <row r="3363" spans="1:6" x14ac:dyDescent="0.35">
      <c r="A3363">
        <v>1</v>
      </c>
      <c r="B3363">
        <v>1984</v>
      </c>
      <c r="C3363" t="s">
        <v>1565</v>
      </c>
      <c r="D3363">
        <v>1</v>
      </c>
      <c r="E3363">
        <v>42</v>
      </c>
      <c r="F3363">
        <v>0</v>
      </c>
    </row>
    <row r="3364" spans="1:6" x14ac:dyDescent="0.35">
      <c r="A3364">
        <v>1</v>
      </c>
      <c r="B3364">
        <v>1984</v>
      </c>
      <c r="C3364" t="s">
        <v>1565</v>
      </c>
      <c r="D3364">
        <v>1</v>
      </c>
      <c r="E3364">
        <v>44</v>
      </c>
      <c r="F3364">
        <v>0</v>
      </c>
    </row>
    <row r="3365" spans="1:6" x14ac:dyDescent="0.35">
      <c r="A3365">
        <v>1</v>
      </c>
      <c r="B3365">
        <v>1984</v>
      </c>
      <c r="C3365" t="s">
        <v>1565</v>
      </c>
      <c r="D3365">
        <v>1</v>
      </c>
      <c r="E3365">
        <v>46</v>
      </c>
      <c r="F3365">
        <v>0</v>
      </c>
    </row>
    <row r="3366" spans="1:6" x14ac:dyDescent="0.35">
      <c r="A3366">
        <v>1</v>
      </c>
      <c r="B3366">
        <v>1984</v>
      </c>
      <c r="C3366" t="s">
        <v>1565</v>
      </c>
      <c r="D3366">
        <v>1</v>
      </c>
      <c r="E3366">
        <v>48</v>
      </c>
      <c r="F3366">
        <v>0</v>
      </c>
    </row>
    <row r="3367" spans="1:6" x14ac:dyDescent="0.35">
      <c r="A3367">
        <v>1</v>
      </c>
      <c r="B3367">
        <v>1984</v>
      </c>
      <c r="C3367" t="s">
        <v>1565</v>
      </c>
      <c r="D3367">
        <v>1</v>
      </c>
      <c r="E3367">
        <v>50</v>
      </c>
      <c r="F3367">
        <v>0</v>
      </c>
    </row>
    <row r="3368" spans="1:6" x14ac:dyDescent="0.35">
      <c r="A3368">
        <v>1</v>
      </c>
      <c r="B3368">
        <v>1984</v>
      </c>
      <c r="C3368" t="s">
        <v>1565</v>
      </c>
      <c r="D3368">
        <v>1</v>
      </c>
      <c r="E3368">
        <v>52</v>
      </c>
      <c r="F3368">
        <v>0</v>
      </c>
    </row>
    <row r="3369" spans="1:6" x14ac:dyDescent="0.35">
      <c r="A3369">
        <v>1</v>
      </c>
      <c r="B3369">
        <v>1984</v>
      </c>
      <c r="C3369" t="s">
        <v>1565</v>
      </c>
      <c r="D3369">
        <v>1</v>
      </c>
      <c r="E3369">
        <v>54</v>
      </c>
      <c r="F3369">
        <v>0</v>
      </c>
    </row>
    <row r="3370" spans="1:6" x14ac:dyDescent="0.35">
      <c r="A3370">
        <v>1</v>
      </c>
      <c r="B3370">
        <v>1984</v>
      </c>
      <c r="C3370" t="s">
        <v>1565</v>
      </c>
      <c r="D3370">
        <v>1</v>
      </c>
      <c r="E3370">
        <v>56</v>
      </c>
      <c r="F3370">
        <v>0</v>
      </c>
    </row>
    <row r="3371" spans="1:6" x14ac:dyDescent="0.35">
      <c r="A3371">
        <v>1</v>
      </c>
      <c r="B3371">
        <v>1984</v>
      </c>
      <c r="C3371" t="s">
        <v>1565</v>
      </c>
      <c r="D3371">
        <v>1</v>
      </c>
      <c r="E3371">
        <v>58</v>
      </c>
      <c r="F3371">
        <v>0</v>
      </c>
    </row>
    <row r="3372" spans="1:6" x14ac:dyDescent="0.35">
      <c r="A3372">
        <v>1</v>
      </c>
      <c r="B3372">
        <v>1984</v>
      </c>
      <c r="C3372" t="s">
        <v>1565</v>
      </c>
      <c r="D3372">
        <v>1</v>
      </c>
      <c r="E3372">
        <v>60</v>
      </c>
      <c r="F3372">
        <v>0</v>
      </c>
    </row>
    <row r="3373" spans="1:6" x14ac:dyDescent="0.35">
      <c r="A3373">
        <v>1</v>
      </c>
      <c r="B3373">
        <v>1984</v>
      </c>
      <c r="C3373" t="s">
        <v>1565</v>
      </c>
      <c r="D3373">
        <v>1</v>
      </c>
      <c r="E3373">
        <v>62</v>
      </c>
      <c r="F3373">
        <v>0</v>
      </c>
    </row>
    <row r="3374" spans="1:6" x14ac:dyDescent="0.35">
      <c r="A3374">
        <v>1</v>
      </c>
      <c r="B3374">
        <v>1984</v>
      </c>
      <c r="C3374" t="s">
        <v>1565</v>
      </c>
      <c r="D3374">
        <v>1</v>
      </c>
      <c r="E3374">
        <v>64</v>
      </c>
      <c r="F3374">
        <v>0</v>
      </c>
    </row>
    <row r="3375" spans="1:6" x14ac:dyDescent="0.35">
      <c r="A3375">
        <v>1</v>
      </c>
      <c r="B3375">
        <v>1984</v>
      </c>
      <c r="C3375" t="s">
        <v>1565</v>
      </c>
      <c r="D3375">
        <v>1</v>
      </c>
      <c r="E3375">
        <v>66</v>
      </c>
      <c r="F3375">
        <v>0</v>
      </c>
    </row>
    <row r="3376" spans="1:6" x14ac:dyDescent="0.35">
      <c r="A3376">
        <v>1</v>
      </c>
      <c r="B3376">
        <v>1984</v>
      </c>
      <c r="C3376" t="s">
        <v>1565</v>
      </c>
      <c r="D3376">
        <v>1</v>
      </c>
      <c r="E3376">
        <v>68</v>
      </c>
      <c r="F3376">
        <v>0</v>
      </c>
    </row>
    <row r="3377" spans="1:6" x14ac:dyDescent="0.35">
      <c r="A3377">
        <v>1</v>
      </c>
      <c r="B3377">
        <v>1984</v>
      </c>
      <c r="C3377" t="s">
        <v>1565</v>
      </c>
      <c r="D3377">
        <v>1</v>
      </c>
      <c r="E3377">
        <v>70</v>
      </c>
      <c r="F3377">
        <v>0</v>
      </c>
    </row>
    <row r="3378" spans="1:6" x14ac:dyDescent="0.35">
      <c r="A3378">
        <v>1</v>
      </c>
      <c r="B3378">
        <v>1984</v>
      </c>
      <c r="C3378" t="s">
        <v>1565</v>
      </c>
      <c r="D3378">
        <v>1</v>
      </c>
      <c r="E3378">
        <v>72</v>
      </c>
      <c r="F3378">
        <v>0</v>
      </c>
    </row>
    <row r="3379" spans="1:6" x14ac:dyDescent="0.35">
      <c r="A3379">
        <v>1</v>
      </c>
      <c r="B3379">
        <v>1984</v>
      </c>
      <c r="C3379" t="s">
        <v>1565</v>
      </c>
      <c r="D3379">
        <v>1</v>
      </c>
      <c r="E3379">
        <v>74</v>
      </c>
      <c r="F3379">
        <v>0</v>
      </c>
    </row>
    <row r="3380" spans="1:6" x14ac:dyDescent="0.35">
      <c r="A3380">
        <v>1</v>
      </c>
      <c r="B3380">
        <v>1984</v>
      </c>
      <c r="C3380" t="s">
        <v>1565</v>
      </c>
      <c r="D3380">
        <v>1</v>
      </c>
      <c r="E3380">
        <v>76</v>
      </c>
      <c r="F3380">
        <v>0</v>
      </c>
    </row>
    <row r="3381" spans="1:6" x14ac:dyDescent="0.35">
      <c r="A3381">
        <v>1</v>
      </c>
      <c r="B3381">
        <v>1984</v>
      </c>
      <c r="C3381" t="s">
        <v>1565</v>
      </c>
      <c r="D3381">
        <v>1</v>
      </c>
      <c r="E3381">
        <v>78</v>
      </c>
      <c r="F3381">
        <v>0</v>
      </c>
    </row>
    <row r="3382" spans="1:6" x14ac:dyDescent="0.35">
      <c r="A3382">
        <v>1</v>
      </c>
      <c r="B3382">
        <v>1984</v>
      </c>
      <c r="C3382" t="s">
        <v>1565</v>
      </c>
      <c r="D3382">
        <v>1</v>
      </c>
      <c r="E3382">
        <v>80</v>
      </c>
      <c r="F3382">
        <v>0</v>
      </c>
    </row>
    <row r="3383" spans="1:6" x14ac:dyDescent="0.35">
      <c r="A3383">
        <v>1</v>
      </c>
      <c r="B3383">
        <v>1984</v>
      </c>
      <c r="C3383" t="s">
        <v>1565</v>
      </c>
      <c r="D3383">
        <v>1</v>
      </c>
      <c r="E3383">
        <v>82</v>
      </c>
      <c r="F3383">
        <v>0</v>
      </c>
    </row>
    <row r="3384" spans="1:6" x14ac:dyDescent="0.35">
      <c r="A3384">
        <v>1</v>
      </c>
      <c r="B3384">
        <v>1984</v>
      </c>
      <c r="C3384" t="s">
        <v>1565</v>
      </c>
      <c r="D3384">
        <v>1</v>
      </c>
      <c r="E3384">
        <v>84</v>
      </c>
      <c r="F3384">
        <v>0</v>
      </c>
    </row>
    <row r="3385" spans="1:6" x14ac:dyDescent="0.35">
      <c r="A3385">
        <v>1</v>
      </c>
      <c r="B3385">
        <v>1984</v>
      </c>
      <c r="C3385" t="s">
        <v>1565</v>
      </c>
      <c r="D3385">
        <v>1</v>
      </c>
      <c r="E3385">
        <v>86</v>
      </c>
      <c r="F3385">
        <v>0</v>
      </c>
    </row>
    <row r="3386" spans="1:6" x14ac:dyDescent="0.35">
      <c r="A3386">
        <v>1</v>
      </c>
      <c r="B3386">
        <v>1984</v>
      </c>
      <c r="C3386" t="s">
        <v>1565</v>
      </c>
      <c r="D3386">
        <v>1</v>
      </c>
      <c r="E3386">
        <v>88</v>
      </c>
      <c r="F3386">
        <v>0</v>
      </c>
    </row>
    <row r="3387" spans="1:6" x14ac:dyDescent="0.35">
      <c r="A3387">
        <v>1</v>
      </c>
      <c r="B3387">
        <v>1984</v>
      </c>
      <c r="C3387" t="s">
        <v>1565</v>
      </c>
      <c r="D3387">
        <v>1</v>
      </c>
      <c r="E3387">
        <v>90</v>
      </c>
      <c r="F3387">
        <v>0</v>
      </c>
    </row>
    <row r="3388" spans="1:6" x14ac:dyDescent="0.35">
      <c r="A3388">
        <v>1</v>
      </c>
      <c r="B3388">
        <v>1984</v>
      </c>
      <c r="C3388" t="s">
        <v>1565</v>
      </c>
      <c r="D3388">
        <v>1</v>
      </c>
      <c r="E3388">
        <v>92</v>
      </c>
      <c r="F3388">
        <v>0</v>
      </c>
    </row>
    <row r="3389" spans="1:6" x14ac:dyDescent="0.35">
      <c r="A3389">
        <v>1</v>
      </c>
      <c r="B3389">
        <v>1984</v>
      </c>
      <c r="C3389" t="s">
        <v>1565</v>
      </c>
      <c r="D3389">
        <v>1</v>
      </c>
      <c r="E3389">
        <v>94</v>
      </c>
      <c r="F3389">
        <v>0</v>
      </c>
    </row>
    <row r="3390" spans="1:6" x14ac:dyDescent="0.35">
      <c r="A3390">
        <v>1</v>
      </c>
      <c r="B3390">
        <v>1985</v>
      </c>
      <c r="C3390" t="s">
        <v>1342</v>
      </c>
      <c r="D3390">
        <v>1</v>
      </c>
      <c r="E3390">
        <v>4</v>
      </c>
      <c r="F3390" s="2">
        <v>3.8959100000000001E-6</v>
      </c>
    </row>
    <row r="3391" spans="1:6" x14ac:dyDescent="0.35">
      <c r="A3391">
        <v>1</v>
      </c>
      <c r="B3391">
        <v>1985</v>
      </c>
      <c r="C3391" t="s">
        <v>1342</v>
      </c>
      <c r="D3391">
        <v>1</v>
      </c>
      <c r="E3391">
        <v>6</v>
      </c>
      <c r="F3391" s="2">
        <v>7.6359900000000004E-6</v>
      </c>
    </row>
    <row r="3392" spans="1:6" x14ac:dyDescent="0.35">
      <c r="A3392">
        <v>1</v>
      </c>
      <c r="B3392">
        <v>1985</v>
      </c>
      <c r="C3392" t="s">
        <v>1342</v>
      </c>
      <c r="D3392">
        <v>1</v>
      </c>
      <c r="E3392">
        <v>8</v>
      </c>
      <c r="F3392" s="2">
        <v>2.8657500000000001E-5</v>
      </c>
    </row>
    <row r="3393" spans="1:6" x14ac:dyDescent="0.35">
      <c r="A3393">
        <v>1</v>
      </c>
      <c r="B3393">
        <v>1985</v>
      </c>
      <c r="C3393" t="s">
        <v>1342</v>
      </c>
      <c r="D3393">
        <v>1</v>
      </c>
      <c r="E3393">
        <v>10</v>
      </c>
      <c r="F3393" s="2">
        <v>9.9431200000000004E-5</v>
      </c>
    </row>
    <row r="3394" spans="1:6" x14ac:dyDescent="0.35">
      <c r="A3394">
        <v>1</v>
      </c>
      <c r="B3394">
        <v>1985</v>
      </c>
      <c r="C3394" t="s">
        <v>1342</v>
      </c>
      <c r="D3394">
        <v>1</v>
      </c>
      <c r="E3394">
        <v>12</v>
      </c>
      <c r="F3394">
        <v>3.18886E-4</v>
      </c>
    </row>
    <row r="3395" spans="1:6" x14ac:dyDescent="0.35">
      <c r="A3395">
        <v>1</v>
      </c>
      <c r="B3395">
        <v>1985</v>
      </c>
      <c r="C3395" t="s">
        <v>1342</v>
      </c>
      <c r="D3395">
        <v>1</v>
      </c>
      <c r="E3395">
        <v>14</v>
      </c>
      <c r="F3395">
        <v>9.4527399999999996E-4</v>
      </c>
    </row>
    <row r="3396" spans="1:6" x14ac:dyDescent="0.35">
      <c r="A3396">
        <v>1</v>
      </c>
      <c r="B3396">
        <v>1985</v>
      </c>
      <c r="C3396" t="s">
        <v>1342</v>
      </c>
      <c r="D3396">
        <v>1</v>
      </c>
      <c r="E3396">
        <v>16</v>
      </c>
      <c r="F3396">
        <v>2.5899E-3</v>
      </c>
    </row>
    <row r="3397" spans="1:6" x14ac:dyDescent="0.35">
      <c r="A3397">
        <v>1</v>
      </c>
      <c r="B3397">
        <v>1985</v>
      </c>
      <c r="C3397" t="s">
        <v>1342</v>
      </c>
      <c r="D3397">
        <v>1</v>
      </c>
      <c r="E3397">
        <v>18</v>
      </c>
      <c r="F3397">
        <v>6.5585799999999996E-3</v>
      </c>
    </row>
    <row r="3398" spans="1:6" x14ac:dyDescent="0.35">
      <c r="A3398">
        <v>1</v>
      </c>
      <c r="B3398">
        <v>1985</v>
      </c>
      <c r="C3398" t="s">
        <v>1342</v>
      </c>
      <c r="D3398">
        <v>1</v>
      </c>
      <c r="E3398">
        <v>20</v>
      </c>
      <c r="F3398">
        <v>1.5351E-2</v>
      </c>
    </row>
    <row r="3399" spans="1:6" x14ac:dyDescent="0.35">
      <c r="A3399">
        <v>1</v>
      </c>
      <c r="B3399">
        <v>1985</v>
      </c>
      <c r="C3399" t="s">
        <v>1342</v>
      </c>
      <c r="D3399">
        <v>1</v>
      </c>
      <c r="E3399">
        <v>22</v>
      </c>
      <c r="F3399">
        <v>3.3209799999999998E-2</v>
      </c>
    </row>
    <row r="3400" spans="1:6" x14ac:dyDescent="0.35">
      <c r="A3400">
        <v>1</v>
      </c>
      <c r="B3400">
        <v>1985</v>
      </c>
      <c r="C3400" t="s">
        <v>1342</v>
      </c>
      <c r="D3400">
        <v>1</v>
      </c>
      <c r="E3400">
        <v>24</v>
      </c>
      <c r="F3400">
        <v>6.6404299999999999E-2</v>
      </c>
    </row>
    <row r="3401" spans="1:6" x14ac:dyDescent="0.35">
      <c r="A3401">
        <v>1</v>
      </c>
      <c r="B3401">
        <v>1985</v>
      </c>
      <c r="C3401" t="s">
        <v>1342</v>
      </c>
      <c r="D3401">
        <v>1</v>
      </c>
      <c r="E3401">
        <v>26</v>
      </c>
      <c r="F3401">
        <v>0.122723</v>
      </c>
    </row>
    <row r="3402" spans="1:6" x14ac:dyDescent="0.35">
      <c r="A3402">
        <v>1</v>
      </c>
      <c r="B3402">
        <v>1985</v>
      </c>
      <c r="C3402" t="s">
        <v>1342</v>
      </c>
      <c r="D3402">
        <v>1</v>
      </c>
      <c r="E3402">
        <v>28</v>
      </c>
      <c r="F3402">
        <v>0.20963300000000001</v>
      </c>
    </row>
    <row r="3403" spans="1:6" x14ac:dyDescent="0.35">
      <c r="A3403">
        <v>1</v>
      </c>
      <c r="B3403">
        <v>1985</v>
      </c>
      <c r="C3403" t="s">
        <v>1342</v>
      </c>
      <c r="D3403">
        <v>1</v>
      </c>
      <c r="E3403">
        <v>30</v>
      </c>
      <c r="F3403">
        <v>0.33097199999999999</v>
      </c>
    </row>
    <row r="3404" spans="1:6" x14ac:dyDescent="0.35">
      <c r="A3404">
        <v>1</v>
      </c>
      <c r="B3404">
        <v>1985</v>
      </c>
      <c r="C3404" t="s">
        <v>1342</v>
      </c>
      <c r="D3404">
        <v>1</v>
      </c>
      <c r="E3404">
        <v>32</v>
      </c>
      <c r="F3404">
        <v>0.48297499999999999</v>
      </c>
    </row>
    <row r="3405" spans="1:6" x14ac:dyDescent="0.35">
      <c r="A3405">
        <v>1</v>
      </c>
      <c r="B3405">
        <v>1985</v>
      </c>
      <c r="C3405" t="s">
        <v>1342</v>
      </c>
      <c r="D3405">
        <v>1</v>
      </c>
      <c r="E3405">
        <v>34</v>
      </c>
      <c r="F3405">
        <v>0.65141700000000002</v>
      </c>
    </row>
    <row r="3406" spans="1:6" x14ac:dyDescent="0.35">
      <c r="A3406">
        <v>1</v>
      </c>
      <c r="B3406">
        <v>1985</v>
      </c>
      <c r="C3406" t="s">
        <v>1342</v>
      </c>
      <c r="D3406">
        <v>1</v>
      </c>
      <c r="E3406">
        <v>36</v>
      </c>
      <c r="F3406">
        <v>0.81207200000000002</v>
      </c>
    </row>
    <row r="3407" spans="1:6" x14ac:dyDescent="0.35">
      <c r="A3407">
        <v>1</v>
      </c>
      <c r="B3407">
        <v>1985</v>
      </c>
      <c r="C3407" t="s">
        <v>1342</v>
      </c>
      <c r="D3407">
        <v>1</v>
      </c>
      <c r="E3407">
        <v>38</v>
      </c>
      <c r="F3407">
        <v>0.93568700000000005</v>
      </c>
    </row>
    <row r="3408" spans="1:6" x14ac:dyDescent="0.35">
      <c r="A3408">
        <v>1</v>
      </c>
      <c r="B3408">
        <v>1985</v>
      </c>
      <c r="C3408" t="s">
        <v>1342</v>
      </c>
      <c r="D3408">
        <v>1</v>
      </c>
      <c r="E3408">
        <v>40</v>
      </c>
      <c r="F3408">
        <v>0.99648000000000003</v>
      </c>
    </row>
    <row r="3409" spans="1:6" x14ac:dyDescent="0.35">
      <c r="A3409">
        <v>1</v>
      </c>
      <c r="B3409">
        <v>1985</v>
      </c>
      <c r="C3409" t="s">
        <v>1342</v>
      </c>
      <c r="D3409">
        <v>1</v>
      </c>
      <c r="E3409">
        <v>42</v>
      </c>
      <c r="F3409">
        <v>1</v>
      </c>
    </row>
    <row r="3410" spans="1:6" x14ac:dyDescent="0.35">
      <c r="A3410">
        <v>1</v>
      </c>
      <c r="B3410">
        <v>1985</v>
      </c>
      <c r="C3410" t="s">
        <v>1342</v>
      </c>
      <c r="D3410">
        <v>1</v>
      </c>
      <c r="E3410">
        <v>44</v>
      </c>
      <c r="F3410">
        <v>0.99726899999999996</v>
      </c>
    </row>
    <row r="3411" spans="1:6" x14ac:dyDescent="0.35">
      <c r="A3411">
        <v>1</v>
      </c>
      <c r="B3411">
        <v>1985</v>
      </c>
      <c r="C3411" t="s">
        <v>1342</v>
      </c>
      <c r="D3411">
        <v>1</v>
      </c>
      <c r="E3411">
        <v>46</v>
      </c>
      <c r="F3411">
        <v>0.98401799999999995</v>
      </c>
    </row>
    <row r="3412" spans="1:6" x14ac:dyDescent="0.35">
      <c r="A3412">
        <v>1</v>
      </c>
      <c r="B3412">
        <v>1985</v>
      </c>
      <c r="C3412" t="s">
        <v>1342</v>
      </c>
      <c r="D3412">
        <v>1</v>
      </c>
      <c r="E3412">
        <v>48</v>
      </c>
      <c r="F3412">
        <v>0.96018499999999996</v>
      </c>
    </row>
    <row r="3413" spans="1:6" x14ac:dyDescent="0.35">
      <c r="A3413">
        <v>1</v>
      </c>
      <c r="B3413">
        <v>1985</v>
      </c>
      <c r="C3413" t="s">
        <v>1342</v>
      </c>
      <c r="D3413">
        <v>1</v>
      </c>
      <c r="E3413">
        <v>50</v>
      </c>
      <c r="F3413">
        <v>0.92654899999999996</v>
      </c>
    </row>
    <row r="3414" spans="1:6" x14ac:dyDescent="0.35">
      <c r="A3414">
        <v>1</v>
      </c>
      <c r="B3414">
        <v>1985</v>
      </c>
      <c r="C3414" t="s">
        <v>1342</v>
      </c>
      <c r="D3414">
        <v>1</v>
      </c>
      <c r="E3414">
        <v>52</v>
      </c>
      <c r="F3414">
        <v>0.88418600000000003</v>
      </c>
    </row>
    <row r="3415" spans="1:6" x14ac:dyDescent="0.35">
      <c r="A3415">
        <v>1</v>
      </c>
      <c r="B3415">
        <v>1985</v>
      </c>
      <c r="C3415" t="s">
        <v>1342</v>
      </c>
      <c r="D3415">
        <v>1</v>
      </c>
      <c r="E3415">
        <v>54</v>
      </c>
      <c r="F3415">
        <v>0.83440999999999999</v>
      </c>
    </row>
    <row r="3416" spans="1:6" x14ac:dyDescent="0.35">
      <c r="A3416">
        <v>1</v>
      </c>
      <c r="B3416">
        <v>1985</v>
      </c>
      <c r="C3416" t="s">
        <v>1342</v>
      </c>
      <c r="D3416">
        <v>1</v>
      </c>
      <c r="E3416">
        <v>56</v>
      </c>
      <c r="F3416">
        <v>0.77871299999999999</v>
      </c>
    </row>
    <row r="3417" spans="1:6" x14ac:dyDescent="0.35">
      <c r="A3417">
        <v>1</v>
      </c>
      <c r="B3417">
        <v>1985</v>
      </c>
      <c r="C3417" t="s">
        <v>1342</v>
      </c>
      <c r="D3417">
        <v>1</v>
      </c>
      <c r="E3417">
        <v>58</v>
      </c>
      <c r="F3417">
        <v>0.71868200000000004</v>
      </c>
    </row>
    <row r="3418" spans="1:6" x14ac:dyDescent="0.35">
      <c r="A3418">
        <v>1</v>
      </c>
      <c r="B3418">
        <v>1985</v>
      </c>
      <c r="C3418" t="s">
        <v>1342</v>
      </c>
      <c r="D3418">
        <v>1</v>
      </c>
      <c r="E3418">
        <v>60</v>
      </c>
      <c r="F3418">
        <v>0.65593000000000001</v>
      </c>
    </row>
    <row r="3419" spans="1:6" x14ac:dyDescent="0.35">
      <c r="A3419">
        <v>1</v>
      </c>
      <c r="B3419">
        <v>1985</v>
      </c>
      <c r="C3419" t="s">
        <v>1342</v>
      </c>
      <c r="D3419">
        <v>1</v>
      </c>
      <c r="E3419">
        <v>62</v>
      </c>
      <c r="F3419">
        <v>0.59202399999999999</v>
      </c>
    </row>
    <row r="3420" spans="1:6" x14ac:dyDescent="0.35">
      <c r="A3420">
        <v>1</v>
      </c>
      <c r="B3420">
        <v>1985</v>
      </c>
      <c r="C3420" t="s">
        <v>1342</v>
      </c>
      <c r="D3420">
        <v>1</v>
      </c>
      <c r="E3420">
        <v>64</v>
      </c>
      <c r="F3420">
        <v>0.52842500000000003</v>
      </c>
    </row>
    <row r="3421" spans="1:6" x14ac:dyDescent="0.35">
      <c r="A3421">
        <v>1</v>
      </c>
      <c r="B3421">
        <v>1985</v>
      </c>
      <c r="C3421" t="s">
        <v>1342</v>
      </c>
      <c r="D3421">
        <v>1</v>
      </c>
      <c r="E3421">
        <v>66</v>
      </c>
      <c r="F3421">
        <v>0.46643200000000001</v>
      </c>
    </row>
    <row r="3422" spans="1:6" x14ac:dyDescent="0.35">
      <c r="A3422">
        <v>1</v>
      </c>
      <c r="B3422">
        <v>1985</v>
      </c>
      <c r="C3422" t="s">
        <v>1342</v>
      </c>
      <c r="D3422">
        <v>1</v>
      </c>
      <c r="E3422">
        <v>68</v>
      </c>
      <c r="F3422">
        <v>0.40715000000000001</v>
      </c>
    </row>
    <row r="3423" spans="1:6" x14ac:dyDescent="0.35">
      <c r="A3423">
        <v>1</v>
      </c>
      <c r="B3423">
        <v>1985</v>
      </c>
      <c r="C3423" t="s">
        <v>1342</v>
      </c>
      <c r="D3423">
        <v>1</v>
      </c>
      <c r="E3423">
        <v>70</v>
      </c>
      <c r="F3423">
        <v>0.35146500000000003</v>
      </c>
    </row>
    <row r="3424" spans="1:6" x14ac:dyDescent="0.35">
      <c r="A3424">
        <v>1</v>
      </c>
      <c r="B3424">
        <v>1985</v>
      </c>
      <c r="C3424" t="s">
        <v>1342</v>
      </c>
      <c r="D3424">
        <v>1</v>
      </c>
      <c r="E3424">
        <v>72</v>
      </c>
      <c r="F3424">
        <v>0.300035</v>
      </c>
    </row>
    <row r="3425" spans="1:6" x14ac:dyDescent="0.35">
      <c r="A3425">
        <v>1</v>
      </c>
      <c r="B3425">
        <v>1985</v>
      </c>
      <c r="C3425" t="s">
        <v>1342</v>
      </c>
      <c r="D3425">
        <v>1</v>
      </c>
      <c r="E3425">
        <v>74</v>
      </c>
      <c r="F3425">
        <v>0.25329200000000002</v>
      </c>
    </row>
    <row r="3426" spans="1:6" x14ac:dyDescent="0.35">
      <c r="A3426">
        <v>1</v>
      </c>
      <c r="B3426">
        <v>1985</v>
      </c>
      <c r="C3426" t="s">
        <v>1342</v>
      </c>
      <c r="D3426">
        <v>1</v>
      </c>
      <c r="E3426">
        <v>76</v>
      </c>
      <c r="F3426">
        <v>0.21146300000000001</v>
      </c>
    </row>
    <row r="3427" spans="1:6" x14ac:dyDescent="0.35">
      <c r="A3427">
        <v>1</v>
      </c>
      <c r="B3427">
        <v>1985</v>
      </c>
      <c r="C3427" t="s">
        <v>1342</v>
      </c>
      <c r="D3427">
        <v>1</v>
      </c>
      <c r="E3427">
        <v>78</v>
      </c>
      <c r="F3427">
        <v>0.17458499999999999</v>
      </c>
    </row>
    <row r="3428" spans="1:6" x14ac:dyDescent="0.35">
      <c r="A3428">
        <v>1</v>
      </c>
      <c r="B3428">
        <v>1985</v>
      </c>
      <c r="C3428" t="s">
        <v>1342</v>
      </c>
      <c r="D3428">
        <v>1</v>
      </c>
      <c r="E3428">
        <v>80</v>
      </c>
      <c r="F3428">
        <v>0.142542</v>
      </c>
    </row>
    <row r="3429" spans="1:6" x14ac:dyDescent="0.35">
      <c r="A3429">
        <v>1</v>
      </c>
      <c r="B3429">
        <v>1985</v>
      </c>
      <c r="C3429" t="s">
        <v>1342</v>
      </c>
      <c r="D3429">
        <v>1</v>
      </c>
      <c r="E3429">
        <v>82</v>
      </c>
      <c r="F3429">
        <v>0.11509</v>
      </c>
    </row>
    <row r="3430" spans="1:6" x14ac:dyDescent="0.35">
      <c r="A3430">
        <v>1</v>
      </c>
      <c r="B3430">
        <v>1985</v>
      </c>
      <c r="C3430" t="s">
        <v>1342</v>
      </c>
      <c r="D3430">
        <v>1</v>
      </c>
      <c r="E3430">
        <v>84</v>
      </c>
      <c r="F3430">
        <v>9.1896099999999994E-2</v>
      </c>
    </row>
    <row r="3431" spans="1:6" x14ac:dyDescent="0.35">
      <c r="A3431">
        <v>1</v>
      </c>
      <c r="B3431">
        <v>1985</v>
      </c>
      <c r="C3431" t="s">
        <v>1342</v>
      </c>
      <c r="D3431">
        <v>1</v>
      </c>
      <c r="E3431">
        <v>86</v>
      </c>
      <c r="F3431">
        <v>7.2563199999999994E-2</v>
      </c>
    </row>
    <row r="3432" spans="1:6" x14ac:dyDescent="0.35">
      <c r="A3432">
        <v>1</v>
      </c>
      <c r="B3432">
        <v>1985</v>
      </c>
      <c r="C3432" t="s">
        <v>1342</v>
      </c>
      <c r="D3432">
        <v>1</v>
      </c>
      <c r="E3432">
        <v>88</v>
      </c>
      <c r="F3432">
        <v>5.66626E-2</v>
      </c>
    </row>
    <row r="3433" spans="1:6" x14ac:dyDescent="0.35">
      <c r="A3433">
        <v>1</v>
      </c>
      <c r="B3433">
        <v>1985</v>
      </c>
      <c r="C3433" t="s">
        <v>1342</v>
      </c>
      <c r="D3433">
        <v>1</v>
      </c>
      <c r="E3433">
        <v>90</v>
      </c>
      <c r="F3433">
        <v>4.3756099999999999E-2</v>
      </c>
    </row>
    <row r="3434" spans="1:6" x14ac:dyDescent="0.35">
      <c r="A3434">
        <v>1</v>
      </c>
      <c r="B3434">
        <v>1985</v>
      </c>
      <c r="C3434" t="s">
        <v>1342</v>
      </c>
      <c r="D3434">
        <v>1</v>
      </c>
      <c r="E3434">
        <v>92</v>
      </c>
      <c r="F3434">
        <v>3.3415100000000003E-2</v>
      </c>
    </row>
    <row r="3435" spans="1:6" x14ac:dyDescent="0.35">
      <c r="A3435">
        <v>1</v>
      </c>
      <c r="B3435">
        <v>1985</v>
      </c>
      <c r="C3435" t="s">
        <v>1342</v>
      </c>
      <c r="D3435">
        <v>1</v>
      </c>
      <c r="E3435">
        <v>94</v>
      </c>
      <c r="F3435">
        <v>2.5235299999999999E-2</v>
      </c>
    </row>
    <row r="3436" spans="1:6" x14ac:dyDescent="0.35">
      <c r="A3436">
        <v>1</v>
      </c>
      <c r="B3436">
        <v>1985</v>
      </c>
      <c r="C3436" t="s">
        <v>1565</v>
      </c>
      <c r="D3436">
        <v>1</v>
      </c>
      <c r="E3436">
        <v>4</v>
      </c>
      <c r="F3436" s="2">
        <v>2.2839800000000001E-5</v>
      </c>
    </row>
    <row r="3437" spans="1:6" x14ac:dyDescent="0.35">
      <c r="A3437">
        <v>1</v>
      </c>
      <c r="B3437">
        <v>1985</v>
      </c>
      <c r="C3437" t="s">
        <v>1565</v>
      </c>
      <c r="D3437">
        <v>1</v>
      </c>
      <c r="E3437">
        <v>6</v>
      </c>
      <c r="F3437" s="2">
        <v>4.9470099999999999E-5</v>
      </c>
    </row>
    <row r="3438" spans="1:6" x14ac:dyDescent="0.35">
      <c r="A3438">
        <v>1</v>
      </c>
      <c r="B3438">
        <v>1985</v>
      </c>
      <c r="C3438" t="s">
        <v>1565</v>
      </c>
      <c r="D3438">
        <v>1</v>
      </c>
      <c r="E3438">
        <v>8</v>
      </c>
      <c r="F3438">
        <v>1.07147E-4</v>
      </c>
    </row>
    <row r="3439" spans="1:6" x14ac:dyDescent="0.35">
      <c r="A3439">
        <v>1</v>
      </c>
      <c r="B3439">
        <v>1985</v>
      </c>
      <c r="C3439" t="s">
        <v>1565</v>
      </c>
      <c r="D3439">
        <v>1</v>
      </c>
      <c r="E3439">
        <v>10</v>
      </c>
      <c r="F3439">
        <v>2.3205200000000001E-4</v>
      </c>
    </row>
    <row r="3440" spans="1:6" x14ac:dyDescent="0.35">
      <c r="A3440">
        <v>1</v>
      </c>
      <c r="B3440">
        <v>1985</v>
      </c>
      <c r="C3440" t="s">
        <v>1565</v>
      </c>
      <c r="D3440">
        <v>1</v>
      </c>
      <c r="E3440">
        <v>12</v>
      </c>
      <c r="F3440">
        <v>5.0249300000000002E-4</v>
      </c>
    </row>
    <row r="3441" spans="1:6" x14ac:dyDescent="0.35">
      <c r="A3441">
        <v>1</v>
      </c>
      <c r="B3441">
        <v>1985</v>
      </c>
      <c r="C3441" t="s">
        <v>1565</v>
      </c>
      <c r="D3441">
        <v>1</v>
      </c>
      <c r="E3441">
        <v>14</v>
      </c>
      <c r="F3441">
        <v>1.0877700000000001E-3</v>
      </c>
    </row>
    <row r="3442" spans="1:6" x14ac:dyDescent="0.35">
      <c r="A3442">
        <v>1</v>
      </c>
      <c r="B3442">
        <v>1985</v>
      </c>
      <c r="C3442" t="s">
        <v>1565</v>
      </c>
      <c r="D3442">
        <v>1</v>
      </c>
      <c r="E3442">
        <v>16</v>
      </c>
      <c r="F3442">
        <v>2.3531400000000001E-3</v>
      </c>
    </row>
    <row r="3443" spans="1:6" x14ac:dyDescent="0.35">
      <c r="A3443">
        <v>1</v>
      </c>
      <c r="B3443">
        <v>1985</v>
      </c>
      <c r="C3443" t="s">
        <v>1565</v>
      </c>
      <c r="D3443">
        <v>1</v>
      </c>
      <c r="E3443">
        <v>18</v>
      </c>
      <c r="F3443">
        <v>5.08298E-3</v>
      </c>
    </row>
    <row r="3444" spans="1:6" x14ac:dyDescent="0.35">
      <c r="A3444">
        <v>1</v>
      </c>
      <c r="B3444">
        <v>1985</v>
      </c>
      <c r="C3444" t="s">
        <v>1565</v>
      </c>
      <c r="D3444">
        <v>1</v>
      </c>
      <c r="E3444">
        <v>20</v>
      </c>
      <c r="F3444">
        <v>1.09449E-2</v>
      </c>
    </row>
    <row r="3445" spans="1:6" x14ac:dyDescent="0.35">
      <c r="A3445">
        <v>1</v>
      </c>
      <c r="B3445">
        <v>1985</v>
      </c>
      <c r="C3445" t="s">
        <v>1565</v>
      </c>
      <c r="D3445">
        <v>1</v>
      </c>
      <c r="E3445">
        <v>22</v>
      </c>
      <c r="F3445">
        <v>2.3408200000000001E-2</v>
      </c>
    </row>
    <row r="3446" spans="1:6" x14ac:dyDescent="0.35">
      <c r="A3446">
        <v>1</v>
      </c>
      <c r="B3446">
        <v>1985</v>
      </c>
      <c r="C3446" t="s">
        <v>1565</v>
      </c>
      <c r="D3446">
        <v>1</v>
      </c>
      <c r="E3446">
        <v>24</v>
      </c>
      <c r="F3446">
        <v>4.9355299999999998E-2</v>
      </c>
    </row>
    <row r="3447" spans="1:6" x14ac:dyDescent="0.35">
      <c r="A3447">
        <v>1</v>
      </c>
      <c r="B3447">
        <v>1985</v>
      </c>
      <c r="C3447" t="s">
        <v>1565</v>
      </c>
      <c r="D3447">
        <v>1</v>
      </c>
      <c r="E3447">
        <v>26</v>
      </c>
      <c r="F3447">
        <v>0.101087</v>
      </c>
    </row>
    <row r="3448" spans="1:6" x14ac:dyDescent="0.35">
      <c r="A3448">
        <v>1</v>
      </c>
      <c r="B3448">
        <v>1985</v>
      </c>
      <c r="C3448" t="s">
        <v>1565</v>
      </c>
      <c r="D3448">
        <v>1</v>
      </c>
      <c r="E3448">
        <v>28</v>
      </c>
      <c r="F3448">
        <v>0.19586899999999999</v>
      </c>
    </row>
    <row r="3449" spans="1:6" x14ac:dyDescent="0.35">
      <c r="A3449">
        <v>1</v>
      </c>
      <c r="B3449">
        <v>1985</v>
      </c>
      <c r="C3449" t="s">
        <v>1565</v>
      </c>
      <c r="D3449">
        <v>1</v>
      </c>
      <c r="E3449">
        <v>30</v>
      </c>
      <c r="F3449">
        <v>0.34537499999999999</v>
      </c>
    </row>
    <row r="3450" spans="1:6" x14ac:dyDescent="0.35">
      <c r="A3450">
        <v>1</v>
      </c>
      <c r="B3450">
        <v>1985</v>
      </c>
      <c r="C3450" t="s">
        <v>1565</v>
      </c>
      <c r="D3450">
        <v>1</v>
      </c>
      <c r="E3450">
        <v>32</v>
      </c>
      <c r="F3450">
        <v>0.53331499999999998</v>
      </c>
    </row>
    <row r="3451" spans="1:6" x14ac:dyDescent="0.35">
      <c r="A3451">
        <v>1</v>
      </c>
      <c r="B3451">
        <v>1985</v>
      </c>
      <c r="C3451" t="s">
        <v>1565</v>
      </c>
      <c r="D3451">
        <v>1</v>
      </c>
      <c r="E3451">
        <v>34</v>
      </c>
      <c r="F3451">
        <v>0.712252</v>
      </c>
    </row>
    <row r="3452" spans="1:6" x14ac:dyDescent="0.35">
      <c r="A3452">
        <v>1</v>
      </c>
      <c r="B3452">
        <v>1985</v>
      </c>
      <c r="C3452" t="s">
        <v>1565</v>
      </c>
      <c r="D3452">
        <v>1</v>
      </c>
      <c r="E3452">
        <v>36</v>
      </c>
      <c r="F3452">
        <v>0.84280299999999997</v>
      </c>
    </row>
    <row r="3453" spans="1:6" x14ac:dyDescent="0.35">
      <c r="A3453">
        <v>1</v>
      </c>
      <c r="B3453">
        <v>1985</v>
      </c>
      <c r="C3453" t="s">
        <v>1565</v>
      </c>
      <c r="D3453">
        <v>1</v>
      </c>
      <c r="E3453">
        <v>38</v>
      </c>
      <c r="F3453">
        <v>0.92071700000000001</v>
      </c>
    </row>
    <row r="3454" spans="1:6" x14ac:dyDescent="0.35">
      <c r="A3454">
        <v>1</v>
      </c>
      <c r="B3454">
        <v>1985</v>
      </c>
      <c r="C3454" t="s">
        <v>1565</v>
      </c>
      <c r="D3454">
        <v>1</v>
      </c>
      <c r="E3454">
        <v>40</v>
      </c>
      <c r="F3454">
        <v>0.96176499999999998</v>
      </c>
    </row>
    <row r="3455" spans="1:6" x14ac:dyDescent="0.35">
      <c r="A3455">
        <v>1</v>
      </c>
      <c r="B3455">
        <v>1985</v>
      </c>
      <c r="C3455" t="s">
        <v>1565</v>
      </c>
      <c r="D3455">
        <v>1</v>
      </c>
      <c r="E3455">
        <v>42</v>
      </c>
      <c r="F3455">
        <v>0.98197699999999999</v>
      </c>
    </row>
    <row r="3456" spans="1:6" x14ac:dyDescent="0.35">
      <c r="A3456">
        <v>1</v>
      </c>
      <c r="B3456">
        <v>1985</v>
      </c>
      <c r="C3456" t="s">
        <v>1565</v>
      </c>
      <c r="D3456">
        <v>1</v>
      </c>
      <c r="E3456">
        <v>44</v>
      </c>
      <c r="F3456">
        <v>0.99159799999999998</v>
      </c>
    </row>
    <row r="3457" spans="1:6" x14ac:dyDescent="0.35">
      <c r="A3457">
        <v>1</v>
      </c>
      <c r="B3457">
        <v>1985</v>
      </c>
      <c r="C3457" t="s">
        <v>1565</v>
      </c>
      <c r="D3457">
        <v>1</v>
      </c>
      <c r="E3457">
        <v>46</v>
      </c>
      <c r="F3457">
        <v>0.99610299999999996</v>
      </c>
    </row>
    <row r="3458" spans="1:6" x14ac:dyDescent="0.35">
      <c r="A3458">
        <v>1</v>
      </c>
      <c r="B3458">
        <v>1985</v>
      </c>
      <c r="C3458" t="s">
        <v>1565</v>
      </c>
      <c r="D3458">
        <v>1</v>
      </c>
      <c r="E3458">
        <v>48</v>
      </c>
      <c r="F3458">
        <v>0.998197</v>
      </c>
    </row>
    <row r="3459" spans="1:6" x14ac:dyDescent="0.35">
      <c r="A3459">
        <v>1</v>
      </c>
      <c r="B3459">
        <v>1985</v>
      </c>
      <c r="C3459" t="s">
        <v>1565</v>
      </c>
      <c r="D3459">
        <v>1</v>
      </c>
      <c r="E3459">
        <v>50</v>
      </c>
      <c r="F3459">
        <v>0.99916700000000003</v>
      </c>
    </row>
    <row r="3460" spans="1:6" x14ac:dyDescent="0.35">
      <c r="A3460">
        <v>1</v>
      </c>
      <c r="B3460">
        <v>1985</v>
      </c>
      <c r="C3460" t="s">
        <v>1565</v>
      </c>
      <c r="D3460">
        <v>1</v>
      </c>
      <c r="E3460">
        <v>52</v>
      </c>
      <c r="F3460">
        <v>0.99961500000000003</v>
      </c>
    </row>
    <row r="3461" spans="1:6" x14ac:dyDescent="0.35">
      <c r="A3461">
        <v>1</v>
      </c>
      <c r="B3461">
        <v>1985</v>
      </c>
      <c r="C3461" t="s">
        <v>1565</v>
      </c>
      <c r="D3461">
        <v>1</v>
      </c>
      <c r="E3461">
        <v>54</v>
      </c>
      <c r="F3461">
        <v>0.99982199999999999</v>
      </c>
    </row>
    <row r="3462" spans="1:6" x14ac:dyDescent="0.35">
      <c r="A3462">
        <v>1</v>
      </c>
      <c r="B3462">
        <v>1985</v>
      </c>
      <c r="C3462" t="s">
        <v>1565</v>
      </c>
      <c r="D3462">
        <v>1</v>
      </c>
      <c r="E3462">
        <v>56</v>
      </c>
      <c r="F3462">
        <v>0.99991799999999997</v>
      </c>
    </row>
    <row r="3463" spans="1:6" x14ac:dyDescent="0.35">
      <c r="A3463">
        <v>1</v>
      </c>
      <c r="B3463">
        <v>1985</v>
      </c>
      <c r="C3463" t="s">
        <v>1565</v>
      </c>
      <c r="D3463">
        <v>1</v>
      </c>
      <c r="E3463">
        <v>58</v>
      </c>
      <c r="F3463">
        <v>0.99996200000000002</v>
      </c>
    </row>
    <row r="3464" spans="1:6" x14ac:dyDescent="0.35">
      <c r="A3464">
        <v>1</v>
      </c>
      <c r="B3464">
        <v>1985</v>
      </c>
      <c r="C3464" t="s">
        <v>1565</v>
      </c>
      <c r="D3464">
        <v>1</v>
      </c>
      <c r="E3464">
        <v>60</v>
      </c>
      <c r="F3464">
        <v>0.99998299999999996</v>
      </c>
    </row>
    <row r="3465" spans="1:6" x14ac:dyDescent="0.35">
      <c r="A3465">
        <v>1</v>
      </c>
      <c r="B3465">
        <v>1985</v>
      </c>
      <c r="C3465" t="s">
        <v>1565</v>
      </c>
      <c r="D3465">
        <v>1</v>
      </c>
      <c r="E3465">
        <v>62</v>
      </c>
      <c r="F3465">
        <v>0.99999199999999999</v>
      </c>
    </row>
    <row r="3466" spans="1:6" x14ac:dyDescent="0.35">
      <c r="A3466">
        <v>1</v>
      </c>
      <c r="B3466">
        <v>1985</v>
      </c>
      <c r="C3466" t="s">
        <v>1565</v>
      </c>
      <c r="D3466">
        <v>1</v>
      </c>
      <c r="E3466">
        <v>64</v>
      </c>
      <c r="F3466">
        <v>0.999996</v>
      </c>
    </row>
    <row r="3467" spans="1:6" x14ac:dyDescent="0.35">
      <c r="A3467">
        <v>1</v>
      </c>
      <c r="B3467">
        <v>1985</v>
      </c>
      <c r="C3467" t="s">
        <v>1565</v>
      </c>
      <c r="D3467">
        <v>1</v>
      </c>
      <c r="E3467">
        <v>66</v>
      </c>
      <c r="F3467">
        <v>0.99999800000000005</v>
      </c>
    </row>
    <row r="3468" spans="1:6" x14ac:dyDescent="0.35">
      <c r="A3468">
        <v>1</v>
      </c>
      <c r="B3468">
        <v>1985</v>
      </c>
      <c r="C3468" t="s">
        <v>1565</v>
      </c>
      <c r="D3468">
        <v>1</v>
      </c>
      <c r="E3468">
        <v>68</v>
      </c>
      <c r="F3468">
        <v>0.99999899999999997</v>
      </c>
    </row>
    <row r="3469" spans="1:6" x14ac:dyDescent="0.35">
      <c r="A3469">
        <v>1</v>
      </c>
      <c r="B3469">
        <v>1985</v>
      </c>
      <c r="C3469" t="s">
        <v>1565</v>
      </c>
      <c r="D3469">
        <v>1</v>
      </c>
      <c r="E3469">
        <v>70</v>
      </c>
      <c r="F3469">
        <v>1</v>
      </c>
    </row>
    <row r="3470" spans="1:6" x14ac:dyDescent="0.35">
      <c r="A3470">
        <v>1</v>
      </c>
      <c r="B3470">
        <v>1985</v>
      </c>
      <c r="C3470" t="s">
        <v>1565</v>
      </c>
      <c r="D3470">
        <v>1</v>
      </c>
      <c r="E3470">
        <v>72</v>
      </c>
      <c r="F3470">
        <v>1</v>
      </c>
    </row>
    <row r="3471" spans="1:6" x14ac:dyDescent="0.35">
      <c r="A3471">
        <v>1</v>
      </c>
      <c r="B3471">
        <v>1985</v>
      </c>
      <c r="C3471" t="s">
        <v>1565</v>
      </c>
      <c r="D3471">
        <v>1</v>
      </c>
      <c r="E3471">
        <v>74</v>
      </c>
      <c r="F3471">
        <v>1</v>
      </c>
    </row>
    <row r="3472" spans="1:6" x14ac:dyDescent="0.35">
      <c r="A3472">
        <v>1</v>
      </c>
      <c r="B3472">
        <v>1985</v>
      </c>
      <c r="C3472" t="s">
        <v>1565</v>
      </c>
      <c r="D3472">
        <v>1</v>
      </c>
      <c r="E3472">
        <v>76</v>
      </c>
      <c r="F3472">
        <v>1</v>
      </c>
    </row>
    <row r="3473" spans="1:6" x14ac:dyDescent="0.35">
      <c r="A3473">
        <v>1</v>
      </c>
      <c r="B3473">
        <v>1985</v>
      </c>
      <c r="C3473" t="s">
        <v>1565</v>
      </c>
      <c r="D3473">
        <v>1</v>
      </c>
      <c r="E3473">
        <v>78</v>
      </c>
      <c r="F3473">
        <v>1</v>
      </c>
    </row>
    <row r="3474" spans="1:6" x14ac:dyDescent="0.35">
      <c r="A3474">
        <v>1</v>
      </c>
      <c r="B3474">
        <v>1985</v>
      </c>
      <c r="C3474" t="s">
        <v>1565</v>
      </c>
      <c r="D3474">
        <v>1</v>
      </c>
      <c r="E3474">
        <v>80</v>
      </c>
      <c r="F3474">
        <v>1</v>
      </c>
    </row>
    <row r="3475" spans="1:6" x14ac:dyDescent="0.35">
      <c r="A3475">
        <v>1</v>
      </c>
      <c r="B3475">
        <v>1985</v>
      </c>
      <c r="C3475" t="s">
        <v>1565</v>
      </c>
      <c r="D3475">
        <v>1</v>
      </c>
      <c r="E3475">
        <v>82</v>
      </c>
      <c r="F3475">
        <v>1</v>
      </c>
    </row>
    <row r="3476" spans="1:6" x14ac:dyDescent="0.35">
      <c r="A3476">
        <v>1</v>
      </c>
      <c r="B3476">
        <v>1985</v>
      </c>
      <c r="C3476" t="s">
        <v>1565</v>
      </c>
      <c r="D3476">
        <v>1</v>
      </c>
      <c r="E3476">
        <v>84</v>
      </c>
      <c r="F3476">
        <v>1</v>
      </c>
    </row>
    <row r="3477" spans="1:6" x14ac:dyDescent="0.35">
      <c r="A3477">
        <v>1</v>
      </c>
      <c r="B3477">
        <v>1985</v>
      </c>
      <c r="C3477" t="s">
        <v>1565</v>
      </c>
      <c r="D3477">
        <v>1</v>
      </c>
      <c r="E3477">
        <v>86</v>
      </c>
      <c r="F3477">
        <v>1</v>
      </c>
    </row>
    <row r="3478" spans="1:6" x14ac:dyDescent="0.35">
      <c r="A3478">
        <v>1</v>
      </c>
      <c r="B3478">
        <v>1985</v>
      </c>
      <c r="C3478" t="s">
        <v>1565</v>
      </c>
      <c r="D3478">
        <v>1</v>
      </c>
      <c r="E3478">
        <v>88</v>
      </c>
      <c r="F3478">
        <v>1</v>
      </c>
    </row>
    <row r="3479" spans="1:6" x14ac:dyDescent="0.35">
      <c r="A3479">
        <v>1</v>
      </c>
      <c r="B3479">
        <v>1985</v>
      </c>
      <c r="C3479" t="s">
        <v>1565</v>
      </c>
      <c r="D3479">
        <v>1</v>
      </c>
      <c r="E3479">
        <v>90</v>
      </c>
      <c r="F3479">
        <v>1</v>
      </c>
    </row>
    <row r="3480" spans="1:6" x14ac:dyDescent="0.35">
      <c r="A3480">
        <v>1</v>
      </c>
      <c r="B3480">
        <v>1985</v>
      </c>
      <c r="C3480" t="s">
        <v>1565</v>
      </c>
      <c r="D3480">
        <v>1</v>
      </c>
      <c r="E3480">
        <v>92</v>
      </c>
      <c r="F3480">
        <v>1</v>
      </c>
    </row>
    <row r="3481" spans="1:6" x14ac:dyDescent="0.35">
      <c r="A3481">
        <v>1</v>
      </c>
      <c r="B3481">
        <v>1985</v>
      </c>
      <c r="C3481" t="s">
        <v>1565</v>
      </c>
      <c r="D3481">
        <v>1</v>
      </c>
      <c r="E3481">
        <v>94</v>
      </c>
      <c r="F3481">
        <v>1</v>
      </c>
    </row>
    <row r="3482" spans="1:6" x14ac:dyDescent="0.35">
      <c r="A3482">
        <v>1</v>
      </c>
      <c r="B3482">
        <v>1985</v>
      </c>
      <c r="C3482" t="s">
        <v>1343</v>
      </c>
      <c r="D3482">
        <v>1</v>
      </c>
      <c r="E3482">
        <v>0</v>
      </c>
      <c r="F3482">
        <v>0</v>
      </c>
    </row>
    <row r="3483" spans="1:6" x14ac:dyDescent="0.35">
      <c r="A3483">
        <v>1</v>
      </c>
      <c r="B3483">
        <v>1985</v>
      </c>
      <c r="C3483" t="s">
        <v>1343</v>
      </c>
      <c r="D3483">
        <v>1</v>
      </c>
      <c r="E3483">
        <v>1</v>
      </c>
      <c r="F3483">
        <v>1</v>
      </c>
    </row>
    <row r="3484" spans="1:6" x14ac:dyDescent="0.35">
      <c r="A3484">
        <v>1</v>
      </c>
      <c r="B3484">
        <v>1985</v>
      </c>
      <c r="C3484" t="s">
        <v>1343</v>
      </c>
      <c r="D3484">
        <v>1</v>
      </c>
      <c r="E3484">
        <v>2</v>
      </c>
      <c r="F3484">
        <v>1</v>
      </c>
    </row>
    <row r="3485" spans="1:6" x14ac:dyDescent="0.35">
      <c r="A3485">
        <v>1</v>
      </c>
      <c r="B3485">
        <v>1985</v>
      </c>
      <c r="C3485" t="s">
        <v>1343</v>
      </c>
      <c r="D3485">
        <v>1</v>
      </c>
      <c r="E3485">
        <v>3</v>
      </c>
      <c r="F3485">
        <v>1</v>
      </c>
    </row>
    <row r="3486" spans="1:6" x14ac:dyDescent="0.35">
      <c r="A3486">
        <v>1</v>
      </c>
      <c r="B3486">
        <v>1985</v>
      </c>
      <c r="C3486" t="s">
        <v>1343</v>
      </c>
      <c r="D3486">
        <v>1</v>
      </c>
      <c r="E3486">
        <v>4</v>
      </c>
      <c r="F3486">
        <v>1</v>
      </c>
    </row>
    <row r="3487" spans="1:6" x14ac:dyDescent="0.35">
      <c r="A3487">
        <v>1</v>
      </c>
      <c r="B3487">
        <v>1985</v>
      </c>
      <c r="C3487" t="s">
        <v>1343</v>
      </c>
      <c r="D3487">
        <v>1</v>
      </c>
      <c r="E3487">
        <v>5</v>
      </c>
      <c r="F3487">
        <v>1</v>
      </c>
    </row>
    <row r="3488" spans="1:6" x14ac:dyDescent="0.35">
      <c r="A3488">
        <v>1</v>
      </c>
      <c r="B3488">
        <v>1985</v>
      </c>
      <c r="C3488" t="s">
        <v>1343</v>
      </c>
      <c r="D3488">
        <v>1</v>
      </c>
      <c r="E3488">
        <v>6</v>
      </c>
      <c r="F3488">
        <v>1</v>
      </c>
    </row>
    <row r="3489" spans="1:6" x14ac:dyDescent="0.35">
      <c r="A3489">
        <v>1</v>
      </c>
      <c r="B3489">
        <v>1985</v>
      </c>
      <c r="C3489" t="s">
        <v>1343</v>
      </c>
      <c r="D3489">
        <v>1</v>
      </c>
      <c r="E3489">
        <v>7</v>
      </c>
      <c r="F3489">
        <v>1</v>
      </c>
    </row>
    <row r="3490" spans="1:6" x14ac:dyDescent="0.35">
      <c r="A3490">
        <v>1</v>
      </c>
      <c r="B3490">
        <v>1985</v>
      </c>
      <c r="C3490" t="s">
        <v>1343</v>
      </c>
      <c r="D3490">
        <v>1</v>
      </c>
      <c r="E3490">
        <v>8</v>
      </c>
      <c r="F3490">
        <v>1</v>
      </c>
    </row>
    <row r="3491" spans="1:6" x14ac:dyDescent="0.35">
      <c r="A3491">
        <v>1</v>
      </c>
      <c r="B3491">
        <v>1985</v>
      </c>
      <c r="C3491" t="s">
        <v>1343</v>
      </c>
      <c r="D3491">
        <v>1</v>
      </c>
      <c r="E3491">
        <v>9</v>
      </c>
      <c r="F3491">
        <v>1</v>
      </c>
    </row>
    <row r="3492" spans="1:6" x14ac:dyDescent="0.35">
      <c r="A3492">
        <v>1</v>
      </c>
      <c r="B3492">
        <v>1985</v>
      </c>
      <c r="C3492" t="s">
        <v>1343</v>
      </c>
      <c r="D3492">
        <v>1</v>
      </c>
      <c r="E3492">
        <v>10</v>
      </c>
      <c r="F3492">
        <v>1</v>
      </c>
    </row>
    <row r="3493" spans="1:6" x14ac:dyDescent="0.35">
      <c r="A3493">
        <v>1</v>
      </c>
      <c r="B3493">
        <v>1985</v>
      </c>
      <c r="C3493" t="s">
        <v>1343</v>
      </c>
      <c r="D3493">
        <v>1</v>
      </c>
      <c r="E3493">
        <v>11</v>
      </c>
      <c r="F3493">
        <v>1</v>
      </c>
    </row>
    <row r="3494" spans="1:6" x14ac:dyDescent="0.35">
      <c r="A3494">
        <v>1</v>
      </c>
      <c r="B3494">
        <v>1985</v>
      </c>
      <c r="C3494" t="s">
        <v>1343</v>
      </c>
      <c r="D3494">
        <v>1</v>
      </c>
      <c r="E3494">
        <v>12</v>
      </c>
      <c r="F3494">
        <v>1</v>
      </c>
    </row>
    <row r="3495" spans="1:6" x14ac:dyDescent="0.35">
      <c r="A3495">
        <v>1</v>
      </c>
      <c r="B3495">
        <v>1985</v>
      </c>
      <c r="C3495" t="s">
        <v>1343</v>
      </c>
      <c r="D3495">
        <v>1</v>
      </c>
      <c r="E3495">
        <v>13</v>
      </c>
      <c r="F3495">
        <v>1</v>
      </c>
    </row>
    <row r="3496" spans="1:6" x14ac:dyDescent="0.35">
      <c r="A3496">
        <v>1</v>
      </c>
      <c r="B3496">
        <v>1985</v>
      </c>
      <c r="C3496" t="s">
        <v>1343</v>
      </c>
      <c r="D3496">
        <v>1</v>
      </c>
      <c r="E3496">
        <v>14</v>
      </c>
      <c r="F3496">
        <v>1</v>
      </c>
    </row>
    <row r="3497" spans="1:6" x14ac:dyDescent="0.35">
      <c r="A3497">
        <v>1</v>
      </c>
      <c r="B3497">
        <v>1985</v>
      </c>
      <c r="C3497" t="s">
        <v>1343</v>
      </c>
      <c r="D3497">
        <v>1</v>
      </c>
      <c r="E3497">
        <v>15</v>
      </c>
      <c r="F3497">
        <v>1</v>
      </c>
    </row>
    <row r="3498" spans="1:6" x14ac:dyDescent="0.35">
      <c r="A3498">
        <v>1</v>
      </c>
      <c r="B3498">
        <v>1985</v>
      </c>
      <c r="C3498" t="s">
        <v>1343</v>
      </c>
      <c r="D3498">
        <v>1</v>
      </c>
      <c r="E3498">
        <v>16</v>
      </c>
      <c r="F3498">
        <v>1</v>
      </c>
    </row>
    <row r="3499" spans="1:6" x14ac:dyDescent="0.35">
      <c r="A3499">
        <v>1</v>
      </c>
      <c r="B3499">
        <v>1985</v>
      </c>
      <c r="C3499" t="s">
        <v>1343</v>
      </c>
      <c r="D3499">
        <v>1</v>
      </c>
      <c r="E3499">
        <v>17</v>
      </c>
      <c r="F3499">
        <v>1</v>
      </c>
    </row>
    <row r="3500" spans="1:6" x14ac:dyDescent="0.35">
      <c r="A3500">
        <v>1</v>
      </c>
      <c r="B3500">
        <v>1985</v>
      </c>
      <c r="C3500" t="s">
        <v>1343</v>
      </c>
      <c r="D3500">
        <v>1</v>
      </c>
      <c r="E3500">
        <v>18</v>
      </c>
      <c r="F3500">
        <v>1</v>
      </c>
    </row>
    <row r="3501" spans="1:6" x14ac:dyDescent="0.35">
      <c r="A3501">
        <v>1</v>
      </c>
      <c r="B3501">
        <v>1985</v>
      </c>
      <c r="C3501" t="s">
        <v>1343</v>
      </c>
      <c r="D3501">
        <v>1</v>
      </c>
      <c r="E3501">
        <v>19</v>
      </c>
      <c r="F3501">
        <v>1</v>
      </c>
    </row>
    <row r="3502" spans="1:6" x14ac:dyDescent="0.35">
      <c r="A3502">
        <v>1</v>
      </c>
      <c r="B3502">
        <v>1985</v>
      </c>
      <c r="C3502" t="s">
        <v>1343</v>
      </c>
      <c r="D3502">
        <v>1</v>
      </c>
      <c r="E3502">
        <v>20</v>
      </c>
      <c r="F3502">
        <v>1</v>
      </c>
    </row>
    <row r="3503" spans="1:6" x14ac:dyDescent="0.35">
      <c r="A3503">
        <v>1</v>
      </c>
      <c r="B3503">
        <v>1985</v>
      </c>
      <c r="C3503" t="s">
        <v>1343</v>
      </c>
      <c r="D3503">
        <v>1</v>
      </c>
      <c r="E3503">
        <v>21</v>
      </c>
      <c r="F3503">
        <v>1</v>
      </c>
    </row>
    <row r="3504" spans="1:6" x14ac:dyDescent="0.35">
      <c r="A3504">
        <v>1</v>
      </c>
      <c r="B3504">
        <v>1985</v>
      </c>
      <c r="C3504" t="s">
        <v>1343</v>
      </c>
      <c r="D3504">
        <v>1</v>
      </c>
      <c r="E3504">
        <v>22</v>
      </c>
      <c r="F3504">
        <v>1</v>
      </c>
    </row>
    <row r="3505" spans="1:6" x14ac:dyDescent="0.35">
      <c r="A3505">
        <v>1</v>
      </c>
      <c r="B3505">
        <v>1985</v>
      </c>
      <c r="C3505" t="s">
        <v>1343</v>
      </c>
      <c r="D3505">
        <v>1</v>
      </c>
      <c r="E3505">
        <v>23</v>
      </c>
      <c r="F3505">
        <v>1</v>
      </c>
    </row>
    <row r="3506" spans="1:6" x14ac:dyDescent="0.35">
      <c r="A3506">
        <v>1</v>
      </c>
      <c r="B3506">
        <v>1985</v>
      </c>
      <c r="C3506" t="s">
        <v>1343</v>
      </c>
      <c r="D3506">
        <v>1</v>
      </c>
      <c r="E3506">
        <v>24</v>
      </c>
      <c r="F3506">
        <v>1</v>
      </c>
    </row>
    <row r="3507" spans="1:6" x14ac:dyDescent="0.35">
      <c r="A3507">
        <v>1</v>
      </c>
      <c r="B3507">
        <v>1985</v>
      </c>
      <c r="C3507" t="s">
        <v>1343</v>
      </c>
      <c r="D3507">
        <v>1</v>
      </c>
      <c r="E3507">
        <v>25</v>
      </c>
      <c r="F3507">
        <v>1</v>
      </c>
    </row>
    <row r="3508" spans="1:6" x14ac:dyDescent="0.35">
      <c r="A3508">
        <v>1</v>
      </c>
      <c r="B3508">
        <v>1985</v>
      </c>
      <c r="C3508" t="s">
        <v>1343</v>
      </c>
      <c r="D3508">
        <v>1</v>
      </c>
      <c r="E3508">
        <v>26</v>
      </c>
      <c r="F3508">
        <v>1</v>
      </c>
    </row>
    <row r="3509" spans="1:6" x14ac:dyDescent="0.35">
      <c r="A3509">
        <v>1</v>
      </c>
      <c r="B3509">
        <v>1985</v>
      </c>
      <c r="C3509" t="s">
        <v>1343</v>
      </c>
      <c r="D3509">
        <v>1</v>
      </c>
      <c r="E3509">
        <v>27</v>
      </c>
      <c r="F3509">
        <v>1</v>
      </c>
    </row>
    <row r="3510" spans="1:6" x14ac:dyDescent="0.35">
      <c r="A3510">
        <v>1</v>
      </c>
      <c r="B3510">
        <v>1985</v>
      </c>
      <c r="C3510" t="s">
        <v>1343</v>
      </c>
      <c r="D3510">
        <v>1</v>
      </c>
      <c r="E3510">
        <v>28</v>
      </c>
      <c r="F3510">
        <v>1</v>
      </c>
    </row>
    <row r="3511" spans="1:6" x14ac:dyDescent="0.35">
      <c r="A3511">
        <v>1</v>
      </c>
      <c r="B3511">
        <v>1985</v>
      </c>
      <c r="C3511" t="s">
        <v>1343</v>
      </c>
      <c r="D3511">
        <v>1</v>
      </c>
      <c r="E3511">
        <v>29</v>
      </c>
      <c r="F3511">
        <v>1</v>
      </c>
    </row>
    <row r="3512" spans="1:6" x14ac:dyDescent="0.35">
      <c r="A3512">
        <v>1</v>
      </c>
      <c r="B3512">
        <v>1985</v>
      </c>
      <c r="C3512" t="s">
        <v>1343</v>
      </c>
      <c r="D3512">
        <v>1</v>
      </c>
      <c r="E3512">
        <v>30</v>
      </c>
      <c r="F3512">
        <v>1</v>
      </c>
    </row>
    <row r="3513" spans="1:6" x14ac:dyDescent="0.35">
      <c r="A3513">
        <v>1</v>
      </c>
      <c r="B3513">
        <v>2014</v>
      </c>
      <c r="C3513" t="s">
        <v>1342</v>
      </c>
      <c r="D3513">
        <v>1</v>
      </c>
      <c r="E3513">
        <v>4</v>
      </c>
      <c r="F3513" s="2">
        <v>3.8959100000000001E-6</v>
      </c>
    </row>
    <row r="3514" spans="1:6" x14ac:dyDescent="0.35">
      <c r="A3514">
        <v>1</v>
      </c>
      <c r="B3514">
        <v>2014</v>
      </c>
      <c r="C3514" t="s">
        <v>1342</v>
      </c>
      <c r="D3514">
        <v>1</v>
      </c>
      <c r="E3514">
        <v>6</v>
      </c>
      <c r="F3514" s="2">
        <v>7.6359900000000004E-6</v>
      </c>
    </row>
    <row r="3515" spans="1:6" x14ac:dyDescent="0.35">
      <c r="A3515">
        <v>1</v>
      </c>
      <c r="B3515">
        <v>2014</v>
      </c>
      <c r="C3515" t="s">
        <v>1342</v>
      </c>
      <c r="D3515">
        <v>1</v>
      </c>
      <c r="E3515">
        <v>8</v>
      </c>
      <c r="F3515" s="2">
        <v>2.8657500000000001E-5</v>
      </c>
    </row>
    <row r="3516" spans="1:6" x14ac:dyDescent="0.35">
      <c r="A3516">
        <v>1</v>
      </c>
      <c r="B3516">
        <v>2014</v>
      </c>
      <c r="C3516" t="s">
        <v>1342</v>
      </c>
      <c r="D3516">
        <v>1</v>
      </c>
      <c r="E3516">
        <v>10</v>
      </c>
      <c r="F3516" s="2">
        <v>9.9431200000000004E-5</v>
      </c>
    </row>
    <row r="3517" spans="1:6" x14ac:dyDescent="0.35">
      <c r="A3517">
        <v>1</v>
      </c>
      <c r="B3517">
        <v>2014</v>
      </c>
      <c r="C3517" t="s">
        <v>1342</v>
      </c>
      <c r="D3517">
        <v>1</v>
      </c>
      <c r="E3517">
        <v>12</v>
      </c>
      <c r="F3517">
        <v>3.18886E-4</v>
      </c>
    </row>
    <row r="3518" spans="1:6" x14ac:dyDescent="0.35">
      <c r="A3518">
        <v>1</v>
      </c>
      <c r="B3518">
        <v>2014</v>
      </c>
      <c r="C3518" t="s">
        <v>1342</v>
      </c>
      <c r="D3518">
        <v>1</v>
      </c>
      <c r="E3518">
        <v>14</v>
      </c>
      <c r="F3518">
        <v>9.4527399999999996E-4</v>
      </c>
    </row>
    <row r="3519" spans="1:6" x14ac:dyDescent="0.35">
      <c r="A3519">
        <v>1</v>
      </c>
      <c r="B3519">
        <v>2014</v>
      </c>
      <c r="C3519" t="s">
        <v>1342</v>
      </c>
      <c r="D3519">
        <v>1</v>
      </c>
      <c r="E3519">
        <v>16</v>
      </c>
      <c r="F3519">
        <v>2.5899E-3</v>
      </c>
    </row>
    <row r="3520" spans="1:6" x14ac:dyDescent="0.35">
      <c r="A3520">
        <v>1</v>
      </c>
      <c r="B3520">
        <v>2014</v>
      </c>
      <c r="C3520" t="s">
        <v>1342</v>
      </c>
      <c r="D3520">
        <v>1</v>
      </c>
      <c r="E3520">
        <v>18</v>
      </c>
      <c r="F3520">
        <v>6.5585799999999996E-3</v>
      </c>
    </row>
    <row r="3521" spans="1:6" x14ac:dyDescent="0.35">
      <c r="A3521">
        <v>1</v>
      </c>
      <c r="B3521">
        <v>2014</v>
      </c>
      <c r="C3521" t="s">
        <v>1342</v>
      </c>
      <c r="D3521">
        <v>1</v>
      </c>
      <c r="E3521">
        <v>20</v>
      </c>
      <c r="F3521">
        <v>1.5351E-2</v>
      </c>
    </row>
    <row r="3522" spans="1:6" x14ac:dyDescent="0.35">
      <c r="A3522">
        <v>1</v>
      </c>
      <c r="B3522">
        <v>2014</v>
      </c>
      <c r="C3522" t="s">
        <v>1342</v>
      </c>
      <c r="D3522">
        <v>1</v>
      </c>
      <c r="E3522">
        <v>22</v>
      </c>
      <c r="F3522">
        <v>3.3209799999999998E-2</v>
      </c>
    </row>
    <row r="3523" spans="1:6" x14ac:dyDescent="0.35">
      <c r="A3523">
        <v>1</v>
      </c>
      <c r="B3523">
        <v>2014</v>
      </c>
      <c r="C3523" t="s">
        <v>1342</v>
      </c>
      <c r="D3523">
        <v>1</v>
      </c>
      <c r="E3523">
        <v>24</v>
      </c>
      <c r="F3523">
        <v>6.6404299999999999E-2</v>
      </c>
    </row>
    <row r="3524" spans="1:6" x14ac:dyDescent="0.35">
      <c r="A3524">
        <v>1</v>
      </c>
      <c r="B3524">
        <v>2014</v>
      </c>
      <c r="C3524" t="s">
        <v>1342</v>
      </c>
      <c r="D3524">
        <v>1</v>
      </c>
      <c r="E3524">
        <v>26</v>
      </c>
      <c r="F3524">
        <v>0.122723</v>
      </c>
    </row>
    <row r="3525" spans="1:6" x14ac:dyDescent="0.35">
      <c r="A3525">
        <v>1</v>
      </c>
      <c r="B3525">
        <v>2014</v>
      </c>
      <c r="C3525" t="s">
        <v>1342</v>
      </c>
      <c r="D3525">
        <v>1</v>
      </c>
      <c r="E3525">
        <v>28</v>
      </c>
      <c r="F3525">
        <v>0.20963300000000001</v>
      </c>
    </row>
    <row r="3526" spans="1:6" x14ac:dyDescent="0.35">
      <c r="A3526">
        <v>1</v>
      </c>
      <c r="B3526">
        <v>2014</v>
      </c>
      <c r="C3526" t="s">
        <v>1342</v>
      </c>
      <c r="D3526">
        <v>1</v>
      </c>
      <c r="E3526">
        <v>30</v>
      </c>
      <c r="F3526">
        <v>0.33097199999999999</v>
      </c>
    </row>
    <row r="3527" spans="1:6" x14ac:dyDescent="0.35">
      <c r="A3527">
        <v>1</v>
      </c>
      <c r="B3527">
        <v>2014</v>
      </c>
      <c r="C3527" t="s">
        <v>1342</v>
      </c>
      <c r="D3527">
        <v>1</v>
      </c>
      <c r="E3527">
        <v>32</v>
      </c>
      <c r="F3527">
        <v>0.48297499999999999</v>
      </c>
    </row>
    <row r="3528" spans="1:6" x14ac:dyDescent="0.35">
      <c r="A3528">
        <v>1</v>
      </c>
      <c r="B3528">
        <v>2014</v>
      </c>
      <c r="C3528" t="s">
        <v>1342</v>
      </c>
      <c r="D3528">
        <v>1</v>
      </c>
      <c r="E3528">
        <v>34</v>
      </c>
      <c r="F3528">
        <v>0.65141700000000002</v>
      </c>
    </row>
    <row r="3529" spans="1:6" x14ac:dyDescent="0.35">
      <c r="A3529">
        <v>1</v>
      </c>
      <c r="B3529">
        <v>2014</v>
      </c>
      <c r="C3529" t="s">
        <v>1342</v>
      </c>
      <c r="D3529">
        <v>1</v>
      </c>
      <c r="E3529">
        <v>36</v>
      </c>
      <c r="F3529">
        <v>0.81207200000000002</v>
      </c>
    </row>
    <row r="3530" spans="1:6" x14ac:dyDescent="0.35">
      <c r="A3530">
        <v>1</v>
      </c>
      <c r="B3530">
        <v>2014</v>
      </c>
      <c r="C3530" t="s">
        <v>1342</v>
      </c>
      <c r="D3530">
        <v>1</v>
      </c>
      <c r="E3530">
        <v>38</v>
      </c>
      <c r="F3530">
        <v>0.93568700000000005</v>
      </c>
    </row>
    <row r="3531" spans="1:6" x14ac:dyDescent="0.35">
      <c r="A3531">
        <v>1</v>
      </c>
      <c r="B3531">
        <v>2014</v>
      </c>
      <c r="C3531" t="s">
        <v>1342</v>
      </c>
      <c r="D3531">
        <v>1</v>
      </c>
      <c r="E3531">
        <v>40</v>
      </c>
      <c r="F3531">
        <v>0.99648000000000003</v>
      </c>
    </row>
    <row r="3532" spans="1:6" x14ac:dyDescent="0.35">
      <c r="A3532">
        <v>1</v>
      </c>
      <c r="B3532">
        <v>2014</v>
      </c>
      <c r="C3532" t="s">
        <v>1342</v>
      </c>
      <c r="D3532">
        <v>1</v>
      </c>
      <c r="E3532">
        <v>42</v>
      </c>
      <c r="F3532">
        <v>1</v>
      </c>
    </row>
    <row r="3533" spans="1:6" x14ac:dyDescent="0.35">
      <c r="A3533">
        <v>1</v>
      </c>
      <c r="B3533">
        <v>2014</v>
      </c>
      <c r="C3533" t="s">
        <v>1342</v>
      </c>
      <c r="D3533">
        <v>1</v>
      </c>
      <c r="E3533">
        <v>44</v>
      </c>
      <c r="F3533">
        <v>0.99726899999999996</v>
      </c>
    </row>
    <row r="3534" spans="1:6" x14ac:dyDescent="0.35">
      <c r="A3534">
        <v>1</v>
      </c>
      <c r="B3534">
        <v>2014</v>
      </c>
      <c r="C3534" t="s">
        <v>1342</v>
      </c>
      <c r="D3534">
        <v>1</v>
      </c>
      <c r="E3534">
        <v>46</v>
      </c>
      <c r="F3534">
        <v>0.98401799999999995</v>
      </c>
    </row>
    <row r="3535" spans="1:6" x14ac:dyDescent="0.35">
      <c r="A3535">
        <v>1</v>
      </c>
      <c r="B3535">
        <v>2014</v>
      </c>
      <c r="C3535" t="s">
        <v>1342</v>
      </c>
      <c r="D3535">
        <v>1</v>
      </c>
      <c r="E3535">
        <v>48</v>
      </c>
      <c r="F3535">
        <v>0.96018499999999996</v>
      </c>
    </row>
    <row r="3536" spans="1:6" x14ac:dyDescent="0.35">
      <c r="A3536">
        <v>1</v>
      </c>
      <c r="B3536">
        <v>2014</v>
      </c>
      <c r="C3536" t="s">
        <v>1342</v>
      </c>
      <c r="D3536">
        <v>1</v>
      </c>
      <c r="E3536">
        <v>50</v>
      </c>
      <c r="F3536">
        <v>0.92654899999999996</v>
      </c>
    </row>
    <row r="3537" spans="1:6" x14ac:dyDescent="0.35">
      <c r="A3537">
        <v>1</v>
      </c>
      <c r="B3537">
        <v>2014</v>
      </c>
      <c r="C3537" t="s">
        <v>1342</v>
      </c>
      <c r="D3537">
        <v>1</v>
      </c>
      <c r="E3537">
        <v>52</v>
      </c>
      <c r="F3537">
        <v>0.88418600000000003</v>
      </c>
    </row>
    <row r="3538" spans="1:6" x14ac:dyDescent="0.35">
      <c r="A3538">
        <v>1</v>
      </c>
      <c r="B3538">
        <v>2014</v>
      </c>
      <c r="C3538" t="s">
        <v>1342</v>
      </c>
      <c r="D3538">
        <v>1</v>
      </c>
      <c r="E3538">
        <v>54</v>
      </c>
      <c r="F3538">
        <v>0.83440999999999999</v>
      </c>
    </row>
    <row r="3539" spans="1:6" x14ac:dyDescent="0.35">
      <c r="A3539">
        <v>1</v>
      </c>
      <c r="B3539">
        <v>2014</v>
      </c>
      <c r="C3539" t="s">
        <v>1342</v>
      </c>
      <c r="D3539">
        <v>1</v>
      </c>
      <c r="E3539">
        <v>56</v>
      </c>
      <c r="F3539">
        <v>0.77871299999999999</v>
      </c>
    </row>
    <row r="3540" spans="1:6" x14ac:dyDescent="0.35">
      <c r="A3540">
        <v>1</v>
      </c>
      <c r="B3540">
        <v>2014</v>
      </c>
      <c r="C3540" t="s">
        <v>1342</v>
      </c>
      <c r="D3540">
        <v>1</v>
      </c>
      <c r="E3540">
        <v>58</v>
      </c>
      <c r="F3540">
        <v>0.71868200000000004</v>
      </c>
    </row>
    <row r="3541" spans="1:6" x14ac:dyDescent="0.35">
      <c r="A3541">
        <v>1</v>
      </c>
      <c r="B3541">
        <v>2014</v>
      </c>
      <c r="C3541" t="s">
        <v>1342</v>
      </c>
      <c r="D3541">
        <v>1</v>
      </c>
      <c r="E3541">
        <v>60</v>
      </c>
      <c r="F3541">
        <v>0.65593000000000001</v>
      </c>
    </row>
    <row r="3542" spans="1:6" x14ac:dyDescent="0.35">
      <c r="A3542">
        <v>1</v>
      </c>
      <c r="B3542">
        <v>2014</v>
      </c>
      <c r="C3542" t="s">
        <v>1342</v>
      </c>
      <c r="D3542">
        <v>1</v>
      </c>
      <c r="E3542">
        <v>62</v>
      </c>
      <c r="F3542">
        <v>0.59202399999999999</v>
      </c>
    </row>
    <row r="3543" spans="1:6" x14ac:dyDescent="0.35">
      <c r="A3543">
        <v>1</v>
      </c>
      <c r="B3543">
        <v>2014</v>
      </c>
      <c r="C3543" t="s">
        <v>1342</v>
      </c>
      <c r="D3543">
        <v>1</v>
      </c>
      <c r="E3543">
        <v>64</v>
      </c>
      <c r="F3543">
        <v>0.52842500000000003</v>
      </c>
    </row>
    <row r="3544" spans="1:6" x14ac:dyDescent="0.35">
      <c r="A3544">
        <v>1</v>
      </c>
      <c r="B3544">
        <v>2014</v>
      </c>
      <c r="C3544" t="s">
        <v>1342</v>
      </c>
      <c r="D3544">
        <v>1</v>
      </c>
      <c r="E3544">
        <v>66</v>
      </c>
      <c r="F3544">
        <v>0.46643200000000001</v>
      </c>
    </row>
    <row r="3545" spans="1:6" x14ac:dyDescent="0.35">
      <c r="A3545">
        <v>1</v>
      </c>
      <c r="B3545">
        <v>2014</v>
      </c>
      <c r="C3545" t="s">
        <v>1342</v>
      </c>
      <c r="D3545">
        <v>1</v>
      </c>
      <c r="E3545">
        <v>68</v>
      </c>
      <c r="F3545">
        <v>0.40715000000000001</v>
      </c>
    </row>
    <row r="3546" spans="1:6" x14ac:dyDescent="0.35">
      <c r="A3546">
        <v>1</v>
      </c>
      <c r="B3546">
        <v>2014</v>
      </c>
      <c r="C3546" t="s">
        <v>1342</v>
      </c>
      <c r="D3546">
        <v>1</v>
      </c>
      <c r="E3546">
        <v>70</v>
      </c>
      <c r="F3546">
        <v>0.35146500000000003</v>
      </c>
    </row>
    <row r="3547" spans="1:6" x14ac:dyDescent="0.35">
      <c r="A3547">
        <v>1</v>
      </c>
      <c r="B3547">
        <v>2014</v>
      </c>
      <c r="C3547" t="s">
        <v>1342</v>
      </c>
      <c r="D3547">
        <v>1</v>
      </c>
      <c r="E3547">
        <v>72</v>
      </c>
      <c r="F3547">
        <v>0.300035</v>
      </c>
    </row>
    <row r="3548" spans="1:6" x14ac:dyDescent="0.35">
      <c r="A3548">
        <v>1</v>
      </c>
      <c r="B3548">
        <v>2014</v>
      </c>
      <c r="C3548" t="s">
        <v>1342</v>
      </c>
      <c r="D3548">
        <v>1</v>
      </c>
      <c r="E3548">
        <v>74</v>
      </c>
      <c r="F3548">
        <v>0.25329200000000002</v>
      </c>
    </row>
    <row r="3549" spans="1:6" x14ac:dyDescent="0.35">
      <c r="A3549">
        <v>1</v>
      </c>
      <c r="B3549">
        <v>2014</v>
      </c>
      <c r="C3549" t="s">
        <v>1342</v>
      </c>
      <c r="D3549">
        <v>1</v>
      </c>
      <c r="E3549">
        <v>76</v>
      </c>
      <c r="F3549">
        <v>0.21146300000000001</v>
      </c>
    </row>
    <row r="3550" spans="1:6" x14ac:dyDescent="0.35">
      <c r="A3550">
        <v>1</v>
      </c>
      <c r="B3550">
        <v>2014</v>
      </c>
      <c r="C3550" t="s">
        <v>1342</v>
      </c>
      <c r="D3550">
        <v>1</v>
      </c>
      <c r="E3550">
        <v>78</v>
      </c>
      <c r="F3550">
        <v>0.17458499999999999</v>
      </c>
    </row>
    <row r="3551" spans="1:6" x14ac:dyDescent="0.35">
      <c r="A3551">
        <v>1</v>
      </c>
      <c r="B3551">
        <v>2014</v>
      </c>
      <c r="C3551" t="s">
        <v>1342</v>
      </c>
      <c r="D3551">
        <v>1</v>
      </c>
      <c r="E3551">
        <v>80</v>
      </c>
      <c r="F3551">
        <v>0.142542</v>
      </c>
    </row>
    <row r="3552" spans="1:6" x14ac:dyDescent="0.35">
      <c r="A3552">
        <v>1</v>
      </c>
      <c r="B3552">
        <v>2014</v>
      </c>
      <c r="C3552" t="s">
        <v>1342</v>
      </c>
      <c r="D3552">
        <v>1</v>
      </c>
      <c r="E3552">
        <v>82</v>
      </c>
      <c r="F3552">
        <v>0.11509</v>
      </c>
    </row>
    <row r="3553" spans="1:6" x14ac:dyDescent="0.35">
      <c r="A3553">
        <v>1</v>
      </c>
      <c r="B3553">
        <v>2014</v>
      </c>
      <c r="C3553" t="s">
        <v>1342</v>
      </c>
      <c r="D3553">
        <v>1</v>
      </c>
      <c r="E3553">
        <v>84</v>
      </c>
      <c r="F3553">
        <v>9.1896099999999994E-2</v>
      </c>
    </row>
    <row r="3554" spans="1:6" x14ac:dyDescent="0.35">
      <c r="A3554">
        <v>1</v>
      </c>
      <c r="B3554">
        <v>2014</v>
      </c>
      <c r="C3554" t="s">
        <v>1342</v>
      </c>
      <c r="D3554">
        <v>1</v>
      </c>
      <c r="E3554">
        <v>86</v>
      </c>
      <c r="F3554">
        <v>7.2563199999999994E-2</v>
      </c>
    </row>
    <row r="3555" spans="1:6" x14ac:dyDescent="0.35">
      <c r="A3555">
        <v>1</v>
      </c>
      <c r="B3555">
        <v>2014</v>
      </c>
      <c r="C3555" t="s">
        <v>1342</v>
      </c>
      <c r="D3555">
        <v>1</v>
      </c>
      <c r="E3555">
        <v>88</v>
      </c>
      <c r="F3555">
        <v>5.66626E-2</v>
      </c>
    </row>
    <row r="3556" spans="1:6" x14ac:dyDescent="0.35">
      <c r="A3556">
        <v>1</v>
      </c>
      <c r="B3556">
        <v>2014</v>
      </c>
      <c r="C3556" t="s">
        <v>1342</v>
      </c>
      <c r="D3556">
        <v>1</v>
      </c>
      <c r="E3556">
        <v>90</v>
      </c>
      <c r="F3556">
        <v>4.3756099999999999E-2</v>
      </c>
    </row>
    <row r="3557" spans="1:6" x14ac:dyDescent="0.35">
      <c r="A3557">
        <v>1</v>
      </c>
      <c r="B3557">
        <v>2014</v>
      </c>
      <c r="C3557" t="s">
        <v>1342</v>
      </c>
      <c r="D3557">
        <v>1</v>
      </c>
      <c r="E3557">
        <v>92</v>
      </c>
      <c r="F3557">
        <v>3.3415100000000003E-2</v>
      </c>
    </row>
    <row r="3558" spans="1:6" x14ac:dyDescent="0.35">
      <c r="A3558">
        <v>1</v>
      </c>
      <c r="B3558">
        <v>2014</v>
      </c>
      <c r="C3558" t="s">
        <v>1342</v>
      </c>
      <c r="D3558">
        <v>1</v>
      </c>
      <c r="E3558">
        <v>94</v>
      </c>
      <c r="F3558">
        <v>2.5235299999999999E-2</v>
      </c>
    </row>
    <row r="3559" spans="1:6" x14ac:dyDescent="0.35">
      <c r="A3559">
        <v>1</v>
      </c>
      <c r="B3559">
        <v>2014</v>
      </c>
      <c r="C3559" t="s">
        <v>1565</v>
      </c>
      <c r="D3559">
        <v>1</v>
      </c>
      <c r="E3559">
        <v>4</v>
      </c>
      <c r="F3559" s="2">
        <v>2.2839800000000001E-5</v>
      </c>
    </row>
    <row r="3560" spans="1:6" x14ac:dyDescent="0.35">
      <c r="A3560">
        <v>1</v>
      </c>
      <c r="B3560">
        <v>2014</v>
      </c>
      <c r="C3560" t="s">
        <v>1565</v>
      </c>
      <c r="D3560">
        <v>1</v>
      </c>
      <c r="E3560">
        <v>6</v>
      </c>
      <c r="F3560" s="2">
        <v>4.9470099999999999E-5</v>
      </c>
    </row>
    <row r="3561" spans="1:6" x14ac:dyDescent="0.35">
      <c r="A3561">
        <v>1</v>
      </c>
      <c r="B3561">
        <v>2014</v>
      </c>
      <c r="C3561" t="s">
        <v>1565</v>
      </c>
      <c r="D3561">
        <v>1</v>
      </c>
      <c r="E3561">
        <v>8</v>
      </c>
      <c r="F3561">
        <v>1.07147E-4</v>
      </c>
    </row>
    <row r="3562" spans="1:6" x14ac:dyDescent="0.35">
      <c r="A3562">
        <v>1</v>
      </c>
      <c r="B3562">
        <v>2014</v>
      </c>
      <c r="C3562" t="s">
        <v>1565</v>
      </c>
      <c r="D3562">
        <v>1</v>
      </c>
      <c r="E3562">
        <v>10</v>
      </c>
      <c r="F3562">
        <v>2.3205200000000001E-4</v>
      </c>
    </row>
    <row r="3563" spans="1:6" x14ac:dyDescent="0.35">
      <c r="A3563">
        <v>1</v>
      </c>
      <c r="B3563">
        <v>2014</v>
      </c>
      <c r="C3563" t="s">
        <v>1565</v>
      </c>
      <c r="D3563">
        <v>1</v>
      </c>
      <c r="E3563">
        <v>12</v>
      </c>
      <c r="F3563">
        <v>5.0249300000000002E-4</v>
      </c>
    </row>
    <row r="3564" spans="1:6" x14ac:dyDescent="0.35">
      <c r="A3564">
        <v>1</v>
      </c>
      <c r="B3564">
        <v>2014</v>
      </c>
      <c r="C3564" t="s">
        <v>1565</v>
      </c>
      <c r="D3564">
        <v>1</v>
      </c>
      <c r="E3564">
        <v>14</v>
      </c>
      <c r="F3564">
        <v>1.0877700000000001E-3</v>
      </c>
    </row>
    <row r="3565" spans="1:6" x14ac:dyDescent="0.35">
      <c r="A3565">
        <v>1</v>
      </c>
      <c r="B3565">
        <v>2014</v>
      </c>
      <c r="C3565" t="s">
        <v>1565</v>
      </c>
      <c r="D3565">
        <v>1</v>
      </c>
      <c r="E3565">
        <v>16</v>
      </c>
      <c r="F3565">
        <v>2.3531400000000001E-3</v>
      </c>
    </row>
    <row r="3566" spans="1:6" x14ac:dyDescent="0.35">
      <c r="A3566">
        <v>1</v>
      </c>
      <c r="B3566">
        <v>2014</v>
      </c>
      <c r="C3566" t="s">
        <v>1565</v>
      </c>
      <c r="D3566">
        <v>1</v>
      </c>
      <c r="E3566">
        <v>18</v>
      </c>
      <c r="F3566">
        <v>5.08298E-3</v>
      </c>
    </row>
    <row r="3567" spans="1:6" x14ac:dyDescent="0.35">
      <c r="A3567">
        <v>1</v>
      </c>
      <c r="B3567">
        <v>2014</v>
      </c>
      <c r="C3567" t="s">
        <v>1565</v>
      </c>
      <c r="D3567">
        <v>1</v>
      </c>
      <c r="E3567">
        <v>20</v>
      </c>
      <c r="F3567">
        <v>1.09449E-2</v>
      </c>
    </row>
    <row r="3568" spans="1:6" x14ac:dyDescent="0.35">
      <c r="A3568">
        <v>1</v>
      </c>
      <c r="B3568">
        <v>2014</v>
      </c>
      <c r="C3568" t="s">
        <v>1565</v>
      </c>
      <c r="D3568">
        <v>1</v>
      </c>
      <c r="E3568">
        <v>22</v>
      </c>
      <c r="F3568">
        <v>2.3408200000000001E-2</v>
      </c>
    </row>
    <row r="3569" spans="1:6" x14ac:dyDescent="0.35">
      <c r="A3569">
        <v>1</v>
      </c>
      <c r="B3569">
        <v>2014</v>
      </c>
      <c r="C3569" t="s">
        <v>1565</v>
      </c>
      <c r="D3569">
        <v>1</v>
      </c>
      <c r="E3569">
        <v>24</v>
      </c>
      <c r="F3569">
        <v>4.9355299999999998E-2</v>
      </c>
    </row>
    <row r="3570" spans="1:6" x14ac:dyDescent="0.35">
      <c r="A3570">
        <v>1</v>
      </c>
      <c r="B3570">
        <v>2014</v>
      </c>
      <c r="C3570" t="s">
        <v>1565</v>
      </c>
      <c r="D3570">
        <v>1</v>
      </c>
      <c r="E3570">
        <v>26</v>
      </c>
      <c r="F3570">
        <v>0.101087</v>
      </c>
    </row>
    <row r="3571" spans="1:6" x14ac:dyDescent="0.35">
      <c r="A3571">
        <v>1</v>
      </c>
      <c r="B3571">
        <v>2014</v>
      </c>
      <c r="C3571" t="s">
        <v>1565</v>
      </c>
      <c r="D3571">
        <v>1</v>
      </c>
      <c r="E3571">
        <v>28</v>
      </c>
      <c r="F3571">
        <v>0.19586899999999999</v>
      </c>
    </row>
    <row r="3572" spans="1:6" x14ac:dyDescent="0.35">
      <c r="A3572">
        <v>1</v>
      </c>
      <c r="B3572">
        <v>2014</v>
      </c>
      <c r="C3572" t="s">
        <v>1565</v>
      </c>
      <c r="D3572">
        <v>1</v>
      </c>
      <c r="E3572">
        <v>30</v>
      </c>
      <c r="F3572">
        <v>0.34537499999999999</v>
      </c>
    </row>
    <row r="3573" spans="1:6" x14ac:dyDescent="0.35">
      <c r="A3573">
        <v>1</v>
      </c>
      <c r="B3573">
        <v>2014</v>
      </c>
      <c r="C3573" t="s">
        <v>1565</v>
      </c>
      <c r="D3573">
        <v>1</v>
      </c>
      <c r="E3573">
        <v>32</v>
      </c>
      <c r="F3573">
        <v>0.53331499999999998</v>
      </c>
    </row>
    <row r="3574" spans="1:6" x14ac:dyDescent="0.35">
      <c r="A3574">
        <v>1</v>
      </c>
      <c r="B3574">
        <v>2014</v>
      </c>
      <c r="C3574" t="s">
        <v>1565</v>
      </c>
      <c r="D3574">
        <v>1</v>
      </c>
      <c r="E3574">
        <v>34</v>
      </c>
      <c r="F3574">
        <v>0.712252</v>
      </c>
    </row>
    <row r="3575" spans="1:6" x14ac:dyDescent="0.35">
      <c r="A3575">
        <v>1</v>
      </c>
      <c r="B3575">
        <v>2014</v>
      </c>
      <c r="C3575" t="s">
        <v>1565</v>
      </c>
      <c r="D3575">
        <v>1</v>
      </c>
      <c r="E3575">
        <v>36</v>
      </c>
      <c r="F3575">
        <v>0.84280299999999997</v>
      </c>
    </row>
    <row r="3576" spans="1:6" x14ac:dyDescent="0.35">
      <c r="A3576">
        <v>1</v>
      </c>
      <c r="B3576">
        <v>2014</v>
      </c>
      <c r="C3576" t="s">
        <v>1565</v>
      </c>
      <c r="D3576">
        <v>1</v>
      </c>
      <c r="E3576">
        <v>38</v>
      </c>
      <c r="F3576">
        <v>0.92071700000000001</v>
      </c>
    </row>
    <row r="3577" spans="1:6" x14ac:dyDescent="0.35">
      <c r="A3577">
        <v>1</v>
      </c>
      <c r="B3577">
        <v>2014</v>
      </c>
      <c r="C3577" t="s">
        <v>1565</v>
      </c>
      <c r="D3577">
        <v>1</v>
      </c>
      <c r="E3577">
        <v>40</v>
      </c>
      <c r="F3577">
        <v>0.96176499999999998</v>
      </c>
    </row>
    <row r="3578" spans="1:6" x14ac:dyDescent="0.35">
      <c r="A3578">
        <v>1</v>
      </c>
      <c r="B3578">
        <v>2014</v>
      </c>
      <c r="C3578" t="s">
        <v>1565</v>
      </c>
      <c r="D3578">
        <v>1</v>
      </c>
      <c r="E3578">
        <v>42</v>
      </c>
      <c r="F3578">
        <v>0.98197699999999999</v>
      </c>
    </row>
    <row r="3579" spans="1:6" x14ac:dyDescent="0.35">
      <c r="A3579">
        <v>1</v>
      </c>
      <c r="B3579">
        <v>2014</v>
      </c>
      <c r="C3579" t="s">
        <v>1565</v>
      </c>
      <c r="D3579">
        <v>1</v>
      </c>
      <c r="E3579">
        <v>44</v>
      </c>
      <c r="F3579">
        <v>0.99159799999999998</v>
      </c>
    </row>
    <row r="3580" spans="1:6" x14ac:dyDescent="0.35">
      <c r="A3580">
        <v>1</v>
      </c>
      <c r="B3580">
        <v>2014</v>
      </c>
      <c r="C3580" t="s">
        <v>1565</v>
      </c>
      <c r="D3580">
        <v>1</v>
      </c>
      <c r="E3580">
        <v>46</v>
      </c>
      <c r="F3580">
        <v>0.99610299999999996</v>
      </c>
    </row>
    <row r="3581" spans="1:6" x14ac:dyDescent="0.35">
      <c r="A3581">
        <v>1</v>
      </c>
      <c r="B3581">
        <v>2014</v>
      </c>
      <c r="C3581" t="s">
        <v>1565</v>
      </c>
      <c r="D3581">
        <v>1</v>
      </c>
      <c r="E3581">
        <v>48</v>
      </c>
      <c r="F3581">
        <v>0.998197</v>
      </c>
    </row>
    <row r="3582" spans="1:6" x14ac:dyDescent="0.35">
      <c r="A3582">
        <v>1</v>
      </c>
      <c r="B3582">
        <v>2014</v>
      </c>
      <c r="C3582" t="s">
        <v>1565</v>
      </c>
      <c r="D3582">
        <v>1</v>
      </c>
      <c r="E3582">
        <v>50</v>
      </c>
      <c r="F3582">
        <v>0.99916700000000003</v>
      </c>
    </row>
    <row r="3583" spans="1:6" x14ac:dyDescent="0.35">
      <c r="A3583">
        <v>1</v>
      </c>
      <c r="B3583">
        <v>2014</v>
      </c>
      <c r="C3583" t="s">
        <v>1565</v>
      </c>
      <c r="D3583">
        <v>1</v>
      </c>
      <c r="E3583">
        <v>52</v>
      </c>
      <c r="F3583">
        <v>0.99961500000000003</v>
      </c>
    </row>
    <row r="3584" spans="1:6" x14ac:dyDescent="0.35">
      <c r="A3584">
        <v>1</v>
      </c>
      <c r="B3584">
        <v>2014</v>
      </c>
      <c r="C3584" t="s">
        <v>1565</v>
      </c>
      <c r="D3584">
        <v>1</v>
      </c>
      <c r="E3584">
        <v>54</v>
      </c>
      <c r="F3584">
        <v>0.99982199999999999</v>
      </c>
    </row>
    <row r="3585" spans="1:6" x14ac:dyDescent="0.35">
      <c r="A3585">
        <v>1</v>
      </c>
      <c r="B3585">
        <v>2014</v>
      </c>
      <c r="C3585" t="s">
        <v>1565</v>
      </c>
      <c r="D3585">
        <v>1</v>
      </c>
      <c r="E3585">
        <v>56</v>
      </c>
      <c r="F3585">
        <v>0.99991799999999997</v>
      </c>
    </row>
    <row r="3586" spans="1:6" x14ac:dyDescent="0.35">
      <c r="A3586">
        <v>1</v>
      </c>
      <c r="B3586">
        <v>2014</v>
      </c>
      <c r="C3586" t="s">
        <v>1565</v>
      </c>
      <c r="D3586">
        <v>1</v>
      </c>
      <c r="E3586">
        <v>58</v>
      </c>
      <c r="F3586">
        <v>0.99996200000000002</v>
      </c>
    </row>
    <row r="3587" spans="1:6" x14ac:dyDescent="0.35">
      <c r="A3587">
        <v>1</v>
      </c>
      <c r="B3587">
        <v>2014</v>
      </c>
      <c r="C3587" t="s">
        <v>1565</v>
      </c>
      <c r="D3587">
        <v>1</v>
      </c>
      <c r="E3587">
        <v>60</v>
      </c>
      <c r="F3587">
        <v>0.99998299999999996</v>
      </c>
    </row>
    <row r="3588" spans="1:6" x14ac:dyDescent="0.35">
      <c r="A3588">
        <v>1</v>
      </c>
      <c r="B3588">
        <v>2014</v>
      </c>
      <c r="C3588" t="s">
        <v>1565</v>
      </c>
      <c r="D3588">
        <v>1</v>
      </c>
      <c r="E3588">
        <v>62</v>
      </c>
      <c r="F3588">
        <v>0.99999199999999999</v>
      </c>
    </row>
    <row r="3589" spans="1:6" x14ac:dyDescent="0.35">
      <c r="A3589">
        <v>1</v>
      </c>
      <c r="B3589">
        <v>2014</v>
      </c>
      <c r="C3589" t="s">
        <v>1565</v>
      </c>
      <c r="D3589">
        <v>1</v>
      </c>
      <c r="E3589">
        <v>64</v>
      </c>
      <c r="F3589">
        <v>0.999996</v>
      </c>
    </row>
    <row r="3590" spans="1:6" x14ac:dyDescent="0.35">
      <c r="A3590">
        <v>1</v>
      </c>
      <c r="B3590">
        <v>2014</v>
      </c>
      <c r="C3590" t="s">
        <v>1565</v>
      </c>
      <c r="D3590">
        <v>1</v>
      </c>
      <c r="E3590">
        <v>66</v>
      </c>
      <c r="F3590">
        <v>0.99999800000000005</v>
      </c>
    </row>
    <row r="3591" spans="1:6" x14ac:dyDescent="0.35">
      <c r="A3591">
        <v>1</v>
      </c>
      <c r="B3591">
        <v>2014</v>
      </c>
      <c r="C3591" t="s">
        <v>1565</v>
      </c>
      <c r="D3591">
        <v>1</v>
      </c>
      <c r="E3591">
        <v>68</v>
      </c>
      <c r="F3591">
        <v>0.99999899999999997</v>
      </c>
    </row>
    <row r="3592" spans="1:6" x14ac:dyDescent="0.35">
      <c r="A3592">
        <v>1</v>
      </c>
      <c r="B3592">
        <v>2014</v>
      </c>
      <c r="C3592" t="s">
        <v>1565</v>
      </c>
      <c r="D3592">
        <v>1</v>
      </c>
      <c r="E3592">
        <v>70</v>
      </c>
      <c r="F3592">
        <v>1</v>
      </c>
    </row>
    <row r="3593" spans="1:6" x14ac:dyDescent="0.35">
      <c r="A3593">
        <v>1</v>
      </c>
      <c r="B3593">
        <v>2014</v>
      </c>
      <c r="C3593" t="s">
        <v>1565</v>
      </c>
      <c r="D3593">
        <v>1</v>
      </c>
      <c r="E3593">
        <v>72</v>
      </c>
      <c r="F3593">
        <v>1</v>
      </c>
    </row>
    <row r="3594" spans="1:6" x14ac:dyDescent="0.35">
      <c r="A3594">
        <v>1</v>
      </c>
      <c r="B3594">
        <v>2014</v>
      </c>
      <c r="C3594" t="s">
        <v>1565</v>
      </c>
      <c r="D3594">
        <v>1</v>
      </c>
      <c r="E3594">
        <v>74</v>
      </c>
      <c r="F3594">
        <v>1</v>
      </c>
    </row>
    <row r="3595" spans="1:6" x14ac:dyDescent="0.35">
      <c r="A3595">
        <v>1</v>
      </c>
      <c r="B3595">
        <v>2014</v>
      </c>
      <c r="C3595" t="s">
        <v>1565</v>
      </c>
      <c r="D3595">
        <v>1</v>
      </c>
      <c r="E3595">
        <v>76</v>
      </c>
      <c r="F3595">
        <v>1</v>
      </c>
    </row>
    <row r="3596" spans="1:6" x14ac:dyDescent="0.35">
      <c r="A3596">
        <v>1</v>
      </c>
      <c r="B3596">
        <v>2014</v>
      </c>
      <c r="C3596" t="s">
        <v>1565</v>
      </c>
      <c r="D3596">
        <v>1</v>
      </c>
      <c r="E3596">
        <v>78</v>
      </c>
      <c r="F3596">
        <v>1</v>
      </c>
    </row>
    <row r="3597" spans="1:6" x14ac:dyDescent="0.35">
      <c r="A3597">
        <v>1</v>
      </c>
      <c r="B3597">
        <v>2014</v>
      </c>
      <c r="C3597" t="s">
        <v>1565</v>
      </c>
      <c r="D3597">
        <v>1</v>
      </c>
      <c r="E3597">
        <v>80</v>
      </c>
      <c r="F3597">
        <v>1</v>
      </c>
    </row>
    <row r="3598" spans="1:6" x14ac:dyDescent="0.35">
      <c r="A3598">
        <v>1</v>
      </c>
      <c r="B3598">
        <v>2014</v>
      </c>
      <c r="C3598" t="s">
        <v>1565</v>
      </c>
      <c r="D3598">
        <v>1</v>
      </c>
      <c r="E3598">
        <v>82</v>
      </c>
      <c r="F3598">
        <v>1</v>
      </c>
    </row>
    <row r="3599" spans="1:6" x14ac:dyDescent="0.35">
      <c r="A3599">
        <v>1</v>
      </c>
      <c r="B3599">
        <v>2014</v>
      </c>
      <c r="C3599" t="s">
        <v>1565</v>
      </c>
      <c r="D3599">
        <v>1</v>
      </c>
      <c r="E3599">
        <v>84</v>
      </c>
      <c r="F3599">
        <v>1</v>
      </c>
    </row>
    <row r="3600" spans="1:6" x14ac:dyDescent="0.35">
      <c r="A3600">
        <v>1</v>
      </c>
      <c r="B3600">
        <v>2014</v>
      </c>
      <c r="C3600" t="s">
        <v>1565</v>
      </c>
      <c r="D3600">
        <v>1</v>
      </c>
      <c r="E3600">
        <v>86</v>
      </c>
      <c r="F3600">
        <v>1</v>
      </c>
    </row>
    <row r="3601" spans="1:6" x14ac:dyDescent="0.35">
      <c r="A3601">
        <v>1</v>
      </c>
      <c r="B3601">
        <v>2014</v>
      </c>
      <c r="C3601" t="s">
        <v>1565</v>
      </c>
      <c r="D3601">
        <v>1</v>
      </c>
      <c r="E3601">
        <v>88</v>
      </c>
      <c r="F3601">
        <v>1</v>
      </c>
    </row>
    <row r="3602" spans="1:6" x14ac:dyDescent="0.35">
      <c r="A3602">
        <v>1</v>
      </c>
      <c r="B3602">
        <v>2014</v>
      </c>
      <c r="C3602" t="s">
        <v>1565</v>
      </c>
      <c r="D3602">
        <v>1</v>
      </c>
      <c r="E3602">
        <v>90</v>
      </c>
      <c r="F3602">
        <v>1</v>
      </c>
    </row>
    <row r="3603" spans="1:6" x14ac:dyDescent="0.35">
      <c r="A3603">
        <v>1</v>
      </c>
      <c r="B3603">
        <v>2014</v>
      </c>
      <c r="C3603" t="s">
        <v>1565</v>
      </c>
      <c r="D3603">
        <v>1</v>
      </c>
      <c r="E3603">
        <v>92</v>
      </c>
      <c r="F3603">
        <v>1</v>
      </c>
    </row>
    <row r="3604" spans="1:6" x14ac:dyDescent="0.35">
      <c r="A3604">
        <v>1</v>
      </c>
      <c r="B3604">
        <v>2014</v>
      </c>
      <c r="C3604" t="s">
        <v>1565</v>
      </c>
      <c r="D3604">
        <v>1</v>
      </c>
      <c r="E3604">
        <v>94</v>
      </c>
      <c r="F3604">
        <v>1</v>
      </c>
    </row>
    <row r="3605" spans="1:6" x14ac:dyDescent="0.35">
      <c r="A3605">
        <v>1</v>
      </c>
      <c r="B3605">
        <v>2015</v>
      </c>
      <c r="C3605" t="s">
        <v>1342</v>
      </c>
      <c r="D3605">
        <v>1</v>
      </c>
      <c r="E3605">
        <v>4</v>
      </c>
      <c r="F3605" s="2">
        <v>1.7463099999999999E-9</v>
      </c>
    </row>
    <row r="3606" spans="1:6" x14ac:dyDescent="0.35">
      <c r="A3606">
        <v>1</v>
      </c>
      <c r="B3606">
        <v>2015</v>
      </c>
      <c r="C3606" t="s">
        <v>1342</v>
      </c>
      <c r="D3606">
        <v>1</v>
      </c>
      <c r="E3606">
        <v>6</v>
      </c>
      <c r="F3606" s="2">
        <v>3.4227700000000002E-9</v>
      </c>
    </row>
    <row r="3607" spans="1:6" x14ac:dyDescent="0.35">
      <c r="A3607">
        <v>1</v>
      </c>
      <c r="B3607">
        <v>2015</v>
      </c>
      <c r="C3607" t="s">
        <v>1342</v>
      </c>
      <c r="D3607">
        <v>1</v>
      </c>
      <c r="E3607">
        <v>8</v>
      </c>
      <c r="F3607" s="2">
        <v>3.5167899999999998E-9</v>
      </c>
    </row>
    <row r="3608" spans="1:6" x14ac:dyDescent="0.35">
      <c r="A3608">
        <v>1</v>
      </c>
      <c r="B3608">
        <v>2015</v>
      </c>
      <c r="C3608" t="s">
        <v>1342</v>
      </c>
      <c r="D3608">
        <v>1</v>
      </c>
      <c r="E3608">
        <v>10</v>
      </c>
      <c r="F3608" s="2">
        <v>3.6244600000000001E-9</v>
      </c>
    </row>
    <row r="3609" spans="1:6" x14ac:dyDescent="0.35">
      <c r="A3609">
        <v>1</v>
      </c>
      <c r="B3609">
        <v>2015</v>
      </c>
      <c r="C3609" t="s">
        <v>1342</v>
      </c>
      <c r="D3609">
        <v>1</v>
      </c>
      <c r="E3609">
        <v>12</v>
      </c>
      <c r="F3609" s="2">
        <v>3.7489400000000001E-9</v>
      </c>
    </row>
    <row r="3610" spans="1:6" x14ac:dyDescent="0.35">
      <c r="A3610">
        <v>1</v>
      </c>
      <c r="B3610">
        <v>2015</v>
      </c>
      <c r="C3610" t="s">
        <v>1342</v>
      </c>
      <c r="D3610">
        <v>1</v>
      </c>
      <c r="E3610">
        <v>14</v>
      </c>
      <c r="F3610" s="2">
        <v>3.8944999999999997E-9</v>
      </c>
    </row>
    <row r="3611" spans="1:6" x14ac:dyDescent="0.35">
      <c r="A3611">
        <v>1</v>
      </c>
      <c r="B3611">
        <v>2015</v>
      </c>
      <c r="C3611" t="s">
        <v>1342</v>
      </c>
      <c r="D3611">
        <v>1</v>
      </c>
      <c r="E3611">
        <v>16</v>
      </c>
      <c r="F3611" s="2">
        <v>4.07207E-9</v>
      </c>
    </row>
    <row r="3612" spans="1:6" x14ac:dyDescent="0.35">
      <c r="A3612">
        <v>1</v>
      </c>
      <c r="B3612">
        <v>2015</v>
      </c>
      <c r="C3612" t="s">
        <v>1342</v>
      </c>
      <c r="D3612">
        <v>1</v>
      </c>
      <c r="E3612">
        <v>18</v>
      </c>
      <c r="F3612" s="2">
        <v>4.4625100000000001E-9</v>
      </c>
    </row>
    <row r="3613" spans="1:6" x14ac:dyDescent="0.35">
      <c r="A3613">
        <v>1</v>
      </c>
      <c r="B3613">
        <v>2015</v>
      </c>
      <c r="C3613" t="s">
        <v>1342</v>
      </c>
      <c r="D3613">
        <v>1</v>
      </c>
      <c r="E3613">
        <v>20</v>
      </c>
      <c r="F3613" s="2">
        <v>9.4601699999999996E-9</v>
      </c>
    </row>
    <row r="3614" spans="1:6" x14ac:dyDescent="0.35">
      <c r="A3614">
        <v>1</v>
      </c>
      <c r="B3614">
        <v>2015</v>
      </c>
      <c r="C3614" t="s">
        <v>1342</v>
      </c>
      <c r="D3614">
        <v>1</v>
      </c>
      <c r="E3614">
        <v>22</v>
      </c>
      <c r="F3614" s="2">
        <v>1.04273E-7</v>
      </c>
    </row>
    <row r="3615" spans="1:6" x14ac:dyDescent="0.35">
      <c r="A3615">
        <v>1</v>
      </c>
      <c r="B3615">
        <v>2015</v>
      </c>
      <c r="C3615" t="s">
        <v>1342</v>
      </c>
      <c r="D3615">
        <v>1</v>
      </c>
      <c r="E3615">
        <v>24</v>
      </c>
      <c r="F3615" s="2">
        <v>1.5557E-6</v>
      </c>
    </row>
    <row r="3616" spans="1:6" x14ac:dyDescent="0.35">
      <c r="A3616">
        <v>1</v>
      </c>
      <c r="B3616">
        <v>2015</v>
      </c>
      <c r="C3616" t="s">
        <v>1342</v>
      </c>
      <c r="D3616">
        <v>1</v>
      </c>
      <c r="E3616">
        <v>26</v>
      </c>
      <c r="F3616" s="2">
        <v>1.8715600000000001E-5</v>
      </c>
    </row>
    <row r="3617" spans="1:6" x14ac:dyDescent="0.35">
      <c r="A3617">
        <v>1</v>
      </c>
      <c r="B3617">
        <v>2015</v>
      </c>
      <c r="C3617" t="s">
        <v>1342</v>
      </c>
      <c r="D3617">
        <v>1</v>
      </c>
      <c r="E3617">
        <v>28</v>
      </c>
      <c r="F3617" s="2">
        <v>1.74735E-4</v>
      </c>
    </row>
    <row r="3618" spans="1:6" x14ac:dyDescent="0.35">
      <c r="A3618">
        <v>1</v>
      </c>
      <c r="B3618">
        <v>2015</v>
      </c>
      <c r="C3618" t="s">
        <v>1342</v>
      </c>
      <c r="D3618">
        <v>1</v>
      </c>
      <c r="E3618">
        <v>30</v>
      </c>
      <c r="F3618">
        <v>1.2628400000000001E-3</v>
      </c>
    </row>
    <row r="3619" spans="1:6" x14ac:dyDescent="0.35">
      <c r="A3619">
        <v>1</v>
      </c>
      <c r="B3619">
        <v>2015</v>
      </c>
      <c r="C3619" t="s">
        <v>1342</v>
      </c>
      <c r="D3619">
        <v>1</v>
      </c>
      <c r="E3619">
        <v>32</v>
      </c>
      <c r="F3619">
        <v>7.0633500000000004E-3</v>
      </c>
    </row>
    <row r="3620" spans="1:6" x14ac:dyDescent="0.35">
      <c r="A3620">
        <v>1</v>
      </c>
      <c r="B3620">
        <v>2015</v>
      </c>
      <c r="C3620" t="s">
        <v>1342</v>
      </c>
      <c r="D3620">
        <v>1</v>
      </c>
      <c r="E3620">
        <v>34</v>
      </c>
      <c r="F3620">
        <v>3.05746E-2</v>
      </c>
    </row>
    <row r="3621" spans="1:6" x14ac:dyDescent="0.35">
      <c r="A3621">
        <v>1</v>
      </c>
      <c r="B3621">
        <v>2015</v>
      </c>
      <c r="C3621" t="s">
        <v>1342</v>
      </c>
      <c r="D3621">
        <v>1</v>
      </c>
      <c r="E3621">
        <v>36</v>
      </c>
      <c r="F3621">
        <v>0.102423</v>
      </c>
    </row>
    <row r="3622" spans="1:6" x14ac:dyDescent="0.35">
      <c r="A3622">
        <v>1</v>
      </c>
      <c r="B3622">
        <v>2015</v>
      </c>
      <c r="C3622" t="s">
        <v>1342</v>
      </c>
      <c r="D3622">
        <v>1</v>
      </c>
      <c r="E3622">
        <v>38</v>
      </c>
      <c r="F3622">
        <v>0.26553100000000002</v>
      </c>
    </row>
    <row r="3623" spans="1:6" x14ac:dyDescent="0.35">
      <c r="A3623">
        <v>1</v>
      </c>
      <c r="B3623">
        <v>2015</v>
      </c>
      <c r="C3623" t="s">
        <v>1342</v>
      </c>
      <c r="D3623">
        <v>1</v>
      </c>
      <c r="E3623">
        <v>40</v>
      </c>
      <c r="F3623">
        <v>0.53274699999999997</v>
      </c>
    </row>
    <row r="3624" spans="1:6" x14ac:dyDescent="0.35">
      <c r="A3624">
        <v>1</v>
      </c>
      <c r="B3624">
        <v>2015</v>
      </c>
      <c r="C3624" t="s">
        <v>1342</v>
      </c>
      <c r="D3624">
        <v>1</v>
      </c>
      <c r="E3624">
        <v>42</v>
      </c>
      <c r="F3624">
        <v>0.82720199999999999</v>
      </c>
    </row>
    <row r="3625" spans="1:6" x14ac:dyDescent="0.35">
      <c r="A3625">
        <v>1</v>
      </c>
      <c r="B3625">
        <v>2015</v>
      </c>
      <c r="C3625" t="s">
        <v>1342</v>
      </c>
      <c r="D3625">
        <v>1</v>
      </c>
      <c r="E3625">
        <v>44</v>
      </c>
      <c r="F3625">
        <v>0.99401600000000001</v>
      </c>
    </row>
    <row r="3626" spans="1:6" x14ac:dyDescent="0.35">
      <c r="A3626">
        <v>1</v>
      </c>
      <c r="B3626">
        <v>2015</v>
      </c>
      <c r="C3626" t="s">
        <v>1342</v>
      </c>
      <c r="D3626">
        <v>1</v>
      </c>
      <c r="E3626">
        <v>46</v>
      </c>
      <c r="F3626">
        <v>0.99999899999999997</v>
      </c>
    </row>
    <row r="3627" spans="1:6" x14ac:dyDescent="0.35">
      <c r="A3627">
        <v>1</v>
      </c>
      <c r="B3627">
        <v>2015</v>
      </c>
      <c r="C3627" t="s">
        <v>1342</v>
      </c>
      <c r="D3627">
        <v>1</v>
      </c>
      <c r="E3627">
        <v>48</v>
      </c>
      <c r="F3627">
        <v>0.99664600000000003</v>
      </c>
    </row>
    <row r="3628" spans="1:6" x14ac:dyDescent="0.35">
      <c r="A3628">
        <v>1</v>
      </c>
      <c r="B3628">
        <v>2015</v>
      </c>
      <c r="C3628" t="s">
        <v>1342</v>
      </c>
      <c r="D3628">
        <v>1</v>
      </c>
      <c r="E3628">
        <v>50</v>
      </c>
      <c r="F3628">
        <v>0.98257099999999997</v>
      </c>
    </row>
    <row r="3629" spans="1:6" x14ac:dyDescent="0.35">
      <c r="A3629">
        <v>1</v>
      </c>
      <c r="B3629">
        <v>2015</v>
      </c>
      <c r="C3629" t="s">
        <v>1342</v>
      </c>
      <c r="D3629">
        <v>1</v>
      </c>
      <c r="E3629">
        <v>52</v>
      </c>
      <c r="F3629">
        <v>0.95796300000000001</v>
      </c>
    </row>
    <row r="3630" spans="1:6" x14ac:dyDescent="0.35">
      <c r="A3630">
        <v>1</v>
      </c>
      <c r="B3630">
        <v>2015</v>
      </c>
      <c r="C3630" t="s">
        <v>1342</v>
      </c>
      <c r="D3630">
        <v>1</v>
      </c>
      <c r="E3630">
        <v>54</v>
      </c>
      <c r="F3630">
        <v>0.92362299999999997</v>
      </c>
    </row>
    <row r="3631" spans="1:6" x14ac:dyDescent="0.35">
      <c r="A3631">
        <v>1</v>
      </c>
      <c r="B3631">
        <v>2015</v>
      </c>
      <c r="C3631" t="s">
        <v>1342</v>
      </c>
      <c r="D3631">
        <v>1</v>
      </c>
      <c r="E3631">
        <v>56</v>
      </c>
      <c r="F3631">
        <v>0.88064699999999996</v>
      </c>
    </row>
    <row r="3632" spans="1:6" x14ac:dyDescent="0.35">
      <c r="A3632">
        <v>1</v>
      </c>
      <c r="B3632">
        <v>2015</v>
      </c>
      <c r="C3632" t="s">
        <v>1342</v>
      </c>
      <c r="D3632">
        <v>1</v>
      </c>
      <c r="E3632">
        <v>58</v>
      </c>
      <c r="F3632">
        <v>0.83036799999999999</v>
      </c>
    </row>
    <row r="3633" spans="1:6" x14ac:dyDescent="0.35">
      <c r="A3633">
        <v>1</v>
      </c>
      <c r="B3633">
        <v>2015</v>
      </c>
      <c r="C3633" t="s">
        <v>1342</v>
      </c>
      <c r="D3633">
        <v>1</v>
      </c>
      <c r="E3633">
        <v>60</v>
      </c>
      <c r="F3633">
        <v>0.774285</v>
      </c>
    </row>
    <row r="3634" spans="1:6" x14ac:dyDescent="0.35">
      <c r="A3634">
        <v>1</v>
      </c>
      <c r="B3634">
        <v>2015</v>
      </c>
      <c r="C3634" t="s">
        <v>1342</v>
      </c>
      <c r="D3634">
        <v>1</v>
      </c>
      <c r="E3634">
        <v>62</v>
      </c>
      <c r="F3634">
        <v>0.71399100000000004</v>
      </c>
    </row>
    <row r="3635" spans="1:6" x14ac:dyDescent="0.35">
      <c r="A3635">
        <v>1</v>
      </c>
      <c r="B3635">
        <v>2015</v>
      </c>
      <c r="C3635" t="s">
        <v>1342</v>
      </c>
      <c r="D3635">
        <v>1</v>
      </c>
      <c r="E3635">
        <v>64</v>
      </c>
      <c r="F3635">
        <v>0.65109700000000004</v>
      </c>
    </row>
    <row r="3636" spans="1:6" x14ac:dyDescent="0.35">
      <c r="A3636">
        <v>1</v>
      </c>
      <c r="B3636">
        <v>2015</v>
      </c>
      <c r="C3636" t="s">
        <v>1342</v>
      </c>
      <c r="D3636">
        <v>1</v>
      </c>
      <c r="E3636">
        <v>66</v>
      </c>
      <c r="F3636">
        <v>0.58716500000000005</v>
      </c>
    </row>
    <row r="3637" spans="1:6" x14ac:dyDescent="0.35">
      <c r="A3637">
        <v>1</v>
      </c>
      <c r="B3637">
        <v>2015</v>
      </c>
      <c r="C3637" t="s">
        <v>1342</v>
      </c>
      <c r="D3637">
        <v>1</v>
      </c>
      <c r="E3637">
        <v>68</v>
      </c>
      <c r="F3637">
        <v>0.523644</v>
      </c>
    </row>
    <row r="3638" spans="1:6" x14ac:dyDescent="0.35">
      <c r="A3638">
        <v>1</v>
      </c>
      <c r="B3638">
        <v>2015</v>
      </c>
      <c r="C3638" t="s">
        <v>1342</v>
      </c>
      <c r="D3638">
        <v>1</v>
      </c>
      <c r="E3638">
        <v>70</v>
      </c>
      <c r="F3638">
        <v>0.46182099999999998</v>
      </c>
    </row>
    <row r="3639" spans="1:6" x14ac:dyDescent="0.35">
      <c r="A3639">
        <v>1</v>
      </c>
      <c r="B3639">
        <v>2015</v>
      </c>
      <c r="C3639" t="s">
        <v>1342</v>
      </c>
      <c r="D3639">
        <v>1</v>
      </c>
      <c r="E3639">
        <v>72</v>
      </c>
      <c r="F3639">
        <v>0.40278399999999998</v>
      </c>
    </row>
    <row r="3640" spans="1:6" x14ac:dyDescent="0.35">
      <c r="A3640">
        <v>1</v>
      </c>
      <c r="B3640">
        <v>2015</v>
      </c>
      <c r="C3640" t="s">
        <v>1342</v>
      </c>
      <c r="D3640">
        <v>1</v>
      </c>
      <c r="E3640">
        <v>74</v>
      </c>
      <c r="F3640">
        <v>0.34740300000000002</v>
      </c>
    </row>
    <row r="3641" spans="1:6" x14ac:dyDescent="0.35">
      <c r="A3641">
        <v>1</v>
      </c>
      <c r="B3641">
        <v>2015</v>
      </c>
      <c r="C3641" t="s">
        <v>1342</v>
      </c>
      <c r="D3641">
        <v>1</v>
      </c>
      <c r="E3641">
        <v>76</v>
      </c>
      <c r="F3641">
        <v>0.29631600000000002</v>
      </c>
    </row>
    <row r="3642" spans="1:6" x14ac:dyDescent="0.35">
      <c r="A3642">
        <v>1</v>
      </c>
      <c r="B3642">
        <v>2015</v>
      </c>
      <c r="C3642" t="s">
        <v>1342</v>
      </c>
      <c r="D3642">
        <v>1</v>
      </c>
      <c r="E3642">
        <v>78</v>
      </c>
      <c r="F3642">
        <v>0.249941</v>
      </c>
    </row>
    <row r="3643" spans="1:6" x14ac:dyDescent="0.35">
      <c r="A3643">
        <v>1</v>
      </c>
      <c r="B3643">
        <v>2015</v>
      </c>
      <c r="C3643" t="s">
        <v>1342</v>
      </c>
      <c r="D3643">
        <v>1</v>
      </c>
      <c r="E3643">
        <v>80</v>
      </c>
      <c r="F3643">
        <v>0.20848900000000001</v>
      </c>
    </row>
    <row r="3644" spans="1:6" x14ac:dyDescent="0.35">
      <c r="A3644">
        <v>1</v>
      </c>
      <c r="B3644">
        <v>2015</v>
      </c>
      <c r="C3644" t="s">
        <v>1342</v>
      </c>
      <c r="D3644">
        <v>1</v>
      </c>
      <c r="E3644">
        <v>82</v>
      </c>
      <c r="F3644">
        <v>0.171984</v>
      </c>
    </row>
    <row r="3645" spans="1:6" x14ac:dyDescent="0.35">
      <c r="A3645">
        <v>1</v>
      </c>
      <c r="B3645">
        <v>2015</v>
      </c>
      <c r="C3645" t="s">
        <v>1342</v>
      </c>
      <c r="D3645">
        <v>1</v>
      </c>
      <c r="E3645">
        <v>84</v>
      </c>
      <c r="F3645">
        <v>0.14029900000000001</v>
      </c>
    </row>
    <row r="3646" spans="1:6" x14ac:dyDescent="0.35">
      <c r="A3646">
        <v>1</v>
      </c>
      <c r="B3646">
        <v>2015</v>
      </c>
      <c r="C3646" t="s">
        <v>1342</v>
      </c>
      <c r="D3646">
        <v>1</v>
      </c>
      <c r="E3646">
        <v>86</v>
      </c>
      <c r="F3646">
        <v>0.11318400000000001</v>
      </c>
    </row>
    <row r="3647" spans="1:6" x14ac:dyDescent="0.35">
      <c r="A3647">
        <v>1</v>
      </c>
      <c r="B3647">
        <v>2015</v>
      </c>
      <c r="C3647" t="s">
        <v>1342</v>
      </c>
      <c r="D3647">
        <v>1</v>
      </c>
      <c r="E3647">
        <v>88</v>
      </c>
      <c r="F3647">
        <v>9.02974E-2</v>
      </c>
    </row>
    <row r="3648" spans="1:6" x14ac:dyDescent="0.35">
      <c r="A3648">
        <v>1</v>
      </c>
      <c r="B3648">
        <v>2015</v>
      </c>
      <c r="C3648" t="s">
        <v>1342</v>
      </c>
      <c r="D3648">
        <v>1</v>
      </c>
      <c r="E3648">
        <v>90</v>
      </c>
      <c r="F3648">
        <v>7.1240499999999998E-2</v>
      </c>
    </row>
    <row r="3649" spans="1:6" x14ac:dyDescent="0.35">
      <c r="A3649">
        <v>1</v>
      </c>
      <c r="B3649">
        <v>2015</v>
      </c>
      <c r="C3649" t="s">
        <v>1342</v>
      </c>
      <c r="D3649">
        <v>1</v>
      </c>
      <c r="E3649">
        <v>92</v>
      </c>
      <c r="F3649">
        <v>5.5582800000000002E-2</v>
      </c>
    </row>
    <row r="3650" spans="1:6" x14ac:dyDescent="0.35">
      <c r="A3650">
        <v>1</v>
      </c>
      <c r="B3650">
        <v>2015</v>
      </c>
      <c r="C3650" t="s">
        <v>1342</v>
      </c>
      <c r="D3650">
        <v>1</v>
      </c>
      <c r="E3650">
        <v>94</v>
      </c>
      <c r="F3650">
        <v>4.2885899999999998E-2</v>
      </c>
    </row>
    <row r="3651" spans="1:6" x14ac:dyDescent="0.35">
      <c r="A3651">
        <v>1</v>
      </c>
      <c r="B3651">
        <v>2015</v>
      </c>
      <c r="C3651" t="s">
        <v>1565</v>
      </c>
      <c r="D3651">
        <v>1</v>
      </c>
      <c r="E3651">
        <v>4</v>
      </c>
      <c r="F3651" s="2">
        <v>1.1167600000000001E-25</v>
      </c>
    </row>
    <row r="3652" spans="1:6" x14ac:dyDescent="0.35">
      <c r="A3652">
        <v>1</v>
      </c>
      <c r="B3652">
        <v>2015</v>
      </c>
      <c r="C3652" t="s">
        <v>1565</v>
      </c>
      <c r="D3652">
        <v>1</v>
      </c>
      <c r="E3652">
        <v>6</v>
      </c>
      <c r="F3652" s="2">
        <v>2.9283199999999999E-24</v>
      </c>
    </row>
    <row r="3653" spans="1:6" x14ac:dyDescent="0.35">
      <c r="A3653">
        <v>1</v>
      </c>
      <c r="B3653">
        <v>2015</v>
      </c>
      <c r="C3653" t="s">
        <v>1565</v>
      </c>
      <c r="D3653">
        <v>1</v>
      </c>
      <c r="E3653">
        <v>8</v>
      </c>
      <c r="F3653" s="2">
        <v>7.6785299999999999E-23</v>
      </c>
    </row>
    <row r="3654" spans="1:6" x14ac:dyDescent="0.35">
      <c r="A3654">
        <v>1</v>
      </c>
      <c r="B3654">
        <v>2015</v>
      </c>
      <c r="C3654" t="s">
        <v>1565</v>
      </c>
      <c r="D3654">
        <v>1</v>
      </c>
      <c r="E3654">
        <v>10</v>
      </c>
      <c r="F3654" s="2">
        <v>2.0134299999999999E-21</v>
      </c>
    </row>
    <row r="3655" spans="1:6" x14ac:dyDescent="0.35">
      <c r="A3655">
        <v>1</v>
      </c>
      <c r="B3655">
        <v>2015</v>
      </c>
      <c r="C3655" t="s">
        <v>1565</v>
      </c>
      <c r="D3655">
        <v>1</v>
      </c>
      <c r="E3655">
        <v>12</v>
      </c>
      <c r="F3655" s="2">
        <v>5.2795399999999997E-20</v>
      </c>
    </row>
    <row r="3656" spans="1:6" x14ac:dyDescent="0.35">
      <c r="A3656">
        <v>1</v>
      </c>
      <c r="B3656">
        <v>2015</v>
      </c>
      <c r="C3656" t="s">
        <v>1565</v>
      </c>
      <c r="D3656">
        <v>1</v>
      </c>
      <c r="E3656">
        <v>14</v>
      </c>
      <c r="F3656" s="2">
        <v>1.3843800000000001E-18</v>
      </c>
    </row>
    <row r="3657" spans="1:6" x14ac:dyDescent="0.35">
      <c r="A3657">
        <v>1</v>
      </c>
      <c r="B3657">
        <v>2015</v>
      </c>
      <c r="C3657" t="s">
        <v>1565</v>
      </c>
      <c r="D3657">
        <v>1</v>
      </c>
      <c r="E3657">
        <v>16</v>
      </c>
      <c r="F3657" s="2">
        <v>3.6300700000000003E-17</v>
      </c>
    </row>
    <row r="3658" spans="1:6" x14ac:dyDescent="0.35">
      <c r="A3658">
        <v>1</v>
      </c>
      <c r="B3658">
        <v>2015</v>
      </c>
      <c r="C3658" t="s">
        <v>1565</v>
      </c>
      <c r="D3658">
        <v>1</v>
      </c>
      <c r="E3658">
        <v>18</v>
      </c>
      <c r="F3658" s="2">
        <v>9.5186200000000008E-16</v>
      </c>
    </row>
    <row r="3659" spans="1:6" x14ac:dyDescent="0.35">
      <c r="A3659">
        <v>1</v>
      </c>
      <c r="B3659">
        <v>2015</v>
      </c>
      <c r="C3659" t="s">
        <v>1565</v>
      </c>
      <c r="D3659">
        <v>1</v>
      </c>
      <c r="E3659">
        <v>20</v>
      </c>
      <c r="F3659" s="2">
        <v>2.4959300000000001E-14</v>
      </c>
    </row>
    <row r="3660" spans="1:6" x14ac:dyDescent="0.35">
      <c r="A3660">
        <v>1</v>
      </c>
      <c r="B3660">
        <v>2015</v>
      </c>
      <c r="C3660" t="s">
        <v>1565</v>
      </c>
      <c r="D3660">
        <v>1</v>
      </c>
      <c r="E3660">
        <v>22</v>
      </c>
      <c r="F3660" s="2">
        <v>6.5447400000000002E-13</v>
      </c>
    </row>
    <row r="3661" spans="1:6" x14ac:dyDescent="0.35">
      <c r="A3661">
        <v>1</v>
      </c>
      <c r="B3661">
        <v>2015</v>
      </c>
      <c r="C3661" t="s">
        <v>1565</v>
      </c>
      <c r="D3661">
        <v>1</v>
      </c>
      <c r="E3661">
        <v>24</v>
      </c>
      <c r="F3661" s="2">
        <v>1.71613E-11</v>
      </c>
    </row>
    <row r="3662" spans="1:6" x14ac:dyDescent="0.35">
      <c r="A3662">
        <v>1</v>
      </c>
      <c r="B3662">
        <v>2015</v>
      </c>
      <c r="C3662" t="s">
        <v>1565</v>
      </c>
      <c r="D3662">
        <v>1</v>
      </c>
      <c r="E3662">
        <v>26</v>
      </c>
      <c r="F3662" s="2">
        <v>4.4999799999999998E-10</v>
      </c>
    </row>
    <row r="3663" spans="1:6" x14ac:dyDescent="0.35">
      <c r="A3663">
        <v>1</v>
      </c>
      <c r="B3663">
        <v>2015</v>
      </c>
      <c r="C3663" t="s">
        <v>1565</v>
      </c>
      <c r="D3663">
        <v>1</v>
      </c>
      <c r="E3663">
        <v>28</v>
      </c>
      <c r="F3663" s="2">
        <v>1.17997E-8</v>
      </c>
    </row>
    <row r="3664" spans="1:6" x14ac:dyDescent="0.35">
      <c r="A3664">
        <v>1</v>
      </c>
      <c r="B3664">
        <v>2015</v>
      </c>
      <c r="C3664" t="s">
        <v>1565</v>
      </c>
      <c r="D3664">
        <v>1</v>
      </c>
      <c r="E3664">
        <v>30</v>
      </c>
      <c r="F3664" s="2">
        <v>3.0940600000000001E-7</v>
      </c>
    </row>
    <row r="3665" spans="1:6" x14ac:dyDescent="0.35">
      <c r="A3665">
        <v>1</v>
      </c>
      <c r="B3665">
        <v>2015</v>
      </c>
      <c r="C3665" t="s">
        <v>1565</v>
      </c>
      <c r="D3665">
        <v>1</v>
      </c>
      <c r="E3665">
        <v>32</v>
      </c>
      <c r="F3665" s="2">
        <v>8.1130500000000002E-6</v>
      </c>
    </row>
    <row r="3666" spans="1:6" x14ac:dyDescent="0.35">
      <c r="A3666">
        <v>1</v>
      </c>
      <c r="B3666">
        <v>2015</v>
      </c>
      <c r="C3666" t="s">
        <v>1565</v>
      </c>
      <c r="D3666">
        <v>1</v>
      </c>
      <c r="E3666">
        <v>34</v>
      </c>
      <c r="F3666">
        <v>2.1269400000000001E-4</v>
      </c>
    </row>
    <row r="3667" spans="1:6" x14ac:dyDescent="0.35">
      <c r="A3667">
        <v>1</v>
      </c>
      <c r="B3667">
        <v>2015</v>
      </c>
      <c r="C3667" t="s">
        <v>1565</v>
      </c>
      <c r="D3667">
        <v>1</v>
      </c>
      <c r="E3667">
        <v>36</v>
      </c>
      <c r="F3667">
        <v>5.54741E-3</v>
      </c>
    </row>
    <row r="3668" spans="1:6" x14ac:dyDescent="0.35">
      <c r="A3668">
        <v>1</v>
      </c>
      <c r="B3668">
        <v>2015</v>
      </c>
      <c r="C3668" t="s">
        <v>1565</v>
      </c>
      <c r="D3668">
        <v>1</v>
      </c>
      <c r="E3668">
        <v>38</v>
      </c>
      <c r="F3668">
        <v>0.127608</v>
      </c>
    </row>
    <row r="3669" spans="1:6" x14ac:dyDescent="0.35">
      <c r="A3669">
        <v>1</v>
      </c>
      <c r="B3669">
        <v>2015</v>
      </c>
      <c r="C3669" t="s">
        <v>1565</v>
      </c>
      <c r="D3669">
        <v>1</v>
      </c>
      <c r="E3669">
        <v>40</v>
      </c>
      <c r="F3669">
        <v>0.79319700000000004</v>
      </c>
    </row>
    <row r="3670" spans="1:6" x14ac:dyDescent="0.35">
      <c r="A3670">
        <v>1</v>
      </c>
      <c r="B3670">
        <v>2015</v>
      </c>
      <c r="C3670" t="s">
        <v>1565</v>
      </c>
      <c r="D3670">
        <v>1</v>
      </c>
      <c r="E3670">
        <v>42</v>
      </c>
      <c r="F3670">
        <v>0.99015500000000001</v>
      </c>
    </row>
    <row r="3671" spans="1:6" x14ac:dyDescent="0.35">
      <c r="A3671">
        <v>1</v>
      </c>
      <c r="B3671">
        <v>2015</v>
      </c>
      <c r="C3671" t="s">
        <v>1565</v>
      </c>
      <c r="D3671">
        <v>1</v>
      </c>
      <c r="E3671">
        <v>44</v>
      </c>
      <c r="F3671">
        <v>0.99962099999999998</v>
      </c>
    </row>
    <row r="3672" spans="1:6" x14ac:dyDescent="0.35">
      <c r="A3672">
        <v>1</v>
      </c>
      <c r="B3672">
        <v>2015</v>
      </c>
      <c r="C3672" t="s">
        <v>1565</v>
      </c>
      <c r="D3672">
        <v>1</v>
      </c>
      <c r="E3672">
        <v>46</v>
      </c>
      <c r="F3672">
        <v>0.99998600000000004</v>
      </c>
    </row>
    <row r="3673" spans="1:6" x14ac:dyDescent="0.35">
      <c r="A3673">
        <v>1</v>
      </c>
      <c r="B3673">
        <v>2015</v>
      </c>
      <c r="C3673" t="s">
        <v>1565</v>
      </c>
      <c r="D3673">
        <v>1</v>
      </c>
      <c r="E3673">
        <v>48</v>
      </c>
      <c r="F3673">
        <v>0.99999899999999997</v>
      </c>
    </row>
    <row r="3674" spans="1:6" x14ac:dyDescent="0.35">
      <c r="A3674">
        <v>1</v>
      </c>
      <c r="B3674">
        <v>2015</v>
      </c>
      <c r="C3674" t="s">
        <v>1565</v>
      </c>
      <c r="D3674">
        <v>1</v>
      </c>
      <c r="E3674">
        <v>50</v>
      </c>
      <c r="F3674">
        <v>1</v>
      </c>
    </row>
    <row r="3675" spans="1:6" x14ac:dyDescent="0.35">
      <c r="A3675">
        <v>1</v>
      </c>
      <c r="B3675">
        <v>2015</v>
      </c>
      <c r="C3675" t="s">
        <v>1565</v>
      </c>
      <c r="D3675">
        <v>1</v>
      </c>
      <c r="E3675">
        <v>52</v>
      </c>
      <c r="F3675">
        <v>1</v>
      </c>
    </row>
    <row r="3676" spans="1:6" x14ac:dyDescent="0.35">
      <c r="A3676">
        <v>1</v>
      </c>
      <c r="B3676">
        <v>2015</v>
      </c>
      <c r="C3676" t="s">
        <v>1565</v>
      </c>
      <c r="D3676">
        <v>1</v>
      </c>
      <c r="E3676">
        <v>54</v>
      </c>
      <c r="F3676">
        <v>1</v>
      </c>
    </row>
    <row r="3677" spans="1:6" x14ac:dyDescent="0.35">
      <c r="A3677">
        <v>1</v>
      </c>
      <c r="B3677">
        <v>2015</v>
      </c>
      <c r="C3677" t="s">
        <v>1565</v>
      </c>
      <c r="D3677">
        <v>1</v>
      </c>
      <c r="E3677">
        <v>56</v>
      </c>
      <c r="F3677">
        <v>1</v>
      </c>
    </row>
    <row r="3678" spans="1:6" x14ac:dyDescent="0.35">
      <c r="A3678">
        <v>1</v>
      </c>
      <c r="B3678">
        <v>2015</v>
      </c>
      <c r="C3678" t="s">
        <v>1565</v>
      </c>
      <c r="D3678">
        <v>1</v>
      </c>
      <c r="E3678">
        <v>58</v>
      </c>
      <c r="F3678">
        <v>1</v>
      </c>
    </row>
    <row r="3679" spans="1:6" x14ac:dyDescent="0.35">
      <c r="A3679">
        <v>1</v>
      </c>
      <c r="B3679">
        <v>2015</v>
      </c>
      <c r="C3679" t="s">
        <v>1565</v>
      </c>
      <c r="D3679">
        <v>1</v>
      </c>
      <c r="E3679">
        <v>60</v>
      </c>
      <c r="F3679">
        <v>1</v>
      </c>
    </row>
    <row r="3680" spans="1:6" x14ac:dyDescent="0.35">
      <c r="A3680">
        <v>1</v>
      </c>
      <c r="B3680">
        <v>2015</v>
      </c>
      <c r="C3680" t="s">
        <v>1565</v>
      </c>
      <c r="D3680">
        <v>1</v>
      </c>
      <c r="E3680">
        <v>62</v>
      </c>
      <c r="F3680">
        <v>1</v>
      </c>
    </row>
    <row r="3681" spans="1:6" x14ac:dyDescent="0.35">
      <c r="A3681">
        <v>1</v>
      </c>
      <c r="B3681">
        <v>2015</v>
      </c>
      <c r="C3681" t="s">
        <v>1565</v>
      </c>
      <c r="D3681">
        <v>1</v>
      </c>
      <c r="E3681">
        <v>64</v>
      </c>
      <c r="F3681">
        <v>1</v>
      </c>
    </row>
    <row r="3682" spans="1:6" x14ac:dyDescent="0.35">
      <c r="A3682">
        <v>1</v>
      </c>
      <c r="B3682">
        <v>2015</v>
      </c>
      <c r="C3682" t="s">
        <v>1565</v>
      </c>
      <c r="D3682">
        <v>1</v>
      </c>
      <c r="E3682">
        <v>66</v>
      </c>
      <c r="F3682">
        <v>1</v>
      </c>
    </row>
    <row r="3683" spans="1:6" x14ac:dyDescent="0.35">
      <c r="A3683">
        <v>1</v>
      </c>
      <c r="B3683">
        <v>2015</v>
      </c>
      <c r="C3683" t="s">
        <v>1565</v>
      </c>
      <c r="D3683">
        <v>1</v>
      </c>
      <c r="E3683">
        <v>68</v>
      </c>
      <c r="F3683">
        <v>1</v>
      </c>
    </row>
    <row r="3684" spans="1:6" x14ac:dyDescent="0.35">
      <c r="A3684">
        <v>1</v>
      </c>
      <c r="B3684">
        <v>2015</v>
      </c>
      <c r="C3684" t="s">
        <v>1565</v>
      </c>
      <c r="D3684">
        <v>1</v>
      </c>
      <c r="E3684">
        <v>70</v>
      </c>
      <c r="F3684">
        <v>1</v>
      </c>
    </row>
    <row r="3685" spans="1:6" x14ac:dyDescent="0.35">
      <c r="A3685">
        <v>1</v>
      </c>
      <c r="B3685">
        <v>2015</v>
      </c>
      <c r="C3685" t="s">
        <v>1565</v>
      </c>
      <c r="D3685">
        <v>1</v>
      </c>
      <c r="E3685">
        <v>72</v>
      </c>
      <c r="F3685">
        <v>1</v>
      </c>
    </row>
    <row r="3686" spans="1:6" x14ac:dyDescent="0.35">
      <c r="A3686">
        <v>1</v>
      </c>
      <c r="B3686">
        <v>2015</v>
      </c>
      <c r="C3686" t="s">
        <v>1565</v>
      </c>
      <c r="D3686">
        <v>1</v>
      </c>
      <c r="E3686">
        <v>74</v>
      </c>
      <c r="F3686">
        <v>1</v>
      </c>
    </row>
    <row r="3687" spans="1:6" x14ac:dyDescent="0.35">
      <c r="A3687">
        <v>1</v>
      </c>
      <c r="B3687">
        <v>2015</v>
      </c>
      <c r="C3687" t="s">
        <v>1565</v>
      </c>
      <c r="D3687">
        <v>1</v>
      </c>
      <c r="E3687">
        <v>76</v>
      </c>
      <c r="F3687">
        <v>1</v>
      </c>
    </row>
    <row r="3688" spans="1:6" x14ac:dyDescent="0.35">
      <c r="A3688">
        <v>1</v>
      </c>
      <c r="B3688">
        <v>2015</v>
      </c>
      <c r="C3688" t="s">
        <v>1565</v>
      </c>
      <c r="D3688">
        <v>1</v>
      </c>
      <c r="E3688">
        <v>78</v>
      </c>
      <c r="F3688">
        <v>1</v>
      </c>
    </row>
    <row r="3689" spans="1:6" x14ac:dyDescent="0.35">
      <c r="A3689">
        <v>1</v>
      </c>
      <c r="B3689">
        <v>2015</v>
      </c>
      <c r="C3689" t="s">
        <v>1565</v>
      </c>
      <c r="D3689">
        <v>1</v>
      </c>
      <c r="E3689">
        <v>80</v>
      </c>
      <c r="F3689">
        <v>1</v>
      </c>
    </row>
    <row r="3690" spans="1:6" x14ac:dyDescent="0.35">
      <c r="A3690">
        <v>1</v>
      </c>
      <c r="B3690">
        <v>2015</v>
      </c>
      <c r="C3690" t="s">
        <v>1565</v>
      </c>
      <c r="D3690">
        <v>1</v>
      </c>
      <c r="E3690">
        <v>82</v>
      </c>
      <c r="F3690">
        <v>1</v>
      </c>
    </row>
    <row r="3691" spans="1:6" x14ac:dyDescent="0.35">
      <c r="A3691">
        <v>1</v>
      </c>
      <c r="B3691">
        <v>2015</v>
      </c>
      <c r="C3691" t="s">
        <v>1565</v>
      </c>
      <c r="D3691">
        <v>1</v>
      </c>
      <c r="E3691">
        <v>84</v>
      </c>
      <c r="F3691">
        <v>1</v>
      </c>
    </row>
    <row r="3692" spans="1:6" x14ac:dyDescent="0.35">
      <c r="A3692">
        <v>1</v>
      </c>
      <c r="B3692">
        <v>2015</v>
      </c>
      <c r="C3692" t="s">
        <v>1565</v>
      </c>
      <c r="D3692">
        <v>1</v>
      </c>
      <c r="E3692">
        <v>86</v>
      </c>
      <c r="F3692">
        <v>1</v>
      </c>
    </row>
    <row r="3693" spans="1:6" x14ac:dyDescent="0.35">
      <c r="A3693">
        <v>1</v>
      </c>
      <c r="B3693">
        <v>2015</v>
      </c>
      <c r="C3693" t="s">
        <v>1565</v>
      </c>
      <c r="D3693">
        <v>1</v>
      </c>
      <c r="E3693">
        <v>88</v>
      </c>
      <c r="F3693">
        <v>1</v>
      </c>
    </row>
    <row r="3694" spans="1:6" x14ac:dyDescent="0.35">
      <c r="A3694">
        <v>1</v>
      </c>
      <c r="B3694">
        <v>2015</v>
      </c>
      <c r="C3694" t="s">
        <v>1565</v>
      </c>
      <c r="D3694">
        <v>1</v>
      </c>
      <c r="E3694">
        <v>90</v>
      </c>
      <c r="F3694">
        <v>1</v>
      </c>
    </row>
    <row r="3695" spans="1:6" x14ac:dyDescent="0.35">
      <c r="A3695">
        <v>1</v>
      </c>
      <c r="B3695">
        <v>2015</v>
      </c>
      <c r="C3695" t="s">
        <v>1565</v>
      </c>
      <c r="D3695">
        <v>1</v>
      </c>
      <c r="E3695">
        <v>92</v>
      </c>
      <c r="F3695">
        <v>1</v>
      </c>
    </row>
    <row r="3696" spans="1:6" x14ac:dyDescent="0.35">
      <c r="A3696">
        <v>1</v>
      </c>
      <c r="B3696">
        <v>2015</v>
      </c>
      <c r="C3696" t="s">
        <v>1565</v>
      </c>
      <c r="D3696">
        <v>1</v>
      </c>
      <c r="E3696">
        <v>94</v>
      </c>
      <c r="F3696">
        <v>1</v>
      </c>
    </row>
    <row r="3697" spans="1:6" x14ac:dyDescent="0.35">
      <c r="A3697">
        <v>1</v>
      </c>
      <c r="B3697">
        <v>2019</v>
      </c>
      <c r="C3697" t="s">
        <v>1342</v>
      </c>
      <c r="D3697">
        <v>1</v>
      </c>
      <c r="E3697">
        <v>4</v>
      </c>
      <c r="F3697" s="2">
        <v>1.7463099999999999E-9</v>
      </c>
    </row>
    <row r="3698" spans="1:6" x14ac:dyDescent="0.35">
      <c r="A3698">
        <v>1</v>
      </c>
      <c r="B3698">
        <v>2019</v>
      </c>
      <c r="C3698" t="s">
        <v>1342</v>
      </c>
      <c r="D3698">
        <v>1</v>
      </c>
      <c r="E3698">
        <v>6</v>
      </c>
      <c r="F3698" s="2">
        <v>3.4227700000000002E-9</v>
      </c>
    </row>
    <row r="3699" spans="1:6" x14ac:dyDescent="0.35">
      <c r="A3699">
        <v>1</v>
      </c>
      <c r="B3699">
        <v>2019</v>
      </c>
      <c r="C3699" t="s">
        <v>1342</v>
      </c>
      <c r="D3699">
        <v>1</v>
      </c>
      <c r="E3699">
        <v>8</v>
      </c>
      <c r="F3699" s="2">
        <v>3.5167899999999998E-9</v>
      </c>
    </row>
    <row r="3700" spans="1:6" x14ac:dyDescent="0.35">
      <c r="A3700">
        <v>1</v>
      </c>
      <c r="B3700">
        <v>2019</v>
      </c>
      <c r="C3700" t="s">
        <v>1342</v>
      </c>
      <c r="D3700">
        <v>1</v>
      </c>
      <c r="E3700">
        <v>10</v>
      </c>
      <c r="F3700" s="2">
        <v>3.6244600000000001E-9</v>
      </c>
    </row>
    <row r="3701" spans="1:6" x14ac:dyDescent="0.35">
      <c r="A3701">
        <v>1</v>
      </c>
      <c r="B3701">
        <v>2019</v>
      </c>
      <c r="C3701" t="s">
        <v>1342</v>
      </c>
      <c r="D3701">
        <v>1</v>
      </c>
      <c r="E3701">
        <v>12</v>
      </c>
      <c r="F3701" s="2">
        <v>3.7489400000000001E-9</v>
      </c>
    </row>
    <row r="3702" spans="1:6" x14ac:dyDescent="0.35">
      <c r="A3702">
        <v>1</v>
      </c>
      <c r="B3702">
        <v>2019</v>
      </c>
      <c r="C3702" t="s">
        <v>1342</v>
      </c>
      <c r="D3702">
        <v>1</v>
      </c>
      <c r="E3702">
        <v>14</v>
      </c>
      <c r="F3702" s="2">
        <v>3.8944999999999997E-9</v>
      </c>
    </row>
    <row r="3703" spans="1:6" x14ac:dyDescent="0.35">
      <c r="A3703">
        <v>1</v>
      </c>
      <c r="B3703">
        <v>2019</v>
      </c>
      <c r="C3703" t="s">
        <v>1342</v>
      </c>
      <c r="D3703">
        <v>1</v>
      </c>
      <c r="E3703">
        <v>16</v>
      </c>
      <c r="F3703" s="2">
        <v>4.07207E-9</v>
      </c>
    </row>
    <row r="3704" spans="1:6" x14ac:dyDescent="0.35">
      <c r="A3704">
        <v>1</v>
      </c>
      <c r="B3704">
        <v>2019</v>
      </c>
      <c r="C3704" t="s">
        <v>1342</v>
      </c>
      <c r="D3704">
        <v>1</v>
      </c>
      <c r="E3704">
        <v>18</v>
      </c>
      <c r="F3704" s="2">
        <v>4.4625100000000001E-9</v>
      </c>
    </row>
    <row r="3705" spans="1:6" x14ac:dyDescent="0.35">
      <c r="A3705">
        <v>1</v>
      </c>
      <c r="B3705">
        <v>2019</v>
      </c>
      <c r="C3705" t="s">
        <v>1342</v>
      </c>
      <c r="D3705">
        <v>1</v>
      </c>
      <c r="E3705">
        <v>20</v>
      </c>
      <c r="F3705" s="2">
        <v>9.4601699999999996E-9</v>
      </c>
    </row>
    <row r="3706" spans="1:6" x14ac:dyDescent="0.35">
      <c r="A3706">
        <v>1</v>
      </c>
      <c r="B3706">
        <v>2019</v>
      </c>
      <c r="C3706" t="s">
        <v>1342</v>
      </c>
      <c r="D3706">
        <v>1</v>
      </c>
      <c r="E3706">
        <v>22</v>
      </c>
      <c r="F3706" s="2">
        <v>1.04273E-7</v>
      </c>
    </row>
    <row r="3707" spans="1:6" x14ac:dyDescent="0.35">
      <c r="A3707">
        <v>1</v>
      </c>
      <c r="B3707">
        <v>2019</v>
      </c>
      <c r="C3707" t="s">
        <v>1342</v>
      </c>
      <c r="D3707">
        <v>1</v>
      </c>
      <c r="E3707">
        <v>24</v>
      </c>
      <c r="F3707" s="2">
        <v>1.5557E-6</v>
      </c>
    </row>
    <row r="3708" spans="1:6" x14ac:dyDescent="0.35">
      <c r="A3708">
        <v>1</v>
      </c>
      <c r="B3708">
        <v>2019</v>
      </c>
      <c r="C3708" t="s">
        <v>1342</v>
      </c>
      <c r="D3708">
        <v>1</v>
      </c>
      <c r="E3708">
        <v>26</v>
      </c>
      <c r="F3708" s="2">
        <v>1.8715600000000001E-5</v>
      </c>
    </row>
    <row r="3709" spans="1:6" x14ac:dyDescent="0.35">
      <c r="A3709">
        <v>1</v>
      </c>
      <c r="B3709">
        <v>2019</v>
      </c>
      <c r="C3709" t="s">
        <v>1342</v>
      </c>
      <c r="D3709">
        <v>1</v>
      </c>
      <c r="E3709">
        <v>28</v>
      </c>
      <c r="F3709" s="2">
        <v>1.74735E-4</v>
      </c>
    </row>
    <row r="3710" spans="1:6" x14ac:dyDescent="0.35">
      <c r="A3710">
        <v>1</v>
      </c>
      <c r="B3710">
        <v>2019</v>
      </c>
      <c r="C3710" t="s">
        <v>1342</v>
      </c>
      <c r="D3710">
        <v>1</v>
      </c>
      <c r="E3710">
        <v>30</v>
      </c>
      <c r="F3710">
        <v>1.2628400000000001E-3</v>
      </c>
    </row>
    <row r="3711" spans="1:6" x14ac:dyDescent="0.35">
      <c r="A3711">
        <v>1</v>
      </c>
      <c r="B3711">
        <v>2019</v>
      </c>
      <c r="C3711" t="s">
        <v>1342</v>
      </c>
      <c r="D3711">
        <v>1</v>
      </c>
      <c r="E3711">
        <v>32</v>
      </c>
      <c r="F3711">
        <v>7.0633500000000004E-3</v>
      </c>
    </row>
    <row r="3712" spans="1:6" x14ac:dyDescent="0.35">
      <c r="A3712">
        <v>1</v>
      </c>
      <c r="B3712">
        <v>2019</v>
      </c>
      <c r="C3712" t="s">
        <v>1342</v>
      </c>
      <c r="D3712">
        <v>1</v>
      </c>
      <c r="E3712">
        <v>34</v>
      </c>
      <c r="F3712">
        <v>3.05746E-2</v>
      </c>
    </row>
    <row r="3713" spans="1:6" x14ac:dyDescent="0.35">
      <c r="A3713">
        <v>1</v>
      </c>
      <c r="B3713">
        <v>2019</v>
      </c>
      <c r="C3713" t="s">
        <v>1342</v>
      </c>
      <c r="D3713">
        <v>1</v>
      </c>
      <c r="E3713">
        <v>36</v>
      </c>
      <c r="F3713">
        <v>0.102423</v>
      </c>
    </row>
    <row r="3714" spans="1:6" x14ac:dyDescent="0.35">
      <c r="A3714">
        <v>1</v>
      </c>
      <c r="B3714">
        <v>2019</v>
      </c>
      <c r="C3714" t="s">
        <v>1342</v>
      </c>
      <c r="D3714">
        <v>1</v>
      </c>
      <c r="E3714">
        <v>38</v>
      </c>
      <c r="F3714">
        <v>0.26553100000000002</v>
      </c>
    </row>
    <row r="3715" spans="1:6" x14ac:dyDescent="0.35">
      <c r="A3715">
        <v>1</v>
      </c>
      <c r="B3715">
        <v>2019</v>
      </c>
      <c r="C3715" t="s">
        <v>1342</v>
      </c>
      <c r="D3715">
        <v>1</v>
      </c>
      <c r="E3715">
        <v>40</v>
      </c>
      <c r="F3715">
        <v>0.53274699999999997</v>
      </c>
    </row>
    <row r="3716" spans="1:6" x14ac:dyDescent="0.35">
      <c r="A3716">
        <v>1</v>
      </c>
      <c r="B3716">
        <v>2019</v>
      </c>
      <c r="C3716" t="s">
        <v>1342</v>
      </c>
      <c r="D3716">
        <v>1</v>
      </c>
      <c r="E3716">
        <v>42</v>
      </c>
      <c r="F3716">
        <v>0.82720199999999999</v>
      </c>
    </row>
    <row r="3717" spans="1:6" x14ac:dyDescent="0.35">
      <c r="A3717">
        <v>1</v>
      </c>
      <c r="B3717">
        <v>2019</v>
      </c>
      <c r="C3717" t="s">
        <v>1342</v>
      </c>
      <c r="D3717">
        <v>1</v>
      </c>
      <c r="E3717">
        <v>44</v>
      </c>
      <c r="F3717">
        <v>0.99401600000000001</v>
      </c>
    </row>
    <row r="3718" spans="1:6" x14ac:dyDescent="0.35">
      <c r="A3718">
        <v>1</v>
      </c>
      <c r="B3718">
        <v>2019</v>
      </c>
      <c r="C3718" t="s">
        <v>1342</v>
      </c>
      <c r="D3718">
        <v>1</v>
      </c>
      <c r="E3718">
        <v>46</v>
      </c>
      <c r="F3718">
        <v>0.99999899999999997</v>
      </c>
    </row>
    <row r="3719" spans="1:6" x14ac:dyDescent="0.35">
      <c r="A3719">
        <v>1</v>
      </c>
      <c r="B3719">
        <v>2019</v>
      </c>
      <c r="C3719" t="s">
        <v>1342</v>
      </c>
      <c r="D3719">
        <v>1</v>
      </c>
      <c r="E3719">
        <v>48</v>
      </c>
      <c r="F3719">
        <v>0.99664600000000003</v>
      </c>
    </row>
    <row r="3720" spans="1:6" x14ac:dyDescent="0.35">
      <c r="A3720">
        <v>1</v>
      </c>
      <c r="B3720">
        <v>2019</v>
      </c>
      <c r="C3720" t="s">
        <v>1342</v>
      </c>
      <c r="D3720">
        <v>1</v>
      </c>
      <c r="E3720">
        <v>50</v>
      </c>
      <c r="F3720">
        <v>0.98257099999999997</v>
      </c>
    </row>
    <row r="3721" spans="1:6" x14ac:dyDescent="0.35">
      <c r="A3721">
        <v>1</v>
      </c>
      <c r="B3721">
        <v>2019</v>
      </c>
      <c r="C3721" t="s">
        <v>1342</v>
      </c>
      <c r="D3721">
        <v>1</v>
      </c>
      <c r="E3721">
        <v>52</v>
      </c>
      <c r="F3721">
        <v>0.95796300000000001</v>
      </c>
    </row>
    <row r="3722" spans="1:6" x14ac:dyDescent="0.35">
      <c r="A3722">
        <v>1</v>
      </c>
      <c r="B3722">
        <v>2019</v>
      </c>
      <c r="C3722" t="s">
        <v>1342</v>
      </c>
      <c r="D3722">
        <v>1</v>
      </c>
      <c r="E3722">
        <v>54</v>
      </c>
      <c r="F3722">
        <v>0.92362299999999997</v>
      </c>
    </row>
    <row r="3723" spans="1:6" x14ac:dyDescent="0.35">
      <c r="A3723">
        <v>1</v>
      </c>
      <c r="B3723">
        <v>2019</v>
      </c>
      <c r="C3723" t="s">
        <v>1342</v>
      </c>
      <c r="D3723">
        <v>1</v>
      </c>
      <c r="E3723">
        <v>56</v>
      </c>
      <c r="F3723">
        <v>0.88064699999999996</v>
      </c>
    </row>
    <row r="3724" spans="1:6" x14ac:dyDescent="0.35">
      <c r="A3724">
        <v>1</v>
      </c>
      <c r="B3724">
        <v>2019</v>
      </c>
      <c r="C3724" t="s">
        <v>1342</v>
      </c>
      <c r="D3724">
        <v>1</v>
      </c>
      <c r="E3724">
        <v>58</v>
      </c>
      <c r="F3724">
        <v>0.83036799999999999</v>
      </c>
    </row>
    <row r="3725" spans="1:6" x14ac:dyDescent="0.35">
      <c r="A3725">
        <v>1</v>
      </c>
      <c r="B3725">
        <v>2019</v>
      </c>
      <c r="C3725" t="s">
        <v>1342</v>
      </c>
      <c r="D3725">
        <v>1</v>
      </c>
      <c r="E3725">
        <v>60</v>
      </c>
      <c r="F3725">
        <v>0.774285</v>
      </c>
    </row>
    <row r="3726" spans="1:6" x14ac:dyDescent="0.35">
      <c r="A3726">
        <v>1</v>
      </c>
      <c r="B3726">
        <v>2019</v>
      </c>
      <c r="C3726" t="s">
        <v>1342</v>
      </c>
      <c r="D3726">
        <v>1</v>
      </c>
      <c r="E3726">
        <v>62</v>
      </c>
      <c r="F3726">
        <v>0.71399100000000004</v>
      </c>
    </row>
    <row r="3727" spans="1:6" x14ac:dyDescent="0.35">
      <c r="A3727">
        <v>1</v>
      </c>
      <c r="B3727">
        <v>2019</v>
      </c>
      <c r="C3727" t="s">
        <v>1342</v>
      </c>
      <c r="D3727">
        <v>1</v>
      </c>
      <c r="E3727">
        <v>64</v>
      </c>
      <c r="F3727">
        <v>0.65109700000000004</v>
      </c>
    </row>
    <row r="3728" spans="1:6" x14ac:dyDescent="0.35">
      <c r="A3728">
        <v>1</v>
      </c>
      <c r="B3728">
        <v>2019</v>
      </c>
      <c r="C3728" t="s">
        <v>1342</v>
      </c>
      <c r="D3728">
        <v>1</v>
      </c>
      <c r="E3728">
        <v>66</v>
      </c>
      <c r="F3728">
        <v>0.58716500000000005</v>
      </c>
    </row>
    <row r="3729" spans="1:6" x14ac:dyDescent="0.35">
      <c r="A3729">
        <v>1</v>
      </c>
      <c r="B3729">
        <v>2019</v>
      </c>
      <c r="C3729" t="s">
        <v>1342</v>
      </c>
      <c r="D3729">
        <v>1</v>
      </c>
      <c r="E3729">
        <v>68</v>
      </c>
      <c r="F3729">
        <v>0.523644</v>
      </c>
    </row>
    <row r="3730" spans="1:6" x14ac:dyDescent="0.35">
      <c r="A3730">
        <v>1</v>
      </c>
      <c r="B3730">
        <v>2019</v>
      </c>
      <c r="C3730" t="s">
        <v>1342</v>
      </c>
      <c r="D3730">
        <v>1</v>
      </c>
      <c r="E3730">
        <v>70</v>
      </c>
      <c r="F3730">
        <v>0.46182099999999998</v>
      </c>
    </row>
    <row r="3731" spans="1:6" x14ac:dyDescent="0.35">
      <c r="A3731">
        <v>1</v>
      </c>
      <c r="B3731">
        <v>2019</v>
      </c>
      <c r="C3731" t="s">
        <v>1342</v>
      </c>
      <c r="D3731">
        <v>1</v>
      </c>
      <c r="E3731">
        <v>72</v>
      </c>
      <c r="F3731">
        <v>0.40278399999999998</v>
      </c>
    </row>
    <row r="3732" spans="1:6" x14ac:dyDescent="0.35">
      <c r="A3732">
        <v>1</v>
      </c>
      <c r="B3732">
        <v>2019</v>
      </c>
      <c r="C3732" t="s">
        <v>1342</v>
      </c>
      <c r="D3732">
        <v>1</v>
      </c>
      <c r="E3732">
        <v>74</v>
      </c>
      <c r="F3732">
        <v>0.34740300000000002</v>
      </c>
    </row>
    <row r="3733" spans="1:6" x14ac:dyDescent="0.35">
      <c r="A3733">
        <v>1</v>
      </c>
      <c r="B3733">
        <v>2019</v>
      </c>
      <c r="C3733" t="s">
        <v>1342</v>
      </c>
      <c r="D3733">
        <v>1</v>
      </c>
      <c r="E3733">
        <v>76</v>
      </c>
      <c r="F3733">
        <v>0.29631600000000002</v>
      </c>
    </row>
    <row r="3734" spans="1:6" x14ac:dyDescent="0.35">
      <c r="A3734">
        <v>1</v>
      </c>
      <c r="B3734">
        <v>2019</v>
      </c>
      <c r="C3734" t="s">
        <v>1342</v>
      </c>
      <c r="D3734">
        <v>1</v>
      </c>
      <c r="E3734">
        <v>78</v>
      </c>
      <c r="F3734">
        <v>0.249941</v>
      </c>
    </row>
    <row r="3735" spans="1:6" x14ac:dyDescent="0.35">
      <c r="A3735">
        <v>1</v>
      </c>
      <c r="B3735">
        <v>2019</v>
      </c>
      <c r="C3735" t="s">
        <v>1342</v>
      </c>
      <c r="D3735">
        <v>1</v>
      </c>
      <c r="E3735">
        <v>80</v>
      </c>
      <c r="F3735">
        <v>0.20848900000000001</v>
      </c>
    </row>
    <row r="3736" spans="1:6" x14ac:dyDescent="0.35">
      <c r="A3736">
        <v>1</v>
      </c>
      <c r="B3736">
        <v>2019</v>
      </c>
      <c r="C3736" t="s">
        <v>1342</v>
      </c>
      <c r="D3736">
        <v>1</v>
      </c>
      <c r="E3736">
        <v>82</v>
      </c>
      <c r="F3736">
        <v>0.171984</v>
      </c>
    </row>
    <row r="3737" spans="1:6" x14ac:dyDescent="0.35">
      <c r="A3737">
        <v>1</v>
      </c>
      <c r="B3737">
        <v>2019</v>
      </c>
      <c r="C3737" t="s">
        <v>1342</v>
      </c>
      <c r="D3737">
        <v>1</v>
      </c>
      <c r="E3737">
        <v>84</v>
      </c>
      <c r="F3737">
        <v>0.14029900000000001</v>
      </c>
    </row>
    <row r="3738" spans="1:6" x14ac:dyDescent="0.35">
      <c r="A3738">
        <v>1</v>
      </c>
      <c r="B3738">
        <v>2019</v>
      </c>
      <c r="C3738" t="s">
        <v>1342</v>
      </c>
      <c r="D3738">
        <v>1</v>
      </c>
      <c r="E3738">
        <v>86</v>
      </c>
      <c r="F3738">
        <v>0.11318400000000001</v>
      </c>
    </row>
    <row r="3739" spans="1:6" x14ac:dyDescent="0.35">
      <c r="A3739">
        <v>1</v>
      </c>
      <c r="B3739">
        <v>2019</v>
      </c>
      <c r="C3739" t="s">
        <v>1342</v>
      </c>
      <c r="D3739">
        <v>1</v>
      </c>
      <c r="E3739">
        <v>88</v>
      </c>
      <c r="F3739">
        <v>9.02974E-2</v>
      </c>
    </row>
    <row r="3740" spans="1:6" x14ac:dyDescent="0.35">
      <c r="A3740">
        <v>1</v>
      </c>
      <c r="B3740">
        <v>2019</v>
      </c>
      <c r="C3740" t="s">
        <v>1342</v>
      </c>
      <c r="D3740">
        <v>1</v>
      </c>
      <c r="E3740">
        <v>90</v>
      </c>
      <c r="F3740">
        <v>7.1240499999999998E-2</v>
      </c>
    </row>
    <row r="3741" spans="1:6" x14ac:dyDescent="0.35">
      <c r="A3741">
        <v>1</v>
      </c>
      <c r="B3741">
        <v>2019</v>
      </c>
      <c r="C3741" t="s">
        <v>1342</v>
      </c>
      <c r="D3741">
        <v>1</v>
      </c>
      <c r="E3741">
        <v>92</v>
      </c>
      <c r="F3741">
        <v>5.5582800000000002E-2</v>
      </c>
    </row>
    <row r="3742" spans="1:6" x14ac:dyDescent="0.35">
      <c r="A3742">
        <v>1</v>
      </c>
      <c r="B3742">
        <v>2019</v>
      </c>
      <c r="C3742" t="s">
        <v>1342</v>
      </c>
      <c r="D3742">
        <v>1</v>
      </c>
      <c r="E3742">
        <v>94</v>
      </c>
      <c r="F3742">
        <v>4.2885899999999998E-2</v>
      </c>
    </row>
    <row r="3743" spans="1:6" x14ac:dyDescent="0.35">
      <c r="A3743">
        <v>1</v>
      </c>
      <c r="B3743">
        <v>2019</v>
      </c>
      <c r="C3743" t="s">
        <v>1565</v>
      </c>
      <c r="D3743">
        <v>1</v>
      </c>
      <c r="E3743">
        <v>4</v>
      </c>
      <c r="F3743" s="2">
        <v>1.1167600000000001E-25</v>
      </c>
    </row>
    <row r="3744" spans="1:6" x14ac:dyDescent="0.35">
      <c r="A3744">
        <v>1</v>
      </c>
      <c r="B3744">
        <v>2019</v>
      </c>
      <c r="C3744" t="s">
        <v>1565</v>
      </c>
      <c r="D3744">
        <v>1</v>
      </c>
      <c r="E3744">
        <v>6</v>
      </c>
      <c r="F3744" s="2">
        <v>2.9283199999999999E-24</v>
      </c>
    </row>
    <row r="3745" spans="1:6" x14ac:dyDescent="0.35">
      <c r="A3745">
        <v>1</v>
      </c>
      <c r="B3745">
        <v>2019</v>
      </c>
      <c r="C3745" t="s">
        <v>1565</v>
      </c>
      <c r="D3745">
        <v>1</v>
      </c>
      <c r="E3745">
        <v>8</v>
      </c>
      <c r="F3745" s="2">
        <v>7.6785299999999999E-23</v>
      </c>
    </row>
    <row r="3746" spans="1:6" x14ac:dyDescent="0.35">
      <c r="A3746">
        <v>1</v>
      </c>
      <c r="B3746">
        <v>2019</v>
      </c>
      <c r="C3746" t="s">
        <v>1565</v>
      </c>
      <c r="D3746">
        <v>1</v>
      </c>
      <c r="E3746">
        <v>10</v>
      </c>
      <c r="F3746" s="2">
        <v>2.0134299999999999E-21</v>
      </c>
    </row>
    <row r="3747" spans="1:6" x14ac:dyDescent="0.35">
      <c r="A3747">
        <v>1</v>
      </c>
      <c r="B3747">
        <v>2019</v>
      </c>
      <c r="C3747" t="s">
        <v>1565</v>
      </c>
      <c r="D3747">
        <v>1</v>
      </c>
      <c r="E3747">
        <v>12</v>
      </c>
      <c r="F3747" s="2">
        <v>5.2795399999999997E-20</v>
      </c>
    </row>
    <row r="3748" spans="1:6" x14ac:dyDescent="0.35">
      <c r="A3748">
        <v>1</v>
      </c>
      <c r="B3748">
        <v>2019</v>
      </c>
      <c r="C3748" t="s">
        <v>1565</v>
      </c>
      <c r="D3748">
        <v>1</v>
      </c>
      <c r="E3748">
        <v>14</v>
      </c>
      <c r="F3748" s="2">
        <v>1.3843800000000001E-18</v>
      </c>
    </row>
    <row r="3749" spans="1:6" x14ac:dyDescent="0.35">
      <c r="A3749">
        <v>1</v>
      </c>
      <c r="B3749">
        <v>2019</v>
      </c>
      <c r="C3749" t="s">
        <v>1565</v>
      </c>
      <c r="D3749">
        <v>1</v>
      </c>
      <c r="E3749">
        <v>16</v>
      </c>
      <c r="F3749" s="2">
        <v>3.6300700000000003E-17</v>
      </c>
    </row>
    <row r="3750" spans="1:6" x14ac:dyDescent="0.35">
      <c r="A3750">
        <v>1</v>
      </c>
      <c r="B3750">
        <v>2019</v>
      </c>
      <c r="C3750" t="s">
        <v>1565</v>
      </c>
      <c r="D3750">
        <v>1</v>
      </c>
      <c r="E3750">
        <v>18</v>
      </c>
      <c r="F3750" s="2">
        <v>9.5186200000000008E-16</v>
      </c>
    </row>
    <row r="3751" spans="1:6" x14ac:dyDescent="0.35">
      <c r="A3751">
        <v>1</v>
      </c>
      <c r="B3751">
        <v>2019</v>
      </c>
      <c r="C3751" t="s">
        <v>1565</v>
      </c>
      <c r="D3751">
        <v>1</v>
      </c>
      <c r="E3751">
        <v>20</v>
      </c>
      <c r="F3751" s="2">
        <v>2.4959300000000001E-14</v>
      </c>
    </row>
    <row r="3752" spans="1:6" x14ac:dyDescent="0.35">
      <c r="A3752">
        <v>1</v>
      </c>
      <c r="B3752">
        <v>2019</v>
      </c>
      <c r="C3752" t="s">
        <v>1565</v>
      </c>
      <c r="D3752">
        <v>1</v>
      </c>
      <c r="E3752">
        <v>22</v>
      </c>
      <c r="F3752" s="2">
        <v>6.5447400000000002E-13</v>
      </c>
    </row>
    <row r="3753" spans="1:6" x14ac:dyDescent="0.35">
      <c r="A3753">
        <v>1</v>
      </c>
      <c r="B3753">
        <v>2019</v>
      </c>
      <c r="C3753" t="s">
        <v>1565</v>
      </c>
      <c r="D3753">
        <v>1</v>
      </c>
      <c r="E3753">
        <v>24</v>
      </c>
      <c r="F3753" s="2">
        <v>1.71613E-11</v>
      </c>
    </row>
    <row r="3754" spans="1:6" x14ac:dyDescent="0.35">
      <c r="A3754">
        <v>1</v>
      </c>
      <c r="B3754">
        <v>2019</v>
      </c>
      <c r="C3754" t="s">
        <v>1565</v>
      </c>
      <c r="D3754">
        <v>1</v>
      </c>
      <c r="E3754">
        <v>26</v>
      </c>
      <c r="F3754" s="2">
        <v>4.4999799999999998E-10</v>
      </c>
    </row>
    <row r="3755" spans="1:6" x14ac:dyDescent="0.35">
      <c r="A3755">
        <v>1</v>
      </c>
      <c r="B3755">
        <v>2019</v>
      </c>
      <c r="C3755" t="s">
        <v>1565</v>
      </c>
      <c r="D3755">
        <v>1</v>
      </c>
      <c r="E3755">
        <v>28</v>
      </c>
      <c r="F3755" s="2">
        <v>1.17997E-8</v>
      </c>
    </row>
    <row r="3756" spans="1:6" x14ac:dyDescent="0.35">
      <c r="A3756">
        <v>1</v>
      </c>
      <c r="B3756">
        <v>2019</v>
      </c>
      <c r="C3756" t="s">
        <v>1565</v>
      </c>
      <c r="D3756">
        <v>1</v>
      </c>
      <c r="E3756">
        <v>30</v>
      </c>
      <c r="F3756" s="2">
        <v>3.0940600000000001E-7</v>
      </c>
    </row>
    <row r="3757" spans="1:6" x14ac:dyDescent="0.35">
      <c r="A3757">
        <v>1</v>
      </c>
      <c r="B3757">
        <v>2019</v>
      </c>
      <c r="C3757" t="s">
        <v>1565</v>
      </c>
      <c r="D3757">
        <v>1</v>
      </c>
      <c r="E3757">
        <v>32</v>
      </c>
      <c r="F3757" s="2">
        <v>8.1130500000000002E-6</v>
      </c>
    </row>
    <row r="3758" spans="1:6" x14ac:dyDescent="0.35">
      <c r="A3758">
        <v>1</v>
      </c>
      <c r="B3758">
        <v>2019</v>
      </c>
      <c r="C3758" t="s">
        <v>1565</v>
      </c>
      <c r="D3758">
        <v>1</v>
      </c>
      <c r="E3758">
        <v>34</v>
      </c>
      <c r="F3758">
        <v>2.1269400000000001E-4</v>
      </c>
    </row>
    <row r="3759" spans="1:6" x14ac:dyDescent="0.35">
      <c r="A3759">
        <v>1</v>
      </c>
      <c r="B3759">
        <v>2019</v>
      </c>
      <c r="C3759" t="s">
        <v>1565</v>
      </c>
      <c r="D3759">
        <v>1</v>
      </c>
      <c r="E3759">
        <v>36</v>
      </c>
      <c r="F3759">
        <v>5.54741E-3</v>
      </c>
    </row>
    <row r="3760" spans="1:6" x14ac:dyDescent="0.35">
      <c r="A3760">
        <v>1</v>
      </c>
      <c r="B3760">
        <v>2019</v>
      </c>
      <c r="C3760" t="s">
        <v>1565</v>
      </c>
      <c r="D3760">
        <v>1</v>
      </c>
      <c r="E3760">
        <v>38</v>
      </c>
      <c r="F3760">
        <v>0.127608</v>
      </c>
    </row>
    <row r="3761" spans="1:6" x14ac:dyDescent="0.35">
      <c r="A3761">
        <v>1</v>
      </c>
      <c r="B3761">
        <v>2019</v>
      </c>
      <c r="C3761" t="s">
        <v>1565</v>
      </c>
      <c r="D3761">
        <v>1</v>
      </c>
      <c r="E3761">
        <v>40</v>
      </c>
      <c r="F3761">
        <v>0.79319700000000004</v>
      </c>
    </row>
    <row r="3762" spans="1:6" x14ac:dyDescent="0.35">
      <c r="A3762">
        <v>1</v>
      </c>
      <c r="B3762">
        <v>2019</v>
      </c>
      <c r="C3762" t="s">
        <v>1565</v>
      </c>
      <c r="D3762">
        <v>1</v>
      </c>
      <c r="E3762">
        <v>42</v>
      </c>
      <c r="F3762">
        <v>0.99015500000000001</v>
      </c>
    </row>
    <row r="3763" spans="1:6" x14ac:dyDescent="0.35">
      <c r="A3763">
        <v>1</v>
      </c>
      <c r="B3763">
        <v>2019</v>
      </c>
      <c r="C3763" t="s">
        <v>1565</v>
      </c>
      <c r="D3763">
        <v>1</v>
      </c>
      <c r="E3763">
        <v>44</v>
      </c>
      <c r="F3763">
        <v>0.99962099999999998</v>
      </c>
    </row>
    <row r="3764" spans="1:6" x14ac:dyDescent="0.35">
      <c r="A3764">
        <v>1</v>
      </c>
      <c r="B3764">
        <v>2019</v>
      </c>
      <c r="C3764" t="s">
        <v>1565</v>
      </c>
      <c r="D3764">
        <v>1</v>
      </c>
      <c r="E3764">
        <v>46</v>
      </c>
      <c r="F3764">
        <v>0.99998600000000004</v>
      </c>
    </row>
    <row r="3765" spans="1:6" x14ac:dyDescent="0.35">
      <c r="A3765">
        <v>1</v>
      </c>
      <c r="B3765">
        <v>2019</v>
      </c>
      <c r="C3765" t="s">
        <v>1565</v>
      </c>
      <c r="D3765">
        <v>1</v>
      </c>
      <c r="E3765">
        <v>48</v>
      </c>
      <c r="F3765">
        <v>0.99999899999999997</v>
      </c>
    </row>
    <row r="3766" spans="1:6" x14ac:dyDescent="0.35">
      <c r="A3766">
        <v>1</v>
      </c>
      <c r="B3766">
        <v>2019</v>
      </c>
      <c r="C3766" t="s">
        <v>1565</v>
      </c>
      <c r="D3766">
        <v>1</v>
      </c>
      <c r="E3766">
        <v>50</v>
      </c>
      <c r="F3766">
        <v>1</v>
      </c>
    </row>
    <row r="3767" spans="1:6" x14ac:dyDescent="0.35">
      <c r="A3767">
        <v>1</v>
      </c>
      <c r="B3767">
        <v>2019</v>
      </c>
      <c r="C3767" t="s">
        <v>1565</v>
      </c>
      <c r="D3767">
        <v>1</v>
      </c>
      <c r="E3767">
        <v>52</v>
      </c>
      <c r="F3767">
        <v>1</v>
      </c>
    </row>
    <row r="3768" spans="1:6" x14ac:dyDescent="0.35">
      <c r="A3768">
        <v>1</v>
      </c>
      <c r="B3768">
        <v>2019</v>
      </c>
      <c r="C3768" t="s">
        <v>1565</v>
      </c>
      <c r="D3768">
        <v>1</v>
      </c>
      <c r="E3768">
        <v>54</v>
      </c>
      <c r="F3768">
        <v>1</v>
      </c>
    </row>
    <row r="3769" spans="1:6" x14ac:dyDescent="0.35">
      <c r="A3769">
        <v>1</v>
      </c>
      <c r="B3769">
        <v>2019</v>
      </c>
      <c r="C3769" t="s">
        <v>1565</v>
      </c>
      <c r="D3769">
        <v>1</v>
      </c>
      <c r="E3769">
        <v>56</v>
      </c>
      <c r="F3769">
        <v>1</v>
      </c>
    </row>
    <row r="3770" spans="1:6" x14ac:dyDescent="0.35">
      <c r="A3770">
        <v>1</v>
      </c>
      <c r="B3770">
        <v>2019</v>
      </c>
      <c r="C3770" t="s">
        <v>1565</v>
      </c>
      <c r="D3770">
        <v>1</v>
      </c>
      <c r="E3770">
        <v>58</v>
      </c>
      <c r="F3770">
        <v>1</v>
      </c>
    </row>
    <row r="3771" spans="1:6" x14ac:dyDescent="0.35">
      <c r="A3771">
        <v>1</v>
      </c>
      <c r="B3771">
        <v>2019</v>
      </c>
      <c r="C3771" t="s">
        <v>1565</v>
      </c>
      <c r="D3771">
        <v>1</v>
      </c>
      <c r="E3771">
        <v>60</v>
      </c>
      <c r="F3771">
        <v>1</v>
      </c>
    </row>
    <row r="3772" spans="1:6" x14ac:dyDescent="0.35">
      <c r="A3772">
        <v>1</v>
      </c>
      <c r="B3772">
        <v>2019</v>
      </c>
      <c r="C3772" t="s">
        <v>1565</v>
      </c>
      <c r="D3772">
        <v>1</v>
      </c>
      <c r="E3772">
        <v>62</v>
      </c>
      <c r="F3772">
        <v>1</v>
      </c>
    </row>
    <row r="3773" spans="1:6" x14ac:dyDescent="0.35">
      <c r="A3773">
        <v>1</v>
      </c>
      <c r="B3773">
        <v>2019</v>
      </c>
      <c r="C3773" t="s">
        <v>1565</v>
      </c>
      <c r="D3773">
        <v>1</v>
      </c>
      <c r="E3773">
        <v>64</v>
      </c>
      <c r="F3773">
        <v>1</v>
      </c>
    </row>
    <row r="3774" spans="1:6" x14ac:dyDescent="0.35">
      <c r="A3774">
        <v>1</v>
      </c>
      <c r="B3774">
        <v>2019</v>
      </c>
      <c r="C3774" t="s">
        <v>1565</v>
      </c>
      <c r="D3774">
        <v>1</v>
      </c>
      <c r="E3774">
        <v>66</v>
      </c>
      <c r="F3774">
        <v>1</v>
      </c>
    </row>
    <row r="3775" spans="1:6" x14ac:dyDescent="0.35">
      <c r="A3775">
        <v>1</v>
      </c>
      <c r="B3775">
        <v>2019</v>
      </c>
      <c r="C3775" t="s">
        <v>1565</v>
      </c>
      <c r="D3775">
        <v>1</v>
      </c>
      <c r="E3775">
        <v>68</v>
      </c>
      <c r="F3775">
        <v>1</v>
      </c>
    </row>
    <row r="3776" spans="1:6" x14ac:dyDescent="0.35">
      <c r="A3776">
        <v>1</v>
      </c>
      <c r="B3776">
        <v>2019</v>
      </c>
      <c r="C3776" t="s">
        <v>1565</v>
      </c>
      <c r="D3776">
        <v>1</v>
      </c>
      <c r="E3776">
        <v>70</v>
      </c>
      <c r="F3776">
        <v>1</v>
      </c>
    </row>
    <row r="3777" spans="1:6" x14ac:dyDescent="0.35">
      <c r="A3777">
        <v>1</v>
      </c>
      <c r="B3777">
        <v>2019</v>
      </c>
      <c r="C3777" t="s">
        <v>1565</v>
      </c>
      <c r="D3777">
        <v>1</v>
      </c>
      <c r="E3777">
        <v>72</v>
      </c>
      <c r="F3777">
        <v>1</v>
      </c>
    </row>
    <row r="3778" spans="1:6" x14ac:dyDescent="0.35">
      <c r="A3778">
        <v>1</v>
      </c>
      <c r="B3778">
        <v>2019</v>
      </c>
      <c r="C3778" t="s">
        <v>1565</v>
      </c>
      <c r="D3778">
        <v>1</v>
      </c>
      <c r="E3778">
        <v>74</v>
      </c>
      <c r="F3778">
        <v>1</v>
      </c>
    </row>
    <row r="3779" spans="1:6" x14ac:dyDescent="0.35">
      <c r="A3779">
        <v>1</v>
      </c>
      <c r="B3779">
        <v>2019</v>
      </c>
      <c r="C3779" t="s">
        <v>1565</v>
      </c>
      <c r="D3779">
        <v>1</v>
      </c>
      <c r="E3779">
        <v>76</v>
      </c>
      <c r="F3779">
        <v>1</v>
      </c>
    </row>
    <row r="3780" spans="1:6" x14ac:dyDescent="0.35">
      <c r="A3780">
        <v>1</v>
      </c>
      <c r="B3780">
        <v>2019</v>
      </c>
      <c r="C3780" t="s">
        <v>1565</v>
      </c>
      <c r="D3780">
        <v>1</v>
      </c>
      <c r="E3780">
        <v>78</v>
      </c>
      <c r="F3780">
        <v>1</v>
      </c>
    </row>
    <row r="3781" spans="1:6" x14ac:dyDescent="0.35">
      <c r="A3781">
        <v>1</v>
      </c>
      <c r="B3781">
        <v>2019</v>
      </c>
      <c r="C3781" t="s">
        <v>1565</v>
      </c>
      <c r="D3781">
        <v>1</v>
      </c>
      <c r="E3781">
        <v>80</v>
      </c>
      <c r="F3781">
        <v>1</v>
      </c>
    </row>
    <row r="3782" spans="1:6" x14ac:dyDescent="0.35">
      <c r="A3782">
        <v>1</v>
      </c>
      <c r="B3782">
        <v>2019</v>
      </c>
      <c r="C3782" t="s">
        <v>1565</v>
      </c>
      <c r="D3782">
        <v>1</v>
      </c>
      <c r="E3782">
        <v>82</v>
      </c>
      <c r="F3782">
        <v>1</v>
      </c>
    </row>
    <row r="3783" spans="1:6" x14ac:dyDescent="0.35">
      <c r="A3783">
        <v>1</v>
      </c>
      <c r="B3783">
        <v>2019</v>
      </c>
      <c r="C3783" t="s">
        <v>1565</v>
      </c>
      <c r="D3783">
        <v>1</v>
      </c>
      <c r="E3783">
        <v>84</v>
      </c>
      <c r="F3783">
        <v>1</v>
      </c>
    </row>
    <row r="3784" spans="1:6" x14ac:dyDescent="0.35">
      <c r="A3784">
        <v>1</v>
      </c>
      <c r="B3784">
        <v>2019</v>
      </c>
      <c r="C3784" t="s">
        <v>1565</v>
      </c>
      <c r="D3784">
        <v>1</v>
      </c>
      <c r="E3784">
        <v>86</v>
      </c>
      <c r="F3784">
        <v>1</v>
      </c>
    </row>
    <row r="3785" spans="1:6" x14ac:dyDescent="0.35">
      <c r="A3785">
        <v>1</v>
      </c>
      <c r="B3785">
        <v>2019</v>
      </c>
      <c r="C3785" t="s">
        <v>1565</v>
      </c>
      <c r="D3785">
        <v>1</v>
      </c>
      <c r="E3785">
        <v>88</v>
      </c>
      <c r="F3785">
        <v>1</v>
      </c>
    </row>
    <row r="3786" spans="1:6" x14ac:dyDescent="0.35">
      <c r="A3786">
        <v>1</v>
      </c>
      <c r="B3786">
        <v>2019</v>
      </c>
      <c r="C3786" t="s">
        <v>1565</v>
      </c>
      <c r="D3786">
        <v>1</v>
      </c>
      <c r="E3786">
        <v>90</v>
      </c>
      <c r="F3786">
        <v>1</v>
      </c>
    </row>
    <row r="3787" spans="1:6" x14ac:dyDescent="0.35">
      <c r="A3787">
        <v>1</v>
      </c>
      <c r="B3787">
        <v>2019</v>
      </c>
      <c r="C3787" t="s">
        <v>1565</v>
      </c>
      <c r="D3787">
        <v>1</v>
      </c>
      <c r="E3787">
        <v>92</v>
      </c>
      <c r="F3787">
        <v>1</v>
      </c>
    </row>
    <row r="3788" spans="1:6" x14ac:dyDescent="0.35">
      <c r="A3788">
        <v>1</v>
      </c>
      <c r="B3788">
        <v>2019</v>
      </c>
      <c r="C3788" t="s">
        <v>1565</v>
      </c>
      <c r="D3788">
        <v>1</v>
      </c>
      <c r="E3788">
        <v>94</v>
      </c>
      <c r="F3788">
        <v>1</v>
      </c>
    </row>
    <row r="3789" spans="1:6" x14ac:dyDescent="0.35">
      <c r="A3789">
        <v>2</v>
      </c>
      <c r="B3789">
        <v>1982</v>
      </c>
      <c r="C3789" t="s">
        <v>1342</v>
      </c>
      <c r="D3789">
        <v>1</v>
      </c>
      <c r="E3789">
        <v>4</v>
      </c>
      <c r="F3789" s="2">
        <v>5.6364400000000003E-27</v>
      </c>
    </row>
    <row r="3790" spans="1:6" x14ac:dyDescent="0.35">
      <c r="A3790">
        <v>2</v>
      </c>
      <c r="B3790">
        <v>1982</v>
      </c>
      <c r="C3790" t="s">
        <v>1342</v>
      </c>
      <c r="D3790">
        <v>1</v>
      </c>
      <c r="E3790">
        <v>6</v>
      </c>
      <c r="F3790" s="2">
        <v>7.1422300000000002E-26</v>
      </c>
    </row>
    <row r="3791" spans="1:6" x14ac:dyDescent="0.35">
      <c r="A3791">
        <v>2</v>
      </c>
      <c r="B3791">
        <v>1982</v>
      </c>
      <c r="C3791" t="s">
        <v>1342</v>
      </c>
      <c r="D3791">
        <v>1</v>
      </c>
      <c r="E3791">
        <v>8</v>
      </c>
      <c r="F3791" s="2">
        <v>2.0128999999999999E-24</v>
      </c>
    </row>
    <row r="3792" spans="1:6" x14ac:dyDescent="0.35">
      <c r="A3792">
        <v>2</v>
      </c>
      <c r="B3792">
        <v>1982</v>
      </c>
      <c r="C3792" t="s">
        <v>1342</v>
      </c>
      <c r="D3792">
        <v>1</v>
      </c>
      <c r="E3792">
        <v>10</v>
      </c>
      <c r="F3792" s="2">
        <v>5.6729600000000004E-23</v>
      </c>
    </row>
    <row r="3793" spans="1:6" x14ac:dyDescent="0.35">
      <c r="A3793">
        <v>2</v>
      </c>
      <c r="B3793">
        <v>1982</v>
      </c>
      <c r="C3793" t="s">
        <v>1342</v>
      </c>
      <c r="D3793">
        <v>1</v>
      </c>
      <c r="E3793">
        <v>12</v>
      </c>
      <c r="F3793" s="2">
        <v>1.5988099999999999E-21</v>
      </c>
    </row>
    <row r="3794" spans="1:6" x14ac:dyDescent="0.35">
      <c r="A3794">
        <v>2</v>
      </c>
      <c r="B3794">
        <v>1982</v>
      </c>
      <c r="C3794" t="s">
        <v>1342</v>
      </c>
      <c r="D3794">
        <v>1</v>
      </c>
      <c r="E3794">
        <v>14</v>
      </c>
      <c r="F3794" s="2">
        <v>4.5059400000000001E-20</v>
      </c>
    </row>
    <row r="3795" spans="1:6" x14ac:dyDescent="0.35">
      <c r="A3795">
        <v>2</v>
      </c>
      <c r="B3795">
        <v>1982</v>
      </c>
      <c r="C3795" t="s">
        <v>1342</v>
      </c>
      <c r="D3795">
        <v>1</v>
      </c>
      <c r="E3795">
        <v>16</v>
      </c>
      <c r="F3795" s="2">
        <v>1.26991E-18</v>
      </c>
    </row>
    <row r="3796" spans="1:6" x14ac:dyDescent="0.35">
      <c r="A3796">
        <v>2</v>
      </c>
      <c r="B3796">
        <v>1982</v>
      </c>
      <c r="C3796" t="s">
        <v>1342</v>
      </c>
      <c r="D3796">
        <v>1</v>
      </c>
      <c r="E3796">
        <v>18</v>
      </c>
      <c r="F3796" s="2">
        <v>3.5789899999999998E-17</v>
      </c>
    </row>
    <row r="3797" spans="1:6" x14ac:dyDescent="0.35">
      <c r="A3797">
        <v>2</v>
      </c>
      <c r="B3797">
        <v>1982</v>
      </c>
      <c r="C3797" t="s">
        <v>1342</v>
      </c>
      <c r="D3797">
        <v>1</v>
      </c>
      <c r="E3797">
        <v>20</v>
      </c>
      <c r="F3797" s="2">
        <v>1.0086700000000001E-15</v>
      </c>
    </row>
    <row r="3798" spans="1:6" x14ac:dyDescent="0.35">
      <c r="A3798">
        <v>2</v>
      </c>
      <c r="B3798">
        <v>1982</v>
      </c>
      <c r="C3798" t="s">
        <v>1342</v>
      </c>
      <c r="D3798">
        <v>1</v>
      </c>
      <c r="E3798">
        <v>22</v>
      </c>
      <c r="F3798" s="2">
        <v>2.8427299999999999E-14</v>
      </c>
    </row>
    <row r="3799" spans="1:6" x14ac:dyDescent="0.35">
      <c r="A3799">
        <v>2</v>
      </c>
      <c r="B3799">
        <v>1982</v>
      </c>
      <c r="C3799" t="s">
        <v>1342</v>
      </c>
      <c r="D3799">
        <v>1</v>
      </c>
      <c r="E3799">
        <v>24</v>
      </c>
      <c r="F3799" s="2">
        <v>8.0116799999999996E-13</v>
      </c>
    </row>
    <row r="3800" spans="1:6" x14ac:dyDescent="0.35">
      <c r="A3800">
        <v>2</v>
      </c>
      <c r="B3800">
        <v>1982</v>
      </c>
      <c r="C3800" t="s">
        <v>1342</v>
      </c>
      <c r="D3800">
        <v>1</v>
      </c>
      <c r="E3800">
        <v>26</v>
      </c>
      <c r="F3800" s="2">
        <v>2.2579300000000001E-11</v>
      </c>
    </row>
    <row r="3801" spans="1:6" x14ac:dyDescent="0.35">
      <c r="A3801">
        <v>2</v>
      </c>
      <c r="B3801">
        <v>1982</v>
      </c>
      <c r="C3801" t="s">
        <v>1342</v>
      </c>
      <c r="D3801">
        <v>1</v>
      </c>
      <c r="E3801">
        <v>28</v>
      </c>
      <c r="F3801" s="2">
        <v>6.3635400000000001E-10</v>
      </c>
    </row>
    <row r="3802" spans="1:6" x14ac:dyDescent="0.35">
      <c r="A3802">
        <v>2</v>
      </c>
      <c r="B3802">
        <v>1982</v>
      </c>
      <c r="C3802" t="s">
        <v>1342</v>
      </c>
      <c r="D3802">
        <v>1</v>
      </c>
      <c r="E3802">
        <v>30</v>
      </c>
      <c r="F3802" s="2">
        <v>1.7934399999999999E-8</v>
      </c>
    </row>
    <row r="3803" spans="1:6" x14ac:dyDescent="0.35">
      <c r="A3803">
        <v>2</v>
      </c>
      <c r="B3803">
        <v>1982</v>
      </c>
      <c r="C3803" t="s">
        <v>1342</v>
      </c>
      <c r="D3803">
        <v>1</v>
      </c>
      <c r="E3803">
        <v>32</v>
      </c>
      <c r="F3803" s="2">
        <v>5.0544500000000004E-7</v>
      </c>
    </row>
    <row r="3804" spans="1:6" x14ac:dyDescent="0.35">
      <c r="A3804">
        <v>2</v>
      </c>
      <c r="B3804">
        <v>1982</v>
      </c>
      <c r="C3804" t="s">
        <v>1342</v>
      </c>
      <c r="D3804">
        <v>1</v>
      </c>
      <c r="E3804">
        <v>34</v>
      </c>
      <c r="F3804" s="2">
        <v>1.42448E-5</v>
      </c>
    </row>
    <row r="3805" spans="1:6" x14ac:dyDescent="0.35">
      <c r="A3805">
        <v>2</v>
      </c>
      <c r="B3805">
        <v>1982</v>
      </c>
      <c r="C3805" t="s">
        <v>1342</v>
      </c>
      <c r="D3805">
        <v>1</v>
      </c>
      <c r="E3805">
        <v>36</v>
      </c>
      <c r="F3805">
        <v>4.0130599999999998E-4</v>
      </c>
    </row>
    <row r="3806" spans="1:6" x14ac:dyDescent="0.35">
      <c r="A3806">
        <v>2</v>
      </c>
      <c r="B3806">
        <v>1982</v>
      </c>
      <c r="C3806" t="s">
        <v>1342</v>
      </c>
      <c r="D3806">
        <v>1</v>
      </c>
      <c r="E3806">
        <v>38</v>
      </c>
      <c r="F3806">
        <v>1.1188E-2</v>
      </c>
    </row>
    <row r="3807" spans="1:6" x14ac:dyDescent="0.35">
      <c r="A3807">
        <v>2</v>
      </c>
      <c r="B3807">
        <v>1982</v>
      </c>
      <c r="C3807" t="s">
        <v>1342</v>
      </c>
      <c r="D3807">
        <v>1</v>
      </c>
      <c r="E3807">
        <v>40</v>
      </c>
      <c r="F3807">
        <v>0.24177999999999999</v>
      </c>
    </row>
    <row r="3808" spans="1:6" x14ac:dyDescent="0.35">
      <c r="A3808">
        <v>2</v>
      </c>
      <c r="B3808">
        <v>1982</v>
      </c>
      <c r="C3808" t="s">
        <v>1342</v>
      </c>
      <c r="D3808">
        <v>1</v>
      </c>
      <c r="E3808">
        <v>42</v>
      </c>
      <c r="F3808">
        <v>0.89986999999999995</v>
      </c>
    </row>
    <row r="3809" spans="1:6" x14ac:dyDescent="0.35">
      <c r="A3809">
        <v>2</v>
      </c>
      <c r="B3809">
        <v>1982</v>
      </c>
      <c r="C3809" t="s">
        <v>1342</v>
      </c>
      <c r="D3809">
        <v>1</v>
      </c>
      <c r="E3809">
        <v>44</v>
      </c>
      <c r="F3809">
        <v>0.99606700000000004</v>
      </c>
    </row>
    <row r="3810" spans="1:6" x14ac:dyDescent="0.35">
      <c r="A3810">
        <v>2</v>
      </c>
      <c r="B3810">
        <v>1982</v>
      </c>
      <c r="C3810" t="s">
        <v>1342</v>
      </c>
      <c r="D3810">
        <v>1</v>
      </c>
      <c r="E3810">
        <v>46</v>
      </c>
      <c r="F3810">
        <v>0.99985999999999997</v>
      </c>
    </row>
    <row r="3811" spans="1:6" x14ac:dyDescent="0.35">
      <c r="A3811">
        <v>2</v>
      </c>
      <c r="B3811">
        <v>1982</v>
      </c>
      <c r="C3811" t="s">
        <v>1342</v>
      </c>
      <c r="D3811">
        <v>1</v>
      </c>
      <c r="E3811">
        <v>48</v>
      </c>
      <c r="F3811">
        <v>0.99999499999999997</v>
      </c>
    </row>
    <row r="3812" spans="1:6" x14ac:dyDescent="0.35">
      <c r="A3812">
        <v>2</v>
      </c>
      <c r="B3812">
        <v>1982</v>
      </c>
      <c r="C3812" t="s">
        <v>1342</v>
      </c>
      <c r="D3812">
        <v>1</v>
      </c>
      <c r="E3812">
        <v>50</v>
      </c>
      <c r="F3812">
        <v>1</v>
      </c>
    </row>
    <row r="3813" spans="1:6" x14ac:dyDescent="0.35">
      <c r="A3813">
        <v>2</v>
      </c>
      <c r="B3813">
        <v>1982</v>
      </c>
      <c r="C3813" t="s">
        <v>1342</v>
      </c>
      <c r="D3813">
        <v>1</v>
      </c>
      <c r="E3813">
        <v>52</v>
      </c>
      <c r="F3813">
        <v>1</v>
      </c>
    </row>
    <row r="3814" spans="1:6" x14ac:dyDescent="0.35">
      <c r="A3814">
        <v>2</v>
      </c>
      <c r="B3814">
        <v>1982</v>
      </c>
      <c r="C3814" t="s">
        <v>1342</v>
      </c>
      <c r="D3814">
        <v>1</v>
      </c>
      <c r="E3814">
        <v>54</v>
      </c>
      <c r="F3814">
        <v>1</v>
      </c>
    </row>
    <row r="3815" spans="1:6" x14ac:dyDescent="0.35">
      <c r="A3815">
        <v>2</v>
      </c>
      <c r="B3815">
        <v>1982</v>
      </c>
      <c r="C3815" t="s">
        <v>1342</v>
      </c>
      <c r="D3815">
        <v>1</v>
      </c>
      <c r="E3815">
        <v>56</v>
      </c>
      <c r="F3815">
        <v>1</v>
      </c>
    </row>
    <row r="3816" spans="1:6" x14ac:dyDescent="0.35">
      <c r="A3816">
        <v>2</v>
      </c>
      <c r="B3816">
        <v>1982</v>
      </c>
      <c r="C3816" t="s">
        <v>1342</v>
      </c>
      <c r="D3816">
        <v>1</v>
      </c>
      <c r="E3816">
        <v>58</v>
      </c>
      <c r="F3816">
        <v>1</v>
      </c>
    </row>
    <row r="3817" spans="1:6" x14ac:dyDescent="0.35">
      <c r="A3817">
        <v>2</v>
      </c>
      <c r="B3817">
        <v>1982</v>
      </c>
      <c r="C3817" t="s">
        <v>1342</v>
      </c>
      <c r="D3817">
        <v>1</v>
      </c>
      <c r="E3817">
        <v>60</v>
      </c>
      <c r="F3817">
        <v>1</v>
      </c>
    </row>
    <row r="3818" spans="1:6" x14ac:dyDescent="0.35">
      <c r="A3818">
        <v>2</v>
      </c>
      <c r="B3818">
        <v>1982</v>
      </c>
      <c r="C3818" t="s">
        <v>1342</v>
      </c>
      <c r="D3818">
        <v>1</v>
      </c>
      <c r="E3818">
        <v>62</v>
      </c>
      <c r="F3818">
        <v>1</v>
      </c>
    </row>
    <row r="3819" spans="1:6" x14ac:dyDescent="0.35">
      <c r="A3819">
        <v>2</v>
      </c>
      <c r="B3819">
        <v>1982</v>
      </c>
      <c r="C3819" t="s">
        <v>1342</v>
      </c>
      <c r="D3819">
        <v>1</v>
      </c>
      <c r="E3819">
        <v>64</v>
      </c>
      <c r="F3819">
        <v>1</v>
      </c>
    </row>
    <row r="3820" spans="1:6" x14ac:dyDescent="0.35">
      <c r="A3820">
        <v>2</v>
      </c>
      <c r="B3820">
        <v>1982</v>
      </c>
      <c r="C3820" t="s">
        <v>1342</v>
      </c>
      <c r="D3820">
        <v>1</v>
      </c>
      <c r="E3820">
        <v>66</v>
      </c>
      <c r="F3820">
        <v>1</v>
      </c>
    </row>
    <row r="3821" spans="1:6" x14ac:dyDescent="0.35">
      <c r="A3821">
        <v>2</v>
      </c>
      <c r="B3821">
        <v>1982</v>
      </c>
      <c r="C3821" t="s">
        <v>1342</v>
      </c>
      <c r="D3821">
        <v>1</v>
      </c>
      <c r="E3821">
        <v>68</v>
      </c>
      <c r="F3821">
        <v>1</v>
      </c>
    </row>
    <row r="3822" spans="1:6" x14ac:dyDescent="0.35">
      <c r="A3822">
        <v>2</v>
      </c>
      <c r="B3822">
        <v>1982</v>
      </c>
      <c r="C3822" t="s">
        <v>1342</v>
      </c>
      <c r="D3822">
        <v>1</v>
      </c>
      <c r="E3822">
        <v>70</v>
      </c>
      <c r="F3822">
        <v>1</v>
      </c>
    </row>
    <row r="3823" spans="1:6" x14ac:dyDescent="0.35">
      <c r="A3823">
        <v>2</v>
      </c>
      <c r="B3823">
        <v>1982</v>
      </c>
      <c r="C3823" t="s">
        <v>1342</v>
      </c>
      <c r="D3823">
        <v>1</v>
      </c>
      <c r="E3823">
        <v>72</v>
      </c>
      <c r="F3823">
        <v>1</v>
      </c>
    </row>
    <row r="3824" spans="1:6" x14ac:dyDescent="0.35">
      <c r="A3824">
        <v>2</v>
      </c>
      <c r="B3824">
        <v>1982</v>
      </c>
      <c r="C3824" t="s">
        <v>1342</v>
      </c>
      <c r="D3824">
        <v>1</v>
      </c>
      <c r="E3824">
        <v>74</v>
      </c>
      <c r="F3824">
        <v>1</v>
      </c>
    </row>
    <row r="3825" spans="1:6" x14ac:dyDescent="0.35">
      <c r="A3825">
        <v>2</v>
      </c>
      <c r="B3825">
        <v>1982</v>
      </c>
      <c r="C3825" t="s">
        <v>1342</v>
      </c>
      <c r="D3825">
        <v>1</v>
      </c>
      <c r="E3825">
        <v>76</v>
      </c>
      <c r="F3825">
        <v>1</v>
      </c>
    </row>
    <row r="3826" spans="1:6" x14ac:dyDescent="0.35">
      <c r="A3826">
        <v>2</v>
      </c>
      <c r="B3826">
        <v>1982</v>
      </c>
      <c r="C3826" t="s">
        <v>1342</v>
      </c>
      <c r="D3826">
        <v>1</v>
      </c>
      <c r="E3826">
        <v>78</v>
      </c>
      <c r="F3826">
        <v>1</v>
      </c>
    </row>
    <row r="3827" spans="1:6" x14ac:dyDescent="0.35">
      <c r="A3827">
        <v>2</v>
      </c>
      <c r="B3827">
        <v>1982</v>
      </c>
      <c r="C3827" t="s">
        <v>1342</v>
      </c>
      <c r="D3827">
        <v>1</v>
      </c>
      <c r="E3827">
        <v>80</v>
      </c>
      <c r="F3827">
        <v>1</v>
      </c>
    </row>
    <row r="3828" spans="1:6" x14ac:dyDescent="0.35">
      <c r="A3828">
        <v>2</v>
      </c>
      <c r="B3828">
        <v>1982</v>
      </c>
      <c r="C3828" t="s">
        <v>1342</v>
      </c>
      <c r="D3828">
        <v>1</v>
      </c>
      <c r="E3828">
        <v>82</v>
      </c>
      <c r="F3828">
        <v>1</v>
      </c>
    </row>
    <row r="3829" spans="1:6" x14ac:dyDescent="0.35">
      <c r="A3829">
        <v>2</v>
      </c>
      <c r="B3829">
        <v>1982</v>
      </c>
      <c r="C3829" t="s">
        <v>1342</v>
      </c>
      <c r="D3829">
        <v>1</v>
      </c>
      <c r="E3829">
        <v>84</v>
      </c>
      <c r="F3829">
        <v>1</v>
      </c>
    </row>
    <row r="3830" spans="1:6" x14ac:dyDescent="0.35">
      <c r="A3830">
        <v>2</v>
      </c>
      <c r="B3830">
        <v>1982</v>
      </c>
      <c r="C3830" t="s">
        <v>1342</v>
      </c>
      <c r="D3830">
        <v>1</v>
      </c>
      <c r="E3830">
        <v>86</v>
      </c>
      <c r="F3830">
        <v>1</v>
      </c>
    </row>
    <row r="3831" spans="1:6" x14ac:dyDescent="0.35">
      <c r="A3831">
        <v>2</v>
      </c>
      <c r="B3831">
        <v>1982</v>
      </c>
      <c r="C3831" t="s">
        <v>1342</v>
      </c>
      <c r="D3831">
        <v>1</v>
      </c>
      <c r="E3831">
        <v>88</v>
      </c>
      <c r="F3831">
        <v>1</v>
      </c>
    </row>
    <row r="3832" spans="1:6" x14ac:dyDescent="0.35">
      <c r="A3832">
        <v>2</v>
      </c>
      <c r="B3832">
        <v>1982</v>
      </c>
      <c r="C3832" t="s">
        <v>1342</v>
      </c>
      <c r="D3832">
        <v>1</v>
      </c>
      <c r="E3832">
        <v>90</v>
      </c>
      <c r="F3832">
        <v>1</v>
      </c>
    </row>
    <row r="3833" spans="1:6" x14ac:dyDescent="0.35">
      <c r="A3833">
        <v>2</v>
      </c>
      <c r="B3833">
        <v>1982</v>
      </c>
      <c r="C3833" t="s">
        <v>1342</v>
      </c>
      <c r="D3833">
        <v>1</v>
      </c>
      <c r="E3833">
        <v>92</v>
      </c>
      <c r="F3833">
        <v>1</v>
      </c>
    </row>
    <row r="3834" spans="1:6" x14ac:dyDescent="0.35">
      <c r="A3834">
        <v>2</v>
      </c>
      <c r="B3834">
        <v>1982</v>
      </c>
      <c r="C3834" t="s">
        <v>1342</v>
      </c>
      <c r="D3834">
        <v>1</v>
      </c>
      <c r="E3834">
        <v>94</v>
      </c>
      <c r="F3834">
        <v>1</v>
      </c>
    </row>
    <row r="3835" spans="1:6" x14ac:dyDescent="0.35">
      <c r="A3835">
        <v>2</v>
      </c>
      <c r="B3835">
        <v>1984</v>
      </c>
      <c r="C3835" t="s">
        <v>1342</v>
      </c>
      <c r="D3835">
        <v>1</v>
      </c>
      <c r="E3835">
        <v>4</v>
      </c>
      <c r="F3835">
        <v>0</v>
      </c>
    </row>
    <row r="3836" spans="1:6" x14ac:dyDescent="0.35">
      <c r="A3836">
        <v>2</v>
      </c>
      <c r="B3836">
        <v>1984</v>
      </c>
      <c r="C3836" t="s">
        <v>1342</v>
      </c>
      <c r="D3836">
        <v>1</v>
      </c>
      <c r="E3836">
        <v>6</v>
      </c>
      <c r="F3836">
        <v>0</v>
      </c>
    </row>
    <row r="3837" spans="1:6" x14ac:dyDescent="0.35">
      <c r="A3837">
        <v>2</v>
      </c>
      <c r="B3837">
        <v>1984</v>
      </c>
      <c r="C3837" t="s">
        <v>1342</v>
      </c>
      <c r="D3837">
        <v>1</v>
      </c>
      <c r="E3837">
        <v>8</v>
      </c>
      <c r="F3837">
        <v>0</v>
      </c>
    </row>
    <row r="3838" spans="1:6" x14ac:dyDescent="0.35">
      <c r="A3838">
        <v>2</v>
      </c>
      <c r="B3838">
        <v>1984</v>
      </c>
      <c r="C3838" t="s">
        <v>1342</v>
      </c>
      <c r="D3838">
        <v>1</v>
      </c>
      <c r="E3838">
        <v>10</v>
      </c>
      <c r="F3838">
        <v>0</v>
      </c>
    </row>
    <row r="3839" spans="1:6" x14ac:dyDescent="0.35">
      <c r="A3839">
        <v>2</v>
      </c>
      <c r="B3839">
        <v>1984</v>
      </c>
      <c r="C3839" t="s">
        <v>1342</v>
      </c>
      <c r="D3839">
        <v>1</v>
      </c>
      <c r="E3839">
        <v>12</v>
      </c>
      <c r="F3839">
        <v>0</v>
      </c>
    </row>
    <row r="3840" spans="1:6" x14ac:dyDescent="0.35">
      <c r="A3840">
        <v>2</v>
      </c>
      <c r="B3840">
        <v>1984</v>
      </c>
      <c r="C3840" t="s">
        <v>1342</v>
      </c>
      <c r="D3840">
        <v>1</v>
      </c>
      <c r="E3840">
        <v>14</v>
      </c>
      <c r="F3840">
        <v>0</v>
      </c>
    </row>
    <row r="3841" spans="1:6" x14ac:dyDescent="0.35">
      <c r="A3841">
        <v>2</v>
      </c>
      <c r="B3841">
        <v>1984</v>
      </c>
      <c r="C3841" t="s">
        <v>1342</v>
      </c>
      <c r="D3841">
        <v>1</v>
      </c>
      <c r="E3841">
        <v>16</v>
      </c>
      <c r="F3841">
        <v>0</v>
      </c>
    </row>
    <row r="3842" spans="1:6" x14ac:dyDescent="0.35">
      <c r="A3842">
        <v>2</v>
      </c>
      <c r="B3842">
        <v>1984</v>
      </c>
      <c r="C3842" t="s">
        <v>1342</v>
      </c>
      <c r="D3842">
        <v>1</v>
      </c>
      <c r="E3842">
        <v>18</v>
      </c>
      <c r="F3842">
        <v>0</v>
      </c>
    </row>
    <row r="3843" spans="1:6" x14ac:dyDescent="0.35">
      <c r="A3843">
        <v>2</v>
      </c>
      <c r="B3843">
        <v>1984</v>
      </c>
      <c r="C3843" t="s">
        <v>1342</v>
      </c>
      <c r="D3843">
        <v>1</v>
      </c>
      <c r="E3843">
        <v>20</v>
      </c>
      <c r="F3843">
        <v>0</v>
      </c>
    </row>
    <row r="3844" spans="1:6" x14ac:dyDescent="0.35">
      <c r="A3844">
        <v>2</v>
      </c>
      <c r="B3844">
        <v>1984</v>
      </c>
      <c r="C3844" t="s">
        <v>1342</v>
      </c>
      <c r="D3844">
        <v>1</v>
      </c>
      <c r="E3844">
        <v>22</v>
      </c>
      <c r="F3844">
        <v>0</v>
      </c>
    </row>
    <row r="3845" spans="1:6" x14ac:dyDescent="0.35">
      <c r="A3845">
        <v>2</v>
      </c>
      <c r="B3845">
        <v>1984</v>
      </c>
      <c r="C3845" t="s">
        <v>1342</v>
      </c>
      <c r="D3845">
        <v>1</v>
      </c>
      <c r="E3845">
        <v>24</v>
      </c>
      <c r="F3845">
        <v>0</v>
      </c>
    </row>
    <row r="3846" spans="1:6" x14ac:dyDescent="0.35">
      <c r="A3846">
        <v>2</v>
      </c>
      <c r="B3846">
        <v>1984</v>
      </c>
      <c r="C3846" t="s">
        <v>1342</v>
      </c>
      <c r="D3846">
        <v>1</v>
      </c>
      <c r="E3846">
        <v>26</v>
      </c>
      <c r="F3846">
        <v>0</v>
      </c>
    </row>
    <row r="3847" spans="1:6" x14ac:dyDescent="0.35">
      <c r="A3847">
        <v>2</v>
      </c>
      <c r="B3847">
        <v>1984</v>
      </c>
      <c r="C3847" t="s">
        <v>1342</v>
      </c>
      <c r="D3847">
        <v>1</v>
      </c>
      <c r="E3847">
        <v>28</v>
      </c>
      <c r="F3847">
        <v>0</v>
      </c>
    </row>
    <row r="3848" spans="1:6" x14ac:dyDescent="0.35">
      <c r="A3848">
        <v>2</v>
      </c>
      <c r="B3848">
        <v>1984</v>
      </c>
      <c r="C3848" t="s">
        <v>1342</v>
      </c>
      <c r="D3848">
        <v>1</v>
      </c>
      <c r="E3848">
        <v>30</v>
      </c>
      <c r="F3848">
        <v>0</v>
      </c>
    </row>
    <row r="3849" spans="1:6" x14ac:dyDescent="0.35">
      <c r="A3849">
        <v>2</v>
      </c>
      <c r="B3849">
        <v>1984</v>
      </c>
      <c r="C3849" t="s">
        <v>1342</v>
      </c>
      <c r="D3849">
        <v>1</v>
      </c>
      <c r="E3849">
        <v>32</v>
      </c>
      <c r="F3849">
        <v>0</v>
      </c>
    </row>
    <row r="3850" spans="1:6" x14ac:dyDescent="0.35">
      <c r="A3850">
        <v>2</v>
      </c>
      <c r="B3850">
        <v>1984</v>
      </c>
      <c r="C3850" t="s">
        <v>1342</v>
      </c>
      <c r="D3850">
        <v>1</v>
      </c>
      <c r="E3850">
        <v>34</v>
      </c>
      <c r="F3850">
        <v>0</v>
      </c>
    </row>
    <row r="3851" spans="1:6" x14ac:dyDescent="0.35">
      <c r="A3851">
        <v>2</v>
      </c>
      <c r="B3851">
        <v>1984</v>
      </c>
      <c r="C3851" t="s">
        <v>1342</v>
      </c>
      <c r="D3851">
        <v>1</v>
      </c>
      <c r="E3851">
        <v>36</v>
      </c>
      <c r="F3851">
        <v>0</v>
      </c>
    </row>
    <row r="3852" spans="1:6" x14ac:dyDescent="0.35">
      <c r="A3852">
        <v>2</v>
      </c>
      <c r="B3852">
        <v>1984</v>
      </c>
      <c r="C3852" t="s">
        <v>1342</v>
      </c>
      <c r="D3852">
        <v>1</v>
      </c>
      <c r="E3852">
        <v>38</v>
      </c>
      <c r="F3852">
        <v>0</v>
      </c>
    </row>
    <row r="3853" spans="1:6" x14ac:dyDescent="0.35">
      <c r="A3853">
        <v>2</v>
      </c>
      <c r="B3853">
        <v>1984</v>
      </c>
      <c r="C3853" t="s">
        <v>1342</v>
      </c>
      <c r="D3853">
        <v>1</v>
      </c>
      <c r="E3853">
        <v>40</v>
      </c>
      <c r="F3853">
        <v>0</v>
      </c>
    </row>
    <row r="3854" spans="1:6" x14ac:dyDescent="0.35">
      <c r="A3854">
        <v>2</v>
      </c>
      <c r="B3854">
        <v>1984</v>
      </c>
      <c r="C3854" t="s">
        <v>1342</v>
      </c>
      <c r="D3854">
        <v>1</v>
      </c>
      <c r="E3854">
        <v>42</v>
      </c>
      <c r="F3854">
        <v>0</v>
      </c>
    </row>
    <row r="3855" spans="1:6" x14ac:dyDescent="0.35">
      <c r="A3855">
        <v>2</v>
      </c>
      <c r="B3855">
        <v>1984</v>
      </c>
      <c r="C3855" t="s">
        <v>1342</v>
      </c>
      <c r="D3855">
        <v>1</v>
      </c>
      <c r="E3855">
        <v>44</v>
      </c>
      <c r="F3855">
        <v>0</v>
      </c>
    </row>
    <row r="3856" spans="1:6" x14ac:dyDescent="0.35">
      <c r="A3856">
        <v>2</v>
      </c>
      <c r="B3856">
        <v>1984</v>
      </c>
      <c r="C3856" t="s">
        <v>1342</v>
      </c>
      <c r="D3856">
        <v>1</v>
      </c>
      <c r="E3856">
        <v>46</v>
      </c>
      <c r="F3856">
        <v>0</v>
      </c>
    </row>
    <row r="3857" spans="1:6" x14ac:dyDescent="0.35">
      <c r="A3857">
        <v>2</v>
      </c>
      <c r="B3857">
        <v>1984</v>
      </c>
      <c r="C3857" t="s">
        <v>1342</v>
      </c>
      <c r="D3857">
        <v>1</v>
      </c>
      <c r="E3857">
        <v>48</v>
      </c>
      <c r="F3857">
        <v>0</v>
      </c>
    </row>
    <row r="3858" spans="1:6" x14ac:dyDescent="0.35">
      <c r="A3858">
        <v>2</v>
      </c>
      <c r="B3858">
        <v>1984</v>
      </c>
      <c r="C3858" t="s">
        <v>1342</v>
      </c>
      <c r="D3858">
        <v>1</v>
      </c>
      <c r="E3858">
        <v>50</v>
      </c>
      <c r="F3858">
        <v>0</v>
      </c>
    </row>
    <row r="3859" spans="1:6" x14ac:dyDescent="0.35">
      <c r="A3859">
        <v>2</v>
      </c>
      <c r="B3859">
        <v>1984</v>
      </c>
      <c r="C3859" t="s">
        <v>1342</v>
      </c>
      <c r="D3859">
        <v>1</v>
      </c>
      <c r="E3859">
        <v>52</v>
      </c>
      <c r="F3859">
        <v>0</v>
      </c>
    </row>
    <row r="3860" spans="1:6" x14ac:dyDescent="0.35">
      <c r="A3860">
        <v>2</v>
      </c>
      <c r="B3860">
        <v>1984</v>
      </c>
      <c r="C3860" t="s">
        <v>1342</v>
      </c>
      <c r="D3860">
        <v>1</v>
      </c>
      <c r="E3860">
        <v>54</v>
      </c>
      <c r="F3860">
        <v>0</v>
      </c>
    </row>
    <row r="3861" spans="1:6" x14ac:dyDescent="0.35">
      <c r="A3861">
        <v>2</v>
      </c>
      <c r="B3861">
        <v>1984</v>
      </c>
      <c r="C3861" t="s">
        <v>1342</v>
      </c>
      <c r="D3861">
        <v>1</v>
      </c>
      <c r="E3861">
        <v>56</v>
      </c>
      <c r="F3861">
        <v>0</v>
      </c>
    </row>
    <row r="3862" spans="1:6" x14ac:dyDescent="0.35">
      <c r="A3862">
        <v>2</v>
      </c>
      <c r="B3862">
        <v>1984</v>
      </c>
      <c r="C3862" t="s">
        <v>1342</v>
      </c>
      <c r="D3862">
        <v>1</v>
      </c>
      <c r="E3862">
        <v>58</v>
      </c>
      <c r="F3862">
        <v>0</v>
      </c>
    </row>
    <row r="3863" spans="1:6" x14ac:dyDescent="0.35">
      <c r="A3863">
        <v>2</v>
      </c>
      <c r="B3863">
        <v>1984</v>
      </c>
      <c r="C3863" t="s">
        <v>1342</v>
      </c>
      <c r="D3863">
        <v>1</v>
      </c>
      <c r="E3863">
        <v>60</v>
      </c>
      <c r="F3863">
        <v>0</v>
      </c>
    </row>
    <row r="3864" spans="1:6" x14ac:dyDescent="0.35">
      <c r="A3864">
        <v>2</v>
      </c>
      <c r="B3864">
        <v>1984</v>
      </c>
      <c r="C3864" t="s">
        <v>1342</v>
      </c>
      <c r="D3864">
        <v>1</v>
      </c>
      <c r="E3864">
        <v>62</v>
      </c>
      <c r="F3864">
        <v>0</v>
      </c>
    </row>
    <row r="3865" spans="1:6" x14ac:dyDescent="0.35">
      <c r="A3865">
        <v>2</v>
      </c>
      <c r="B3865">
        <v>1984</v>
      </c>
      <c r="C3865" t="s">
        <v>1342</v>
      </c>
      <c r="D3865">
        <v>1</v>
      </c>
      <c r="E3865">
        <v>64</v>
      </c>
      <c r="F3865">
        <v>0</v>
      </c>
    </row>
    <row r="3866" spans="1:6" x14ac:dyDescent="0.35">
      <c r="A3866">
        <v>2</v>
      </c>
      <c r="B3866">
        <v>1984</v>
      </c>
      <c r="C3866" t="s">
        <v>1342</v>
      </c>
      <c r="D3866">
        <v>1</v>
      </c>
      <c r="E3866">
        <v>66</v>
      </c>
      <c r="F3866">
        <v>0</v>
      </c>
    </row>
    <row r="3867" spans="1:6" x14ac:dyDescent="0.35">
      <c r="A3867">
        <v>2</v>
      </c>
      <c r="B3867">
        <v>1984</v>
      </c>
      <c r="C3867" t="s">
        <v>1342</v>
      </c>
      <c r="D3867">
        <v>1</v>
      </c>
      <c r="E3867">
        <v>68</v>
      </c>
      <c r="F3867">
        <v>0</v>
      </c>
    </row>
    <row r="3868" spans="1:6" x14ac:dyDescent="0.35">
      <c r="A3868">
        <v>2</v>
      </c>
      <c r="B3868">
        <v>1984</v>
      </c>
      <c r="C3868" t="s">
        <v>1342</v>
      </c>
      <c r="D3868">
        <v>1</v>
      </c>
      <c r="E3868">
        <v>70</v>
      </c>
      <c r="F3868">
        <v>0</v>
      </c>
    </row>
    <row r="3869" spans="1:6" x14ac:dyDescent="0.35">
      <c r="A3869">
        <v>2</v>
      </c>
      <c r="B3869">
        <v>1984</v>
      </c>
      <c r="C3869" t="s">
        <v>1342</v>
      </c>
      <c r="D3869">
        <v>1</v>
      </c>
      <c r="E3869">
        <v>72</v>
      </c>
      <c r="F3869">
        <v>0</v>
      </c>
    </row>
    <row r="3870" spans="1:6" x14ac:dyDescent="0.35">
      <c r="A3870">
        <v>2</v>
      </c>
      <c r="B3870">
        <v>1984</v>
      </c>
      <c r="C3870" t="s">
        <v>1342</v>
      </c>
      <c r="D3870">
        <v>1</v>
      </c>
      <c r="E3870">
        <v>74</v>
      </c>
      <c r="F3870">
        <v>0</v>
      </c>
    </row>
    <row r="3871" spans="1:6" x14ac:dyDescent="0.35">
      <c r="A3871">
        <v>2</v>
      </c>
      <c r="B3871">
        <v>1984</v>
      </c>
      <c r="C3871" t="s">
        <v>1342</v>
      </c>
      <c r="D3871">
        <v>1</v>
      </c>
      <c r="E3871">
        <v>76</v>
      </c>
      <c r="F3871">
        <v>0</v>
      </c>
    </row>
    <row r="3872" spans="1:6" x14ac:dyDescent="0.35">
      <c r="A3872">
        <v>2</v>
      </c>
      <c r="B3872">
        <v>1984</v>
      </c>
      <c r="C3872" t="s">
        <v>1342</v>
      </c>
      <c r="D3872">
        <v>1</v>
      </c>
      <c r="E3872">
        <v>78</v>
      </c>
      <c r="F3872">
        <v>0</v>
      </c>
    </row>
    <row r="3873" spans="1:6" x14ac:dyDescent="0.35">
      <c r="A3873">
        <v>2</v>
      </c>
      <c r="B3873">
        <v>1984</v>
      </c>
      <c r="C3873" t="s">
        <v>1342</v>
      </c>
      <c r="D3873">
        <v>1</v>
      </c>
      <c r="E3873">
        <v>80</v>
      </c>
      <c r="F3873">
        <v>0</v>
      </c>
    </row>
    <row r="3874" spans="1:6" x14ac:dyDescent="0.35">
      <c r="A3874">
        <v>2</v>
      </c>
      <c r="B3874">
        <v>1984</v>
      </c>
      <c r="C3874" t="s">
        <v>1342</v>
      </c>
      <c r="D3874">
        <v>1</v>
      </c>
      <c r="E3874">
        <v>82</v>
      </c>
      <c r="F3874">
        <v>0</v>
      </c>
    </row>
    <row r="3875" spans="1:6" x14ac:dyDescent="0.35">
      <c r="A3875">
        <v>2</v>
      </c>
      <c r="B3875">
        <v>1984</v>
      </c>
      <c r="C3875" t="s">
        <v>1342</v>
      </c>
      <c r="D3875">
        <v>1</v>
      </c>
      <c r="E3875">
        <v>84</v>
      </c>
      <c r="F3875">
        <v>0</v>
      </c>
    </row>
    <row r="3876" spans="1:6" x14ac:dyDescent="0.35">
      <c r="A3876">
        <v>2</v>
      </c>
      <c r="B3876">
        <v>1984</v>
      </c>
      <c r="C3876" t="s">
        <v>1342</v>
      </c>
      <c r="D3876">
        <v>1</v>
      </c>
      <c r="E3876">
        <v>86</v>
      </c>
      <c r="F3876">
        <v>0</v>
      </c>
    </row>
    <row r="3877" spans="1:6" x14ac:dyDescent="0.35">
      <c r="A3877">
        <v>2</v>
      </c>
      <c r="B3877">
        <v>1984</v>
      </c>
      <c r="C3877" t="s">
        <v>1342</v>
      </c>
      <c r="D3877">
        <v>1</v>
      </c>
      <c r="E3877">
        <v>88</v>
      </c>
      <c r="F3877">
        <v>0</v>
      </c>
    </row>
    <row r="3878" spans="1:6" x14ac:dyDescent="0.35">
      <c r="A3878">
        <v>2</v>
      </c>
      <c r="B3878">
        <v>1984</v>
      </c>
      <c r="C3878" t="s">
        <v>1342</v>
      </c>
      <c r="D3878">
        <v>1</v>
      </c>
      <c r="E3878">
        <v>90</v>
      </c>
      <c r="F3878">
        <v>0</v>
      </c>
    </row>
    <row r="3879" spans="1:6" x14ac:dyDescent="0.35">
      <c r="A3879">
        <v>2</v>
      </c>
      <c r="B3879">
        <v>1984</v>
      </c>
      <c r="C3879" t="s">
        <v>1342</v>
      </c>
      <c r="D3879">
        <v>1</v>
      </c>
      <c r="E3879">
        <v>92</v>
      </c>
      <c r="F3879">
        <v>0</v>
      </c>
    </row>
    <row r="3880" spans="1:6" x14ac:dyDescent="0.35">
      <c r="A3880">
        <v>2</v>
      </c>
      <c r="B3880">
        <v>1984</v>
      </c>
      <c r="C3880" t="s">
        <v>1342</v>
      </c>
      <c r="D3880">
        <v>1</v>
      </c>
      <c r="E3880">
        <v>94</v>
      </c>
      <c r="F3880">
        <v>0</v>
      </c>
    </row>
    <row r="3881" spans="1:6" x14ac:dyDescent="0.35">
      <c r="A3881">
        <v>2</v>
      </c>
      <c r="B3881">
        <v>1985</v>
      </c>
      <c r="C3881" t="s">
        <v>1342</v>
      </c>
      <c r="D3881">
        <v>1</v>
      </c>
      <c r="E3881">
        <v>4</v>
      </c>
      <c r="F3881" s="2">
        <v>1.30532E-9</v>
      </c>
    </row>
    <row r="3882" spans="1:6" x14ac:dyDescent="0.35">
      <c r="A3882">
        <v>2</v>
      </c>
      <c r="B3882">
        <v>1985</v>
      </c>
      <c r="C3882" t="s">
        <v>1342</v>
      </c>
      <c r="D3882">
        <v>1</v>
      </c>
      <c r="E3882">
        <v>6</v>
      </c>
      <c r="F3882" s="2">
        <v>4.5518699999999999E-9</v>
      </c>
    </row>
    <row r="3883" spans="1:6" x14ac:dyDescent="0.35">
      <c r="A3883">
        <v>2</v>
      </c>
      <c r="B3883">
        <v>1985</v>
      </c>
      <c r="C3883" t="s">
        <v>1342</v>
      </c>
      <c r="D3883">
        <v>1</v>
      </c>
      <c r="E3883">
        <v>8</v>
      </c>
      <c r="F3883" s="2">
        <v>1.5873100000000001E-8</v>
      </c>
    </row>
    <row r="3884" spans="1:6" x14ac:dyDescent="0.35">
      <c r="A3884">
        <v>2</v>
      </c>
      <c r="B3884">
        <v>1985</v>
      </c>
      <c r="C3884" t="s">
        <v>1342</v>
      </c>
      <c r="D3884">
        <v>1</v>
      </c>
      <c r="E3884">
        <v>10</v>
      </c>
      <c r="F3884" s="2">
        <v>5.5352099999999997E-8</v>
      </c>
    </row>
    <row r="3885" spans="1:6" x14ac:dyDescent="0.35">
      <c r="A3885">
        <v>2</v>
      </c>
      <c r="B3885">
        <v>1985</v>
      </c>
      <c r="C3885" t="s">
        <v>1342</v>
      </c>
      <c r="D3885">
        <v>1</v>
      </c>
      <c r="E3885">
        <v>12</v>
      </c>
      <c r="F3885" s="2">
        <v>1.9302099999999999E-7</v>
      </c>
    </row>
    <row r="3886" spans="1:6" x14ac:dyDescent="0.35">
      <c r="A3886">
        <v>2</v>
      </c>
      <c r="B3886">
        <v>1985</v>
      </c>
      <c r="C3886" t="s">
        <v>1342</v>
      </c>
      <c r="D3886">
        <v>1</v>
      </c>
      <c r="E3886">
        <v>14</v>
      </c>
      <c r="F3886" s="2">
        <v>6.7309599999999995E-7</v>
      </c>
    </row>
    <row r="3887" spans="1:6" x14ac:dyDescent="0.35">
      <c r="A3887">
        <v>2</v>
      </c>
      <c r="B3887">
        <v>1985</v>
      </c>
      <c r="C3887" t="s">
        <v>1342</v>
      </c>
      <c r="D3887">
        <v>1</v>
      </c>
      <c r="E3887">
        <v>16</v>
      </c>
      <c r="F3887" s="2">
        <v>2.3471899999999999E-6</v>
      </c>
    </row>
    <row r="3888" spans="1:6" x14ac:dyDescent="0.35">
      <c r="A3888">
        <v>2</v>
      </c>
      <c r="B3888">
        <v>1985</v>
      </c>
      <c r="C3888" t="s">
        <v>1342</v>
      </c>
      <c r="D3888">
        <v>1</v>
      </c>
      <c r="E3888">
        <v>18</v>
      </c>
      <c r="F3888" s="2">
        <v>8.1849800000000007E-6</v>
      </c>
    </row>
    <row r="3889" spans="1:6" x14ac:dyDescent="0.35">
      <c r="A3889">
        <v>2</v>
      </c>
      <c r="B3889">
        <v>1985</v>
      </c>
      <c r="C3889" t="s">
        <v>1342</v>
      </c>
      <c r="D3889">
        <v>1</v>
      </c>
      <c r="E3889">
        <v>20</v>
      </c>
      <c r="F3889" s="2">
        <v>2.8541700000000002E-5</v>
      </c>
    </row>
    <row r="3890" spans="1:6" x14ac:dyDescent="0.35">
      <c r="A3890">
        <v>2</v>
      </c>
      <c r="B3890">
        <v>1985</v>
      </c>
      <c r="C3890" t="s">
        <v>1342</v>
      </c>
      <c r="D3890">
        <v>1</v>
      </c>
      <c r="E3890">
        <v>22</v>
      </c>
      <c r="F3890" s="2">
        <v>9.9522499999999995E-5</v>
      </c>
    </row>
    <row r="3891" spans="1:6" x14ac:dyDescent="0.35">
      <c r="A3891">
        <v>2</v>
      </c>
      <c r="B3891">
        <v>1985</v>
      </c>
      <c r="C3891" t="s">
        <v>1342</v>
      </c>
      <c r="D3891">
        <v>1</v>
      </c>
      <c r="E3891">
        <v>24</v>
      </c>
      <c r="F3891">
        <v>3.4696500000000002E-4</v>
      </c>
    </row>
    <row r="3892" spans="1:6" x14ac:dyDescent="0.35">
      <c r="A3892">
        <v>2</v>
      </c>
      <c r="B3892">
        <v>1985</v>
      </c>
      <c r="C3892" t="s">
        <v>1342</v>
      </c>
      <c r="D3892">
        <v>1</v>
      </c>
      <c r="E3892">
        <v>26</v>
      </c>
      <c r="F3892">
        <v>1.2088800000000001E-3</v>
      </c>
    </row>
    <row r="3893" spans="1:6" x14ac:dyDescent="0.35">
      <c r="A3893">
        <v>2</v>
      </c>
      <c r="B3893">
        <v>1985</v>
      </c>
      <c r="C3893" t="s">
        <v>1342</v>
      </c>
      <c r="D3893">
        <v>1</v>
      </c>
      <c r="E3893">
        <v>28</v>
      </c>
      <c r="F3893">
        <v>4.2029199999999997E-3</v>
      </c>
    </row>
    <row r="3894" spans="1:6" x14ac:dyDescent="0.35">
      <c r="A3894">
        <v>2</v>
      </c>
      <c r="B3894">
        <v>1985</v>
      </c>
      <c r="C3894" t="s">
        <v>1342</v>
      </c>
      <c r="D3894">
        <v>1</v>
      </c>
      <c r="E3894">
        <v>30</v>
      </c>
      <c r="F3894">
        <v>1.4504599999999999E-2</v>
      </c>
    </row>
    <row r="3895" spans="1:6" x14ac:dyDescent="0.35">
      <c r="A3895">
        <v>2</v>
      </c>
      <c r="B3895">
        <v>1985</v>
      </c>
      <c r="C3895" t="s">
        <v>1342</v>
      </c>
      <c r="D3895">
        <v>1</v>
      </c>
      <c r="E3895">
        <v>32</v>
      </c>
      <c r="F3895">
        <v>4.8818800000000002E-2</v>
      </c>
    </row>
    <row r="3896" spans="1:6" x14ac:dyDescent="0.35">
      <c r="A3896">
        <v>2</v>
      </c>
      <c r="B3896">
        <v>1985</v>
      </c>
      <c r="C3896" t="s">
        <v>1342</v>
      </c>
      <c r="D3896">
        <v>1</v>
      </c>
      <c r="E3896">
        <v>34</v>
      </c>
      <c r="F3896">
        <v>0.151807</v>
      </c>
    </row>
    <row r="3897" spans="1:6" x14ac:dyDescent="0.35">
      <c r="A3897">
        <v>2</v>
      </c>
      <c r="B3897">
        <v>1985</v>
      </c>
      <c r="C3897" t="s">
        <v>1342</v>
      </c>
      <c r="D3897">
        <v>1</v>
      </c>
      <c r="E3897">
        <v>36</v>
      </c>
      <c r="F3897">
        <v>0.38428099999999998</v>
      </c>
    </row>
    <row r="3898" spans="1:6" x14ac:dyDescent="0.35">
      <c r="A3898">
        <v>2</v>
      </c>
      <c r="B3898">
        <v>1985</v>
      </c>
      <c r="C3898" t="s">
        <v>1342</v>
      </c>
      <c r="D3898">
        <v>1</v>
      </c>
      <c r="E3898">
        <v>38</v>
      </c>
      <c r="F3898">
        <v>0.68517799999999995</v>
      </c>
    </row>
    <row r="3899" spans="1:6" x14ac:dyDescent="0.35">
      <c r="A3899">
        <v>2</v>
      </c>
      <c r="B3899">
        <v>1985</v>
      </c>
      <c r="C3899" t="s">
        <v>1342</v>
      </c>
      <c r="D3899">
        <v>1</v>
      </c>
      <c r="E3899">
        <v>40</v>
      </c>
      <c r="F3899">
        <v>0.88357799999999997</v>
      </c>
    </row>
    <row r="3900" spans="1:6" x14ac:dyDescent="0.35">
      <c r="A3900">
        <v>2</v>
      </c>
      <c r="B3900">
        <v>1985</v>
      </c>
      <c r="C3900" t="s">
        <v>1342</v>
      </c>
      <c r="D3900">
        <v>1</v>
      </c>
      <c r="E3900">
        <v>42</v>
      </c>
      <c r="F3900">
        <v>0.96359099999999998</v>
      </c>
    </row>
    <row r="3901" spans="1:6" x14ac:dyDescent="0.35">
      <c r="A3901">
        <v>2</v>
      </c>
      <c r="B3901">
        <v>1985</v>
      </c>
      <c r="C3901" t="s">
        <v>1342</v>
      </c>
      <c r="D3901">
        <v>1</v>
      </c>
      <c r="E3901">
        <v>44</v>
      </c>
      <c r="F3901">
        <v>0.98928099999999997</v>
      </c>
    </row>
    <row r="3902" spans="1:6" x14ac:dyDescent="0.35">
      <c r="A3902">
        <v>2</v>
      </c>
      <c r="B3902">
        <v>1985</v>
      </c>
      <c r="C3902" t="s">
        <v>1342</v>
      </c>
      <c r="D3902">
        <v>1</v>
      </c>
      <c r="E3902">
        <v>46</v>
      </c>
      <c r="F3902">
        <v>0.99690199999999995</v>
      </c>
    </row>
    <row r="3903" spans="1:6" x14ac:dyDescent="0.35">
      <c r="A3903">
        <v>2</v>
      </c>
      <c r="B3903">
        <v>1985</v>
      </c>
      <c r="C3903" t="s">
        <v>1342</v>
      </c>
      <c r="D3903">
        <v>1</v>
      </c>
      <c r="E3903">
        <v>48</v>
      </c>
      <c r="F3903">
        <v>0.99911000000000005</v>
      </c>
    </row>
    <row r="3904" spans="1:6" x14ac:dyDescent="0.35">
      <c r="A3904">
        <v>2</v>
      </c>
      <c r="B3904">
        <v>1985</v>
      </c>
      <c r="C3904" t="s">
        <v>1342</v>
      </c>
      <c r="D3904">
        <v>1</v>
      </c>
      <c r="E3904">
        <v>50</v>
      </c>
      <c r="F3904">
        <v>0.99974499999999999</v>
      </c>
    </row>
    <row r="3905" spans="1:6" x14ac:dyDescent="0.35">
      <c r="A3905">
        <v>2</v>
      </c>
      <c r="B3905">
        <v>1985</v>
      </c>
      <c r="C3905" t="s">
        <v>1342</v>
      </c>
      <c r="D3905">
        <v>1</v>
      </c>
      <c r="E3905">
        <v>52</v>
      </c>
      <c r="F3905">
        <v>0.99992700000000001</v>
      </c>
    </row>
    <row r="3906" spans="1:6" x14ac:dyDescent="0.35">
      <c r="A3906">
        <v>2</v>
      </c>
      <c r="B3906">
        <v>1985</v>
      </c>
      <c r="C3906" t="s">
        <v>1342</v>
      </c>
      <c r="D3906">
        <v>1</v>
      </c>
      <c r="E3906">
        <v>54</v>
      </c>
      <c r="F3906">
        <v>0.99997899999999995</v>
      </c>
    </row>
    <row r="3907" spans="1:6" x14ac:dyDescent="0.35">
      <c r="A3907">
        <v>2</v>
      </c>
      <c r="B3907">
        <v>1985</v>
      </c>
      <c r="C3907" t="s">
        <v>1342</v>
      </c>
      <c r="D3907">
        <v>1</v>
      </c>
      <c r="E3907">
        <v>56</v>
      </c>
      <c r="F3907">
        <v>0.99999400000000005</v>
      </c>
    </row>
    <row r="3908" spans="1:6" x14ac:dyDescent="0.35">
      <c r="A3908">
        <v>2</v>
      </c>
      <c r="B3908">
        <v>1985</v>
      </c>
      <c r="C3908" t="s">
        <v>1342</v>
      </c>
      <c r="D3908">
        <v>1</v>
      </c>
      <c r="E3908">
        <v>58</v>
      </c>
      <c r="F3908">
        <v>0.99999800000000005</v>
      </c>
    </row>
    <row r="3909" spans="1:6" x14ac:dyDescent="0.35">
      <c r="A3909">
        <v>2</v>
      </c>
      <c r="B3909">
        <v>1985</v>
      </c>
      <c r="C3909" t="s">
        <v>1342</v>
      </c>
      <c r="D3909">
        <v>1</v>
      </c>
      <c r="E3909">
        <v>60</v>
      </c>
      <c r="F3909">
        <v>1</v>
      </c>
    </row>
    <row r="3910" spans="1:6" x14ac:dyDescent="0.35">
      <c r="A3910">
        <v>2</v>
      </c>
      <c r="B3910">
        <v>1985</v>
      </c>
      <c r="C3910" t="s">
        <v>1342</v>
      </c>
      <c r="D3910">
        <v>1</v>
      </c>
      <c r="E3910">
        <v>62</v>
      </c>
      <c r="F3910">
        <v>1</v>
      </c>
    </row>
    <row r="3911" spans="1:6" x14ac:dyDescent="0.35">
      <c r="A3911">
        <v>2</v>
      </c>
      <c r="B3911">
        <v>1985</v>
      </c>
      <c r="C3911" t="s">
        <v>1342</v>
      </c>
      <c r="D3911">
        <v>1</v>
      </c>
      <c r="E3911">
        <v>64</v>
      </c>
      <c r="F3911">
        <v>1</v>
      </c>
    </row>
    <row r="3912" spans="1:6" x14ac:dyDescent="0.35">
      <c r="A3912">
        <v>2</v>
      </c>
      <c r="B3912">
        <v>1985</v>
      </c>
      <c r="C3912" t="s">
        <v>1342</v>
      </c>
      <c r="D3912">
        <v>1</v>
      </c>
      <c r="E3912">
        <v>66</v>
      </c>
      <c r="F3912">
        <v>1</v>
      </c>
    </row>
    <row r="3913" spans="1:6" x14ac:dyDescent="0.35">
      <c r="A3913">
        <v>2</v>
      </c>
      <c r="B3913">
        <v>1985</v>
      </c>
      <c r="C3913" t="s">
        <v>1342</v>
      </c>
      <c r="D3913">
        <v>1</v>
      </c>
      <c r="E3913">
        <v>68</v>
      </c>
      <c r="F3913">
        <v>1</v>
      </c>
    </row>
    <row r="3914" spans="1:6" x14ac:dyDescent="0.35">
      <c r="A3914">
        <v>2</v>
      </c>
      <c r="B3914">
        <v>1985</v>
      </c>
      <c r="C3914" t="s">
        <v>1342</v>
      </c>
      <c r="D3914">
        <v>1</v>
      </c>
      <c r="E3914">
        <v>70</v>
      </c>
      <c r="F3914">
        <v>1</v>
      </c>
    </row>
    <row r="3915" spans="1:6" x14ac:dyDescent="0.35">
      <c r="A3915">
        <v>2</v>
      </c>
      <c r="B3915">
        <v>1985</v>
      </c>
      <c r="C3915" t="s">
        <v>1342</v>
      </c>
      <c r="D3915">
        <v>1</v>
      </c>
      <c r="E3915">
        <v>72</v>
      </c>
      <c r="F3915">
        <v>1</v>
      </c>
    </row>
    <row r="3916" spans="1:6" x14ac:dyDescent="0.35">
      <c r="A3916">
        <v>2</v>
      </c>
      <c r="B3916">
        <v>1985</v>
      </c>
      <c r="C3916" t="s">
        <v>1342</v>
      </c>
      <c r="D3916">
        <v>1</v>
      </c>
      <c r="E3916">
        <v>74</v>
      </c>
      <c r="F3916">
        <v>1</v>
      </c>
    </row>
    <row r="3917" spans="1:6" x14ac:dyDescent="0.35">
      <c r="A3917">
        <v>2</v>
      </c>
      <c r="B3917">
        <v>1985</v>
      </c>
      <c r="C3917" t="s">
        <v>1342</v>
      </c>
      <c r="D3917">
        <v>1</v>
      </c>
      <c r="E3917">
        <v>76</v>
      </c>
      <c r="F3917">
        <v>1</v>
      </c>
    </row>
    <row r="3918" spans="1:6" x14ac:dyDescent="0.35">
      <c r="A3918">
        <v>2</v>
      </c>
      <c r="B3918">
        <v>1985</v>
      </c>
      <c r="C3918" t="s">
        <v>1342</v>
      </c>
      <c r="D3918">
        <v>1</v>
      </c>
      <c r="E3918">
        <v>78</v>
      </c>
      <c r="F3918">
        <v>1</v>
      </c>
    </row>
    <row r="3919" spans="1:6" x14ac:dyDescent="0.35">
      <c r="A3919">
        <v>2</v>
      </c>
      <c r="B3919">
        <v>1985</v>
      </c>
      <c r="C3919" t="s">
        <v>1342</v>
      </c>
      <c r="D3919">
        <v>1</v>
      </c>
      <c r="E3919">
        <v>80</v>
      </c>
      <c r="F3919">
        <v>1</v>
      </c>
    </row>
    <row r="3920" spans="1:6" x14ac:dyDescent="0.35">
      <c r="A3920">
        <v>2</v>
      </c>
      <c r="B3920">
        <v>1985</v>
      </c>
      <c r="C3920" t="s">
        <v>1342</v>
      </c>
      <c r="D3920">
        <v>1</v>
      </c>
      <c r="E3920">
        <v>82</v>
      </c>
      <c r="F3920">
        <v>1</v>
      </c>
    </row>
    <row r="3921" spans="1:6" x14ac:dyDescent="0.35">
      <c r="A3921">
        <v>2</v>
      </c>
      <c r="B3921">
        <v>1985</v>
      </c>
      <c r="C3921" t="s">
        <v>1342</v>
      </c>
      <c r="D3921">
        <v>1</v>
      </c>
      <c r="E3921">
        <v>84</v>
      </c>
      <c r="F3921">
        <v>1</v>
      </c>
    </row>
    <row r="3922" spans="1:6" x14ac:dyDescent="0.35">
      <c r="A3922">
        <v>2</v>
      </c>
      <c r="B3922">
        <v>1985</v>
      </c>
      <c r="C3922" t="s">
        <v>1342</v>
      </c>
      <c r="D3922">
        <v>1</v>
      </c>
      <c r="E3922">
        <v>86</v>
      </c>
      <c r="F3922">
        <v>1</v>
      </c>
    </row>
    <row r="3923" spans="1:6" x14ac:dyDescent="0.35">
      <c r="A3923">
        <v>2</v>
      </c>
      <c r="B3923">
        <v>1985</v>
      </c>
      <c r="C3923" t="s">
        <v>1342</v>
      </c>
      <c r="D3923">
        <v>1</v>
      </c>
      <c r="E3923">
        <v>88</v>
      </c>
      <c r="F3923">
        <v>1</v>
      </c>
    </row>
    <row r="3924" spans="1:6" x14ac:dyDescent="0.35">
      <c r="A3924">
        <v>2</v>
      </c>
      <c r="B3924">
        <v>1985</v>
      </c>
      <c r="C3924" t="s">
        <v>1342</v>
      </c>
      <c r="D3924">
        <v>1</v>
      </c>
      <c r="E3924">
        <v>90</v>
      </c>
      <c r="F3924">
        <v>1</v>
      </c>
    </row>
    <row r="3925" spans="1:6" x14ac:dyDescent="0.35">
      <c r="A3925">
        <v>2</v>
      </c>
      <c r="B3925">
        <v>1985</v>
      </c>
      <c r="C3925" t="s">
        <v>1342</v>
      </c>
      <c r="D3925">
        <v>1</v>
      </c>
      <c r="E3925">
        <v>92</v>
      </c>
      <c r="F3925">
        <v>1</v>
      </c>
    </row>
    <row r="3926" spans="1:6" x14ac:dyDescent="0.35">
      <c r="A3926">
        <v>2</v>
      </c>
      <c r="B3926">
        <v>1985</v>
      </c>
      <c r="C3926" t="s">
        <v>1342</v>
      </c>
      <c r="D3926">
        <v>1</v>
      </c>
      <c r="E3926">
        <v>94</v>
      </c>
      <c r="F3926">
        <v>1</v>
      </c>
    </row>
    <row r="3927" spans="1:6" x14ac:dyDescent="0.35">
      <c r="A3927">
        <v>2</v>
      </c>
      <c r="B3927">
        <v>1985</v>
      </c>
      <c r="C3927" t="s">
        <v>1343</v>
      </c>
      <c r="D3927">
        <v>1</v>
      </c>
      <c r="E3927">
        <v>0</v>
      </c>
      <c r="F3927">
        <v>0</v>
      </c>
    </row>
    <row r="3928" spans="1:6" x14ac:dyDescent="0.35">
      <c r="A3928">
        <v>2</v>
      </c>
      <c r="B3928">
        <v>1985</v>
      </c>
      <c r="C3928" t="s">
        <v>1343</v>
      </c>
      <c r="D3928">
        <v>1</v>
      </c>
      <c r="E3928">
        <v>1</v>
      </c>
      <c r="F3928">
        <v>1</v>
      </c>
    </row>
    <row r="3929" spans="1:6" x14ac:dyDescent="0.35">
      <c r="A3929">
        <v>2</v>
      </c>
      <c r="B3929">
        <v>1985</v>
      </c>
      <c r="C3929" t="s">
        <v>1343</v>
      </c>
      <c r="D3929">
        <v>1</v>
      </c>
      <c r="E3929">
        <v>2</v>
      </c>
      <c r="F3929">
        <v>1</v>
      </c>
    </row>
    <row r="3930" spans="1:6" x14ac:dyDescent="0.35">
      <c r="A3930">
        <v>2</v>
      </c>
      <c r="B3930">
        <v>1985</v>
      </c>
      <c r="C3930" t="s">
        <v>1343</v>
      </c>
      <c r="D3930">
        <v>1</v>
      </c>
      <c r="E3930">
        <v>3</v>
      </c>
      <c r="F3930">
        <v>1</v>
      </c>
    </row>
    <row r="3931" spans="1:6" x14ac:dyDescent="0.35">
      <c r="A3931">
        <v>2</v>
      </c>
      <c r="B3931">
        <v>1985</v>
      </c>
      <c r="C3931" t="s">
        <v>1343</v>
      </c>
      <c r="D3931">
        <v>1</v>
      </c>
      <c r="E3931">
        <v>4</v>
      </c>
      <c r="F3931">
        <v>1</v>
      </c>
    </row>
    <row r="3932" spans="1:6" x14ac:dyDescent="0.35">
      <c r="A3932">
        <v>2</v>
      </c>
      <c r="B3932">
        <v>1985</v>
      </c>
      <c r="C3932" t="s">
        <v>1343</v>
      </c>
      <c r="D3932">
        <v>1</v>
      </c>
      <c r="E3932">
        <v>5</v>
      </c>
      <c r="F3932">
        <v>1</v>
      </c>
    </row>
    <row r="3933" spans="1:6" x14ac:dyDescent="0.35">
      <c r="A3933">
        <v>2</v>
      </c>
      <c r="B3933">
        <v>1985</v>
      </c>
      <c r="C3933" t="s">
        <v>1343</v>
      </c>
      <c r="D3933">
        <v>1</v>
      </c>
      <c r="E3933">
        <v>6</v>
      </c>
      <c r="F3933">
        <v>1</v>
      </c>
    </row>
    <row r="3934" spans="1:6" x14ac:dyDescent="0.35">
      <c r="A3934">
        <v>2</v>
      </c>
      <c r="B3934">
        <v>1985</v>
      </c>
      <c r="C3934" t="s">
        <v>1343</v>
      </c>
      <c r="D3934">
        <v>1</v>
      </c>
      <c r="E3934">
        <v>7</v>
      </c>
      <c r="F3934">
        <v>1</v>
      </c>
    </row>
    <row r="3935" spans="1:6" x14ac:dyDescent="0.35">
      <c r="A3935">
        <v>2</v>
      </c>
      <c r="B3935">
        <v>1985</v>
      </c>
      <c r="C3935" t="s">
        <v>1343</v>
      </c>
      <c r="D3935">
        <v>1</v>
      </c>
      <c r="E3935">
        <v>8</v>
      </c>
      <c r="F3935">
        <v>1</v>
      </c>
    </row>
    <row r="3936" spans="1:6" x14ac:dyDescent="0.35">
      <c r="A3936">
        <v>2</v>
      </c>
      <c r="B3936">
        <v>1985</v>
      </c>
      <c r="C3936" t="s">
        <v>1343</v>
      </c>
      <c r="D3936">
        <v>1</v>
      </c>
      <c r="E3936">
        <v>9</v>
      </c>
      <c r="F3936">
        <v>1</v>
      </c>
    </row>
    <row r="3937" spans="1:6" x14ac:dyDescent="0.35">
      <c r="A3937">
        <v>2</v>
      </c>
      <c r="B3937">
        <v>1985</v>
      </c>
      <c r="C3937" t="s">
        <v>1343</v>
      </c>
      <c r="D3937">
        <v>1</v>
      </c>
      <c r="E3937">
        <v>10</v>
      </c>
      <c r="F3937">
        <v>1</v>
      </c>
    </row>
    <row r="3938" spans="1:6" x14ac:dyDescent="0.35">
      <c r="A3938">
        <v>2</v>
      </c>
      <c r="B3938">
        <v>1985</v>
      </c>
      <c r="C3938" t="s">
        <v>1343</v>
      </c>
      <c r="D3938">
        <v>1</v>
      </c>
      <c r="E3938">
        <v>11</v>
      </c>
      <c r="F3938">
        <v>1</v>
      </c>
    </row>
    <row r="3939" spans="1:6" x14ac:dyDescent="0.35">
      <c r="A3939">
        <v>2</v>
      </c>
      <c r="B3939">
        <v>1985</v>
      </c>
      <c r="C3939" t="s">
        <v>1343</v>
      </c>
      <c r="D3939">
        <v>1</v>
      </c>
      <c r="E3939">
        <v>12</v>
      </c>
      <c r="F3939">
        <v>1</v>
      </c>
    </row>
    <row r="3940" spans="1:6" x14ac:dyDescent="0.35">
      <c r="A3940">
        <v>2</v>
      </c>
      <c r="B3940">
        <v>1985</v>
      </c>
      <c r="C3940" t="s">
        <v>1343</v>
      </c>
      <c r="D3940">
        <v>1</v>
      </c>
      <c r="E3940">
        <v>13</v>
      </c>
      <c r="F3940">
        <v>1</v>
      </c>
    </row>
    <row r="3941" spans="1:6" x14ac:dyDescent="0.35">
      <c r="A3941">
        <v>2</v>
      </c>
      <c r="B3941">
        <v>1985</v>
      </c>
      <c r="C3941" t="s">
        <v>1343</v>
      </c>
      <c r="D3941">
        <v>1</v>
      </c>
      <c r="E3941">
        <v>14</v>
      </c>
      <c r="F3941">
        <v>1</v>
      </c>
    </row>
    <row r="3942" spans="1:6" x14ac:dyDescent="0.35">
      <c r="A3942">
        <v>2</v>
      </c>
      <c r="B3942">
        <v>1985</v>
      </c>
      <c r="C3942" t="s">
        <v>1343</v>
      </c>
      <c r="D3942">
        <v>1</v>
      </c>
      <c r="E3942">
        <v>15</v>
      </c>
      <c r="F3942">
        <v>1</v>
      </c>
    </row>
    <row r="3943" spans="1:6" x14ac:dyDescent="0.35">
      <c r="A3943">
        <v>2</v>
      </c>
      <c r="B3943">
        <v>1985</v>
      </c>
      <c r="C3943" t="s">
        <v>1343</v>
      </c>
      <c r="D3943">
        <v>1</v>
      </c>
      <c r="E3943">
        <v>16</v>
      </c>
      <c r="F3943">
        <v>1</v>
      </c>
    </row>
    <row r="3944" spans="1:6" x14ac:dyDescent="0.35">
      <c r="A3944">
        <v>2</v>
      </c>
      <c r="B3944">
        <v>1985</v>
      </c>
      <c r="C3944" t="s">
        <v>1343</v>
      </c>
      <c r="D3944">
        <v>1</v>
      </c>
      <c r="E3944">
        <v>17</v>
      </c>
      <c r="F3944">
        <v>1</v>
      </c>
    </row>
    <row r="3945" spans="1:6" x14ac:dyDescent="0.35">
      <c r="A3945">
        <v>2</v>
      </c>
      <c r="B3945">
        <v>1985</v>
      </c>
      <c r="C3945" t="s">
        <v>1343</v>
      </c>
      <c r="D3945">
        <v>1</v>
      </c>
      <c r="E3945">
        <v>18</v>
      </c>
      <c r="F3945">
        <v>1</v>
      </c>
    </row>
    <row r="3946" spans="1:6" x14ac:dyDescent="0.35">
      <c r="A3946">
        <v>2</v>
      </c>
      <c r="B3946">
        <v>1985</v>
      </c>
      <c r="C3946" t="s">
        <v>1343</v>
      </c>
      <c r="D3946">
        <v>1</v>
      </c>
      <c r="E3946">
        <v>19</v>
      </c>
      <c r="F3946">
        <v>1</v>
      </c>
    </row>
    <row r="3947" spans="1:6" x14ac:dyDescent="0.35">
      <c r="A3947">
        <v>2</v>
      </c>
      <c r="B3947">
        <v>1985</v>
      </c>
      <c r="C3947" t="s">
        <v>1343</v>
      </c>
      <c r="D3947">
        <v>1</v>
      </c>
      <c r="E3947">
        <v>20</v>
      </c>
      <c r="F3947">
        <v>1</v>
      </c>
    </row>
    <row r="3948" spans="1:6" x14ac:dyDescent="0.35">
      <c r="A3948">
        <v>2</v>
      </c>
      <c r="B3948">
        <v>1985</v>
      </c>
      <c r="C3948" t="s">
        <v>1343</v>
      </c>
      <c r="D3948">
        <v>1</v>
      </c>
      <c r="E3948">
        <v>21</v>
      </c>
      <c r="F3948">
        <v>1</v>
      </c>
    </row>
    <row r="3949" spans="1:6" x14ac:dyDescent="0.35">
      <c r="A3949">
        <v>2</v>
      </c>
      <c r="B3949">
        <v>1985</v>
      </c>
      <c r="C3949" t="s">
        <v>1343</v>
      </c>
      <c r="D3949">
        <v>1</v>
      </c>
      <c r="E3949">
        <v>22</v>
      </c>
      <c r="F3949">
        <v>1</v>
      </c>
    </row>
    <row r="3950" spans="1:6" x14ac:dyDescent="0.35">
      <c r="A3950">
        <v>2</v>
      </c>
      <c r="B3950">
        <v>1985</v>
      </c>
      <c r="C3950" t="s">
        <v>1343</v>
      </c>
      <c r="D3950">
        <v>1</v>
      </c>
      <c r="E3950">
        <v>23</v>
      </c>
      <c r="F3950">
        <v>1</v>
      </c>
    </row>
    <row r="3951" spans="1:6" x14ac:dyDescent="0.35">
      <c r="A3951">
        <v>2</v>
      </c>
      <c r="B3951">
        <v>1985</v>
      </c>
      <c r="C3951" t="s">
        <v>1343</v>
      </c>
      <c r="D3951">
        <v>1</v>
      </c>
      <c r="E3951">
        <v>24</v>
      </c>
      <c r="F3951">
        <v>1</v>
      </c>
    </row>
    <row r="3952" spans="1:6" x14ac:dyDescent="0.35">
      <c r="A3952">
        <v>2</v>
      </c>
      <c r="B3952">
        <v>1985</v>
      </c>
      <c r="C3952" t="s">
        <v>1343</v>
      </c>
      <c r="D3952">
        <v>1</v>
      </c>
      <c r="E3952">
        <v>25</v>
      </c>
      <c r="F3952">
        <v>1</v>
      </c>
    </row>
    <row r="3953" spans="1:6" x14ac:dyDescent="0.35">
      <c r="A3953">
        <v>2</v>
      </c>
      <c r="B3953">
        <v>1985</v>
      </c>
      <c r="C3953" t="s">
        <v>1343</v>
      </c>
      <c r="D3953">
        <v>1</v>
      </c>
      <c r="E3953">
        <v>26</v>
      </c>
      <c r="F3953">
        <v>1</v>
      </c>
    </row>
    <row r="3954" spans="1:6" x14ac:dyDescent="0.35">
      <c r="A3954">
        <v>2</v>
      </c>
      <c r="B3954">
        <v>1985</v>
      </c>
      <c r="C3954" t="s">
        <v>1343</v>
      </c>
      <c r="D3954">
        <v>1</v>
      </c>
      <c r="E3954">
        <v>27</v>
      </c>
      <c r="F3954">
        <v>1</v>
      </c>
    </row>
    <row r="3955" spans="1:6" x14ac:dyDescent="0.35">
      <c r="A3955">
        <v>2</v>
      </c>
      <c r="B3955">
        <v>1985</v>
      </c>
      <c r="C3955" t="s">
        <v>1343</v>
      </c>
      <c r="D3955">
        <v>1</v>
      </c>
      <c r="E3955">
        <v>28</v>
      </c>
      <c r="F3955">
        <v>1</v>
      </c>
    </row>
    <row r="3956" spans="1:6" x14ac:dyDescent="0.35">
      <c r="A3956">
        <v>2</v>
      </c>
      <c r="B3956">
        <v>1985</v>
      </c>
      <c r="C3956" t="s">
        <v>1343</v>
      </c>
      <c r="D3956">
        <v>1</v>
      </c>
      <c r="E3956">
        <v>29</v>
      </c>
      <c r="F3956">
        <v>1</v>
      </c>
    </row>
    <row r="3957" spans="1:6" x14ac:dyDescent="0.35">
      <c r="A3957">
        <v>2</v>
      </c>
      <c r="B3957">
        <v>1985</v>
      </c>
      <c r="C3957" t="s">
        <v>1343</v>
      </c>
      <c r="D3957">
        <v>1</v>
      </c>
      <c r="E3957">
        <v>30</v>
      </c>
      <c r="F3957">
        <v>1</v>
      </c>
    </row>
    <row r="3958" spans="1:6" x14ac:dyDescent="0.35">
      <c r="A3958">
        <v>2</v>
      </c>
      <c r="B3958">
        <v>2014</v>
      </c>
      <c r="C3958" t="s">
        <v>1342</v>
      </c>
      <c r="D3958">
        <v>1</v>
      </c>
      <c r="E3958">
        <v>4</v>
      </c>
      <c r="F3958" s="2">
        <v>1.30532E-9</v>
      </c>
    </row>
    <row r="3959" spans="1:6" x14ac:dyDescent="0.35">
      <c r="A3959">
        <v>2</v>
      </c>
      <c r="B3959">
        <v>2014</v>
      </c>
      <c r="C3959" t="s">
        <v>1342</v>
      </c>
      <c r="D3959">
        <v>1</v>
      </c>
      <c r="E3959">
        <v>6</v>
      </c>
      <c r="F3959" s="2">
        <v>4.5518699999999999E-9</v>
      </c>
    </row>
    <row r="3960" spans="1:6" x14ac:dyDescent="0.35">
      <c r="A3960">
        <v>2</v>
      </c>
      <c r="B3960">
        <v>2014</v>
      </c>
      <c r="C3960" t="s">
        <v>1342</v>
      </c>
      <c r="D3960">
        <v>1</v>
      </c>
      <c r="E3960">
        <v>8</v>
      </c>
      <c r="F3960" s="2">
        <v>1.5873100000000001E-8</v>
      </c>
    </row>
    <row r="3961" spans="1:6" x14ac:dyDescent="0.35">
      <c r="A3961">
        <v>2</v>
      </c>
      <c r="B3961">
        <v>2014</v>
      </c>
      <c r="C3961" t="s">
        <v>1342</v>
      </c>
      <c r="D3961">
        <v>1</v>
      </c>
      <c r="E3961">
        <v>10</v>
      </c>
      <c r="F3961" s="2">
        <v>5.5352099999999997E-8</v>
      </c>
    </row>
    <row r="3962" spans="1:6" x14ac:dyDescent="0.35">
      <c r="A3962">
        <v>2</v>
      </c>
      <c r="B3962">
        <v>2014</v>
      </c>
      <c r="C3962" t="s">
        <v>1342</v>
      </c>
      <c r="D3962">
        <v>1</v>
      </c>
      <c r="E3962">
        <v>12</v>
      </c>
      <c r="F3962" s="2">
        <v>1.9302099999999999E-7</v>
      </c>
    </row>
    <row r="3963" spans="1:6" x14ac:dyDescent="0.35">
      <c r="A3963">
        <v>2</v>
      </c>
      <c r="B3963">
        <v>2014</v>
      </c>
      <c r="C3963" t="s">
        <v>1342</v>
      </c>
      <c r="D3963">
        <v>1</v>
      </c>
      <c r="E3963">
        <v>14</v>
      </c>
      <c r="F3963" s="2">
        <v>6.7309599999999995E-7</v>
      </c>
    </row>
    <row r="3964" spans="1:6" x14ac:dyDescent="0.35">
      <c r="A3964">
        <v>2</v>
      </c>
      <c r="B3964">
        <v>2014</v>
      </c>
      <c r="C3964" t="s">
        <v>1342</v>
      </c>
      <c r="D3964">
        <v>1</v>
      </c>
      <c r="E3964">
        <v>16</v>
      </c>
      <c r="F3964" s="2">
        <v>2.3471899999999999E-6</v>
      </c>
    </row>
    <row r="3965" spans="1:6" x14ac:dyDescent="0.35">
      <c r="A3965">
        <v>2</v>
      </c>
      <c r="B3965">
        <v>2014</v>
      </c>
      <c r="C3965" t="s">
        <v>1342</v>
      </c>
      <c r="D3965">
        <v>1</v>
      </c>
      <c r="E3965">
        <v>18</v>
      </c>
      <c r="F3965" s="2">
        <v>8.1849800000000007E-6</v>
      </c>
    </row>
    <row r="3966" spans="1:6" x14ac:dyDescent="0.35">
      <c r="A3966">
        <v>2</v>
      </c>
      <c r="B3966">
        <v>2014</v>
      </c>
      <c r="C3966" t="s">
        <v>1342</v>
      </c>
      <c r="D3966">
        <v>1</v>
      </c>
      <c r="E3966">
        <v>20</v>
      </c>
      <c r="F3966" s="2">
        <v>2.8541700000000002E-5</v>
      </c>
    </row>
    <row r="3967" spans="1:6" x14ac:dyDescent="0.35">
      <c r="A3967">
        <v>2</v>
      </c>
      <c r="B3967">
        <v>2014</v>
      </c>
      <c r="C3967" t="s">
        <v>1342</v>
      </c>
      <c r="D3967">
        <v>1</v>
      </c>
      <c r="E3967">
        <v>22</v>
      </c>
      <c r="F3967" s="2">
        <v>9.9522499999999995E-5</v>
      </c>
    </row>
    <row r="3968" spans="1:6" x14ac:dyDescent="0.35">
      <c r="A3968">
        <v>2</v>
      </c>
      <c r="B3968">
        <v>2014</v>
      </c>
      <c r="C3968" t="s">
        <v>1342</v>
      </c>
      <c r="D3968">
        <v>1</v>
      </c>
      <c r="E3968">
        <v>24</v>
      </c>
      <c r="F3968">
        <v>3.4696500000000002E-4</v>
      </c>
    </row>
    <row r="3969" spans="1:6" x14ac:dyDescent="0.35">
      <c r="A3969">
        <v>2</v>
      </c>
      <c r="B3969">
        <v>2014</v>
      </c>
      <c r="C3969" t="s">
        <v>1342</v>
      </c>
      <c r="D3969">
        <v>1</v>
      </c>
      <c r="E3969">
        <v>26</v>
      </c>
      <c r="F3969">
        <v>1.2088800000000001E-3</v>
      </c>
    </row>
    <row r="3970" spans="1:6" x14ac:dyDescent="0.35">
      <c r="A3970">
        <v>2</v>
      </c>
      <c r="B3970">
        <v>2014</v>
      </c>
      <c r="C3970" t="s">
        <v>1342</v>
      </c>
      <c r="D3970">
        <v>1</v>
      </c>
      <c r="E3970">
        <v>28</v>
      </c>
      <c r="F3970">
        <v>4.2029199999999997E-3</v>
      </c>
    </row>
    <row r="3971" spans="1:6" x14ac:dyDescent="0.35">
      <c r="A3971">
        <v>2</v>
      </c>
      <c r="B3971">
        <v>2014</v>
      </c>
      <c r="C3971" t="s">
        <v>1342</v>
      </c>
      <c r="D3971">
        <v>1</v>
      </c>
      <c r="E3971">
        <v>30</v>
      </c>
      <c r="F3971">
        <v>1.4504599999999999E-2</v>
      </c>
    </row>
    <row r="3972" spans="1:6" x14ac:dyDescent="0.35">
      <c r="A3972">
        <v>2</v>
      </c>
      <c r="B3972">
        <v>2014</v>
      </c>
      <c r="C3972" t="s">
        <v>1342</v>
      </c>
      <c r="D3972">
        <v>1</v>
      </c>
      <c r="E3972">
        <v>32</v>
      </c>
      <c r="F3972">
        <v>4.8818800000000002E-2</v>
      </c>
    </row>
    <row r="3973" spans="1:6" x14ac:dyDescent="0.35">
      <c r="A3973">
        <v>2</v>
      </c>
      <c r="B3973">
        <v>2014</v>
      </c>
      <c r="C3973" t="s">
        <v>1342</v>
      </c>
      <c r="D3973">
        <v>1</v>
      </c>
      <c r="E3973">
        <v>34</v>
      </c>
      <c r="F3973">
        <v>0.151807</v>
      </c>
    </row>
    <row r="3974" spans="1:6" x14ac:dyDescent="0.35">
      <c r="A3974">
        <v>2</v>
      </c>
      <c r="B3974">
        <v>2014</v>
      </c>
      <c r="C3974" t="s">
        <v>1342</v>
      </c>
      <c r="D3974">
        <v>1</v>
      </c>
      <c r="E3974">
        <v>36</v>
      </c>
      <c r="F3974">
        <v>0.38428099999999998</v>
      </c>
    </row>
    <row r="3975" spans="1:6" x14ac:dyDescent="0.35">
      <c r="A3975">
        <v>2</v>
      </c>
      <c r="B3975">
        <v>2014</v>
      </c>
      <c r="C3975" t="s">
        <v>1342</v>
      </c>
      <c r="D3975">
        <v>1</v>
      </c>
      <c r="E3975">
        <v>38</v>
      </c>
      <c r="F3975">
        <v>0.68517799999999995</v>
      </c>
    </row>
    <row r="3976" spans="1:6" x14ac:dyDescent="0.35">
      <c r="A3976">
        <v>2</v>
      </c>
      <c r="B3976">
        <v>2014</v>
      </c>
      <c r="C3976" t="s">
        <v>1342</v>
      </c>
      <c r="D3976">
        <v>1</v>
      </c>
      <c r="E3976">
        <v>40</v>
      </c>
      <c r="F3976">
        <v>0.88357799999999997</v>
      </c>
    </row>
    <row r="3977" spans="1:6" x14ac:dyDescent="0.35">
      <c r="A3977">
        <v>2</v>
      </c>
      <c r="B3977">
        <v>2014</v>
      </c>
      <c r="C3977" t="s">
        <v>1342</v>
      </c>
      <c r="D3977">
        <v>1</v>
      </c>
      <c r="E3977">
        <v>42</v>
      </c>
      <c r="F3977">
        <v>0.96359099999999998</v>
      </c>
    </row>
    <row r="3978" spans="1:6" x14ac:dyDescent="0.35">
      <c r="A3978">
        <v>2</v>
      </c>
      <c r="B3978">
        <v>2014</v>
      </c>
      <c r="C3978" t="s">
        <v>1342</v>
      </c>
      <c r="D3978">
        <v>1</v>
      </c>
      <c r="E3978">
        <v>44</v>
      </c>
      <c r="F3978">
        <v>0.98928099999999997</v>
      </c>
    </row>
    <row r="3979" spans="1:6" x14ac:dyDescent="0.35">
      <c r="A3979">
        <v>2</v>
      </c>
      <c r="B3979">
        <v>2014</v>
      </c>
      <c r="C3979" t="s">
        <v>1342</v>
      </c>
      <c r="D3979">
        <v>1</v>
      </c>
      <c r="E3979">
        <v>46</v>
      </c>
      <c r="F3979">
        <v>0.99690199999999995</v>
      </c>
    </row>
    <row r="3980" spans="1:6" x14ac:dyDescent="0.35">
      <c r="A3980">
        <v>2</v>
      </c>
      <c r="B3980">
        <v>2014</v>
      </c>
      <c r="C3980" t="s">
        <v>1342</v>
      </c>
      <c r="D3980">
        <v>1</v>
      </c>
      <c r="E3980">
        <v>48</v>
      </c>
      <c r="F3980">
        <v>0.99911000000000005</v>
      </c>
    </row>
    <row r="3981" spans="1:6" x14ac:dyDescent="0.35">
      <c r="A3981">
        <v>2</v>
      </c>
      <c r="B3981">
        <v>2014</v>
      </c>
      <c r="C3981" t="s">
        <v>1342</v>
      </c>
      <c r="D3981">
        <v>1</v>
      </c>
      <c r="E3981">
        <v>50</v>
      </c>
      <c r="F3981">
        <v>0.99974499999999999</v>
      </c>
    </row>
    <row r="3982" spans="1:6" x14ac:dyDescent="0.35">
      <c r="A3982">
        <v>2</v>
      </c>
      <c r="B3982">
        <v>2014</v>
      </c>
      <c r="C3982" t="s">
        <v>1342</v>
      </c>
      <c r="D3982">
        <v>1</v>
      </c>
      <c r="E3982">
        <v>52</v>
      </c>
      <c r="F3982">
        <v>0.99992700000000001</v>
      </c>
    </row>
    <row r="3983" spans="1:6" x14ac:dyDescent="0.35">
      <c r="A3983">
        <v>2</v>
      </c>
      <c r="B3983">
        <v>2014</v>
      </c>
      <c r="C3983" t="s">
        <v>1342</v>
      </c>
      <c r="D3983">
        <v>1</v>
      </c>
      <c r="E3983">
        <v>54</v>
      </c>
      <c r="F3983">
        <v>0.99997899999999995</v>
      </c>
    </row>
    <row r="3984" spans="1:6" x14ac:dyDescent="0.35">
      <c r="A3984">
        <v>2</v>
      </c>
      <c r="B3984">
        <v>2014</v>
      </c>
      <c r="C3984" t="s">
        <v>1342</v>
      </c>
      <c r="D3984">
        <v>1</v>
      </c>
      <c r="E3984">
        <v>56</v>
      </c>
      <c r="F3984">
        <v>0.99999400000000005</v>
      </c>
    </row>
    <row r="3985" spans="1:6" x14ac:dyDescent="0.35">
      <c r="A3985">
        <v>2</v>
      </c>
      <c r="B3985">
        <v>2014</v>
      </c>
      <c r="C3985" t="s">
        <v>1342</v>
      </c>
      <c r="D3985">
        <v>1</v>
      </c>
      <c r="E3985">
        <v>58</v>
      </c>
      <c r="F3985">
        <v>0.99999800000000005</v>
      </c>
    </row>
    <row r="3986" spans="1:6" x14ac:dyDescent="0.35">
      <c r="A3986">
        <v>2</v>
      </c>
      <c r="B3986">
        <v>2014</v>
      </c>
      <c r="C3986" t="s">
        <v>1342</v>
      </c>
      <c r="D3986">
        <v>1</v>
      </c>
      <c r="E3986">
        <v>60</v>
      </c>
      <c r="F3986">
        <v>1</v>
      </c>
    </row>
    <row r="3987" spans="1:6" x14ac:dyDescent="0.35">
      <c r="A3987">
        <v>2</v>
      </c>
      <c r="B3987">
        <v>2014</v>
      </c>
      <c r="C3987" t="s">
        <v>1342</v>
      </c>
      <c r="D3987">
        <v>1</v>
      </c>
      <c r="E3987">
        <v>62</v>
      </c>
      <c r="F3987">
        <v>1</v>
      </c>
    </row>
    <row r="3988" spans="1:6" x14ac:dyDescent="0.35">
      <c r="A3988">
        <v>2</v>
      </c>
      <c r="B3988">
        <v>2014</v>
      </c>
      <c r="C3988" t="s">
        <v>1342</v>
      </c>
      <c r="D3988">
        <v>1</v>
      </c>
      <c r="E3988">
        <v>64</v>
      </c>
      <c r="F3988">
        <v>1</v>
      </c>
    </row>
    <row r="3989" spans="1:6" x14ac:dyDescent="0.35">
      <c r="A3989">
        <v>2</v>
      </c>
      <c r="B3989">
        <v>2014</v>
      </c>
      <c r="C3989" t="s">
        <v>1342</v>
      </c>
      <c r="D3989">
        <v>1</v>
      </c>
      <c r="E3989">
        <v>66</v>
      </c>
      <c r="F3989">
        <v>1</v>
      </c>
    </row>
    <row r="3990" spans="1:6" x14ac:dyDescent="0.35">
      <c r="A3990">
        <v>2</v>
      </c>
      <c r="B3990">
        <v>2014</v>
      </c>
      <c r="C3990" t="s">
        <v>1342</v>
      </c>
      <c r="D3990">
        <v>1</v>
      </c>
      <c r="E3990">
        <v>68</v>
      </c>
      <c r="F3990">
        <v>1</v>
      </c>
    </row>
    <row r="3991" spans="1:6" x14ac:dyDescent="0.35">
      <c r="A3991">
        <v>2</v>
      </c>
      <c r="B3991">
        <v>2014</v>
      </c>
      <c r="C3991" t="s">
        <v>1342</v>
      </c>
      <c r="D3991">
        <v>1</v>
      </c>
      <c r="E3991">
        <v>70</v>
      </c>
      <c r="F3991">
        <v>1</v>
      </c>
    </row>
    <row r="3992" spans="1:6" x14ac:dyDescent="0.35">
      <c r="A3992">
        <v>2</v>
      </c>
      <c r="B3992">
        <v>2014</v>
      </c>
      <c r="C3992" t="s">
        <v>1342</v>
      </c>
      <c r="D3992">
        <v>1</v>
      </c>
      <c r="E3992">
        <v>72</v>
      </c>
      <c r="F3992">
        <v>1</v>
      </c>
    </row>
    <row r="3993" spans="1:6" x14ac:dyDescent="0.35">
      <c r="A3993">
        <v>2</v>
      </c>
      <c r="B3993">
        <v>2014</v>
      </c>
      <c r="C3993" t="s">
        <v>1342</v>
      </c>
      <c r="D3993">
        <v>1</v>
      </c>
      <c r="E3993">
        <v>74</v>
      </c>
      <c r="F3993">
        <v>1</v>
      </c>
    </row>
    <row r="3994" spans="1:6" x14ac:dyDescent="0.35">
      <c r="A3994">
        <v>2</v>
      </c>
      <c r="B3994">
        <v>2014</v>
      </c>
      <c r="C3994" t="s">
        <v>1342</v>
      </c>
      <c r="D3994">
        <v>1</v>
      </c>
      <c r="E3994">
        <v>76</v>
      </c>
      <c r="F3994">
        <v>1</v>
      </c>
    </row>
    <row r="3995" spans="1:6" x14ac:dyDescent="0.35">
      <c r="A3995">
        <v>2</v>
      </c>
      <c r="B3995">
        <v>2014</v>
      </c>
      <c r="C3995" t="s">
        <v>1342</v>
      </c>
      <c r="D3995">
        <v>1</v>
      </c>
      <c r="E3995">
        <v>78</v>
      </c>
      <c r="F3995">
        <v>1</v>
      </c>
    </row>
    <row r="3996" spans="1:6" x14ac:dyDescent="0.35">
      <c r="A3996">
        <v>2</v>
      </c>
      <c r="B3996">
        <v>2014</v>
      </c>
      <c r="C3996" t="s">
        <v>1342</v>
      </c>
      <c r="D3996">
        <v>1</v>
      </c>
      <c r="E3996">
        <v>80</v>
      </c>
      <c r="F3996">
        <v>1</v>
      </c>
    </row>
    <row r="3997" spans="1:6" x14ac:dyDescent="0.35">
      <c r="A3997">
        <v>2</v>
      </c>
      <c r="B3997">
        <v>2014</v>
      </c>
      <c r="C3997" t="s">
        <v>1342</v>
      </c>
      <c r="D3997">
        <v>1</v>
      </c>
      <c r="E3997">
        <v>82</v>
      </c>
      <c r="F3997">
        <v>1</v>
      </c>
    </row>
    <row r="3998" spans="1:6" x14ac:dyDescent="0.35">
      <c r="A3998">
        <v>2</v>
      </c>
      <c r="B3998">
        <v>2014</v>
      </c>
      <c r="C3998" t="s">
        <v>1342</v>
      </c>
      <c r="D3998">
        <v>1</v>
      </c>
      <c r="E3998">
        <v>84</v>
      </c>
      <c r="F3998">
        <v>1</v>
      </c>
    </row>
    <row r="3999" spans="1:6" x14ac:dyDescent="0.35">
      <c r="A3999">
        <v>2</v>
      </c>
      <c r="B3999">
        <v>2014</v>
      </c>
      <c r="C3999" t="s">
        <v>1342</v>
      </c>
      <c r="D3999">
        <v>1</v>
      </c>
      <c r="E3999">
        <v>86</v>
      </c>
      <c r="F3999">
        <v>1</v>
      </c>
    </row>
    <row r="4000" spans="1:6" x14ac:dyDescent="0.35">
      <c r="A4000">
        <v>2</v>
      </c>
      <c r="B4000">
        <v>2014</v>
      </c>
      <c r="C4000" t="s">
        <v>1342</v>
      </c>
      <c r="D4000">
        <v>1</v>
      </c>
      <c r="E4000">
        <v>88</v>
      </c>
      <c r="F4000">
        <v>1</v>
      </c>
    </row>
    <row r="4001" spans="1:6" x14ac:dyDescent="0.35">
      <c r="A4001">
        <v>2</v>
      </c>
      <c r="B4001">
        <v>2014</v>
      </c>
      <c r="C4001" t="s">
        <v>1342</v>
      </c>
      <c r="D4001">
        <v>1</v>
      </c>
      <c r="E4001">
        <v>90</v>
      </c>
      <c r="F4001">
        <v>1</v>
      </c>
    </row>
    <row r="4002" spans="1:6" x14ac:dyDescent="0.35">
      <c r="A4002">
        <v>2</v>
      </c>
      <c r="B4002">
        <v>2014</v>
      </c>
      <c r="C4002" t="s">
        <v>1342</v>
      </c>
      <c r="D4002">
        <v>1</v>
      </c>
      <c r="E4002">
        <v>92</v>
      </c>
      <c r="F4002">
        <v>1</v>
      </c>
    </row>
    <row r="4003" spans="1:6" x14ac:dyDescent="0.35">
      <c r="A4003">
        <v>2</v>
      </c>
      <c r="B4003">
        <v>2014</v>
      </c>
      <c r="C4003" t="s">
        <v>1342</v>
      </c>
      <c r="D4003">
        <v>1</v>
      </c>
      <c r="E4003">
        <v>94</v>
      </c>
      <c r="F4003">
        <v>1</v>
      </c>
    </row>
    <row r="4004" spans="1:6" x14ac:dyDescent="0.35">
      <c r="A4004">
        <v>2</v>
      </c>
      <c r="B4004">
        <v>2015</v>
      </c>
      <c r="C4004" t="s">
        <v>1342</v>
      </c>
      <c r="D4004">
        <v>1</v>
      </c>
      <c r="E4004">
        <v>4</v>
      </c>
      <c r="F4004" s="2">
        <v>5.6364400000000003E-27</v>
      </c>
    </row>
    <row r="4005" spans="1:6" x14ac:dyDescent="0.35">
      <c r="A4005">
        <v>2</v>
      </c>
      <c r="B4005">
        <v>2015</v>
      </c>
      <c r="C4005" t="s">
        <v>1342</v>
      </c>
      <c r="D4005">
        <v>1</v>
      </c>
      <c r="E4005">
        <v>6</v>
      </c>
      <c r="F4005" s="2">
        <v>7.1422300000000002E-26</v>
      </c>
    </row>
    <row r="4006" spans="1:6" x14ac:dyDescent="0.35">
      <c r="A4006">
        <v>2</v>
      </c>
      <c r="B4006">
        <v>2015</v>
      </c>
      <c r="C4006" t="s">
        <v>1342</v>
      </c>
      <c r="D4006">
        <v>1</v>
      </c>
      <c r="E4006">
        <v>8</v>
      </c>
      <c r="F4006" s="2">
        <v>2.0128999999999999E-24</v>
      </c>
    </row>
    <row r="4007" spans="1:6" x14ac:dyDescent="0.35">
      <c r="A4007">
        <v>2</v>
      </c>
      <c r="B4007">
        <v>2015</v>
      </c>
      <c r="C4007" t="s">
        <v>1342</v>
      </c>
      <c r="D4007">
        <v>1</v>
      </c>
      <c r="E4007">
        <v>10</v>
      </c>
      <c r="F4007" s="2">
        <v>5.6729600000000004E-23</v>
      </c>
    </row>
    <row r="4008" spans="1:6" x14ac:dyDescent="0.35">
      <c r="A4008">
        <v>2</v>
      </c>
      <c r="B4008">
        <v>2015</v>
      </c>
      <c r="C4008" t="s">
        <v>1342</v>
      </c>
      <c r="D4008">
        <v>1</v>
      </c>
      <c r="E4008">
        <v>12</v>
      </c>
      <c r="F4008" s="2">
        <v>1.5988099999999999E-21</v>
      </c>
    </row>
    <row r="4009" spans="1:6" x14ac:dyDescent="0.35">
      <c r="A4009">
        <v>2</v>
      </c>
      <c r="B4009">
        <v>2015</v>
      </c>
      <c r="C4009" t="s">
        <v>1342</v>
      </c>
      <c r="D4009">
        <v>1</v>
      </c>
      <c r="E4009">
        <v>14</v>
      </c>
      <c r="F4009" s="2">
        <v>4.5059400000000001E-20</v>
      </c>
    </row>
    <row r="4010" spans="1:6" x14ac:dyDescent="0.35">
      <c r="A4010">
        <v>2</v>
      </c>
      <c r="B4010">
        <v>2015</v>
      </c>
      <c r="C4010" t="s">
        <v>1342</v>
      </c>
      <c r="D4010">
        <v>1</v>
      </c>
      <c r="E4010">
        <v>16</v>
      </c>
      <c r="F4010" s="2">
        <v>1.26991E-18</v>
      </c>
    </row>
    <row r="4011" spans="1:6" x14ac:dyDescent="0.35">
      <c r="A4011">
        <v>2</v>
      </c>
      <c r="B4011">
        <v>2015</v>
      </c>
      <c r="C4011" t="s">
        <v>1342</v>
      </c>
      <c r="D4011">
        <v>1</v>
      </c>
      <c r="E4011">
        <v>18</v>
      </c>
      <c r="F4011" s="2">
        <v>3.5789899999999998E-17</v>
      </c>
    </row>
    <row r="4012" spans="1:6" x14ac:dyDescent="0.35">
      <c r="A4012">
        <v>2</v>
      </c>
      <c r="B4012">
        <v>2015</v>
      </c>
      <c r="C4012" t="s">
        <v>1342</v>
      </c>
      <c r="D4012">
        <v>1</v>
      </c>
      <c r="E4012">
        <v>20</v>
      </c>
      <c r="F4012" s="2">
        <v>1.0086700000000001E-15</v>
      </c>
    </row>
    <row r="4013" spans="1:6" x14ac:dyDescent="0.35">
      <c r="A4013">
        <v>2</v>
      </c>
      <c r="B4013">
        <v>2015</v>
      </c>
      <c r="C4013" t="s">
        <v>1342</v>
      </c>
      <c r="D4013">
        <v>1</v>
      </c>
      <c r="E4013">
        <v>22</v>
      </c>
      <c r="F4013" s="2">
        <v>2.8427299999999999E-14</v>
      </c>
    </row>
    <row r="4014" spans="1:6" x14ac:dyDescent="0.35">
      <c r="A4014">
        <v>2</v>
      </c>
      <c r="B4014">
        <v>2015</v>
      </c>
      <c r="C4014" t="s">
        <v>1342</v>
      </c>
      <c r="D4014">
        <v>1</v>
      </c>
      <c r="E4014">
        <v>24</v>
      </c>
      <c r="F4014" s="2">
        <v>8.0116799999999996E-13</v>
      </c>
    </row>
    <row r="4015" spans="1:6" x14ac:dyDescent="0.35">
      <c r="A4015">
        <v>2</v>
      </c>
      <c r="B4015">
        <v>2015</v>
      </c>
      <c r="C4015" t="s">
        <v>1342</v>
      </c>
      <c r="D4015">
        <v>1</v>
      </c>
      <c r="E4015">
        <v>26</v>
      </c>
      <c r="F4015" s="2">
        <v>2.2579300000000001E-11</v>
      </c>
    </row>
    <row r="4016" spans="1:6" x14ac:dyDescent="0.35">
      <c r="A4016">
        <v>2</v>
      </c>
      <c r="B4016">
        <v>2015</v>
      </c>
      <c r="C4016" t="s">
        <v>1342</v>
      </c>
      <c r="D4016">
        <v>1</v>
      </c>
      <c r="E4016">
        <v>28</v>
      </c>
      <c r="F4016" s="2">
        <v>6.3635400000000001E-10</v>
      </c>
    </row>
    <row r="4017" spans="1:6" x14ac:dyDescent="0.35">
      <c r="A4017">
        <v>2</v>
      </c>
      <c r="B4017">
        <v>2015</v>
      </c>
      <c r="C4017" t="s">
        <v>1342</v>
      </c>
      <c r="D4017">
        <v>1</v>
      </c>
      <c r="E4017">
        <v>30</v>
      </c>
      <c r="F4017" s="2">
        <v>1.7934399999999999E-8</v>
      </c>
    </row>
    <row r="4018" spans="1:6" x14ac:dyDescent="0.35">
      <c r="A4018">
        <v>2</v>
      </c>
      <c r="B4018">
        <v>2015</v>
      </c>
      <c r="C4018" t="s">
        <v>1342</v>
      </c>
      <c r="D4018">
        <v>1</v>
      </c>
      <c r="E4018">
        <v>32</v>
      </c>
      <c r="F4018" s="2">
        <v>5.0544500000000004E-7</v>
      </c>
    </row>
    <row r="4019" spans="1:6" x14ac:dyDescent="0.35">
      <c r="A4019">
        <v>2</v>
      </c>
      <c r="B4019">
        <v>2015</v>
      </c>
      <c r="C4019" t="s">
        <v>1342</v>
      </c>
      <c r="D4019">
        <v>1</v>
      </c>
      <c r="E4019">
        <v>34</v>
      </c>
      <c r="F4019" s="2">
        <v>1.42448E-5</v>
      </c>
    </row>
    <row r="4020" spans="1:6" x14ac:dyDescent="0.35">
      <c r="A4020">
        <v>2</v>
      </c>
      <c r="B4020">
        <v>2015</v>
      </c>
      <c r="C4020" t="s">
        <v>1342</v>
      </c>
      <c r="D4020">
        <v>1</v>
      </c>
      <c r="E4020">
        <v>36</v>
      </c>
      <c r="F4020">
        <v>4.0130599999999998E-4</v>
      </c>
    </row>
    <row r="4021" spans="1:6" x14ac:dyDescent="0.35">
      <c r="A4021">
        <v>2</v>
      </c>
      <c r="B4021">
        <v>2015</v>
      </c>
      <c r="C4021" t="s">
        <v>1342</v>
      </c>
      <c r="D4021">
        <v>1</v>
      </c>
      <c r="E4021">
        <v>38</v>
      </c>
      <c r="F4021">
        <v>1.1188E-2</v>
      </c>
    </row>
    <row r="4022" spans="1:6" x14ac:dyDescent="0.35">
      <c r="A4022">
        <v>2</v>
      </c>
      <c r="B4022">
        <v>2015</v>
      </c>
      <c r="C4022" t="s">
        <v>1342</v>
      </c>
      <c r="D4022">
        <v>1</v>
      </c>
      <c r="E4022">
        <v>40</v>
      </c>
      <c r="F4022">
        <v>0.24177999999999999</v>
      </c>
    </row>
    <row r="4023" spans="1:6" x14ac:dyDescent="0.35">
      <c r="A4023">
        <v>2</v>
      </c>
      <c r="B4023">
        <v>2015</v>
      </c>
      <c r="C4023" t="s">
        <v>1342</v>
      </c>
      <c r="D4023">
        <v>1</v>
      </c>
      <c r="E4023">
        <v>42</v>
      </c>
      <c r="F4023">
        <v>0.89986999999999995</v>
      </c>
    </row>
    <row r="4024" spans="1:6" x14ac:dyDescent="0.35">
      <c r="A4024">
        <v>2</v>
      </c>
      <c r="B4024">
        <v>2015</v>
      </c>
      <c r="C4024" t="s">
        <v>1342</v>
      </c>
      <c r="D4024">
        <v>1</v>
      </c>
      <c r="E4024">
        <v>44</v>
      </c>
      <c r="F4024">
        <v>0.99606700000000004</v>
      </c>
    </row>
    <row r="4025" spans="1:6" x14ac:dyDescent="0.35">
      <c r="A4025">
        <v>2</v>
      </c>
      <c r="B4025">
        <v>2015</v>
      </c>
      <c r="C4025" t="s">
        <v>1342</v>
      </c>
      <c r="D4025">
        <v>1</v>
      </c>
      <c r="E4025">
        <v>46</v>
      </c>
      <c r="F4025">
        <v>0.99985999999999997</v>
      </c>
    </row>
    <row r="4026" spans="1:6" x14ac:dyDescent="0.35">
      <c r="A4026">
        <v>2</v>
      </c>
      <c r="B4026">
        <v>2015</v>
      </c>
      <c r="C4026" t="s">
        <v>1342</v>
      </c>
      <c r="D4026">
        <v>1</v>
      </c>
      <c r="E4026">
        <v>48</v>
      </c>
      <c r="F4026">
        <v>0.99999499999999997</v>
      </c>
    </row>
    <row r="4027" spans="1:6" x14ac:dyDescent="0.35">
      <c r="A4027">
        <v>2</v>
      </c>
      <c r="B4027">
        <v>2015</v>
      </c>
      <c r="C4027" t="s">
        <v>1342</v>
      </c>
      <c r="D4027">
        <v>1</v>
      </c>
      <c r="E4027">
        <v>50</v>
      </c>
      <c r="F4027">
        <v>1</v>
      </c>
    </row>
    <row r="4028" spans="1:6" x14ac:dyDescent="0.35">
      <c r="A4028">
        <v>2</v>
      </c>
      <c r="B4028">
        <v>2015</v>
      </c>
      <c r="C4028" t="s">
        <v>1342</v>
      </c>
      <c r="D4028">
        <v>1</v>
      </c>
      <c r="E4028">
        <v>52</v>
      </c>
      <c r="F4028">
        <v>1</v>
      </c>
    </row>
    <row r="4029" spans="1:6" x14ac:dyDescent="0.35">
      <c r="A4029">
        <v>2</v>
      </c>
      <c r="B4029">
        <v>2015</v>
      </c>
      <c r="C4029" t="s">
        <v>1342</v>
      </c>
      <c r="D4029">
        <v>1</v>
      </c>
      <c r="E4029">
        <v>54</v>
      </c>
      <c r="F4029">
        <v>1</v>
      </c>
    </row>
    <row r="4030" spans="1:6" x14ac:dyDescent="0.35">
      <c r="A4030">
        <v>2</v>
      </c>
      <c r="B4030">
        <v>2015</v>
      </c>
      <c r="C4030" t="s">
        <v>1342</v>
      </c>
      <c r="D4030">
        <v>1</v>
      </c>
      <c r="E4030">
        <v>56</v>
      </c>
      <c r="F4030">
        <v>1</v>
      </c>
    </row>
    <row r="4031" spans="1:6" x14ac:dyDescent="0.35">
      <c r="A4031">
        <v>2</v>
      </c>
      <c r="B4031">
        <v>2015</v>
      </c>
      <c r="C4031" t="s">
        <v>1342</v>
      </c>
      <c r="D4031">
        <v>1</v>
      </c>
      <c r="E4031">
        <v>58</v>
      </c>
      <c r="F4031">
        <v>1</v>
      </c>
    </row>
    <row r="4032" spans="1:6" x14ac:dyDescent="0.35">
      <c r="A4032">
        <v>2</v>
      </c>
      <c r="B4032">
        <v>2015</v>
      </c>
      <c r="C4032" t="s">
        <v>1342</v>
      </c>
      <c r="D4032">
        <v>1</v>
      </c>
      <c r="E4032">
        <v>60</v>
      </c>
      <c r="F4032">
        <v>1</v>
      </c>
    </row>
    <row r="4033" spans="1:6" x14ac:dyDescent="0.35">
      <c r="A4033">
        <v>2</v>
      </c>
      <c r="B4033">
        <v>2015</v>
      </c>
      <c r="C4033" t="s">
        <v>1342</v>
      </c>
      <c r="D4033">
        <v>1</v>
      </c>
      <c r="E4033">
        <v>62</v>
      </c>
      <c r="F4033">
        <v>1</v>
      </c>
    </row>
    <row r="4034" spans="1:6" x14ac:dyDescent="0.35">
      <c r="A4034">
        <v>2</v>
      </c>
      <c r="B4034">
        <v>2015</v>
      </c>
      <c r="C4034" t="s">
        <v>1342</v>
      </c>
      <c r="D4034">
        <v>1</v>
      </c>
      <c r="E4034">
        <v>64</v>
      </c>
      <c r="F4034">
        <v>1</v>
      </c>
    </row>
    <row r="4035" spans="1:6" x14ac:dyDescent="0.35">
      <c r="A4035">
        <v>2</v>
      </c>
      <c r="B4035">
        <v>2015</v>
      </c>
      <c r="C4035" t="s">
        <v>1342</v>
      </c>
      <c r="D4035">
        <v>1</v>
      </c>
      <c r="E4035">
        <v>66</v>
      </c>
      <c r="F4035">
        <v>1</v>
      </c>
    </row>
    <row r="4036" spans="1:6" x14ac:dyDescent="0.35">
      <c r="A4036">
        <v>2</v>
      </c>
      <c r="B4036">
        <v>2015</v>
      </c>
      <c r="C4036" t="s">
        <v>1342</v>
      </c>
      <c r="D4036">
        <v>1</v>
      </c>
      <c r="E4036">
        <v>68</v>
      </c>
      <c r="F4036">
        <v>1</v>
      </c>
    </row>
    <row r="4037" spans="1:6" x14ac:dyDescent="0.35">
      <c r="A4037">
        <v>2</v>
      </c>
      <c r="B4037">
        <v>2015</v>
      </c>
      <c r="C4037" t="s">
        <v>1342</v>
      </c>
      <c r="D4037">
        <v>1</v>
      </c>
      <c r="E4037">
        <v>70</v>
      </c>
      <c r="F4037">
        <v>1</v>
      </c>
    </row>
    <row r="4038" spans="1:6" x14ac:dyDescent="0.35">
      <c r="A4038">
        <v>2</v>
      </c>
      <c r="B4038">
        <v>2015</v>
      </c>
      <c r="C4038" t="s">
        <v>1342</v>
      </c>
      <c r="D4038">
        <v>1</v>
      </c>
      <c r="E4038">
        <v>72</v>
      </c>
      <c r="F4038">
        <v>1</v>
      </c>
    </row>
    <row r="4039" spans="1:6" x14ac:dyDescent="0.35">
      <c r="A4039">
        <v>2</v>
      </c>
      <c r="B4039">
        <v>2015</v>
      </c>
      <c r="C4039" t="s">
        <v>1342</v>
      </c>
      <c r="D4039">
        <v>1</v>
      </c>
      <c r="E4039">
        <v>74</v>
      </c>
      <c r="F4039">
        <v>1</v>
      </c>
    </row>
    <row r="4040" spans="1:6" x14ac:dyDescent="0.35">
      <c r="A4040">
        <v>2</v>
      </c>
      <c r="B4040">
        <v>2015</v>
      </c>
      <c r="C4040" t="s">
        <v>1342</v>
      </c>
      <c r="D4040">
        <v>1</v>
      </c>
      <c r="E4040">
        <v>76</v>
      </c>
      <c r="F4040">
        <v>1</v>
      </c>
    </row>
    <row r="4041" spans="1:6" x14ac:dyDescent="0.35">
      <c r="A4041">
        <v>2</v>
      </c>
      <c r="B4041">
        <v>2015</v>
      </c>
      <c r="C4041" t="s">
        <v>1342</v>
      </c>
      <c r="D4041">
        <v>1</v>
      </c>
      <c r="E4041">
        <v>78</v>
      </c>
      <c r="F4041">
        <v>1</v>
      </c>
    </row>
    <row r="4042" spans="1:6" x14ac:dyDescent="0.35">
      <c r="A4042">
        <v>2</v>
      </c>
      <c r="B4042">
        <v>2015</v>
      </c>
      <c r="C4042" t="s">
        <v>1342</v>
      </c>
      <c r="D4042">
        <v>1</v>
      </c>
      <c r="E4042">
        <v>80</v>
      </c>
      <c r="F4042">
        <v>1</v>
      </c>
    </row>
    <row r="4043" spans="1:6" x14ac:dyDescent="0.35">
      <c r="A4043">
        <v>2</v>
      </c>
      <c r="B4043">
        <v>2015</v>
      </c>
      <c r="C4043" t="s">
        <v>1342</v>
      </c>
      <c r="D4043">
        <v>1</v>
      </c>
      <c r="E4043">
        <v>82</v>
      </c>
      <c r="F4043">
        <v>1</v>
      </c>
    </row>
    <row r="4044" spans="1:6" x14ac:dyDescent="0.35">
      <c r="A4044">
        <v>2</v>
      </c>
      <c r="B4044">
        <v>2015</v>
      </c>
      <c r="C4044" t="s">
        <v>1342</v>
      </c>
      <c r="D4044">
        <v>1</v>
      </c>
      <c r="E4044">
        <v>84</v>
      </c>
      <c r="F4044">
        <v>1</v>
      </c>
    </row>
    <row r="4045" spans="1:6" x14ac:dyDescent="0.35">
      <c r="A4045">
        <v>2</v>
      </c>
      <c r="B4045">
        <v>2015</v>
      </c>
      <c r="C4045" t="s">
        <v>1342</v>
      </c>
      <c r="D4045">
        <v>1</v>
      </c>
      <c r="E4045">
        <v>86</v>
      </c>
      <c r="F4045">
        <v>1</v>
      </c>
    </row>
    <row r="4046" spans="1:6" x14ac:dyDescent="0.35">
      <c r="A4046">
        <v>2</v>
      </c>
      <c r="B4046">
        <v>2015</v>
      </c>
      <c r="C4046" t="s">
        <v>1342</v>
      </c>
      <c r="D4046">
        <v>1</v>
      </c>
      <c r="E4046">
        <v>88</v>
      </c>
      <c r="F4046">
        <v>1</v>
      </c>
    </row>
    <row r="4047" spans="1:6" x14ac:dyDescent="0.35">
      <c r="A4047">
        <v>2</v>
      </c>
      <c r="B4047">
        <v>2015</v>
      </c>
      <c r="C4047" t="s">
        <v>1342</v>
      </c>
      <c r="D4047">
        <v>1</v>
      </c>
      <c r="E4047">
        <v>90</v>
      </c>
      <c r="F4047">
        <v>1</v>
      </c>
    </row>
    <row r="4048" spans="1:6" x14ac:dyDescent="0.35">
      <c r="A4048">
        <v>2</v>
      </c>
      <c r="B4048">
        <v>2015</v>
      </c>
      <c r="C4048" t="s">
        <v>1342</v>
      </c>
      <c r="D4048">
        <v>1</v>
      </c>
      <c r="E4048">
        <v>92</v>
      </c>
      <c r="F4048">
        <v>1</v>
      </c>
    </row>
    <row r="4049" spans="1:6" x14ac:dyDescent="0.35">
      <c r="A4049">
        <v>2</v>
      </c>
      <c r="B4049">
        <v>2015</v>
      </c>
      <c r="C4049" t="s">
        <v>1342</v>
      </c>
      <c r="D4049">
        <v>1</v>
      </c>
      <c r="E4049">
        <v>94</v>
      </c>
      <c r="F4049">
        <v>1</v>
      </c>
    </row>
    <row r="4050" spans="1:6" x14ac:dyDescent="0.35">
      <c r="A4050">
        <v>2</v>
      </c>
      <c r="B4050">
        <v>2019</v>
      </c>
      <c r="C4050" t="s">
        <v>1342</v>
      </c>
      <c r="D4050">
        <v>1</v>
      </c>
      <c r="E4050">
        <v>4</v>
      </c>
      <c r="F4050" s="2">
        <v>5.6364400000000003E-27</v>
      </c>
    </row>
    <row r="4051" spans="1:6" x14ac:dyDescent="0.35">
      <c r="A4051">
        <v>2</v>
      </c>
      <c r="B4051">
        <v>2019</v>
      </c>
      <c r="C4051" t="s">
        <v>1342</v>
      </c>
      <c r="D4051">
        <v>1</v>
      </c>
      <c r="E4051">
        <v>6</v>
      </c>
      <c r="F4051" s="2">
        <v>7.1422300000000002E-26</v>
      </c>
    </row>
    <row r="4052" spans="1:6" x14ac:dyDescent="0.35">
      <c r="A4052">
        <v>2</v>
      </c>
      <c r="B4052">
        <v>2019</v>
      </c>
      <c r="C4052" t="s">
        <v>1342</v>
      </c>
      <c r="D4052">
        <v>1</v>
      </c>
      <c r="E4052">
        <v>8</v>
      </c>
      <c r="F4052" s="2">
        <v>2.0128999999999999E-24</v>
      </c>
    </row>
    <row r="4053" spans="1:6" x14ac:dyDescent="0.35">
      <c r="A4053">
        <v>2</v>
      </c>
      <c r="B4053">
        <v>2019</v>
      </c>
      <c r="C4053" t="s">
        <v>1342</v>
      </c>
      <c r="D4053">
        <v>1</v>
      </c>
      <c r="E4053">
        <v>10</v>
      </c>
      <c r="F4053" s="2">
        <v>5.6729600000000004E-23</v>
      </c>
    </row>
    <row r="4054" spans="1:6" x14ac:dyDescent="0.35">
      <c r="A4054">
        <v>2</v>
      </c>
      <c r="B4054">
        <v>2019</v>
      </c>
      <c r="C4054" t="s">
        <v>1342</v>
      </c>
      <c r="D4054">
        <v>1</v>
      </c>
      <c r="E4054">
        <v>12</v>
      </c>
      <c r="F4054" s="2">
        <v>1.5988099999999999E-21</v>
      </c>
    </row>
    <row r="4055" spans="1:6" x14ac:dyDescent="0.35">
      <c r="A4055">
        <v>2</v>
      </c>
      <c r="B4055">
        <v>2019</v>
      </c>
      <c r="C4055" t="s">
        <v>1342</v>
      </c>
      <c r="D4055">
        <v>1</v>
      </c>
      <c r="E4055">
        <v>14</v>
      </c>
      <c r="F4055" s="2">
        <v>4.5059400000000001E-20</v>
      </c>
    </row>
    <row r="4056" spans="1:6" x14ac:dyDescent="0.35">
      <c r="A4056">
        <v>2</v>
      </c>
      <c r="B4056">
        <v>2019</v>
      </c>
      <c r="C4056" t="s">
        <v>1342</v>
      </c>
      <c r="D4056">
        <v>1</v>
      </c>
      <c r="E4056">
        <v>16</v>
      </c>
      <c r="F4056" s="2">
        <v>1.26991E-18</v>
      </c>
    </row>
    <row r="4057" spans="1:6" x14ac:dyDescent="0.35">
      <c r="A4057">
        <v>2</v>
      </c>
      <c r="B4057">
        <v>2019</v>
      </c>
      <c r="C4057" t="s">
        <v>1342</v>
      </c>
      <c r="D4057">
        <v>1</v>
      </c>
      <c r="E4057">
        <v>18</v>
      </c>
      <c r="F4057" s="2">
        <v>3.5789899999999998E-17</v>
      </c>
    </row>
    <row r="4058" spans="1:6" x14ac:dyDescent="0.35">
      <c r="A4058">
        <v>2</v>
      </c>
      <c r="B4058">
        <v>2019</v>
      </c>
      <c r="C4058" t="s">
        <v>1342</v>
      </c>
      <c r="D4058">
        <v>1</v>
      </c>
      <c r="E4058">
        <v>20</v>
      </c>
      <c r="F4058" s="2">
        <v>1.0086700000000001E-15</v>
      </c>
    </row>
    <row r="4059" spans="1:6" x14ac:dyDescent="0.35">
      <c r="A4059">
        <v>2</v>
      </c>
      <c r="B4059">
        <v>2019</v>
      </c>
      <c r="C4059" t="s">
        <v>1342</v>
      </c>
      <c r="D4059">
        <v>1</v>
      </c>
      <c r="E4059">
        <v>22</v>
      </c>
      <c r="F4059" s="2">
        <v>2.8427299999999999E-14</v>
      </c>
    </row>
    <row r="4060" spans="1:6" x14ac:dyDescent="0.35">
      <c r="A4060">
        <v>2</v>
      </c>
      <c r="B4060">
        <v>2019</v>
      </c>
      <c r="C4060" t="s">
        <v>1342</v>
      </c>
      <c r="D4060">
        <v>1</v>
      </c>
      <c r="E4060">
        <v>24</v>
      </c>
      <c r="F4060" s="2">
        <v>8.0116799999999996E-13</v>
      </c>
    </row>
    <row r="4061" spans="1:6" x14ac:dyDescent="0.35">
      <c r="A4061">
        <v>2</v>
      </c>
      <c r="B4061">
        <v>2019</v>
      </c>
      <c r="C4061" t="s">
        <v>1342</v>
      </c>
      <c r="D4061">
        <v>1</v>
      </c>
      <c r="E4061">
        <v>26</v>
      </c>
      <c r="F4061" s="2">
        <v>2.2579300000000001E-11</v>
      </c>
    </row>
    <row r="4062" spans="1:6" x14ac:dyDescent="0.35">
      <c r="A4062">
        <v>2</v>
      </c>
      <c r="B4062">
        <v>2019</v>
      </c>
      <c r="C4062" t="s">
        <v>1342</v>
      </c>
      <c r="D4062">
        <v>1</v>
      </c>
      <c r="E4062">
        <v>28</v>
      </c>
      <c r="F4062" s="2">
        <v>6.3635400000000001E-10</v>
      </c>
    </row>
    <row r="4063" spans="1:6" x14ac:dyDescent="0.35">
      <c r="A4063">
        <v>2</v>
      </c>
      <c r="B4063">
        <v>2019</v>
      </c>
      <c r="C4063" t="s">
        <v>1342</v>
      </c>
      <c r="D4063">
        <v>1</v>
      </c>
      <c r="E4063">
        <v>30</v>
      </c>
      <c r="F4063" s="2">
        <v>1.7934399999999999E-8</v>
      </c>
    </row>
    <row r="4064" spans="1:6" x14ac:dyDescent="0.35">
      <c r="A4064">
        <v>2</v>
      </c>
      <c r="B4064">
        <v>2019</v>
      </c>
      <c r="C4064" t="s">
        <v>1342</v>
      </c>
      <c r="D4064">
        <v>1</v>
      </c>
      <c r="E4064">
        <v>32</v>
      </c>
      <c r="F4064" s="2">
        <v>5.0544500000000004E-7</v>
      </c>
    </row>
    <row r="4065" spans="1:6" x14ac:dyDescent="0.35">
      <c r="A4065">
        <v>2</v>
      </c>
      <c r="B4065">
        <v>2019</v>
      </c>
      <c r="C4065" t="s">
        <v>1342</v>
      </c>
      <c r="D4065">
        <v>1</v>
      </c>
      <c r="E4065">
        <v>34</v>
      </c>
      <c r="F4065" s="2">
        <v>1.42448E-5</v>
      </c>
    </row>
    <row r="4066" spans="1:6" x14ac:dyDescent="0.35">
      <c r="A4066">
        <v>2</v>
      </c>
      <c r="B4066">
        <v>2019</v>
      </c>
      <c r="C4066" t="s">
        <v>1342</v>
      </c>
      <c r="D4066">
        <v>1</v>
      </c>
      <c r="E4066">
        <v>36</v>
      </c>
      <c r="F4066">
        <v>4.0130599999999998E-4</v>
      </c>
    </row>
    <row r="4067" spans="1:6" x14ac:dyDescent="0.35">
      <c r="A4067">
        <v>2</v>
      </c>
      <c r="B4067">
        <v>2019</v>
      </c>
      <c r="C4067" t="s">
        <v>1342</v>
      </c>
      <c r="D4067">
        <v>1</v>
      </c>
      <c r="E4067">
        <v>38</v>
      </c>
      <c r="F4067">
        <v>1.1188E-2</v>
      </c>
    </row>
    <row r="4068" spans="1:6" x14ac:dyDescent="0.35">
      <c r="A4068">
        <v>2</v>
      </c>
      <c r="B4068">
        <v>2019</v>
      </c>
      <c r="C4068" t="s">
        <v>1342</v>
      </c>
      <c r="D4068">
        <v>1</v>
      </c>
      <c r="E4068">
        <v>40</v>
      </c>
      <c r="F4068">
        <v>0.24177999999999999</v>
      </c>
    </row>
    <row r="4069" spans="1:6" x14ac:dyDescent="0.35">
      <c r="A4069">
        <v>2</v>
      </c>
      <c r="B4069">
        <v>2019</v>
      </c>
      <c r="C4069" t="s">
        <v>1342</v>
      </c>
      <c r="D4069">
        <v>1</v>
      </c>
      <c r="E4069">
        <v>42</v>
      </c>
      <c r="F4069">
        <v>0.89986999999999995</v>
      </c>
    </row>
    <row r="4070" spans="1:6" x14ac:dyDescent="0.35">
      <c r="A4070">
        <v>2</v>
      </c>
      <c r="B4070">
        <v>2019</v>
      </c>
      <c r="C4070" t="s">
        <v>1342</v>
      </c>
      <c r="D4070">
        <v>1</v>
      </c>
      <c r="E4070">
        <v>44</v>
      </c>
      <c r="F4070">
        <v>0.99606700000000004</v>
      </c>
    </row>
    <row r="4071" spans="1:6" x14ac:dyDescent="0.35">
      <c r="A4071">
        <v>2</v>
      </c>
      <c r="B4071">
        <v>2019</v>
      </c>
      <c r="C4071" t="s">
        <v>1342</v>
      </c>
      <c r="D4071">
        <v>1</v>
      </c>
      <c r="E4071">
        <v>46</v>
      </c>
      <c r="F4071">
        <v>0.99985999999999997</v>
      </c>
    </row>
    <row r="4072" spans="1:6" x14ac:dyDescent="0.35">
      <c r="A4072">
        <v>2</v>
      </c>
      <c r="B4072">
        <v>2019</v>
      </c>
      <c r="C4072" t="s">
        <v>1342</v>
      </c>
      <c r="D4072">
        <v>1</v>
      </c>
      <c r="E4072">
        <v>48</v>
      </c>
      <c r="F4072">
        <v>0.99999499999999997</v>
      </c>
    </row>
    <row r="4073" spans="1:6" x14ac:dyDescent="0.35">
      <c r="A4073">
        <v>2</v>
      </c>
      <c r="B4073">
        <v>2019</v>
      </c>
      <c r="C4073" t="s">
        <v>1342</v>
      </c>
      <c r="D4073">
        <v>1</v>
      </c>
      <c r="E4073">
        <v>50</v>
      </c>
      <c r="F4073">
        <v>1</v>
      </c>
    </row>
    <row r="4074" spans="1:6" x14ac:dyDescent="0.35">
      <c r="A4074">
        <v>2</v>
      </c>
      <c r="B4074">
        <v>2019</v>
      </c>
      <c r="C4074" t="s">
        <v>1342</v>
      </c>
      <c r="D4074">
        <v>1</v>
      </c>
      <c r="E4074">
        <v>52</v>
      </c>
      <c r="F4074">
        <v>1</v>
      </c>
    </row>
    <row r="4075" spans="1:6" x14ac:dyDescent="0.35">
      <c r="A4075">
        <v>2</v>
      </c>
      <c r="B4075">
        <v>2019</v>
      </c>
      <c r="C4075" t="s">
        <v>1342</v>
      </c>
      <c r="D4075">
        <v>1</v>
      </c>
      <c r="E4075">
        <v>54</v>
      </c>
      <c r="F4075">
        <v>1</v>
      </c>
    </row>
    <row r="4076" spans="1:6" x14ac:dyDescent="0.35">
      <c r="A4076">
        <v>2</v>
      </c>
      <c r="B4076">
        <v>2019</v>
      </c>
      <c r="C4076" t="s">
        <v>1342</v>
      </c>
      <c r="D4076">
        <v>1</v>
      </c>
      <c r="E4076">
        <v>56</v>
      </c>
      <c r="F4076">
        <v>1</v>
      </c>
    </row>
    <row r="4077" spans="1:6" x14ac:dyDescent="0.35">
      <c r="A4077">
        <v>2</v>
      </c>
      <c r="B4077">
        <v>2019</v>
      </c>
      <c r="C4077" t="s">
        <v>1342</v>
      </c>
      <c r="D4077">
        <v>1</v>
      </c>
      <c r="E4077">
        <v>58</v>
      </c>
      <c r="F4077">
        <v>1</v>
      </c>
    </row>
    <row r="4078" spans="1:6" x14ac:dyDescent="0.35">
      <c r="A4078">
        <v>2</v>
      </c>
      <c r="B4078">
        <v>2019</v>
      </c>
      <c r="C4078" t="s">
        <v>1342</v>
      </c>
      <c r="D4078">
        <v>1</v>
      </c>
      <c r="E4078">
        <v>60</v>
      </c>
      <c r="F4078">
        <v>1</v>
      </c>
    </row>
    <row r="4079" spans="1:6" x14ac:dyDescent="0.35">
      <c r="A4079">
        <v>2</v>
      </c>
      <c r="B4079">
        <v>2019</v>
      </c>
      <c r="C4079" t="s">
        <v>1342</v>
      </c>
      <c r="D4079">
        <v>1</v>
      </c>
      <c r="E4079">
        <v>62</v>
      </c>
      <c r="F4079">
        <v>1</v>
      </c>
    </row>
    <row r="4080" spans="1:6" x14ac:dyDescent="0.35">
      <c r="A4080">
        <v>2</v>
      </c>
      <c r="B4080">
        <v>2019</v>
      </c>
      <c r="C4080" t="s">
        <v>1342</v>
      </c>
      <c r="D4080">
        <v>1</v>
      </c>
      <c r="E4080">
        <v>64</v>
      </c>
      <c r="F4080">
        <v>1</v>
      </c>
    </row>
    <row r="4081" spans="1:6" x14ac:dyDescent="0.35">
      <c r="A4081">
        <v>2</v>
      </c>
      <c r="B4081">
        <v>2019</v>
      </c>
      <c r="C4081" t="s">
        <v>1342</v>
      </c>
      <c r="D4081">
        <v>1</v>
      </c>
      <c r="E4081">
        <v>66</v>
      </c>
      <c r="F4081">
        <v>1</v>
      </c>
    </row>
    <row r="4082" spans="1:6" x14ac:dyDescent="0.35">
      <c r="A4082">
        <v>2</v>
      </c>
      <c r="B4082">
        <v>2019</v>
      </c>
      <c r="C4082" t="s">
        <v>1342</v>
      </c>
      <c r="D4082">
        <v>1</v>
      </c>
      <c r="E4082">
        <v>68</v>
      </c>
      <c r="F4082">
        <v>1</v>
      </c>
    </row>
    <row r="4083" spans="1:6" x14ac:dyDescent="0.35">
      <c r="A4083">
        <v>2</v>
      </c>
      <c r="B4083">
        <v>2019</v>
      </c>
      <c r="C4083" t="s">
        <v>1342</v>
      </c>
      <c r="D4083">
        <v>1</v>
      </c>
      <c r="E4083">
        <v>70</v>
      </c>
      <c r="F4083">
        <v>1</v>
      </c>
    </row>
    <row r="4084" spans="1:6" x14ac:dyDescent="0.35">
      <c r="A4084">
        <v>2</v>
      </c>
      <c r="B4084">
        <v>2019</v>
      </c>
      <c r="C4084" t="s">
        <v>1342</v>
      </c>
      <c r="D4084">
        <v>1</v>
      </c>
      <c r="E4084">
        <v>72</v>
      </c>
      <c r="F4084">
        <v>1</v>
      </c>
    </row>
    <row r="4085" spans="1:6" x14ac:dyDescent="0.35">
      <c r="A4085">
        <v>2</v>
      </c>
      <c r="B4085">
        <v>2019</v>
      </c>
      <c r="C4085" t="s">
        <v>1342</v>
      </c>
      <c r="D4085">
        <v>1</v>
      </c>
      <c r="E4085">
        <v>74</v>
      </c>
      <c r="F4085">
        <v>1</v>
      </c>
    </row>
    <row r="4086" spans="1:6" x14ac:dyDescent="0.35">
      <c r="A4086">
        <v>2</v>
      </c>
      <c r="B4086">
        <v>2019</v>
      </c>
      <c r="C4086" t="s">
        <v>1342</v>
      </c>
      <c r="D4086">
        <v>1</v>
      </c>
      <c r="E4086">
        <v>76</v>
      </c>
      <c r="F4086">
        <v>1</v>
      </c>
    </row>
    <row r="4087" spans="1:6" x14ac:dyDescent="0.35">
      <c r="A4087">
        <v>2</v>
      </c>
      <c r="B4087">
        <v>2019</v>
      </c>
      <c r="C4087" t="s">
        <v>1342</v>
      </c>
      <c r="D4087">
        <v>1</v>
      </c>
      <c r="E4087">
        <v>78</v>
      </c>
      <c r="F4087">
        <v>1</v>
      </c>
    </row>
    <row r="4088" spans="1:6" x14ac:dyDescent="0.35">
      <c r="A4088">
        <v>2</v>
      </c>
      <c r="B4088">
        <v>2019</v>
      </c>
      <c r="C4088" t="s">
        <v>1342</v>
      </c>
      <c r="D4088">
        <v>1</v>
      </c>
      <c r="E4088">
        <v>80</v>
      </c>
      <c r="F4088">
        <v>1</v>
      </c>
    </row>
    <row r="4089" spans="1:6" x14ac:dyDescent="0.35">
      <c r="A4089">
        <v>2</v>
      </c>
      <c r="B4089">
        <v>2019</v>
      </c>
      <c r="C4089" t="s">
        <v>1342</v>
      </c>
      <c r="D4089">
        <v>1</v>
      </c>
      <c r="E4089">
        <v>82</v>
      </c>
      <c r="F4089">
        <v>1</v>
      </c>
    </row>
    <row r="4090" spans="1:6" x14ac:dyDescent="0.35">
      <c r="A4090">
        <v>2</v>
      </c>
      <c r="B4090">
        <v>2019</v>
      </c>
      <c r="C4090" t="s">
        <v>1342</v>
      </c>
      <c r="D4090">
        <v>1</v>
      </c>
      <c r="E4090">
        <v>84</v>
      </c>
      <c r="F4090">
        <v>1</v>
      </c>
    </row>
    <row r="4091" spans="1:6" x14ac:dyDescent="0.35">
      <c r="A4091">
        <v>2</v>
      </c>
      <c r="B4091">
        <v>2019</v>
      </c>
      <c r="C4091" t="s">
        <v>1342</v>
      </c>
      <c r="D4091">
        <v>1</v>
      </c>
      <c r="E4091">
        <v>86</v>
      </c>
      <c r="F4091">
        <v>1</v>
      </c>
    </row>
    <row r="4092" spans="1:6" x14ac:dyDescent="0.35">
      <c r="A4092">
        <v>2</v>
      </c>
      <c r="B4092">
        <v>2019</v>
      </c>
      <c r="C4092" t="s">
        <v>1342</v>
      </c>
      <c r="D4092">
        <v>1</v>
      </c>
      <c r="E4092">
        <v>88</v>
      </c>
      <c r="F4092">
        <v>1</v>
      </c>
    </row>
    <row r="4093" spans="1:6" x14ac:dyDescent="0.35">
      <c r="A4093">
        <v>2</v>
      </c>
      <c r="B4093">
        <v>2019</v>
      </c>
      <c r="C4093" t="s">
        <v>1342</v>
      </c>
      <c r="D4093">
        <v>1</v>
      </c>
      <c r="E4093">
        <v>90</v>
      </c>
      <c r="F4093">
        <v>1</v>
      </c>
    </row>
    <row r="4094" spans="1:6" x14ac:dyDescent="0.35">
      <c r="A4094">
        <v>2</v>
      </c>
      <c r="B4094">
        <v>2019</v>
      </c>
      <c r="C4094" t="s">
        <v>1342</v>
      </c>
      <c r="D4094">
        <v>1</v>
      </c>
      <c r="E4094">
        <v>92</v>
      </c>
      <c r="F4094">
        <v>1</v>
      </c>
    </row>
    <row r="4095" spans="1:6" x14ac:dyDescent="0.35">
      <c r="A4095">
        <v>2</v>
      </c>
      <c r="B4095">
        <v>2019</v>
      </c>
      <c r="C4095" t="s">
        <v>1342</v>
      </c>
      <c r="D4095">
        <v>1</v>
      </c>
      <c r="E4095">
        <v>94</v>
      </c>
      <c r="F4095">
        <v>1</v>
      </c>
    </row>
    <row r="4096" spans="1:6" x14ac:dyDescent="0.35">
      <c r="A4096">
        <v>3</v>
      </c>
      <c r="B4096">
        <v>1982</v>
      </c>
      <c r="C4096" t="s">
        <v>1342</v>
      </c>
      <c r="D4096">
        <v>1</v>
      </c>
      <c r="E4096">
        <v>4</v>
      </c>
      <c r="F4096" s="2">
        <v>2.36753E-11</v>
      </c>
    </row>
    <row r="4097" spans="1:6" x14ac:dyDescent="0.35">
      <c r="A4097">
        <v>3</v>
      </c>
      <c r="B4097">
        <v>1982</v>
      </c>
      <c r="C4097" t="s">
        <v>1342</v>
      </c>
      <c r="D4097">
        <v>1</v>
      </c>
      <c r="E4097">
        <v>6</v>
      </c>
      <c r="F4097" s="2">
        <v>8.7546500000000006E-11</v>
      </c>
    </row>
    <row r="4098" spans="1:6" x14ac:dyDescent="0.35">
      <c r="A4098">
        <v>3</v>
      </c>
      <c r="B4098">
        <v>1982</v>
      </c>
      <c r="C4098" t="s">
        <v>1342</v>
      </c>
      <c r="D4098">
        <v>1</v>
      </c>
      <c r="E4098">
        <v>8</v>
      </c>
      <c r="F4098" s="2">
        <v>3.2372900000000002E-10</v>
      </c>
    </row>
    <row r="4099" spans="1:6" x14ac:dyDescent="0.35">
      <c r="A4099">
        <v>3</v>
      </c>
      <c r="B4099">
        <v>1982</v>
      </c>
      <c r="C4099" t="s">
        <v>1342</v>
      </c>
      <c r="D4099">
        <v>1</v>
      </c>
      <c r="E4099">
        <v>10</v>
      </c>
      <c r="F4099" s="2">
        <v>1.19708E-9</v>
      </c>
    </row>
    <row r="4100" spans="1:6" x14ac:dyDescent="0.35">
      <c r="A4100">
        <v>3</v>
      </c>
      <c r="B4100">
        <v>1982</v>
      </c>
      <c r="C4100" t="s">
        <v>1342</v>
      </c>
      <c r="D4100">
        <v>1</v>
      </c>
      <c r="E4100">
        <v>12</v>
      </c>
      <c r="F4100" s="2">
        <v>4.4265600000000001E-9</v>
      </c>
    </row>
    <row r="4101" spans="1:6" x14ac:dyDescent="0.35">
      <c r="A4101">
        <v>3</v>
      </c>
      <c r="B4101">
        <v>1982</v>
      </c>
      <c r="C4101" t="s">
        <v>1342</v>
      </c>
      <c r="D4101">
        <v>1</v>
      </c>
      <c r="E4101">
        <v>14</v>
      </c>
      <c r="F4101" s="2">
        <v>1.6368499999999999E-8</v>
      </c>
    </row>
    <row r="4102" spans="1:6" x14ac:dyDescent="0.35">
      <c r="A4102">
        <v>3</v>
      </c>
      <c r="B4102">
        <v>1982</v>
      </c>
      <c r="C4102" t="s">
        <v>1342</v>
      </c>
      <c r="D4102">
        <v>1</v>
      </c>
      <c r="E4102">
        <v>16</v>
      </c>
      <c r="F4102" s="2">
        <v>6.05273E-8</v>
      </c>
    </row>
    <row r="4103" spans="1:6" x14ac:dyDescent="0.35">
      <c r="A4103">
        <v>3</v>
      </c>
      <c r="B4103">
        <v>1982</v>
      </c>
      <c r="C4103" t="s">
        <v>1342</v>
      </c>
      <c r="D4103">
        <v>1</v>
      </c>
      <c r="E4103">
        <v>18</v>
      </c>
      <c r="F4103" s="2">
        <v>2.23817E-7</v>
      </c>
    </row>
    <row r="4104" spans="1:6" x14ac:dyDescent="0.35">
      <c r="A4104">
        <v>3</v>
      </c>
      <c r="B4104">
        <v>1982</v>
      </c>
      <c r="C4104" t="s">
        <v>1342</v>
      </c>
      <c r="D4104">
        <v>1</v>
      </c>
      <c r="E4104">
        <v>20</v>
      </c>
      <c r="F4104" s="2">
        <v>8.2762899999999998E-7</v>
      </c>
    </row>
    <row r="4105" spans="1:6" x14ac:dyDescent="0.35">
      <c r="A4105">
        <v>3</v>
      </c>
      <c r="B4105">
        <v>1982</v>
      </c>
      <c r="C4105" t="s">
        <v>1342</v>
      </c>
      <c r="D4105">
        <v>1</v>
      </c>
      <c r="E4105">
        <v>22</v>
      </c>
      <c r="F4105" s="2">
        <v>3.0603900000000001E-6</v>
      </c>
    </row>
    <row r="4106" spans="1:6" x14ac:dyDescent="0.35">
      <c r="A4106">
        <v>3</v>
      </c>
      <c r="B4106">
        <v>1982</v>
      </c>
      <c r="C4106" t="s">
        <v>1342</v>
      </c>
      <c r="D4106">
        <v>1</v>
      </c>
      <c r="E4106">
        <v>24</v>
      </c>
      <c r="F4106" s="2">
        <v>1.1316599999999999E-5</v>
      </c>
    </row>
    <row r="4107" spans="1:6" x14ac:dyDescent="0.35">
      <c r="A4107">
        <v>3</v>
      </c>
      <c r="B4107">
        <v>1982</v>
      </c>
      <c r="C4107" t="s">
        <v>1342</v>
      </c>
      <c r="D4107">
        <v>1</v>
      </c>
      <c r="E4107">
        <v>26</v>
      </c>
      <c r="F4107" s="2">
        <v>4.1845199999999997E-5</v>
      </c>
    </row>
    <row r="4108" spans="1:6" x14ac:dyDescent="0.35">
      <c r="A4108">
        <v>3</v>
      </c>
      <c r="B4108">
        <v>1982</v>
      </c>
      <c r="C4108" t="s">
        <v>1342</v>
      </c>
      <c r="D4108">
        <v>1</v>
      </c>
      <c r="E4108">
        <v>28</v>
      </c>
      <c r="F4108" s="2">
        <v>1.5471699999999999E-4</v>
      </c>
    </row>
    <row r="4109" spans="1:6" x14ac:dyDescent="0.35">
      <c r="A4109">
        <v>3</v>
      </c>
      <c r="B4109">
        <v>1982</v>
      </c>
      <c r="C4109" t="s">
        <v>1342</v>
      </c>
      <c r="D4109">
        <v>1</v>
      </c>
      <c r="E4109">
        <v>30</v>
      </c>
      <c r="F4109">
        <v>5.7187399999999999E-4</v>
      </c>
    </row>
    <row r="4110" spans="1:6" x14ac:dyDescent="0.35">
      <c r="A4110">
        <v>3</v>
      </c>
      <c r="B4110">
        <v>1982</v>
      </c>
      <c r="C4110" t="s">
        <v>1342</v>
      </c>
      <c r="D4110">
        <v>1</v>
      </c>
      <c r="E4110">
        <v>32</v>
      </c>
      <c r="F4110">
        <v>2.1114100000000002E-3</v>
      </c>
    </row>
    <row r="4111" spans="1:6" x14ac:dyDescent="0.35">
      <c r="A4111">
        <v>3</v>
      </c>
      <c r="B4111">
        <v>1982</v>
      </c>
      <c r="C4111" t="s">
        <v>1342</v>
      </c>
      <c r="D4111">
        <v>1</v>
      </c>
      <c r="E4111">
        <v>34</v>
      </c>
      <c r="F4111">
        <v>7.7633399999999997E-3</v>
      </c>
    </row>
    <row r="4112" spans="1:6" x14ac:dyDescent="0.35">
      <c r="A4112">
        <v>3</v>
      </c>
      <c r="B4112">
        <v>1982</v>
      </c>
      <c r="C4112" t="s">
        <v>1342</v>
      </c>
      <c r="D4112">
        <v>1</v>
      </c>
      <c r="E4112">
        <v>36</v>
      </c>
      <c r="F4112">
        <v>2.8118299999999999E-2</v>
      </c>
    </row>
    <row r="4113" spans="1:6" x14ac:dyDescent="0.35">
      <c r="A4113">
        <v>3</v>
      </c>
      <c r="B4113">
        <v>1982</v>
      </c>
      <c r="C4113" t="s">
        <v>1342</v>
      </c>
      <c r="D4113">
        <v>1</v>
      </c>
      <c r="E4113">
        <v>38</v>
      </c>
      <c r="F4113">
        <v>9.6644499999999994E-2</v>
      </c>
    </row>
    <row r="4114" spans="1:6" x14ac:dyDescent="0.35">
      <c r="A4114">
        <v>3</v>
      </c>
      <c r="B4114">
        <v>1982</v>
      </c>
      <c r="C4114" t="s">
        <v>1342</v>
      </c>
      <c r="D4114">
        <v>1</v>
      </c>
      <c r="E4114">
        <v>40</v>
      </c>
      <c r="F4114">
        <v>0.28346399999999999</v>
      </c>
    </row>
    <row r="4115" spans="1:6" x14ac:dyDescent="0.35">
      <c r="A4115">
        <v>3</v>
      </c>
      <c r="B4115">
        <v>1982</v>
      </c>
      <c r="C4115" t="s">
        <v>1342</v>
      </c>
      <c r="D4115">
        <v>1</v>
      </c>
      <c r="E4115">
        <v>42</v>
      </c>
      <c r="F4115">
        <v>0.59396800000000005</v>
      </c>
    </row>
    <row r="4116" spans="1:6" x14ac:dyDescent="0.35">
      <c r="A4116">
        <v>3</v>
      </c>
      <c r="B4116">
        <v>1982</v>
      </c>
      <c r="C4116" t="s">
        <v>1342</v>
      </c>
      <c r="D4116">
        <v>1</v>
      </c>
      <c r="E4116">
        <v>44</v>
      </c>
      <c r="F4116">
        <v>0.84397800000000001</v>
      </c>
    </row>
    <row r="4117" spans="1:6" x14ac:dyDescent="0.35">
      <c r="A4117">
        <v>3</v>
      </c>
      <c r="B4117">
        <v>1982</v>
      </c>
      <c r="C4117" t="s">
        <v>1342</v>
      </c>
      <c r="D4117">
        <v>1</v>
      </c>
      <c r="E4117">
        <v>46</v>
      </c>
      <c r="F4117">
        <v>0.95238699999999998</v>
      </c>
    </row>
    <row r="4118" spans="1:6" x14ac:dyDescent="0.35">
      <c r="A4118">
        <v>3</v>
      </c>
      <c r="B4118">
        <v>1982</v>
      </c>
      <c r="C4118" t="s">
        <v>1342</v>
      </c>
      <c r="D4118">
        <v>1</v>
      </c>
      <c r="E4118">
        <v>48</v>
      </c>
      <c r="F4118">
        <v>0.98666100000000001</v>
      </c>
    </row>
    <row r="4119" spans="1:6" x14ac:dyDescent="0.35">
      <c r="A4119">
        <v>3</v>
      </c>
      <c r="B4119">
        <v>1982</v>
      </c>
      <c r="C4119" t="s">
        <v>1342</v>
      </c>
      <c r="D4119">
        <v>1</v>
      </c>
      <c r="E4119">
        <v>50</v>
      </c>
      <c r="F4119">
        <v>0.99635700000000005</v>
      </c>
    </row>
    <row r="4120" spans="1:6" x14ac:dyDescent="0.35">
      <c r="A4120">
        <v>3</v>
      </c>
      <c r="B4120">
        <v>1982</v>
      </c>
      <c r="C4120" t="s">
        <v>1342</v>
      </c>
      <c r="D4120">
        <v>1</v>
      </c>
      <c r="E4120">
        <v>52</v>
      </c>
      <c r="F4120">
        <v>0.99901200000000001</v>
      </c>
    </row>
    <row r="4121" spans="1:6" x14ac:dyDescent="0.35">
      <c r="A4121">
        <v>3</v>
      </c>
      <c r="B4121">
        <v>1982</v>
      </c>
      <c r="C4121" t="s">
        <v>1342</v>
      </c>
      <c r="D4121">
        <v>1</v>
      </c>
      <c r="E4121">
        <v>54</v>
      </c>
      <c r="F4121">
        <v>0.99973299999999998</v>
      </c>
    </row>
    <row r="4122" spans="1:6" x14ac:dyDescent="0.35">
      <c r="A4122">
        <v>3</v>
      </c>
      <c r="B4122">
        <v>1982</v>
      </c>
      <c r="C4122" t="s">
        <v>1342</v>
      </c>
      <c r="D4122">
        <v>1</v>
      </c>
      <c r="E4122">
        <v>56</v>
      </c>
      <c r="F4122">
        <v>0.99992800000000004</v>
      </c>
    </row>
    <row r="4123" spans="1:6" x14ac:dyDescent="0.35">
      <c r="A4123">
        <v>3</v>
      </c>
      <c r="B4123">
        <v>1982</v>
      </c>
      <c r="C4123" t="s">
        <v>1342</v>
      </c>
      <c r="D4123">
        <v>1</v>
      </c>
      <c r="E4123">
        <v>58</v>
      </c>
      <c r="F4123">
        <v>0.99997999999999998</v>
      </c>
    </row>
    <row r="4124" spans="1:6" x14ac:dyDescent="0.35">
      <c r="A4124">
        <v>3</v>
      </c>
      <c r="B4124">
        <v>1982</v>
      </c>
      <c r="C4124" t="s">
        <v>1342</v>
      </c>
      <c r="D4124">
        <v>1</v>
      </c>
      <c r="E4124">
        <v>60</v>
      </c>
      <c r="F4124">
        <v>0.99999499999999997</v>
      </c>
    </row>
    <row r="4125" spans="1:6" x14ac:dyDescent="0.35">
      <c r="A4125">
        <v>3</v>
      </c>
      <c r="B4125">
        <v>1982</v>
      </c>
      <c r="C4125" t="s">
        <v>1342</v>
      </c>
      <c r="D4125">
        <v>1</v>
      </c>
      <c r="E4125">
        <v>62</v>
      </c>
      <c r="F4125">
        <v>0.99999899999999997</v>
      </c>
    </row>
    <row r="4126" spans="1:6" x14ac:dyDescent="0.35">
      <c r="A4126">
        <v>3</v>
      </c>
      <c r="B4126">
        <v>1982</v>
      </c>
      <c r="C4126" t="s">
        <v>1342</v>
      </c>
      <c r="D4126">
        <v>1</v>
      </c>
      <c r="E4126">
        <v>64</v>
      </c>
      <c r="F4126">
        <v>1</v>
      </c>
    </row>
    <row r="4127" spans="1:6" x14ac:dyDescent="0.35">
      <c r="A4127">
        <v>3</v>
      </c>
      <c r="B4127">
        <v>1982</v>
      </c>
      <c r="C4127" t="s">
        <v>1342</v>
      </c>
      <c r="D4127">
        <v>1</v>
      </c>
      <c r="E4127">
        <v>66</v>
      </c>
      <c r="F4127">
        <v>1</v>
      </c>
    </row>
    <row r="4128" spans="1:6" x14ac:dyDescent="0.35">
      <c r="A4128">
        <v>3</v>
      </c>
      <c r="B4128">
        <v>1982</v>
      </c>
      <c r="C4128" t="s">
        <v>1342</v>
      </c>
      <c r="D4128">
        <v>1</v>
      </c>
      <c r="E4128">
        <v>68</v>
      </c>
      <c r="F4128">
        <v>1</v>
      </c>
    </row>
    <row r="4129" spans="1:6" x14ac:dyDescent="0.35">
      <c r="A4129">
        <v>3</v>
      </c>
      <c r="B4129">
        <v>1982</v>
      </c>
      <c r="C4129" t="s">
        <v>1342</v>
      </c>
      <c r="D4129">
        <v>1</v>
      </c>
      <c r="E4129">
        <v>70</v>
      </c>
      <c r="F4129">
        <v>1</v>
      </c>
    </row>
    <row r="4130" spans="1:6" x14ac:dyDescent="0.35">
      <c r="A4130">
        <v>3</v>
      </c>
      <c r="B4130">
        <v>1982</v>
      </c>
      <c r="C4130" t="s">
        <v>1342</v>
      </c>
      <c r="D4130">
        <v>1</v>
      </c>
      <c r="E4130">
        <v>72</v>
      </c>
      <c r="F4130">
        <v>1</v>
      </c>
    </row>
    <row r="4131" spans="1:6" x14ac:dyDescent="0.35">
      <c r="A4131">
        <v>3</v>
      </c>
      <c r="B4131">
        <v>1982</v>
      </c>
      <c r="C4131" t="s">
        <v>1342</v>
      </c>
      <c r="D4131">
        <v>1</v>
      </c>
      <c r="E4131">
        <v>74</v>
      </c>
      <c r="F4131">
        <v>1</v>
      </c>
    </row>
    <row r="4132" spans="1:6" x14ac:dyDescent="0.35">
      <c r="A4132">
        <v>3</v>
      </c>
      <c r="B4132">
        <v>1982</v>
      </c>
      <c r="C4132" t="s">
        <v>1342</v>
      </c>
      <c r="D4132">
        <v>1</v>
      </c>
      <c r="E4132">
        <v>76</v>
      </c>
      <c r="F4132">
        <v>1</v>
      </c>
    </row>
    <row r="4133" spans="1:6" x14ac:dyDescent="0.35">
      <c r="A4133">
        <v>3</v>
      </c>
      <c r="B4133">
        <v>1982</v>
      </c>
      <c r="C4133" t="s">
        <v>1342</v>
      </c>
      <c r="D4133">
        <v>1</v>
      </c>
      <c r="E4133">
        <v>78</v>
      </c>
      <c r="F4133">
        <v>1</v>
      </c>
    </row>
    <row r="4134" spans="1:6" x14ac:dyDescent="0.35">
      <c r="A4134">
        <v>3</v>
      </c>
      <c r="B4134">
        <v>1982</v>
      </c>
      <c r="C4134" t="s">
        <v>1342</v>
      </c>
      <c r="D4134">
        <v>1</v>
      </c>
      <c r="E4134">
        <v>80</v>
      </c>
      <c r="F4134">
        <v>1</v>
      </c>
    </row>
    <row r="4135" spans="1:6" x14ac:dyDescent="0.35">
      <c r="A4135">
        <v>3</v>
      </c>
      <c r="B4135">
        <v>1982</v>
      </c>
      <c r="C4135" t="s">
        <v>1342</v>
      </c>
      <c r="D4135">
        <v>1</v>
      </c>
      <c r="E4135">
        <v>82</v>
      </c>
      <c r="F4135">
        <v>1</v>
      </c>
    </row>
    <row r="4136" spans="1:6" x14ac:dyDescent="0.35">
      <c r="A4136">
        <v>3</v>
      </c>
      <c r="B4136">
        <v>1982</v>
      </c>
      <c r="C4136" t="s">
        <v>1342</v>
      </c>
      <c r="D4136">
        <v>1</v>
      </c>
      <c r="E4136">
        <v>84</v>
      </c>
      <c r="F4136">
        <v>1</v>
      </c>
    </row>
    <row r="4137" spans="1:6" x14ac:dyDescent="0.35">
      <c r="A4137">
        <v>3</v>
      </c>
      <c r="B4137">
        <v>1982</v>
      </c>
      <c r="C4137" t="s">
        <v>1342</v>
      </c>
      <c r="D4137">
        <v>1</v>
      </c>
      <c r="E4137">
        <v>86</v>
      </c>
      <c r="F4137">
        <v>1</v>
      </c>
    </row>
    <row r="4138" spans="1:6" x14ac:dyDescent="0.35">
      <c r="A4138">
        <v>3</v>
      </c>
      <c r="B4138">
        <v>1982</v>
      </c>
      <c r="C4138" t="s">
        <v>1342</v>
      </c>
      <c r="D4138">
        <v>1</v>
      </c>
      <c r="E4138">
        <v>88</v>
      </c>
      <c r="F4138">
        <v>1</v>
      </c>
    </row>
    <row r="4139" spans="1:6" x14ac:dyDescent="0.35">
      <c r="A4139">
        <v>3</v>
      </c>
      <c r="B4139">
        <v>1982</v>
      </c>
      <c r="C4139" t="s">
        <v>1342</v>
      </c>
      <c r="D4139">
        <v>1</v>
      </c>
      <c r="E4139">
        <v>90</v>
      </c>
      <c r="F4139">
        <v>1</v>
      </c>
    </row>
    <row r="4140" spans="1:6" x14ac:dyDescent="0.35">
      <c r="A4140">
        <v>3</v>
      </c>
      <c r="B4140">
        <v>1982</v>
      </c>
      <c r="C4140" t="s">
        <v>1342</v>
      </c>
      <c r="D4140">
        <v>1</v>
      </c>
      <c r="E4140">
        <v>92</v>
      </c>
      <c r="F4140">
        <v>1</v>
      </c>
    </row>
    <row r="4141" spans="1:6" x14ac:dyDescent="0.35">
      <c r="A4141">
        <v>3</v>
      </c>
      <c r="B4141">
        <v>1982</v>
      </c>
      <c r="C4141" t="s">
        <v>1342</v>
      </c>
      <c r="D4141">
        <v>1</v>
      </c>
      <c r="E4141">
        <v>94</v>
      </c>
      <c r="F4141">
        <v>1</v>
      </c>
    </row>
    <row r="4142" spans="1:6" x14ac:dyDescent="0.35">
      <c r="A4142">
        <v>3</v>
      </c>
      <c r="B4142">
        <v>1984</v>
      </c>
      <c r="C4142" t="s">
        <v>1342</v>
      </c>
      <c r="D4142">
        <v>1</v>
      </c>
      <c r="E4142">
        <v>4</v>
      </c>
      <c r="F4142">
        <v>0</v>
      </c>
    </row>
    <row r="4143" spans="1:6" x14ac:dyDescent="0.35">
      <c r="A4143">
        <v>3</v>
      </c>
      <c r="B4143">
        <v>1984</v>
      </c>
      <c r="C4143" t="s">
        <v>1342</v>
      </c>
      <c r="D4143">
        <v>1</v>
      </c>
      <c r="E4143">
        <v>6</v>
      </c>
      <c r="F4143">
        <v>0</v>
      </c>
    </row>
    <row r="4144" spans="1:6" x14ac:dyDescent="0.35">
      <c r="A4144">
        <v>3</v>
      </c>
      <c r="B4144">
        <v>1984</v>
      </c>
      <c r="C4144" t="s">
        <v>1342</v>
      </c>
      <c r="D4144">
        <v>1</v>
      </c>
      <c r="E4144">
        <v>8</v>
      </c>
      <c r="F4144">
        <v>0</v>
      </c>
    </row>
    <row r="4145" spans="1:6" x14ac:dyDescent="0.35">
      <c r="A4145">
        <v>3</v>
      </c>
      <c r="B4145">
        <v>1984</v>
      </c>
      <c r="C4145" t="s">
        <v>1342</v>
      </c>
      <c r="D4145">
        <v>1</v>
      </c>
      <c r="E4145">
        <v>10</v>
      </c>
      <c r="F4145">
        <v>0</v>
      </c>
    </row>
    <row r="4146" spans="1:6" x14ac:dyDescent="0.35">
      <c r="A4146">
        <v>3</v>
      </c>
      <c r="B4146">
        <v>1984</v>
      </c>
      <c r="C4146" t="s">
        <v>1342</v>
      </c>
      <c r="D4146">
        <v>1</v>
      </c>
      <c r="E4146">
        <v>12</v>
      </c>
      <c r="F4146">
        <v>0</v>
      </c>
    </row>
    <row r="4147" spans="1:6" x14ac:dyDescent="0.35">
      <c r="A4147">
        <v>3</v>
      </c>
      <c r="B4147">
        <v>1984</v>
      </c>
      <c r="C4147" t="s">
        <v>1342</v>
      </c>
      <c r="D4147">
        <v>1</v>
      </c>
      <c r="E4147">
        <v>14</v>
      </c>
      <c r="F4147">
        <v>0</v>
      </c>
    </row>
    <row r="4148" spans="1:6" x14ac:dyDescent="0.35">
      <c r="A4148">
        <v>3</v>
      </c>
      <c r="B4148">
        <v>1984</v>
      </c>
      <c r="C4148" t="s">
        <v>1342</v>
      </c>
      <c r="D4148">
        <v>1</v>
      </c>
      <c r="E4148">
        <v>16</v>
      </c>
      <c r="F4148">
        <v>0</v>
      </c>
    </row>
    <row r="4149" spans="1:6" x14ac:dyDescent="0.35">
      <c r="A4149">
        <v>3</v>
      </c>
      <c r="B4149">
        <v>1984</v>
      </c>
      <c r="C4149" t="s">
        <v>1342</v>
      </c>
      <c r="D4149">
        <v>1</v>
      </c>
      <c r="E4149">
        <v>18</v>
      </c>
      <c r="F4149">
        <v>0</v>
      </c>
    </row>
    <row r="4150" spans="1:6" x14ac:dyDescent="0.35">
      <c r="A4150">
        <v>3</v>
      </c>
      <c r="B4150">
        <v>1984</v>
      </c>
      <c r="C4150" t="s">
        <v>1342</v>
      </c>
      <c r="D4150">
        <v>1</v>
      </c>
      <c r="E4150">
        <v>20</v>
      </c>
      <c r="F4150">
        <v>0</v>
      </c>
    </row>
    <row r="4151" spans="1:6" x14ac:dyDescent="0.35">
      <c r="A4151">
        <v>3</v>
      </c>
      <c r="B4151">
        <v>1984</v>
      </c>
      <c r="C4151" t="s">
        <v>1342</v>
      </c>
      <c r="D4151">
        <v>1</v>
      </c>
      <c r="E4151">
        <v>22</v>
      </c>
      <c r="F4151">
        <v>0</v>
      </c>
    </row>
    <row r="4152" spans="1:6" x14ac:dyDescent="0.35">
      <c r="A4152">
        <v>3</v>
      </c>
      <c r="B4152">
        <v>1984</v>
      </c>
      <c r="C4152" t="s">
        <v>1342</v>
      </c>
      <c r="D4152">
        <v>1</v>
      </c>
      <c r="E4152">
        <v>24</v>
      </c>
      <c r="F4152">
        <v>0</v>
      </c>
    </row>
    <row r="4153" spans="1:6" x14ac:dyDescent="0.35">
      <c r="A4153">
        <v>3</v>
      </c>
      <c r="B4153">
        <v>1984</v>
      </c>
      <c r="C4153" t="s">
        <v>1342</v>
      </c>
      <c r="D4153">
        <v>1</v>
      </c>
      <c r="E4153">
        <v>26</v>
      </c>
      <c r="F4153">
        <v>0</v>
      </c>
    </row>
    <row r="4154" spans="1:6" x14ac:dyDescent="0.35">
      <c r="A4154">
        <v>3</v>
      </c>
      <c r="B4154">
        <v>1984</v>
      </c>
      <c r="C4154" t="s">
        <v>1342</v>
      </c>
      <c r="D4154">
        <v>1</v>
      </c>
      <c r="E4154">
        <v>28</v>
      </c>
      <c r="F4154">
        <v>0</v>
      </c>
    </row>
    <row r="4155" spans="1:6" x14ac:dyDescent="0.35">
      <c r="A4155">
        <v>3</v>
      </c>
      <c r="B4155">
        <v>1984</v>
      </c>
      <c r="C4155" t="s">
        <v>1342</v>
      </c>
      <c r="D4155">
        <v>1</v>
      </c>
      <c r="E4155">
        <v>30</v>
      </c>
      <c r="F4155">
        <v>0</v>
      </c>
    </row>
    <row r="4156" spans="1:6" x14ac:dyDescent="0.35">
      <c r="A4156">
        <v>3</v>
      </c>
      <c r="B4156">
        <v>1984</v>
      </c>
      <c r="C4156" t="s">
        <v>1342</v>
      </c>
      <c r="D4156">
        <v>1</v>
      </c>
      <c r="E4156">
        <v>32</v>
      </c>
      <c r="F4156">
        <v>0</v>
      </c>
    </row>
    <row r="4157" spans="1:6" x14ac:dyDescent="0.35">
      <c r="A4157">
        <v>3</v>
      </c>
      <c r="B4157">
        <v>1984</v>
      </c>
      <c r="C4157" t="s">
        <v>1342</v>
      </c>
      <c r="D4157">
        <v>1</v>
      </c>
      <c r="E4157">
        <v>34</v>
      </c>
      <c r="F4157">
        <v>0</v>
      </c>
    </row>
    <row r="4158" spans="1:6" x14ac:dyDescent="0.35">
      <c r="A4158">
        <v>3</v>
      </c>
      <c r="B4158">
        <v>1984</v>
      </c>
      <c r="C4158" t="s">
        <v>1342</v>
      </c>
      <c r="D4158">
        <v>1</v>
      </c>
      <c r="E4158">
        <v>36</v>
      </c>
      <c r="F4158">
        <v>0</v>
      </c>
    </row>
    <row r="4159" spans="1:6" x14ac:dyDescent="0.35">
      <c r="A4159">
        <v>3</v>
      </c>
      <c r="B4159">
        <v>1984</v>
      </c>
      <c r="C4159" t="s">
        <v>1342</v>
      </c>
      <c r="D4159">
        <v>1</v>
      </c>
      <c r="E4159">
        <v>38</v>
      </c>
      <c r="F4159">
        <v>0</v>
      </c>
    </row>
    <row r="4160" spans="1:6" x14ac:dyDescent="0.35">
      <c r="A4160">
        <v>3</v>
      </c>
      <c r="B4160">
        <v>1984</v>
      </c>
      <c r="C4160" t="s">
        <v>1342</v>
      </c>
      <c r="D4160">
        <v>1</v>
      </c>
      <c r="E4160">
        <v>40</v>
      </c>
      <c r="F4160">
        <v>0</v>
      </c>
    </row>
    <row r="4161" spans="1:6" x14ac:dyDescent="0.35">
      <c r="A4161">
        <v>3</v>
      </c>
      <c r="B4161">
        <v>1984</v>
      </c>
      <c r="C4161" t="s">
        <v>1342</v>
      </c>
      <c r="D4161">
        <v>1</v>
      </c>
      <c r="E4161">
        <v>42</v>
      </c>
      <c r="F4161">
        <v>0</v>
      </c>
    </row>
    <row r="4162" spans="1:6" x14ac:dyDescent="0.35">
      <c r="A4162">
        <v>3</v>
      </c>
      <c r="B4162">
        <v>1984</v>
      </c>
      <c r="C4162" t="s">
        <v>1342</v>
      </c>
      <c r="D4162">
        <v>1</v>
      </c>
      <c r="E4162">
        <v>44</v>
      </c>
      <c r="F4162">
        <v>0</v>
      </c>
    </row>
    <row r="4163" spans="1:6" x14ac:dyDescent="0.35">
      <c r="A4163">
        <v>3</v>
      </c>
      <c r="B4163">
        <v>1984</v>
      </c>
      <c r="C4163" t="s">
        <v>1342</v>
      </c>
      <c r="D4163">
        <v>1</v>
      </c>
      <c r="E4163">
        <v>46</v>
      </c>
      <c r="F4163">
        <v>0</v>
      </c>
    </row>
    <row r="4164" spans="1:6" x14ac:dyDescent="0.35">
      <c r="A4164">
        <v>3</v>
      </c>
      <c r="B4164">
        <v>1984</v>
      </c>
      <c r="C4164" t="s">
        <v>1342</v>
      </c>
      <c r="D4164">
        <v>1</v>
      </c>
      <c r="E4164">
        <v>48</v>
      </c>
      <c r="F4164">
        <v>0</v>
      </c>
    </row>
    <row r="4165" spans="1:6" x14ac:dyDescent="0.35">
      <c r="A4165">
        <v>3</v>
      </c>
      <c r="B4165">
        <v>1984</v>
      </c>
      <c r="C4165" t="s">
        <v>1342</v>
      </c>
      <c r="D4165">
        <v>1</v>
      </c>
      <c r="E4165">
        <v>50</v>
      </c>
      <c r="F4165">
        <v>0</v>
      </c>
    </row>
    <row r="4166" spans="1:6" x14ac:dyDescent="0.35">
      <c r="A4166">
        <v>3</v>
      </c>
      <c r="B4166">
        <v>1984</v>
      </c>
      <c r="C4166" t="s">
        <v>1342</v>
      </c>
      <c r="D4166">
        <v>1</v>
      </c>
      <c r="E4166">
        <v>52</v>
      </c>
      <c r="F4166">
        <v>0</v>
      </c>
    </row>
    <row r="4167" spans="1:6" x14ac:dyDescent="0.35">
      <c r="A4167">
        <v>3</v>
      </c>
      <c r="B4167">
        <v>1984</v>
      </c>
      <c r="C4167" t="s">
        <v>1342</v>
      </c>
      <c r="D4167">
        <v>1</v>
      </c>
      <c r="E4167">
        <v>54</v>
      </c>
      <c r="F4167">
        <v>0</v>
      </c>
    </row>
    <row r="4168" spans="1:6" x14ac:dyDescent="0.35">
      <c r="A4168">
        <v>3</v>
      </c>
      <c r="B4168">
        <v>1984</v>
      </c>
      <c r="C4168" t="s">
        <v>1342</v>
      </c>
      <c r="D4168">
        <v>1</v>
      </c>
      <c r="E4168">
        <v>56</v>
      </c>
      <c r="F4168">
        <v>0</v>
      </c>
    </row>
    <row r="4169" spans="1:6" x14ac:dyDescent="0.35">
      <c r="A4169">
        <v>3</v>
      </c>
      <c r="B4169">
        <v>1984</v>
      </c>
      <c r="C4169" t="s">
        <v>1342</v>
      </c>
      <c r="D4169">
        <v>1</v>
      </c>
      <c r="E4169">
        <v>58</v>
      </c>
      <c r="F4169">
        <v>0</v>
      </c>
    </row>
    <row r="4170" spans="1:6" x14ac:dyDescent="0.35">
      <c r="A4170">
        <v>3</v>
      </c>
      <c r="B4170">
        <v>1984</v>
      </c>
      <c r="C4170" t="s">
        <v>1342</v>
      </c>
      <c r="D4170">
        <v>1</v>
      </c>
      <c r="E4170">
        <v>60</v>
      </c>
      <c r="F4170">
        <v>0</v>
      </c>
    </row>
    <row r="4171" spans="1:6" x14ac:dyDescent="0.35">
      <c r="A4171">
        <v>3</v>
      </c>
      <c r="B4171">
        <v>1984</v>
      </c>
      <c r="C4171" t="s">
        <v>1342</v>
      </c>
      <c r="D4171">
        <v>1</v>
      </c>
      <c r="E4171">
        <v>62</v>
      </c>
      <c r="F4171">
        <v>0</v>
      </c>
    </row>
    <row r="4172" spans="1:6" x14ac:dyDescent="0.35">
      <c r="A4172">
        <v>3</v>
      </c>
      <c r="B4172">
        <v>1984</v>
      </c>
      <c r="C4172" t="s">
        <v>1342</v>
      </c>
      <c r="D4172">
        <v>1</v>
      </c>
      <c r="E4172">
        <v>64</v>
      </c>
      <c r="F4172">
        <v>0</v>
      </c>
    </row>
    <row r="4173" spans="1:6" x14ac:dyDescent="0.35">
      <c r="A4173">
        <v>3</v>
      </c>
      <c r="B4173">
        <v>1984</v>
      </c>
      <c r="C4173" t="s">
        <v>1342</v>
      </c>
      <c r="D4173">
        <v>1</v>
      </c>
      <c r="E4173">
        <v>66</v>
      </c>
      <c r="F4173">
        <v>0</v>
      </c>
    </row>
    <row r="4174" spans="1:6" x14ac:dyDescent="0.35">
      <c r="A4174">
        <v>3</v>
      </c>
      <c r="B4174">
        <v>1984</v>
      </c>
      <c r="C4174" t="s">
        <v>1342</v>
      </c>
      <c r="D4174">
        <v>1</v>
      </c>
      <c r="E4174">
        <v>68</v>
      </c>
      <c r="F4174">
        <v>0</v>
      </c>
    </row>
    <row r="4175" spans="1:6" x14ac:dyDescent="0.35">
      <c r="A4175">
        <v>3</v>
      </c>
      <c r="B4175">
        <v>1984</v>
      </c>
      <c r="C4175" t="s">
        <v>1342</v>
      </c>
      <c r="D4175">
        <v>1</v>
      </c>
      <c r="E4175">
        <v>70</v>
      </c>
      <c r="F4175">
        <v>0</v>
      </c>
    </row>
    <row r="4176" spans="1:6" x14ac:dyDescent="0.35">
      <c r="A4176">
        <v>3</v>
      </c>
      <c r="B4176">
        <v>1984</v>
      </c>
      <c r="C4176" t="s">
        <v>1342</v>
      </c>
      <c r="D4176">
        <v>1</v>
      </c>
      <c r="E4176">
        <v>72</v>
      </c>
      <c r="F4176">
        <v>0</v>
      </c>
    </row>
    <row r="4177" spans="1:6" x14ac:dyDescent="0.35">
      <c r="A4177">
        <v>3</v>
      </c>
      <c r="B4177">
        <v>1984</v>
      </c>
      <c r="C4177" t="s">
        <v>1342</v>
      </c>
      <c r="D4177">
        <v>1</v>
      </c>
      <c r="E4177">
        <v>74</v>
      </c>
      <c r="F4177">
        <v>0</v>
      </c>
    </row>
    <row r="4178" spans="1:6" x14ac:dyDescent="0.35">
      <c r="A4178">
        <v>3</v>
      </c>
      <c r="B4178">
        <v>1984</v>
      </c>
      <c r="C4178" t="s">
        <v>1342</v>
      </c>
      <c r="D4178">
        <v>1</v>
      </c>
      <c r="E4178">
        <v>76</v>
      </c>
      <c r="F4178">
        <v>0</v>
      </c>
    </row>
    <row r="4179" spans="1:6" x14ac:dyDescent="0.35">
      <c r="A4179">
        <v>3</v>
      </c>
      <c r="B4179">
        <v>1984</v>
      </c>
      <c r="C4179" t="s">
        <v>1342</v>
      </c>
      <c r="D4179">
        <v>1</v>
      </c>
      <c r="E4179">
        <v>78</v>
      </c>
      <c r="F4179">
        <v>0</v>
      </c>
    </row>
    <row r="4180" spans="1:6" x14ac:dyDescent="0.35">
      <c r="A4180">
        <v>3</v>
      </c>
      <c r="B4180">
        <v>1984</v>
      </c>
      <c r="C4180" t="s">
        <v>1342</v>
      </c>
      <c r="D4180">
        <v>1</v>
      </c>
      <c r="E4180">
        <v>80</v>
      </c>
      <c r="F4180">
        <v>0</v>
      </c>
    </row>
    <row r="4181" spans="1:6" x14ac:dyDescent="0.35">
      <c r="A4181">
        <v>3</v>
      </c>
      <c r="B4181">
        <v>1984</v>
      </c>
      <c r="C4181" t="s">
        <v>1342</v>
      </c>
      <c r="D4181">
        <v>1</v>
      </c>
      <c r="E4181">
        <v>82</v>
      </c>
      <c r="F4181">
        <v>0</v>
      </c>
    </row>
    <row r="4182" spans="1:6" x14ac:dyDescent="0.35">
      <c r="A4182">
        <v>3</v>
      </c>
      <c r="B4182">
        <v>1984</v>
      </c>
      <c r="C4182" t="s">
        <v>1342</v>
      </c>
      <c r="D4182">
        <v>1</v>
      </c>
      <c r="E4182">
        <v>84</v>
      </c>
      <c r="F4182">
        <v>0</v>
      </c>
    </row>
    <row r="4183" spans="1:6" x14ac:dyDescent="0.35">
      <c r="A4183">
        <v>3</v>
      </c>
      <c r="B4183">
        <v>1984</v>
      </c>
      <c r="C4183" t="s">
        <v>1342</v>
      </c>
      <c r="D4183">
        <v>1</v>
      </c>
      <c r="E4183">
        <v>86</v>
      </c>
      <c r="F4183">
        <v>0</v>
      </c>
    </row>
    <row r="4184" spans="1:6" x14ac:dyDescent="0.35">
      <c r="A4184">
        <v>3</v>
      </c>
      <c r="B4184">
        <v>1984</v>
      </c>
      <c r="C4184" t="s">
        <v>1342</v>
      </c>
      <c r="D4184">
        <v>1</v>
      </c>
      <c r="E4184">
        <v>88</v>
      </c>
      <c r="F4184">
        <v>0</v>
      </c>
    </row>
    <row r="4185" spans="1:6" x14ac:dyDescent="0.35">
      <c r="A4185">
        <v>3</v>
      </c>
      <c r="B4185">
        <v>1984</v>
      </c>
      <c r="C4185" t="s">
        <v>1342</v>
      </c>
      <c r="D4185">
        <v>1</v>
      </c>
      <c r="E4185">
        <v>90</v>
      </c>
      <c r="F4185">
        <v>0</v>
      </c>
    </row>
    <row r="4186" spans="1:6" x14ac:dyDescent="0.35">
      <c r="A4186">
        <v>3</v>
      </c>
      <c r="B4186">
        <v>1984</v>
      </c>
      <c r="C4186" t="s">
        <v>1342</v>
      </c>
      <c r="D4186">
        <v>1</v>
      </c>
      <c r="E4186">
        <v>92</v>
      </c>
      <c r="F4186">
        <v>0</v>
      </c>
    </row>
    <row r="4187" spans="1:6" x14ac:dyDescent="0.35">
      <c r="A4187">
        <v>3</v>
      </c>
      <c r="B4187">
        <v>1984</v>
      </c>
      <c r="C4187" t="s">
        <v>1342</v>
      </c>
      <c r="D4187">
        <v>1</v>
      </c>
      <c r="E4187">
        <v>94</v>
      </c>
      <c r="F4187">
        <v>0</v>
      </c>
    </row>
    <row r="4188" spans="1:6" x14ac:dyDescent="0.35">
      <c r="A4188">
        <v>3</v>
      </c>
      <c r="B4188">
        <v>1985</v>
      </c>
      <c r="C4188" t="s">
        <v>1342</v>
      </c>
      <c r="D4188">
        <v>1</v>
      </c>
      <c r="E4188">
        <v>4</v>
      </c>
      <c r="F4188" s="2">
        <v>2.36753E-11</v>
      </c>
    </row>
    <row r="4189" spans="1:6" x14ac:dyDescent="0.35">
      <c r="A4189">
        <v>3</v>
      </c>
      <c r="B4189">
        <v>1985</v>
      </c>
      <c r="C4189" t="s">
        <v>1342</v>
      </c>
      <c r="D4189">
        <v>1</v>
      </c>
      <c r="E4189">
        <v>6</v>
      </c>
      <c r="F4189" s="2">
        <v>8.7546500000000006E-11</v>
      </c>
    </row>
    <row r="4190" spans="1:6" x14ac:dyDescent="0.35">
      <c r="A4190">
        <v>3</v>
      </c>
      <c r="B4190">
        <v>1985</v>
      </c>
      <c r="C4190" t="s">
        <v>1342</v>
      </c>
      <c r="D4190">
        <v>1</v>
      </c>
      <c r="E4190">
        <v>8</v>
      </c>
      <c r="F4190" s="2">
        <v>3.2372900000000002E-10</v>
      </c>
    </row>
    <row r="4191" spans="1:6" x14ac:dyDescent="0.35">
      <c r="A4191">
        <v>3</v>
      </c>
      <c r="B4191">
        <v>1985</v>
      </c>
      <c r="C4191" t="s">
        <v>1342</v>
      </c>
      <c r="D4191">
        <v>1</v>
      </c>
      <c r="E4191">
        <v>10</v>
      </c>
      <c r="F4191" s="2">
        <v>1.19708E-9</v>
      </c>
    </row>
    <row r="4192" spans="1:6" x14ac:dyDescent="0.35">
      <c r="A4192">
        <v>3</v>
      </c>
      <c r="B4192">
        <v>1985</v>
      </c>
      <c r="C4192" t="s">
        <v>1342</v>
      </c>
      <c r="D4192">
        <v>1</v>
      </c>
      <c r="E4192">
        <v>12</v>
      </c>
      <c r="F4192" s="2">
        <v>4.4265600000000001E-9</v>
      </c>
    </row>
    <row r="4193" spans="1:6" x14ac:dyDescent="0.35">
      <c r="A4193">
        <v>3</v>
      </c>
      <c r="B4193">
        <v>1985</v>
      </c>
      <c r="C4193" t="s">
        <v>1342</v>
      </c>
      <c r="D4193">
        <v>1</v>
      </c>
      <c r="E4193">
        <v>14</v>
      </c>
      <c r="F4193" s="2">
        <v>1.6368499999999999E-8</v>
      </c>
    </row>
    <row r="4194" spans="1:6" x14ac:dyDescent="0.35">
      <c r="A4194">
        <v>3</v>
      </c>
      <c r="B4194">
        <v>1985</v>
      </c>
      <c r="C4194" t="s">
        <v>1342</v>
      </c>
      <c r="D4194">
        <v>1</v>
      </c>
      <c r="E4194">
        <v>16</v>
      </c>
      <c r="F4194" s="2">
        <v>6.05273E-8</v>
      </c>
    </row>
    <row r="4195" spans="1:6" x14ac:dyDescent="0.35">
      <c r="A4195">
        <v>3</v>
      </c>
      <c r="B4195">
        <v>1985</v>
      </c>
      <c r="C4195" t="s">
        <v>1342</v>
      </c>
      <c r="D4195">
        <v>1</v>
      </c>
      <c r="E4195">
        <v>18</v>
      </c>
      <c r="F4195" s="2">
        <v>2.23817E-7</v>
      </c>
    </row>
    <row r="4196" spans="1:6" x14ac:dyDescent="0.35">
      <c r="A4196">
        <v>3</v>
      </c>
      <c r="B4196">
        <v>1985</v>
      </c>
      <c r="C4196" t="s">
        <v>1342</v>
      </c>
      <c r="D4196">
        <v>1</v>
      </c>
      <c r="E4196">
        <v>20</v>
      </c>
      <c r="F4196" s="2">
        <v>8.2762899999999998E-7</v>
      </c>
    </row>
    <row r="4197" spans="1:6" x14ac:dyDescent="0.35">
      <c r="A4197">
        <v>3</v>
      </c>
      <c r="B4197">
        <v>1985</v>
      </c>
      <c r="C4197" t="s">
        <v>1342</v>
      </c>
      <c r="D4197">
        <v>1</v>
      </c>
      <c r="E4197">
        <v>22</v>
      </c>
      <c r="F4197" s="2">
        <v>3.0603900000000001E-6</v>
      </c>
    </row>
    <row r="4198" spans="1:6" x14ac:dyDescent="0.35">
      <c r="A4198">
        <v>3</v>
      </c>
      <c r="B4198">
        <v>1985</v>
      </c>
      <c r="C4198" t="s">
        <v>1342</v>
      </c>
      <c r="D4198">
        <v>1</v>
      </c>
      <c r="E4198">
        <v>24</v>
      </c>
      <c r="F4198" s="2">
        <v>1.1316599999999999E-5</v>
      </c>
    </row>
    <row r="4199" spans="1:6" x14ac:dyDescent="0.35">
      <c r="A4199">
        <v>3</v>
      </c>
      <c r="B4199">
        <v>1985</v>
      </c>
      <c r="C4199" t="s">
        <v>1342</v>
      </c>
      <c r="D4199">
        <v>1</v>
      </c>
      <c r="E4199">
        <v>26</v>
      </c>
      <c r="F4199" s="2">
        <v>4.1845199999999997E-5</v>
      </c>
    </row>
    <row r="4200" spans="1:6" x14ac:dyDescent="0.35">
      <c r="A4200">
        <v>3</v>
      </c>
      <c r="B4200">
        <v>1985</v>
      </c>
      <c r="C4200" t="s">
        <v>1342</v>
      </c>
      <c r="D4200">
        <v>1</v>
      </c>
      <c r="E4200">
        <v>28</v>
      </c>
      <c r="F4200" s="2">
        <v>1.5471699999999999E-4</v>
      </c>
    </row>
    <row r="4201" spans="1:6" x14ac:dyDescent="0.35">
      <c r="A4201">
        <v>3</v>
      </c>
      <c r="B4201">
        <v>1985</v>
      </c>
      <c r="C4201" t="s">
        <v>1342</v>
      </c>
      <c r="D4201">
        <v>1</v>
      </c>
      <c r="E4201">
        <v>30</v>
      </c>
      <c r="F4201">
        <v>5.7187399999999999E-4</v>
      </c>
    </row>
    <row r="4202" spans="1:6" x14ac:dyDescent="0.35">
      <c r="A4202">
        <v>3</v>
      </c>
      <c r="B4202">
        <v>1985</v>
      </c>
      <c r="C4202" t="s">
        <v>1342</v>
      </c>
      <c r="D4202">
        <v>1</v>
      </c>
      <c r="E4202">
        <v>32</v>
      </c>
      <c r="F4202">
        <v>2.1114100000000002E-3</v>
      </c>
    </row>
    <row r="4203" spans="1:6" x14ac:dyDescent="0.35">
      <c r="A4203">
        <v>3</v>
      </c>
      <c r="B4203">
        <v>1985</v>
      </c>
      <c r="C4203" t="s">
        <v>1342</v>
      </c>
      <c r="D4203">
        <v>1</v>
      </c>
      <c r="E4203">
        <v>34</v>
      </c>
      <c r="F4203">
        <v>7.7633399999999997E-3</v>
      </c>
    </row>
    <row r="4204" spans="1:6" x14ac:dyDescent="0.35">
      <c r="A4204">
        <v>3</v>
      </c>
      <c r="B4204">
        <v>1985</v>
      </c>
      <c r="C4204" t="s">
        <v>1342</v>
      </c>
      <c r="D4204">
        <v>1</v>
      </c>
      <c r="E4204">
        <v>36</v>
      </c>
      <c r="F4204">
        <v>2.8118299999999999E-2</v>
      </c>
    </row>
    <row r="4205" spans="1:6" x14ac:dyDescent="0.35">
      <c r="A4205">
        <v>3</v>
      </c>
      <c r="B4205">
        <v>1985</v>
      </c>
      <c r="C4205" t="s">
        <v>1342</v>
      </c>
      <c r="D4205">
        <v>1</v>
      </c>
      <c r="E4205">
        <v>38</v>
      </c>
      <c r="F4205">
        <v>9.6644499999999994E-2</v>
      </c>
    </row>
    <row r="4206" spans="1:6" x14ac:dyDescent="0.35">
      <c r="A4206">
        <v>3</v>
      </c>
      <c r="B4206">
        <v>1985</v>
      </c>
      <c r="C4206" t="s">
        <v>1342</v>
      </c>
      <c r="D4206">
        <v>1</v>
      </c>
      <c r="E4206">
        <v>40</v>
      </c>
      <c r="F4206">
        <v>0.28346399999999999</v>
      </c>
    </row>
    <row r="4207" spans="1:6" x14ac:dyDescent="0.35">
      <c r="A4207">
        <v>3</v>
      </c>
      <c r="B4207">
        <v>1985</v>
      </c>
      <c r="C4207" t="s">
        <v>1342</v>
      </c>
      <c r="D4207">
        <v>1</v>
      </c>
      <c r="E4207">
        <v>42</v>
      </c>
      <c r="F4207">
        <v>0.59396800000000005</v>
      </c>
    </row>
    <row r="4208" spans="1:6" x14ac:dyDescent="0.35">
      <c r="A4208">
        <v>3</v>
      </c>
      <c r="B4208">
        <v>1985</v>
      </c>
      <c r="C4208" t="s">
        <v>1342</v>
      </c>
      <c r="D4208">
        <v>1</v>
      </c>
      <c r="E4208">
        <v>44</v>
      </c>
      <c r="F4208">
        <v>0.84397800000000001</v>
      </c>
    </row>
    <row r="4209" spans="1:6" x14ac:dyDescent="0.35">
      <c r="A4209">
        <v>3</v>
      </c>
      <c r="B4209">
        <v>1985</v>
      </c>
      <c r="C4209" t="s">
        <v>1342</v>
      </c>
      <c r="D4209">
        <v>1</v>
      </c>
      <c r="E4209">
        <v>46</v>
      </c>
      <c r="F4209">
        <v>0.95238699999999998</v>
      </c>
    </row>
    <row r="4210" spans="1:6" x14ac:dyDescent="0.35">
      <c r="A4210">
        <v>3</v>
      </c>
      <c r="B4210">
        <v>1985</v>
      </c>
      <c r="C4210" t="s">
        <v>1342</v>
      </c>
      <c r="D4210">
        <v>1</v>
      </c>
      <c r="E4210">
        <v>48</v>
      </c>
      <c r="F4210">
        <v>0.98666100000000001</v>
      </c>
    </row>
    <row r="4211" spans="1:6" x14ac:dyDescent="0.35">
      <c r="A4211">
        <v>3</v>
      </c>
      <c r="B4211">
        <v>1985</v>
      </c>
      <c r="C4211" t="s">
        <v>1342</v>
      </c>
      <c r="D4211">
        <v>1</v>
      </c>
      <c r="E4211">
        <v>50</v>
      </c>
      <c r="F4211">
        <v>0.99635700000000005</v>
      </c>
    </row>
    <row r="4212" spans="1:6" x14ac:dyDescent="0.35">
      <c r="A4212">
        <v>3</v>
      </c>
      <c r="B4212">
        <v>1985</v>
      </c>
      <c r="C4212" t="s">
        <v>1342</v>
      </c>
      <c r="D4212">
        <v>1</v>
      </c>
      <c r="E4212">
        <v>52</v>
      </c>
      <c r="F4212">
        <v>0.99901200000000001</v>
      </c>
    </row>
    <row r="4213" spans="1:6" x14ac:dyDescent="0.35">
      <c r="A4213">
        <v>3</v>
      </c>
      <c r="B4213">
        <v>1985</v>
      </c>
      <c r="C4213" t="s">
        <v>1342</v>
      </c>
      <c r="D4213">
        <v>1</v>
      </c>
      <c r="E4213">
        <v>54</v>
      </c>
      <c r="F4213">
        <v>0.99973299999999998</v>
      </c>
    </row>
    <row r="4214" spans="1:6" x14ac:dyDescent="0.35">
      <c r="A4214">
        <v>3</v>
      </c>
      <c r="B4214">
        <v>1985</v>
      </c>
      <c r="C4214" t="s">
        <v>1342</v>
      </c>
      <c r="D4214">
        <v>1</v>
      </c>
      <c r="E4214">
        <v>56</v>
      </c>
      <c r="F4214">
        <v>0.99992800000000004</v>
      </c>
    </row>
    <row r="4215" spans="1:6" x14ac:dyDescent="0.35">
      <c r="A4215">
        <v>3</v>
      </c>
      <c r="B4215">
        <v>1985</v>
      </c>
      <c r="C4215" t="s">
        <v>1342</v>
      </c>
      <c r="D4215">
        <v>1</v>
      </c>
      <c r="E4215">
        <v>58</v>
      </c>
      <c r="F4215">
        <v>0.99997999999999998</v>
      </c>
    </row>
    <row r="4216" spans="1:6" x14ac:dyDescent="0.35">
      <c r="A4216">
        <v>3</v>
      </c>
      <c r="B4216">
        <v>1985</v>
      </c>
      <c r="C4216" t="s">
        <v>1342</v>
      </c>
      <c r="D4216">
        <v>1</v>
      </c>
      <c r="E4216">
        <v>60</v>
      </c>
      <c r="F4216">
        <v>0.99999499999999997</v>
      </c>
    </row>
    <row r="4217" spans="1:6" x14ac:dyDescent="0.35">
      <c r="A4217">
        <v>3</v>
      </c>
      <c r="B4217">
        <v>1985</v>
      </c>
      <c r="C4217" t="s">
        <v>1342</v>
      </c>
      <c r="D4217">
        <v>1</v>
      </c>
      <c r="E4217">
        <v>62</v>
      </c>
      <c r="F4217">
        <v>0.99999899999999997</v>
      </c>
    </row>
    <row r="4218" spans="1:6" x14ac:dyDescent="0.35">
      <c r="A4218">
        <v>3</v>
      </c>
      <c r="B4218">
        <v>1985</v>
      </c>
      <c r="C4218" t="s">
        <v>1342</v>
      </c>
      <c r="D4218">
        <v>1</v>
      </c>
      <c r="E4218">
        <v>64</v>
      </c>
      <c r="F4218">
        <v>1</v>
      </c>
    </row>
    <row r="4219" spans="1:6" x14ac:dyDescent="0.35">
      <c r="A4219">
        <v>3</v>
      </c>
      <c r="B4219">
        <v>1985</v>
      </c>
      <c r="C4219" t="s">
        <v>1342</v>
      </c>
      <c r="D4219">
        <v>1</v>
      </c>
      <c r="E4219">
        <v>66</v>
      </c>
      <c r="F4219">
        <v>1</v>
      </c>
    </row>
    <row r="4220" spans="1:6" x14ac:dyDescent="0.35">
      <c r="A4220">
        <v>3</v>
      </c>
      <c r="B4220">
        <v>1985</v>
      </c>
      <c r="C4220" t="s">
        <v>1342</v>
      </c>
      <c r="D4220">
        <v>1</v>
      </c>
      <c r="E4220">
        <v>68</v>
      </c>
      <c r="F4220">
        <v>1</v>
      </c>
    </row>
    <row r="4221" spans="1:6" x14ac:dyDescent="0.35">
      <c r="A4221">
        <v>3</v>
      </c>
      <c r="B4221">
        <v>1985</v>
      </c>
      <c r="C4221" t="s">
        <v>1342</v>
      </c>
      <c r="D4221">
        <v>1</v>
      </c>
      <c r="E4221">
        <v>70</v>
      </c>
      <c r="F4221">
        <v>1</v>
      </c>
    </row>
    <row r="4222" spans="1:6" x14ac:dyDescent="0.35">
      <c r="A4222">
        <v>3</v>
      </c>
      <c r="B4222">
        <v>1985</v>
      </c>
      <c r="C4222" t="s">
        <v>1342</v>
      </c>
      <c r="D4222">
        <v>1</v>
      </c>
      <c r="E4222">
        <v>72</v>
      </c>
      <c r="F4222">
        <v>1</v>
      </c>
    </row>
    <row r="4223" spans="1:6" x14ac:dyDescent="0.35">
      <c r="A4223">
        <v>3</v>
      </c>
      <c r="B4223">
        <v>1985</v>
      </c>
      <c r="C4223" t="s">
        <v>1342</v>
      </c>
      <c r="D4223">
        <v>1</v>
      </c>
      <c r="E4223">
        <v>74</v>
      </c>
      <c r="F4223">
        <v>1</v>
      </c>
    </row>
    <row r="4224" spans="1:6" x14ac:dyDescent="0.35">
      <c r="A4224">
        <v>3</v>
      </c>
      <c r="B4224">
        <v>1985</v>
      </c>
      <c r="C4224" t="s">
        <v>1342</v>
      </c>
      <c r="D4224">
        <v>1</v>
      </c>
      <c r="E4224">
        <v>76</v>
      </c>
      <c r="F4224">
        <v>1</v>
      </c>
    </row>
    <row r="4225" spans="1:6" x14ac:dyDescent="0.35">
      <c r="A4225">
        <v>3</v>
      </c>
      <c r="B4225">
        <v>1985</v>
      </c>
      <c r="C4225" t="s">
        <v>1342</v>
      </c>
      <c r="D4225">
        <v>1</v>
      </c>
      <c r="E4225">
        <v>78</v>
      </c>
      <c r="F4225">
        <v>1</v>
      </c>
    </row>
    <row r="4226" spans="1:6" x14ac:dyDescent="0.35">
      <c r="A4226">
        <v>3</v>
      </c>
      <c r="B4226">
        <v>1985</v>
      </c>
      <c r="C4226" t="s">
        <v>1342</v>
      </c>
      <c r="D4226">
        <v>1</v>
      </c>
      <c r="E4226">
        <v>80</v>
      </c>
      <c r="F4226">
        <v>1</v>
      </c>
    </row>
    <row r="4227" spans="1:6" x14ac:dyDescent="0.35">
      <c r="A4227">
        <v>3</v>
      </c>
      <c r="B4227">
        <v>1985</v>
      </c>
      <c r="C4227" t="s">
        <v>1342</v>
      </c>
      <c r="D4227">
        <v>1</v>
      </c>
      <c r="E4227">
        <v>82</v>
      </c>
      <c r="F4227">
        <v>1</v>
      </c>
    </row>
    <row r="4228" spans="1:6" x14ac:dyDescent="0.35">
      <c r="A4228">
        <v>3</v>
      </c>
      <c r="B4228">
        <v>1985</v>
      </c>
      <c r="C4228" t="s">
        <v>1342</v>
      </c>
      <c r="D4228">
        <v>1</v>
      </c>
      <c r="E4228">
        <v>84</v>
      </c>
      <c r="F4228">
        <v>1</v>
      </c>
    </row>
    <row r="4229" spans="1:6" x14ac:dyDescent="0.35">
      <c r="A4229">
        <v>3</v>
      </c>
      <c r="B4229">
        <v>1985</v>
      </c>
      <c r="C4229" t="s">
        <v>1342</v>
      </c>
      <c r="D4229">
        <v>1</v>
      </c>
      <c r="E4229">
        <v>86</v>
      </c>
      <c r="F4229">
        <v>1</v>
      </c>
    </row>
    <row r="4230" spans="1:6" x14ac:dyDescent="0.35">
      <c r="A4230">
        <v>3</v>
      </c>
      <c r="B4230">
        <v>1985</v>
      </c>
      <c r="C4230" t="s">
        <v>1342</v>
      </c>
      <c r="D4230">
        <v>1</v>
      </c>
      <c r="E4230">
        <v>88</v>
      </c>
      <c r="F4230">
        <v>1</v>
      </c>
    </row>
    <row r="4231" spans="1:6" x14ac:dyDescent="0.35">
      <c r="A4231">
        <v>3</v>
      </c>
      <c r="B4231">
        <v>1985</v>
      </c>
      <c r="C4231" t="s">
        <v>1342</v>
      </c>
      <c r="D4231">
        <v>1</v>
      </c>
      <c r="E4231">
        <v>90</v>
      </c>
      <c r="F4231">
        <v>1</v>
      </c>
    </row>
    <row r="4232" spans="1:6" x14ac:dyDescent="0.35">
      <c r="A4232">
        <v>3</v>
      </c>
      <c r="B4232">
        <v>1985</v>
      </c>
      <c r="C4232" t="s">
        <v>1342</v>
      </c>
      <c r="D4232">
        <v>1</v>
      </c>
      <c r="E4232">
        <v>92</v>
      </c>
      <c r="F4232">
        <v>1</v>
      </c>
    </row>
    <row r="4233" spans="1:6" x14ac:dyDescent="0.35">
      <c r="A4233">
        <v>3</v>
      </c>
      <c r="B4233">
        <v>1985</v>
      </c>
      <c r="C4233" t="s">
        <v>1342</v>
      </c>
      <c r="D4233">
        <v>1</v>
      </c>
      <c r="E4233">
        <v>94</v>
      </c>
      <c r="F4233">
        <v>1</v>
      </c>
    </row>
    <row r="4234" spans="1:6" x14ac:dyDescent="0.35">
      <c r="A4234">
        <v>3</v>
      </c>
      <c r="B4234">
        <v>1985</v>
      </c>
      <c r="C4234" t="s">
        <v>1343</v>
      </c>
      <c r="D4234">
        <v>1</v>
      </c>
      <c r="E4234">
        <v>0</v>
      </c>
      <c r="F4234">
        <v>0</v>
      </c>
    </row>
    <row r="4235" spans="1:6" x14ac:dyDescent="0.35">
      <c r="A4235">
        <v>3</v>
      </c>
      <c r="B4235">
        <v>1985</v>
      </c>
      <c r="C4235" t="s">
        <v>1343</v>
      </c>
      <c r="D4235">
        <v>1</v>
      </c>
      <c r="E4235">
        <v>1</v>
      </c>
      <c r="F4235">
        <v>1</v>
      </c>
    </row>
    <row r="4236" spans="1:6" x14ac:dyDescent="0.35">
      <c r="A4236">
        <v>3</v>
      </c>
      <c r="B4236">
        <v>1985</v>
      </c>
      <c r="C4236" t="s">
        <v>1343</v>
      </c>
      <c r="D4236">
        <v>1</v>
      </c>
      <c r="E4236">
        <v>2</v>
      </c>
      <c r="F4236">
        <v>1</v>
      </c>
    </row>
    <row r="4237" spans="1:6" x14ac:dyDescent="0.35">
      <c r="A4237">
        <v>3</v>
      </c>
      <c r="B4237">
        <v>1985</v>
      </c>
      <c r="C4237" t="s">
        <v>1343</v>
      </c>
      <c r="D4237">
        <v>1</v>
      </c>
      <c r="E4237">
        <v>3</v>
      </c>
      <c r="F4237">
        <v>1</v>
      </c>
    </row>
    <row r="4238" spans="1:6" x14ac:dyDescent="0.35">
      <c r="A4238">
        <v>3</v>
      </c>
      <c r="B4238">
        <v>1985</v>
      </c>
      <c r="C4238" t="s">
        <v>1343</v>
      </c>
      <c r="D4238">
        <v>1</v>
      </c>
      <c r="E4238">
        <v>4</v>
      </c>
      <c r="F4238">
        <v>1</v>
      </c>
    </row>
    <row r="4239" spans="1:6" x14ac:dyDescent="0.35">
      <c r="A4239">
        <v>3</v>
      </c>
      <c r="B4239">
        <v>1985</v>
      </c>
      <c r="C4239" t="s">
        <v>1343</v>
      </c>
      <c r="D4239">
        <v>1</v>
      </c>
      <c r="E4239">
        <v>5</v>
      </c>
      <c r="F4239">
        <v>1</v>
      </c>
    </row>
    <row r="4240" spans="1:6" x14ac:dyDescent="0.35">
      <c r="A4240">
        <v>3</v>
      </c>
      <c r="B4240">
        <v>1985</v>
      </c>
      <c r="C4240" t="s">
        <v>1343</v>
      </c>
      <c r="D4240">
        <v>1</v>
      </c>
      <c r="E4240">
        <v>6</v>
      </c>
      <c r="F4240">
        <v>1</v>
      </c>
    </row>
    <row r="4241" spans="1:6" x14ac:dyDescent="0.35">
      <c r="A4241">
        <v>3</v>
      </c>
      <c r="B4241">
        <v>1985</v>
      </c>
      <c r="C4241" t="s">
        <v>1343</v>
      </c>
      <c r="D4241">
        <v>1</v>
      </c>
      <c r="E4241">
        <v>7</v>
      </c>
      <c r="F4241">
        <v>1</v>
      </c>
    </row>
    <row r="4242" spans="1:6" x14ac:dyDescent="0.35">
      <c r="A4242">
        <v>3</v>
      </c>
      <c r="B4242">
        <v>1985</v>
      </c>
      <c r="C4242" t="s">
        <v>1343</v>
      </c>
      <c r="D4242">
        <v>1</v>
      </c>
      <c r="E4242">
        <v>8</v>
      </c>
      <c r="F4242">
        <v>1</v>
      </c>
    </row>
    <row r="4243" spans="1:6" x14ac:dyDescent="0.35">
      <c r="A4243">
        <v>3</v>
      </c>
      <c r="B4243">
        <v>1985</v>
      </c>
      <c r="C4243" t="s">
        <v>1343</v>
      </c>
      <c r="D4243">
        <v>1</v>
      </c>
      <c r="E4243">
        <v>9</v>
      </c>
      <c r="F4243">
        <v>1</v>
      </c>
    </row>
    <row r="4244" spans="1:6" x14ac:dyDescent="0.35">
      <c r="A4244">
        <v>3</v>
      </c>
      <c r="B4244">
        <v>1985</v>
      </c>
      <c r="C4244" t="s">
        <v>1343</v>
      </c>
      <c r="D4244">
        <v>1</v>
      </c>
      <c r="E4244">
        <v>10</v>
      </c>
      <c r="F4244">
        <v>1</v>
      </c>
    </row>
    <row r="4245" spans="1:6" x14ac:dyDescent="0.35">
      <c r="A4245">
        <v>3</v>
      </c>
      <c r="B4245">
        <v>1985</v>
      </c>
      <c r="C4245" t="s">
        <v>1343</v>
      </c>
      <c r="D4245">
        <v>1</v>
      </c>
      <c r="E4245">
        <v>11</v>
      </c>
      <c r="F4245">
        <v>1</v>
      </c>
    </row>
    <row r="4246" spans="1:6" x14ac:dyDescent="0.35">
      <c r="A4246">
        <v>3</v>
      </c>
      <c r="B4246">
        <v>1985</v>
      </c>
      <c r="C4246" t="s">
        <v>1343</v>
      </c>
      <c r="D4246">
        <v>1</v>
      </c>
      <c r="E4246">
        <v>12</v>
      </c>
      <c r="F4246">
        <v>1</v>
      </c>
    </row>
    <row r="4247" spans="1:6" x14ac:dyDescent="0.35">
      <c r="A4247">
        <v>3</v>
      </c>
      <c r="B4247">
        <v>1985</v>
      </c>
      <c r="C4247" t="s">
        <v>1343</v>
      </c>
      <c r="D4247">
        <v>1</v>
      </c>
      <c r="E4247">
        <v>13</v>
      </c>
      <c r="F4247">
        <v>1</v>
      </c>
    </row>
    <row r="4248" spans="1:6" x14ac:dyDescent="0.35">
      <c r="A4248">
        <v>3</v>
      </c>
      <c r="B4248">
        <v>1985</v>
      </c>
      <c r="C4248" t="s">
        <v>1343</v>
      </c>
      <c r="D4248">
        <v>1</v>
      </c>
      <c r="E4248">
        <v>14</v>
      </c>
      <c r="F4248">
        <v>1</v>
      </c>
    </row>
    <row r="4249" spans="1:6" x14ac:dyDescent="0.35">
      <c r="A4249">
        <v>3</v>
      </c>
      <c r="B4249">
        <v>1985</v>
      </c>
      <c r="C4249" t="s">
        <v>1343</v>
      </c>
      <c r="D4249">
        <v>1</v>
      </c>
      <c r="E4249">
        <v>15</v>
      </c>
      <c r="F4249">
        <v>1</v>
      </c>
    </row>
    <row r="4250" spans="1:6" x14ac:dyDescent="0.35">
      <c r="A4250">
        <v>3</v>
      </c>
      <c r="B4250">
        <v>1985</v>
      </c>
      <c r="C4250" t="s">
        <v>1343</v>
      </c>
      <c r="D4250">
        <v>1</v>
      </c>
      <c r="E4250">
        <v>16</v>
      </c>
      <c r="F4250">
        <v>1</v>
      </c>
    </row>
    <row r="4251" spans="1:6" x14ac:dyDescent="0.35">
      <c r="A4251">
        <v>3</v>
      </c>
      <c r="B4251">
        <v>1985</v>
      </c>
      <c r="C4251" t="s">
        <v>1343</v>
      </c>
      <c r="D4251">
        <v>1</v>
      </c>
      <c r="E4251">
        <v>17</v>
      </c>
      <c r="F4251">
        <v>1</v>
      </c>
    </row>
    <row r="4252" spans="1:6" x14ac:dyDescent="0.35">
      <c r="A4252">
        <v>3</v>
      </c>
      <c r="B4252">
        <v>1985</v>
      </c>
      <c r="C4252" t="s">
        <v>1343</v>
      </c>
      <c r="D4252">
        <v>1</v>
      </c>
      <c r="E4252">
        <v>18</v>
      </c>
      <c r="F4252">
        <v>1</v>
      </c>
    </row>
    <row r="4253" spans="1:6" x14ac:dyDescent="0.35">
      <c r="A4253">
        <v>3</v>
      </c>
      <c r="B4253">
        <v>1985</v>
      </c>
      <c r="C4253" t="s">
        <v>1343</v>
      </c>
      <c r="D4253">
        <v>1</v>
      </c>
      <c r="E4253">
        <v>19</v>
      </c>
      <c r="F4253">
        <v>1</v>
      </c>
    </row>
    <row r="4254" spans="1:6" x14ac:dyDescent="0.35">
      <c r="A4254">
        <v>3</v>
      </c>
      <c r="B4254">
        <v>1985</v>
      </c>
      <c r="C4254" t="s">
        <v>1343</v>
      </c>
      <c r="D4254">
        <v>1</v>
      </c>
      <c r="E4254">
        <v>20</v>
      </c>
      <c r="F4254">
        <v>1</v>
      </c>
    </row>
    <row r="4255" spans="1:6" x14ac:dyDescent="0.35">
      <c r="A4255">
        <v>3</v>
      </c>
      <c r="B4255">
        <v>1985</v>
      </c>
      <c r="C4255" t="s">
        <v>1343</v>
      </c>
      <c r="D4255">
        <v>1</v>
      </c>
      <c r="E4255">
        <v>21</v>
      </c>
      <c r="F4255">
        <v>1</v>
      </c>
    </row>
    <row r="4256" spans="1:6" x14ac:dyDescent="0.35">
      <c r="A4256">
        <v>3</v>
      </c>
      <c r="B4256">
        <v>1985</v>
      </c>
      <c r="C4256" t="s">
        <v>1343</v>
      </c>
      <c r="D4256">
        <v>1</v>
      </c>
      <c r="E4256">
        <v>22</v>
      </c>
      <c r="F4256">
        <v>1</v>
      </c>
    </row>
    <row r="4257" spans="1:6" x14ac:dyDescent="0.35">
      <c r="A4257">
        <v>3</v>
      </c>
      <c r="B4257">
        <v>1985</v>
      </c>
      <c r="C4257" t="s">
        <v>1343</v>
      </c>
      <c r="D4257">
        <v>1</v>
      </c>
      <c r="E4257">
        <v>23</v>
      </c>
      <c r="F4257">
        <v>1</v>
      </c>
    </row>
    <row r="4258" spans="1:6" x14ac:dyDescent="0.35">
      <c r="A4258">
        <v>3</v>
      </c>
      <c r="B4258">
        <v>1985</v>
      </c>
      <c r="C4258" t="s">
        <v>1343</v>
      </c>
      <c r="D4258">
        <v>1</v>
      </c>
      <c r="E4258">
        <v>24</v>
      </c>
      <c r="F4258">
        <v>1</v>
      </c>
    </row>
    <row r="4259" spans="1:6" x14ac:dyDescent="0.35">
      <c r="A4259">
        <v>3</v>
      </c>
      <c r="B4259">
        <v>1985</v>
      </c>
      <c r="C4259" t="s">
        <v>1343</v>
      </c>
      <c r="D4259">
        <v>1</v>
      </c>
      <c r="E4259">
        <v>25</v>
      </c>
      <c r="F4259">
        <v>1</v>
      </c>
    </row>
    <row r="4260" spans="1:6" x14ac:dyDescent="0.35">
      <c r="A4260">
        <v>3</v>
      </c>
      <c r="B4260">
        <v>1985</v>
      </c>
      <c r="C4260" t="s">
        <v>1343</v>
      </c>
      <c r="D4260">
        <v>1</v>
      </c>
      <c r="E4260">
        <v>26</v>
      </c>
      <c r="F4260">
        <v>1</v>
      </c>
    </row>
    <row r="4261" spans="1:6" x14ac:dyDescent="0.35">
      <c r="A4261">
        <v>3</v>
      </c>
      <c r="B4261">
        <v>1985</v>
      </c>
      <c r="C4261" t="s">
        <v>1343</v>
      </c>
      <c r="D4261">
        <v>1</v>
      </c>
      <c r="E4261">
        <v>27</v>
      </c>
      <c r="F4261">
        <v>1</v>
      </c>
    </row>
    <row r="4262" spans="1:6" x14ac:dyDescent="0.35">
      <c r="A4262">
        <v>3</v>
      </c>
      <c r="B4262">
        <v>1985</v>
      </c>
      <c r="C4262" t="s">
        <v>1343</v>
      </c>
      <c r="D4262">
        <v>1</v>
      </c>
      <c r="E4262">
        <v>28</v>
      </c>
      <c r="F4262">
        <v>1</v>
      </c>
    </row>
    <row r="4263" spans="1:6" x14ac:dyDescent="0.35">
      <c r="A4263">
        <v>3</v>
      </c>
      <c r="B4263">
        <v>1985</v>
      </c>
      <c r="C4263" t="s">
        <v>1343</v>
      </c>
      <c r="D4263">
        <v>1</v>
      </c>
      <c r="E4263">
        <v>29</v>
      </c>
      <c r="F4263">
        <v>1</v>
      </c>
    </row>
    <row r="4264" spans="1:6" x14ac:dyDescent="0.35">
      <c r="A4264">
        <v>3</v>
      </c>
      <c r="B4264">
        <v>1985</v>
      </c>
      <c r="C4264" t="s">
        <v>1343</v>
      </c>
      <c r="D4264">
        <v>1</v>
      </c>
      <c r="E4264">
        <v>30</v>
      </c>
      <c r="F4264">
        <v>1</v>
      </c>
    </row>
    <row r="4265" spans="1:6" x14ac:dyDescent="0.35">
      <c r="A4265">
        <v>3</v>
      </c>
      <c r="B4265">
        <v>2019</v>
      </c>
      <c r="C4265" t="s">
        <v>1342</v>
      </c>
      <c r="D4265">
        <v>1</v>
      </c>
      <c r="E4265">
        <v>4</v>
      </c>
      <c r="F4265" s="2">
        <v>2.36753E-11</v>
      </c>
    </row>
    <row r="4266" spans="1:6" x14ac:dyDescent="0.35">
      <c r="A4266">
        <v>3</v>
      </c>
      <c r="B4266">
        <v>2019</v>
      </c>
      <c r="C4266" t="s">
        <v>1342</v>
      </c>
      <c r="D4266">
        <v>1</v>
      </c>
      <c r="E4266">
        <v>6</v>
      </c>
      <c r="F4266" s="2">
        <v>8.7546500000000006E-11</v>
      </c>
    </row>
    <row r="4267" spans="1:6" x14ac:dyDescent="0.35">
      <c r="A4267">
        <v>3</v>
      </c>
      <c r="B4267">
        <v>2019</v>
      </c>
      <c r="C4267" t="s">
        <v>1342</v>
      </c>
      <c r="D4267">
        <v>1</v>
      </c>
      <c r="E4267">
        <v>8</v>
      </c>
      <c r="F4267" s="2">
        <v>3.2372900000000002E-10</v>
      </c>
    </row>
    <row r="4268" spans="1:6" x14ac:dyDescent="0.35">
      <c r="A4268">
        <v>3</v>
      </c>
      <c r="B4268">
        <v>2019</v>
      </c>
      <c r="C4268" t="s">
        <v>1342</v>
      </c>
      <c r="D4268">
        <v>1</v>
      </c>
      <c r="E4268">
        <v>10</v>
      </c>
      <c r="F4268" s="2">
        <v>1.19708E-9</v>
      </c>
    </row>
    <row r="4269" spans="1:6" x14ac:dyDescent="0.35">
      <c r="A4269">
        <v>3</v>
      </c>
      <c r="B4269">
        <v>2019</v>
      </c>
      <c r="C4269" t="s">
        <v>1342</v>
      </c>
      <c r="D4269">
        <v>1</v>
      </c>
      <c r="E4269">
        <v>12</v>
      </c>
      <c r="F4269" s="2">
        <v>4.4265600000000001E-9</v>
      </c>
    </row>
    <row r="4270" spans="1:6" x14ac:dyDescent="0.35">
      <c r="A4270">
        <v>3</v>
      </c>
      <c r="B4270">
        <v>2019</v>
      </c>
      <c r="C4270" t="s">
        <v>1342</v>
      </c>
      <c r="D4270">
        <v>1</v>
      </c>
      <c r="E4270">
        <v>14</v>
      </c>
      <c r="F4270" s="2">
        <v>1.6368499999999999E-8</v>
      </c>
    </row>
    <row r="4271" spans="1:6" x14ac:dyDescent="0.35">
      <c r="A4271">
        <v>3</v>
      </c>
      <c r="B4271">
        <v>2019</v>
      </c>
      <c r="C4271" t="s">
        <v>1342</v>
      </c>
      <c r="D4271">
        <v>1</v>
      </c>
      <c r="E4271">
        <v>16</v>
      </c>
      <c r="F4271" s="2">
        <v>6.05273E-8</v>
      </c>
    </row>
    <row r="4272" spans="1:6" x14ac:dyDescent="0.35">
      <c r="A4272">
        <v>3</v>
      </c>
      <c r="B4272">
        <v>2019</v>
      </c>
      <c r="C4272" t="s">
        <v>1342</v>
      </c>
      <c r="D4272">
        <v>1</v>
      </c>
      <c r="E4272">
        <v>18</v>
      </c>
      <c r="F4272" s="2">
        <v>2.23817E-7</v>
      </c>
    </row>
    <row r="4273" spans="1:6" x14ac:dyDescent="0.35">
      <c r="A4273">
        <v>3</v>
      </c>
      <c r="B4273">
        <v>2019</v>
      </c>
      <c r="C4273" t="s">
        <v>1342</v>
      </c>
      <c r="D4273">
        <v>1</v>
      </c>
      <c r="E4273">
        <v>20</v>
      </c>
      <c r="F4273" s="2">
        <v>8.2762899999999998E-7</v>
      </c>
    </row>
    <row r="4274" spans="1:6" x14ac:dyDescent="0.35">
      <c r="A4274">
        <v>3</v>
      </c>
      <c r="B4274">
        <v>2019</v>
      </c>
      <c r="C4274" t="s">
        <v>1342</v>
      </c>
      <c r="D4274">
        <v>1</v>
      </c>
      <c r="E4274">
        <v>22</v>
      </c>
      <c r="F4274" s="2">
        <v>3.0603900000000001E-6</v>
      </c>
    </row>
    <row r="4275" spans="1:6" x14ac:dyDescent="0.35">
      <c r="A4275">
        <v>3</v>
      </c>
      <c r="B4275">
        <v>2019</v>
      </c>
      <c r="C4275" t="s">
        <v>1342</v>
      </c>
      <c r="D4275">
        <v>1</v>
      </c>
      <c r="E4275">
        <v>24</v>
      </c>
      <c r="F4275" s="2">
        <v>1.1316599999999999E-5</v>
      </c>
    </row>
    <row r="4276" spans="1:6" x14ac:dyDescent="0.35">
      <c r="A4276">
        <v>3</v>
      </c>
      <c r="B4276">
        <v>2019</v>
      </c>
      <c r="C4276" t="s">
        <v>1342</v>
      </c>
      <c r="D4276">
        <v>1</v>
      </c>
      <c r="E4276">
        <v>26</v>
      </c>
      <c r="F4276" s="2">
        <v>4.1845199999999997E-5</v>
      </c>
    </row>
    <row r="4277" spans="1:6" x14ac:dyDescent="0.35">
      <c r="A4277">
        <v>3</v>
      </c>
      <c r="B4277">
        <v>2019</v>
      </c>
      <c r="C4277" t="s">
        <v>1342</v>
      </c>
      <c r="D4277">
        <v>1</v>
      </c>
      <c r="E4277">
        <v>28</v>
      </c>
      <c r="F4277" s="2">
        <v>1.5471699999999999E-4</v>
      </c>
    </row>
    <row r="4278" spans="1:6" x14ac:dyDescent="0.35">
      <c r="A4278">
        <v>3</v>
      </c>
      <c r="B4278">
        <v>2019</v>
      </c>
      <c r="C4278" t="s">
        <v>1342</v>
      </c>
      <c r="D4278">
        <v>1</v>
      </c>
      <c r="E4278">
        <v>30</v>
      </c>
      <c r="F4278">
        <v>5.7187399999999999E-4</v>
      </c>
    </row>
    <row r="4279" spans="1:6" x14ac:dyDescent="0.35">
      <c r="A4279">
        <v>3</v>
      </c>
      <c r="B4279">
        <v>2019</v>
      </c>
      <c r="C4279" t="s">
        <v>1342</v>
      </c>
      <c r="D4279">
        <v>1</v>
      </c>
      <c r="E4279">
        <v>32</v>
      </c>
      <c r="F4279">
        <v>2.1114100000000002E-3</v>
      </c>
    </row>
    <row r="4280" spans="1:6" x14ac:dyDescent="0.35">
      <c r="A4280">
        <v>3</v>
      </c>
      <c r="B4280">
        <v>2019</v>
      </c>
      <c r="C4280" t="s">
        <v>1342</v>
      </c>
      <c r="D4280">
        <v>1</v>
      </c>
      <c r="E4280">
        <v>34</v>
      </c>
      <c r="F4280">
        <v>7.7633399999999997E-3</v>
      </c>
    </row>
    <row r="4281" spans="1:6" x14ac:dyDescent="0.35">
      <c r="A4281">
        <v>3</v>
      </c>
      <c r="B4281">
        <v>2019</v>
      </c>
      <c r="C4281" t="s">
        <v>1342</v>
      </c>
      <c r="D4281">
        <v>1</v>
      </c>
      <c r="E4281">
        <v>36</v>
      </c>
      <c r="F4281">
        <v>2.8118299999999999E-2</v>
      </c>
    </row>
    <row r="4282" spans="1:6" x14ac:dyDescent="0.35">
      <c r="A4282">
        <v>3</v>
      </c>
      <c r="B4282">
        <v>2019</v>
      </c>
      <c r="C4282" t="s">
        <v>1342</v>
      </c>
      <c r="D4282">
        <v>1</v>
      </c>
      <c r="E4282">
        <v>38</v>
      </c>
      <c r="F4282">
        <v>9.6644499999999994E-2</v>
      </c>
    </row>
    <row r="4283" spans="1:6" x14ac:dyDescent="0.35">
      <c r="A4283">
        <v>3</v>
      </c>
      <c r="B4283">
        <v>2019</v>
      </c>
      <c r="C4283" t="s">
        <v>1342</v>
      </c>
      <c r="D4283">
        <v>1</v>
      </c>
      <c r="E4283">
        <v>40</v>
      </c>
      <c r="F4283">
        <v>0.28346399999999999</v>
      </c>
    </row>
    <row r="4284" spans="1:6" x14ac:dyDescent="0.35">
      <c r="A4284">
        <v>3</v>
      </c>
      <c r="B4284">
        <v>2019</v>
      </c>
      <c r="C4284" t="s">
        <v>1342</v>
      </c>
      <c r="D4284">
        <v>1</v>
      </c>
      <c r="E4284">
        <v>42</v>
      </c>
      <c r="F4284">
        <v>0.59396800000000005</v>
      </c>
    </row>
    <row r="4285" spans="1:6" x14ac:dyDescent="0.35">
      <c r="A4285">
        <v>3</v>
      </c>
      <c r="B4285">
        <v>2019</v>
      </c>
      <c r="C4285" t="s">
        <v>1342</v>
      </c>
      <c r="D4285">
        <v>1</v>
      </c>
      <c r="E4285">
        <v>44</v>
      </c>
      <c r="F4285">
        <v>0.84397800000000001</v>
      </c>
    </row>
    <row r="4286" spans="1:6" x14ac:dyDescent="0.35">
      <c r="A4286">
        <v>3</v>
      </c>
      <c r="B4286">
        <v>2019</v>
      </c>
      <c r="C4286" t="s">
        <v>1342</v>
      </c>
      <c r="D4286">
        <v>1</v>
      </c>
      <c r="E4286">
        <v>46</v>
      </c>
      <c r="F4286">
        <v>0.95238699999999998</v>
      </c>
    </row>
    <row r="4287" spans="1:6" x14ac:dyDescent="0.35">
      <c r="A4287">
        <v>3</v>
      </c>
      <c r="B4287">
        <v>2019</v>
      </c>
      <c r="C4287" t="s">
        <v>1342</v>
      </c>
      <c r="D4287">
        <v>1</v>
      </c>
      <c r="E4287">
        <v>48</v>
      </c>
      <c r="F4287">
        <v>0.98666100000000001</v>
      </c>
    </row>
    <row r="4288" spans="1:6" x14ac:dyDescent="0.35">
      <c r="A4288">
        <v>3</v>
      </c>
      <c r="B4288">
        <v>2019</v>
      </c>
      <c r="C4288" t="s">
        <v>1342</v>
      </c>
      <c r="D4288">
        <v>1</v>
      </c>
      <c r="E4288">
        <v>50</v>
      </c>
      <c r="F4288">
        <v>0.99635700000000005</v>
      </c>
    </row>
    <row r="4289" spans="1:6" x14ac:dyDescent="0.35">
      <c r="A4289">
        <v>3</v>
      </c>
      <c r="B4289">
        <v>2019</v>
      </c>
      <c r="C4289" t="s">
        <v>1342</v>
      </c>
      <c r="D4289">
        <v>1</v>
      </c>
      <c r="E4289">
        <v>52</v>
      </c>
      <c r="F4289">
        <v>0.99901200000000001</v>
      </c>
    </row>
    <row r="4290" spans="1:6" x14ac:dyDescent="0.35">
      <c r="A4290">
        <v>3</v>
      </c>
      <c r="B4290">
        <v>2019</v>
      </c>
      <c r="C4290" t="s">
        <v>1342</v>
      </c>
      <c r="D4290">
        <v>1</v>
      </c>
      <c r="E4290">
        <v>54</v>
      </c>
      <c r="F4290">
        <v>0.99973299999999998</v>
      </c>
    </row>
    <row r="4291" spans="1:6" x14ac:dyDescent="0.35">
      <c r="A4291">
        <v>3</v>
      </c>
      <c r="B4291">
        <v>2019</v>
      </c>
      <c r="C4291" t="s">
        <v>1342</v>
      </c>
      <c r="D4291">
        <v>1</v>
      </c>
      <c r="E4291">
        <v>56</v>
      </c>
      <c r="F4291">
        <v>0.99992800000000004</v>
      </c>
    </row>
    <row r="4292" spans="1:6" x14ac:dyDescent="0.35">
      <c r="A4292">
        <v>3</v>
      </c>
      <c r="B4292">
        <v>2019</v>
      </c>
      <c r="C4292" t="s">
        <v>1342</v>
      </c>
      <c r="D4292">
        <v>1</v>
      </c>
      <c r="E4292">
        <v>58</v>
      </c>
      <c r="F4292">
        <v>0.99997999999999998</v>
      </c>
    </row>
    <row r="4293" spans="1:6" x14ac:dyDescent="0.35">
      <c r="A4293">
        <v>3</v>
      </c>
      <c r="B4293">
        <v>2019</v>
      </c>
      <c r="C4293" t="s">
        <v>1342</v>
      </c>
      <c r="D4293">
        <v>1</v>
      </c>
      <c r="E4293">
        <v>60</v>
      </c>
      <c r="F4293">
        <v>0.99999499999999997</v>
      </c>
    </row>
    <row r="4294" spans="1:6" x14ac:dyDescent="0.35">
      <c r="A4294">
        <v>3</v>
      </c>
      <c r="B4294">
        <v>2019</v>
      </c>
      <c r="C4294" t="s">
        <v>1342</v>
      </c>
      <c r="D4294">
        <v>1</v>
      </c>
      <c r="E4294">
        <v>62</v>
      </c>
      <c r="F4294">
        <v>0.99999899999999997</v>
      </c>
    </row>
    <row r="4295" spans="1:6" x14ac:dyDescent="0.35">
      <c r="A4295">
        <v>3</v>
      </c>
      <c r="B4295">
        <v>2019</v>
      </c>
      <c r="C4295" t="s">
        <v>1342</v>
      </c>
      <c r="D4295">
        <v>1</v>
      </c>
      <c r="E4295">
        <v>64</v>
      </c>
      <c r="F4295">
        <v>1</v>
      </c>
    </row>
    <row r="4296" spans="1:6" x14ac:dyDescent="0.35">
      <c r="A4296">
        <v>3</v>
      </c>
      <c r="B4296">
        <v>2019</v>
      </c>
      <c r="C4296" t="s">
        <v>1342</v>
      </c>
      <c r="D4296">
        <v>1</v>
      </c>
      <c r="E4296">
        <v>66</v>
      </c>
      <c r="F4296">
        <v>1</v>
      </c>
    </row>
    <row r="4297" spans="1:6" x14ac:dyDescent="0.35">
      <c r="A4297">
        <v>3</v>
      </c>
      <c r="B4297">
        <v>2019</v>
      </c>
      <c r="C4297" t="s">
        <v>1342</v>
      </c>
      <c r="D4297">
        <v>1</v>
      </c>
      <c r="E4297">
        <v>68</v>
      </c>
      <c r="F4297">
        <v>1</v>
      </c>
    </row>
    <row r="4298" spans="1:6" x14ac:dyDescent="0.35">
      <c r="A4298">
        <v>3</v>
      </c>
      <c r="B4298">
        <v>2019</v>
      </c>
      <c r="C4298" t="s">
        <v>1342</v>
      </c>
      <c r="D4298">
        <v>1</v>
      </c>
      <c r="E4298">
        <v>70</v>
      </c>
      <c r="F4298">
        <v>1</v>
      </c>
    </row>
    <row r="4299" spans="1:6" x14ac:dyDescent="0.35">
      <c r="A4299">
        <v>3</v>
      </c>
      <c r="B4299">
        <v>2019</v>
      </c>
      <c r="C4299" t="s">
        <v>1342</v>
      </c>
      <c r="D4299">
        <v>1</v>
      </c>
      <c r="E4299">
        <v>72</v>
      </c>
      <c r="F4299">
        <v>1</v>
      </c>
    </row>
    <row r="4300" spans="1:6" x14ac:dyDescent="0.35">
      <c r="A4300">
        <v>3</v>
      </c>
      <c r="B4300">
        <v>2019</v>
      </c>
      <c r="C4300" t="s">
        <v>1342</v>
      </c>
      <c r="D4300">
        <v>1</v>
      </c>
      <c r="E4300">
        <v>74</v>
      </c>
      <c r="F4300">
        <v>1</v>
      </c>
    </row>
    <row r="4301" spans="1:6" x14ac:dyDescent="0.35">
      <c r="A4301">
        <v>3</v>
      </c>
      <c r="B4301">
        <v>2019</v>
      </c>
      <c r="C4301" t="s">
        <v>1342</v>
      </c>
      <c r="D4301">
        <v>1</v>
      </c>
      <c r="E4301">
        <v>76</v>
      </c>
      <c r="F4301">
        <v>1</v>
      </c>
    </row>
    <row r="4302" spans="1:6" x14ac:dyDescent="0.35">
      <c r="A4302">
        <v>3</v>
      </c>
      <c r="B4302">
        <v>2019</v>
      </c>
      <c r="C4302" t="s">
        <v>1342</v>
      </c>
      <c r="D4302">
        <v>1</v>
      </c>
      <c r="E4302">
        <v>78</v>
      </c>
      <c r="F4302">
        <v>1</v>
      </c>
    </row>
    <row r="4303" spans="1:6" x14ac:dyDescent="0.35">
      <c r="A4303">
        <v>3</v>
      </c>
      <c r="B4303">
        <v>2019</v>
      </c>
      <c r="C4303" t="s">
        <v>1342</v>
      </c>
      <c r="D4303">
        <v>1</v>
      </c>
      <c r="E4303">
        <v>80</v>
      </c>
      <c r="F4303">
        <v>1</v>
      </c>
    </row>
    <row r="4304" spans="1:6" x14ac:dyDescent="0.35">
      <c r="A4304">
        <v>3</v>
      </c>
      <c r="B4304">
        <v>2019</v>
      </c>
      <c r="C4304" t="s">
        <v>1342</v>
      </c>
      <c r="D4304">
        <v>1</v>
      </c>
      <c r="E4304">
        <v>82</v>
      </c>
      <c r="F4304">
        <v>1</v>
      </c>
    </row>
    <row r="4305" spans="1:6" x14ac:dyDescent="0.35">
      <c r="A4305">
        <v>3</v>
      </c>
      <c r="B4305">
        <v>2019</v>
      </c>
      <c r="C4305" t="s">
        <v>1342</v>
      </c>
      <c r="D4305">
        <v>1</v>
      </c>
      <c r="E4305">
        <v>84</v>
      </c>
      <c r="F4305">
        <v>1</v>
      </c>
    </row>
    <row r="4306" spans="1:6" x14ac:dyDescent="0.35">
      <c r="A4306">
        <v>3</v>
      </c>
      <c r="B4306">
        <v>2019</v>
      </c>
      <c r="C4306" t="s">
        <v>1342</v>
      </c>
      <c r="D4306">
        <v>1</v>
      </c>
      <c r="E4306">
        <v>86</v>
      </c>
      <c r="F4306">
        <v>1</v>
      </c>
    </row>
    <row r="4307" spans="1:6" x14ac:dyDescent="0.35">
      <c r="A4307">
        <v>3</v>
      </c>
      <c r="B4307">
        <v>2019</v>
      </c>
      <c r="C4307" t="s">
        <v>1342</v>
      </c>
      <c r="D4307">
        <v>1</v>
      </c>
      <c r="E4307">
        <v>88</v>
      </c>
      <c r="F4307">
        <v>1</v>
      </c>
    </row>
    <row r="4308" spans="1:6" x14ac:dyDescent="0.35">
      <c r="A4308">
        <v>3</v>
      </c>
      <c r="B4308">
        <v>2019</v>
      </c>
      <c r="C4308" t="s">
        <v>1342</v>
      </c>
      <c r="D4308">
        <v>1</v>
      </c>
      <c r="E4308">
        <v>90</v>
      </c>
      <c r="F4308">
        <v>1</v>
      </c>
    </row>
    <row r="4309" spans="1:6" x14ac:dyDescent="0.35">
      <c r="A4309">
        <v>3</v>
      </c>
      <c r="B4309">
        <v>2019</v>
      </c>
      <c r="C4309" t="s">
        <v>1342</v>
      </c>
      <c r="D4309">
        <v>1</v>
      </c>
      <c r="E4309">
        <v>92</v>
      </c>
      <c r="F4309">
        <v>1</v>
      </c>
    </row>
    <row r="4310" spans="1:6" x14ac:dyDescent="0.35">
      <c r="A4310">
        <v>3</v>
      </c>
      <c r="B4310">
        <v>2019</v>
      </c>
      <c r="C4310" t="s">
        <v>1342</v>
      </c>
      <c r="D4310">
        <v>1</v>
      </c>
      <c r="E4310">
        <v>94</v>
      </c>
      <c r="F4310">
        <v>1</v>
      </c>
    </row>
    <row r="4311" spans="1:6" x14ac:dyDescent="0.35">
      <c r="A4311">
        <v>4</v>
      </c>
      <c r="B4311">
        <v>1982</v>
      </c>
      <c r="C4311" t="s">
        <v>1342</v>
      </c>
      <c r="D4311">
        <v>1</v>
      </c>
      <c r="E4311">
        <v>4</v>
      </c>
      <c r="F4311" s="2">
        <v>4.6423599999999998E-8</v>
      </c>
    </row>
    <row r="4312" spans="1:6" x14ac:dyDescent="0.35">
      <c r="A4312">
        <v>4</v>
      </c>
      <c r="B4312">
        <v>1982</v>
      </c>
      <c r="C4312" t="s">
        <v>1342</v>
      </c>
      <c r="D4312">
        <v>1</v>
      </c>
      <c r="E4312">
        <v>6</v>
      </c>
      <c r="F4312" s="2">
        <v>9.0990199999999994E-8</v>
      </c>
    </row>
    <row r="4313" spans="1:6" x14ac:dyDescent="0.35">
      <c r="A4313">
        <v>4</v>
      </c>
      <c r="B4313">
        <v>1982</v>
      </c>
      <c r="C4313" t="s">
        <v>1342</v>
      </c>
      <c r="D4313">
        <v>1</v>
      </c>
      <c r="E4313">
        <v>8</v>
      </c>
      <c r="F4313" s="2">
        <v>5.2479299999999995E-7</v>
      </c>
    </row>
    <row r="4314" spans="1:6" x14ac:dyDescent="0.35">
      <c r="A4314">
        <v>4</v>
      </c>
      <c r="B4314">
        <v>1982</v>
      </c>
      <c r="C4314" t="s">
        <v>1342</v>
      </c>
      <c r="D4314">
        <v>1</v>
      </c>
      <c r="E4314">
        <v>10</v>
      </c>
      <c r="F4314" s="2">
        <v>2.80378E-6</v>
      </c>
    </row>
    <row r="4315" spans="1:6" x14ac:dyDescent="0.35">
      <c r="A4315">
        <v>4</v>
      </c>
      <c r="B4315">
        <v>1982</v>
      </c>
      <c r="C4315" t="s">
        <v>1342</v>
      </c>
      <c r="D4315">
        <v>1</v>
      </c>
      <c r="E4315">
        <v>12</v>
      </c>
      <c r="F4315" s="2">
        <v>1.3564700000000001E-5</v>
      </c>
    </row>
    <row r="4316" spans="1:6" x14ac:dyDescent="0.35">
      <c r="A4316">
        <v>4</v>
      </c>
      <c r="B4316">
        <v>1982</v>
      </c>
      <c r="C4316" t="s">
        <v>1342</v>
      </c>
      <c r="D4316">
        <v>1</v>
      </c>
      <c r="E4316">
        <v>14</v>
      </c>
      <c r="F4316" s="2">
        <v>5.9203599999999997E-5</v>
      </c>
    </row>
    <row r="4317" spans="1:6" x14ac:dyDescent="0.35">
      <c r="A4317">
        <v>4</v>
      </c>
      <c r="B4317">
        <v>1982</v>
      </c>
      <c r="C4317" t="s">
        <v>1342</v>
      </c>
      <c r="D4317">
        <v>1</v>
      </c>
      <c r="E4317">
        <v>16</v>
      </c>
      <c r="F4317">
        <v>2.32952E-4</v>
      </c>
    </row>
    <row r="4318" spans="1:6" x14ac:dyDescent="0.35">
      <c r="A4318">
        <v>4</v>
      </c>
      <c r="B4318">
        <v>1982</v>
      </c>
      <c r="C4318" t="s">
        <v>1342</v>
      </c>
      <c r="D4318">
        <v>1</v>
      </c>
      <c r="E4318">
        <v>18</v>
      </c>
      <c r="F4318">
        <v>8.2624300000000005E-4</v>
      </c>
    </row>
    <row r="4319" spans="1:6" x14ac:dyDescent="0.35">
      <c r="A4319">
        <v>4</v>
      </c>
      <c r="B4319">
        <v>1982</v>
      </c>
      <c r="C4319" t="s">
        <v>1342</v>
      </c>
      <c r="D4319">
        <v>1</v>
      </c>
      <c r="E4319">
        <v>20</v>
      </c>
      <c r="F4319">
        <v>2.6415399999999999E-3</v>
      </c>
    </row>
    <row r="4320" spans="1:6" x14ac:dyDescent="0.35">
      <c r="A4320">
        <v>4</v>
      </c>
      <c r="B4320">
        <v>1982</v>
      </c>
      <c r="C4320" t="s">
        <v>1342</v>
      </c>
      <c r="D4320">
        <v>1</v>
      </c>
      <c r="E4320">
        <v>22</v>
      </c>
      <c r="F4320">
        <v>7.61227E-3</v>
      </c>
    </row>
    <row r="4321" spans="1:6" x14ac:dyDescent="0.35">
      <c r="A4321">
        <v>4</v>
      </c>
      <c r="B4321">
        <v>1982</v>
      </c>
      <c r="C4321" t="s">
        <v>1342</v>
      </c>
      <c r="D4321">
        <v>1</v>
      </c>
      <c r="E4321">
        <v>24</v>
      </c>
      <c r="F4321">
        <v>1.9773200000000001E-2</v>
      </c>
    </row>
    <row r="4322" spans="1:6" x14ac:dyDescent="0.35">
      <c r="A4322">
        <v>4</v>
      </c>
      <c r="B4322">
        <v>1982</v>
      </c>
      <c r="C4322" t="s">
        <v>1342</v>
      </c>
      <c r="D4322">
        <v>1</v>
      </c>
      <c r="E4322">
        <v>26</v>
      </c>
      <c r="F4322">
        <v>4.62961E-2</v>
      </c>
    </row>
    <row r="4323" spans="1:6" x14ac:dyDescent="0.35">
      <c r="A4323">
        <v>4</v>
      </c>
      <c r="B4323">
        <v>1982</v>
      </c>
      <c r="C4323" t="s">
        <v>1342</v>
      </c>
      <c r="D4323">
        <v>1</v>
      </c>
      <c r="E4323">
        <v>28</v>
      </c>
      <c r="F4323">
        <v>9.7705100000000003E-2</v>
      </c>
    </row>
    <row r="4324" spans="1:6" x14ac:dyDescent="0.35">
      <c r="A4324">
        <v>4</v>
      </c>
      <c r="B4324">
        <v>1982</v>
      </c>
      <c r="C4324" t="s">
        <v>1342</v>
      </c>
      <c r="D4324">
        <v>1</v>
      </c>
      <c r="E4324">
        <v>30</v>
      </c>
      <c r="F4324">
        <v>0.185864</v>
      </c>
    </row>
    <row r="4325" spans="1:6" x14ac:dyDescent="0.35">
      <c r="A4325">
        <v>4</v>
      </c>
      <c r="B4325">
        <v>1982</v>
      </c>
      <c r="C4325" t="s">
        <v>1342</v>
      </c>
      <c r="D4325">
        <v>1</v>
      </c>
      <c r="E4325">
        <v>32</v>
      </c>
      <c r="F4325">
        <v>0.31869799999999998</v>
      </c>
    </row>
    <row r="4326" spans="1:6" x14ac:dyDescent="0.35">
      <c r="A4326">
        <v>4</v>
      </c>
      <c r="B4326">
        <v>1982</v>
      </c>
      <c r="C4326" t="s">
        <v>1342</v>
      </c>
      <c r="D4326">
        <v>1</v>
      </c>
      <c r="E4326">
        <v>34</v>
      </c>
      <c r="F4326">
        <v>0.49257000000000001</v>
      </c>
    </row>
    <row r="4327" spans="1:6" x14ac:dyDescent="0.35">
      <c r="A4327">
        <v>4</v>
      </c>
      <c r="B4327">
        <v>1982</v>
      </c>
      <c r="C4327" t="s">
        <v>1342</v>
      </c>
      <c r="D4327">
        <v>1</v>
      </c>
      <c r="E4327">
        <v>36</v>
      </c>
      <c r="F4327">
        <v>0.68621900000000002</v>
      </c>
    </row>
    <row r="4328" spans="1:6" x14ac:dyDescent="0.35">
      <c r="A4328">
        <v>4</v>
      </c>
      <c r="B4328">
        <v>1982</v>
      </c>
      <c r="C4328" t="s">
        <v>1342</v>
      </c>
      <c r="D4328">
        <v>1</v>
      </c>
      <c r="E4328">
        <v>38</v>
      </c>
      <c r="F4328">
        <v>0.86171200000000003</v>
      </c>
    </row>
    <row r="4329" spans="1:6" x14ac:dyDescent="0.35">
      <c r="A4329">
        <v>4</v>
      </c>
      <c r="B4329">
        <v>1982</v>
      </c>
      <c r="C4329" t="s">
        <v>1342</v>
      </c>
      <c r="D4329">
        <v>1</v>
      </c>
      <c r="E4329">
        <v>40</v>
      </c>
      <c r="F4329">
        <v>0.97536500000000004</v>
      </c>
    </row>
    <row r="4330" spans="1:6" x14ac:dyDescent="0.35">
      <c r="A4330">
        <v>4</v>
      </c>
      <c r="B4330">
        <v>1982</v>
      </c>
      <c r="C4330" t="s">
        <v>1342</v>
      </c>
      <c r="D4330">
        <v>1</v>
      </c>
      <c r="E4330">
        <v>42</v>
      </c>
      <c r="F4330">
        <v>0.99999800000000005</v>
      </c>
    </row>
    <row r="4331" spans="1:6" x14ac:dyDescent="0.35">
      <c r="A4331">
        <v>4</v>
      </c>
      <c r="B4331">
        <v>1982</v>
      </c>
      <c r="C4331" t="s">
        <v>1342</v>
      </c>
      <c r="D4331">
        <v>1</v>
      </c>
      <c r="E4331">
        <v>44</v>
      </c>
      <c r="F4331">
        <v>0.99995400000000001</v>
      </c>
    </row>
    <row r="4332" spans="1:6" x14ac:dyDescent="0.35">
      <c r="A4332">
        <v>4</v>
      </c>
      <c r="B4332">
        <v>1982</v>
      </c>
      <c r="C4332" t="s">
        <v>1342</v>
      </c>
      <c r="D4332">
        <v>1</v>
      </c>
      <c r="E4332">
        <v>46</v>
      </c>
      <c r="F4332">
        <v>0.99915900000000002</v>
      </c>
    </row>
    <row r="4333" spans="1:6" x14ac:dyDescent="0.35">
      <c r="A4333">
        <v>4</v>
      </c>
      <c r="B4333">
        <v>1982</v>
      </c>
      <c r="C4333" t="s">
        <v>1342</v>
      </c>
      <c r="D4333">
        <v>1</v>
      </c>
      <c r="E4333">
        <v>48</v>
      </c>
      <c r="F4333">
        <v>0.99738000000000004</v>
      </c>
    </row>
    <row r="4334" spans="1:6" x14ac:dyDescent="0.35">
      <c r="A4334">
        <v>4</v>
      </c>
      <c r="B4334">
        <v>1982</v>
      </c>
      <c r="C4334" t="s">
        <v>1342</v>
      </c>
      <c r="D4334">
        <v>1</v>
      </c>
      <c r="E4334">
        <v>50</v>
      </c>
      <c r="F4334">
        <v>0.99462099999999998</v>
      </c>
    </row>
    <row r="4335" spans="1:6" x14ac:dyDescent="0.35">
      <c r="A4335">
        <v>4</v>
      </c>
      <c r="B4335">
        <v>1982</v>
      </c>
      <c r="C4335" t="s">
        <v>1342</v>
      </c>
      <c r="D4335">
        <v>1</v>
      </c>
      <c r="E4335">
        <v>52</v>
      </c>
      <c r="F4335">
        <v>0.99089099999999997</v>
      </c>
    </row>
    <row r="4336" spans="1:6" x14ac:dyDescent="0.35">
      <c r="A4336">
        <v>4</v>
      </c>
      <c r="B4336">
        <v>1982</v>
      </c>
      <c r="C4336" t="s">
        <v>1342</v>
      </c>
      <c r="D4336">
        <v>1</v>
      </c>
      <c r="E4336">
        <v>54</v>
      </c>
      <c r="F4336">
        <v>0.98620200000000002</v>
      </c>
    </row>
    <row r="4337" spans="1:6" x14ac:dyDescent="0.35">
      <c r="A4337">
        <v>4</v>
      </c>
      <c r="B4337">
        <v>1982</v>
      </c>
      <c r="C4337" t="s">
        <v>1342</v>
      </c>
      <c r="D4337">
        <v>1</v>
      </c>
      <c r="E4337">
        <v>56</v>
      </c>
      <c r="F4337">
        <v>0.98056500000000002</v>
      </c>
    </row>
    <row r="4338" spans="1:6" x14ac:dyDescent="0.35">
      <c r="A4338">
        <v>4</v>
      </c>
      <c r="B4338">
        <v>1982</v>
      </c>
      <c r="C4338" t="s">
        <v>1342</v>
      </c>
      <c r="D4338">
        <v>1</v>
      </c>
      <c r="E4338">
        <v>58</v>
      </c>
      <c r="F4338">
        <v>0.97399899999999995</v>
      </c>
    </row>
    <row r="4339" spans="1:6" x14ac:dyDescent="0.35">
      <c r="A4339">
        <v>4</v>
      </c>
      <c r="B4339">
        <v>1982</v>
      </c>
      <c r="C4339" t="s">
        <v>1342</v>
      </c>
      <c r="D4339">
        <v>1</v>
      </c>
      <c r="E4339">
        <v>60</v>
      </c>
      <c r="F4339">
        <v>0.96652199999999999</v>
      </c>
    </row>
    <row r="4340" spans="1:6" x14ac:dyDescent="0.35">
      <c r="A4340">
        <v>4</v>
      </c>
      <c r="B4340">
        <v>1982</v>
      </c>
      <c r="C4340" t="s">
        <v>1342</v>
      </c>
      <c r="D4340">
        <v>1</v>
      </c>
      <c r="E4340">
        <v>62</v>
      </c>
      <c r="F4340">
        <v>0.95815600000000001</v>
      </c>
    </row>
    <row r="4341" spans="1:6" x14ac:dyDescent="0.35">
      <c r="A4341">
        <v>4</v>
      </c>
      <c r="B4341">
        <v>1982</v>
      </c>
      <c r="C4341" t="s">
        <v>1342</v>
      </c>
      <c r="D4341">
        <v>1</v>
      </c>
      <c r="E4341">
        <v>64</v>
      </c>
      <c r="F4341">
        <v>0.94892600000000005</v>
      </c>
    </row>
    <row r="4342" spans="1:6" x14ac:dyDescent="0.35">
      <c r="A4342">
        <v>4</v>
      </c>
      <c r="B4342">
        <v>1982</v>
      </c>
      <c r="C4342" t="s">
        <v>1342</v>
      </c>
      <c r="D4342">
        <v>1</v>
      </c>
      <c r="E4342">
        <v>66</v>
      </c>
      <c r="F4342">
        <v>0.93885600000000002</v>
      </c>
    </row>
    <row r="4343" spans="1:6" x14ac:dyDescent="0.35">
      <c r="A4343">
        <v>4</v>
      </c>
      <c r="B4343">
        <v>1982</v>
      </c>
      <c r="C4343" t="s">
        <v>1342</v>
      </c>
      <c r="D4343">
        <v>1</v>
      </c>
      <c r="E4343">
        <v>68</v>
      </c>
      <c r="F4343">
        <v>0.92797700000000005</v>
      </c>
    </row>
    <row r="4344" spans="1:6" x14ac:dyDescent="0.35">
      <c r="A4344">
        <v>4</v>
      </c>
      <c r="B4344">
        <v>1982</v>
      </c>
      <c r="C4344" t="s">
        <v>1342</v>
      </c>
      <c r="D4344">
        <v>1</v>
      </c>
      <c r="E4344">
        <v>70</v>
      </c>
      <c r="F4344">
        <v>0.91631899999999999</v>
      </c>
    </row>
    <row r="4345" spans="1:6" x14ac:dyDescent="0.35">
      <c r="A4345">
        <v>4</v>
      </c>
      <c r="B4345">
        <v>1982</v>
      </c>
      <c r="C4345" t="s">
        <v>1342</v>
      </c>
      <c r="D4345">
        <v>1</v>
      </c>
      <c r="E4345">
        <v>72</v>
      </c>
      <c r="F4345">
        <v>0.90391500000000002</v>
      </c>
    </row>
    <row r="4346" spans="1:6" x14ac:dyDescent="0.35">
      <c r="A4346">
        <v>4</v>
      </c>
      <c r="B4346">
        <v>1982</v>
      </c>
      <c r="C4346" t="s">
        <v>1342</v>
      </c>
      <c r="D4346">
        <v>1</v>
      </c>
      <c r="E4346">
        <v>74</v>
      </c>
      <c r="F4346">
        <v>0.89079799999999998</v>
      </c>
    </row>
    <row r="4347" spans="1:6" x14ac:dyDescent="0.35">
      <c r="A4347">
        <v>4</v>
      </c>
      <c r="B4347">
        <v>1982</v>
      </c>
      <c r="C4347" t="s">
        <v>1342</v>
      </c>
      <c r="D4347">
        <v>1</v>
      </c>
      <c r="E4347">
        <v>76</v>
      </c>
      <c r="F4347">
        <v>0.87700599999999995</v>
      </c>
    </row>
    <row r="4348" spans="1:6" x14ac:dyDescent="0.35">
      <c r="A4348">
        <v>4</v>
      </c>
      <c r="B4348">
        <v>1982</v>
      </c>
      <c r="C4348" t="s">
        <v>1342</v>
      </c>
      <c r="D4348">
        <v>1</v>
      </c>
      <c r="E4348">
        <v>78</v>
      </c>
      <c r="F4348">
        <v>0.86257499999999998</v>
      </c>
    </row>
    <row r="4349" spans="1:6" x14ac:dyDescent="0.35">
      <c r="A4349">
        <v>4</v>
      </c>
      <c r="B4349">
        <v>1982</v>
      </c>
      <c r="C4349" t="s">
        <v>1342</v>
      </c>
      <c r="D4349">
        <v>1</v>
      </c>
      <c r="E4349">
        <v>80</v>
      </c>
      <c r="F4349">
        <v>0.84754399999999996</v>
      </c>
    </row>
    <row r="4350" spans="1:6" x14ac:dyDescent="0.35">
      <c r="A4350">
        <v>4</v>
      </c>
      <c r="B4350">
        <v>1982</v>
      </c>
      <c r="C4350" t="s">
        <v>1342</v>
      </c>
      <c r="D4350">
        <v>1</v>
      </c>
      <c r="E4350">
        <v>82</v>
      </c>
      <c r="F4350">
        <v>0.83195399999999997</v>
      </c>
    </row>
    <row r="4351" spans="1:6" x14ac:dyDescent="0.35">
      <c r="A4351">
        <v>4</v>
      </c>
      <c r="B4351">
        <v>1982</v>
      </c>
      <c r="C4351" t="s">
        <v>1342</v>
      </c>
      <c r="D4351">
        <v>1</v>
      </c>
      <c r="E4351">
        <v>84</v>
      </c>
      <c r="F4351">
        <v>0.81584400000000001</v>
      </c>
    </row>
    <row r="4352" spans="1:6" x14ac:dyDescent="0.35">
      <c r="A4352">
        <v>4</v>
      </c>
      <c r="B4352">
        <v>1982</v>
      </c>
      <c r="C4352" t="s">
        <v>1342</v>
      </c>
      <c r="D4352">
        <v>1</v>
      </c>
      <c r="E4352">
        <v>86</v>
      </c>
      <c r="F4352">
        <v>0.799257</v>
      </c>
    </row>
    <row r="4353" spans="1:6" x14ac:dyDescent="0.35">
      <c r="A4353">
        <v>4</v>
      </c>
      <c r="B4353">
        <v>1982</v>
      </c>
      <c r="C4353" t="s">
        <v>1342</v>
      </c>
      <c r="D4353">
        <v>1</v>
      </c>
      <c r="E4353">
        <v>88</v>
      </c>
      <c r="F4353">
        <v>0.78223500000000001</v>
      </c>
    </row>
    <row r="4354" spans="1:6" x14ac:dyDescent="0.35">
      <c r="A4354">
        <v>4</v>
      </c>
      <c r="B4354">
        <v>1982</v>
      </c>
      <c r="C4354" t="s">
        <v>1342</v>
      </c>
      <c r="D4354">
        <v>1</v>
      </c>
      <c r="E4354">
        <v>90</v>
      </c>
      <c r="F4354">
        <v>0.76481900000000003</v>
      </c>
    </row>
    <row r="4355" spans="1:6" x14ac:dyDescent="0.35">
      <c r="A4355">
        <v>4</v>
      </c>
      <c r="B4355">
        <v>1982</v>
      </c>
      <c r="C4355" t="s">
        <v>1342</v>
      </c>
      <c r="D4355">
        <v>1</v>
      </c>
      <c r="E4355">
        <v>92</v>
      </c>
      <c r="F4355">
        <v>0.747054</v>
      </c>
    </row>
    <row r="4356" spans="1:6" x14ac:dyDescent="0.35">
      <c r="A4356">
        <v>4</v>
      </c>
      <c r="B4356">
        <v>1982</v>
      </c>
      <c r="C4356" t="s">
        <v>1342</v>
      </c>
      <c r="D4356">
        <v>1</v>
      </c>
      <c r="E4356">
        <v>94</v>
      </c>
      <c r="F4356">
        <v>0.72898099999999999</v>
      </c>
    </row>
    <row r="4357" spans="1:6" x14ac:dyDescent="0.35">
      <c r="A4357">
        <v>4</v>
      </c>
      <c r="B4357">
        <v>1982</v>
      </c>
      <c r="C4357" t="s">
        <v>1565</v>
      </c>
      <c r="D4357">
        <v>1</v>
      </c>
      <c r="E4357">
        <v>4</v>
      </c>
      <c r="F4357">
        <v>0</v>
      </c>
    </row>
    <row r="4358" spans="1:6" x14ac:dyDescent="0.35">
      <c r="A4358">
        <v>4</v>
      </c>
      <c r="B4358">
        <v>1982</v>
      </c>
      <c r="C4358" t="s">
        <v>1565</v>
      </c>
      <c r="D4358">
        <v>1</v>
      </c>
      <c r="E4358">
        <v>6</v>
      </c>
      <c r="F4358">
        <v>0</v>
      </c>
    </row>
    <row r="4359" spans="1:6" x14ac:dyDescent="0.35">
      <c r="A4359">
        <v>4</v>
      </c>
      <c r="B4359">
        <v>1982</v>
      </c>
      <c r="C4359" t="s">
        <v>1565</v>
      </c>
      <c r="D4359">
        <v>1</v>
      </c>
      <c r="E4359">
        <v>8</v>
      </c>
      <c r="F4359">
        <v>0</v>
      </c>
    </row>
    <row r="4360" spans="1:6" x14ac:dyDescent="0.35">
      <c r="A4360">
        <v>4</v>
      </c>
      <c r="B4360">
        <v>1982</v>
      </c>
      <c r="C4360" t="s">
        <v>1565</v>
      </c>
      <c r="D4360">
        <v>1</v>
      </c>
      <c r="E4360">
        <v>10</v>
      </c>
      <c r="F4360">
        <v>0</v>
      </c>
    </row>
    <row r="4361" spans="1:6" x14ac:dyDescent="0.35">
      <c r="A4361">
        <v>4</v>
      </c>
      <c r="B4361">
        <v>1982</v>
      </c>
      <c r="C4361" t="s">
        <v>1565</v>
      </c>
      <c r="D4361">
        <v>1</v>
      </c>
      <c r="E4361">
        <v>12</v>
      </c>
      <c r="F4361">
        <v>0</v>
      </c>
    </row>
    <row r="4362" spans="1:6" x14ac:dyDescent="0.35">
      <c r="A4362">
        <v>4</v>
      </c>
      <c r="B4362">
        <v>1982</v>
      </c>
      <c r="C4362" t="s">
        <v>1565</v>
      </c>
      <c r="D4362">
        <v>1</v>
      </c>
      <c r="E4362">
        <v>14</v>
      </c>
      <c r="F4362">
        <v>0</v>
      </c>
    </row>
    <row r="4363" spans="1:6" x14ac:dyDescent="0.35">
      <c r="A4363">
        <v>4</v>
      </c>
      <c r="B4363">
        <v>1982</v>
      </c>
      <c r="C4363" t="s">
        <v>1565</v>
      </c>
      <c r="D4363">
        <v>1</v>
      </c>
      <c r="E4363">
        <v>16</v>
      </c>
      <c r="F4363">
        <v>0</v>
      </c>
    </row>
    <row r="4364" spans="1:6" x14ac:dyDescent="0.35">
      <c r="A4364">
        <v>4</v>
      </c>
      <c r="B4364">
        <v>1982</v>
      </c>
      <c r="C4364" t="s">
        <v>1565</v>
      </c>
      <c r="D4364">
        <v>1</v>
      </c>
      <c r="E4364">
        <v>18</v>
      </c>
      <c r="F4364">
        <v>0</v>
      </c>
    </row>
    <row r="4365" spans="1:6" x14ac:dyDescent="0.35">
      <c r="A4365">
        <v>4</v>
      </c>
      <c r="B4365">
        <v>1982</v>
      </c>
      <c r="C4365" t="s">
        <v>1565</v>
      </c>
      <c r="D4365">
        <v>1</v>
      </c>
      <c r="E4365">
        <v>20</v>
      </c>
      <c r="F4365">
        <v>0</v>
      </c>
    </row>
    <row r="4366" spans="1:6" x14ac:dyDescent="0.35">
      <c r="A4366">
        <v>4</v>
      </c>
      <c r="B4366">
        <v>1982</v>
      </c>
      <c r="C4366" t="s">
        <v>1565</v>
      </c>
      <c r="D4366">
        <v>1</v>
      </c>
      <c r="E4366">
        <v>22</v>
      </c>
      <c r="F4366">
        <v>0</v>
      </c>
    </row>
    <row r="4367" spans="1:6" x14ac:dyDescent="0.35">
      <c r="A4367">
        <v>4</v>
      </c>
      <c r="B4367">
        <v>1982</v>
      </c>
      <c r="C4367" t="s">
        <v>1565</v>
      </c>
      <c r="D4367">
        <v>1</v>
      </c>
      <c r="E4367">
        <v>24</v>
      </c>
      <c r="F4367">
        <v>0</v>
      </c>
    </row>
    <row r="4368" spans="1:6" x14ac:dyDescent="0.35">
      <c r="A4368">
        <v>4</v>
      </c>
      <c r="B4368">
        <v>1982</v>
      </c>
      <c r="C4368" t="s">
        <v>1565</v>
      </c>
      <c r="D4368">
        <v>1</v>
      </c>
      <c r="E4368">
        <v>26</v>
      </c>
      <c r="F4368">
        <v>0</v>
      </c>
    </row>
    <row r="4369" spans="1:6" x14ac:dyDescent="0.35">
      <c r="A4369">
        <v>4</v>
      </c>
      <c r="B4369">
        <v>1982</v>
      </c>
      <c r="C4369" t="s">
        <v>1565</v>
      </c>
      <c r="D4369">
        <v>1</v>
      </c>
      <c r="E4369">
        <v>28</v>
      </c>
      <c r="F4369">
        <v>0</v>
      </c>
    </row>
    <row r="4370" spans="1:6" x14ac:dyDescent="0.35">
      <c r="A4370">
        <v>4</v>
      </c>
      <c r="B4370">
        <v>1982</v>
      </c>
      <c r="C4370" t="s">
        <v>1565</v>
      </c>
      <c r="D4370">
        <v>1</v>
      </c>
      <c r="E4370">
        <v>30</v>
      </c>
      <c r="F4370">
        <v>0</v>
      </c>
    </row>
    <row r="4371" spans="1:6" x14ac:dyDescent="0.35">
      <c r="A4371">
        <v>4</v>
      </c>
      <c r="B4371">
        <v>1982</v>
      </c>
      <c r="C4371" t="s">
        <v>1565</v>
      </c>
      <c r="D4371">
        <v>1</v>
      </c>
      <c r="E4371">
        <v>32</v>
      </c>
      <c r="F4371">
        <v>0</v>
      </c>
    </row>
    <row r="4372" spans="1:6" x14ac:dyDescent="0.35">
      <c r="A4372">
        <v>4</v>
      </c>
      <c r="B4372">
        <v>1982</v>
      </c>
      <c r="C4372" t="s">
        <v>1565</v>
      </c>
      <c r="D4372">
        <v>1</v>
      </c>
      <c r="E4372">
        <v>34</v>
      </c>
      <c r="F4372">
        <v>0</v>
      </c>
    </row>
    <row r="4373" spans="1:6" x14ac:dyDescent="0.35">
      <c r="A4373">
        <v>4</v>
      </c>
      <c r="B4373">
        <v>1982</v>
      </c>
      <c r="C4373" t="s">
        <v>1565</v>
      </c>
      <c r="D4373">
        <v>1</v>
      </c>
      <c r="E4373">
        <v>36</v>
      </c>
      <c r="F4373">
        <v>0</v>
      </c>
    </row>
    <row r="4374" spans="1:6" x14ac:dyDescent="0.35">
      <c r="A4374">
        <v>4</v>
      </c>
      <c r="B4374">
        <v>1982</v>
      </c>
      <c r="C4374" t="s">
        <v>1565</v>
      </c>
      <c r="D4374">
        <v>1</v>
      </c>
      <c r="E4374">
        <v>38</v>
      </c>
      <c r="F4374">
        <v>0</v>
      </c>
    </row>
    <row r="4375" spans="1:6" x14ac:dyDescent="0.35">
      <c r="A4375">
        <v>4</v>
      </c>
      <c r="B4375">
        <v>1982</v>
      </c>
      <c r="C4375" t="s">
        <v>1565</v>
      </c>
      <c r="D4375">
        <v>1</v>
      </c>
      <c r="E4375">
        <v>40</v>
      </c>
      <c r="F4375">
        <v>0</v>
      </c>
    </row>
    <row r="4376" spans="1:6" x14ac:dyDescent="0.35">
      <c r="A4376">
        <v>4</v>
      </c>
      <c r="B4376">
        <v>1982</v>
      </c>
      <c r="C4376" t="s">
        <v>1565</v>
      </c>
      <c r="D4376">
        <v>1</v>
      </c>
      <c r="E4376">
        <v>42</v>
      </c>
      <c r="F4376">
        <v>0</v>
      </c>
    </row>
    <row r="4377" spans="1:6" x14ac:dyDescent="0.35">
      <c r="A4377">
        <v>4</v>
      </c>
      <c r="B4377">
        <v>1982</v>
      </c>
      <c r="C4377" t="s">
        <v>1565</v>
      </c>
      <c r="D4377">
        <v>1</v>
      </c>
      <c r="E4377">
        <v>44</v>
      </c>
      <c r="F4377">
        <v>0</v>
      </c>
    </row>
    <row r="4378" spans="1:6" x14ac:dyDescent="0.35">
      <c r="A4378">
        <v>4</v>
      </c>
      <c r="B4378">
        <v>1982</v>
      </c>
      <c r="C4378" t="s">
        <v>1565</v>
      </c>
      <c r="D4378">
        <v>1</v>
      </c>
      <c r="E4378">
        <v>46</v>
      </c>
      <c r="F4378">
        <v>0</v>
      </c>
    </row>
    <row r="4379" spans="1:6" x14ac:dyDescent="0.35">
      <c r="A4379">
        <v>4</v>
      </c>
      <c r="B4379">
        <v>1982</v>
      </c>
      <c r="C4379" t="s">
        <v>1565</v>
      </c>
      <c r="D4379">
        <v>1</v>
      </c>
      <c r="E4379">
        <v>48</v>
      </c>
      <c r="F4379">
        <v>0</v>
      </c>
    </row>
    <row r="4380" spans="1:6" x14ac:dyDescent="0.35">
      <c r="A4380">
        <v>4</v>
      </c>
      <c r="B4380">
        <v>1982</v>
      </c>
      <c r="C4380" t="s">
        <v>1565</v>
      </c>
      <c r="D4380">
        <v>1</v>
      </c>
      <c r="E4380">
        <v>50</v>
      </c>
      <c r="F4380">
        <v>0</v>
      </c>
    </row>
    <row r="4381" spans="1:6" x14ac:dyDescent="0.35">
      <c r="A4381">
        <v>4</v>
      </c>
      <c r="B4381">
        <v>1982</v>
      </c>
      <c r="C4381" t="s">
        <v>1565</v>
      </c>
      <c r="D4381">
        <v>1</v>
      </c>
      <c r="E4381">
        <v>52</v>
      </c>
      <c r="F4381">
        <v>0</v>
      </c>
    </row>
    <row r="4382" spans="1:6" x14ac:dyDescent="0.35">
      <c r="A4382">
        <v>4</v>
      </c>
      <c r="B4382">
        <v>1982</v>
      </c>
      <c r="C4382" t="s">
        <v>1565</v>
      </c>
      <c r="D4382">
        <v>1</v>
      </c>
      <c r="E4382">
        <v>54</v>
      </c>
      <c r="F4382">
        <v>0</v>
      </c>
    </row>
    <row r="4383" spans="1:6" x14ac:dyDescent="0.35">
      <c r="A4383">
        <v>4</v>
      </c>
      <c r="B4383">
        <v>1982</v>
      </c>
      <c r="C4383" t="s">
        <v>1565</v>
      </c>
      <c r="D4383">
        <v>1</v>
      </c>
      <c r="E4383">
        <v>56</v>
      </c>
      <c r="F4383">
        <v>0</v>
      </c>
    </row>
    <row r="4384" spans="1:6" x14ac:dyDescent="0.35">
      <c r="A4384">
        <v>4</v>
      </c>
      <c r="B4384">
        <v>1982</v>
      </c>
      <c r="C4384" t="s">
        <v>1565</v>
      </c>
      <c r="D4384">
        <v>1</v>
      </c>
      <c r="E4384">
        <v>58</v>
      </c>
      <c r="F4384">
        <v>0</v>
      </c>
    </row>
    <row r="4385" spans="1:6" x14ac:dyDescent="0.35">
      <c r="A4385">
        <v>4</v>
      </c>
      <c r="B4385">
        <v>1982</v>
      </c>
      <c r="C4385" t="s">
        <v>1565</v>
      </c>
      <c r="D4385">
        <v>1</v>
      </c>
      <c r="E4385">
        <v>60</v>
      </c>
      <c r="F4385">
        <v>0</v>
      </c>
    </row>
    <row r="4386" spans="1:6" x14ac:dyDescent="0.35">
      <c r="A4386">
        <v>4</v>
      </c>
      <c r="B4386">
        <v>1982</v>
      </c>
      <c r="C4386" t="s">
        <v>1565</v>
      </c>
      <c r="D4386">
        <v>1</v>
      </c>
      <c r="E4386">
        <v>62</v>
      </c>
      <c r="F4386">
        <v>0</v>
      </c>
    </row>
    <row r="4387" spans="1:6" x14ac:dyDescent="0.35">
      <c r="A4387">
        <v>4</v>
      </c>
      <c r="B4387">
        <v>1982</v>
      </c>
      <c r="C4387" t="s">
        <v>1565</v>
      </c>
      <c r="D4387">
        <v>1</v>
      </c>
      <c r="E4387">
        <v>64</v>
      </c>
      <c r="F4387">
        <v>0</v>
      </c>
    </row>
    <row r="4388" spans="1:6" x14ac:dyDescent="0.35">
      <c r="A4388">
        <v>4</v>
      </c>
      <c r="B4388">
        <v>1982</v>
      </c>
      <c r="C4388" t="s">
        <v>1565</v>
      </c>
      <c r="D4388">
        <v>1</v>
      </c>
      <c r="E4388">
        <v>66</v>
      </c>
      <c r="F4388">
        <v>0</v>
      </c>
    </row>
    <row r="4389" spans="1:6" x14ac:dyDescent="0.35">
      <c r="A4389">
        <v>4</v>
      </c>
      <c r="B4389">
        <v>1982</v>
      </c>
      <c r="C4389" t="s">
        <v>1565</v>
      </c>
      <c r="D4389">
        <v>1</v>
      </c>
      <c r="E4389">
        <v>68</v>
      </c>
      <c r="F4389">
        <v>0</v>
      </c>
    </row>
    <row r="4390" spans="1:6" x14ac:dyDescent="0.35">
      <c r="A4390">
        <v>4</v>
      </c>
      <c r="B4390">
        <v>1982</v>
      </c>
      <c r="C4390" t="s">
        <v>1565</v>
      </c>
      <c r="D4390">
        <v>1</v>
      </c>
      <c r="E4390">
        <v>70</v>
      </c>
      <c r="F4390">
        <v>0</v>
      </c>
    </row>
    <row r="4391" spans="1:6" x14ac:dyDescent="0.35">
      <c r="A4391">
        <v>4</v>
      </c>
      <c r="B4391">
        <v>1982</v>
      </c>
      <c r="C4391" t="s">
        <v>1565</v>
      </c>
      <c r="D4391">
        <v>1</v>
      </c>
      <c r="E4391">
        <v>72</v>
      </c>
      <c r="F4391">
        <v>0</v>
      </c>
    </row>
    <row r="4392" spans="1:6" x14ac:dyDescent="0.35">
      <c r="A4392">
        <v>4</v>
      </c>
      <c r="B4392">
        <v>1982</v>
      </c>
      <c r="C4392" t="s">
        <v>1565</v>
      </c>
      <c r="D4392">
        <v>1</v>
      </c>
      <c r="E4392">
        <v>74</v>
      </c>
      <c r="F4392">
        <v>0</v>
      </c>
    </row>
    <row r="4393" spans="1:6" x14ac:dyDescent="0.35">
      <c r="A4393">
        <v>4</v>
      </c>
      <c r="B4393">
        <v>1982</v>
      </c>
      <c r="C4393" t="s">
        <v>1565</v>
      </c>
      <c r="D4393">
        <v>1</v>
      </c>
      <c r="E4393">
        <v>76</v>
      </c>
      <c r="F4393">
        <v>0</v>
      </c>
    </row>
    <row r="4394" spans="1:6" x14ac:dyDescent="0.35">
      <c r="A4394">
        <v>4</v>
      </c>
      <c r="B4394">
        <v>1982</v>
      </c>
      <c r="C4394" t="s">
        <v>1565</v>
      </c>
      <c r="D4394">
        <v>1</v>
      </c>
      <c r="E4394">
        <v>78</v>
      </c>
      <c r="F4394">
        <v>0</v>
      </c>
    </row>
    <row r="4395" spans="1:6" x14ac:dyDescent="0.35">
      <c r="A4395">
        <v>4</v>
      </c>
      <c r="B4395">
        <v>1982</v>
      </c>
      <c r="C4395" t="s">
        <v>1565</v>
      </c>
      <c r="D4395">
        <v>1</v>
      </c>
      <c r="E4395">
        <v>80</v>
      </c>
      <c r="F4395">
        <v>0</v>
      </c>
    </row>
    <row r="4396" spans="1:6" x14ac:dyDescent="0.35">
      <c r="A4396">
        <v>4</v>
      </c>
      <c r="B4396">
        <v>1982</v>
      </c>
      <c r="C4396" t="s">
        <v>1565</v>
      </c>
      <c r="D4396">
        <v>1</v>
      </c>
      <c r="E4396">
        <v>82</v>
      </c>
      <c r="F4396">
        <v>0</v>
      </c>
    </row>
    <row r="4397" spans="1:6" x14ac:dyDescent="0.35">
      <c r="A4397">
        <v>4</v>
      </c>
      <c r="B4397">
        <v>1982</v>
      </c>
      <c r="C4397" t="s">
        <v>1565</v>
      </c>
      <c r="D4397">
        <v>1</v>
      </c>
      <c r="E4397">
        <v>84</v>
      </c>
      <c r="F4397">
        <v>0</v>
      </c>
    </row>
    <row r="4398" spans="1:6" x14ac:dyDescent="0.35">
      <c r="A4398">
        <v>4</v>
      </c>
      <c r="B4398">
        <v>1982</v>
      </c>
      <c r="C4398" t="s">
        <v>1565</v>
      </c>
      <c r="D4398">
        <v>1</v>
      </c>
      <c r="E4398">
        <v>86</v>
      </c>
      <c r="F4398">
        <v>0</v>
      </c>
    </row>
    <row r="4399" spans="1:6" x14ac:dyDescent="0.35">
      <c r="A4399">
        <v>4</v>
      </c>
      <c r="B4399">
        <v>1982</v>
      </c>
      <c r="C4399" t="s">
        <v>1565</v>
      </c>
      <c r="D4399">
        <v>1</v>
      </c>
      <c r="E4399">
        <v>88</v>
      </c>
      <c r="F4399">
        <v>0</v>
      </c>
    </row>
    <row r="4400" spans="1:6" x14ac:dyDescent="0.35">
      <c r="A4400">
        <v>4</v>
      </c>
      <c r="B4400">
        <v>1982</v>
      </c>
      <c r="C4400" t="s">
        <v>1565</v>
      </c>
      <c r="D4400">
        <v>1</v>
      </c>
      <c r="E4400">
        <v>90</v>
      </c>
      <c r="F4400">
        <v>0</v>
      </c>
    </row>
    <row r="4401" spans="1:6" x14ac:dyDescent="0.35">
      <c r="A4401">
        <v>4</v>
      </c>
      <c r="B4401">
        <v>1982</v>
      </c>
      <c r="C4401" t="s">
        <v>1565</v>
      </c>
      <c r="D4401">
        <v>1</v>
      </c>
      <c r="E4401">
        <v>92</v>
      </c>
      <c r="F4401">
        <v>0</v>
      </c>
    </row>
    <row r="4402" spans="1:6" x14ac:dyDescent="0.35">
      <c r="A4402">
        <v>4</v>
      </c>
      <c r="B4402">
        <v>1982</v>
      </c>
      <c r="C4402" t="s">
        <v>1565</v>
      </c>
      <c r="D4402">
        <v>1</v>
      </c>
      <c r="E4402">
        <v>94</v>
      </c>
      <c r="F4402">
        <v>0</v>
      </c>
    </row>
    <row r="4403" spans="1:6" x14ac:dyDescent="0.35">
      <c r="A4403">
        <v>4</v>
      </c>
      <c r="B4403">
        <v>1984</v>
      </c>
      <c r="C4403" t="s">
        <v>1342</v>
      </c>
      <c r="D4403">
        <v>1</v>
      </c>
      <c r="E4403">
        <v>4</v>
      </c>
      <c r="F4403">
        <v>0</v>
      </c>
    </row>
    <row r="4404" spans="1:6" x14ac:dyDescent="0.35">
      <c r="A4404">
        <v>4</v>
      </c>
      <c r="B4404">
        <v>1984</v>
      </c>
      <c r="C4404" t="s">
        <v>1342</v>
      </c>
      <c r="D4404">
        <v>1</v>
      </c>
      <c r="E4404">
        <v>6</v>
      </c>
      <c r="F4404">
        <v>0</v>
      </c>
    </row>
    <row r="4405" spans="1:6" x14ac:dyDescent="0.35">
      <c r="A4405">
        <v>4</v>
      </c>
      <c r="B4405">
        <v>1984</v>
      </c>
      <c r="C4405" t="s">
        <v>1342</v>
      </c>
      <c r="D4405">
        <v>1</v>
      </c>
      <c r="E4405">
        <v>8</v>
      </c>
      <c r="F4405">
        <v>0</v>
      </c>
    </row>
    <row r="4406" spans="1:6" x14ac:dyDescent="0.35">
      <c r="A4406">
        <v>4</v>
      </c>
      <c r="B4406">
        <v>1984</v>
      </c>
      <c r="C4406" t="s">
        <v>1342</v>
      </c>
      <c r="D4406">
        <v>1</v>
      </c>
      <c r="E4406">
        <v>10</v>
      </c>
      <c r="F4406">
        <v>0</v>
      </c>
    </row>
    <row r="4407" spans="1:6" x14ac:dyDescent="0.35">
      <c r="A4407">
        <v>4</v>
      </c>
      <c r="B4407">
        <v>1984</v>
      </c>
      <c r="C4407" t="s">
        <v>1342</v>
      </c>
      <c r="D4407">
        <v>1</v>
      </c>
      <c r="E4407">
        <v>12</v>
      </c>
      <c r="F4407">
        <v>0</v>
      </c>
    </row>
    <row r="4408" spans="1:6" x14ac:dyDescent="0.35">
      <c r="A4408">
        <v>4</v>
      </c>
      <c r="B4408">
        <v>1984</v>
      </c>
      <c r="C4408" t="s">
        <v>1342</v>
      </c>
      <c r="D4408">
        <v>1</v>
      </c>
      <c r="E4408">
        <v>14</v>
      </c>
      <c r="F4408">
        <v>0</v>
      </c>
    </row>
    <row r="4409" spans="1:6" x14ac:dyDescent="0.35">
      <c r="A4409">
        <v>4</v>
      </c>
      <c r="B4409">
        <v>1984</v>
      </c>
      <c r="C4409" t="s">
        <v>1342</v>
      </c>
      <c r="D4409">
        <v>1</v>
      </c>
      <c r="E4409">
        <v>16</v>
      </c>
      <c r="F4409">
        <v>0</v>
      </c>
    </row>
    <row r="4410" spans="1:6" x14ac:dyDescent="0.35">
      <c r="A4410">
        <v>4</v>
      </c>
      <c r="B4410">
        <v>1984</v>
      </c>
      <c r="C4410" t="s">
        <v>1342</v>
      </c>
      <c r="D4410">
        <v>1</v>
      </c>
      <c r="E4410">
        <v>18</v>
      </c>
      <c r="F4410">
        <v>0</v>
      </c>
    </row>
    <row r="4411" spans="1:6" x14ac:dyDescent="0.35">
      <c r="A4411">
        <v>4</v>
      </c>
      <c r="B4411">
        <v>1984</v>
      </c>
      <c r="C4411" t="s">
        <v>1342</v>
      </c>
      <c r="D4411">
        <v>1</v>
      </c>
      <c r="E4411">
        <v>20</v>
      </c>
      <c r="F4411">
        <v>0</v>
      </c>
    </row>
    <row r="4412" spans="1:6" x14ac:dyDescent="0.35">
      <c r="A4412">
        <v>4</v>
      </c>
      <c r="B4412">
        <v>1984</v>
      </c>
      <c r="C4412" t="s">
        <v>1342</v>
      </c>
      <c r="D4412">
        <v>1</v>
      </c>
      <c r="E4412">
        <v>22</v>
      </c>
      <c r="F4412">
        <v>0</v>
      </c>
    </row>
    <row r="4413" spans="1:6" x14ac:dyDescent="0.35">
      <c r="A4413">
        <v>4</v>
      </c>
      <c r="B4413">
        <v>1984</v>
      </c>
      <c r="C4413" t="s">
        <v>1342</v>
      </c>
      <c r="D4413">
        <v>1</v>
      </c>
      <c r="E4413">
        <v>24</v>
      </c>
      <c r="F4413">
        <v>0</v>
      </c>
    </row>
    <row r="4414" spans="1:6" x14ac:dyDescent="0.35">
      <c r="A4414">
        <v>4</v>
      </c>
      <c r="B4414">
        <v>1984</v>
      </c>
      <c r="C4414" t="s">
        <v>1342</v>
      </c>
      <c r="D4414">
        <v>1</v>
      </c>
      <c r="E4414">
        <v>26</v>
      </c>
      <c r="F4414">
        <v>0</v>
      </c>
    </row>
    <row r="4415" spans="1:6" x14ac:dyDescent="0.35">
      <c r="A4415">
        <v>4</v>
      </c>
      <c r="B4415">
        <v>1984</v>
      </c>
      <c r="C4415" t="s">
        <v>1342</v>
      </c>
      <c r="D4415">
        <v>1</v>
      </c>
      <c r="E4415">
        <v>28</v>
      </c>
      <c r="F4415">
        <v>0</v>
      </c>
    </row>
    <row r="4416" spans="1:6" x14ac:dyDescent="0.35">
      <c r="A4416">
        <v>4</v>
      </c>
      <c r="B4416">
        <v>1984</v>
      </c>
      <c r="C4416" t="s">
        <v>1342</v>
      </c>
      <c r="D4416">
        <v>1</v>
      </c>
      <c r="E4416">
        <v>30</v>
      </c>
      <c r="F4416">
        <v>0</v>
      </c>
    </row>
    <row r="4417" spans="1:6" x14ac:dyDescent="0.35">
      <c r="A4417">
        <v>4</v>
      </c>
      <c r="B4417">
        <v>1984</v>
      </c>
      <c r="C4417" t="s">
        <v>1342</v>
      </c>
      <c r="D4417">
        <v>1</v>
      </c>
      <c r="E4417">
        <v>32</v>
      </c>
      <c r="F4417">
        <v>0</v>
      </c>
    </row>
    <row r="4418" spans="1:6" x14ac:dyDescent="0.35">
      <c r="A4418">
        <v>4</v>
      </c>
      <c r="B4418">
        <v>1984</v>
      </c>
      <c r="C4418" t="s">
        <v>1342</v>
      </c>
      <c r="D4418">
        <v>1</v>
      </c>
      <c r="E4418">
        <v>34</v>
      </c>
      <c r="F4418">
        <v>0</v>
      </c>
    </row>
    <row r="4419" spans="1:6" x14ac:dyDescent="0.35">
      <c r="A4419">
        <v>4</v>
      </c>
      <c r="B4419">
        <v>1984</v>
      </c>
      <c r="C4419" t="s">
        <v>1342</v>
      </c>
      <c r="D4419">
        <v>1</v>
      </c>
      <c r="E4419">
        <v>36</v>
      </c>
      <c r="F4419">
        <v>0</v>
      </c>
    </row>
    <row r="4420" spans="1:6" x14ac:dyDescent="0.35">
      <c r="A4420">
        <v>4</v>
      </c>
      <c r="B4420">
        <v>1984</v>
      </c>
      <c r="C4420" t="s">
        <v>1342</v>
      </c>
      <c r="D4420">
        <v>1</v>
      </c>
      <c r="E4420">
        <v>38</v>
      </c>
      <c r="F4420">
        <v>0</v>
      </c>
    </row>
    <row r="4421" spans="1:6" x14ac:dyDescent="0.35">
      <c r="A4421">
        <v>4</v>
      </c>
      <c r="B4421">
        <v>1984</v>
      </c>
      <c r="C4421" t="s">
        <v>1342</v>
      </c>
      <c r="D4421">
        <v>1</v>
      </c>
      <c r="E4421">
        <v>40</v>
      </c>
      <c r="F4421">
        <v>0</v>
      </c>
    </row>
    <row r="4422" spans="1:6" x14ac:dyDescent="0.35">
      <c r="A4422">
        <v>4</v>
      </c>
      <c r="B4422">
        <v>1984</v>
      </c>
      <c r="C4422" t="s">
        <v>1342</v>
      </c>
      <c r="D4422">
        <v>1</v>
      </c>
      <c r="E4422">
        <v>42</v>
      </c>
      <c r="F4422">
        <v>0</v>
      </c>
    </row>
    <row r="4423" spans="1:6" x14ac:dyDescent="0.35">
      <c r="A4423">
        <v>4</v>
      </c>
      <c r="B4423">
        <v>1984</v>
      </c>
      <c r="C4423" t="s">
        <v>1342</v>
      </c>
      <c r="D4423">
        <v>1</v>
      </c>
      <c r="E4423">
        <v>44</v>
      </c>
      <c r="F4423">
        <v>0</v>
      </c>
    </row>
    <row r="4424" spans="1:6" x14ac:dyDescent="0.35">
      <c r="A4424">
        <v>4</v>
      </c>
      <c r="B4424">
        <v>1984</v>
      </c>
      <c r="C4424" t="s">
        <v>1342</v>
      </c>
      <c r="D4424">
        <v>1</v>
      </c>
      <c r="E4424">
        <v>46</v>
      </c>
      <c r="F4424">
        <v>0</v>
      </c>
    </row>
    <row r="4425" spans="1:6" x14ac:dyDescent="0.35">
      <c r="A4425">
        <v>4</v>
      </c>
      <c r="B4425">
        <v>1984</v>
      </c>
      <c r="C4425" t="s">
        <v>1342</v>
      </c>
      <c r="D4425">
        <v>1</v>
      </c>
      <c r="E4425">
        <v>48</v>
      </c>
      <c r="F4425">
        <v>0</v>
      </c>
    </row>
    <row r="4426" spans="1:6" x14ac:dyDescent="0.35">
      <c r="A4426">
        <v>4</v>
      </c>
      <c r="B4426">
        <v>1984</v>
      </c>
      <c r="C4426" t="s">
        <v>1342</v>
      </c>
      <c r="D4426">
        <v>1</v>
      </c>
      <c r="E4426">
        <v>50</v>
      </c>
      <c r="F4426">
        <v>0</v>
      </c>
    </row>
    <row r="4427" spans="1:6" x14ac:dyDescent="0.35">
      <c r="A4427">
        <v>4</v>
      </c>
      <c r="B4427">
        <v>1984</v>
      </c>
      <c r="C4427" t="s">
        <v>1342</v>
      </c>
      <c r="D4427">
        <v>1</v>
      </c>
      <c r="E4427">
        <v>52</v>
      </c>
      <c r="F4427">
        <v>0</v>
      </c>
    </row>
    <row r="4428" spans="1:6" x14ac:dyDescent="0.35">
      <c r="A4428">
        <v>4</v>
      </c>
      <c r="B4428">
        <v>1984</v>
      </c>
      <c r="C4428" t="s">
        <v>1342</v>
      </c>
      <c r="D4428">
        <v>1</v>
      </c>
      <c r="E4428">
        <v>54</v>
      </c>
      <c r="F4428">
        <v>0</v>
      </c>
    </row>
    <row r="4429" spans="1:6" x14ac:dyDescent="0.35">
      <c r="A4429">
        <v>4</v>
      </c>
      <c r="B4429">
        <v>1984</v>
      </c>
      <c r="C4429" t="s">
        <v>1342</v>
      </c>
      <c r="D4429">
        <v>1</v>
      </c>
      <c r="E4429">
        <v>56</v>
      </c>
      <c r="F4429">
        <v>0</v>
      </c>
    </row>
    <row r="4430" spans="1:6" x14ac:dyDescent="0.35">
      <c r="A4430">
        <v>4</v>
      </c>
      <c r="B4430">
        <v>1984</v>
      </c>
      <c r="C4430" t="s">
        <v>1342</v>
      </c>
      <c r="D4430">
        <v>1</v>
      </c>
      <c r="E4430">
        <v>58</v>
      </c>
      <c r="F4430">
        <v>0</v>
      </c>
    </row>
    <row r="4431" spans="1:6" x14ac:dyDescent="0.35">
      <c r="A4431">
        <v>4</v>
      </c>
      <c r="B4431">
        <v>1984</v>
      </c>
      <c r="C4431" t="s">
        <v>1342</v>
      </c>
      <c r="D4431">
        <v>1</v>
      </c>
      <c r="E4431">
        <v>60</v>
      </c>
      <c r="F4431">
        <v>0</v>
      </c>
    </row>
    <row r="4432" spans="1:6" x14ac:dyDescent="0.35">
      <c r="A4432">
        <v>4</v>
      </c>
      <c r="B4432">
        <v>1984</v>
      </c>
      <c r="C4432" t="s">
        <v>1342</v>
      </c>
      <c r="D4432">
        <v>1</v>
      </c>
      <c r="E4432">
        <v>62</v>
      </c>
      <c r="F4432">
        <v>0</v>
      </c>
    </row>
    <row r="4433" spans="1:6" x14ac:dyDescent="0.35">
      <c r="A4433">
        <v>4</v>
      </c>
      <c r="B4433">
        <v>1984</v>
      </c>
      <c r="C4433" t="s">
        <v>1342</v>
      </c>
      <c r="D4433">
        <v>1</v>
      </c>
      <c r="E4433">
        <v>64</v>
      </c>
      <c r="F4433">
        <v>0</v>
      </c>
    </row>
    <row r="4434" spans="1:6" x14ac:dyDescent="0.35">
      <c r="A4434">
        <v>4</v>
      </c>
      <c r="B4434">
        <v>1984</v>
      </c>
      <c r="C4434" t="s">
        <v>1342</v>
      </c>
      <c r="D4434">
        <v>1</v>
      </c>
      <c r="E4434">
        <v>66</v>
      </c>
      <c r="F4434">
        <v>0</v>
      </c>
    </row>
    <row r="4435" spans="1:6" x14ac:dyDescent="0.35">
      <c r="A4435">
        <v>4</v>
      </c>
      <c r="B4435">
        <v>1984</v>
      </c>
      <c r="C4435" t="s">
        <v>1342</v>
      </c>
      <c r="D4435">
        <v>1</v>
      </c>
      <c r="E4435">
        <v>68</v>
      </c>
      <c r="F4435">
        <v>0</v>
      </c>
    </row>
    <row r="4436" spans="1:6" x14ac:dyDescent="0.35">
      <c r="A4436">
        <v>4</v>
      </c>
      <c r="B4436">
        <v>1984</v>
      </c>
      <c r="C4436" t="s">
        <v>1342</v>
      </c>
      <c r="D4436">
        <v>1</v>
      </c>
      <c r="E4436">
        <v>70</v>
      </c>
      <c r="F4436">
        <v>0</v>
      </c>
    </row>
    <row r="4437" spans="1:6" x14ac:dyDescent="0.35">
      <c r="A4437">
        <v>4</v>
      </c>
      <c r="B4437">
        <v>1984</v>
      </c>
      <c r="C4437" t="s">
        <v>1342</v>
      </c>
      <c r="D4437">
        <v>1</v>
      </c>
      <c r="E4437">
        <v>72</v>
      </c>
      <c r="F4437">
        <v>0</v>
      </c>
    </row>
    <row r="4438" spans="1:6" x14ac:dyDescent="0.35">
      <c r="A4438">
        <v>4</v>
      </c>
      <c r="B4438">
        <v>1984</v>
      </c>
      <c r="C4438" t="s">
        <v>1342</v>
      </c>
      <c r="D4438">
        <v>1</v>
      </c>
      <c r="E4438">
        <v>74</v>
      </c>
      <c r="F4438">
        <v>0</v>
      </c>
    </row>
    <row r="4439" spans="1:6" x14ac:dyDescent="0.35">
      <c r="A4439">
        <v>4</v>
      </c>
      <c r="B4439">
        <v>1984</v>
      </c>
      <c r="C4439" t="s">
        <v>1342</v>
      </c>
      <c r="D4439">
        <v>1</v>
      </c>
      <c r="E4439">
        <v>76</v>
      </c>
      <c r="F4439">
        <v>0</v>
      </c>
    </row>
    <row r="4440" spans="1:6" x14ac:dyDescent="0.35">
      <c r="A4440">
        <v>4</v>
      </c>
      <c r="B4440">
        <v>1984</v>
      </c>
      <c r="C4440" t="s">
        <v>1342</v>
      </c>
      <c r="D4440">
        <v>1</v>
      </c>
      <c r="E4440">
        <v>78</v>
      </c>
      <c r="F4440">
        <v>0</v>
      </c>
    </row>
    <row r="4441" spans="1:6" x14ac:dyDescent="0.35">
      <c r="A4441">
        <v>4</v>
      </c>
      <c r="B4441">
        <v>1984</v>
      </c>
      <c r="C4441" t="s">
        <v>1342</v>
      </c>
      <c r="D4441">
        <v>1</v>
      </c>
      <c r="E4441">
        <v>80</v>
      </c>
      <c r="F4441">
        <v>0</v>
      </c>
    </row>
    <row r="4442" spans="1:6" x14ac:dyDescent="0.35">
      <c r="A4442">
        <v>4</v>
      </c>
      <c r="B4442">
        <v>1984</v>
      </c>
      <c r="C4442" t="s">
        <v>1342</v>
      </c>
      <c r="D4442">
        <v>1</v>
      </c>
      <c r="E4442">
        <v>82</v>
      </c>
      <c r="F4442">
        <v>0</v>
      </c>
    </row>
    <row r="4443" spans="1:6" x14ac:dyDescent="0.35">
      <c r="A4443">
        <v>4</v>
      </c>
      <c r="B4443">
        <v>1984</v>
      </c>
      <c r="C4443" t="s">
        <v>1342</v>
      </c>
      <c r="D4443">
        <v>1</v>
      </c>
      <c r="E4443">
        <v>84</v>
      </c>
      <c r="F4443">
        <v>0</v>
      </c>
    </row>
    <row r="4444" spans="1:6" x14ac:dyDescent="0.35">
      <c r="A4444">
        <v>4</v>
      </c>
      <c r="B4444">
        <v>1984</v>
      </c>
      <c r="C4444" t="s">
        <v>1342</v>
      </c>
      <c r="D4444">
        <v>1</v>
      </c>
      <c r="E4444">
        <v>86</v>
      </c>
      <c r="F4444">
        <v>0</v>
      </c>
    </row>
    <row r="4445" spans="1:6" x14ac:dyDescent="0.35">
      <c r="A4445">
        <v>4</v>
      </c>
      <c r="B4445">
        <v>1984</v>
      </c>
      <c r="C4445" t="s">
        <v>1342</v>
      </c>
      <c r="D4445">
        <v>1</v>
      </c>
      <c r="E4445">
        <v>88</v>
      </c>
      <c r="F4445">
        <v>0</v>
      </c>
    </row>
    <row r="4446" spans="1:6" x14ac:dyDescent="0.35">
      <c r="A4446">
        <v>4</v>
      </c>
      <c r="B4446">
        <v>1984</v>
      </c>
      <c r="C4446" t="s">
        <v>1342</v>
      </c>
      <c r="D4446">
        <v>1</v>
      </c>
      <c r="E4446">
        <v>90</v>
      </c>
      <c r="F4446">
        <v>0</v>
      </c>
    </row>
    <row r="4447" spans="1:6" x14ac:dyDescent="0.35">
      <c r="A4447">
        <v>4</v>
      </c>
      <c r="B4447">
        <v>1984</v>
      </c>
      <c r="C4447" t="s">
        <v>1342</v>
      </c>
      <c r="D4447">
        <v>1</v>
      </c>
      <c r="E4447">
        <v>92</v>
      </c>
      <c r="F4447">
        <v>0</v>
      </c>
    </row>
    <row r="4448" spans="1:6" x14ac:dyDescent="0.35">
      <c r="A4448">
        <v>4</v>
      </c>
      <c r="B4448">
        <v>1984</v>
      </c>
      <c r="C4448" t="s">
        <v>1342</v>
      </c>
      <c r="D4448">
        <v>1</v>
      </c>
      <c r="E4448">
        <v>94</v>
      </c>
      <c r="F4448">
        <v>0</v>
      </c>
    </row>
    <row r="4449" spans="1:6" x14ac:dyDescent="0.35">
      <c r="A4449">
        <v>4</v>
      </c>
      <c r="B4449">
        <v>1984</v>
      </c>
      <c r="C4449" t="s">
        <v>1565</v>
      </c>
      <c r="D4449">
        <v>1</v>
      </c>
      <c r="E4449">
        <v>4</v>
      </c>
      <c r="F4449">
        <v>0</v>
      </c>
    </row>
    <row r="4450" spans="1:6" x14ac:dyDescent="0.35">
      <c r="A4450">
        <v>4</v>
      </c>
      <c r="B4450">
        <v>1984</v>
      </c>
      <c r="C4450" t="s">
        <v>1565</v>
      </c>
      <c r="D4450">
        <v>1</v>
      </c>
      <c r="E4450">
        <v>6</v>
      </c>
      <c r="F4450">
        <v>0</v>
      </c>
    </row>
    <row r="4451" spans="1:6" x14ac:dyDescent="0.35">
      <c r="A4451">
        <v>4</v>
      </c>
      <c r="B4451">
        <v>1984</v>
      </c>
      <c r="C4451" t="s">
        <v>1565</v>
      </c>
      <c r="D4451">
        <v>1</v>
      </c>
      <c r="E4451">
        <v>8</v>
      </c>
      <c r="F4451">
        <v>0</v>
      </c>
    </row>
    <row r="4452" spans="1:6" x14ac:dyDescent="0.35">
      <c r="A4452">
        <v>4</v>
      </c>
      <c r="B4452">
        <v>1984</v>
      </c>
      <c r="C4452" t="s">
        <v>1565</v>
      </c>
      <c r="D4452">
        <v>1</v>
      </c>
      <c r="E4452">
        <v>10</v>
      </c>
      <c r="F4452">
        <v>0</v>
      </c>
    </row>
    <row r="4453" spans="1:6" x14ac:dyDescent="0.35">
      <c r="A4453">
        <v>4</v>
      </c>
      <c r="B4453">
        <v>1984</v>
      </c>
      <c r="C4453" t="s">
        <v>1565</v>
      </c>
      <c r="D4453">
        <v>1</v>
      </c>
      <c r="E4453">
        <v>12</v>
      </c>
      <c r="F4453">
        <v>0</v>
      </c>
    </row>
    <row r="4454" spans="1:6" x14ac:dyDescent="0.35">
      <c r="A4454">
        <v>4</v>
      </c>
      <c r="B4454">
        <v>1984</v>
      </c>
      <c r="C4454" t="s">
        <v>1565</v>
      </c>
      <c r="D4454">
        <v>1</v>
      </c>
      <c r="E4454">
        <v>14</v>
      </c>
      <c r="F4454">
        <v>0</v>
      </c>
    </row>
    <row r="4455" spans="1:6" x14ac:dyDescent="0.35">
      <c r="A4455">
        <v>4</v>
      </c>
      <c r="B4455">
        <v>1984</v>
      </c>
      <c r="C4455" t="s">
        <v>1565</v>
      </c>
      <c r="D4455">
        <v>1</v>
      </c>
      <c r="E4455">
        <v>16</v>
      </c>
      <c r="F4455">
        <v>0</v>
      </c>
    </row>
    <row r="4456" spans="1:6" x14ac:dyDescent="0.35">
      <c r="A4456">
        <v>4</v>
      </c>
      <c r="B4456">
        <v>1984</v>
      </c>
      <c r="C4456" t="s">
        <v>1565</v>
      </c>
      <c r="D4456">
        <v>1</v>
      </c>
      <c r="E4456">
        <v>18</v>
      </c>
      <c r="F4456">
        <v>0</v>
      </c>
    </row>
    <row r="4457" spans="1:6" x14ac:dyDescent="0.35">
      <c r="A4457">
        <v>4</v>
      </c>
      <c r="B4457">
        <v>1984</v>
      </c>
      <c r="C4457" t="s">
        <v>1565</v>
      </c>
      <c r="D4457">
        <v>1</v>
      </c>
      <c r="E4457">
        <v>20</v>
      </c>
      <c r="F4457">
        <v>0</v>
      </c>
    </row>
    <row r="4458" spans="1:6" x14ac:dyDescent="0.35">
      <c r="A4458">
        <v>4</v>
      </c>
      <c r="B4458">
        <v>1984</v>
      </c>
      <c r="C4458" t="s">
        <v>1565</v>
      </c>
      <c r="D4458">
        <v>1</v>
      </c>
      <c r="E4458">
        <v>22</v>
      </c>
      <c r="F4458">
        <v>0</v>
      </c>
    </row>
    <row r="4459" spans="1:6" x14ac:dyDescent="0.35">
      <c r="A4459">
        <v>4</v>
      </c>
      <c r="B4459">
        <v>1984</v>
      </c>
      <c r="C4459" t="s">
        <v>1565</v>
      </c>
      <c r="D4459">
        <v>1</v>
      </c>
      <c r="E4459">
        <v>24</v>
      </c>
      <c r="F4459">
        <v>0</v>
      </c>
    </row>
    <row r="4460" spans="1:6" x14ac:dyDescent="0.35">
      <c r="A4460">
        <v>4</v>
      </c>
      <c r="B4460">
        <v>1984</v>
      </c>
      <c r="C4460" t="s">
        <v>1565</v>
      </c>
      <c r="D4460">
        <v>1</v>
      </c>
      <c r="E4460">
        <v>26</v>
      </c>
      <c r="F4460">
        <v>0</v>
      </c>
    </row>
    <row r="4461" spans="1:6" x14ac:dyDescent="0.35">
      <c r="A4461">
        <v>4</v>
      </c>
      <c r="B4461">
        <v>1984</v>
      </c>
      <c r="C4461" t="s">
        <v>1565</v>
      </c>
      <c r="D4461">
        <v>1</v>
      </c>
      <c r="E4461">
        <v>28</v>
      </c>
      <c r="F4461">
        <v>0</v>
      </c>
    </row>
    <row r="4462" spans="1:6" x14ac:dyDescent="0.35">
      <c r="A4462">
        <v>4</v>
      </c>
      <c r="B4462">
        <v>1984</v>
      </c>
      <c r="C4462" t="s">
        <v>1565</v>
      </c>
      <c r="D4462">
        <v>1</v>
      </c>
      <c r="E4462">
        <v>30</v>
      </c>
      <c r="F4462">
        <v>0</v>
      </c>
    </row>
    <row r="4463" spans="1:6" x14ac:dyDescent="0.35">
      <c r="A4463">
        <v>4</v>
      </c>
      <c r="B4463">
        <v>1984</v>
      </c>
      <c r="C4463" t="s">
        <v>1565</v>
      </c>
      <c r="D4463">
        <v>1</v>
      </c>
      <c r="E4463">
        <v>32</v>
      </c>
      <c r="F4463">
        <v>0</v>
      </c>
    </row>
    <row r="4464" spans="1:6" x14ac:dyDescent="0.35">
      <c r="A4464">
        <v>4</v>
      </c>
      <c r="B4464">
        <v>1984</v>
      </c>
      <c r="C4464" t="s">
        <v>1565</v>
      </c>
      <c r="D4464">
        <v>1</v>
      </c>
      <c r="E4464">
        <v>34</v>
      </c>
      <c r="F4464">
        <v>0</v>
      </c>
    </row>
    <row r="4465" spans="1:6" x14ac:dyDescent="0.35">
      <c r="A4465">
        <v>4</v>
      </c>
      <c r="B4465">
        <v>1984</v>
      </c>
      <c r="C4465" t="s">
        <v>1565</v>
      </c>
      <c r="D4465">
        <v>1</v>
      </c>
      <c r="E4465">
        <v>36</v>
      </c>
      <c r="F4465">
        <v>0</v>
      </c>
    </row>
    <row r="4466" spans="1:6" x14ac:dyDescent="0.35">
      <c r="A4466">
        <v>4</v>
      </c>
      <c r="B4466">
        <v>1984</v>
      </c>
      <c r="C4466" t="s">
        <v>1565</v>
      </c>
      <c r="D4466">
        <v>1</v>
      </c>
      <c r="E4466">
        <v>38</v>
      </c>
      <c r="F4466">
        <v>0</v>
      </c>
    </row>
    <row r="4467" spans="1:6" x14ac:dyDescent="0.35">
      <c r="A4467">
        <v>4</v>
      </c>
      <c r="B4467">
        <v>1984</v>
      </c>
      <c r="C4467" t="s">
        <v>1565</v>
      </c>
      <c r="D4467">
        <v>1</v>
      </c>
      <c r="E4467">
        <v>40</v>
      </c>
      <c r="F4467">
        <v>0</v>
      </c>
    </row>
    <row r="4468" spans="1:6" x14ac:dyDescent="0.35">
      <c r="A4468">
        <v>4</v>
      </c>
      <c r="B4468">
        <v>1984</v>
      </c>
      <c r="C4468" t="s">
        <v>1565</v>
      </c>
      <c r="D4468">
        <v>1</v>
      </c>
      <c r="E4468">
        <v>42</v>
      </c>
      <c r="F4468">
        <v>0</v>
      </c>
    </row>
    <row r="4469" spans="1:6" x14ac:dyDescent="0.35">
      <c r="A4469">
        <v>4</v>
      </c>
      <c r="B4469">
        <v>1984</v>
      </c>
      <c r="C4469" t="s">
        <v>1565</v>
      </c>
      <c r="D4469">
        <v>1</v>
      </c>
      <c r="E4469">
        <v>44</v>
      </c>
      <c r="F4469">
        <v>0</v>
      </c>
    </row>
    <row r="4470" spans="1:6" x14ac:dyDescent="0.35">
      <c r="A4470">
        <v>4</v>
      </c>
      <c r="B4470">
        <v>1984</v>
      </c>
      <c r="C4470" t="s">
        <v>1565</v>
      </c>
      <c r="D4470">
        <v>1</v>
      </c>
      <c r="E4470">
        <v>46</v>
      </c>
      <c r="F4470">
        <v>0</v>
      </c>
    </row>
    <row r="4471" spans="1:6" x14ac:dyDescent="0.35">
      <c r="A4471">
        <v>4</v>
      </c>
      <c r="B4471">
        <v>1984</v>
      </c>
      <c r="C4471" t="s">
        <v>1565</v>
      </c>
      <c r="D4471">
        <v>1</v>
      </c>
      <c r="E4471">
        <v>48</v>
      </c>
      <c r="F4471">
        <v>0</v>
      </c>
    </row>
    <row r="4472" spans="1:6" x14ac:dyDescent="0.35">
      <c r="A4472">
        <v>4</v>
      </c>
      <c r="B4472">
        <v>1984</v>
      </c>
      <c r="C4472" t="s">
        <v>1565</v>
      </c>
      <c r="D4472">
        <v>1</v>
      </c>
      <c r="E4472">
        <v>50</v>
      </c>
      <c r="F4472">
        <v>0</v>
      </c>
    </row>
    <row r="4473" spans="1:6" x14ac:dyDescent="0.35">
      <c r="A4473">
        <v>4</v>
      </c>
      <c r="B4473">
        <v>1984</v>
      </c>
      <c r="C4473" t="s">
        <v>1565</v>
      </c>
      <c r="D4473">
        <v>1</v>
      </c>
      <c r="E4473">
        <v>52</v>
      </c>
      <c r="F4473">
        <v>0</v>
      </c>
    </row>
    <row r="4474" spans="1:6" x14ac:dyDescent="0.35">
      <c r="A4474">
        <v>4</v>
      </c>
      <c r="B4474">
        <v>1984</v>
      </c>
      <c r="C4474" t="s">
        <v>1565</v>
      </c>
      <c r="D4474">
        <v>1</v>
      </c>
      <c r="E4474">
        <v>54</v>
      </c>
      <c r="F4474">
        <v>0</v>
      </c>
    </row>
    <row r="4475" spans="1:6" x14ac:dyDescent="0.35">
      <c r="A4475">
        <v>4</v>
      </c>
      <c r="B4475">
        <v>1984</v>
      </c>
      <c r="C4475" t="s">
        <v>1565</v>
      </c>
      <c r="D4475">
        <v>1</v>
      </c>
      <c r="E4475">
        <v>56</v>
      </c>
      <c r="F4475">
        <v>0</v>
      </c>
    </row>
    <row r="4476" spans="1:6" x14ac:dyDescent="0.35">
      <c r="A4476">
        <v>4</v>
      </c>
      <c r="B4476">
        <v>1984</v>
      </c>
      <c r="C4476" t="s">
        <v>1565</v>
      </c>
      <c r="D4476">
        <v>1</v>
      </c>
      <c r="E4476">
        <v>58</v>
      </c>
      <c r="F4476">
        <v>0</v>
      </c>
    </row>
    <row r="4477" spans="1:6" x14ac:dyDescent="0.35">
      <c r="A4477">
        <v>4</v>
      </c>
      <c r="B4477">
        <v>1984</v>
      </c>
      <c r="C4477" t="s">
        <v>1565</v>
      </c>
      <c r="D4477">
        <v>1</v>
      </c>
      <c r="E4477">
        <v>60</v>
      </c>
      <c r="F4477">
        <v>0</v>
      </c>
    </row>
    <row r="4478" spans="1:6" x14ac:dyDescent="0.35">
      <c r="A4478">
        <v>4</v>
      </c>
      <c r="B4478">
        <v>1984</v>
      </c>
      <c r="C4478" t="s">
        <v>1565</v>
      </c>
      <c r="D4478">
        <v>1</v>
      </c>
      <c r="E4478">
        <v>62</v>
      </c>
      <c r="F4478">
        <v>0</v>
      </c>
    </row>
    <row r="4479" spans="1:6" x14ac:dyDescent="0.35">
      <c r="A4479">
        <v>4</v>
      </c>
      <c r="B4479">
        <v>1984</v>
      </c>
      <c r="C4479" t="s">
        <v>1565</v>
      </c>
      <c r="D4479">
        <v>1</v>
      </c>
      <c r="E4479">
        <v>64</v>
      </c>
      <c r="F4479">
        <v>0</v>
      </c>
    </row>
    <row r="4480" spans="1:6" x14ac:dyDescent="0.35">
      <c r="A4480">
        <v>4</v>
      </c>
      <c r="B4480">
        <v>1984</v>
      </c>
      <c r="C4480" t="s">
        <v>1565</v>
      </c>
      <c r="D4480">
        <v>1</v>
      </c>
      <c r="E4480">
        <v>66</v>
      </c>
      <c r="F4480">
        <v>0</v>
      </c>
    </row>
    <row r="4481" spans="1:6" x14ac:dyDescent="0.35">
      <c r="A4481">
        <v>4</v>
      </c>
      <c r="B4481">
        <v>1984</v>
      </c>
      <c r="C4481" t="s">
        <v>1565</v>
      </c>
      <c r="D4481">
        <v>1</v>
      </c>
      <c r="E4481">
        <v>68</v>
      </c>
      <c r="F4481">
        <v>0</v>
      </c>
    </row>
    <row r="4482" spans="1:6" x14ac:dyDescent="0.35">
      <c r="A4482">
        <v>4</v>
      </c>
      <c r="B4482">
        <v>1984</v>
      </c>
      <c r="C4482" t="s">
        <v>1565</v>
      </c>
      <c r="D4482">
        <v>1</v>
      </c>
      <c r="E4482">
        <v>70</v>
      </c>
      <c r="F4482">
        <v>0</v>
      </c>
    </row>
    <row r="4483" spans="1:6" x14ac:dyDescent="0.35">
      <c r="A4483">
        <v>4</v>
      </c>
      <c r="B4483">
        <v>1984</v>
      </c>
      <c r="C4483" t="s">
        <v>1565</v>
      </c>
      <c r="D4483">
        <v>1</v>
      </c>
      <c r="E4483">
        <v>72</v>
      </c>
      <c r="F4483">
        <v>0</v>
      </c>
    </row>
    <row r="4484" spans="1:6" x14ac:dyDescent="0.35">
      <c r="A4484">
        <v>4</v>
      </c>
      <c r="B4484">
        <v>1984</v>
      </c>
      <c r="C4484" t="s">
        <v>1565</v>
      </c>
      <c r="D4484">
        <v>1</v>
      </c>
      <c r="E4484">
        <v>74</v>
      </c>
      <c r="F4484">
        <v>0</v>
      </c>
    </row>
    <row r="4485" spans="1:6" x14ac:dyDescent="0.35">
      <c r="A4485">
        <v>4</v>
      </c>
      <c r="B4485">
        <v>1984</v>
      </c>
      <c r="C4485" t="s">
        <v>1565</v>
      </c>
      <c r="D4485">
        <v>1</v>
      </c>
      <c r="E4485">
        <v>76</v>
      </c>
      <c r="F4485">
        <v>0</v>
      </c>
    </row>
    <row r="4486" spans="1:6" x14ac:dyDescent="0.35">
      <c r="A4486">
        <v>4</v>
      </c>
      <c r="B4486">
        <v>1984</v>
      </c>
      <c r="C4486" t="s">
        <v>1565</v>
      </c>
      <c r="D4486">
        <v>1</v>
      </c>
      <c r="E4486">
        <v>78</v>
      </c>
      <c r="F4486">
        <v>0</v>
      </c>
    </row>
    <row r="4487" spans="1:6" x14ac:dyDescent="0.35">
      <c r="A4487">
        <v>4</v>
      </c>
      <c r="B4487">
        <v>1984</v>
      </c>
      <c r="C4487" t="s">
        <v>1565</v>
      </c>
      <c r="D4487">
        <v>1</v>
      </c>
      <c r="E4487">
        <v>80</v>
      </c>
      <c r="F4487">
        <v>0</v>
      </c>
    </row>
    <row r="4488" spans="1:6" x14ac:dyDescent="0.35">
      <c r="A4488">
        <v>4</v>
      </c>
      <c r="B4488">
        <v>1984</v>
      </c>
      <c r="C4488" t="s">
        <v>1565</v>
      </c>
      <c r="D4488">
        <v>1</v>
      </c>
      <c r="E4488">
        <v>82</v>
      </c>
      <c r="F4488">
        <v>0</v>
      </c>
    </row>
    <row r="4489" spans="1:6" x14ac:dyDescent="0.35">
      <c r="A4489">
        <v>4</v>
      </c>
      <c r="B4489">
        <v>1984</v>
      </c>
      <c r="C4489" t="s">
        <v>1565</v>
      </c>
      <c r="D4489">
        <v>1</v>
      </c>
      <c r="E4489">
        <v>84</v>
      </c>
      <c r="F4489">
        <v>0</v>
      </c>
    </row>
    <row r="4490" spans="1:6" x14ac:dyDescent="0.35">
      <c r="A4490">
        <v>4</v>
      </c>
      <c r="B4490">
        <v>1984</v>
      </c>
      <c r="C4490" t="s">
        <v>1565</v>
      </c>
      <c r="D4490">
        <v>1</v>
      </c>
      <c r="E4490">
        <v>86</v>
      </c>
      <c r="F4490">
        <v>0</v>
      </c>
    </row>
    <row r="4491" spans="1:6" x14ac:dyDescent="0.35">
      <c r="A4491">
        <v>4</v>
      </c>
      <c r="B4491">
        <v>1984</v>
      </c>
      <c r="C4491" t="s">
        <v>1565</v>
      </c>
      <c r="D4491">
        <v>1</v>
      </c>
      <c r="E4491">
        <v>88</v>
      </c>
      <c r="F4491">
        <v>0</v>
      </c>
    </row>
    <row r="4492" spans="1:6" x14ac:dyDescent="0.35">
      <c r="A4492">
        <v>4</v>
      </c>
      <c r="B4492">
        <v>1984</v>
      </c>
      <c r="C4492" t="s">
        <v>1565</v>
      </c>
      <c r="D4492">
        <v>1</v>
      </c>
      <c r="E4492">
        <v>90</v>
      </c>
      <c r="F4492">
        <v>0</v>
      </c>
    </row>
    <row r="4493" spans="1:6" x14ac:dyDescent="0.35">
      <c r="A4493">
        <v>4</v>
      </c>
      <c r="B4493">
        <v>1984</v>
      </c>
      <c r="C4493" t="s">
        <v>1565</v>
      </c>
      <c r="D4493">
        <v>1</v>
      </c>
      <c r="E4493">
        <v>92</v>
      </c>
      <c r="F4493">
        <v>0</v>
      </c>
    </row>
    <row r="4494" spans="1:6" x14ac:dyDescent="0.35">
      <c r="A4494">
        <v>4</v>
      </c>
      <c r="B4494">
        <v>1984</v>
      </c>
      <c r="C4494" t="s">
        <v>1565</v>
      </c>
      <c r="D4494">
        <v>1</v>
      </c>
      <c r="E4494">
        <v>94</v>
      </c>
      <c r="F4494">
        <v>0</v>
      </c>
    </row>
    <row r="4495" spans="1:6" x14ac:dyDescent="0.35">
      <c r="A4495">
        <v>4</v>
      </c>
      <c r="B4495">
        <v>1985</v>
      </c>
      <c r="C4495" t="s">
        <v>1342</v>
      </c>
      <c r="D4495">
        <v>1</v>
      </c>
      <c r="E4495">
        <v>4</v>
      </c>
      <c r="F4495">
        <v>1.22755E-3</v>
      </c>
    </row>
    <row r="4496" spans="1:6" x14ac:dyDescent="0.35">
      <c r="A4496">
        <v>4</v>
      </c>
      <c r="B4496">
        <v>1985</v>
      </c>
      <c r="C4496" t="s">
        <v>1342</v>
      </c>
      <c r="D4496">
        <v>1</v>
      </c>
      <c r="E4496">
        <v>6</v>
      </c>
      <c r="F4496">
        <v>2.4060000000000002E-3</v>
      </c>
    </row>
    <row r="4497" spans="1:6" x14ac:dyDescent="0.35">
      <c r="A4497">
        <v>4</v>
      </c>
      <c r="B4497">
        <v>1985</v>
      </c>
      <c r="C4497" t="s">
        <v>1342</v>
      </c>
      <c r="D4497">
        <v>1</v>
      </c>
      <c r="E4497">
        <v>8</v>
      </c>
      <c r="F4497">
        <v>3.76583E-3</v>
      </c>
    </row>
    <row r="4498" spans="1:6" x14ac:dyDescent="0.35">
      <c r="A4498">
        <v>4</v>
      </c>
      <c r="B4498">
        <v>1985</v>
      </c>
      <c r="C4498" t="s">
        <v>1342</v>
      </c>
      <c r="D4498">
        <v>1</v>
      </c>
      <c r="E4498">
        <v>10</v>
      </c>
      <c r="F4498">
        <v>5.7931600000000003E-3</v>
      </c>
    </row>
    <row r="4499" spans="1:6" x14ac:dyDescent="0.35">
      <c r="A4499">
        <v>4</v>
      </c>
      <c r="B4499">
        <v>1985</v>
      </c>
      <c r="C4499" t="s">
        <v>1342</v>
      </c>
      <c r="D4499">
        <v>1</v>
      </c>
      <c r="E4499">
        <v>12</v>
      </c>
      <c r="F4499">
        <v>8.7591400000000003E-3</v>
      </c>
    </row>
    <row r="4500" spans="1:6" x14ac:dyDescent="0.35">
      <c r="A4500">
        <v>4</v>
      </c>
      <c r="B4500">
        <v>1985</v>
      </c>
      <c r="C4500" t="s">
        <v>1342</v>
      </c>
      <c r="D4500">
        <v>1</v>
      </c>
      <c r="E4500">
        <v>14</v>
      </c>
      <c r="F4500">
        <v>1.30166E-2</v>
      </c>
    </row>
    <row r="4501" spans="1:6" x14ac:dyDescent="0.35">
      <c r="A4501">
        <v>4</v>
      </c>
      <c r="B4501">
        <v>1985</v>
      </c>
      <c r="C4501" t="s">
        <v>1342</v>
      </c>
      <c r="D4501">
        <v>1</v>
      </c>
      <c r="E4501">
        <v>16</v>
      </c>
      <c r="F4501">
        <v>1.9011799999999999E-2</v>
      </c>
    </row>
    <row r="4502" spans="1:6" x14ac:dyDescent="0.35">
      <c r="A4502">
        <v>4</v>
      </c>
      <c r="B4502">
        <v>1985</v>
      </c>
      <c r="C4502" t="s">
        <v>1342</v>
      </c>
      <c r="D4502">
        <v>1</v>
      </c>
      <c r="E4502">
        <v>18</v>
      </c>
      <c r="F4502">
        <v>2.7292299999999999E-2</v>
      </c>
    </row>
    <row r="4503" spans="1:6" x14ac:dyDescent="0.35">
      <c r="A4503">
        <v>4</v>
      </c>
      <c r="B4503">
        <v>1985</v>
      </c>
      <c r="C4503" t="s">
        <v>1342</v>
      </c>
      <c r="D4503">
        <v>1</v>
      </c>
      <c r="E4503">
        <v>20</v>
      </c>
      <c r="F4503">
        <v>3.8507699999999999E-2</v>
      </c>
    </row>
    <row r="4504" spans="1:6" x14ac:dyDescent="0.35">
      <c r="A4504">
        <v>4</v>
      </c>
      <c r="B4504">
        <v>1985</v>
      </c>
      <c r="C4504" t="s">
        <v>1342</v>
      </c>
      <c r="D4504">
        <v>1</v>
      </c>
      <c r="E4504">
        <v>22</v>
      </c>
      <c r="F4504">
        <v>5.3400499999999997E-2</v>
      </c>
    </row>
    <row r="4505" spans="1:6" x14ac:dyDescent="0.35">
      <c r="A4505">
        <v>4</v>
      </c>
      <c r="B4505">
        <v>1985</v>
      </c>
      <c r="C4505" t="s">
        <v>1342</v>
      </c>
      <c r="D4505">
        <v>1</v>
      </c>
      <c r="E4505">
        <v>24</v>
      </c>
      <c r="F4505">
        <v>7.2783600000000004E-2</v>
      </c>
    </row>
    <row r="4506" spans="1:6" x14ac:dyDescent="0.35">
      <c r="A4506">
        <v>4</v>
      </c>
      <c r="B4506">
        <v>1985</v>
      </c>
      <c r="C4506" t="s">
        <v>1342</v>
      </c>
      <c r="D4506">
        <v>1</v>
      </c>
      <c r="E4506">
        <v>26</v>
      </c>
      <c r="F4506">
        <v>9.7501699999999997E-2</v>
      </c>
    </row>
    <row r="4507" spans="1:6" x14ac:dyDescent="0.35">
      <c r="A4507">
        <v>4</v>
      </c>
      <c r="B4507">
        <v>1985</v>
      </c>
      <c r="C4507" t="s">
        <v>1342</v>
      </c>
      <c r="D4507">
        <v>1</v>
      </c>
      <c r="E4507">
        <v>28</v>
      </c>
      <c r="F4507">
        <v>0.12837499999999999</v>
      </c>
    </row>
    <row r="4508" spans="1:6" x14ac:dyDescent="0.35">
      <c r="A4508">
        <v>4</v>
      </c>
      <c r="B4508">
        <v>1985</v>
      </c>
      <c r="C4508" t="s">
        <v>1342</v>
      </c>
      <c r="D4508">
        <v>1</v>
      </c>
      <c r="E4508">
        <v>30</v>
      </c>
      <c r="F4508">
        <v>0.166127</v>
      </c>
    </row>
    <row r="4509" spans="1:6" x14ac:dyDescent="0.35">
      <c r="A4509">
        <v>4</v>
      </c>
      <c r="B4509">
        <v>1985</v>
      </c>
      <c r="C4509" t="s">
        <v>1342</v>
      </c>
      <c r="D4509">
        <v>1</v>
      </c>
      <c r="E4509">
        <v>32</v>
      </c>
      <c r="F4509">
        <v>0.21129600000000001</v>
      </c>
    </row>
    <row r="4510" spans="1:6" x14ac:dyDescent="0.35">
      <c r="A4510">
        <v>4</v>
      </c>
      <c r="B4510">
        <v>1985</v>
      </c>
      <c r="C4510" t="s">
        <v>1342</v>
      </c>
      <c r="D4510">
        <v>1</v>
      </c>
      <c r="E4510">
        <v>34</v>
      </c>
      <c r="F4510">
        <v>0.26413799999999998</v>
      </c>
    </row>
    <row r="4511" spans="1:6" x14ac:dyDescent="0.35">
      <c r="A4511">
        <v>4</v>
      </c>
      <c r="B4511">
        <v>1985</v>
      </c>
      <c r="C4511" t="s">
        <v>1342</v>
      </c>
      <c r="D4511">
        <v>1</v>
      </c>
      <c r="E4511">
        <v>36</v>
      </c>
      <c r="F4511">
        <v>0.32453599999999999</v>
      </c>
    </row>
    <row r="4512" spans="1:6" x14ac:dyDescent="0.35">
      <c r="A4512">
        <v>4</v>
      </c>
      <c r="B4512">
        <v>1985</v>
      </c>
      <c r="C4512" t="s">
        <v>1342</v>
      </c>
      <c r="D4512">
        <v>1</v>
      </c>
      <c r="E4512">
        <v>38</v>
      </c>
      <c r="F4512">
        <v>0.39190799999999998</v>
      </c>
    </row>
    <row r="4513" spans="1:6" x14ac:dyDescent="0.35">
      <c r="A4513">
        <v>4</v>
      </c>
      <c r="B4513">
        <v>1985</v>
      </c>
      <c r="C4513" t="s">
        <v>1342</v>
      </c>
      <c r="D4513">
        <v>1</v>
      </c>
      <c r="E4513">
        <v>40</v>
      </c>
      <c r="F4513">
        <v>0.46515299999999998</v>
      </c>
    </row>
    <row r="4514" spans="1:6" x14ac:dyDescent="0.35">
      <c r="A4514">
        <v>4</v>
      </c>
      <c r="B4514">
        <v>1985</v>
      </c>
      <c r="C4514" t="s">
        <v>1342</v>
      </c>
      <c r="D4514">
        <v>1</v>
      </c>
      <c r="E4514">
        <v>42</v>
      </c>
      <c r="F4514">
        <v>0.54262299999999997</v>
      </c>
    </row>
    <row r="4515" spans="1:6" x14ac:dyDescent="0.35">
      <c r="A4515">
        <v>4</v>
      </c>
      <c r="B4515">
        <v>1985</v>
      </c>
      <c r="C4515" t="s">
        <v>1342</v>
      </c>
      <c r="D4515">
        <v>1</v>
      </c>
      <c r="E4515">
        <v>44</v>
      </c>
      <c r="F4515">
        <v>0.622143</v>
      </c>
    </row>
    <row r="4516" spans="1:6" x14ac:dyDescent="0.35">
      <c r="A4516">
        <v>4</v>
      </c>
      <c r="B4516">
        <v>1985</v>
      </c>
      <c r="C4516" t="s">
        <v>1342</v>
      </c>
      <c r="D4516">
        <v>1</v>
      </c>
      <c r="E4516">
        <v>46</v>
      </c>
      <c r="F4516">
        <v>0.70108999999999999</v>
      </c>
    </row>
    <row r="4517" spans="1:6" x14ac:dyDescent="0.35">
      <c r="A4517">
        <v>4</v>
      </c>
      <c r="B4517">
        <v>1985</v>
      </c>
      <c r="C4517" t="s">
        <v>1342</v>
      </c>
      <c r="D4517">
        <v>1</v>
      </c>
      <c r="E4517">
        <v>48</v>
      </c>
      <c r="F4517">
        <v>0.77651000000000003</v>
      </c>
    </row>
    <row r="4518" spans="1:6" x14ac:dyDescent="0.35">
      <c r="A4518">
        <v>4</v>
      </c>
      <c r="B4518">
        <v>1985</v>
      </c>
      <c r="C4518" t="s">
        <v>1342</v>
      </c>
      <c r="D4518">
        <v>1</v>
      </c>
      <c r="E4518">
        <v>50</v>
      </c>
      <c r="F4518">
        <v>0.84530099999999997</v>
      </c>
    </row>
    <row r="4519" spans="1:6" x14ac:dyDescent="0.35">
      <c r="A4519">
        <v>4</v>
      </c>
      <c r="B4519">
        <v>1985</v>
      </c>
      <c r="C4519" t="s">
        <v>1342</v>
      </c>
      <c r="D4519">
        <v>1</v>
      </c>
      <c r="E4519">
        <v>52</v>
      </c>
      <c r="F4519">
        <v>0.90441099999999996</v>
      </c>
    </row>
    <row r="4520" spans="1:6" x14ac:dyDescent="0.35">
      <c r="A4520">
        <v>4</v>
      </c>
      <c r="B4520">
        <v>1985</v>
      </c>
      <c r="C4520" t="s">
        <v>1342</v>
      </c>
      <c r="D4520">
        <v>1</v>
      </c>
      <c r="E4520">
        <v>54</v>
      </c>
      <c r="F4520">
        <v>0.95106599999999997</v>
      </c>
    </row>
    <row r="4521" spans="1:6" x14ac:dyDescent="0.35">
      <c r="A4521">
        <v>4</v>
      </c>
      <c r="B4521">
        <v>1985</v>
      </c>
      <c r="C4521" t="s">
        <v>1342</v>
      </c>
      <c r="D4521">
        <v>1</v>
      </c>
      <c r="E4521">
        <v>56</v>
      </c>
      <c r="F4521">
        <v>0.98298300000000005</v>
      </c>
    </row>
    <row r="4522" spans="1:6" x14ac:dyDescent="0.35">
      <c r="A4522">
        <v>4</v>
      </c>
      <c r="B4522">
        <v>1985</v>
      </c>
      <c r="C4522" t="s">
        <v>1342</v>
      </c>
      <c r="D4522">
        <v>1</v>
      </c>
      <c r="E4522">
        <v>58</v>
      </c>
      <c r="F4522">
        <v>0.99855499999999997</v>
      </c>
    </row>
    <row r="4523" spans="1:6" x14ac:dyDescent="0.35">
      <c r="A4523">
        <v>4</v>
      </c>
      <c r="B4523">
        <v>1985</v>
      </c>
      <c r="C4523" t="s">
        <v>1342</v>
      </c>
      <c r="D4523">
        <v>1</v>
      </c>
      <c r="E4523">
        <v>60</v>
      </c>
      <c r="F4523">
        <v>1</v>
      </c>
    </row>
    <row r="4524" spans="1:6" x14ac:dyDescent="0.35">
      <c r="A4524">
        <v>4</v>
      </c>
      <c r="B4524">
        <v>1985</v>
      </c>
      <c r="C4524" t="s">
        <v>1342</v>
      </c>
      <c r="D4524">
        <v>1</v>
      </c>
      <c r="E4524">
        <v>62</v>
      </c>
      <c r="F4524">
        <v>1</v>
      </c>
    </row>
    <row r="4525" spans="1:6" x14ac:dyDescent="0.35">
      <c r="A4525">
        <v>4</v>
      </c>
      <c r="B4525">
        <v>1985</v>
      </c>
      <c r="C4525" t="s">
        <v>1342</v>
      </c>
      <c r="D4525">
        <v>1</v>
      </c>
      <c r="E4525">
        <v>64</v>
      </c>
      <c r="F4525">
        <v>0.99999899999999997</v>
      </c>
    </row>
    <row r="4526" spans="1:6" x14ac:dyDescent="0.35">
      <c r="A4526">
        <v>4</v>
      </c>
      <c r="B4526">
        <v>1985</v>
      </c>
      <c r="C4526" t="s">
        <v>1342</v>
      </c>
      <c r="D4526">
        <v>1</v>
      </c>
      <c r="E4526">
        <v>66</v>
      </c>
      <c r="F4526">
        <v>0.99999700000000002</v>
      </c>
    </row>
    <row r="4527" spans="1:6" x14ac:dyDescent="0.35">
      <c r="A4527">
        <v>4</v>
      </c>
      <c r="B4527">
        <v>1985</v>
      </c>
      <c r="C4527" t="s">
        <v>1342</v>
      </c>
      <c r="D4527">
        <v>1</v>
      </c>
      <c r="E4527">
        <v>68</v>
      </c>
      <c r="F4527">
        <v>0.99999400000000005</v>
      </c>
    </row>
    <row r="4528" spans="1:6" x14ac:dyDescent="0.35">
      <c r="A4528">
        <v>4</v>
      </c>
      <c r="B4528">
        <v>1985</v>
      </c>
      <c r="C4528" t="s">
        <v>1342</v>
      </c>
      <c r="D4528">
        <v>1</v>
      </c>
      <c r="E4528">
        <v>70</v>
      </c>
      <c r="F4528">
        <v>0.99999000000000005</v>
      </c>
    </row>
    <row r="4529" spans="1:6" x14ac:dyDescent="0.35">
      <c r="A4529">
        <v>4</v>
      </c>
      <c r="B4529">
        <v>1985</v>
      </c>
      <c r="C4529" t="s">
        <v>1342</v>
      </c>
      <c r="D4529">
        <v>1</v>
      </c>
      <c r="E4529">
        <v>72</v>
      </c>
      <c r="F4529">
        <v>0.99998500000000001</v>
      </c>
    </row>
    <row r="4530" spans="1:6" x14ac:dyDescent="0.35">
      <c r="A4530">
        <v>4</v>
      </c>
      <c r="B4530">
        <v>1985</v>
      </c>
      <c r="C4530" t="s">
        <v>1342</v>
      </c>
      <c r="D4530">
        <v>1</v>
      </c>
      <c r="E4530">
        <v>74</v>
      </c>
      <c r="F4530">
        <v>0.99997899999999995</v>
      </c>
    </row>
    <row r="4531" spans="1:6" x14ac:dyDescent="0.35">
      <c r="A4531">
        <v>4</v>
      </c>
      <c r="B4531">
        <v>1985</v>
      </c>
      <c r="C4531" t="s">
        <v>1342</v>
      </c>
      <c r="D4531">
        <v>1</v>
      </c>
      <c r="E4531">
        <v>76</v>
      </c>
      <c r="F4531">
        <v>0.999973</v>
      </c>
    </row>
    <row r="4532" spans="1:6" x14ac:dyDescent="0.35">
      <c r="A4532">
        <v>4</v>
      </c>
      <c r="B4532">
        <v>1985</v>
      </c>
      <c r="C4532" t="s">
        <v>1342</v>
      </c>
      <c r="D4532">
        <v>1</v>
      </c>
      <c r="E4532">
        <v>78</v>
      </c>
      <c r="F4532">
        <v>0.99996499999999999</v>
      </c>
    </row>
    <row r="4533" spans="1:6" x14ac:dyDescent="0.35">
      <c r="A4533">
        <v>4</v>
      </c>
      <c r="B4533">
        <v>1985</v>
      </c>
      <c r="C4533" t="s">
        <v>1342</v>
      </c>
      <c r="D4533">
        <v>1</v>
      </c>
      <c r="E4533">
        <v>80</v>
      </c>
      <c r="F4533">
        <v>0.99995699999999998</v>
      </c>
    </row>
    <row r="4534" spans="1:6" x14ac:dyDescent="0.35">
      <c r="A4534">
        <v>4</v>
      </c>
      <c r="B4534">
        <v>1985</v>
      </c>
      <c r="C4534" t="s">
        <v>1342</v>
      </c>
      <c r="D4534">
        <v>1</v>
      </c>
      <c r="E4534">
        <v>82</v>
      </c>
      <c r="F4534">
        <v>0.99994799999999995</v>
      </c>
    </row>
    <row r="4535" spans="1:6" x14ac:dyDescent="0.35">
      <c r="A4535">
        <v>4</v>
      </c>
      <c r="B4535">
        <v>1985</v>
      </c>
      <c r="C4535" t="s">
        <v>1342</v>
      </c>
      <c r="D4535">
        <v>1</v>
      </c>
      <c r="E4535">
        <v>84</v>
      </c>
      <c r="F4535">
        <v>0.99993799999999999</v>
      </c>
    </row>
    <row r="4536" spans="1:6" x14ac:dyDescent="0.35">
      <c r="A4536">
        <v>4</v>
      </c>
      <c r="B4536">
        <v>1985</v>
      </c>
      <c r="C4536" t="s">
        <v>1342</v>
      </c>
      <c r="D4536">
        <v>1</v>
      </c>
      <c r="E4536">
        <v>86</v>
      </c>
      <c r="F4536">
        <v>0.99992700000000001</v>
      </c>
    </row>
    <row r="4537" spans="1:6" x14ac:dyDescent="0.35">
      <c r="A4537">
        <v>4</v>
      </c>
      <c r="B4537">
        <v>1985</v>
      </c>
      <c r="C4537" t="s">
        <v>1342</v>
      </c>
      <c r="D4537">
        <v>1</v>
      </c>
      <c r="E4537">
        <v>88</v>
      </c>
      <c r="F4537">
        <v>0.999915</v>
      </c>
    </row>
    <row r="4538" spans="1:6" x14ac:dyDescent="0.35">
      <c r="A4538">
        <v>4</v>
      </c>
      <c r="B4538">
        <v>1985</v>
      </c>
      <c r="C4538" t="s">
        <v>1342</v>
      </c>
      <c r="D4538">
        <v>1</v>
      </c>
      <c r="E4538">
        <v>90</v>
      </c>
      <c r="F4538">
        <v>0.99990299999999999</v>
      </c>
    </row>
    <row r="4539" spans="1:6" x14ac:dyDescent="0.35">
      <c r="A4539">
        <v>4</v>
      </c>
      <c r="B4539">
        <v>1985</v>
      </c>
      <c r="C4539" t="s">
        <v>1342</v>
      </c>
      <c r="D4539">
        <v>1</v>
      </c>
      <c r="E4539">
        <v>92</v>
      </c>
      <c r="F4539">
        <v>0.99988999999999995</v>
      </c>
    </row>
    <row r="4540" spans="1:6" x14ac:dyDescent="0.35">
      <c r="A4540">
        <v>4</v>
      </c>
      <c r="B4540">
        <v>1985</v>
      </c>
      <c r="C4540" t="s">
        <v>1342</v>
      </c>
      <c r="D4540">
        <v>1</v>
      </c>
      <c r="E4540">
        <v>94</v>
      </c>
      <c r="F4540">
        <v>0.99987700000000002</v>
      </c>
    </row>
    <row r="4541" spans="1:6" x14ac:dyDescent="0.35">
      <c r="A4541">
        <v>4</v>
      </c>
      <c r="B4541">
        <v>1985</v>
      </c>
      <c r="C4541" t="s">
        <v>1565</v>
      </c>
      <c r="D4541">
        <v>1</v>
      </c>
      <c r="E4541">
        <v>4</v>
      </c>
      <c r="F4541" s="2">
        <v>4.5501000000000003E-15</v>
      </c>
    </row>
    <row r="4542" spans="1:6" x14ac:dyDescent="0.35">
      <c r="A4542">
        <v>4</v>
      </c>
      <c r="B4542">
        <v>1985</v>
      </c>
      <c r="C4542" t="s">
        <v>1565</v>
      </c>
      <c r="D4542">
        <v>1</v>
      </c>
      <c r="E4542">
        <v>6</v>
      </c>
      <c r="F4542" s="2">
        <v>3.8646300000000002E-14</v>
      </c>
    </row>
    <row r="4543" spans="1:6" x14ac:dyDescent="0.35">
      <c r="A4543">
        <v>4</v>
      </c>
      <c r="B4543">
        <v>1985</v>
      </c>
      <c r="C4543" t="s">
        <v>1565</v>
      </c>
      <c r="D4543">
        <v>1</v>
      </c>
      <c r="E4543">
        <v>8</v>
      </c>
      <c r="F4543" s="2">
        <v>3.2824200000000002E-13</v>
      </c>
    </row>
    <row r="4544" spans="1:6" x14ac:dyDescent="0.35">
      <c r="A4544">
        <v>4</v>
      </c>
      <c r="B4544">
        <v>1985</v>
      </c>
      <c r="C4544" t="s">
        <v>1565</v>
      </c>
      <c r="D4544">
        <v>1</v>
      </c>
      <c r="E4544">
        <v>10</v>
      </c>
      <c r="F4544" s="2">
        <v>2.7879200000000001E-12</v>
      </c>
    </row>
    <row r="4545" spans="1:6" x14ac:dyDescent="0.35">
      <c r="A4545">
        <v>4</v>
      </c>
      <c r="B4545">
        <v>1985</v>
      </c>
      <c r="C4545" t="s">
        <v>1565</v>
      </c>
      <c r="D4545">
        <v>1</v>
      </c>
      <c r="E4545">
        <v>12</v>
      </c>
      <c r="F4545" s="2">
        <v>2.36792E-11</v>
      </c>
    </row>
    <row r="4546" spans="1:6" x14ac:dyDescent="0.35">
      <c r="A4546">
        <v>4</v>
      </c>
      <c r="B4546">
        <v>1985</v>
      </c>
      <c r="C4546" t="s">
        <v>1565</v>
      </c>
      <c r="D4546">
        <v>1</v>
      </c>
      <c r="E4546">
        <v>14</v>
      </c>
      <c r="F4546" s="2">
        <v>2.0111899999999999E-10</v>
      </c>
    </row>
    <row r="4547" spans="1:6" x14ac:dyDescent="0.35">
      <c r="A4547">
        <v>4</v>
      </c>
      <c r="B4547">
        <v>1985</v>
      </c>
      <c r="C4547" t="s">
        <v>1565</v>
      </c>
      <c r="D4547">
        <v>1</v>
      </c>
      <c r="E4547">
        <v>16</v>
      </c>
      <c r="F4547" s="2">
        <v>1.70821E-9</v>
      </c>
    </row>
    <row r="4548" spans="1:6" x14ac:dyDescent="0.35">
      <c r="A4548">
        <v>4</v>
      </c>
      <c r="B4548">
        <v>1985</v>
      </c>
      <c r="C4548" t="s">
        <v>1565</v>
      </c>
      <c r="D4548">
        <v>1</v>
      </c>
      <c r="E4548">
        <v>18</v>
      </c>
      <c r="F4548" s="2">
        <v>1.4508599999999999E-8</v>
      </c>
    </row>
    <row r="4549" spans="1:6" x14ac:dyDescent="0.35">
      <c r="A4549">
        <v>4</v>
      </c>
      <c r="B4549">
        <v>1985</v>
      </c>
      <c r="C4549" t="s">
        <v>1565</v>
      </c>
      <c r="D4549">
        <v>1</v>
      </c>
      <c r="E4549">
        <v>20</v>
      </c>
      <c r="F4549" s="2">
        <v>1.23229E-7</v>
      </c>
    </row>
    <row r="4550" spans="1:6" x14ac:dyDescent="0.35">
      <c r="A4550">
        <v>4</v>
      </c>
      <c r="B4550">
        <v>1985</v>
      </c>
      <c r="C4550" t="s">
        <v>1565</v>
      </c>
      <c r="D4550">
        <v>1</v>
      </c>
      <c r="E4550">
        <v>22</v>
      </c>
      <c r="F4550" s="2">
        <v>1.0466399999999999E-6</v>
      </c>
    </row>
    <row r="4551" spans="1:6" x14ac:dyDescent="0.35">
      <c r="A4551">
        <v>4</v>
      </c>
      <c r="B4551">
        <v>1985</v>
      </c>
      <c r="C4551" t="s">
        <v>1565</v>
      </c>
      <c r="D4551">
        <v>1</v>
      </c>
      <c r="E4551">
        <v>24</v>
      </c>
      <c r="F4551" s="2">
        <v>8.8896099999999994E-6</v>
      </c>
    </row>
    <row r="4552" spans="1:6" x14ac:dyDescent="0.35">
      <c r="A4552">
        <v>4</v>
      </c>
      <c r="B4552">
        <v>1985</v>
      </c>
      <c r="C4552" t="s">
        <v>1565</v>
      </c>
      <c r="D4552">
        <v>1</v>
      </c>
      <c r="E4552">
        <v>26</v>
      </c>
      <c r="F4552" s="2">
        <v>7.5498800000000003E-5</v>
      </c>
    </row>
    <row r="4553" spans="1:6" x14ac:dyDescent="0.35">
      <c r="A4553">
        <v>4</v>
      </c>
      <c r="B4553">
        <v>1985</v>
      </c>
      <c r="C4553" t="s">
        <v>1565</v>
      </c>
      <c r="D4553">
        <v>1</v>
      </c>
      <c r="E4553">
        <v>28</v>
      </c>
      <c r="F4553">
        <v>6.4088600000000002E-4</v>
      </c>
    </row>
    <row r="4554" spans="1:6" x14ac:dyDescent="0.35">
      <c r="A4554">
        <v>4</v>
      </c>
      <c r="B4554">
        <v>1985</v>
      </c>
      <c r="C4554" t="s">
        <v>1565</v>
      </c>
      <c r="D4554">
        <v>1</v>
      </c>
      <c r="E4554">
        <v>30</v>
      </c>
      <c r="F4554">
        <v>5.4173499999999996E-3</v>
      </c>
    </row>
    <row r="4555" spans="1:6" x14ac:dyDescent="0.35">
      <c r="A4555">
        <v>4</v>
      </c>
      <c r="B4555">
        <v>1985</v>
      </c>
      <c r="C4555" t="s">
        <v>1565</v>
      </c>
      <c r="D4555">
        <v>1</v>
      </c>
      <c r="E4555">
        <v>32</v>
      </c>
      <c r="F4555">
        <v>4.4217199999999998E-2</v>
      </c>
    </row>
    <row r="4556" spans="1:6" x14ac:dyDescent="0.35">
      <c r="A4556">
        <v>4</v>
      </c>
      <c r="B4556">
        <v>1985</v>
      </c>
      <c r="C4556" t="s">
        <v>1565</v>
      </c>
      <c r="D4556">
        <v>1</v>
      </c>
      <c r="E4556">
        <v>34</v>
      </c>
      <c r="F4556">
        <v>0.28209099999999998</v>
      </c>
    </row>
    <row r="4557" spans="1:6" x14ac:dyDescent="0.35">
      <c r="A4557">
        <v>4</v>
      </c>
      <c r="B4557">
        <v>1985</v>
      </c>
      <c r="C4557" t="s">
        <v>1565</v>
      </c>
      <c r="D4557">
        <v>1</v>
      </c>
      <c r="E4557">
        <v>36</v>
      </c>
      <c r="F4557">
        <v>0.76944599999999996</v>
      </c>
    </row>
    <row r="4558" spans="1:6" x14ac:dyDescent="0.35">
      <c r="A4558">
        <v>4</v>
      </c>
      <c r="B4558">
        <v>1985</v>
      </c>
      <c r="C4558" t="s">
        <v>1565</v>
      </c>
      <c r="D4558">
        <v>1</v>
      </c>
      <c r="E4558">
        <v>38</v>
      </c>
      <c r="F4558">
        <v>0.965924</v>
      </c>
    </row>
    <row r="4559" spans="1:6" x14ac:dyDescent="0.35">
      <c r="A4559">
        <v>4</v>
      </c>
      <c r="B4559">
        <v>1985</v>
      </c>
      <c r="C4559" t="s">
        <v>1565</v>
      </c>
      <c r="D4559">
        <v>1</v>
      </c>
      <c r="E4559">
        <v>40</v>
      </c>
      <c r="F4559">
        <v>0.99586399999999997</v>
      </c>
    </row>
    <row r="4560" spans="1:6" x14ac:dyDescent="0.35">
      <c r="A4560">
        <v>4</v>
      </c>
      <c r="B4560">
        <v>1985</v>
      </c>
      <c r="C4560" t="s">
        <v>1565</v>
      </c>
      <c r="D4560">
        <v>1</v>
      </c>
      <c r="E4560">
        <v>42</v>
      </c>
      <c r="F4560">
        <v>0.99951100000000004</v>
      </c>
    </row>
    <row r="4561" spans="1:6" x14ac:dyDescent="0.35">
      <c r="A4561">
        <v>4</v>
      </c>
      <c r="B4561">
        <v>1985</v>
      </c>
      <c r="C4561" t="s">
        <v>1565</v>
      </c>
      <c r="D4561">
        <v>1</v>
      </c>
      <c r="E4561">
        <v>44</v>
      </c>
      <c r="F4561">
        <v>0.999942</v>
      </c>
    </row>
    <row r="4562" spans="1:6" x14ac:dyDescent="0.35">
      <c r="A4562">
        <v>4</v>
      </c>
      <c r="B4562">
        <v>1985</v>
      </c>
      <c r="C4562" t="s">
        <v>1565</v>
      </c>
      <c r="D4562">
        <v>1</v>
      </c>
      <c r="E4562">
        <v>46</v>
      </c>
      <c r="F4562">
        <v>0.99999300000000002</v>
      </c>
    </row>
    <row r="4563" spans="1:6" x14ac:dyDescent="0.35">
      <c r="A4563">
        <v>4</v>
      </c>
      <c r="B4563">
        <v>1985</v>
      </c>
      <c r="C4563" t="s">
        <v>1565</v>
      </c>
      <c r="D4563">
        <v>1</v>
      </c>
      <c r="E4563">
        <v>48</v>
      </c>
      <c r="F4563">
        <v>0.99999899999999997</v>
      </c>
    </row>
    <row r="4564" spans="1:6" x14ac:dyDescent="0.35">
      <c r="A4564">
        <v>4</v>
      </c>
      <c r="B4564">
        <v>1985</v>
      </c>
      <c r="C4564" t="s">
        <v>1565</v>
      </c>
      <c r="D4564">
        <v>1</v>
      </c>
      <c r="E4564">
        <v>50</v>
      </c>
      <c r="F4564">
        <v>1</v>
      </c>
    </row>
    <row r="4565" spans="1:6" x14ac:dyDescent="0.35">
      <c r="A4565">
        <v>4</v>
      </c>
      <c r="B4565">
        <v>1985</v>
      </c>
      <c r="C4565" t="s">
        <v>1565</v>
      </c>
      <c r="D4565">
        <v>1</v>
      </c>
      <c r="E4565">
        <v>52</v>
      </c>
      <c r="F4565">
        <v>1</v>
      </c>
    </row>
    <row r="4566" spans="1:6" x14ac:dyDescent="0.35">
      <c r="A4566">
        <v>4</v>
      </c>
      <c r="B4566">
        <v>1985</v>
      </c>
      <c r="C4566" t="s">
        <v>1565</v>
      </c>
      <c r="D4566">
        <v>1</v>
      </c>
      <c r="E4566">
        <v>54</v>
      </c>
      <c r="F4566">
        <v>1</v>
      </c>
    </row>
    <row r="4567" spans="1:6" x14ac:dyDescent="0.35">
      <c r="A4567">
        <v>4</v>
      </c>
      <c r="B4567">
        <v>1985</v>
      </c>
      <c r="C4567" t="s">
        <v>1565</v>
      </c>
      <c r="D4567">
        <v>1</v>
      </c>
      <c r="E4567">
        <v>56</v>
      </c>
      <c r="F4567">
        <v>1</v>
      </c>
    </row>
    <row r="4568" spans="1:6" x14ac:dyDescent="0.35">
      <c r="A4568">
        <v>4</v>
      </c>
      <c r="B4568">
        <v>1985</v>
      </c>
      <c r="C4568" t="s">
        <v>1565</v>
      </c>
      <c r="D4568">
        <v>1</v>
      </c>
      <c r="E4568">
        <v>58</v>
      </c>
      <c r="F4568">
        <v>1</v>
      </c>
    </row>
    <row r="4569" spans="1:6" x14ac:dyDescent="0.35">
      <c r="A4569">
        <v>4</v>
      </c>
      <c r="B4569">
        <v>1985</v>
      </c>
      <c r="C4569" t="s">
        <v>1565</v>
      </c>
      <c r="D4569">
        <v>1</v>
      </c>
      <c r="E4569">
        <v>60</v>
      </c>
      <c r="F4569">
        <v>1</v>
      </c>
    </row>
    <row r="4570" spans="1:6" x14ac:dyDescent="0.35">
      <c r="A4570">
        <v>4</v>
      </c>
      <c r="B4570">
        <v>1985</v>
      </c>
      <c r="C4570" t="s">
        <v>1565</v>
      </c>
      <c r="D4570">
        <v>1</v>
      </c>
      <c r="E4570">
        <v>62</v>
      </c>
      <c r="F4570">
        <v>1</v>
      </c>
    </row>
    <row r="4571" spans="1:6" x14ac:dyDescent="0.35">
      <c r="A4571">
        <v>4</v>
      </c>
      <c r="B4571">
        <v>1985</v>
      </c>
      <c r="C4571" t="s">
        <v>1565</v>
      </c>
      <c r="D4571">
        <v>1</v>
      </c>
      <c r="E4571">
        <v>64</v>
      </c>
      <c r="F4571">
        <v>1</v>
      </c>
    </row>
    <row r="4572" spans="1:6" x14ac:dyDescent="0.35">
      <c r="A4572">
        <v>4</v>
      </c>
      <c r="B4572">
        <v>1985</v>
      </c>
      <c r="C4572" t="s">
        <v>1565</v>
      </c>
      <c r="D4572">
        <v>1</v>
      </c>
      <c r="E4572">
        <v>66</v>
      </c>
      <c r="F4572">
        <v>1</v>
      </c>
    </row>
    <row r="4573" spans="1:6" x14ac:dyDescent="0.35">
      <c r="A4573">
        <v>4</v>
      </c>
      <c r="B4573">
        <v>1985</v>
      </c>
      <c r="C4573" t="s">
        <v>1565</v>
      </c>
      <c r="D4573">
        <v>1</v>
      </c>
      <c r="E4573">
        <v>68</v>
      </c>
      <c r="F4573">
        <v>1</v>
      </c>
    </row>
    <row r="4574" spans="1:6" x14ac:dyDescent="0.35">
      <c r="A4574">
        <v>4</v>
      </c>
      <c r="B4574">
        <v>1985</v>
      </c>
      <c r="C4574" t="s">
        <v>1565</v>
      </c>
      <c r="D4574">
        <v>1</v>
      </c>
      <c r="E4574">
        <v>70</v>
      </c>
      <c r="F4574">
        <v>1</v>
      </c>
    </row>
    <row r="4575" spans="1:6" x14ac:dyDescent="0.35">
      <c r="A4575">
        <v>4</v>
      </c>
      <c r="B4575">
        <v>1985</v>
      </c>
      <c r="C4575" t="s">
        <v>1565</v>
      </c>
      <c r="D4575">
        <v>1</v>
      </c>
      <c r="E4575">
        <v>72</v>
      </c>
      <c r="F4575">
        <v>1</v>
      </c>
    </row>
    <row r="4576" spans="1:6" x14ac:dyDescent="0.35">
      <c r="A4576">
        <v>4</v>
      </c>
      <c r="B4576">
        <v>1985</v>
      </c>
      <c r="C4576" t="s">
        <v>1565</v>
      </c>
      <c r="D4576">
        <v>1</v>
      </c>
      <c r="E4576">
        <v>74</v>
      </c>
      <c r="F4576">
        <v>1</v>
      </c>
    </row>
    <row r="4577" spans="1:6" x14ac:dyDescent="0.35">
      <c r="A4577">
        <v>4</v>
      </c>
      <c r="B4577">
        <v>1985</v>
      </c>
      <c r="C4577" t="s">
        <v>1565</v>
      </c>
      <c r="D4577">
        <v>1</v>
      </c>
      <c r="E4577">
        <v>76</v>
      </c>
      <c r="F4577">
        <v>1</v>
      </c>
    </row>
    <row r="4578" spans="1:6" x14ac:dyDescent="0.35">
      <c r="A4578">
        <v>4</v>
      </c>
      <c r="B4578">
        <v>1985</v>
      </c>
      <c r="C4578" t="s">
        <v>1565</v>
      </c>
      <c r="D4578">
        <v>1</v>
      </c>
      <c r="E4578">
        <v>78</v>
      </c>
      <c r="F4578">
        <v>1</v>
      </c>
    </row>
    <row r="4579" spans="1:6" x14ac:dyDescent="0.35">
      <c r="A4579">
        <v>4</v>
      </c>
      <c r="B4579">
        <v>1985</v>
      </c>
      <c r="C4579" t="s">
        <v>1565</v>
      </c>
      <c r="D4579">
        <v>1</v>
      </c>
      <c r="E4579">
        <v>80</v>
      </c>
      <c r="F4579">
        <v>1</v>
      </c>
    </row>
    <row r="4580" spans="1:6" x14ac:dyDescent="0.35">
      <c r="A4580">
        <v>4</v>
      </c>
      <c r="B4580">
        <v>1985</v>
      </c>
      <c r="C4580" t="s">
        <v>1565</v>
      </c>
      <c r="D4580">
        <v>1</v>
      </c>
      <c r="E4580">
        <v>82</v>
      </c>
      <c r="F4580">
        <v>1</v>
      </c>
    </row>
    <row r="4581" spans="1:6" x14ac:dyDescent="0.35">
      <c r="A4581">
        <v>4</v>
      </c>
      <c r="B4581">
        <v>1985</v>
      </c>
      <c r="C4581" t="s">
        <v>1565</v>
      </c>
      <c r="D4581">
        <v>1</v>
      </c>
      <c r="E4581">
        <v>84</v>
      </c>
      <c r="F4581">
        <v>1</v>
      </c>
    </row>
    <row r="4582" spans="1:6" x14ac:dyDescent="0.35">
      <c r="A4582">
        <v>4</v>
      </c>
      <c r="B4582">
        <v>1985</v>
      </c>
      <c r="C4582" t="s">
        <v>1565</v>
      </c>
      <c r="D4582">
        <v>1</v>
      </c>
      <c r="E4582">
        <v>86</v>
      </c>
      <c r="F4582">
        <v>1</v>
      </c>
    </row>
    <row r="4583" spans="1:6" x14ac:dyDescent="0.35">
      <c r="A4583">
        <v>4</v>
      </c>
      <c r="B4583">
        <v>1985</v>
      </c>
      <c r="C4583" t="s">
        <v>1565</v>
      </c>
      <c r="D4583">
        <v>1</v>
      </c>
      <c r="E4583">
        <v>88</v>
      </c>
      <c r="F4583">
        <v>1</v>
      </c>
    </row>
    <row r="4584" spans="1:6" x14ac:dyDescent="0.35">
      <c r="A4584">
        <v>4</v>
      </c>
      <c r="B4584">
        <v>1985</v>
      </c>
      <c r="C4584" t="s">
        <v>1565</v>
      </c>
      <c r="D4584">
        <v>1</v>
      </c>
      <c r="E4584">
        <v>90</v>
      </c>
      <c r="F4584">
        <v>1</v>
      </c>
    </row>
    <row r="4585" spans="1:6" x14ac:dyDescent="0.35">
      <c r="A4585">
        <v>4</v>
      </c>
      <c r="B4585">
        <v>1985</v>
      </c>
      <c r="C4585" t="s">
        <v>1565</v>
      </c>
      <c r="D4585">
        <v>1</v>
      </c>
      <c r="E4585">
        <v>92</v>
      </c>
      <c r="F4585">
        <v>1</v>
      </c>
    </row>
    <row r="4586" spans="1:6" x14ac:dyDescent="0.35">
      <c r="A4586">
        <v>4</v>
      </c>
      <c r="B4586">
        <v>1985</v>
      </c>
      <c r="C4586" t="s">
        <v>1565</v>
      </c>
      <c r="D4586">
        <v>1</v>
      </c>
      <c r="E4586">
        <v>94</v>
      </c>
      <c r="F4586">
        <v>1</v>
      </c>
    </row>
    <row r="4587" spans="1:6" x14ac:dyDescent="0.35">
      <c r="A4587">
        <v>4</v>
      </c>
      <c r="B4587">
        <v>1985</v>
      </c>
      <c r="C4587" t="s">
        <v>1343</v>
      </c>
      <c r="D4587">
        <v>1</v>
      </c>
      <c r="E4587">
        <v>0</v>
      </c>
      <c r="F4587">
        <v>0</v>
      </c>
    </row>
    <row r="4588" spans="1:6" x14ac:dyDescent="0.35">
      <c r="A4588">
        <v>4</v>
      </c>
      <c r="B4588">
        <v>1985</v>
      </c>
      <c r="C4588" t="s">
        <v>1343</v>
      </c>
      <c r="D4588">
        <v>1</v>
      </c>
      <c r="E4588">
        <v>1</v>
      </c>
      <c r="F4588">
        <v>1</v>
      </c>
    </row>
    <row r="4589" spans="1:6" x14ac:dyDescent="0.35">
      <c r="A4589">
        <v>4</v>
      </c>
      <c r="B4589">
        <v>1985</v>
      </c>
      <c r="C4589" t="s">
        <v>1343</v>
      </c>
      <c r="D4589">
        <v>1</v>
      </c>
      <c r="E4589">
        <v>2</v>
      </c>
      <c r="F4589">
        <v>1</v>
      </c>
    </row>
    <row r="4590" spans="1:6" x14ac:dyDescent="0.35">
      <c r="A4590">
        <v>4</v>
      </c>
      <c r="B4590">
        <v>1985</v>
      </c>
      <c r="C4590" t="s">
        <v>1343</v>
      </c>
      <c r="D4590">
        <v>1</v>
      </c>
      <c r="E4590">
        <v>3</v>
      </c>
      <c r="F4590">
        <v>1</v>
      </c>
    </row>
    <row r="4591" spans="1:6" x14ac:dyDescent="0.35">
      <c r="A4591">
        <v>4</v>
      </c>
      <c r="B4591">
        <v>1985</v>
      </c>
      <c r="C4591" t="s">
        <v>1343</v>
      </c>
      <c r="D4591">
        <v>1</v>
      </c>
      <c r="E4591">
        <v>4</v>
      </c>
      <c r="F4591">
        <v>1</v>
      </c>
    </row>
    <row r="4592" spans="1:6" x14ac:dyDescent="0.35">
      <c r="A4592">
        <v>4</v>
      </c>
      <c r="B4592">
        <v>1985</v>
      </c>
      <c r="C4592" t="s">
        <v>1343</v>
      </c>
      <c r="D4592">
        <v>1</v>
      </c>
      <c r="E4592">
        <v>5</v>
      </c>
      <c r="F4592">
        <v>1</v>
      </c>
    </row>
    <row r="4593" spans="1:6" x14ac:dyDescent="0.35">
      <c r="A4593">
        <v>4</v>
      </c>
      <c r="B4593">
        <v>1985</v>
      </c>
      <c r="C4593" t="s">
        <v>1343</v>
      </c>
      <c r="D4593">
        <v>1</v>
      </c>
      <c r="E4593">
        <v>6</v>
      </c>
      <c r="F4593">
        <v>1</v>
      </c>
    </row>
    <row r="4594" spans="1:6" x14ac:dyDescent="0.35">
      <c r="A4594">
        <v>4</v>
      </c>
      <c r="B4594">
        <v>1985</v>
      </c>
      <c r="C4594" t="s">
        <v>1343</v>
      </c>
      <c r="D4594">
        <v>1</v>
      </c>
      <c r="E4594">
        <v>7</v>
      </c>
      <c r="F4594">
        <v>1</v>
      </c>
    </row>
    <row r="4595" spans="1:6" x14ac:dyDescent="0.35">
      <c r="A4595">
        <v>4</v>
      </c>
      <c r="B4595">
        <v>1985</v>
      </c>
      <c r="C4595" t="s">
        <v>1343</v>
      </c>
      <c r="D4595">
        <v>1</v>
      </c>
      <c r="E4595">
        <v>8</v>
      </c>
      <c r="F4595">
        <v>1</v>
      </c>
    </row>
    <row r="4596" spans="1:6" x14ac:dyDescent="0.35">
      <c r="A4596">
        <v>4</v>
      </c>
      <c r="B4596">
        <v>1985</v>
      </c>
      <c r="C4596" t="s">
        <v>1343</v>
      </c>
      <c r="D4596">
        <v>1</v>
      </c>
      <c r="E4596">
        <v>9</v>
      </c>
      <c r="F4596">
        <v>1</v>
      </c>
    </row>
    <row r="4597" spans="1:6" x14ac:dyDescent="0.35">
      <c r="A4597">
        <v>4</v>
      </c>
      <c r="B4597">
        <v>1985</v>
      </c>
      <c r="C4597" t="s">
        <v>1343</v>
      </c>
      <c r="D4597">
        <v>1</v>
      </c>
      <c r="E4597">
        <v>10</v>
      </c>
      <c r="F4597">
        <v>1</v>
      </c>
    </row>
    <row r="4598" spans="1:6" x14ac:dyDescent="0.35">
      <c r="A4598">
        <v>4</v>
      </c>
      <c r="B4598">
        <v>1985</v>
      </c>
      <c r="C4598" t="s">
        <v>1343</v>
      </c>
      <c r="D4598">
        <v>1</v>
      </c>
      <c r="E4598">
        <v>11</v>
      </c>
      <c r="F4598">
        <v>1</v>
      </c>
    </row>
    <row r="4599" spans="1:6" x14ac:dyDescent="0.35">
      <c r="A4599">
        <v>4</v>
      </c>
      <c r="B4599">
        <v>1985</v>
      </c>
      <c r="C4599" t="s">
        <v>1343</v>
      </c>
      <c r="D4599">
        <v>1</v>
      </c>
      <c r="E4599">
        <v>12</v>
      </c>
      <c r="F4599">
        <v>1</v>
      </c>
    </row>
    <row r="4600" spans="1:6" x14ac:dyDescent="0.35">
      <c r="A4600">
        <v>4</v>
      </c>
      <c r="B4600">
        <v>1985</v>
      </c>
      <c r="C4600" t="s">
        <v>1343</v>
      </c>
      <c r="D4600">
        <v>1</v>
      </c>
      <c r="E4600">
        <v>13</v>
      </c>
      <c r="F4600">
        <v>1</v>
      </c>
    </row>
    <row r="4601" spans="1:6" x14ac:dyDescent="0.35">
      <c r="A4601">
        <v>4</v>
      </c>
      <c r="B4601">
        <v>1985</v>
      </c>
      <c r="C4601" t="s">
        <v>1343</v>
      </c>
      <c r="D4601">
        <v>1</v>
      </c>
      <c r="E4601">
        <v>14</v>
      </c>
      <c r="F4601">
        <v>1</v>
      </c>
    </row>
    <row r="4602" spans="1:6" x14ac:dyDescent="0.35">
      <c r="A4602">
        <v>4</v>
      </c>
      <c r="B4602">
        <v>1985</v>
      </c>
      <c r="C4602" t="s">
        <v>1343</v>
      </c>
      <c r="D4602">
        <v>1</v>
      </c>
      <c r="E4602">
        <v>15</v>
      </c>
      <c r="F4602">
        <v>1</v>
      </c>
    </row>
    <row r="4603" spans="1:6" x14ac:dyDescent="0.35">
      <c r="A4603">
        <v>4</v>
      </c>
      <c r="B4603">
        <v>1985</v>
      </c>
      <c r="C4603" t="s">
        <v>1343</v>
      </c>
      <c r="D4603">
        <v>1</v>
      </c>
      <c r="E4603">
        <v>16</v>
      </c>
      <c r="F4603">
        <v>1</v>
      </c>
    </row>
    <row r="4604" spans="1:6" x14ac:dyDescent="0.35">
      <c r="A4604">
        <v>4</v>
      </c>
      <c r="B4604">
        <v>1985</v>
      </c>
      <c r="C4604" t="s">
        <v>1343</v>
      </c>
      <c r="D4604">
        <v>1</v>
      </c>
      <c r="E4604">
        <v>17</v>
      </c>
      <c r="F4604">
        <v>1</v>
      </c>
    </row>
    <row r="4605" spans="1:6" x14ac:dyDescent="0.35">
      <c r="A4605">
        <v>4</v>
      </c>
      <c r="B4605">
        <v>1985</v>
      </c>
      <c r="C4605" t="s">
        <v>1343</v>
      </c>
      <c r="D4605">
        <v>1</v>
      </c>
      <c r="E4605">
        <v>18</v>
      </c>
      <c r="F4605">
        <v>1</v>
      </c>
    </row>
    <row r="4606" spans="1:6" x14ac:dyDescent="0.35">
      <c r="A4606">
        <v>4</v>
      </c>
      <c r="B4606">
        <v>1985</v>
      </c>
      <c r="C4606" t="s">
        <v>1343</v>
      </c>
      <c r="D4606">
        <v>1</v>
      </c>
      <c r="E4606">
        <v>19</v>
      </c>
      <c r="F4606">
        <v>1</v>
      </c>
    </row>
    <row r="4607" spans="1:6" x14ac:dyDescent="0.35">
      <c r="A4607">
        <v>4</v>
      </c>
      <c r="B4607">
        <v>1985</v>
      </c>
      <c r="C4607" t="s">
        <v>1343</v>
      </c>
      <c r="D4607">
        <v>1</v>
      </c>
      <c r="E4607">
        <v>20</v>
      </c>
      <c r="F4607">
        <v>1</v>
      </c>
    </row>
    <row r="4608" spans="1:6" x14ac:dyDescent="0.35">
      <c r="A4608">
        <v>4</v>
      </c>
      <c r="B4608">
        <v>1985</v>
      </c>
      <c r="C4608" t="s">
        <v>1343</v>
      </c>
      <c r="D4608">
        <v>1</v>
      </c>
      <c r="E4608">
        <v>21</v>
      </c>
      <c r="F4608">
        <v>1</v>
      </c>
    </row>
    <row r="4609" spans="1:6" x14ac:dyDescent="0.35">
      <c r="A4609">
        <v>4</v>
      </c>
      <c r="B4609">
        <v>1985</v>
      </c>
      <c r="C4609" t="s">
        <v>1343</v>
      </c>
      <c r="D4609">
        <v>1</v>
      </c>
      <c r="E4609">
        <v>22</v>
      </c>
      <c r="F4609">
        <v>1</v>
      </c>
    </row>
    <row r="4610" spans="1:6" x14ac:dyDescent="0.35">
      <c r="A4610">
        <v>4</v>
      </c>
      <c r="B4610">
        <v>1985</v>
      </c>
      <c r="C4610" t="s">
        <v>1343</v>
      </c>
      <c r="D4610">
        <v>1</v>
      </c>
      <c r="E4610">
        <v>23</v>
      </c>
      <c r="F4610">
        <v>1</v>
      </c>
    </row>
    <row r="4611" spans="1:6" x14ac:dyDescent="0.35">
      <c r="A4611">
        <v>4</v>
      </c>
      <c r="B4611">
        <v>1985</v>
      </c>
      <c r="C4611" t="s">
        <v>1343</v>
      </c>
      <c r="D4611">
        <v>1</v>
      </c>
      <c r="E4611">
        <v>24</v>
      </c>
      <c r="F4611">
        <v>1</v>
      </c>
    </row>
    <row r="4612" spans="1:6" x14ac:dyDescent="0.35">
      <c r="A4612">
        <v>4</v>
      </c>
      <c r="B4612">
        <v>1985</v>
      </c>
      <c r="C4612" t="s">
        <v>1343</v>
      </c>
      <c r="D4612">
        <v>1</v>
      </c>
      <c r="E4612">
        <v>25</v>
      </c>
      <c r="F4612">
        <v>1</v>
      </c>
    </row>
    <row r="4613" spans="1:6" x14ac:dyDescent="0.35">
      <c r="A4613">
        <v>4</v>
      </c>
      <c r="B4613">
        <v>1985</v>
      </c>
      <c r="C4613" t="s">
        <v>1343</v>
      </c>
      <c r="D4613">
        <v>1</v>
      </c>
      <c r="E4613">
        <v>26</v>
      </c>
      <c r="F4613">
        <v>1</v>
      </c>
    </row>
    <row r="4614" spans="1:6" x14ac:dyDescent="0.35">
      <c r="A4614">
        <v>4</v>
      </c>
      <c r="B4614">
        <v>1985</v>
      </c>
      <c r="C4614" t="s">
        <v>1343</v>
      </c>
      <c r="D4614">
        <v>1</v>
      </c>
      <c r="E4614">
        <v>27</v>
      </c>
      <c r="F4614">
        <v>1</v>
      </c>
    </row>
    <row r="4615" spans="1:6" x14ac:dyDescent="0.35">
      <c r="A4615">
        <v>4</v>
      </c>
      <c r="B4615">
        <v>1985</v>
      </c>
      <c r="C4615" t="s">
        <v>1343</v>
      </c>
      <c r="D4615">
        <v>1</v>
      </c>
      <c r="E4615">
        <v>28</v>
      </c>
      <c r="F4615">
        <v>1</v>
      </c>
    </row>
    <row r="4616" spans="1:6" x14ac:dyDescent="0.35">
      <c r="A4616">
        <v>4</v>
      </c>
      <c r="B4616">
        <v>1985</v>
      </c>
      <c r="C4616" t="s">
        <v>1343</v>
      </c>
      <c r="D4616">
        <v>1</v>
      </c>
      <c r="E4616">
        <v>29</v>
      </c>
      <c r="F4616">
        <v>1</v>
      </c>
    </row>
    <row r="4617" spans="1:6" x14ac:dyDescent="0.35">
      <c r="A4617">
        <v>4</v>
      </c>
      <c r="B4617">
        <v>1985</v>
      </c>
      <c r="C4617" t="s">
        <v>1343</v>
      </c>
      <c r="D4617">
        <v>1</v>
      </c>
      <c r="E4617">
        <v>30</v>
      </c>
      <c r="F4617">
        <v>1</v>
      </c>
    </row>
    <row r="4618" spans="1:6" x14ac:dyDescent="0.35">
      <c r="A4618">
        <v>4</v>
      </c>
      <c r="B4618">
        <v>2014</v>
      </c>
      <c r="C4618" t="s">
        <v>1342</v>
      </c>
      <c r="D4618">
        <v>1</v>
      </c>
      <c r="E4618">
        <v>4</v>
      </c>
      <c r="F4618">
        <v>1.22755E-3</v>
      </c>
    </row>
    <row r="4619" spans="1:6" x14ac:dyDescent="0.35">
      <c r="A4619">
        <v>4</v>
      </c>
      <c r="B4619">
        <v>2014</v>
      </c>
      <c r="C4619" t="s">
        <v>1342</v>
      </c>
      <c r="D4619">
        <v>1</v>
      </c>
      <c r="E4619">
        <v>6</v>
      </c>
      <c r="F4619">
        <v>2.4060000000000002E-3</v>
      </c>
    </row>
    <row r="4620" spans="1:6" x14ac:dyDescent="0.35">
      <c r="A4620">
        <v>4</v>
      </c>
      <c r="B4620">
        <v>2014</v>
      </c>
      <c r="C4620" t="s">
        <v>1342</v>
      </c>
      <c r="D4620">
        <v>1</v>
      </c>
      <c r="E4620">
        <v>8</v>
      </c>
      <c r="F4620">
        <v>3.76583E-3</v>
      </c>
    </row>
    <row r="4621" spans="1:6" x14ac:dyDescent="0.35">
      <c r="A4621">
        <v>4</v>
      </c>
      <c r="B4621">
        <v>2014</v>
      </c>
      <c r="C4621" t="s">
        <v>1342</v>
      </c>
      <c r="D4621">
        <v>1</v>
      </c>
      <c r="E4621">
        <v>10</v>
      </c>
      <c r="F4621">
        <v>5.7931600000000003E-3</v>
      </c>
    </row>
    <row r="4622" spans="1:6" x14ac:dyDescent="0.35">
      <c r="A4622">
        <v>4</v>
      </c>
      <c r="B4622">
        <v>2014</v>
      </c>
      <c r="C4622" t="s">
        <v>1342</v>
      </c>
      <c r="D4622">
        <v>1</v>
      </c>
      <c r="E4622">
        <v>12</v>
      </c>
      <c r="F4622">
        <v>8.7591400000000003E-3</v>
      </c>
    </row>
    <row r="4623" spans="1:6" x14ac:dyDescent="0.35">
      <c r="A4623">
        <v>4</v>
      </c>
      <c r="B4623">
        <v>2014</v>
      </c>
      <c r="C4623" t="s">
        <v>1342</v>
      </c>
      <c r="D4623">
        <v>1</v>
      </c>
      <c r="E4623">
        <v>14</v>
      </c>
      <c r="F4623">
        <v>1.30166E-2</v>
      </c>
    </row>
    <row r="4624" spans="1:6" x14ac:dyDescent="0.35">
      <c r="A4624">
        <v>4</v>
      </c>
      <c r="B4624">
        <v>2014</v>
      </c>
      <c r="C4624" t="s">
        <v>1342</v>
      </c>
      <c r="D4624">
        <v>1</v>
      </c>
      <c r="E4624">
        <v>16</v>
      </c>
      <c r="F4624">
        <v>1.9011799999999999E-2</v>
      </c>
    </row>
    <row r="4625" spans="1:6" x14ac:dyDescent="0.35">
      <c r="A4625">
        <v>4</v>
      </c>
      <c r="B4625">
        <v>2014</v>
      </c>
      <c r="C4625" t="s">
        <v>1342</v>
      </c>
      <c r="D4625">
        <v>1</v>
      </c>
      <c r="E4625">
        <v>18</v>
      </c>
      <c r="F4625">
        <v>2.7292299999999999E-2</v>
      </c>
    </row>
    <row r="4626" spans="1:6" x14ac:dyDescent="0.35">
      <c r="A4626">
        <v>4</v>
      </c>
      <c r="B4626">
        <v>2014</v>
      </c>
      <c r="C4626" t="s">
        <v>1342</v>
      </c>
      <c r="D4626">
        <v>1</v>
      </c>
      <c r="E4626">
        <v>20</v>
      </c>
      <c r="F4626">
        <v>3.8507699999999999E-2</v>
      </c>
    </row>
    <row r="4627" spans="1:6" x14ac:dyDescent="0.35">
      <c r="A4627">
        <v>4</v>
      </c>
      <c r="B4627">
        <v>2014</v>
      </c>
      <c r="C4627" t="s">
        <v>1342</v>
      </c>
      <c r="D4627">
        <v>1</v>
      </c>
      <c r="E4627">
        <v>22</v>
      </c>
      <c r="F4627">
        <v>5.3400499999999997E-2</v>
      </c>
    </row>
    <row r="4628" spans="1:6" x14ac:dyDescent="0.35">
      <c r="A4628">
        <v>4</v>
      </c>
      <c r="B4628">
        <v>2014</v>
      </c>
      <c r="C4628" t="s">
        <v>1342</v>
      </c>
      <c r="D4628">
        <v>1</v>
      </c>
      <c r="E4628">
        <v>24</v>
      </c>
      <c r="F4628">
        <v>7.2783600000000004E-2</v>
      </c>
    </row>
    <row r="4629" spans="1:6" x14ac:dyDescent="0.35">
      <c r="A4629">
        <v>4</v>
      </c>
      <c r="B4629">
        <v>2014</v>
      </c>
      <c r="C4629" t="s">
        <v>1342</v>
      </c>
      <c r="D4629">
        <v>1</v>
      </c>
      <c r="E4629">
        <v>26</v>
      </c>
      <c r="F4629">
        <v>9.7501699999999997E-2</v>
      </c>
    </row>
    <row r="4630" spans="1:6" x14ac:dyDescent="0.35">
      <c r="A4630">
        <v>4</v>
      </c>
      <c r="B4630">
        <v>2014</v>
      </c>
      <c r="C4630" t="s">
        <v>1342</v>
      </c>
      <c r="D4630">
        <v>1</v>
      </c>
      <c r="E4630">
        <v>28</v>
      </c>
      <c r="F4630">
        <v>0.12837499999999999</v>
      </c>
    </row>
    <row r="4631" spans="1:6" x14ac:dyDescent="0.35">
      <c r="A4631">
        <v>4</v>
      </c>
      <c r="B4631">
        <v>2014</v>
      </c>
      <c r="C4631" t="s">
        <v>1342</v>
      </c>
      <c r="D4631">
        <v>1</v>
      </c>
      <c r="E4631">
        <v>30</v>
      </c>
      <c r="F4631">
        <v>0.166127</v>
      </c>
    </row>
    <row r="4632" spans="1:6" x14ac:dyDescent="0.35">
      <c r="A4632">
        <v>4</v>
      </c>
      <c r="B4632">
        <v>2014</v>
      </c>
      <c r="C4632" t="s">
        <v>1342</v>
      </c>
      <c r="D4632">
        <v>1</v>
      </c>
      <c r="E4632">
        <v>32</v>
      </c>
      <c r="F4632">
        <v>0.21129600000000001</v>
      </c>
    </row>
    <row r="4633" spans="1:6" x14ac:dyDescent="0.35">
      <c r="A4633">
        <v>4</v>
      </c>
      <c r="B4633">
        <v>2014</v>
      </c>
      <c r="C4633" t="s">
        <v>1342</v>
      </c>
      <c r="D4633">
        <v>1</v>
      </c>
      <c r="E4633">
        <v>34</v>
      </c>
      <c r="F4633">
        <v>0.26413799999999998</v>
      </c>
    </row>
    <row r="4634" spans="1:6" x14ac:dyDescent="0.35">
      <c r="A4634">
        <v>4</v>
      </c>
      <c r="B4634">
        <v>2014</v>
      </c>
      <c r="C4634" t="s">
        <v>1342</v>
      </c>
      <c r="D4634">
        <v>1</v>
      </c>
      <c r="E4634">
        <v>36</v>
      </c>
      <c r="F4634">
        <v>0.32453599999999999</v>
      </c>
    </row>
    <row r="4635" spans="1:6" x14ac:dyDescent="0.35">
      <c r="A4635">
        <v>4</v>
      </c>
      <c r="B4635">
        <v>2014</v>
      </c>
      <c r="C4635" t="s">
        <v>1342</v>
      </c>
      <c r="D4635">
        <v>1</v>
      </c>
      <c r="E4635">
        <v>38</v>
      </c>
      <c r="F4635">
        <v>0.39190799999999998</v>
      </c>
    </row>
    <row r="4636" spans="1:6" x14ac:dyDescent="0.35">
      <c r="A4636">
        <v>4</v>
      </c>
      <c r="B4636">
        <v>2014</v>
      </c>
      <c r="C4636" t="s">
        <v>1342</v>
      </c>
      <c r="D4636">
        <v>1</v>
      </c>
      <c r="E4636">
        <v>40</v>
      </c>
      <c r="F4636">
        <v>0.46515299999999998</v>
      </c>
    </row>
    <row r="4637" spans="1:6" x14ac:dyDescent="0.35">
      <c r="A4637">
        <v>4</v>
      </c>
      <c r="B4637">
        <v>2014</v>
      </c>
      <c r="C4637" t="s">
        <v>1342</v>
      </c>
      <c r="D4637">
        <v>1</v>
      </c>
      <c r="E4637">
        <v>42</v>
      </c>
      <c r="F4637">
        <v>0.54262299999999997</v>
      </c>
    </row>
    <row r="4638" spans="1:6" x14ac:dyDescent="0.35">
      <c r="A4638">
        <v>4</v>
      </c>
      <c r="B4638">
        <v>2014</v>
      </c>
      <c r="C4638" t="s">
        <v>1342</v>
      </c>
      <c r="D4638">
        <v>1</v>
      </c>
      <c r="E4638">
        <v>44</v>
      </c>
      <c r="F4638">
        <v>0.622143</v>
      </c>
    </row>
    <row r="4639" spans="1:6" x14ac:dyDescent="0.35">
      <c r="A4639">
        <v>4</v>
      </c>
      <c r="B4639">
        <v>2014</v>
      </c>
      <c r="C4639" t="s">
        <v>1342</v>
      </c>
      <c r="D4639">
        <v>1</v>
      </c>
      <c r="E4639">
        <v>46</v>
      </c>
      <c r="F4639">
        <v>0.70108999999999999</v>
      </c>
    </row>
    <row r="4640" spans="1:6" x14ac:dyDescent="0.35">
      <c r="A4640">
        <v>4</v>
      </c>
      <c r="B4640">
        <v>2014</v>
      </c>
      <c r="C4640" t="s">
        <v>1342</v>
      </c>
      <c r="D4640">
        <v>1</v>
      </c>
      <c r="E4640">
        <v>48</v>
      </c>
      <c r="F4640">
        <v>0.77651000000000003</v>
      </c>
    </row>
    <row r="4641" spans="1:6" x14ac:dyDescent="0.35">
      <c r="A4641">
        <v>4</v>
      </c>
      <c r="B4641">
        <v>2014</v>
      </c>
      <c r="C4641" t="s">
        <v>1342</v>
      </c>
      <c r="D4641">
        <v>1</v>
      </c>
      <c r="E4641">
        <v>50</v>
      </c>
      <c r="F4641">
        <v>0.84530099999999997</v>
      </c>
    </row>
    <row r="4642" spans="1:6" x14ac:dyDescent="0.35">
      <c r="A4642">
        <v>4</v>
      </c>
      <c r="B4642">
        <v>2014</v>
      </c>
      <c r="C4642" t="s">
        <v>1342</v>
      </c>
      <c r="D4642">
        <v>1</v>
      </c>
      <c r="E4642">
        <v>52</v>
      </c>
      <c r="F4642">
        <v>0.90441099999999996</v>
      </c>
    </row>
    <row r="4643" spans="1:6" x14ac:dyDescent="0.35">
      <c r="A4643">
        <v>4</v>
      </c>
      <c r="B4643">
        <v>2014</v>
      </c>
      <c r="C4643" t="s">
        <v>1342</v>
      </c>
      <c r="D4643">
        <v>1</v>
      </c>
      <c r="E4643">
        <v>54</v>
      </c>
      <c r="F4643">
        <v>0.95106599999999997</v>
      </c>
    </row>
    <row r="4644" spans="1:6" x14ac:dyDescent="0.35">
      <c r="A4644">
        <v>4</v>
      </c>
      <c r="B4644">
        <v>2014</v>
      </c>
      <c r="C4644" t="s">
        <v>1342</v>
      </c>
      <c r="D4644">
        <v>1</v>
      </c>
      <c r="E4644">
        <v>56</v>
      </c>
      <c r="F4644">
        <v>0.98298300000000005</v>
      </c>
    </row>
    <row r="4645" spans="1:6" x14ac:dyDescent="0.35">
      <c r="A4645">
        <v>4</v>
      </c>
      <c r="B4645">
        <v>2014</v>
      </c>
      <c r="C4645" t="s">
        <v>1342</v>
      </c>
      <c r="D4645">
        <v>1</v>
      </c>
      <c r="E4645">
        <v>58</v>
      </c>
      <c r="F4645">
        <v>0.99855499999999997</v>
      </c>
    </row>
    <row r="4646" spans="1:6" x14ac:dyDescent="0.35">
      <c r="A4646">
        <v>4</v>
      </c>
      <c r="B4646">
        <v>2014</v>
      </c>
      <c r="C4646" t="s">
        <v>1342</v>
      </c>
      <c r="D4646">
        <v>1</v>
      </c>
      <c r="E4646">
        <v>60</v>
      </c>
      <c r="F4646">
        <v>1</v>
      </c>
    </row>
    <row r="4647" spans="1:6" x14ac:dyDescent="0.35">
      <c r="A4647">
        <v>4</v>
      </c>
      <c r="B4647">
        <v>2014</v>
      </c>
      <c r="C4647" t="s">
        <v>1342</v>
      </c>
      <c r="D4647">
        <v>1</v>
      </c>
      <c r="E4647">
        <v>62</v>
      </c>
      <c r="F4647">
        <v>1</v>
      </c>
    </row>
    <row r="4648" spans="1:6" x14ac:dyDescent="0.35">
      <c r="A4648">
        <v>4</v>
      </c>
      <c r="B4648">
        <v>2014</v>
      </c>
      <c r="C4648" t="s">
        <v>1342</v>
      </c>
      <c r="D4648">
        <v>1</v>
      </c>
      <c r="E4648">
        <v>64</v>
      </c>
      <c r="F4648">
        <v>0.99999899999999997</v>
      </c>
    </row>
    <row r="4649" spans="1:6" x14ac:dyDescent="0.35">
      <c r="A4649">
        <v>4</v>
      </c>
      <c r="B4649">
        <v>2014</v>
      </c>
      <c r="C4649" t="s">
        <v>1342</v>
      </c>
      <c r="D4649">
        <v>1</v>
      </c>
      <c r="E4649">
        <v>66</v>
      </c>
      <c r="F4649">
        <v>0.99999700000000002</v>
      </c>
    </row>
    <row r="4650" spans="1:6" x14ac:dyDescent="0.35">
      <c r="A4650">
        <v>4</v>
      </c>
      <c r="B4650">
        <v>2014</v>
      </c>
      <c r="C4650" t="s">
        <v>1342</v>
      </c>
      <c r="D4650">
        <v>1</v>
      </c>
      <c r="E4650">
        <v>68</v>
      </c>
      <c r="F4650">
        <v>0.99999400000000005</v>
      </c>
    </row>
    <row r="4651" spans="1:6" x14ac:dyDescent="0.35">
      <c r="A4651">
        <v>4</v>
      </c>
      <c r="B4651">
        <v>2014</v>
      </c>
      <c r="C4651" t="s">
        <v>1342</v>
      </c>
      <c r="D4651">
        <v>1</v>
      </c>
      <c r="E4651">
        <v>70</v>
      </c>
      <c r="F4651">
        <v>0.99999000000000005</v>
      </c>
    </row>
    <row r="4652" spans="1:6" x14ac:dyDescent="0.35">
      <c r="A4652">
        <v>4</v>
      </c>
      <c r="B4652">
        <v>2014</v>
      </c>
      <c r="C4652" t="s">
        <v>1342</v>
      </c>
      <c r="D4652">
        <v>1</v>
      </c>
      <c r="E4652">
        <v>72</v>
      </c>
      <c r="F4652">
        <v>0.99998500000000001</v>
      </c>
    </row>
    <row r="4653" spans="1:6" x14ac:dyDescent="0.35">
      <c r="A4653">
        <v>4</v>
      </c>
      <c r="B4653">
        <v>2014</v>
      </c>
      <c r="C4653" t="s">
        <v>1342</v>
      </c>
      <c r="D4653">
        <v>1</v>
      </c>
      <c r="E4653">
        <v>74</v>
      </c>
      <c r="F4653">
        <v>0.99997899999999995</v>
      </c>
    </row>
    <row r="4654" spans="1:6" x14ac:dyDescent="0.35">
      <c r="A4654">
        <v>4</v>
      </c>
      <c r="B4654">
        <v>2014</v>
      </c>
      <c r="C4654" t="s">
        <v>1342</v>
      </c>
      <c r="D4654">
        <v>1</v>
      </c>
      <c r="E4654">
        <v>76</v>
      </c>
      <c r="F4654">
        <v>0.999973</v>
      </c>
    </row>
    <row r="4655" spans="1:6" x14ac:dyDescent="0.35">
      <c r="A4655">
        <v>4</v>
      </c>
      <c r="B4655">
        <v>2014</v>
      </c>
      <c r="C4655" t="s">
        <v>1342</v>
      </c>
      <c r="D4655">
        <v>1</v>
      </c>
      <c r="E4655">
        <v>78</v>
      </c>
      <c r="F4655">
        <v>0.99996499999999999</v>
      </c>
    </row>
    <row r="4656" spans="1:6" x14ac:dyDescent="0.35">
      <c r="A4656">
        <v>4</v>
      </c>
      <c r="B4656">
        <v>2014</v>
      </c>
      <c r="C4656" t="s">
        <v>1342</v>
      </c>
      <c r="D4656">
        <v>1</v>
      </c>
      <c r="E4656">
        <v>80</v>
      </c>
      <c r="F4656">
        <v>0.99995699999999998</v>
      </c>
    </row>
    <row r="4657" spans="1:6" x14ac:dyDescent="0.35">
      <c r="A4657">
        <v>4</v>
      </c>
      <c r="B4657">
        <v>2014</v>
      </c>
      <c r="C4657" t="s">
        <v>1342</v>
      </c>
      <c r="D4657">
        <v>1</v>
      </c>
      <c r="E4657">
        <v>82</v>
      </c>
      <c r="F4657">
        <v>0.99994799999999995</v>
      </c>
    </row>
    <row r="4658" spans="1:6" x14ac:dyDescent="0.35">
      <c r="A4658">
        <v>4</v>
      </c>
      <c r="B4658">
        <v>2014</v>
      </c>
      <c r="C4658" t="s">
        <v>1342</v>
      </c>
      <c r="D4658">
        <v>1</v>
      </c>
      <c r="E4658">
        <v>84</v>
      </c>
      <c r="F4658">
        <v>0.99993799999999999</v>
      </c>
    </row>
    <row r="4659" spans="1:6" x14ac:dyDescent="0.35">
      <c r="A4659">
        <v>4</v>
      </c>
      <c r="B4659">
        <v>2014</v>
      </c>
      <c r="C4659" t="s">
        <v>1342</v>
      </c>
      <c r="D4659">
        <v>1</v>
      </c>
      <c r="E4659">
        <v>86</v>
      </c>
      <c r="F4659">
        <v>0.99992700000000001</v>
      </c>
    </row>
    <row r="4660" spans="1:6" x14ac:dyDescent="0.35">
      <c r="A4660">
        <v>4</v>
      </c>
      <c r="B4660">
        <v>2014</v>
      </c>
      <c r="C4660" t="s">
        <v>1342</v>
      </c>
      <c r="D4660">
        <v>1</v>
      </c>
      <c r="E4660">
        <v>88</v>
      </c>
      <c r="F4660">
        <v>0.999915</v>
      </c>
    </row>
    <row r="4661" spans="1:6" x14ac:dyDescent="0.35">
      <c r="A4661">
        <v>4</v>
      </c>
      <c r="B4661">
        <v>2014</v>
      </c>
      <c r="C4661" t="s">
        <v>1342</v>
      </c>
      <c r="D4661">
        <v>1</v>
      </c>
      <c r="E4661">
        <v>90</v>
      </c>
      <c r="F4661">
        <v>0.99990299999999999</v>
      </c>
    </row>
    <row r="4662" spans="1:6" x14ac:dyDescent="0.35">
      <c r="A4662">
        <v>4</v>
      </c>
      <c r="B4662">
        <v>2014</v>
      </c>
      <c r="C4662" t="s">
        <v>1342</v>
      </c>
      <c r="D4662">
        <v>1</v>
      </c>
      <c r="E4662">
        <v>92</v>
      </c>
      <c r="F4662">
        <v>0.99988999999999995</v>
      </c>
    </row>
    <row r="4663" spans="1:6" x14ac:dyDescent="0.35">
      <c r="A4663">
        <v>4</v>
      </c>
      <c r="B4663">
        <v>2014</v>
      </c>
      <c r="C4663" t="s">
        <v>1342</v>
      </c>
      <c r="D4663">
        <v>1</v>
      </c>
      <c r="E4663">
        <v>94</v>
      </c>
      <c r="F4663">
        <v>0.99987700000000002</v>
      </c>
    </row>
    <row r="4664" spans="1:6" x14ac:dyDescent="0.35">
      <c r="A4664">
        <v>4</v>
      </c>
      <c r="B4664">
        <v>2014</v>
      </c>
      <c r="C4664" t="s">
        <v>1565</v>
      </c>
      <c r="D4664">
        <v>1</v>
      </c>
      <c r="E4664">
        <v>4</v>
      </c>
      <c r="F4664" s="2">
        <v>4.5501000000000003E-15</v>
      </c>
    </row>
    <row r="4665" spans="1:6" x14ac:dyDescent="0.35">
      <c r="A4665">
        <v>4</v>
      </c>
      <c r="B4665">
        <v>2014</v>
      </c>
      <c r="C4665" t="s">
        <v>1565</v>
      </c>
      <c r="D4665">
        <v>1</v>
      </c>
      <c r="E4665">
        <v>6</v>
      </c>
      <c r="F4665" s="2">
        <v>3.8646300000000002E-14</v>
      </c>
    </row>
    <row r="4666" spans="1:6" x14ac:dyDescent="0.35">
      <c r="A4666">
        <v>4</v>
      </c>
      <c r="B4666">
        <v>2014</v>
      </c>
      <c r="C4666" t="s">
        <v>1565</v>
      </c>
      <c r="D4666">
        <v>1</v>
      </c>
      <c r="E4666">
        <v>8</v>
      </c>
      <c r="F4666" s="2">
        <v>3.2824200000000002E-13</v>
      </c>
    </row>
    <row r="4667" spans="1:6" x14ac:dyDescent="0.35">
      <c r="A4667">
        <v>4</v>
      </c>
      <c r="B4667">
        <v>2014</v>
      </c>
      <c r="C4667" t="s">
        <v>1565</v>
      </c>
      <c r="D4667">
        <v>1</v>
      </c>
      <c r="E4667">
        <v>10</v>
      </c>
      <c r="F4667" s="2">
        <v>2.7879200000000001E-12</v>
      </c>
    </row>
    <row r="4668" spans="1:6" x14ac:dyDescent="0.35">
      <c r="A4668">
        <v>4</v>
      </c>
      <c r="B4668">
        <v>2014</v>
      </c>
      <c r="C4668" t="s">
        <v>1565</v>
      </c>
      <c r="D4668">
        <v>1</v>
      </c>
      <c r="E4668">
        <v>12</v>
      </c>
      <c r="F4668" s="2">
        <v>2.36792E-11</v>
      </c>
    </row>
    <row r="4669" spans="1:6" x14ac:dyDescent="0.35">
      <c r="A4669">
        <v>4</v>
      </c>
      <c r="B4669">
        <v>2014</v>
      </c>
      <c r="C4669" t="s">
        <v>1565</v>
      </c>
      <c r="D4669">
        <v>1</v>
      </c>
      <c r="E4669">
        <v>14</v>
      </c>
      <c r="F4669" s="2">
        <v>2.0111899999999999E-10</v>
      </c>
    </row>
    <row r="4670" spans="1:6" x14ac:dyDescent="0.35">
      <c r="A4670">
        <v>4</v>
      </c>
      <c r="B4670">
        <v>2014</v>
      </c>
      <c r="C4670" t="s">
        <v>1565</v>
      </c>
      <c r="D4670">
        <v>1</v>
      </c>
      <c r="E4670">
        <v>16</v>
      </c>
      <c r="F4670" s="2">
        <v>1.70821E-9</v>
      </c>
    </row>
    <row r="4671" spans="1:6" x14ac:dyDescent="0.35">
      <c r="A4671">
        <v>4</v>
      </c>
      <c r="B4671">
        <v>2014</v>
      </c>
      <c r="C4671" t="s">
        <v>1565</v>
      </c>
      <c r="D4671">
        <v>1</v>
      </c>
      <c r="E4671">
        <v>18</v>
      </c>
      <c r="F4671" s="2">
        <v>1.4508599999999999E-8</v>
      </c>
    </row>
    <row r="4672" spans="1:6" x14ac:dyDescent="0.35">
      <c r="A4672">
        <v>4</v>
      </c>
      <c r="B4672">
        <v>2014</v>
      </c>
      <c r="C4672" t="s">
        <v>1565</v>
      </c>
      <c r="D4672">
        <v>1</v>
      </c>
      <c r="E4672">
        <v>20</v>
      </c>
      <c r="F4672" s="2">
        <v>1.23229E-7</v>
      </c>
    </row>
    <row r="4673" spans="1:6" x14ac:dyDescent="0.35">
      <c r="A4673">
        <v>4</v>
      </c>
      <c r="B4673">
        <v>2014</v>
      </c>
      <c r="C4673" t="s">
        <v>1565</v>
      </c>
      <c r="D4673">
        <v>1</v>
      </c>
      <c r="E4673">
        <v>22</v>
      </c>
      <c r="F4673" s="2">
        <v>1.0466399999999999E-6</v>
      </c>
    </row>
    <row r="4674" spans="1:6" x14ac:dyDescent="0.35">
      <c r="A4674">
        <v>4</v>
      </c>
      <c r="B4674">
        <v>2014</v>
      </c>
      <c r="C4674" t="s">
        <v>1565</v>
      </c>
      <c r="D4674">
        <v>1</v>
      </c>
      <c r="E4674">
        <v>24</v>
      </c>
      <c r="F4674" s="2">
        <v>8.8896099999999994E-6</v>
      </c>
    </row>
    <row r="4675" spans="1:6" x14ac:dyDescent="0.35">
      <c r="A4675">
        <v>4</v>
      </c>
      <c r="B4675">
        <v>2014</v>
      </c>
      <c r="C4675" t="s">
        <v>1565</v>
      </c>
      <c r="D4675">
        <v>1</v>
      </c>
      <c r="E4675">
        <v>26</v>
      </c>
      <c r="F4675" s="2">
        <v>7.5498800000000003E-5</v>
      </c>
    </row>
    <row r="4676" spans="1:6" x14ac:dyDescent="0.35">
      <c r="A4676">
        <v>4</v>
      </c>
      <c r="B4676">
        <v>2014</v>
      </c>
      <c r="C4676" t="s">
        <v>1565</v>
      </c>
      <c r="D4676">
        <v>1</v>
      </c>
      <c r="E4676">
        <v>28</v>
      </c>
      <c r="F4676">
        <v>6.4088600000000002E-4</v>
      </c>
    </row>
    <row r="4677" spans="1:6" x14ac:dyDescent="0.35">
      <c r="A4677">
        <v>4</v>
      </c>
      <c r="B4677">
        <v>2014</v>
      </c>
      <c r="C4677" t="s">
        <v>1565</v>
      </c>
      <c r="D4677">
        <v>1</v>
      </c>
      <c r="E4677">
        <v>30</v>
      </c>
      <c r="F4677">
        <v>5.4173499999999996E-3</v>
      </c>
    </row>
    <row r="4678" spans="1:6" x14ac:dyDescent="0.35">
      <c r="A4678">
        <v>4</v>
      </c>
      <c r="B4678">
        <v>2014</v>
      </c>
      <c r="C4678" t="s">
        <v>1565</v>
      </c>
      <c r="D4678">
        <v>1</v>
      </c>
      <c r="E4678">
        <v>32</v>
      </c>
      <c r="F4678">
        <v>4.4217199999999998E-2</v>
      </c>
    </row>
    <row r="4679" spans="1:6" x14ac:dyDescent="0.35">
      <c r="A4679">
        <v>4</v>
      </c>
      <c r="B4679">
        <v>2014</v>
      </c>
      <c r="C4679" t="s">
        <v>1565</v>
      </c>
      <c r="D4679">
        <v>1</v>
      </c>
      <c r="E4679">
        <v>34</v>
      </c>
      <c r="F4679">
        <v>0.28209099999999998</v>
      </c>
    </row>
    <row r="4680" spans="1:6" x14ac:dyDescent="0.35">
      <c r="A4680">
        <v>4</v>
      </c>
      <c r="B4680">
        <v>2014</v>
      </c>
      <c r="C4680" t="s">
        <v>1565</v>
      </c>
      <c r="D4680">
        <v>1</v>
      </c>
      <c r="E4680">
        <v>36</v>
      </c>
      <c r="F4680">
        <v>0.76944599999999996</v>
      </c>
    </row>
    <row r="4681" spans="1:6" x14ac:dyDescent="0.35">
      <c r="A4681">
        <v>4</v>
      </c>
      <c r="B4681">
        <v>2014</v>
      </c>
      <c r="C4681" t="s">
        <v>1565</v>
      </c>
      <c r="D4681">
        <v>1</v>
      </c>
      <c r="E4681">
        <v>38</v>
      </c>
      <c r="F4681">
        <v>0.965924</v>
      </c>
    </row>
    <row r="4682" spans="1:6" x14ac:dyDescent="0.35">
      <c r="A4682">
        <v>4</v>
      </c>
      <c r="B4682">
        <v>2014</v>
      </c>
      <c r="C4682" t="s">
        <v>1565</v>
      </c>
      <c r="D4682">
        <v>1</v>
      </c>
      <c r="E4682">
        <v>40</v>
      </c>
      <c r="F4682">
        <v>0.99586399999999997</v>
      </c>
    </row>
    <row r="4683" spans="1:6" x14ac:dyDescent="0.35">
      <c r="A4683">
        <v>4</v>
      </c>
      <c r="B4683">
        <v>2014</v>
      </c>
      <c r="C4683" t="s">
        <v>1565</v>
      </c>
      <c r="D4683">
        <v>1</v>
      </c>
      <c r="E4683">
        <v>42</v>
      </c>
      <c r="F4683">
        <v>0.99951100000000004</v>
      </c>
    </row>
    <row r="4684" spans="1:6" x14ac:dyDescent="0.35">
      <c r="A4684">
        <v>4</v>
      </c>
      <c r="B4684">
        <v>2014</v>
      </c>
      <c r="C4684" t="s">
        <v>1565</v>
      </c>
      <c r="D4684">
        <v>1</v>
      </c>
      <c r="E4684">
        <v>44</v>
      </c>
      <c r="F4684">
        <v>0.999942</v>
      </c>
    </row>
    <row r="4685" spans="1:6" x14ac:dyDescent="0.35">
      <c r="A4685">
        <v>4</v>
      </c>
      <c r="B4685">
        <v>2014</v>
      </c>
      <c r="C4685" t="s">
        <v>1565</v>
      </c>
      <c r="D4685">
        <v>1</v>
      </c>
      <c r="E4685">
        <v>46</v>
      </c>
      <c r="F4685">
        <v>0.99999300000000002</v>
      </c>
    </row>
    <row r="4686" spans="1:6" x14ac:dyDescent="0.35">
      <c r="A4686">
        <v>4</v>
      </c>
      <c r="B4686">
        <v>2014</v>
      </c>
      <c r="C4686" t="s">
        <v>1565</v>
      </c>
      <c r="D4686">
        <v>1</v>
      </c>
      <c r="E4686">
        <v>48</v>
      </c>
      <c r="F4686">
        <v>0.99999899999999997</v>
      </c>
    </row>
    <row r="4687" spans="1:6" x14ac:dyDescent="0.35">
      <c r="A4687">
        <v>4</v>
      </c>
      <c r="B4687">
        <v>2014</v>
      </c>
      <c r="C4687" t="s">
        <v>1565</v>
      </c>
      <c r="D4687">
        <v>1</v>
      </c>
      <c r="E4687">
        <v>50</v>
      </c>
      <c r="F4687">
        <v>1</v>
      </c>
    </row>
    <row r="4688" spans="1:6" x14ac:dyDescent="0.35">
      <c r="A4688">
        <v>4</v>
      </c>
      <c r="B4688">
        <v>2014</v>
      </c>
      <c r="C4688" t="s">
        <v>1565</v>
      </c>
      <c r="D4688">
        <v>1</v>
      </c>
      <c r="E4688">
        <v>52</v>
      </c>
      <c r="F4688">
        <v>1</v>
      </c>
    </row>
    <row r="4689" spans="1:6" x14ac:dyDescent="0.35">
      <c r="A4689">
        <v>4</v>
      </c>
      <c r="B4689">
        <v>2014</v>
      </c>
      <c r="C4689" t="s">
        <v>1565</v>
      </c>
      <c r="D4689">
        <v>1</v>
      </c>
      <c r="E4689">
        <v>54</v>
      </c>
      <c r="F4689">
        <v>1</v>
      </c>
    </row>
    <row r="4690" spans="1:6" x14ac:dyDescent="0.35">
      <c r="A4690">
        <v>4</v>
      </c>
      <c r="B4690">
        <v>2014</v>
      </c>
      <c r="C4690" t="s">
        <v>1565</v>
      </c>
      <c r="D4690">
        <v>1</v>
      </c>
      <c r="E4690">
        <v>56</v>
      </c>
      <c r="F4690">
        <v>1</v>
      </c>
    </row>
    <row r="4691" spans="1:6" x14ac:dyDescent="0.35">
      <c r="A4691">
        <v>4</v>
      </c>
      <c r="B4691">
        <v>2014</v>
      </c>
      <c r="C4691" t="s">
        <v>1565</v>
      </c>
      <c r="D4691">
        <v>1</v>
      </c>
      <c r="E4691">
        <v>58</v>
      </c>
      <c r="F4691">
        <v>1</v>
      </c>
    </row>
    <row r="4692" spans="1:6" x14ac:dyDescent="0.35">
      <c r="A4692">
        <v>4</v>
      </c>
      <c r="B4692">
        <v>2014</v>
      </c>
      <c r="C4692" t="s">
        <v>1565</v>
      </c>
      <c r="D4692">
        <v>1</v>
      </c>
      <c r="E4692">
        <v>60</v>
      </c>
      <c r="F4692">
        <v>1</v>
      </c>
    </row>
    <row r="4693" spans="1:6" x14ac:dyDescent="0.35">
      <c r="A4693">
        <v>4</v>
      </c>
      <c r="B4693">
        <v>2014</v>
      </c>
      <c r="C4693" t="s">
        <v>1565</v>
      </c>
      <c r="D4693">
        <v>1</v>
      </c>
      <c r="E4693">
        <v>62</v>
      </c>
      <c r="F4693">
        <v>1</v>
      </c>
    </row>
    <row r="4694" spans="1:6" x14ac:dyDescent="0.35">
      <c r="A4694">
        <v>4</v>
      </c>
      <c r="B4694">
        <v>2014</v>
      </c>
      <c r="C4694" t="s">
        <v>1565</v>
      </c>
      <c r="D4694">
        <v>1</v>
      </c>
      <c r="E4694">
        <v>64</v>
      </c>
      <c r="F4694">
        <v>1</v>
      </c>
    </row>
    <row r="4695" spans="1:6" x14ac:dyDescent="0.35">
      <c r="A4695">
        <v>4</v>
      </c>
      <c r="B4695">
        <v>2014</v>
      </c>
      <c r="C4695" t="s">
        <v>1565</v>
      </c>
      <c r="D4695">
        <v>1</v>
      </c>
      <c r="E4695">
        <v>66</v>
      </c>
      <c r="F4695">
        <v>1</v>
      </c>
    </row>
    <row r="4696" spans="1:6" x14ac:dyDescent="0.35">
      <c r="A4696">
        <v>4</v>
      </c>
      <c r="B4696">
        <v>2014</v>
      </c>
      <c r="C4696" t="s">
        <v>1565</v>
      </c>
      <c r="D4696">
        <v>1</v>
      </c>
      <c r="E4696">
        <v>68</v>
      </c>
      <c r="F4696">
        <v>1</v>
      </c>
    </row>
    <row r="4697" spans="1:6" x14ac:dyDescent="0.35">
      <c r="A4697">
        <v>4</v>
      </c>
      <c r="B4697">
        <v>2014</v>
      </c>
      <c r="C4697" t="s">
        <v>1565</v>
      </c>
      <c r="D4697">
        <v>1</v>
      </c>
      <c r="E4697">
        <v>70</v>
      </c>
      <c r="F4697">
        <v>1</v>
      </c>
    </row>
    <row r="4698" spans="1:6" x14ac:dyDescent="0.35">
      <c r="A4698">
        <v>4</v>
      </c>
      <c r="B4698">
        <v>2014</v>
      </c>
      <c r="C4698" t="s">
        <v>1565</v>
      </c>
      <c r="D4698">
        <v>1</v>
      </c>
      <c r="E4698">
        <v>72</v>
      </c>
      <c r="F4698">
        <v>1</v>
      </c>
    </row>
    <row r="4699" spans="1:6" x14ac:dyDescent="0.35">
      <c r="A4699">
        <v>4</v>
      </c>
      <c r="B4699">
        <v>2014</v>
      </c>
      <c r="C4699" t="s">
        <v>1565</v>
      </c>
      <c r="D4699">
        <v>1</v>
      </c>
      <c r="E4699">
        <v>74</v>
      </c>
      <c r="F4699">
        <v>1</v>
      </c>
    </row>
    <row r="4700" spans="1:6" x14ac:dyDescent="0.35">
      <c r="A4700">
        <v>4</v>
      </c>
      <c r="B4700">
        <v>2014</v>
      </c>
      <c r="C4700" t="s">
        <v>1565</v>
      </c>
      <c r="D4700">
        <v>1</v>
      </c>
      <c r="E4700">
        <v>76</v>
      </c>
      <c r="F4700">
        <v>1</v>
      </c>
    </row>
    <row r="4701" spans="1:6" x14ac:dyDescent="0.35">
      <c r="A4701">
        <v>4</v>
      </c>
      <c r="B4701">
        <v>2014</v>
      </c>
      <c r="C4701" t="s">
        <v>1565</v>
      </c>
      <c r="D4701">
        <v>1</v>
      </c>
      <c r="E4701">
        <v>78</v>
      </c>
      <c r="F4701">
        <v>1</v>
      </c>
    </row>
    <row r="4702" spans="1:6" x14ac:dyDescent="0.35">
      <c r="A4702">
        <v>4</v>
      </c>
      <c r="B4702">
        <v>2014</v>
      </c>
      <c r="C4702" t="s">
        <v>1565</v>
      </c>
      <c r="D4702">
        <v>1</v>
      </c>
      <c r="E4702">
        <v>80</v>
      </c>
      <c r="F4702">
        <v>1</v>
      </c>
    </row>
    <row r="4703" spans="1:6" x14ac:dyDescent="0.35">
      <c r="A4703">
        <v>4</v>
      </c>
      <c r="B4703">
        <v>2014</v>
      </c>
      <c r="C4703" t="s">
        <v>1565</v>
      </c>
      <c r="D4703">
        <v>1</v>
      </c>
      <c r="E4703">
        <v>82</v>
      </c>
      <c r="F4703">
        <v>1</v>
      </c>
    </row>
    <row r="4704" spans="1:6" x14ac:dyDescent="0.35">
      <c r="A4704">
        <v>4</v>
      </c>
      <c r="B4704">
        <v>2014</v>
      </c>
      <c r="C4704" t="s">
        <v>1565</v>
      </c>
      <c r="D4704">
        <v>1</v>
      </c>
      <c r="E4704">
        <v>84</v>
      </c>
      <c r="F4704">
        <v>1</v>
      </c>
    </row>
    <row r="4705" spans="1:6" x14ac:dyDescent="0.35">
      <c r="A4705">
        <v>4</v>
      </c>
      <c r="B4705">
        <v>2014</v>
      </c>
      <c r="C4705" t="s">
        <v>1565</v>
      </c>
      <c r="D4705">
        <v>1</v>
      </c>
      <c r="E4705">
        <v>86</v>
      </c>
      <c r="F4705">
        <v>1</v>
      </c>
    </row>
    <row r="4706" spans="1:6" x14ac:dyDescent="0.35">
      <c r="A4706">
        <v>4</v>
      </c>
      <c r="B4706">
        <v>2014</v>
      </c>
      <c r="C4706" t="s">
        <v>1565</v>
      </c>
      <c r="D4706">
        <v>1</v>
      </c>
      <c r="E4706">
        <v>88</v>
      </c>
      <c r="F4706">
        <v>1</v>
      </c>
    </row>
    <row r="4707" spans="1:6" x14ac:dyDescent="0.35">
      <c r="A4707">
        <v>4</v>
      </c>
      <c r="B4707">
        <v>2014</v>
      </c>
      <c r="C4707" t="s">
        <v>1565</v>
      </c>
      <c r="D4707">
        <v>1</v>
      </c>
      <c r="E4707">
        <v>90</v>
      </c>
      <c r="F4707">
        <v>1</v>
      </c>
    </row>
    <row r="4708" spans="1:6" x14ac:dyDescent="0.35">
      <c r="A4708">
        <v>4</v>
      </c>
      <c r="B4708">
        <v>2014</v>
      </c>
      <c r="C4708" t="s">
        <v>1565</v>
      </c>
      <c r="D4708">
        <v>1</v>
      </c>
      <c r="E4708">
        <v>92</v>
      </c>
      <c r="F4708">
        <v>1</v>
      </c>
    </row>
    <row r="4709" spans="1:6" x14ac:dyDescent="0.35">
      <c r="A4709">
        <v>4</v>
      </c>
      <c r="B4709">
        <v>2014</v>
      </c>
      <c r="C4709" t="s">
        <v>1565</v>
      </c>
      <c r="D4709">
        <v>1</v>
      </c>
      <c r="E4709">
        <v>94</v>
      </c>
      <c r="F4709">
        <v>1</v>
      </c>
    </row>
    <row r="4710" spans="1:6" x14ac:dyDescent="0.35">
      <c r="A4710">
        <v>4</v>
      </c>
      <c r="B4710">
        <v>2015</v>
      </c>
      <c r="C4710" t="s">
        <v>1342</v>
      </c>
      <c r="D4710">
        <v>1</v>
      </c>
      <c r="E4710">
        <v>4</v>
      </c>
      <c r="F4710" s="2">
        <v>4.6423599999999998E-8</v>
      </c>
    </row>
    <row r="4711" spans="1:6" x14ac:dyDescent="0.35">
      <c r="A4711">
        <v>4</v>
      </c>
      <c r="B4711">
        <v>2015</v>
      </c>
      <c r="C4711" t="s">
        <v>1342</v>
      </c>
      <c r="D4711">
        <v>1</v>
      </c>
      <c r="E4711">
        <v>6</v>
      </c>
      <c r="F4711" s="2">
        <v>9.0990199999999994E-8</v>
      </c>
    </row>
    <row r="4712" spans="1:6" x14ac:dyDescent="0.35">
      <c r="A4712">
        <v>4</v>
      </c>
      <c r="B4712">
        <v>2015</v>
      </c>
      <c r="C4712" t="s">
        <v>1342</v>
      </c>
      <c r="D4712">
        <v>1</v>
      </c>
      <c r="E4712">
        <v>8</v>
      </c>
      <c r="F4712" s="2">
        <v>5.2479299999999995E-7</v>
      </c>
    </row>
    <row r="4713" spans="1:6" x14ac:dyDescent="0.35">
      <c r="A4713">
        <v>4</v>
      </c>
      <c r="B4713">
        <v>2015</v>
      </c>
      <c r="C4713" t="s">
        <v>1342</v>
      </c>
      <c r="D4713">
        <v>1</v>
      </c>
      <c r="E4713">
        <v>10</v>
      </c>
      <c r="F4713" s="2">
        <v>2.80378E-6</v>
      </c>
    </row>
    <row r="4714" spans="1:6" x14ac:dyDescent="0.35">
      <c r="A4714">
        <v>4</v>
      </c>
      <c r="B4714">
        <v>2015</v>
      </c>
      <c r="C4714" t="s">
        <v>1342</v>
      </c>
      <c r="D4714">
        <v>1</v>
      </c>
      <c r="E4714">
        <v>12</v>
      </c>
      <c r="F4714" s="2">
        <v>1.3564700000000001E-5</v>
      </c>
    </row>
    <row r="4715" spans="1:6" x14ac:dyDescent="0.35">
      <c r="A4715">
        <v>4</v>
      </c>
      <c r="B4715">
        <v>2015</v>
      </c>
      <c r="C4715" t="s">
        <v>1342</v>
      </c>
      <c r="D4715">
        <v>1</v>
      </c>
      <c r="E4715">
        <v>14</v>
      </c>
      <c r="F4715" s="2">
        <v>5.9203599999999997E-5</v>
      </c>
    </row>
    <row r="4716" spans="1:6" x14ac:dyDescent="0.35">
      <c r="A4716">
        <v>4</v>
      </c>
      <c r="B4716">
        <v>2015</v>
      </c>
      <c r="C4716" t="s">
        <v>1342</v>
      </c>
      <c r="D4716">
        <v>1</v>
      </c>
      <c r="E4716">
        <v>16</v>
      </c>
      <c r="F4716">
        <v>2.32952E-4</v>
      </c>
    </row>
    <row r="4717" spans="1:6" x14ac:dyDescent="0.35">
      <c r="A4717">
        <v>4</v>
      </c>
      <c r="B4717">
        <v>2015</v>
      </c>
      <c r="C4717" t="s">
        <v>1342</v>
      </c>
      <c r="D4717">
        <v>1</v>
      </c>
      <c r="E4717">
        <v>18</v>
      </c>
      <c r="F4717">
        <v>8.2624300000000005E-4</v>
      </c>
    </row>
    <row r="4718" spans="1:6" x14ac:dyDescent="0.35">
      <c r="A4718">
        <v>4</v>
      </c>
      <c r="B4718">
        <v>2015</v>
      </c>
      <c r="C4718" t="s">
        <v>1342</v>
      </c>
      <c r="D4718">
        <v>1</v>
      </c>
      <c r="E4718">
        <v>20</v>
      </c>
      <c r="F4718">
        <v>2.6415399999999999E-3</v>
      </c>
    </row>
    <row r="4719" spans="1:6" x14ac:dyDescent="0.35">
      <c r="A4719">
        <v>4</v>
      </c>
      <c r="B4719">
        <v>2015</v>
      </c>
      <c r="C4719" t="s">
        <v>1342</v>
      </c>
      <c r="D4719">
        <v>1</v>
      </c>
      <c r="E4719">
        <v>22</v>
      </c>
      <c r="F4719">
        <v>7.61227E-3</v>
      </c>
    </row>
    <row r="4720" spans="1:6" x14ac:dyDescent="0.35">
      <c r="A4720">
        <v>4</v>
      </c>
      <c r="B4720">
        <v>2015</v>
      </c>
      <c r="C4720" t="s">
        <v>1342</v>
      </c>
      <c r="D4720">
        <v>1</v>
      </c>
      <c r="E4720">
        <v>24</v>
      </c>
      <c r="F4720">
        <v>1.9773200000000001E-2</v>
      </c>
    </row>
    <row r="4721" spans="1:6" x14ac:dyDescent="0.35">
      <c r="A4721">
        <v>4</v>
      </c>
      <c r="B4721">
        <v>2015</v>
      </c>
      <c r="C4721" t="s">
        <v>1342</v>
      </c>
      <c r="D4721">
        <v>1</v>
      </c>
      <c r="E4721">
        <v>26</v>
      </c>
      <c r="F4721">
        <v>4.62961E-2</v>
      </c>
    </row>
    <row r="4722" spans="1:6" x14ac:dyDescent="0.35">
      <c r="A4722">
        <v>4</v>
      </c>
      <c r="B4722">
        <v>2015</v>
      </c>
      <c r="C4722" t="s">
        <v>1342</v>
      </c>
      <c r="D4722">
        <v>1</v>
      </c>
      <c r="E4722">
        <v>28</v>
      </c>
      <c r="F4722">
        <v>9.7705100000000003E-2</v>
      </c>
    </row>
    <row r="4723" spans="1:6" x14ac:dyDescent="0.35">
      <c r="A4723">
        <v>4</v>
      </c>
      <c r="B4723">
        <v>2015</v>
      </c>
      <c r="C4723" t="s">
        <v>1342</v>
      </c>
      <c r="D4723">
        <v>1</v>
      </c>
      <c r="E4723">
        <v>30</v>
      </c>
      <c r="F4723">
        <v>0.185864</v>
      </c>
    </row>
    <row r="4724" spans="1:6" x14ac:dyDescent="0.35">
      <c r="A4724">
        <v>4</v>
      </c>
      <c r="B4724">
        <v>2015</v>
      </c>
      <c r="C4724" t="s">
        <v>1342</v>
      </c>
      <c r="D4724">
        <v>1</v>
      </c>
      <c r="E4724">
        <v>32</v>
      </c>
      <c r="F4724">
        <v>0.31869799999999998</v>
      </c>
    </row>
    <row r="4725" spans="1:6" x14ac:dyDescent="0.35">
      <c r="A4725">
        <v>4</v>
      </c>
      <c r="B4725">
        <v>2015</v>
      </c>
      <c r="C4725" t="s">
        <v>1342</v>
      </c>
      <c r="D4725">
        <v>1</v>
      </c>
      <c r="E4725">
        <v>34</v>
      </c>
      <c r="F4725">
        <v>0.49257000000000001</v>
      </c>
    </row>
    <row r="4726" spans="1:6" x14ac:dyDescent="0.35">
      <c r="A4726">
        <v>4</v>
      </c>
      <c r="B4726">
        <v>2015</v>
      </c>
      <c r="C4726" t="s">
        <v>1342</v>
      </c>
      <c r="D4726">
        <v>1</v>
      </c>
      <c r="E4726">
        <v>36</v>
      </c>
      <c r="F4726">
        <v>0.68621900000000002</v>
      </c>
    </row>
    <row r="4727" spans="1:6" x14ac:dyDescent="0.35">
      <c r="A4727">
        <v>4</v>
      </c>
      <c r="B4727">
        <v>2015</v>
      </c>
      <c r="C4727" t="s">
        <v>1342</v>
      </c>
      <c r="D4727">
        <v>1</v>
      </c>
      <c r="E4727">
        <v>38</v>
      </c>
      <c r="F4727">
        <v>0.86171200000000003</v>
      </c>
    </row>
    <row r="4728" spans="1:6" x14ac:dyDescent="0.35">
      <c r="A4728">
        <v>4</v>
      </c>
      <c r="B4728">
        <v>2015</v>
      </c>
      <c r="C4728" t="s">
        <v>1342</v>
      </c>
      <c r="D4728">
        <v>1</v>
      </c>
      <c r="E4728">
        <v>40</v>
      </c>
      <c r="F4728">
        <v>0.97536500000000004</v>
      </c>
    </row>
    <row r="4729" spans="1:6" x14ac:dyDescent="0.35">
      <c r="A4729">
        <v>4</v>
      </c>
      <c r="B4729">
        <v>2015</v>
      </c>
      <c r="C4729" t="s">
        <v>1342</v>
      </c>
      <c r="D4729">
        <v>1</v>
      </c>
      <c r="E4729">
        <v>42</v>
      </c>
      <c r="F4729">
        <v>0.99999800000000005</v>
      </c>
    </row>
    <row r="4730" spans="1:6" x14ac:dyDescent="0.35">
      <c r="A4730">
        <v>4</v>
      </c>
      <c r="B4730">
        <v>2015</v>
      </c>
      <c r="C4730" t="s">
        <v>1342</v>
      </c>
      <c r="D4730">
        <v>1</v>
      </c>
      <c r="E4730">
        <v>44</v>
      </c>
      <c r="F4730">
        <v>0.99995400000000001</v>
      </c>
    </row>
    <row r="4731" spans="1:6" x14ac:dyDescent="0.35">
      <c r="A4731">
        <v>4</v>
      </c>
      <c r="B4731">
        <v>2015</v>
      </c>
      <c r="C4731" t="s">
        <v>1342</v>
      </c>
      <c r="D4731">
        <v>1</v>
      </c>
      <c r="E4731">
        <v>46</v>
      </c>
      <c r="F4731">
        <v>0.99915900000000002</v>
      </c>
    </row>
    <row r="4732" spans="1:6" x14ac:dyDescent="0.35">
      <c r="A4732">
        <v>4</v>
      </c>
      <c r="B4732">
        <v>2015</v>
      </c>
      <c r="C4732" t="s">
        <v>1342</v>
      </c>
      <c r="D4732">
        <v>1</v>
      </c>
      <c r="E4732">
        <v>48</v>
      </c>
      <c r="F4732">
        <v>0.99738000000000004</v>
      </c>
    </row>
    <row r="4733" spans="1:6" x14ac:dyDescent="0.35">
      <c r="A4733">
        <v>4</v>
      </c>
      <c r="B4733">
        <v>2015</v>
      </c>
      <c r="C4733" t="s">
        <v>1342</v>
      </c>
      <c r="D4733">
        <v>1</v>
      </c>
      <c r="E4733">
        <v>50</v>
      </c>
      <c r="F4733">
        <v>0.99462099999999998</v>
      </c>
    </row>
    <row r="4734" spans="1:6" x14ac:dyDescent="0.35">
      <c r="A4734">
        <v>4</v>
      </c>
      <c r="B4734">
        <v>2015</v>
      </c>
      <c r="C4734" t="s">
        <v>1342</v>
      </c>
      <c r="D4734">
        <v>1</v>
      </c>
      <c r="E4734">
        <v>52</v>
      </c>
      <c r="F4734">
        <v>0.99089099999999997</v>
      </c>
    </row>
    <row r="4735" spans="1:6" x14ac:dyDescent="0.35">
      <c r="A4735">
        <v>4</v>
      </c>
      <c r="B4735">
        <v>2015</v>
      </c>
      <c r="C4735" t="s">
        <v>1342</v>
      </c>
      <c r="D4735">
        <v>1</v>
      </c>
      <c r="E4735">
        <v>54</v>
      </c>
      <c r="F4735">
        <v>0.98620200000000002</v>
      </c>
    </row>
    <row r="4736" spans="1:6" x14ac:dyDescent="0.35">
      <c r="A4736">
        <v>4</v>
      </c>
      <c r="B4736">
        <v>2015</v>
      </c>
      <c r="C4736" t="s">
        <v>1342</v>
      </c>
      <c r="D4736">
        <v>1</v>
      </c>
      <c r="E4736">
        <v>56</v>
      </c>
      <c r="F4736">
        <v>0.98056500000000002</v>
      </c>
    </row>
    <row r="4737" spans="1:6" x14ac:dyDescent="0.35">
      <c r="A4737">
        <v>4</v>
      </c>
      <c r="B4737">
        <v>2015</v>
      </c>
      <c r="C4737" t="s">
        <v>1342</v>
      </c>
      <c r="D4737">
        <v>1</v>
      </c>
      <c r="E4737">
        <v>58</v>
      </c>
      <c r="F4737">
        <v>0.97399899999999995</v>
      </c>
    </row>
    <row r="4738" spans="1:6" x14ac:dyDescent="0.35">
      <c r="A4738">
        <v>4</v>
      </c>
      <c r="B4738">
        <v>2015</v>
      </c>
      <c r="C4738" t="s">
        <v>1342</v>
      </c>
      <c r="D4738">
        <v>1</v>
      </c>
      <c r="E4738">
        <v>60</v>
      </c>
      <c r="F4738">
        <v>0.96652199999999999</v>
      </c>
    </row>
    <row r="4739" spans="1:6" x14ac:dyDescent="0.35">
      <c r="A4739">
        <v>4</v>
      </c>
      <c r="B4739">
        <v>2015</v>
      </c>
      <c r="C4739" t="s">
        <v>1342</v>
      </c>
      <c r="D4739">
        <v>1</v>
      </c>
      <c r="E4739">
        <v>62</v>
      </c>
      <c r="F4739">
        <v>0.95815600000000001</v>
      </c>
    </row>
    <row r="4740" spans="1:6" x14ac:dyDescent="0.35">
      <c r="A4740">
        <v>4</v>
      </c>
      <c r="B4740">
        <v>2015</v>
      </c>
      <c r="C4740" t="s">
        <v>1342</v>
      </c>
      <c r="D4740">
        <v>1</v>
      </c>
      <c r="E4740">
        <v>64</v>
      </c>
      <c r="F4740">
        <v>0.94892600000000005</v>
      </c>
    </row>
    <row r="4741" spans="1:6" x14ac:dyDescent="0.35">
      <c r="A4741">
        <v>4</v>
      </c>
      <c r="B4741">
        <v>2015</v>
      </c>
      <c r="C4741" t="s">
        <v>1342</v>
      </c>
      <c r="D4741">
        <v>1</v>
      </c>
      <c r="E4741">
        <v>66</v>
      </c>
      <c r="F4741">
        <v>0.93885600000000002</v>
      </c>
    </row>
    <row r="4742" spans="1:6" x14ac:dyDescent="0.35">
      <c r="A4742">
        <v>4</v>
      </c>
      <c r="B4742">
        <v>2015</v>
      </c>
      <c r="C4742" t="s">
        <v>1342</v>
      </c>
      <c r="D4742">
        <v>1</v>
      </c>
      <c r="E4742">
        <v>68</v>
      </c>
      <c r="F4742">
        <v>0.92797700000000005</v>
      </c>
    </row>
    <row r="4743" spans="1:6" x14ac:dyDescent="0.35">
      <c r="A4743">
        <v>4</v>
      </c>
      <c r="B4743">
        <v>2015</v>
      </c>
      <c r="C4743" t="s">
        <v>1342</v>
      </c>
      <c r="D4743">
        <v>1</v>
      </c>
      <c r="E4743">
        <v>70</v>
      </c>
      <c r="F4743">
        <v>0.91631899999999999</v>
      </c>
    </row>
    <row r="4744" spans="1:6" x14ac:dyDescent="0.35">
      <c r="A4744">
        <v>4</v>
      </c>
      <c r="B4744">
        <v>2015</v>
      </c>
      <c r="C4744" t="s">
        <v>1342</v>
      </c>
      <c r="D4744">
        <v>1</v>
      </c>
      <c r="E4744">
        <v>72</v>
      </c>
      <c r="F4744">
        <v>0.90391500000000002</v>
      </c>
    </row>
    <row r="4745" spans="1:6" x14ac:dyDescent="0.35">
      <c r="A4745">
        <v>4</v>
      </c>
      <c r="B4745">
        <v>2015</v>
      </c>
      <c r="C4745" t="s">
        <v>1342</v>
      </c>
      <c r="D4745">
        <v>1</v>
      </c>
      <c r="E4745">
        <v>74</v>
      </c>
      <c r="F4745">
        <v>0.89079799999999998</v>
      </c>
    </row>
    <row r="4746" spans="1:6" x14ac:dyDescent="0.35">
      <c r="A4746">
        <v>4</v>
      </c>
      <c r="B4746">
        <v>2015</v>
      </c>
      <c r="C4746" t="s">
        <v>1342</v>
      </c>
      <c r="D4746">
        <v>1</v>
      </c>
      <c r="E4746">
        <v>76</v>
      </c>
      <c r="F4746">
        <v>0.87700599999999995</v>
      </c>
    </row>
    <row r="4747" spans="1:6" x14ac:dyDescent="0.35">
      <c r="A4747">
        <v>4</v>
      </c>
      <c r="B4747">
        <v>2015</v>
      </c>
      <c r="C4747" t="s">
        <v>1342</v>
      </c>
      <c r="D4747">
        <v>1</v>
      </c>
      <c r="E4747">
        <v>78</v>
      </c>
      <c r="F4747">
        <v>0.86257499999999998</v>
      </c>
    </row>
    <row r="4748" spans="1:6" x14ac:dyDescent="0.35">
      <c r="A4748">
        <v>4</v>
      </c>
      <c r="B4748">
        <v>2015</v>
      </c>
      <c r="C4748" t="s">
        <v>1342</v>
      </c>
      <c r="D4748">
        <v>1</v>
      </c>
      <c r="E4748">
        <v>80</v>
      </c>
      <c r="F4748">
        <v>0.84754399999999996</v>
      </c>
    </row>
    <row r="4749" spans="1:6" x14ac:dyDescent="0.35">
      <c r="A4749">
        <v>4</v>
      </c>
      <c r="B4749">
        <v>2015</v>
      </c>
      <c r="C4749" t="s">
        <v>1342</v>
      </c>
      <c r="D4749">
        <v>1</v>
      </c>
      <c r="E4749">
        <v>82</v>
      </c>
      <c r="F4749">
        <v>0.83195399999999997</v>
      </c>
    </row>
    <row r="4750" spans="1:6" x14ac:dyDescent="0.35">
      <c r="A4750">
        <v>4</v>
      </c>
      <c r="B4750">
        <v>2015</v>
      </c>
      <c r="C4750" t="s">
        <v>1342</v>
      </c>
      <c r="D4750">
        <v>1</v>
      </c>
      <c r="E4750">
        <v>84</v>
      </c>
      <c r="F4750">
        <v>0.81584400000000001</v>
      </c>
    </row>
    <row r="4751" spans="1:6" x14ac:dyDescent="0.35">
      <c r="A4751">
        <v>4</v>
      </c>
      <c r="B4751">
        <v>2015</v>
      </c>
      <c r="C4751" t="s">
        <v>1342</v>
      </c>
      <c r="D4751">
        <v>1</v>
      </c>
      <c r="E4751">
        <v>86</v>
      </c>
      <c r="F4751">
        <v>0.799257</v>
      </c>
    </row>
    <row r="4752" spans="1:6" x14ac:dyDescent="0.35">
      <c r="A4752">
        <v>4</v>
      </c>
      <c r="B4752">
        <v>2015</v>
      </c>
      <c r="C4752" t="s">
        <v>1342</v>
      </c>
      <c r="D4752">
        <v>1</v>
      </c>
      <c r="E4752">
        <v>88</v>
      </c>
      <c r="F4752">
        <v>0.78223500000000001</v>
      </c>
    </row>
    <row r="4753" spans="1:6" x14ac:dyDescent="0.35">
      <c r="A4753">
        <v>4</v>
      </c>
      <c r="B4753">
        <v>2015</v>
      </c>
      <c r="C4753" t="s">
        <v>1342</v>
      </c>
      <c r="D4753">
        <v>1</v>
      </c>
      <c r="E4753">
        <v>90</v>
      </c>
      <c r="F4753">
        <v>0.76481900000000003</v>
      </c>
    </row>
    <row r="4754" spans="1:6" x14ac:dyDescent="0.35">
      <c r="A4754">
        <v>4</v>
      </c>
      <c r="B4754">
        <v>2015</v>
      </c>
      <c r="C4754" t="s">
        <v>1342</v>
      </c>
      <c r="D4754">
        <v>1</v>
      </c>
      <c r="E4754">
        <v>92</v>
      </c>
      <c r="F4754">
        <v>0.747054</v>
      </c>
    </row>
    <row r="4755" spans="1:6" x14ac:dyDescent="0.35">
      <c r="A4755">
        <v>4</v>
      </c>
      <c r="B4755">
        <v>2015</v>
      </c>
      <c r="C4755" t="s">
        <v>1342</v>
      </c>
      <c r="D4755">
        <v>1</v>
      </c>
      <c r="E4755">
        <v>94</v>
      </c>
      <c r="F4755">
        <v>0.72898099999999999</v>
      </c>
    </row>
    <row r="4756" spans="1:6" x14ac:dyDescent="0.35">
      <c r="A4756">
        <v>4</v>
      </c>
      <c r="B4756">
        <v>2015</v>
      </c>
      <c r="C4756" t="s">
        <v>1565</v>
      </c>
      <c r="D4756">
        <v>1</v>
      </c>
      <c r="E4756">
        <v>4</v>
      </c>
      <c r="F4756" s="2">
        <v>3.98081E-8</v>
      </c>
    </row>
    <row r="4757" spans="1:6" x14ac:dyDescent="0.35">
      <c r="A4757">
        <v>4</v>
      </c>
      <c r="B4757">
        <v>2015</v>
      </c>
      <c r="C4757" t="s">
        <v>1565</v>
      </c>
      <c r="D4757">
        <v>1</v>
      </c>
      <c r="E4757">
        <v>6</v>
      </c>
      <c r="F4757" s="2">
        <v>1.03987E-7</v>
      </c>
    </row>
    <row r="4758" spans="1:6" x14ac:dyDescent="0.35">
      <c r="A4758">
        <v>4</v>
      </c>
      <c r="B4758">
        <v>2015</v>
      </c>
      <c r="C4758" t="s">
        <v>1565</v>
      </c>
      <c r="D4758">
        <v>1</v>
      </c>
      <c r="E4758">
        <v>8</v>
      </c>
      <c r="F4758" s="2">
        <v>2.7163400000000001E-7</v>
      </c>
    </row>
    <row r="4759" spans="1:6" x14ac:dyDescent="0.35">
      <c r="A4759">
        <v>4</v>
      </c>
      <c r="B4759">
        <v>2015</v>
      </c>
      <c r="C4759" t="s">
        <v>1565</v>
      </c>
      <c r="D4759">
        <v>1</v>
      </c>
      <c r="E4759">
        <v>10</v>
      </c>
      <c r="F4759" s="2">
        <v>7.0956299999999999E-7</v>
      </c>
    </row>
    <row r="4760" spans="1:6" x14ac:dyDescent="0.35">
      <c r="A4760">
        <v>4</v>
      </c>
      <c r="B4760">
        <v>2015</v>
      </c>
      <c r="C4760" t="s">
        <v>1565</v>
      </c>
      <c r="D4760">
        <v>1</v>
      </c>
      <c r="E4760">
        <v>12</v>
      </c>
      <c r="F4760" s="2">
        <v>1.85352E-6</v>
      </c>
    </row>
    <row r="4761" spans="1:6" x14ac:dyDescent="0.35">
      <c r="A4761">
        <v>4</v>
      </c>
      <c r="B4761">
        <v>2015</v>
      </c>
      <c r="C4761" t="s">
        <v>1565</v>
      </c>
      <c r="D4761">
        <v>1</v>
      </c>
      <c r="E4761">
        <v>14</v>
      </c>
      <c r="F4761" s="2">
        <v>4.8417499999999998E-6</v>
      </c>
    </row>
    <row r="4762" spans="1:6" x14ac:dyDescent="0.35">
      <c r="A4762">
        <v>4</v>
      </c>
      <c r="B4762">
        <v>2015</v>
      </c>
      <c r="C4762" t="s">
        <v>1565</v>
      </c>
      <c r="D4762">
        <v>1</v>
      </c>
      <c r="E4762">
        <v>16</v>
      </c>
      <c r="F4762" s="2">
        <v>1.26475E-5</v>
      </c>
    </row>
    <row r="4763" spans="1:6" x14ac:dyDescent="0.35">
      <c r="A4763">
        <v>4</v>
      </c>
      <c r="B4763">
        <v>2015</v>
      </c>
      <c r="C4763" t="s">
        <v>1565</v>
      </c>
      <c r="D4763">
        <v>1</v>
      </c>
      <c r="E4763">
        <v>18</v>
      </c>
      <c r="F4763" s="2">
        <v>3.3037200000000003E-5</v>
      </c>
    </row>
    <row r="4764" spans="1:6" x14ac:dyDescent="0.35">
      <c r="A4764">
        <v>4</v>
      </c>
      <c r="B4764">
        <v>2015</v>
      </c>
      <c r="C4764" t="s">
        <v>1565</v>
      </c>
      <c r="D4764">
        <v>1</v>
      </c>
      <c r="E4764">
        <v>20</v>
      </c>
      <c r="F4764" s="2">
        <v>8.6295100000000007E-5</v>
      </c>
    </row>
    <row r="4765" spans="1:6" x14ac:dyDescent="0.35">
      <c r="A4765">
        <v>4</v>
      </c>
      <c r="B4765">
        <v>2015</v>
      </c>
      <c r="C4765" t="s">
        <v>1565</v>
      </c>
      <c r="D4765">
        <v>1</v>
      </c>
      <c r="E4765">
        <v>22</v>
      </c>
      <c r="F4765">
        <v>2.2538899999999999E-4</v>
      </c>
    </row>
    <row r="4766" spans="1:6" x14ac:dyDescent="0.35">
      <c r="A4766">
        <v>4</v>
      </c>
      <c r="B4766">
        <v>2015</v>
      </c>
      <c r="C4766" t="s">
        <v>1565</v>
      </c>
      <c r="D4766">
        <v>1</v>
      </c>
      <c r="E4766">
        <v>24</v>
      </c>
      <c r="F4766">
        <v>5.8854600000000001E-4</v>
      </c>
    </row>
    <row r="4767" spans="1:6" x14ac:dyDescent="0.35">
      <c r="A4767">
        <v>4</v>
      </c>
      <c r="B4767">
        <v>2015</v>
      </c>
      <c r="C4767" t="s">
        <v>1565</v>
      </c>
      <c r="D4767">
        <v>1</v>
      </c>
      <c r="E4767">
        <v>26</v>
      </c>
      <c r="F4767">
        <v>1.53594E-3</v>
      </c>
    </row>
    <row r="4768" spans="1:6" x14ac:dyDescent="0.35">
      <c r="A4768">
        <v>4</v>
      </c>
      <c r="B4768">
        <v>2015</v>
      </c>
      <c r="C4768" t="s">
        <v>1565</v>
      </c>
      <c r="D4768">
        <v>1</v>
      </c>
      <c r="E4768">
        <v>28</v>
      </c>
      <c r="F4768">
        <v>4.0022800000000004E-3</v>
      </c>
    </row>
    <row r="4769" spans="1:6" x14ac:dyDescent="0.35">
      <c r="A4769">
        <v>4</v>
      </c>
      <c r="B4769">
        <v>2015</v>
      </c>
      <c r="C4769" t="s">
        <v>1565</v>
      </c>
      <c r="D4769">
        <v>1</v>
      </c>
      <c r="E4769">
        <v>30</v>
      </c>
      <c r="F4769">
        <v>1.03877E-2</v>
      </c>
    </row>
    <row r="4770" spans="1:6" x14ac:dyDescent="0.35">
      <c r="A4770">
        <v>4</v>
      </c>
      <c r="B4770">
        <v>2015</v>
      </c>
      <c r="C4770" t="s">
        <v>1565</v>
      </c>
      <c r="D4770">
        <v>1</v>
      </c>
      <c r="E4770">
        <v>32</v>
      </c>
      <c r="F4770">
        <v>2.6687900000000001E-2</v>
      </c>
    </row>
    <row r="4771" spans="1:6" x14ac:dyDescent="0.35">
      <c r="A4771">
        <v>4</v>
      </c>
      <c r="B4771">
        <v>2015</v>
      </c>
      <c r="C4771" t="s">
        <v>1565</v>
      </c>
      <c r="D4771">
        <v>1</v>
      </c>
      <c r="E4771">
        <v>34</v>
      </c>
      <c r="F4771">
        <v>6.6838300000000003E-2</v>
      </c>
    </row>
    <row r="4772" spans="1:6" x14ac:dyDescent="0.35">
      <c r="A4772">
        <v>4</v>
      </c>
      <c r="B4772">
        <v>2015</v>
      </c>
      <c r="C4772" t="s">
        <v>1565</v>
      </c>
      <c r="D4772">
        <v>1</v>
      </c>
      <c r="E4772">
        <v>36</v>
      </c>
      <c r="F4772">
        <v>0.157611</v>
      </c>
    </row>
    <row r="4773" spans="1:6" x14ac:dyDescent="0.35">
      <c r="A4773">
        <v>4</v>
      </c>
      <c r="B4773">
        <v>2015</v>
      </c>
      <c r="C4773" t="s">
        <v>1565</v>
      </c>
      <c r="D4773">
        <v>1</v>
      </c>
      <c r="E4773">
        <v>38</v>
      </c>
      <c r="F4773">
        <v>0.328293</v>
      </c>
    </row>
    <row r="4774" spans="1:6" x14ac:dyDescent="0.35">
      <c r="A4774">
        <v>4</v>
      </c>
      <c r="B4774">
        <v>2015</v>
      </c>
      <c r="C4774" t="s">
        <v>1565</v>
      </c>
      <c r="D4774">
        <v>1</v>
      </c>
      <c r="E4774">
        <v>40</v>
      </c>
      <c r="F4774">
        <v>0.56076700000000002</v>
      </c>
    </row>
    <row r="4775" spans="1:6" x14ac:dyDescent="0.35">
      <c r="A4775">
        <v>4</v>
      </c>
      <c r="B4775">
        <v>2015</v>
      </c>
      <c r="C4775" t="s">
        <v>1565</v>
      </c>
      <c r="D4775">
        <v>1</v>
      </c>
      <c r="E4775">
        <v>42</v>
      </c>
      <c r="F4775">
        <v>0.76931899999999998</v>
      </c>
    </row>
    <row r="4776" spans="1:6" x14ac:dyDescent="0.35">
      <c r="A4776">
        <v>4</v>
      </c>
      <c r="B4776">
        <v>2015</v>
      </c>
      <c r="C4776" t="s">
        <v>1565</v>
      </c>
      <c r="D4776">
        <v>1</v>
      </c>
      <c r="E4776">
        <v>44</v>
      </c>
      <c r="F4776">
        <v>0.89703100000000002</v>
      </c>
    </row>
    <row r="4777" spans="1:6" x14ac:dyDescent="0.35">
      <c r="A4777">
        <v>4</v>
      </c>
      <c r="B4777">
        <v>2015</v>
      </c>
      <c r="C4777" t="s">
        <v>1565</v>
      </c>
      <c r="D4777">
        <v>1</v>
      </c>
      <c r="E4777">
        <v>46</v>
      </c>
      <c r="F4777">
        <v>0.95790600000000004</v>
      </c>
    </row>
    <row r="4778" spans="1:6" x14ac:dyDescent="0.35">
      <c r="A4778">
        <v>4</v>
      </c>
      <c r="B4778">
        <v>2015</v>
      </c>
      <c r="C4778" t="s">
        <v>1565</v>
      </c>
      <c r="D4778">
        <v>1</v>
      </c>
      <c r="E4778">
        <v>48</v>
      </c>
      <c r="F4778">
        <v>0.983456</v>
      </c>
    </row>
    <row r="4779" spans="1:6" x14ac:dyDescent="0.35">
      <c r="A4779">
        <v>4</v>
      </c>
      <c r="B4779">
        <v>2015</v>
      </c>
      <c r="C4779" t="s">
        <v>1565</v>
      </c>
      <c r="D4779">
        <v>1</v>
      </c>
      <c r="E4779">
        <v>50</v>
      </c>
      <c r="F4779">
        <v>0.99360099999999996</v>
      </c>
    </row>
    <row r="4780" spans="1:6" x14ac:dyDescent="0.35">
      <c r="A4780">
        <v>4</v>
      </c>
      <c r="B4780">
        <v>2015</v>
      </c>
      <c r="C4780" t="s">
        <v>1565</v>
      </c>
      <c r="D4780">
        <v>1</v>
      </c>
      <c r="E4780">
        <v>52</v>
      </c>
      <c r="F4780">
        <v>0.99754100000000001</v>
      </c>
    </row>
    <row r="4781" spans="1:6" x14ac:dyDescent="0.35">
      <c r="A4781">
        <v>4</v>
      </c>
      <c r="B4781">
        <v>2015</v>
      </c>
      <c r="C4781" t="s">
        <v>1565</v>
      </c>
      <c r="D4781">
        <v>1</v>
      </c>
      <c r="E4781">
        <v>54</v>
      </c>
      <c r="F4781">
        <v>0.99905699999999997</v>
      </c>
    </row>
    <row r="4782" spans="1:6" x14ac:dyDescent="0.35">
      <c r="A4782">
        <v>4</v>
      </c>
      <c r="B4782">
        <v>2015</v>
      </c>
      <c r="C4782" t="s">
        <v>1565</v>
      </c>
      <c r="D4782">
        <v>1</v>
      </c>
      <c r="E4782">
        <v>56</v>
      </c>
      <c r="F4782">
        <v>0.99963900000000006</v>
      </c>
    </row>
    <row r="4783" spans="1:6" x14ac:dyDescent="0.35">
      <c r="A4783">
        <v>4</v>
      </c>
      <c r="B4783">
        <v>2015</v>
      </c>
      <c r="C4783" t="s">
        <v>1565</v>
      </c>
      <c r="D4783">
        <v>1</v>
      </c>
      <c r="E4783">
        <v>58</v>
      </c>
      <c r="F4783">
        <v>0.99986200000000003</v>
      </c>
    </row>
    <row r="4784" spans="1:6" x14ac:dyDescent="0.35">
      <c r="A4784">
        <v>4</v>
      </c>
      <c r="B4784">
        <v>2015</v>
      </c>
      <c r="C4784" t="s">
        <v>1565</v>
      </c>
      <c r="D4784">
        <v>1</v>
      </c>
      <c r="E4784">
        <v>60</v>
      </c>
      <c r="F4784">
        <v>0.99994700000000003</v>
      </c>
    </row>
    <row r="4785" spans="1:6" x14ac:dyDescent="0.35">
      <c r="A4785">
        <v>4</v>
      </c>
      <c r="B4785">
        <v>2015</v>
      </c>
      <c r="C4785" t="s">
        <v>1565</v>
      </c>
      <c r="D4785">
        <v>1</v>
      </c>
      <c r="E4785">
        <v>62</v>
      </c>
      <c r="F4785">
        <v>0.99997999999999998</v>
      </c>
    </row>
    <row r="4786" spans="1:6" x14ac:dyDescent="0.35">
      <c r="A4786">
        <v>4</v>
      </c>
      <c r="B4786">
        <v>2015</v>
      </c>
      <c r="C4786" t="s">
        <v>1565</v>
      </c>
      <c r="D4786">
        <v>1</v>
      </c>
      <c r="E4786">
        <v>64</v>
      </c>
      <c r="F4786">
        <v>0.99999199999999999</v>
      </c>
    </row>
    <row r="4787" spans="1:6" x14ac:dyDescent="0.35">
      <c r="A4787">
        <v>4</v>
      </c>
      <c r="B4787">
        <v>2015</v>
      </c>
      <c r="C4787" t="s">
        <v>1565</v>
      </c>
      <c r="D4787">
        <v>1</v>
      </c>
      <c r="E4787">
        <v>66</v>
      </c>
      <c r="F4787">
        <v>0.99999700000000002</v>
      </c>
    </row>
    <row r="4788" spans="1:6" x14ac:dyDescent="0.35">
      <c r="A4788">
        <v>4</v>
      </c>
      <c r="B4788">
        <v>2015</v>
      </c>
      <c r="C4788" t="s">
        <v>1565</v>
      </c>
      <c r="D4788">
        <v>1</v>
      </c>
      <c r="E4788">
        <v>68</v>
      </c>
      <c r="F4788">
        <v>0.99999899999999997</v>
      </c>
    </row>
    <row r="4789" spans="1:6" x14ac:dyDescent="0.35">
      <c r="A4789">
        <v>4</v>
      </c>
      <c r="B4789">
        <v>2015</v>
      </c>
      <c r="C4789" t="s">
        <v>1565</v>
      </c>
      <c r="D4789">
        <v>1</v>
      </c>
      <c r="E4789">
        <v>70</v>
      </c>
      <c r="F4789">
        <v>1</v>
      </c>
    </row>
    <row r="4790" spans="1:6" x14ac:dyDescent="0.35">
      <c r="A4790">
        <v>4</v>
      </c>
      <c r="B4790">
        <v>2015</v>
      </c>
      <c r="C4790" t="s">
        <v>1565</v>
      </c>
      <c r="D4790">
        <v>1</v>
      </c>
      <c r="E4790">
        <v>72</v>
      </c>
      <c r="F4790">
        <v>1</v>
      </c>
    </row>
    <row r="4791" spans="1:6" x14ac:dyDescent="0.35">
      <c r="A4791">
        <v>4</v>
      </c>
      <c r="B4791">
        <v>2015</v>
      </c>
      <c r="C4791" t="s">
        <v>1565</v>
      </c>
      <c r="D4791">
        <v>1</v>
      </c>
      <c r="E4791">
        <v>74</v>
      </c>
      <c r="F4791">
        <v>1</v>
      </c>
    </row>
    <row r="4792" spans="1:6" x14ac:dyDescent="0.35">
      <c r="A4792">
        <v>4</v>
      </c>
      <c r="B4792">
        <v>2015</v>
      </c>
      <c r="C4792" t="s">
        <v>1565</v>
      </c>
      <c r="D4792">
        <v>1</v>
      </c>
      <c r="E4792">
        <v>76</v>
      </c>
      <c r="F4792">
        <v>1</v>
      </c>
    </row>
    <row r="4793" spans="1:6" x14ac:dyDescent="0.35">
      <c r="A4793">
        <v>4</v>
      </c>
      <c r="B4793">
        <v>2015</v>
      </c>
      <c r="C4793" t="s">
        <v>1565</v>
      </c>
      <c r="D4793">
        <v>1</v>
      </c>
      <c r="E4793">
        <v>78</v>
      </c>
      <c r="F4793">
        <v>1</v>
      </c>
    </row>
    <row r="4794" spans="1:6" x14ac:dyDescent="0.35">
      <c r="A4794">
        <v>4</v>
      </c>
      <c r="B4794">
        <v>2015</v>
      </c>
      <c r="C4794" t="s">
        <v>1565</v>
      </c>
      <c r="D4794">
        <v>1</v>
      </c>
      <c r="E4794">
        <v>80</v>
      </c>
      <c r="F4794">
        <v>1</v>
      </c>
    </row>
    <row r="4795" spans="1:6" x14ac:dyDescent="0.35">
      <c r="A4795">
        <v>4</v>
      </c>
      <c r="B4795">
        <v>2015</v>
      </c>
      <c r="C4795" t="s">
        <v>1565</v>
      </c>
      <c r="D4795">
        <v>1</v>
      </c>
      <c r="E4795">
        <v>82</v>
      </c>
      <c r="F4795">
        <v>1</v>
      </c>
    </row>
    <row r="4796" spans="1:6" x14ac:dyDescent="0.35">
      <c r="A4796">
        <v>4</v>
      </c>
      <c r="B4796">
        <v>2015</v>
      </c>
      <c r="C4796" t="s">
        <v>1565</v>
      </c>
      <c r="D4796">
        <v>1</v>
      </c>
      <c r="E4796">
        <v>84</v>
      </c>
      <c r="F4796">
        <v>1</v>
      </c>
    </row>
    <row r="4797" spans="1:6" x14ac:dyDescent="0.35">
      <c r="A4797">
        <v>4</v>
      </c>
      <c r="B4797">
        <v>2015</v>
      </c>
      <c r="C4797" t="s">
        <v>1565</v>
      </c>
      <c r="D4797">
        <v>1</v>
      </c>
      <c r="E4797">
        <v>86</v>
      </c>
      <c r="F4797">
        <v>1</v>
      </c>
    </row>
    <row r="4798" spans="1:6" x14ac:dyDescent="0.35">
      <c r="A4798">
        <v>4</v>
      </c>
      <c r="B4798">
        <v>2015</v>
      </c>
      <c r="C4798" t="s">
        <v>1565</v>
      </c>
      <c r="D4798">
        <v>1</v>
      </c>
      <c r="E4798">
        <v>88</v>
      </c>
      <c r="F4798">
        <v>1</v>
      </c>
    </row>
    <row r="4799" spans="1:6" x14ac:dyDescent="0.35">
      <c r="A4799">
        <v>4</v>
      </c>
      <c r="B4799">
        <v>2015</v>
      </c>
      <c r="C4799" t="s">
        <v>1565</v>
      </c>
      <c r="D4799">
        <v>1</v>
      </c>
      <c r="E4799">
        <v>90</v>
      </c>
      <c r="F4799">
        <v>1</v>
      </c>
    </row>
    <row r="4800" spans="1:6" x14ac:dyDescent="0.35">
      <c r="A4800">
        <v>4</v>
      </c>
      <c r="B4800">
        <v>2015</v>
      </c>
      <c r="C4800" t="s">
        <v>1565</v>
      </c>
      <c r="D4800">
        <v>1</v>
      </c>
      <c r="E4800">
        <v>92</v>
      </c>
      <c r="F4800">
        <v>1</v>
      </c>
    </row>
    <row r="4801" spans="1:6" x14ac:dyDescent="0.35">
      <c r="A4801">
        <v>4</v>
      </c>
      <c r="B4801">
        <v>2015</v>
      </c>
      <c r="C4801" t="s">
        <v>1565</v>
      </c>
      <c r="D4801">
        <v>1</v>
      </c>
      <c r="E4801">
        <v>94</v>
      </c>
      <c r="F4801">
        <v>1</v>
      </c>
    </row>
    <row r="4802" spans="1:6" x14ac:dyDescent="0.35">
      <c r="A4802">
        <v>4</v>
      </c>
      <c r="B4802">
        <v>2019</v>
      </c>
      <c r="C4802" t="s">
        <v>1342</v>
      </c>
      <c r="D4802">
        <v>1</v>
      </c>
      <c r="E4802">
        <v>4</v>
      </c>
      <c r="F4802" s="2">
        <v>4.6423599999999998E-8</v>
      </c>
    </row>
    <row r="4803" spans="1:6" x14ac:dyDescent="0.35">
      <c r="A4803">
        <v>4</v>
      </c>
      <c r="B4803">
        <v>2019</v>
      </c>
      <c r="C4803" t="s">
        <v>1342</v>
      </c>
      <c r="D4803">
        <v>1</v>
      </c>
      <c r="E4803">
        <v>6</v>
      </c>
      <c r="F4803" s="2">
        <v>9.0990199999999994E-8</v>
      </c>
    </row>
    <row r="4804" spans="1:6" x14ac:dyDescent="0.35">
      <c r="A4804">
        <v>4</v>
      </c>
      <c r="B4804">
        <v>2019</v>
      </c>
      <c r="C4804" t="s">
        <v>1342</v>
      </c>
      <c r="D4804">
        <v>1</v>
      </c>
      <c r="E4804">
        <v>8</v>
      </c>
      <c r="F4804" s="2">
        <v>5.2479299999999995E-7</v>
      </c>
    </row>
    <row r="4805" spans="1:6" x14ac:dyDescent="0.35">
      <c r="A4805">
        <v>4</v>
      </c>
      <c r="B4805">
        <v>2019</v>
      </c>
      <c r="C4805" t="s">
        <v>1342</v>
      </c>
      <c r="D4805">
        <v>1</v>
      </c>
      <c r="E4805">
        <v>10</v>
      </c>
      <c r="F4805" s="2">
        <v>2.80378E-6</v>
      </c>
    </row>
    <row r="4806" spans="1:6" x14ac:dyDescent="0.35">
      <c r="A4806">
        <v>4</v>
      </c>
      <c r="B4806">
        <v>2019</v>
      </c>
      <c r="C4806" t="s">
        <v>1342</v>
      </c>
      <c r="D4806">
        <v>1</v>
      </c>
      <c r="E4806">
        <v>12</v>
      </c>
      <c r="F4806" s="2">
        <v>1.3564700000000001E-5</v>
      </c>
    </row>
    <row r="4807" spans="1:6" x14ac:dyDescent="0.35">
      <c r="A4807">
        <v>4</v>
      </c>
      <c r="B4807">
        <v>2019</v>
      </c>
      <c r="C4807" t="s">
        <v>1342</v>
      </c>
      <c r="D4807">
        <v>1</v>
      </c>
      <c r="E4807">
        <v>14</v>
      </c>
      <c r="F4807" s="2">
        <v>5.9203599999999997E-5</v>
      </c>
    </row>
    <row r="4808" spans="1:6" x14ac:dyDescent="0.35">
      <c r="A4808">
        <v>4</v>
      </c>
      <c r="B4808">
        <v>2019</v>
      </c>
      <c r="C4808" t="s">
        <v>1342</v>
      </c>
      <c r="D4808">
        <v>1</v>
      </c>
      <c r="E4808">
        <v>16</v>
      </c>
      <c r="F4808">
        <v>2.32952E-4</v>
      </c>
    </row>
    <row r="4809" spans="1:6" x14ac:dyDescent="0.35">
      <c r="A4809">
        <v>4</v>
      </c>
      <c r="B4809">
        <v>2019</v>
      </c>
      <c r="C4809" t="s">
        <v>1342</v>
      </c>
      <c r="D4809">
        <v>1</v>
      </c>
      <c r="E4809">
        <v>18</v>
      </c>
      <c r="F4809">
        <v>8.2624300000000005E-4</v>
      </c>
    </row>
    <row r="4810" spans="1:6" x14ac:dyDescent="0.35">
      <c r="A4810">
        <v>4</v>
      </c>
      <c r="B4810">
        <v>2019</v>
      </c>
      <c r="C4810" t="s">
        <v>1342</v>
      </c>
      <c r="D4810">
        <v>1</v>
      </c>
      <c r="E4810">
        <v>20</v>
      </c>
      <c r="F4810">
        <v>2.6415399999999999E-3</v>
      </c>
    </row>
    <row r="4811" spans="1:6" x14ac:dyDescent="0.35">
      <c r="A4811">
        <v>4</v>
      </c>
      <c r="B4811">
        <v>2019</v>
      </c>
      <c r="C4811" t="s">
        <v>1342</v>
      </c>
      <c r="D4811">
        <v>1</v>
      </c>
      <c r="E4811">
        <v>22</v>
      </c>
      <c r="F4811">
        <v>7.61227E-3</v>
      </c>
    </row>
    <row r="4812" spans="1:6" x14ac:dyDescent="0.35">
      <c r="A4812">
        <v>4</v>
      </c>
      <c r="B4812">
        <v>2019</v>
      </c>
      <c r="C4812" t="s">
        <v>1342</v>
      </c>
      <c r="D4812">
        <v>1</v>
      </c>
      <c r="E4812">
        <v>24</v>
      </c>
      <c r="F4812">
        <v>1.9773200000000001E-2</v>
      </c>
    </row>
    <row r="4813" spans="1:6" x14ac:dyDescent="0.35">
      <c r="A4813">
        <v>4</v>
      </c>
      <c r="B4813">
        <v>2019</v>
      </c>
      <c r="C4813" t="s">
        <v>1342</v>
      </c>
      <c r="D4813">
        <v>1</v>
      </c>
      <c r="E4813">
        <v>26</v>
      </c>
      <c r="F4813">
        <v>4.62961E-2</v>
      </c>
    </row>
    <row r="4814" spans="1:6" x14ac:dyDescent="0.35">
      <c r="A4814">
        <v>4</v>
      </c>
      <c r="B4814">
        <v>2019</v>
      </c>
      <c r="C4814" t="s">
        <v>1342</v>
      </c>
      <c r="D4814">
        <v>1</v>
      </c>
      <c r="E4814">
        <v>28</v>
      </c>
      <c r="F4814">
        <v>9.7705100000000003E-2</v>
      </c>
    </row>
    <row r="4815" spans="1:6" x14ac:dyDescent="0.35">
      <c r="A4815">
        <v>4</v>
      </c>
      <c r="B4815">
        <v>2019</v>
      </c>
      <c r="C4815" t="s">
        <v>1342</v>
      </c>
      <c r="D4815">
        <v>1</v>
      </c>
      <c r="E4815">
        <v>30</v>
      </c>
      <c r="F4815">
        <v>0.185864</v>
      </c>
    </row>
    <row r="4816" spans="1:6" x14ac:dyDescent="0.35">
      <c r="A4816">
        <v>4</v>
      </c>
      <c r="B4816">
        <v>2019</v>
      </c>
      <c r="C4816" t="s">
        <v>1342</v>
      </c>
      <c r="D4816">
        <v>1</v>
      </c>
      <c r="E4816">
        <v>32</v>
      </c>
      <c r="F4816">
        <v>0.31869799999999998</v>
      </c>
    </row>
    <row r="4817" spans="1:6" x14ac:dyDescent="0.35">
      <c r="A4817">
        <v>4</v>
      </c>
      <c r="B4817">
        <v>2019</v>
      </c>
      <c r="C4817" t="s">
        <v>1342</v>
      </c>
      <c r="D4817">
        <v>1</v>
      </c>
      <c r="E4817">
        <v>34</v>
      </c>
      <c r="F4817">
        <v>0.49257000000000001</v>
      </c>
    </row>
    <row r="4818" spans="1:6" x14ac:dyDescent="0.35">
      <c r="A4818">
        <v>4</v>
      </c>
      <c r="B4818">
        <v>2019</v>
      </c>
      <c r="C4818" t="s">
        <v>1342</v>
      </c>
      <c r="D4818">
        <v>1</v>
      </c>
      <c r="E4818">
        <v>36</v>
      </c>
      <c r="F4818">
        <v>0.68621900000000002</v>
      </c>
    </row>
    <row r="4819" spans="1:6" x14ac:dyDescent="0.35">
      <c r="A4819">
        <v>4</v>
      </c>
      <c r="B4819">
        <v>2019</v>
      </c>
      <c r="C4819" t="s">
        <v>1342</v>
      </c>
      <c r="D4819">
        <v>1</v>
      </c>
      <c r="E4819">
        <v>38</v>
      </c>
      <c r="F4819">
        <v>0.86171200000000003</v>
      </c>
    </row>
    <row r="4820" spans="1:6" x14ac:dyDescent="0.35">
      <c r="A4820">
        <v>4</v>
      </c>
      <c r="B4820">
        <v>2019</v>
      </c>
      <c r="C4820" t="s">
        <v>1342</v>
      </c>
      <c r="D4820">
        <v>1</v>
      </c>
      <c r="E4820">
        <v>40</v>
      </c>
      <c r="F4820">
        <v>0.97536500000000004</v>
      </c>
    </row>
    <row r="4821" spans="1:6" x14ac:dyDescent="0.35">
      <c r="A4821">
        <v>4</v>
      </c>
      <c r="B4821">
        <v>2019</v>
      </c>
      <c r="C4821" t="s">
        <v>1342</v>
      </c>
      <c r="D4821">
        <v>1</v>
      </c>
      <c r="E4821">
        <v>42</v>
      </c>
      <c r="F4821">
        <v>0.99999800000000005</v>
      </c>
    </row>
    <row r="4822" spans="1:6" x14ac:dyDescent="0.35">
      <c r="A4822">
        <v>4</v>
      </c>
      <c r="B4822">
        <v>2019</v>
      </c>
      <c r="C4822" t="s">
        <v>1342</v>
      </c>
      <c r="D4822">
        <v>1</v>
      </c>
      <c r="E4822">
        <v>44</v>
      </c>
      <c r="F4822">
        <v>0.99995400000000001</v>
      </c>
    </row>
    <row r="4823" spans="1:6" x14ac:dyDescent="0.35">
      <c r="A4823">
        <v>4</v>
      </c>
      <c r="B4823">
        <v>2019</v>
      </c>
      <c r="C4823" t="s">
        <v>1342</v>
      </c>
      <c r="D4823">
        <v>1</v>
      </c>
      <c r="E4823">
        <v>46</v>
      </c>
      <c r="F4823">
        <v>0.99915900000000002</v>
      </c>
    </row>
    <row r="4824" spans="1:6" x14ac:dyDescent="0.35">
      <c r="A4824">
        <v>4</v>
      </c>
      <c r="B4824">
        <v>2019</v>
      </c>
      <c r="C4824" t="s">
        <v>1342</v>
      </c>
      <c r="D4824">
        <v>1</v>
      </c>
      <c r="E4824">
        <v>48</v>
      </c>
      <c r="F4824">
        <v>0.99738000000000004</v>
      </c>
    </row>
    <row r="4825" spans="1:6" x14ac:dyDescent="0.35">
      <c r="A4825">
        <v>4</v>
      </c>
      <c r="B4825">
        <v>2019</v>
      </c>
      <c r="C4825" t="s">
        <v>1342</v>
      </c>
      <c r="D4825">
        <v>1</v>
      </c>
      <c r="E4825">
        <v>50</v>
      </c>
      <c r="F4825">
        <v>0.99462099999999998</v>
      </c>
    </row>
    <row r="4826" spans="1:6" x14ac:dyDescent="0.35">
      <c r="A4826">
        <v>4</v>
      </c>
      <c r="B4826">
        <v>2019</v>
      </c>
      <c r="C4826" t="s">
        <v>1342</v>
      </c>
      <c r="D4826">
        <v>1</v>
      </c>
      <c r="E4826">
        <v>52</v>
      </c>
      <c r="F4826">
        <v>0.99089099999999997</v>
      </c>
    </row>
    <row r="4827" spans="1:6" x14ac:dyDescent="0.35">
      <c r="A4827">
        <v>4</v>
      </c>
      <c r="B4827">
        <v>2019</v>
      </c>
      <c r="C4827" t="s">
        <v>1342</v>
      </c>
      <c r="D4827">
        <v>1</v>
      </c>
      <c r="E4827">
        <v>54</v>
      </c>
      <c r="F4827">
        <v>0.98620200000000002</v>
      </c>
    </row>
    <row r="4828" spans="1:6" x14ac:dyDescent="0.35">
      <c r="A4828">
        <v>4</v>
      </c>
      <c r="B4828">
        <v>2019</v>
      </c>
      <c r="C4828" t="s">
        <v>1342</v>
      </c>
      <c r="D4828">
        <v>1</v>
      </c>
      <c r="E4828">
        <v>56</v>
      </c>
      <c r="F4828">
        <v>0.98056500000000002</v>
      </c>
    </row>
    <row r="4829" spans="1:6" x14ac:dyDescent="0.35">
      <c r="A4829">
        <v>4</v>
      </c>
      <c r="B4829">
        <v>2019</v>
      </c>
      <c r="C4829" t="s">
        <v>1342</v>
      </c>
      <c r="D4829">
        <v>1</v>
      </c>
      <c r="E4829">
        <v>58</v>
      </c>
      <c r="F4829">
        <v>0.97399899999999995</v>
      </c>
    </row>
    <row r="4830" spans="1:6" x14ac:dyDescent="0.35">
      <c r="A4830">
        <v>4</v>
      </c>
      <c r="B4830">
        <v>2019</v>
      </c>
      <c r="C4830" t="s">
        <v>1342</v>
      </c>
      <c r="D4830">
        <v>1</v>
      </c>
      <c r="E4830">
        <v>60</v>
      </c>
      <c r="F4830">
        <v>0.96652199999999999</v>
      </c>
    </row>
    <row r="4831" spans="1:6" x14ac:dyDescent="0.35">
      <c r="A4831">
        <v>4</v>
      </c>
      <c r="B4831">
        <v>2019</v>
      </c>
      <c r="C4831" t="s">
        <v>1342</v>
      </c>
      <c r="D4831">
        <v>1</v>
      </c>
      <c r="E4831">
        <v>62</v>
      </c>
      <c r="F4831">
        <v>0.95815600000000001</v>
      </c>
    </row>
    <row r="4832" spans="1:6" x14ac:dyDescent="0.35">
      <c r="A4832">
        <v>4</v>
      </c>
      <c r="B4832">
        <v>2019</v>
      </c>
      <c r="C4832" t="s">
        <v>1342</v>
      </c>
      <c r="D4832">
        <v>1</v>
      </c>
      <c r="E4832">
        <v>64</v>
      </c>
      <c r="F4832">
        <v>0.94892600000000005</v>
      </c>
    </row>
    <row r="4833" spans="1:6" x14ac:dyDescent="0.35">
      <c r="A4833">
        <v>4</v>
      </c>
      <c r="B4833">
        <v>2019</v>
      </c>
      <c r="C4833" t="s">
        <v>1342</v>
      </c>
      <c r="D4833">
        <v>1</v>
      </c>
      <c r="E4833">
        <v>66</v>
      </c>
      <c r="F4833">
        <v>0.93885600000000002</v>
      </c>
    </row>
    <row r="4834" spans="1:6" x14ac:dyDescent="0.35">
      <c r="A4834">
        <v>4</v>
      </c>
      <c r="B4834">
        <v>2019</v>
      </c>
      <c r="C4834" t="s">
        <v>1342</v>
      </c>
      <c r="D4834">
        <v>1</v>
      </c>
      <c r="E4834">
        <v>68</v>
      </c>
      <c r="F4834">
        <v>0.92797700000000005</v>
      </c>
    </row>
    <row r="4835" spans="1:6" x14ac:dyDescent="0.35">
      <c r="A4835">
        <v>4</v>
      </c>
      <c r="B4835">
        <v>2019</v>
      </c>
      <c r="C4835" t="s">
        <v>1342</v>
      </c>
      <c r="D4835">
        <v>1</v>
      </c>
      <c r="E4835">
        <v>70</v>
      </c>
      <c r="F4835">
        <v>0.91631899999999999</v>
      </c>
    </row>
    <row r="4836" spans="1:6" x14ac:dyDescent="0.35">
      <c r="A4836">
        <v>4</v>
      </c>
      <c r="B4836">
        <v>2019</v>
      </c>
      <c r="C4836" t="s">
        <v>1342</v>
      </c>
      <c r="D4836">
        <v>1</v>
      </c>
      <c r="E4836">
        <v>72</v>
      </c>
      <c r="F4836">
        <v>0.90391500000000002</v>
      </c>
    </row>
    <row r="4837" spans="1:6" x14ac:dyDescent="0.35">
      <c r="A4837">
        <v>4</v>
      </c>
      <c r="B4837">
        <v>2019</v>
      </c>
      <c r="C4837" t="s">
        <v>1342</v>
      </c>
      <c r="D4837">
        <v>1</v>
      </c>
      <c r="E4837">
        <v>74</v>
      </c>
      <c r="F4837">
        <v>0.89079799999999998</v>
      </c>
    </row>
    <row r="4838" spans="1:6" x14ac:dyDescent="0.35">
      <c r="A4838">
        <v>4</v>
      </c>
      <c r="B4838">
        <v>2019</v>
      </c>
      <c r="C4838" t="s">
        <v>1342</v>
      </c>
      <c r="D4838">
        <v>1</v>
      </c>
      <c r="E4838">
        <v>76</v>
      </c>
      <c r="F4838">
        <v>0.87700599999999995</v>
      </c>
    </row>
    <row r="4839" spans="1:6" x14ac:dyDescent="0.35">
      <c r="A4839">
        <v>4</v>
      </c>
      <c r="B4839">
        <v>2019</v>
      </c>
      <c r="C4839" t="s">
        <v>1342</v>
      </c>
      <c r="D4839">
        <v>1</v>
      </c>
      <c r="E4839">
        <v>78</v>
      </c>
      <c r="F4839">
        <v>0.86257499999999998</v>
      </c>
    </row>
    <row r="4840" spans="1:6" x14ac:dyDescent="0.35">
      <c r="A4840">
        <v>4</v>
      </c>
      <c r="B4840">
        <v>2019</v>
      </c>
      <c r="C4840" t="s">
        <v>1342</v>
      </c>
      <c r="D4840">
        <v>1</v>
      </c>
      <c r="E4840">
        <v>80</v>
      </c>
      <c r="F4840">
        <v>0.84754399999999996</v>
      </c>
    </row>
    <row r="4841" spans="1:6" x14ac:dyDescent="0.35">
      <c r="A4841">
        <v>4</v>
      </c>
      <c r="B4841">
        <v>2019</v>
      </c>
      <c r="C4841" t="s">
        <v>1342</v>
      </c>
      <c r="D4841">
        <v>1</v>
      </c>
      <c r="E4841">
        <v>82</v>
      </c>
      <c r="F4841">
        <v>0.83195399999999997</v>
      </c>
    </row>
    <row r="4842" spans="1:6" x14ac:dyDescent="0.35">
      <c r="A4842">
        <v>4</v>
      </c>
      <c r="B4842">
        <v>2019</v>
      </c>
      <c r="C4842" t="s">
        <v>1342</v>
      </c>
      <c r="D4842">
        <v>1</v>
      </c>
      <c r="E4842">
        <v>84</v>
      </c>
      <c r="F4842">
        <v>0.81584400000000001</v>
      </c>
    </row>
    <row r="4843" spans="1:6" x14ac:dyDescent="0.35">
      <c r="A4843">
        <v>4</v>
      </c>
      <c r="B4843">
        <v>2019</v>
      </c>
      <c r="C4843" t="s">
        <v>1342</v>
      </c>
      <c r="D4843">
        <v>1</v>
      </c>
      <c r="E4843">
        <v>86</v>
      </c>
      <c r="F4843">
        <v>0.799257</v>
      </c>
    </row>
    <row r="4844" spans="1:6" x14ac:dyDescent="0.35">
      <c r="A4844">
        <v>4</v>
      </c>
      <c r="B4844">
        <v>2019</v>
      </c>
      <c r="C4844" t="s">
        <v>1342</v>
      </c>
      <c r="D4844">
        <v>1</v>
      </c>
      <c r="E4844">
        <v>88</v>
      </c>
      <c r="F4844">
        <v>0.78223500000000001</v>
      </c>
    </row>
    <row r="4845" spans="1:6" x14ac:dyDescent="0.35">
      <c r="A4845">
        <v>4</v>
      </c>
      <c r="B4845">
        <v>2019</v>
      </c>
      <c r="C4845" t="s">
        <v>1342</v>
      </c>
      <c r="D4845">
        <v>1</v>
      </c>
      <c r="E4845">
        <v>90</v>
      </c>
      <c r="F4845">
        <v>0.76481900000000003</v>
      </c>
    </row>
    <row r="4846" spans="1:6" x14ac:dyDescent="0.35">
      <c r="A4846">
        <v>4</v>
      </c>
      <c r="B4846">
        <v>2019</v>
      </c>
      <c r="C4846" t="s">
        <v>1342</v>
      </c>
      <c r="D4846">
        <v>1</v>
      </c>
      <c r="E4846">
        <v>92</v>
      </c>
      <c r="F4846">
        <v>0.747054</v>
      </c>
    </row>
    <row r="4847" spans="1:6" x14ac:dyDescent="0.35">
      <c r="A4847">
        <v>4</v>
      </c>
      <c r="B4847">
        <v>2019</v>
      </c>
      <c r="C4847" t="s">
        <v>1342</v>
      </c>
      <c r="D4847">
        <v>1</v>
      </c>
      <c r="E4847">
        <v>94</v>
      </c>
      <c r="F4847">
        <v>0.72898099999999999</v>
      </c>
    </row>
    <row r="4848" spans="1:6" x14ac:dyDescent="0.35">
      <c r="A4848">
        <v>4</v>
      </c>
      <c r="B4848">
        <v>2019</v>
      </c>
      <c r="C4848" t="s">
        <v>1565</v>
      </c>
      <c r="D4848">
        <v>1</v>
      </c>
      <c r="E4848">
        <v>4</v>
      </c>
      <c r="F4848" s="2">
        <v>3.98081E-8</v>
      </c>
    </row>
    <row r="4849" spans="1:6" x14ac:dyDescent="0.35">
      <c r="A4849">
        <v>4</v>
      </c>
      <c r="B4849">
        <v>2019</v>
      </c>
      <c r="C4849" t="s">
        <v>1565</v>
      </c>
      <c r="D4849">
        <v>1</v>
      </c>
      <c r="E4849">
        <v>6</v>
      </c>
      <c r="F4849" s="2">
        <v>1.03987E-7</v>
      </c>
    </row>
    <row r="4850" spans="1:6" x14ac:dyDescent="0.35">
      <c r="A4850">
        <v>4</v>
      </c>
      <c r="B4850">
        <v>2019</v>
      </c>
      <c r="C4850" t="s">
        <v>1565</v>
      </c>
      <c r="D4850">
        <v>1</v>
      </c>
      <c r="E4850">
        <v>8</v>
      </c>
      <c r="F4850" s="2">
        <v>2.7163400000000001E-7</v>
      </c>
    </row>
    <row r="4851" spans="1:6" x14ac:dyDescent="0.35">
      <c r="A4851">
        <v>4</v>
      </c>
      <c r="B4851">
        <v>2019</v>
      </c>
      <c r="C4851" t="s">
        <v>1565</v>
      </c>
      <c r="D4851">
        <v>1</v>
      </c>
      <c r="E4851">
        <v>10</v>
      </c>
      <c r="F4851" s="2">
        <v>7.0956299999999999E-7</v>
      </c>
    </row>
    <row r="4852" spans="1:6" x14ac:dyDescent="0.35">
      <c r="A4852">
        <v>4</v>
      </c>
      <c r="B4852">
        <v>2019</v>
      </c>
      <c r="C4852" t="s">
        <v>1565</v>
      </c>
      <c r="D4852">
        <v>1</v>
      </c>
      <c r="E4852">
        <v>12</v>
      </c>
      <c r="F4852" s="2">
        <v>1.85352E-6</v>
      </c>
    </row>
    <row r="4853" spans="1:6" x14ac:dyDescent="0.35">
      <c r="A4853">
        <v>4</v>
      </c>
      <c r="B4853">
        <v>2019</v>
      </c>
      <c r="C4853" t="s">
        <v>1565</v>
      </c>
      <c r="D4853">
        <v>1</v>
      </c>
      <c r="E4853">
        <v>14</v>
      </c>
      <c r="F4853" s="2">
        <v>4.8417499999999998E-6</v>
      </c>
    </row>
    <row r="4854" spans="1:6" x14ac:dyDescent="0.35">
      <c r="A4854">
        <v>4</v>
      </c>
      <c r="B4854">
        <v>2019</v>
      </c>
      <c r="C4854" t="s">
        <v>1565</v>
      </c>
      <c r="D4854">
        <v>1</v>
      </c>
      <c r="E4854">
        <v>16</v>
      </c>
      <c r="F4854" s="2">
        <v>1.26475E-5</v>
      </c>
    </row>
    <row r="4855" spans="1:6" x14ac:dyDescent="0.35">
      <c r="A4855">
        <v>4</v>
      </c>
      <c r="B4855">
        <v>2019</v>
      </c>
      <c r="C4855" t="s">
        <v>1565</v>
      </c>
      <c r="D4855">
        <v>1</v>
      </c>
      <c r="E4855">
        <v>18</v>
      </c>
      <c r="F4855" s="2">
        <v>3.3037200000000003E-5</v>
      </c>
    </row>
    <row r="4856" spans="1:6" x14ac:dyDescent="0.35">
      <c r="A4856">
        <v>4</v>
      </c>
      <c r="B4856">
        <v>2019</v>
      </c>
      <c r="C4856" t="s">
        <v>1565</v>
      </c>
      <c r="D4856">
        <v>1</v>
      </c>
      <c r="E4856">
        <v>20</v>
      </c>
      <c r="F4856" s="2">
        <v>8.6295100000000007E-5</v>
      </c>
    </row>
    <row r="4857" spans="1:6" x14ac:dyDescent="0.35">
      <c r="A4857">
        <v>4</v>
      </c>
      <c r="B4857">
        <v>2019</v>
      </c>
      <c r="C4857" t="s">
        <v>1565</v>
      </c>
      <c r="D4857">
        <v>1</v>
      </c>
      <c r="E4857">
        <v>22</v>
      </c>
      <c r="F4857">
        <v>2.2538899999999999E-4</v>
      </c>
    </row>
    <row r="4858" spans="1:6" x14ac:dyDescent="0.35">
      <c r="A4858">
        <v>4</v>
      </c>
      <c r="B4858">
        <v>2019</v>
      </c>
      <c r="C4858" t="s">
        <v>1565</v>
      </c>
      <c r="D4858">
        <v>1</v>
      </c>
      <c r="E4858">
        <v>24</v>
      </c>
      <c r="F4858">
        <v>5.8854600000000001E-4</v>
      </c>
    </row>
    <row r="4859" spans="1:6" x14ac:dyDescent="0.35">
      <c r="A4859">
        <v>4</v>
      </c>
      <c r="B4859">
        <v>2019</v>
      </c>
      <c r="C4859" t="s">
        <v>1565</v>
      </c>
      <c r="D4859">
        <v>1</v>
      </c>
      <c r="E4859">
        <v>26</v>
      </c>
      <c r="F4859">
        <v>1.53594E-3</v>
      </c>
    </row>
    <row r="4860" spans="1:6" x14ac:dyDescent="0.35">
      <c r="A4860">
        <v>4</v>
      </c>
      <c r="B4860">
        <v>2019</v>
      </c>
      <c r="C4860" t="s">
        <v>1565</v>
      </c>
      <c r="D4860">
        <v>1</v>
      </c>
      <c r="E4860">
        <v>28</v>
      </c>
      <c r="F4860">
        <v>4.0022800000000004E-3</v>
      </c>
    </row>
    <row r="4861" spans="1:6" x14ac:dyDescent="0.35">
      <c r="A4861">
        <v>4</v>
      </c>
      <c r="B4861">
        <v>2019</v>
      </c>
      <c r="C4861" t="s">
        <v>1565</v>
      </c>
      <c r="D4861">
        <v>1</v>
      </c>
      <c r="E4861">
        <v>30</v>
      </c>
      <c r="F4861">
        <v>1.03877E-2</v>
      </c>
    </row>
    <row r="4862" spans="1:6" x14ac:dyDescent="0.35">
      <c r="A4862">
        <v>4</v>
      </c>
      <c r="B4862">
        <v>2019</v>
      </c>
      <c r="C4862" t="s">
        <v>1565</v>
      </c>
      <c r="D4862">
        <v>1</v>
      </c>
      <c r="E4862">
        <v>32</v>
      </c>
      <c r="F4862">
        <v>2.6687900000000001E-2</v>
      </c>
    </row>
    <row r="4863" spans="1:6" x14ac:dyDescent="0.35">
      <c r="A4863">
        <v>4</v>
      </c>
      <c r="B4863">
        <v>2019</v>
      </c>
      <c r="C4863" t="s">
        <v>1565</v>
      </c>
      <c r="D4863">
        <v>1</v>
      </c>
      <c r="E4863">
        <v>34</v>
      </c>
      <c r="F4863">
        <v>6.6838300000000003E-2</v>
      </c>
    </row>
    <row r="4864" spans="1:6" x14ac:dyDescent="0.35">
      <c r="A4864">
        <v>4</v>
      </c>
      <c r="B4864">
        <v>2019</v>
      </c>
      <c r="C4864" t="s">
        <v>1565</v>
      </c>
      <c r="D4864">
        <v>1</v>
      </c>
      <c r="E4864">
        <v>36</v>
      </c>
      <c r="F4864">
        <v>0.157611</v>
      </c>
    </row>
    <row r="4865" spans="1:6" x14ac:dyDescent="0.35">
      <c r="A4865">
        <v>4</v>
      </c>
      <c r="B4865">
        <v>2019</v>
      </c>
      <c r="C4865" t="s">
        <v>1565</v>
      </c>
      <c r="D4865">
        <v>1</v>
      </c>
      <c r="E4865">
        <v>38</v>
      </c>
      <c r="F4865">
        <v>0.328293</v>
      </c>
    </row>
    <row r="4866" spans="1:6" x14ac:dyDescent="0.35">
      <c r="A4866">
        <v>4</v>
      </c>
      <c r="B4866">
        <v>2019</v>
      </c>
      <c r="C4866" t="s">
        <v>1565</v>
      </c>
      <c r="D4866">
        <v>1</v>
      </c>
      <c r="E4866">
        <v>40</v>
      </c>
      <c r="F4866">
        <v>0.56076700000000002</v>
      </c>
    </row>
    <row r="4867" spans="1:6" x14ac:dyDescent="0.35">
      <c r="A4867">
        <v>4</v>
      </c>
      <c r="B4867">
        <v>2019</v>
      </c>
      <c r="C4867" t="s">
        <v>1565</v>
      </c>
      <c r="D4867">
        <v>1</v>
      </c>
      <c r="E4867">
        <v>42</v>
      </c>
      <c r="F4867">
        <v>0.76931899999999998</v>
      </c>
    </row>
    <row r="4868" spans="1:6" x14ac:dyDescent="0.35">
      <c r="A4868">
        <v>4</v>
      </c>
      <c r="B4868">
        <v>2019</v>
      </c>
      <c r="C4868" t="s">
        <v>1565</v>
      </c>
      <c r="D4868">
        <v>1</v>
      </c>
      <c r="E4868">
        <v>44</v>
      </c>
      <c r="F4868">
        <v>0.89703100000000002</v>
      </c>
    </row>
    <row r="4869" spans="1:6" x14ac:dyDescent="0.35">
      <c r="A4869">
        <v>4</v>
      </c>
      <c r="B4869">
        <v>2019</v>
      </c>
      <c r="C4869" t="s">
        <v>1565</v>
      </c>
      <c r="D4869">
        <v>1</v>
      </c>
      <c r="E4869">
        <v>46</v>
      </c>
      <c r="F4869">
        <v>0.95790600000000004</v>
      </c>
    </row>
    <row r="4870" spans="1:6" x14ac:dyDescent="0.35">
      <c r="A4870">
        <v>4</v>
      </c>
      <c r="B4870">
        <v>2019</v>
      </c>
      <c r="C4870" t="s">
        <v>1565</v>
      </c>
      <c r="D4870">
        <v>1</v>
      </c>
      <c r="E4870">
        <v>48</v>
      </c>
      <c r="F4870">
        <v>0.983456</v>
      </c>
    </row>
    <row r="4871" spans="1:6" x14ac:dyDescent="0.35">
      <c r="A4871">
        <v>4</v>
      </c>
      <c r="B4871">
        <v>2019</v>
      </c>
      <c r="C4871" t="s">
        <v>1565</v>
      </c>
      <c r="D4871">
        <v>1</v>
      </c>
      <c r="E4871">
        <v>50</v>
      </c>
      <c r="F4871">
        <v>0.99360099999999996</v>
      </c>
    </row>
    <row r="4872" spans="1:6" x14ac:dyDescent="0.35">
      <c r="A4872">
        <v>4</v>
      </c>
      <c r="B4872">
        <v>2019</v>
      </c>
      <c r="C4872" t="s">
        <v>1565</v>
      </c>
      <c r="D4872">
        <v>1</v>
      </c>
      <c r="E4872">
        <v>52</v>
      </c>
      <c r="F4872">
        <v>0.99754100000000001</v>
      </c>
    </row>
    <row r="4873" spans="1:6" x14ac:dyDescent="0.35">
      <c r="A4873">
        <v>4</v>
      </c>
      <c r="B4873">
        <v>2019</v>
      </c>
      <c r="C4873" t="s">
        <v>1565</v>
      </c>
      <c r="D4873">
        <v>1</v>
      </c>
      <c r="E4873">
        <v>54</v>
      </c>
      <c r="F4873">
        <v>0.99905699999999997</v>
      </c>
    </row>
    <row r="4874" spans="1:6" x14ac:dyDescent="0.35">
      <c r="A4874">
        <v>4</v>
      </c>
      <c r="B4874">
        <v>2019</v>
      </c>
      <c r="C4874" t="s">
        <v>1565</v>
      </c>
      <c r="D4874">
        <v>1</v>
      </c>
      <c r="E4874">
        <v>56</v>
      </c>
      <c r="F4874">
        <v>0.99963900000000006</v>
      </c>
    </row>
    <row r="4875" spans="1:6" x14ac:dyDescent="0.35">
      <c r="A4875">
        <v>4</v>
      </c>
      <c r="B4875">
        <v>2019</v>
      </c>
      <c r="C4875" t="s">
        <v>1565</v>
      </c>
      <c r="D4875">
        <v>1</v>
      </c>
      <c r="E4875">
        <v>58</v>
      </c>
      <c r="F4875">
        <v>0.99986200000000003</v>
      </c>
    </row>
    <row r="4876" spans="1:6" x14ac:dyDescent="0.35">
      <c r="A4876">
        <v>4</v>
      </c>
      <c r="B4876">
        <v>2019</v>
      </c>
      <c r="C4876" t="s">
        <v>1565</v>
      </c>
      <c r="D4876">
        <v>1</v>
      </c>
      <c r="E4876">
        <v>60</v>
      </c>
      <c r="F4876">
        <v>0.99994700000000003</v>
      </c>
    </row>
    <row r="4877" spans="1:6" x14ac:dyDescent="0.35">
      <c r="A4877">
        <v>4</v>
      </c>
      <c r="B4877">
        <v>2019</v>
      </c>
      <c r="C4877" t="s">
        <v>1565</v>
      </c>
      <c r="D4877">
        <v>1</v>
      </c>
      <c r="E4877">
        <v>62</v>
      </c>
      <c r="F4877">
        <v>0.99997999999999998</v>
      </c>
    </row>
    <row r="4878" spans="1:6" x14ac:dyDescent="0.35">
      <c r="A4878">
        <v>4</v>
      </c>
      <c r="B4878">
        <v>2019</v>
      </c>
      <c r="C4878" t="s">
        <v>1565</v>
      </c>
      <c r="D4878">
        <v>1</v>
      </c>
      <c r="E4878">
        <v>64</v>
      </c>
      <c r="F4878">
        <v>0.99999199999999999</v>
      </c>
    </row>
    <row r="4879" spans="1:6" x14ac:dyDescent="0.35">
      <c r="A4879">
        <v>4</v>
      </c>
      <c r="B4879">
        <v>2019</v>
      </c>
      <c r="C4879" t="s">
        <v>1565</v>
      </c>
      <c r="D4879">
        <v>1</v>
      </c>
      <c r="E4879">
        <v>66</v>
      </c>
      <c r="F4879">
        <v>0.99999700000000002</v>
      </c>
    </row>
    <row r="4880" spans="1:6" x14ac:dyDescent="0.35">
      <c r="A4880">
        <v>4</v>
      </c>
      <c r="B4880">
        <v>2019</v>
      </c>
      <c r="C4880" t="s">
        <v>1565</v>
      </c>
      <c r="D4880">
        <v>1</v>
      </c>
      <c r="E4880">
        <v>68</v>
      </c>
      <c r="F4880">
        <v>0.99999899999999997</v>
      </c>
    </row>
    <row r="4881" spans="1:6" x14ac:dyDescent="0.35">
      <c r="A4881">
        <v>4</v>
      </c>
      <c r="B4881">
        <v>2019</v>
      </c>
      <c r="C4881" t="s">
        <v>1565</v>
      </c>
      <c r="D4881">
        <v>1</v>
      </c>
      <c r="E4881">
        <v>70</v>
      </c>
      <c r="F4881">
        <v>1</v>
      </c>
    </row>
    <row r="4882" spans="1:6" x14ac:dyDescent="0.35">
      <c r="A4882">
        <v>4</v>
      </c>
      <c r="B4882">
        <v>2019</v>
      </c>
      <c r="C4882" t="s">
        <v>1565</v>
      </c>
      <c r="D4882">
        <v>1</v>
      </c>
      <c r="E4882">
        <v>72</v>
      </c>
      <c r="F4882">
        <v>1</v>
      </c>
    </row>
    <row r="4883" spans="1:6" x14ac:dyDescent="0.35">
      <c r="A4883">
        <v>4</v>
      </c>
      <c r="B4883">
        <v>2019</v>
      </c>
      <c r="C4883" t="s">
        <v>1565</v>
      </c>
      <c r="D4883">
        <v>1</v>
      </c>
      <c r="E4883">
        <v>74</v>
      </c>
      <c r="F4883">
        <v>1</v>
      </c>
    </row>
    <row r="4884" spans="1:6" x14ac:dyDescent="0.35">
      <c r="A4884">
        <v>4</v>
      </c>
      <c r="B4884">
        <v>2019</v>
      </c>
      <c r="C4884" t="s">
        <v>1565</v>
      </c>
      <c r="D4884">
        <v>1</v>
      </c>
      <c r="E4884">
        <v>76</v>
      </c>
      <c r="F4884">
        <v>1</v>
      </c>
    </row>
    <row r="4885" spans="1:6" x14ac:dyDescent="0.35">
      <c r="A4885">
        <v>4</v>
      </c>
      <c r="B4885">
        <v>2019</v>
      </c>
      <c r="C4885" t="s">
        <v>1565</v>
      </c>
      <c r="D4885">
        <v>1</v>
      </c>
      <c r="E4885">
        <v>78</v>
      </c>
      <c r="F4885">
        <v>1</v>
      </c>
    </row>
    <row r="4886" spans="1:6" x14ac:dyDescent="0.35">
      <c r="A4886">
        <v>4</v>
      </c>
      <c r="B4886">
        <v>2019</v>
      </c>
      <c r="C4886" t="s">
        <v>1565</v>
      </c>
      <c r="D4886">
        <v>1</v>
      </c>
      <c r="E4886">
        <v>80</v>
      </c>
      <c r="F4886">
        <v>1</v>
      </c>
    </row>
    <row r="4887" spans="1:6" x14ac:dyDescent="0.35">
      <c r="A4887">
        <v>4</v>
      </c>
      <c r="B4887">
        <v>2019</v>
      </c>
      <c r="C4887" t="s">
        <v>1565</v>
      </c>
      <c r="D4887">
        <v>1</v>
      </c>
      <c r="E4887">
        <v>82</v>
      </c>
      <c r="F4887">
        <v>1</v>
      </c>
    </row>
    <row r="4888" spans="1:6" x14ac:dyDescent="0.35">
      <c r="A4888">
        <v>4</v>
      </c>
      <c r="B4888">
        <v>2019</v>
      </c>
      <c r="C4888" t="s">
        <v>1565</v>
      </c>
      <c r="D4888">
        <v>1</v>
      </c>
      <c r="E4888">
        <v>84</v>
      </c>
      <c r="F4888">
        <v>1</v>
      </c>
    </row>
    <row r="4889" spans="1:6" x14ac:dyDescent="0.35">
      <c r="A4889">
        <v>4</v>
      </c>
      <c r="B4889">
        <v>2019</v>
      </c>
      <c r="C4889" t="s">
        <v>1565</v>
      </c>
      <c r="D4889">
        <v>1</v>
      </c>
      <c r="E4889">
        <v>86</v>
      </c>
      <c r="F4889">
        <v>1</v>
      </c>
    </row>
    <row r="4890" spans="1:6" x14ac:dyDescent="0.35">
      <c r="A4890">
        <v>4</v>
      </c>
      <c r="B4890">
        <v>2019</v>
      </c>
      <c r="C4890" t="s">
        <v>1565</v>
      </c>
      <c r="D4890">
        <v>1</v>
      </c>
      <c r="E4890">
        <v>88</v>
      </c>
      <c r="F4890">
        <v>1</v>
      </c>
    </row>
    <row r="4891" spans="1:6" x14ac:dyDescent="0.35">
      <c r="A4891">
        <v>4</v>
      </c>
      <c r="B4891">
        <v>2019</v>
      </c>
      <c r="C4891" t="s">
        <v>1565</v>
      </c>
      <c r="D4891">
        <v>1</v>
      </c>
      <c r="E4891">
        <v>90</v>
      </c>
      <c r="F4891">
        <v>1</v>
      </c>
    </row>
    <row r="4892" spans="1:6" x14ac:dyDescent="0.35">
      <c r="A4892">
        <v>4</v>
      </c>
      <c r="B4892">
        <v>2019</v>
      </c>
      <c r="C4892" t="s">
        <v>1565</v>
      </c>
      <c r="D4892">
        <v>1</v>
      </c>
      <c r="E4892">
        <v>92</v>
      </c>
      <c r="F4892">
        <v>1</v>
      </c>
    </row>
    <row r="4893" spans="1:6" x14ac:dyDescent="0.35">
      <c r="A4893">
        <v>4</v>
      </c>
      <c r="B4893">
        <v>2019</v>
      </c>
      <c r="C4893" t="s">
        <v>1565</v>
      </c>
      <c r="D4893">
        <v>1</v>
      </c>
      <c r="E4893">
        <v>94</v>
      </c>
      <c r="F4893">
        <v>1</v>
      </c>
    </row>
    <row r="4894" spans="1:6" x14ac:dyDescent="0.35">
      <c r="A4894">
        <v>5</v>
      </c>
      <c r="B4894">
        <v>1982</v>
      </c>
      <c r="C4894" t="s">
        <v>1342</v>
      </c>
      <c r="D4894">
        <v>1</v>
      </c>
      <c r="E4894">
        <v>4</v>
      </c>
      <c r="F4894" s="2">
        <v>4.6423599999999998E-8</v>
      </c>
    </row>
    <row r="4895" spans="1:6" x14ac:dyDescent="0.35">
      <c r="A4895">
        <v>5</v>
      </c>
      <c r="B4895">
        <v>1982</v>
      </c>
      <c r="C4895" t="s">
        <v>1342</v>
      </c>
      <c r="D4895">
        <v>1</v>
      </c>
      <c r="E4895">
        <v>6</v>
      </c>
      <c r="F4895" s="2">
        <v>9.0990199999999994E-8</v>
      </c>
    </row>
    <row r="4896" spans="1:6" x14ac:dyDescent="0.35">
      <c r="A4896">
        <v>5</v>
      </c>
      <c r="B4896">
        <v>1982</v>
      </c>
      <c r="C4896" t="s">
        <v>1342</v>
      </c>
      <c r="D4896">
        <v>1</v>
      </c>
      <c r="E4896">
        <v>8</v>
      </c>
      <c r="F4896" s="2">
        <v>5.2479299999999995E-7</v>
      </c>
    </row>
    <row r="4897" spans="1:6" x14ac:dyDescent="0.35">
      <c r="A4897">
        <v>5</v>
      </c>
      <c r="B4897">
        <v>1982</v>
      </c>
      <c r="C4897" t="s">
        <v>1342</v>
      </c>
      <c r="D4897">
        <v>1</v>
      </c>
      <c r="E4897">
        <v>10</v>
      </c>
      <c r="F4897" s="2">
        <v>2.80378E-6</v>
      </c>
    </row>
    <row r="4898" spans="1:6" x14ac:dyDescent="0.35">
      <c r="A4898">
        <v>5</v>
      </c>
      <c r="B4898">
        <v>1982</v>
      </c>
      <c r="C4898" t="s">
        <v>1342</v>
      </c>
      <c r="D4898">
        <v>1</v>
      </c>
      <c r="E4898">
        <v>12</v>
      </c>
      <c r="F4898" s="2">
        <v>1.3564700000000001E-5</v>
      </c>
    </row>
    <row r="4899" spans="1:6" x14ac:dyDescent="0.35">
      <c r="A4899">
        <v>5</v>
      </c>
      <c r="B4899">
        <v>1982</v>
      </c>
      <c r="C4899" t="s">
        <v>1342</v>
      </c>
      <c r="D4899">
        <v>1</v>
      </c>
      <c r="E4899">
        <v>14</v>
      </c>
      <c r="F4899" s="2">
        <v>5.9203599999999997E-5</v>
      </c>
    </row>
    <row r="4900" spans="1:6" x14ac:dyDescent="0.35">
      <c r="A4900">
        <v>5</v>
      </c>
      <c r="B4900">
        <v>1982</v>
      </c>
      <c r="C4900" t="s">
        <v>1342</v>
      </c>
      <c r="D4900">
        <v>1</v>
      </c>
      <c r="E4900">
        <v>16</v>
      </c>
      <c r="F4900">
        <v>2.32952E-4</v>
      </c>
    </row>
    <row r="4901" spans="1:6" x14ac:dyDescent="0.35">
      <c r="A4901">
        <v>5</v>
      </c>
      <c r="B4901">
        <v>1982</v>
      </c>
      <c r="C4901" t="s">
        <v>1342</v>
      </c>
      <c r="D4901">
        <v>1</v>
      </c>
      <c r="E4901">
        <v>18</v>
      </c>
      <c r="F4901">
        <v>8.2624300000000005E-4</v>
      </c>
    </row>
    <row r="4902" spans="1:6" x14ac:dyDescent="0.35">
      <c r="A4902">
        <v>5</v>
      </c>
      <c r="B4902">
        <v>1982</v>
      </c>
      <c r="C4902" t="s">
        <v>1342</v>
      </c>
      <c r="D4902">
        <v>1</v>
      </c>
      <c r="E4902">
        <v>20</v>
      </c>
      <c r="F4902">
        <v>2.6415399999999999E-3</v>
      </c>
    </row>
    <row r="4903" spans="1:6" x14ac:dyDescent="0.35">
      <c r="A4903">
        <v>5</v>
      </c>
      <c r="B4903">
        <v>1982</v>
      </c>
      <c r="C4903" t="s">
        <v>1342</v>
      </c>
      <c r="D4903">
        <v>1</v>
      </c>
      <c r="E4903">
        <v>22</v>
      </c>
      <c r="F4903">
        <v>7.61227E-3</v>
      </c>
    </row>
    <row r="4904" spans="1:6" x14ac:dyDescent="0.35">
      <c r="A4904">
        <v>5</v>
      </c>
      <c r="B4904">
        <v>1982</v>
      </c>
      <c r="C4904" t="s">
        <v>1342</v>
      </c>
      <c r="D4904">
        <v>1</v>
      </c>
      <c r="E4904">
        <v>24</v>
      </c>
      <c r="F4904">
        <v>1.9773200000000001E-2</v>
      </c>
    </row>
    <row r="4905" spans="1:6" x14ac:dyDescent="0.35">
      <c r="A4905">
        <v>5</v>
      </c>
      <c r="B4905">
        <v>1982</v>
      </c>
      <c r="C4905" t="s">
        <v>1342</v>
      </c>
      <c r="D4905">
        <v>1</v>
      </c>
      <c r="E4905">
        <v>26</v>
      </c>
      <c r="F4905">
        <v>4.62961E-2</v>
      </c>
    </row>
    <row r="4906" spans="1:6" x14ac:dyDescent="0.35">
      <c r="A4906">
        <v>5</v>
      </c>
      <c r="B4906">
        <v>1982</v>
      </c>
      <c r="C4906" t="s">
        <v>1342</v>
      </c>
      <c r="D4906">
        <v>1</v>
      </c>
      <c r="E4906">
        <v>28</v>
      </c>
      <c r="F4906">
        <v>9.7705100000000003E-2</v>
      </c>
    </row>
    <row r="4907" spans="1:6" x14ac:dyDescent="0.35">
      <c r="A4907">
        <v>5</v>
      </c>
      <c r="B4907">
        <v>1982</v>
      </c>
      <c r="C4907" t="s">
        <v>1342</v>
      </c>
      <c r="D4907">
        <v>1</v>
      </c>
      <c r="E4907">
        <v>30</v>
      </c>
      <c r="F4907">
        <v>0.185864</v>
      </c>
    </row>
    <row r="4908" spans="1:6" x14ac:dyDescent="0.35">
      <c r="A4908">
        <v>5</v>
      </c>
      <c r="B4908">
        <v>1982</v>
      </c>
      <c r="C4908" t="s">
        <v>1342</v>
      </c>
      <c r="D4908">
        <v>1</v>
      </c>
      <c r="E4908">
        <v>32</v>
      </c>
      <c r="F4908">
        <v>0.31869799999999998</v>
      </c>
    </row>
    <row r="4909" spans="1:6" x14ac:dyDescent="0.35">
      <c r="A4909">
        <v>5</v>
      </c>
      <c r="B4909">
        <v>1982</v>
      </c>
      <c r="C4909" t="s">
        <v>1342</v>
      </c>
      <c r="D4909">
        <v>1</v>
      </c>
      <c r="E4909">
        <v>34</v>
      </c>
      <c r="F4909">
        <v>0.49257000000000001</v>
      </c>
    </row>
    <row r="4910" spans="1:6" x14ac:dyDescent="0.35">
      <c r="A4910">
        <v>5</v>
      </c>
      <c r="B4910">
        <v>1982</v>
      </c>
      <c r="C4910" t="s">
        <v>1342</v>
      </c>
      <c r="D4910">
        <v>1</v>
      </c>
      <c r="E4910">
        <v>36</v>
      </c>
      <c r="F4910">
        <v>0.68621900000000002</v>
      </c>
    </row>
    <row r="4911" spans="1:6" x14ac:dyDescent="0.35">
      <c r="A4911">
        <v>5</v>
      </c>
      <c r="B4911">
        <v>1982</v>
      </c>
      <c r="C4911" t="s">
        <v>1342</v>
      </c>
      <c r="D4911">
        <v>1</v>
      </c>
      <c r="E4911">
        <v>38</v>
      </c>
      <c r="F4911">
        <v>0.86171200000000003</v>
      </c>
    </row>
    <row r="4912" spans="1:6" x14ac:dyDescent="0.35">
      <c r="A4912">
        <v>5</v>
      </c>
      <c r="B4912">
        <v>1982</v>
      </c>
      <c r="C4912" t="s">
        <v>1342</v>
      </c>
      <c r="D4912">
        <v>1</v>
      </c>
      <c r="E4912">
        <v>40</v>
      </c>
      <c r="F4912">
        <v>0.97536500000000004</v>
      </c>
    </row>
    <row r="4913" spans="1:6" x14ac:dyDescent="0.35">
      <c r="A4913">
        <v>5</v>
      </c>
      <c r="B4913">
        <v>1982</v>
      </c>
      <c r="C4913" t="s">
        <v>1342</v>
      </c>
      <c r="D4913">
        <v>1</v>
      </c>
      <c r="E4913">
        <v>42</v>
      </c>
      <c r="F4913">
        <v>0.99999800000000005</v>
      </c>
    </row>
    <row r="4914" spans="1:6" x14ac:dyDescent="0.35">
      <c r="A4914">
        <v>5</v>
      </c>
      <c r="B4914">
        <v>1982</v>
      </c>
      <c r="C4914" t="s">
        <v>1342</v>
      </c>
      <c r="D4914">
        <v>1</v>
      </c>
      <c r="E4914">
        <v>44</v>
      </c>
      <c r="F4914">
        <v>0.99995400000000001</v>
      </c>
    </row>
    <row r="4915" spans="1:6" x14ac:dyDescent="0.35">
      <c r="A4915">
        <v>5</v>
      </c>
      <c r="B4915">
        <v>1982</v>
      </c>
      <c r="C4915" t="s">
        <v>1342</v>
      </c>
      <c r="D4915">
        <v>1</v>
      </c>
      <c r="E4915">
        <v>46</v>
      </c>
      <c r="F4915">
        <v>0.99915900000000002</v>
      </c>
    </row>
    <row r="4916" spans="1:6" x14ac:dyDescent="0.35">
      <c r="A4916">
        <v>5</v>
      </c>
      <c r="B4916">
        <v>1982</v>
      </c>
      <c r="C4916" t="s">
        <v>1342</v>
      </c>
      <c r="D4916">
        <v>1</v>
      </c>
      <c r="E4916">
        <v>48</v>
      </c>
      <c r="F4916">
        <v>0.99738000000000004</v>
      </c>
    </row>
    <row r="4917" spans="1:6" x14ac:dyDescent="0.35">
      <c r="A4917">
        <v>5</v>
      </c>
      <c r="B4917">
        <v>1982</v>
      </c>
      <c r="C4917" t="s">
        <v>1342</v>
      </c>
      <c r="D4917">
        <v>1</v>
      </c>
      <c r="E4917">
        <v>50</v>
      </c>
      <c r="F4917">
        <v>0.99462099999999998</v>
      </c>
    </row>
    <row r="4918" spans="1:6" x14ac:dyDescent="0.35">
      <c r="A4918">
        <v>5</v>
      </c>
      <c r="B4918">
        <v>1982</v>
      </c>
      <c r="C4918" t="s">
        <v>1342</v>
      </c>
      <c r="D4918">
        <v>1</v>
      </c>
      <c r="E4918">
        <v>52</v>
      </c>
      <c r="F4918">
        <v>0.99089099999999997</v>
      </c>
    </row>
    <row r="4919" spans="1:6" x14ac:dyDescent="0.35">
      <c r="A4919">
        <v>5</v>
      </c>
      <c r="B4919">
        <v>1982</v>
      </c>
      <c r="C4919" t="s">
        <v>1342</v>
      </c>
      <c r="D4919">
        <v>1</v>
      </c>
      <c r="E4919">
        <v>54</v>
      </c>
      <c r="F4919">
        <v>0.98620200000000002</v>
      </c>
    </row>
    <row r="4920" spans="1:6" x14ac:dyDescent="0.35">
      <c r="A4920">
        <v>5</v>
      </c>
      <c r="B4920">
        <v>1982</v>
      </c>
      <c r="C4920" t="s">
        <v>1342</v>
      </c>
      <c r="D4920">
        <v>1</v>
      </c>
      <c r="E4920">
        <v>56</v>
      </c>
      <c r="F4920">
        <v>0.98056500000000002</v>
      </c>
    </row>
    <row r="4921" spans="1:6" x14ac:dyDescent="0.35">
      <c r="A4921">
        <v>5</v>
      </c>
      <c r="B4921">
        <v>1982</v>
      </c>
      <c r="C4921" t="s">
        <v>1342</v>
      </c>
      <c r="D4921">
        <v>1</v>
      </c>
      <c r="E4921">
        <v>58</v>
      </c>
      <c r="F4921">
        <v>0.97399899999999995</v>
      </c>
    </row>
    <row r="4922" spans="1:6" x14ac:dyDescent="0.35">
      <c r="A4922">
        <v>5</v>
      </c>
      <c r="B4922">
        <v>1982</v>
      </c>
      <c r="C4922" t="s">
        <v>1342</v>
      </c>
      <c r="D4922">
        <v>1</v>
      </c>
      <c r="E4922">
        <v>60</v>
      </c>
      <c r="F4922">
        <v>0.96652199999999999</v>
      </c>
    </row>
    <row r="4923" spans="1:6" x14ac:dyDescent="0.35">
      <c r="A4923">
        <v>5</v>
      </c>
      <c r="B4923">
        <v>1982</v>
      </c>
      <c r="C4923" t="s">
        <v>1342</v>
      </c>
      <c r="D4923">
        <v>1</v>
      </c>
      <c r="E4923">
        <v>62</v>
      </c>
      <c r="F4923">
        <v>0.95815600000000001</v>
      </c>
    </row>
    <row r="4924" spans="1:6" x14ac:dyDescent="0.35">
      <c r="A4924">
        <v>5</v>
      </c>
      <c r="B4924">
        <v>1982</v>
      </c>
      <c r="C4924" t="s">
        <v>1342</v>
      </c>
      <c r="D4924">
        <v>1</v>
      </c>
      <c r="E4924">
        <v>64</v>
      </c>
      <c r="F4924">
        <v>0.94892600000000005</v>
      </c>
    </row>
    <row r="4925" spans="1:6" x14ac:dyDescent="0.35">
      <c r="A4925">
        <v>5</v>
      </c>
      <c r="B4925">
        <v>1982</v>
      </c>
      <c r="C4925" t="s">
        <v>1342</v>
      </c>
      <c r="D4925">
        <v>1</v>
      </c>
      <c r="E4925">
        <v>66</v>
      </c>
      <c r="F4925">
        <v>0.93885600000000002</v>
      </c>
    </row>
    <row r="4926" spans="1:6" x14ac:dyDescent="0.35">
      <c r="A4926">
        <v>5</v>
      </c>
      <c r="B4926">
        <v>1982</v>
      </c>
      <c r="C4926" t="s">
        <v>1342</v>
      </c>
      <c r="D4926">
        <v>1</v>
      </c>
      <c r="E4926">
        <v>68</v>
      </c>
      <c r="F4926">
        <v>0.92797700000000005</v>
      </c>
    </row>
    <row r="4927" spans="1:6" x14ac:dyDescent="0.35">
      <c r="A4927">
        <v>5</v>
      </c>
      <c r="B4927">
        <v>1982</v>
      </c>
      <c r="C4927" t="s">
        <v>1342</v>
      </c>
      <c r="D4927">
        <v>1</v>
      </c>
      <c r="E4927">
        <v>70</v>
      </c>
      <c r="F4927">
        <v>0.91631899999999999</v>
      </c>
    </row>
    <row r="4928" spans="1:6" x14ac:dyDescent="0.35">
      <c r="A4928">
        <v>5</v>
      </c>
      <c r="B4928">
        <v>1982</v>
      </c>
      <c r="C4928" t="s">
        <v>1342</v>
      </c>
      <c r="D4928">
        <v>1</v>
      </c>
      <c r="E4928">
        <v>72</v>
      </c>
      <c r="F4928">
        <v>0.90391500000000002</v>
      </c>
    </row>
    <row r="4929" spans="1:6" x14ac:dyDescent="0.35">
      <c r="A4929">
        <v>5</v>
      </c>
      <c r="B4929">
        <v>1982</v>
      </c>
      <c r="C4929" t="s">
        <v>1342</v>
      </c>
      <c r="D4929">
        <v>1</v>
      </c>
      <c r="E4929">
        <v>74</v>
      </c>
      <c r="F4929">
        <v>0.89079799999999998</v>
      </c>
    </row>
    <row r="4930" spans="1:6" x14ac:dyDescent="0.35">
      <c r="A4930">
        <v>5</v>
      </c>
      <c r="B4930">
        <v>1982</v>
      </c>
      <c r="C4930" t="s">
        <v>1342</v>
      </c>
      <c r="D4930">
        <v>1</v>
      </c>
      <c r="E4930">
        <v>76</v>
      </c>
      <c r="F4930">
        <v>0.87700599999999995</v>
      </c>
    </row>
    <row r="4931" spans="1:6" x14ac:dyDescent="0.35">
      <c r="A4931">
        <v>5</v>
      </c>
      <c r="B4931">
        <v>1982</v>
      </c>
      <c r="C4931" t="s">
        <v>1342</v>
      </c>
      <c r="D4931">
        <v>1</v>
      </c>
      <c r="E4931">
        <v>78</v>
      </c>
      <c r="F4931">
        <v>0.86257499999999998</v>
      </c>
    </row>
    <row r="4932" spans="1:6" x14ac:dyDescent="0.35">
      <c r="A4932">
        <v>5</v>
      </c>
      <c r="B4932">
        <v>1982</v>
      </c>
      <c r="C4932" t="s">
        <v>1342</v>
      </c>
      <c r="D4932">
        <v>1</v>
      </c>
      <c r="E4932">
        <v>80</v>
      </c>
      <c r="F4932">
        <v>0.84754399999999996</v>
      </c>
    </row>
    <row r="4933" spans="1:6" x14ac:dyDescent="0.35">
      <c r="A4933">
        <v>5</v>
      </c>
      <c r="B4933">
        <v>1982</v>
      </c>
      <c r="C4933" t="s">
        <v>1342</v>
      </c>
      <c r="D4933">
        <v>1</v>
      </c>
      <c r="E4933">
        <v>82</v>
      </c>
      <c r="F4933">
        <v>0.83195399999999997</v>
      </c>
    </row>
    <row r="4934" spans="1:6" x14ac:dyDescent="0.35">
      <c r="A4934">
        <v>5</v>
      </c>
      <c r="B4934">
        <v>1982</v>
      </c>
      <c r="C4934" t="s">
        <v>1342</v>
      </c>
      <c r="D4934">
        <v>1</v>
      </c>
      <c r="E4934">
        <v>84</v>
      </c>
      <c r="F4934">
        <v>0.81584400000000001</v>
      </c>
    </row>
    <row r="4935" spans="1:6" x14ac:dyDescent="0.35">
      <c r="A4935">
        <v>5</v>
      </c>
      <c r="B4935">
        <v>1982</v>
      </c>
      <c r="C4935" t="s">
        <v>1342</v>
      </c>
      <c r="D4935">
        <v>1</v>
      </c>
      <c r="E4935">
        <v>86</v>
      </c>
      <c r="F4935">
        <v>0.799257</v>
      </c>
    </row>
    <row r="4936" spans="1:6" x14ac:dyDescent="0.35">
      <c r="A4936">
        <v>5</v>
      </c>
      <c r="B4936">
        <v>1982</v>
      </c>
      <c r="C4936" t="s">
        <v>1342</v>
      </c>
      <c r="D4936">
        <v>1</v>
      </c>
      <c r="E4936">
        <v>88</v>
      </c>
      <c r="F4936">
        <v>0.78223500000000001</v>
      </c>
    </row>
    <row r="4937" spans="1:6" x14ac:dyDescent="0.35">
      <c r="A4937">
        <v>5</v>
      </c>
      <c r="B4937">
        <v>1982</v>
      </c>
      <c r="C4937" t="s">
        <v>1342</v>
      </c>
      <c r="D4937">
        <v>1</v>
      </c>
      <c r="E4937">
        <v>90</v>
      </c>
      <c r="F4937">
        <v>0.76481900000000003</v>
      </c>
    </row>
    <row r="4938" spans="1:6" x14ac:dyDescent="0.35">
      <c r="A4938">
        <v>5</v>
      </c>
      <c r="B4938">
        <v>1982</v>
      </c>
      <c r="C4938" t="s">
        <v>1342</v>
      </c>
      <c r="D4938">
        <v>1</v>
      </c>
      <c r="E4938">
        <v>92</v>
      </c>
      <c r="F4938">
        <v>0.747054</v>
      </c>
    </row>
    <row r="4939" spans="1:6" x14ac:dyDescent="0.35">
      <c r="A4939">
        <v>5</v>
      </c>
      <c r="B4939">
        <v>1982</v>
      </c>
      <c r="C4939" t="s">
        <v>1342</v>
      </c>
      <c r="D4939">
        <v>1</v>
      </c>
      <c r="E4939">
        <v>94</v>
      </c>
      <c r="F4939">
        <v>0.72898099999999999</v>
      </c>
    </row>
    <row r="4940" spans="1:6" x14ac:dyDescent="0.35">
      <c r="A4940">
        <v>5</v>
      </c>
      <c r="B4940">
        <v>1984</v>
      </c>
      <c r="C4940" t="s">
        <v>1342</v>
      </c>
      <c r="D4940">
        <v>1</v>
      </c>
      <c r="E4940">
        <v>4</v>
      </c>
      <c r="F4940">
        <v>0</v>
      </c>
    </row>
    <row r="4941" spans="1:6" x14ac:dyDescent="0.35">
      <c r="A4941">
        <v>5</v>
      </c>
      <c r="B4941">
        <v>1984</v>
      </c>
      <c r="C4941" t="s">
        <v>1342</v>
      </c>
      <c r="D4941">
        <v>1</v>
      </c>
      <c r="E4941">
        <v>6</v>
      </c>
      <c r="F4941">
        <v>0</v>
      </c>
    </row>
    <row r="4942" spans="1:6" x14ac:dyDescent="0.35">
      <c r="A4942">
        <v>5</v>
      </c>
      <c r="B4942">
        <v>1984</v>
      </c>
      <c r="C4942" t="s">
        <v>1342</v>
      </c>
      <c r="D4942">
        <v>1</v>
      </c>
      <c r="E4942">
        <v>8</v>
      </c>
      <c r="F4942">
        <v>0</v>
      </c>
    </row>
    <row r="4943" spans="1:6" x14ac:dyDescent="0.35">
      <c r="A4943">
        <v>5</v>
      </c>
      <c r="B4943">
        <v>1984</v>
      </c>
      <c r="C4943" t="s">
        <v>1342</v>
      </c>
      <c r="D4943">
        <v>1</v>
      </c>
      <c r="E4943">
        <v>10</v>
      </c>
      <c r="F4943">
        <v>0</v>
      </c>
    </row>
    <row r="4944" spans="1:6" x14ac:dyDescent="0.35">
      <c r="A4944">
        <v>5</v>
      </c>
      <c r="B4944">
        <v>1984</v>
      </c>
      <c r="C4944" t="s">
        <v>1342</v>
      </c>
      <c r="D4944">
        <v>1</v>
      </c>
      <c r="E4944">
        <v>12</v>
      </c>
      <c r="F4944">
        <v>0</v>
      </c>
    </row>
    <row r="4945" spans="1:6" x14ac:dyDescent="0.35">
      <c r="A4945">
        <v>5</v>
      </c>
      <c r="B4945">
        <v>1984</v>
      </c>
      <c r="C4945" t="s">
        <v>1342</v>
      </c>
      <c r="D4945">
        <v>1</v>
      </c>
      <c r="E4945">
        <v>14</v>
      </c>
      <c r="F4945">
        <v>0</v>
      </c>
    </row>
    <row r="4946" spans="1:6" x14ac:dyDescent="0.35">
      <c r="A4946">
        <v>5</v>
      </c>
      <c r="B4946">
        <v>1984</v>
      </c>
      <c r="C4946" t="s">
        <v>1342</v>
      </c>
      <c r="D4946">
        <v>1</v>
      </c>
      <c r="E4946">
        <v>16</v>
      </c>
      <c r="F4946">
        <v>0</v>
      </c>
    </row>
    <row r="4947" spans="1:6" x14ac:dyDescent="0.35">
      <c r="A4947">
        <v>5</v>
      </c>
      <c r="B4947">
        <v>1984</v>
      </c>
      <c r="C4947" t="s">
        <v>1342</v>
      </c>
      <c r="D4947">
        <v>1</v>
      </c>
      <c r="E4947">
        <v>18</v>
      </c>
      <c r="F4947">
        <v>0</v>
      </c>
    </row>
    <row r="4948" spans="1:6" x14ac:dyDescent="0.35">
      <c r="A4948">
        <v>5</v>
      </c>
      <c r="B4948">
        <v>1984</v>
      </c>
      <c r="C4948" t="s">
        <v>1342</v>
      </c>
      <c r="D4948">
        <v>1</v>
      </c>
      <c r="E4948">
        <v>20</v>
      </c>
      <c r="F4948">
        <v>0</v>
      </c>
    </row>
    <row r="4949" spans="1:6" x14ac:dyDescent="0.35">
      <c r="A4949">
        <v>5</v>
      </c>
      <c r="B4949">
        <v>1984</v>
      </c>
      <c r="C4949" t="s">
        <v>1342</v>
      </c>
      <c r="D4949">
        <v>1</v>
      </c>
      <c r="E4949">
        <v>22</v>
      </c>
      <c r="F4949">
        <v>0</v>
      </c>
    </row>
    <row r="4950" spans="1:6" x14ac:dyDescent="0.35">
      <c r="A4950">
        <v>5</v>
      </c>
      <c r="B4950">
        <v>1984</v>
      </c>
      <c r="C4950" t="s">
        <v>1342</v>
      </c>
      <c r="D4950">
        <v>1</v>
      </c>
      <c r="E4950">
        <v>24</v>
      </c>
      <c r="F4950">
        <v>0</v>
      </c>
    </row>
    <row r="4951" spans="1:6" x14ac:dyDescent="0.35">
      <c r="A4951">
        <v>5</v>
      </c>
      <c r="B4951">
        <v>1984</v>
      </c>
      <c r="C4951" t="s">
        <v>1342</v>
      </c>
      <c r="D4951">
        <v>1</v>
      </c>
      <c r="E4951">
        <v>26</v>
      </c>
      <c r="F4951">
        <v>0</v>
      </c>
    </row>
    <row r="4952" spans="1:6" x14ac:dyDescent="0.35">
      <c r="A4952">
        <v>5</v>
      </c>
      <c r="B4952">
        <v>1984</v>
      </c>
      <c r="C4952" t="s">
        <v>1342</v>
      </c>
      <c r="D4952">
        <v>1</v>
      </c>
      <c r="E4952">
        <v>28</v>
      </c>
      <c r="F4952">
        <v>0</v>
      </c>
    </row>
    <row r="4953" spans="1:6" x14ac:dyDescent="0.35">
      <c r="A4953">
        <v>5</v>
      </c>
      <c r="B4953">
        <v>1984</v>
      </c>
      <c r="C4953" t="s">
        <v>1342</v>
      </c>
      <c r="D4953">
        <v>1</v>
      </c>
      <c r="E4953">
        <v>30</v>
      </c>
      <c r="F4953">
        <v>0</v>
      </c>
    </row>
    <row r="4954" spans="1:6" x14ac:dyDescent="0.35">
      <c r="A4954">
        <v>5</v>
      </c>
      <c r="B4954">
        <v>1984</v>
      </c>
      <c r="C4954" t="s">
        <v>1342</v>
      </c>
      <c r="D4954">
        <v>1</v>
      </c>
      <c r="E4954">
        <v>32</v>
      </c>
      <c r="F4954">
        <v>0</v>
      </c>
    </row>
    <row r="4955" spans="1:6" x14ac:dyDescent="0.35">
      <c r="A4955">
        <v>5</v>
      </c>
      <c r="B4955">
        <v>1984</v>
      </c>
      <c r="C4955" t="s">
        <v>1342</v>
      </c>
      <c r="D4955">
        <v>1</v>
      </c>
      <c r="E4955">
        <v>34</v>
      </c>
      <c r="F4955">
        <v>0</v>
      </c>
    </row>
    <row r="4956" spans="1:6" x14ac:dyDescent="0.35">
      <c r="A4956">
        <v>5</v>
      </c>
      <c r="B4956">
        <v>1984</v>
      </c>
      <c r="C4956" t="s">
        <v>1342</v>
      </c>
      <c r="D4956">
        <v>1</v>
      </c>
      <c r="E4956">
        <v>36</v>
      </c>
      <c r="F4956">
        <v>0</v>
      </c>
    </row>
    <row r="4957" spans="1:6" x14ac:dyDescent="0.35">
      <c r="A4957">
        <v>5</v>
      </c>
      <c r="B4957">
        <v>1984</v>
      </c>
      <c r="C4957" t="s">
        <v>1342</v>
      </c>
      <c r="D4957">
        <v>1</v>
      </c>
      <c r="E4957">
        <v>38</v>
      </c>
      <c r="F4957">
        <v>0</v>
      </c>
    </row>
    <row r="4958" spans="1:6" x14ac:dyDescent="0.35">
      <c r="A4958">
        <v>5</v>
      </c>
      <c r="B4958">
        <v>1984</v>
      </c>
      <c r="C4958" t="s">
        <v>1342</v>
      </c>
      <c r="D4958">
        <v>1</v>
      </c>
      <c r="E4958">
        <v>40</v>
      </c>
      <c r="F4958">
        <v>0</v>
      </c>
    </row>
    <row r="4959" spans="1:6" x14ac:dyDescent="0.35">
      <c r="A4959">
        <v>5</v>
      </c>
      <c r="B4959">
        <v>1984</v>
      </c>
      <c r="C4959" t="s">
        <v>1342</v>
      </c>
      <c r="D4959">
        <v>1</v>
      </c>
      <c r="E4959">
        <v>42</v>
      </c>
      <c r="F4959">
        <v>0</v>
      </c>
    </row>
    <row r="4960" spans="1:6" x14ac:dyDescent="0.35">
      <c r="A4960">
        <v>5</v>
      </c>
      <c r="B4960">
        <v>1984</v>
      </c>
      <c r="C4960" t="s">
        <v>1342</v>
      </c>
      <c r="D4960">
        <v>1</v>
      </c>
      <c r="E4960">
        <v>44</v>
      </c>
      <c r="F4960">
        <v>0</v>
      </c>
    </row>
    <row r="4961" spans="1:6" x14ac:dyDescent="0.35">
      <c r="A4961">
        <v>5</v>
      </c>
      <c r="B4961">
        <v>1984</v>
      </c>
      <c r="C4961" t="s">
        <v>1342</v>
      </c>
      <c r="D4961">
        <v>1</v>
      </c>
      <c r="E4961">
        <v>46</v>
      </c>
      <c r="F4961">
        <v>0</v>
      </c>
    </row>
    <row r="4962" spans="1:6" x14ac:dyDescent="0.35">
      <c r="A4962">
        <v>5</v>
      </c>
      <c r="B4962">
        <v>1984</v>
      </c>
      <c r="C4962" t="s">
        <v>1342</v>
      </c>
      <c r="D4962">
        <v>1</v>
      </c>
      <c r="E4962">
        <v>48</v>
      </c>
      <c r="F4962">
        <v>0</v>
      </c>
    </row>
    <row r="4963" spans="1:6" x14ac:dyDescent="0.35">
      <c r="A4963">
        <v>5</v>
      </c>
      <c r="B4963">
        <v>1984</v>
      </c>
      <c r="C4963" t="s">
        <v>1342</v>
      </c>
      <c r="D4963">
        <v>1</v>
      </c>
      <c r="E4963">
        <v>50</v>
      </c>
      <c r="F4963">
        <v>0</v>
      </c>
    </row>
    <row r="4964" spans="1:6" x14ac:dyDescent="0.35">
      <c r="A4964">
        <v>5</v>
      </c>
      <c r="B4964">
        <v>1984</v>
      </c>
      <c r="C4964" t="s">
        <v>1342</v>
      </c>
      <c r="D4964">
        <v>1</v>
      </c>
      <c r="E4964">
        <v>52</v>
      </c>
      <c r="F4964">
        <v>0</v>
      </c>
    </row>
    <row r="4965" spans="1:6" x14ac:dyDescent="0.35">
      <c r="A4965">
        <v>5</v>
      </c>
      <c r="B4965">
        <v>1984</v>
      </c>
      <c r="C4965" t="s">
        <v>1342</v>
      </c>
      <c r="D4965">
        <v>1</v>
      </c>
      <c r="E4965">
        <v>54</v>
      </c>
      <c r="F4965">
        <v>0</v>
      </c>
    </row>
    <row r="4966" spans="1:6" x14ac:dyDescent="0.35">
      <c r="A4966">
        <v>5</v>
      </c>
      <c r="B4966">
        <v>1984</v>
      </c>
      <c r="C4966" t="s">
        <v>1342</v>
      </c>
      <c r="D4966">
        <v>1</v>
      </c>
      <c r="E4966">
        <v>56</v>
      </c>
      <c r="F4966">
        <v>0</v>
      </c>
    </row>
    <row r="4967" spans="1:6" x14ac:dyDescent="0.35">
      <c r="A4967">
        <v>5</v>
      </c>
      <c r="B4967">
        <v>1984</v>
      </c>
      <c r="C4967" t="s">
        <v>1342</v>
      </c>
      <c r="D4967">
        <v>1</v>
      </c>
      <c r="E4967">
        <v>58</v>
      </c>
      <c r="F4967">
        <v>0</v>
      </c>
    </row>
    <row r="4968" spans="1:6" x14ac:dyDescent="0.35">
      <c r="A4968">
        <v>5</v>
      </c>
      <c r="B4968">
        <v>1984</v>
      </c>
      <c r="C4968" t="s">
        <v>1342</v>
      </c>
      <c r="D4968">
        <v>1</v>
      </c>
      <c r="E4968">
        <v>60</v>
      </c>
      <c r="F4968">
        <v>0</v>
      </c>
    </row>
    <row r="4969" spans="1:6" x14ac:dyDescent="0.35">
      <c r="A4969">
        <v>5</v>
      </c>
      <c r="B4969">
        <v>1984</v>
      </c>
      <c r="C4969" t="s">
        <v>1342</v>
      </c>
      <c r="D4969">
        <v>1</v>
      </c>
      <c r="E4969">
        <v>62</v>
      </c>
      <c r="F4969">
        <v>0</v>
      </c>
    </row>
    <row r="4970" spans="1:6" x14ac:dyDescent="0.35">
      <c r="A4970">
        <v>5</v>
      </c>
      <c r="B4970">
        <v>1984</v>
      </c>
      <c r="C4970" t="s">
        <v>1342</v>
      </c>
      <c r="D4970">
        <v>1</v>
      </c>
      <c r="E4970">
        <v>64</v>
      </c>
      <c r="F4970">
        <v>0</v>
      </c>
    </row>
    <row r="4971" spans="1:6" x14ac:dyDescent="0.35">
      <c r="A4971">
        <v>5</v>
      </c>
      <c r="B4971">
        <v>1984</v>
      </c>
      <c r="C4971" t="s">
        <v>1342</v>
      </c>
      <c r="D4971">
        <v>1</v>
      </c>
      <c r="E4971">
        <v>66</v>
      </c>
      <c r="F4971">
        <v>0</v>
      </c>
    </row>
    <row r="4972" spans="1:6" x14ac:dyDescent="0.35">
      <c r="A4972">
        <v>5</v>
      </c>
      <c r="B4972">
        <v>1984</v>
      </c>
      <c r="C4972" t="s">
        <v>1342</v>
      </c>
      <c r="D4972">
        <v>1</v>
      </c>
      <c r="E4972">
        <v>68</v>
      </c>
      <c r="F4972">
        <v>0</v>
      </c>
    </row>
    <row r="4973" spans="1:6" x14ac:dyDescent="0.35">
      <c r="A4973">
        <v>5</v>
      </c>
      <c r="B4973">
        <v>1984</v>
      </c>
      <c r="C4973" t="s">
        <v>1342</v>
      </c>
      <c r="D4973">
        <v>1</v>
      </c>
      <c r="E4973">
        <v>70</v>
      </c>
      <c r="F4973">
        <v>0</v>
      </c>
    </row>
    <row r="4974" spans="1:6" x14ac:dyDescent="0.35">
      <c r="A4974">
        <v>5</v>
      </c>
      <c r="B4974">
        <v>1984</v>
      </c>
      <c r="C4974" t="s">
        <v>1342</v>
      </c>
      <c r="D4974">
        <v>1</v>
      </c>
      <c r="E4974">
        <v>72</v>
      </c>
      <c r="F4974">
        <v>0</v>
      </c>
    </row>
    <row r="4975" spans="1:6" x14ac:dyDescent="0.35">
      <c r="A4975">
        <v>5</v>
      </c>
      <c r="B4975">
        <v>1984</v>
      </c>
      <c r="C4975" t="s">
        <v>1342</v>
      </c>
      <c r="D4975">
        <v>1</v>
      </c>
      <c r="E4975">
        <v>74</v>
      </c>
      <c r="F4975">
        <v>0</v>
      </c>
    </row>
    <row r="4976" spans="1:6" x14ac:dyDescent="0.35">
      <c r="A4976">
        <v>5</v>
      </c>
      <c r="B4976">
        <v>1984</v>
      </c>
      <c r="C4976" t="s">
        <v>1342</v>
      </c>
      <c r="D4976">
        <v>1</v>
      </c>
      <c r="E4976">
        <v>76</v>
      </c>
      <c r="F4976">
        <v>0</v>
      </c>
    </row>
    <row r="4977" spans="1:6" x14ac:dyDescent="0.35">
      <c r="A4977">
        <v>5</v>
      </c>
      <c r="B4977">
        <v>1984</v>
      </c>
      <c r="C4977" t="s">
        <v>1342</v>
      </c>
      <c r="D4977">
        <v>1</v>
      </c>
      <c r="E4977">
        <v>78</v>
      </c>
      <c r="F4977">
        <v>0</v>
      </c>
    </row>
    <row r="4978" spans="1:6" x14ac:dyDescent="0.35">
      <c r="A4978">
        <v>5</v>
      </c>
      <c r="B4978">
        <v>1984</v>
      </c>
      <c r="C4978" t="s">
        <v>1342</v>
      </c>
      <c r="D4978">
        <v>1</v>
      </c>
      <c r="E4978">
        <v>80</v>
      </c>
      <c r="F4978">
        <v>0</v>
      </c>
    </row>
    <row r="4979" spans="1:6" x14ac:dyDescent="0.35">
      <c r="A4979">
        <v>5</v>
      </c>
      <c r="B4979">
        <v>1984</v>
      </c>
      <c r="C4979" t="s">
        <v>1342</v>
      </c>
      <c r="D4979">
        <v>1</v>
      </c>
      <c r="E4979">
        <v>82</v>
      </c>
      <c r="F4979">
        <v>0</v>
      </c>
    </row>
    <row r="4980" spans="1:6" x14ac:dyDescent="0.35">
      <c r="A4980">
        <v>5</v>
      </c>
      <c r="B4980">
        <v>1984</v>
      </c>
      <c r="C4980" t="s">
        <v>1342</v>
      </c>
      <c r="D4980">
        <v>1</v>
      </c>
      <c r="E4980">
        <v>84</v>
      </c>
      <c r="F4980">
        <v>0</v>
      </c>
    </row>
    <row r="4981" spans="1:6" x14ac:dyDescent="0.35">
      <c r="A4981">
        <v>5</v>
      </c>
      <c r="B4981">
        <v>1984</v>
      </c>
      <c r="C4981" t="s">
        <v>1342</v>
      </c>
      <c r="D4981">
        <v>1</v>
      </c>
      <c r="E4981">
        <v>86</v>
      </c>
      <c r="F4981">
        <v>0</v>
      </c>
    </row>
    <row r="4982" spans="1:6" x14ac:dyDescent="0.35">
      <c r="A4982">
        <v>5</v>
      </c>
      <c r="B4982">
        <v>1984</v>
      </c>
      <c r="C4982" t="s">
        <v>1342</v>
      </c>
      <c r="D4982">
        <v>1</v>
      </c>
      <c r="E4982">
        <v>88</v>
      </c>
      <c r="F4982">
        <v>0</v>
      </c>
    </row>
    <row r="4983" spans="1:6" x14ac:dyDescent="0.35">
      <c r="A4983">
        <v>5</v>
      </c>
      <c r="B4983">
        <v>1984</v>
      </c>
      <c r="C4983" t="s">
        <v>1342</v>
      </c>
      <c r="D4983">
        <v>1</v>
      </c>
      <c r="E4983">
        <v>90</v>
      </c>
      <c r="F4983">
        <v>0</v>
      </c>
    </row>
    <row r="4984" spans="1:6" x14ac:dyDescent="0.35">
      <c r="A4984">
        <v>5</v>
      </c>
      <c r="B4984">
        <v>1984</v>
      </c>
      <c r="C4984" t="s">
        <v>1342</v>
      </c>
      <c r="D4984">
        <v>1</v>
      </c>
      <c r="E4984">
        <v>92</v>
      </c>
      <c r="F4984">
        <v>0</v>
      </c>
    </row>
    <row r="4985" spans="1:6" x14ac:dyDescent="0.35">
      <c r="A4985">
        <v>5</v>
      </c>
      <c r="B4985">
        <v>1984</v>
      </c>
      <c r="C4985" t="s">
        <v>1342</v>
      </c>
      <c r="D4985">
        <v>1</v>
      </c>
      <c r="E4985">
        <v>94</v>
      </c>
      <c r="F4985">
        <v>0</v>
      </c>
    </row>
    <row r="4986" spans="1:6" x14ac:dyDescent="0.35">
      <c r="A4986">
        <v>5</v>
      </c>
      <c r="B4986">
        <v>1985</v>
      </c>
      <c r="C4986" t="s">
        <v>1342</v>
      </c>
      <c r="D4986">
        <v>1</v>
      </c>
      <c r="E4986">
        <v>4</v>
      </c>
      <c r="F4986">
        <v>1.22755E-3</v>
      </c>
    </row>
    <row r="4987" spans="1:6" x14ac:dyDescent="0.35">
      <c r="A4987">
        <v>5</v>
      </c>
      <c r="B4987">
        <v>1985</v>
      </c>
      <c r="C4987" t="s">
        <v>1342</v>
      </c>
      <c r="D4987">
        <v>1</v>
      </c>
      <c r="E4987">
        <v>6</v>
      </c>
      <c r="F4987">
        <v>2.4060000000000002E-3</v>
      </c>
    </row>
    <row r="4988" spans="1:6" x14ac:dyDescent="0.35">
      <c r="A4988">
        <v>5</v>
      </c>
      <c r="B4988">
        <v>1985</v>
      </c>
      <c r="C4988" t="s">
        <v>1342</v>
      </c>
      <c r="D4988">
        <v>1</v>
      </c>
      <c r="E4988">
        <v>8</v>
      </c>
      <c r="F4988">
        <v>3.76583E-3</v>
      </c>
    </row>
    <row r="4989" spans="1:6" x14ac:dyDescent="0.35">
      <c r="A4989">
        <v>5</v>
      </c>
      <c r="B4989">
        <v>1985</v>
      </c>
      <c r="C4989" t="s">
        <v>1342</v>
      </c>
      <c r="D4989">
        <v>1</v>
      </c>
      <c r="E4989">
        <v>10</v>
      </c>
      <c r="F4989">
        <v>5.7931600000000003E-3</v>
      </c>
    </row>
    <row r="4990" spans="1:6" x14ac:dyDescent="0.35">
      <c r="A4990">
        <v>5</v>
      </c>
      <c r="B4990">
        <v>1985</v>
      </c>
      <c r="C4990" t="s">
        <v>1342</v>
      </c>
      <c r="D4990">
        <v>1</v>
      </c>
      <c r="E4990">
        <v>12</v>
      </c>
      <c r="F4990">
        <v>8.7591400000000003E-3</v>
      </c>
    </row>
    <row r="4991" spans="1:6" x14ac:dyDescent="0.35">
      <c r="A4991">
        <v>5</v>
      </c>
      <c r="B4991">
        <v>1985</v>
      </c>
      <c r="C4991" t="s">
        <v>1342</v>
      </c>
      <c r="D4991">
        <v>1</v>
      </c>
      <c r="E4991">
        <v>14</v>
      </c>
      <c r="F4991">
        <v>1.30166E-2</v>
      </c>
    </row>
    <row r="4992" spans="1:6" x14ac:dyDescent="0.35">
      <c r="A4992">
        <v>5</v>
      </c>
      <c r="B4992">
        <v>1985</v>
      </c>
      <c r="C4992" t="s">
        <v>1342</v>
      </c>
      <c r="D4992">
        <v>1</v>
      </c>
      <c r="E4992">
        <v>16</v>
      </c>
      <c r="F4992">
        <v>1.9011799999999999E-2</v>
      </c>
    </row>
    <row r="4993" spans="1:6" x14ac:dyDescent="0.35">
      <c r="A4993">
        <v>5</v>
      </c>
      <c r="B4993">
        <v>1985</v>
      </c>
      <c r="C4993" t="s">
        <v>1342</v>
      </c>
      <c r="D4993">
        <v>1</v>
      </c>
      <c r="E4993">
        <v>18</v>
      </c>
      <c r="F4993">
        <v>2.7292299999999999E-2</v>
      </c>
    </row>
    <row r="4994" spans="1:6" x14ac:dyDescent="0.35">
      <c r="A4994">
        <v>5</v>
      </c>
      <c r="B4994">
        <v>1985</v>
      </c>
      <c r="C4994" t="s">
        <v>1342</v>
      </c>
      <c r="D4994">
        <v>1</v>
      </c>
      <c r="E4994">
        <v>20</v>
      </c>
      <c r="F4994">
        <v>3.8507699999999999E-2</v>
      </c>
    </row>
    <row r="4995" spans="1:6" x14ac:dyDescent="0.35">
      <c r="A4995">
        <v>5</v>
      </c>
      <c r="B4995">
        <v>1985</v>
      </c>
      <c r="C4995" t="s">
        <v>1342</v>
      </c>
      <c r="D4995">
        <v>1</v>
      </c>
      <c r="E4995">
        <v>22</v>
      </c>
      <c r="F4995">
        <v>5.3400499999999997E-2</v>
      </c>
    </row>
    <row r="4996" spans="1:6" x14ac:dyDescent="0.35">
      <c r="A4996">
        <v>5</v>
      </c>
      <c r="B4996">
        <v>1985</v>
      </c>
      <c r="C4996" t="s">
        <v>1342</v>
      </c>
      <c r="D4996">
        <v>1</v>
      </c>
      <c r="E4996">
        <v>24</v>
      </c>
      <c r="F4996">
        <v>7.2783600000000004E-2</v>
      </c>
    </row>
    <row r="4997" spans="1:6" x14ac:dyDescent="0.35">
      <c r="A4997">
        <v>5</v>
      </c>
      <c r="B4997">
        <v>1985</v>
      </c>
      <c r="C4997" t="s">
        <v>1342</v>
      </c>
      <c r="D4997">
        <v>1</v>
      </c>
      <c r="E4997">
        <v>26</v>
      </c>
      <c r="F4997">
        <v>9.7501699999999997E-2</v>
      </c>
    </row>
    <row r="4998" spans="1:6" x14ac:dyDescent="0.35">
      <c r="A4998">
        <v>5</v>
      </c>
      <c r="B4998">
        <v>1985</v>
      </c>
      <c r="C4998" t="s">
        <v>1342</v>
      </c>
      <c r="D4998">
        <v>1</v>
      </c>
      <c r="E4998">
        <v>28</v>
      </c>
      <c r="F4998">
        <v>0.12837499999999999</v>
      </c>
    </row>
    <row r="4999" spans="1:6" x14ac:dyDescent="0.35">
      <c r="A4999">
        <v>5</v>
      </c>
      <c r="B4999">
        <v>1985</v>
      </c>
      <c r="C4999" t="s">
        <v>1342</v>
      </c>
      <c r="D4999">
        <v>1</v>
      </c>
      <c r="E4999">
        <v>30</v>
      </c>
      <c r="F4999">
        <v>0.166127</v>
      </c>
    </row>
    <row r="5000" spans="1:6" x14ac:dyDescent="0.35">
      <c r="A5000">
        <v>5</v>
      </c>
      <c r="B5000">
        <v>1985</v>
      </c>
      <c r="C5000" t="s">
        <v>1342</v>
      </c>
      <c r="D5000">
        <v>1</v>
      </c>
      <c r="E5000">
        <v>32</v>
      </c>
      <c r="F5000">
        <v>0.21129600000000001</v>
      </c>
    </row>
    <row r="5001" spans="1:6" x14ac:dyDescent="0.35">
      <c r="A5001">
        <v>5</v>
      </c>
      <c r="B5001">
        <v>1985</v>
      </c>
      <c r="C5001" t="s">
        <v>1342</v>
      </c>
      <c r="D5001">
        <v>1</v>
      </c>
      <c r="E5001">
        <v>34</v>
      </c>
      <c r="F5001">
        <v>0.26413799999999998</v>
      </c>
    </row>
    <row r="5002" spans="1:6" x14ac:dyDescent="0.35">
      <c r="A5002">
        <v>5</v>
      </c>
      <c r="B5002">
        <v>1985</v>
      </c>
      <c r="C5002" t="s">
        <v>1342</v>
      </c>
      <c r="D5002">
        <v>1</v>
      </c>
      <c r="E5002">
        <v>36</v>
      </c>
      <c r="F5002">
        <v>0.32453599999999999</v>
      </c>
    </row>
    <row r="5003" spans="1:6" x14ac:dyDescent="0.35">
      <c r="A5003">
        <v>5</v>
      </c>
      <c r="B5003">
        <v>1985</v>
      </c>
      <c r="C5003" t="s">
        <v>1342</v>
      </c>
      <c r="D5003">
        <v>1</v>
      </c>
      <c r="E5003">
        <v>38</v>
      </c>
      <c r="F5003">
        <v>0.39190799999999998</v>
      </c>
    </row>
    <row r="5004" spans="1:6" x14ac:dyDescent="0.35">
      <c r="A5004">
        <v>5</v>
      </c>
      <c r="B5004">
        <v>1985</v>
      </c>
      <c r="C5004" t="s">
        <v>1342</v>
      </c>
      <c r="D5004">
        <v>1</v>
      </c>
      <c r="E5004">
        <v>40</v>
      </c>
      <c r="F5004">
        <v>0.46515299999999998</v>
      </c>
    </row>
    <row r="5005" spans="1:6" x14ac:dyDescent="0.35">
      <c r="A5005">
        <v>5</v>
      </c>
      <c r="B5005">
        <v>1985</v>
      </c>
      <c r="C5005" t="s">
        <v>1342</v>
      </c>
      <c r="D5005">
        <v>1</v>
      </c>
      <c r="E5005">
        <v>42</v>
      </c>
      <c r="F5005">
        <v>0.54262299999999997</v>
      </c>
    </row>
    <row r="5006" spans="1:6" x14ac:dyDescent="0.35">
      <c r="A5006">
        <v>5</v>
      </c>
      <c r="B5006">
        <v>1985</v>
      </c>
      <c r="C5006" t="s">
        <v>1342</v>
      </c>
      <c r="D5006">
        <v>1</v>
      </c>
      <c r="E5006">
        <v>44</v>
      </c>
      <c r="F5006">
        <v>0.622143</v>
      </c>
    </row>
    <row r="5007" spans="1:6" x14ac:dyDescent="0.35">
      <c r="A5007">
        <v>5</v>
      </c>
      <c r="B5007">
        <v>1985</v>
      </c>
      <c r="C5007" t="s">
        <v>1342</v>
      </c>
      <c r="D5007">
        <v>1</v>
      </c>
      <c r="E5007">
        <v>46</v>
      </c>
      <c r="F5007">
        <v>0.70108999999999999</v>
      </c>
    </row>
    <row r="5008" spans="1:6" x14ac:dyDescent="0.35">
      <c r="A5008">
        <v>5</v>
      </c>
      <c r="B5008">
        <v>1985</v>
      </c>
      <c r="C5008" t="s">
        <v>1342</v>
      </c>
      <c r="D5008">
        <v>1</v>
      </c>
      <c r="E5008">
        <v>48</v>
      </c>
      <c r="F5008">
        <v>0.77651000000000003</v>
      </c>
    </row>
    <row r="5009" spans="1:6" x14ac:dyDescent="0.35">
      <c r="A5009">
        <v>5</v>
      </c>
      <c r="B5009">
        <v>1985</v>
      </c>
      <c r="C5009" t="s">
        <v>1342</v>
      </c>
      <c r="D5009">
        <v>1</v>
      </c>
      <c r="E5009">
        <v>50</v>
      </c>
      <c r="F5009">
        <v>0.84530099999999997</v>
      </c>
    </row>
    <row r="5010" spans="1:6" x14ac:dyDescent="0.35">
      <c r="A5010">
        <v>5</v>
      </c>
      <c r="B5010">
        <v>1985</v>
      </c>
      <c r="C5010" t="s">
        <v>1342</v>
      </c>
      <c r="D5010">
        <v>1</v>
      </c>
      <c r="E5010">
        <v>52</v>
      </c>
      <c r="F5010">
        <v>0.90441099999999996</v>
      </c>
    </row>
    <row r="5011" spans="1:6" x14ac:dyDescent="0.35">
      <c r="A5011">
        <v>5</v>
      </c>
      <c r="B5011">
        <v>1985</v>
      </c>
      <c r="C5011" t="s">
        <v>1342</v>
      </c>
      <c r="D5011">
        <v>1</v>
      </c>
      <c r="E5011">
        <v>54</v>
      </c>
      <c r="F5011">
        <v>0.95106599999999997</v>
      </c>
    </row>
    <row r="5012" spans="1:6" x14ac:dyDescent="0.35">
      <c r="A5012">
        <v>5</v>
      </c>
      <c r="B5012">
        <v>1985</v>
      </c>
      <c r="C5012" t="s">
        <v>1342</v>
      </c>
      <c r="D5012">
        <v>1</v>
      </c>
      <c r="E5012">
        <v>56</v>
      </c>
      <c r="F5012">
        <v>0.98298300000000005</v>
      </c>
    </row>
    <row r="5013" spans="1:6" x14ac:dyDescent="0.35">
      <c r="A5013">
        <v>5</v>
      </c>
      <c r="B5013">
        <v>1985</v>
      </c>
      <c r="C5013" t="s">
        <v>1342</v>
      </c>
      <c r="D5013">
        <v>1</v>
      </c>
      <c r="E5013">
        <v>58</v>
      </c>
      <c r="F5013">
        <v>0.99855499999999997</v>
      </c>
    </row>
    <row r="5014" spans="1:6" x14ac:dyDescent="0.35">
      <c r="A5014">
        <v>5</v>
      </c>
      <c r="B5014">
        <v>1985</v>
      </c>
      <c r="C5014" t="s">
        <v>1342</v>
      </c>
      <c r="D5014">
        <v>1</v>
      </c>
      <c r="E5014">
        <v>60</v>
      </c>
      <c r="F5014">
        <v>1</v>
      </c>
    </row>
    <row r="5015" spans="1:6" x14ac:dyDescent="0.35">
      <c r="A5015">
        <v>5</v>
      </c>
      <c r="B5015">
        <v>1985</v>
      </c>
      <c r="C5015" t="s">
        <v>1342</v>
      </c>
      <c r="D5015">
        <v>1</v>
      </c>
      <c r="E5015">
        <v>62</v>
      </c>
      <c r="F5015">
        <v>1</v>
      </c>
    </row>
    <row r="5016" spans="1:6" x14ac:dyDescent="0.35">
      <c r="A5016">
        <v>5</v>
      </c>
      <c r="B5016">
        <v>1985</v>
      </c>
      <c r="C5016" t="s">
        <v>1342</v>
      </c>
      <c r="D5016">
        <v>1</v>
      </c>
      <c r="E5016">
        <v>64</v>
      </c>
      <c r="F5016">
        <v>0.99999899999999997</v>
      </c>
    </row>
    <row r="5017" spans="1:6" x14ac:dyDescent="0.35">
      <c r="A5017">
        <v>5</v>
      </c>
      <c r="B5017">
        <v>1985</v>
      </c>
      <c r="C5017" t="s">
        <v>1342</v>
      </c>
      <c r="D5017">
        <v>1</v>
      </c>
      <c r="E5017">
        <v>66</v>
      </c>
      <c r="F5017">
        <v>0.99999700000000002</v>
      </c>
    </row>
    <row r="5018" spans="1:6" x14ac:dyDescent="0.35">
      <c r="A5018">
        <v>5</v>
      </c>
      <c r="B5018">
        <v>1985</v>
      </c>
      <c r="C5018" t="s">
        <v>1342</v>
      </c>
      <c r="D5018">
        <v>1</v>
      </c>
      <c r="E5018">
        <v>68</v>
      </c>
      <c r="F5018">
        <v>0.99999400000000005</v>
      </c>
    </row>
    <row r="5019" spans="1:6" x14ac:dyDescent="0.35">
      <c r="A5019">
        <v>5</v>
      </c>
      <c r="B5019">
        <v>1985</v>
      </c>
      <c r="C5019" t="s">
        <v>1342</v>
      </c>
      <c r="D5019">
        <v>1</v>
      </c>
      <c r="E5019">
        <v>70</v>
      </c>
      <c r="F5019">
        <v>0.99999000000000005</v>
      </c>
    </row>
    <row r="5020" spans="1:6" x14ac:dyDescent="0.35">
      <c r="A5020">
        <v>5</v>
      </c>
      <c r="B5020">
        <v>1985</v>
      </c>
      <c r="C5020" t="s">
        <v>1342</v>
      </c>
      <c r="D5020">
        <v>1</v>
      </c>
      <c r="E5020">
        <v>72</v>
      </c>
      <c r="F5020">
        <v>0.99998500000000001</v>
      </c>
    </row>
    <row r="5021" spans="1:6" x14ac:dyDescent="0.35">
      <c r="A5021">
        <v>5</v>
      </c>
      <c r="B5021">
        <v>1985</v>
      </c>
      <c r="C5021" t="s">
        <v>1342</v>
      </c>
      <c r="D5021">
        <v>1</v>
      </c>
      <c r="E5021">
        <v>74</v>
      </c>
      <c r="F5021">
        <v>0.99997899999999995</v>
      </c>
    </row>
    <row r="5022" spans="1:6" x14ac:dyDescent="0.35">
      <c r="A5022">
        <v>5</v>
      </c>
      <c r="B5022">
        <v>1985</v>
      </c>
      <c r="C5022" t="s">
        <v>1342</v>
      </c>
      <c r="D5022">
        <v>1</v>
      </c>
      <c r="E5022">
        <v>76</v>
      </c>
      <c r="F5022">
        <v>0.999973</v>
      </c>
    </row>
    <row r="5023" spans="1:6" x14ac:dyDescent="0.35">
      <c r="A5023">
        <v>5</v>
      </c>
      <c r="B5023">
        <v>1985</v>
      </c>
      <c r="C5023" t="s">
        <v>1342</v>
      </c>
      <c r="D5023">
        <v>1</v>
      </c>
      <c r="E5023">
        <v>78</v>
      </c>
      <c r="F5023">
        <v>0.99996499999999999</v>
      </c>
    </row>
    <row r="5024" spans="1:6" x14ac:dyDescent="0.35">
      <c r="A5024">
        <v>5</v>
      </c>
      <c r="B5024">
        <v>1985</v>
      </c>
      <c r="C5024" t="s">
        <v>1342</v>
      </c>
      <c r="D5024">
        <v>1</v>
      </c>
      <c r="E5024">
        <v>80</v>
      </c>
      <c r="F5024">
        <v>0.99995699999999998</v>
      </c>
    </row>
    <row r="5025" spans="1:6" x14ac:dyDescent="0.35">
      <c r="A5025">
        <v>5</v>
      </c>
      <c r="B5025">
        <v>1985</v>
      </c>
      <c r="C5025" t="s">
        <v>1342</v>
      </c>
      <c r="D5025">
        <v>1</v>
      </c>
      <c r="E5025">
        <v>82</v>
      </c>
      <c r="F5025">
        <v>0.99994799999999995</v>
      </c>
    </row>
    <row r="5026" spans="1:6" x14ac:dyDescent="0.35">
      <c r="A5026">
        <v>5</v>
      </c>
      <c r="B5026">
        <v>1985</v>
      </c>
      <c r="C5026" t="s">
        <v>1342</v>
      </c>
      <c r="D5026">
        <v>1</v>
      </c>
      <c r="E5026">
        <v>84</v>
      </c>
      <c r="F5026">
        <v>0.99993799999999999</v>
      </c>
    </row>
    <row r="5027" spans="1:6" x14ac:dyDescent="0.35">
      <c r="A5027">
        <v>5</v>
      </c>
      <c r="B5027">
        <v>1985</v>
      </c>
      <c r="C5027" t="s">
        <v>1342</v>
      </c>
      <c r="D5027">
        <v>1</v>
      </c>
      <c r="E5027">
        <v>86</v>
      </c>
      <c r="F5027">
        <v>0.99992700000000001</v>
      </c>
    </row>
    <row r="5028" spans="1:6" x14ac:dyDescent="0.35">
      <c r="A5028">
        <v>5</v>
      </c>
      <c r="B5028">
        <v>1985</v>
      </c>
      <c r="C5028" t="s">
        <v>1342</v>
      </c>
      <c r="D5028">
        <v>1</v>
      </c>
      <c r="E5028">
        <v>88</v>
      </c>
      <c r="F5028">
        <v>0.999915</v>
      </c>
    </row>
    <row r="5029" spans="1:6" x14ac:dyDescent="0.35">
      <c r="A5029">
        <v>5</v>
      </c>
      <c r="B5029">
        <v>1985</v>
      </c>
      <c r="C5029" t="s">
        <v>1342</v>
      </c>
      <c r="D5029">
        <v>1</v>
      </c>
      <c r="E5029">
        <v>90</v>
      </c>
      <c r="F5029">
        <v>0.99990299999999999</v>
      </c>
    </row>
    <row r="5030" spans="1:6" x14ac:dyDescent="0.35">
      <c r="A5030">
        <v>5</v>
      </c>
      <c r="B5030">
        <v>1985</v>
      </c>
      <c r="C5030" t="s">
        <v>1342</v>
      </c>
      <c r="D5030">
        <v>1</v>
      </c>
      <c r="E5030">
        <v>92</v>
      </c>
      <c r="F5030">
        <v>0.99988999999999995</v>
      </c>
    </row>
    <row r="5031" spans="1:6" x14ac:dyDescent="0.35">
      <c r="A5031">
        <v>5</v>
      </c>
      <c r="B5031">
        <v>1985</v>
      </c>
      <c r="C5031" t="s">
        <v>1342</v>
      </c>
      <c r="D5031">
        <v>1</v>
      </c>
      <c r="E5031">
        <v>94</v>
      </c>
      <c r="F5031">
        <v>0.99987700000000002</v>
      </c>
    </row>
    <row r="5032" spans="1:6" x14ac:dyDescent="0.35">
      <c r="A5032">
        <v>5</v>
      </c>
      <c r="B5032">
        <v>1985</v>
      </c>
      <c r="C5032" t="s">
        <v>1343</v>
      </c>
      <c r="D5032">
        <v>1</v>
      </c>
      <c r="E5032">
        <v>0</v>
      </c>
      <c r="F5032">
        <v>0</v>
      </c>
    </row>
    <row r="5033" spans="1:6" x14ac:dyDescent="0.35">
      <c r="A5033">
        <v>5</v>
      </c>
      <c r="B5033">
        <v>1985</v>
      </c>
      <c r="C5033" t="s">
        <v>1343</v>
      </c>
      <c r="D5033">
        <v>1</v>
      </c>
      <c r="E5033">
        <v>1</v>
      </c>
      <c r="F5033">
        <v>1</v>
      </c>
    </row>
    <row r="5034" spans="1:6" x14ac:dyDescent="0.35">
      <c r="A5034">
        <v>5</v>
      </c>
      <c r="B5034">
        <v>1985</v>
      </c>
      <c r="C5034" t="s">
        <v>1343</v>
      </c>
      <c r="D5034">
        <v>1</v>
      </c>
      <c r="E5034">
        <v>2</v>
      </c>
      <c r="F5034">
        <v>1</v>
      </c>
    </row>
    <row r="5035" spans="1:6" x14ac:dyDescent="0.35">
      <c r="A5035">
        <v>5</v>
      </c>
      <c r="B5035">
        <v>1985</v>
      </c>
      <c r="C5035" t="s">
        <v>1343</v>
      </c>
      <c r="D5035">
        <v>1</v>
      </c>
      <c r="E5035">
        <v>3</v>
      </c>
      <c r="F5035">
        <v>1</v>
      </c>
    </row>
    <row r="5036" spans="1:6" x14ac:dyDescent="0.35">
      <c r="A5036">
        <v>5</v>
      </c>
      <c r="B5036">
        <v>1985</v>
      </c>
      <c r="C5036" t="s">
        <v>1343</v>
      </c>
      <c r="D5036">
        <v>1</v>
      </c>
      <c r="E5036">
        <v>4</v>
      </c>
      <c r="F5036">
        <v>1</v>
      </c>
    </row>
    <row r="5037" spans="1:6" x14ac:dyDescent="0.35">
      <c r="A5037">
        <v>5</v>
      </c>
      <c r="B5037">
        <v>1985</v>
      </c>
      <c r="C5037" t="s">
        <v>1343</v>
      </c>
      <c r="D5037">
        <v>1</v>
      </c>
      <c r="E5037">
        <v>5</v>
      </c>
      <c r="F5037">
        <v>1</v>
      </c>
    </row>
    <row r="5038" spans="1:6" x14ac:dyDescent="0.35">
      <c r="A5038">
        <v>5</v>
      </c>
      <c r="B5038">
        <v>1985</v>
      </c>
      <c r="C5038" t="s">
        <v>1343</v>
      </c>
      <c r="D5038">
        <v>1</v>
      </c>
      <c r="E5038">
        <v>6</v>
      </c>
      <c r="F5038">
        <v>1</v>
      </c>
    </row>
    <row r="5039" spans="1:6" x14ac:dyDescent="0.35">
      <c r="A5039">
        <v>5</v>
      </c>
      <c r="B5039">
        <v>1985</v>
      </c>
      <c r="C5039" t="s">
        <v>1343</v>
      </c>
      <c r="D5039">
        <v>1</v>
      </c>
      <c r="E5039">
        <v>7</v>
      </c>
      <c r="F5039">
        <v>1</v>
      </c>
    </row>
    <row r="5040" spans="1:6" x14ac:dyDescent="0.35">
      <c r="A5040">
        <v>5</v>
      </c>
      <c r="B5040">
        <v>1985</v>
      </c>
      <c r="C5040" t="s">
        <v>1343</v>
      </c>
      <c r="D5040">
        <v>1</v>
      </c>
      <c r="E5040">
        <v>8</v>
      </c>
      <c r="F5040">
        <v>1</v>
      </c>
    </row>
    <row r="5041" spans="1:6" x14ac:dyDescent="0.35">
      <c r="A5041">
        <v>5</v>
      </c>
      <c r="B5041">
        <v>1985</v>
      </c>
      <c r="C5041" t="s">
        <v>1343</v>
      </c>
      <c r="D5041">
        <v>1</v>
      </c>
      <c r="E5041">
        <v>9</v>
      </c>
      <c r="F5041">
        <v>1</v>
      </c>
    </row>
    <row r="5042" spans="1:6" x14ac:dyDescent="0.35">
      <c r="A5042">
        <v>5</v>
      </c>
      <c r="B5042">
        <v>1985</v>
      </c>
      <c r="C5042" t="s">
        <v>1343</v>
      </c>
      <c r="D5042">
        <v>1</v>
      </c>
      <c r="E5042">
        <v>10</v>
      </c>
      <c r="F5042">
        <v>1</v>
      </c>
    </row>
    <row r="5043" spans="1:6" x14ac:dyDescent="0.35">
      <c r="A5043">
        <v>5</v>
      </c>
      <c r="B5043">
        <v>1985</v>
      </c>
      <c r="C5043" t="s">
        <v>1343</v>
      </c>
      <c r="D5043">
        <v>1</v>
      </c>
      <c r="E5043">
        <v>11</v>
      </c>
      <c r="F5043">
        <v>1</v>
      </c>
    </row>
    <row r="5044" spans="1:6" x14ac:dyDescent="0.35">
      <c r="A5044">
        <v>5</v>
      </c>
      <c r="B5044">
        <v>1985</v>
      </c>
      <c r="C5044" t="s">
        <v>1343</v>
      </c>
      <c r="D5044">
        <v>1</v>
      </c>
      <c r="E5044">
        <v>12</v>
      </c>
      <c r="F5044">
        <v>1</v>
      </c>
    </row>
    <row r="5045" spans="1:6" x14ac:dyDescent="0.35">
      <c r="A5045">
        <v>5</v>
      </c>
      <c r="B5045">
        <v>1985</v>
      </c>
      <c r="C5045" t="s">
        <v>1343</v>
      </c>
      <c r="D5045">
        <v>1</v>
      </c>
      <c r="E5045">
        <v>13</v>
      </c>
      <c r="F5045">
        <v>1</v>
      </c>
    </row>
    <row r="5046" spans="1:6" x14ac:dyDescent="0.35">
      <c r="A5046">
        <v>5</v>
      </c>
      <c r="B5046">
        <v>1985</v>
      </c>
      <c r="C5046" t="s">
        <v>1343</v>
      </c>
      <c r="D5046">
        <v>1</v>
      </c>
      <c r="E5046">
        <v>14</v>
      </c>
      <c r="F5046">
        <v>1</v>
      </c>
    </row>
    <row r="5047" spans="1:6" x14ac:dyDescent="0.35">
      <c r="A5047">
        <v>5</v>
      </c>
      <c r="B5047">
        <v>1985</v>
      </c>
      <c r="C5047" t="s">
        <v>1343</v>
      </c>
      <c r="D5047">
        <v>1</v>
      </c>
      <c r="E5047">
        <v>15</v>
      </c>
      <c r="F5047">
        <v>1</v>
      </c>
    </row>
    <row r="5048" spans="1:6" x14ac:dyDescent="0.35">
      <c r="A5048">
        <v>5</v>
      </c>
      <c r="B5048">
        <v>1985</v>
      </c>
      <c r="C5048" t="s">
        <v>1343</v>
      </c>
      <c r="D5048">
        <v>1</v>
      </c>
      <c r="E5048">
        <v>16</v>
      </c>
      <c r="F5048">
        <v>1</v>
      </c>
    </row>
    <row r="5049" spans="1:6" x14ac:dyDescent="0.35">
      <c r="A5049">
        <v>5</v>
      </c>
      <c r="B5049">
        <v>1985</v>
      </c>
      <c r="C5049" t="s">
        <v>1343</v>
      </c>
      <c r="D5049">
        <v>1</v>
      </c>
      <c r="E5049">
        <v>17</v>
      </c>
      <c r="F5049">
        <v>1</v>
      </c>
    </row>
    <row r="5050" spans="1:6" x14ac:dyDescent="0.35">
      <c r="A5050">
        <v>5</v>
      </c>
      <c r="B5050">
        <v>1985</v>
      </c>
      <c r="C5050" t="s">
        <v>1343</v>
      </c>
      <c r="D5050">
        <v>1</v>
      </c>
      <c r="E5050">
        <v>18</v>
      </c>
      <c r="F5050">
        <v>1</v>
      </c>
    </row>
    <row r="5051" spans="1:6" x14ac:dyDescent="0.35">
      <c r="A5051">
        <v>5</v>
      </c>
      <c r="B5051">
        <v>1985</v>
      </c>
      <c r="C5051" t="s">
        <v>1343</v>
      </c>
      <c r="D5051">
        <v>1</v>
      </c>
      <c r="E5051">
        <v>19</v>
      </c>
      <c r="F5051">
        <v>1</v>
      </c>
    </row>
    <row r="5052" spans="1:6" x14ac:dyDescent="0.35">
      <c r="A5052">
        <v>5</v>
      </c>
      <c r="B5052">
        <v>1985</v>
      </c>
      <c r="C5052" t="s">
        <v>1343</v>
      </c>
      <c r="D5052">
        <v>1</v>
      </c>
      <c r="E5052">
        <v>20</v>
      </c>
      <c r="F5052">
        <v>1</v>
      </c>
    </row>
    <row r="5053" spans="1:6" x14ac:dyDescent="0.35">
      <c r="A5053">
        <v>5</v>
      </c>
      <c r="B5053">
        <v>1985</v>
      </c>
      <c r="C5053" t="s">
        <v>1343</v>
      </c>
      <c r="D5053">
        <v>1</v>
      </c>
      <c r="E5053">
        <v>21</v>
      </c>
      <c r="F5053">
        <v>1</v>
      </c>
    </row>
    <row r="5054" spans="1:6" x14ac:dyDescent="0.35">
      <c r="A5054">
        <v>5</v>
      </c>
      <c r="B5054">
        <v>1985</v>
      </c>
      <c r="C5054" t="s">
        <v>1343</v>
      </c>
      <c r="D5054">
        <v>1</v>
      </c>
      <c r="E5054">
        <v>22</v>
      </c>
      <c r="F5054">
        <v>1</v>
      </c>
    </row>
    <row r="5055" spans="1:6" x14ac:dyDescent="0.35">
      <c r="A5055">
        <v>5</v>
      </c>
      <c r="B5055">
        <v>1985</v>
      </c>
      <c r="C5055" t="s">
        <v>1343</v>
      </c>
      <c r="D5055">
        <v>1</v>
      </c>
      <c r="E5055">
        <v>23</v>
      </c>
      <c r="F5055">
        <v>1</v>
      </c>
    </row>
    <row r="5056" spans="1:6" x14ac:dyDescent="0.35">
      <c r="A5056">
        <v>5</v>
      </c>
      <c r="B5056">
        <v>1985</v>
      </c>
      <c r="C5056" t="s">
        <v>1343</v>
      </c>
      <c r="D5056">
        <v>1</v>
      </c>
      <c r="E5056">
        <v>24</v>
      </c>
      <c r="F5056">
        <v>1</v>
      </c>
    </row>
    <row r="5057" spans="1:6" x14ac:dyDescent="0.35">
      <c r="A5057">
        <v>5</v>
      </c>
      <c r="B5057">
        <v>1985</v>
      </c>
      <c r="C5057" t="s">
        <v>1343</v>
      </c>
      <c r="D5057">
        <v>1</v>
      </c>
      <c r="E5057">
        <v>25</v>
      </c>
      <c r="F5057">
        <v>1</v>
      </c>
    </row>
    <row r="5058" spans="1:6" x14ac:dyDescent="0.35">
      <c r="A5058">
        <v>5</v>
      </c>
      <c r="B5058">
        <v>1985</v>
      </c>
      <c r="C5058" t="s">
        <v>1343</v>
      </c>
      <c r="D5058">
        <v>1</v>
      </c>
      <c r="E5058">
        <v>26</v>
      </c>
      <c r="F5058">
        <v>1</v>
      </c>
    </row>
    <row r="5059" spans="1:6" x14ac:dyDescent="0.35">
      <c r="A5059">
        <v>5</v>
      </c>
      <c r="B5059">
        <v>1985</v>
      </c>
      <c r="C5059" t="s">
        <v>1343</v>
      </c>
      <c r="D5059">
        <v>1</v>
      </c>
      <c r="E5059">
        <v>27</v>
      </c>
      <c r="F5059">
        <v>1</v>
      </c>
    </row>
    <row r="5060" spans="1:6" x14ac:dyDescent="0.35">
      <c r="A5060">
        <v>5</v>
      </c>
      <c r="B5060">
        <v>1985</v>
      </c>
      <c r="C5060" t="s">
        <v>1343</v>
      </c>
      <c r="D5060">
        <v>1</v>
      </c>
      <c r="E5060">
        <v>28</v>
      </c>
      <c r="F5060">
        <v>1</v>
      </c>
    </row>
    <row r="5061" spans="1:6" x14ac:dyDescent="0.35">
      <c r="A5061">
        <v>5</v>
      </c>
      <c r="B5061">
        <v>1985</v>
      </c>
      <c r="C5061" t="s">
        <v>1343</v>
      </c>
      <c r="D5061">
        <v>1</v>
      </c>
      <c r="E5061">
        <v>29</v>
      </c>
      <c r="F5061">
        <v>1</v>
      </c>
    </row>
    <row r="5062" spans="1:6" x14ac:dyDescent="0.35">
      <c r="A5062">
        <v>5</v>
      </c>
      <c r="B5062">
        <v>1985</v>
      </c>
      <c r="C5062" t="s">
        <v>1343</v>
      </c>
      <c r="D5062">
        <v>1</v>
      </c>
      <c r="E5062">
        <v>30</v>
      </c>
      <c r="F5062">
        <v>1</v>
      </c>
    </row>
    <row r="5063" spans="1:6" x14ac:dyDescent="0.35">
      <c r="A5063">
        <v>5</v>
      </c>
      <c r="B5063">
        <v>2014</v>
      </c>
      <c r="C5063" t="s">
        <v>1342</v>
      </c>
      <c r="D5063">
        <v>1</v>
      </c>
      <c r="E5063">
        <v>4</v>
      </c>
      <c r="F5063">
        <v>1.22755E-3</v>
      </c>
    </row>
    <row r="5064" spans="1:6" x14ac:dyDescent="0.35">
      <c r="A5064">
        <v>5</v>
      </c>
      <c r="B5064">
        <v>2014</v>
      </c>
      <c r="C5064" t="s">
        <v>1342</v>
      </c>
      <c r="D5064">
        <v>1</v>
      </c>
      <c r="E5064">
        <v>6</v>
      </c>
      <c r="F5064">
        <v>2.4060000000000002E-3</v>
      </c>
    </row>
    <row r="5065" spans="1:6" x14ac:dyDescent="0.35">
      <c r="A5065">
        <v>5</v>
      </c>
      <c r="B5065">
        <v>2014</v>
      </c>
      <c r="C5065" t="s">
        <v>1342</v>
      </c>
      <c r="D5065">
        <v>1</v>
      </c>
      <c r="E5065">
        <v>8</v>
      </c>
      <c r="F5065">
        <v>3.76583E-3</v>
      </c>
    </row>
    <row r="5066" spans="1:6" x14ac:dyDescent="0.35">
      <c r="A5066">
        <v>5</v>
      </c>
      <c r="B5066">
        <v>2014</v>
      </c>
      <c r="C5066" t="s">
        <v>1342</v>
      </c>
      <c r="D5066">
        <v>1</v>
      </c>
      <c r="E5066">
        <v>10</v>
      </c>
      <c r="F5066">
        <v>5.7931600000000003E-3</v>
      </c>
    </row>
    <row r="5067" spans="1:6" x14ac:dyDescent="0.35">
      <c r="A5067">
        <v>5</v>
      </c>
      <c r="B5067">
        <v>2014</v>
      </c>
      <c r="C5067" t="s">
        <v>1342</v>
      </c>
      <c r="D5067">
        <v>1</v>
      </c>
      <c r="E5067">
        <v>12</v>
      </c>
      <c r="F5067">
        <v>8.7591400000000003E-3</v>
      </c>
    </row>
    <row r="5068" spans="1:6" x14ac:dyDescent="0.35">
      <c r="A5068">
        <v>5</v>
      </c>
      <c r="B5068">
        <v>2014</v>
      </c>
      <c r="C5068" t="s">
        <v>1342</v>
      </c>
      <c r="D5068">
        <v>1</v>
      </c>
      <c r="E5068">
        <v>14</v>
      </c>
      <c r="F5068">
        <v>1.30166E-2</v>
      </c>
    </row>
    <row r="5069" spans="1:6" x14ac:dyDescent="0.35">
      <c r="A5069">
        <v>5</v>
      </c>
      <c r="B5069">
        <v>2014</v>
      </c>
      <c r="C5069" t="s">
        <v>1342</v>
      </c>
      <c r="D5069">
        <v>1</v>
      </c>
      <c r="E5069">
        <v>16</v>
      </c>
      <c r="F5069">
        <v>1.9011799999999999E-2</v>
      </c>
    </row>
    <row r="5070" spans="1:6" x14ac:dyDescent="0.35">
      <c r="A5070">
        <v>5</v>
      </c>
      <c r="B5070">
        <v>2014</v>
      </c>
      <c r="C5070" t="s">
        <v>1342</v>
      </c>
      <c r="D5070">
        <v>1</v>
      </c>
      <c r="E5070">
        <v>18</v>
      </c>
      <c r="F5070">
        <v>2.7292299999999999E-2</v>
      </c>
    </row>
    <row r="5071" spans="1:6" x14ac:dyDescent="0.35">
      <c r="A5071">
        <v>5</v>
      </c>
      <c r="B5071">
        <v>2014</v>
      </c>
      <c r="C5071" t="s">
        <v>1342</v>
      </c>
      <c r="D5071">
        <v>1</v>
      </c>
      <c r="E5071">
        <v>20</v>
      </c>
      <c r="F5071">
        <v>3.8507699999999999E-2</v>
      </c>
    </row>
    <row r="5072" spans="1:6" x14ac:dyDescent="0.35">
      <c r="A5072">
        <v>5</v>
      </c>
      <c r="B5072">
        <v>2014</v>
      </c>
      <c r="C5072" t="s">
        <v>1342</v>
      </c>
      <c r="D5072">
        <v>1</v>
      </c>
      <c r="E5072">
        <v>22</v>
      </c>
      <c r="F5072">
        <v>5.3400499999999997E-2</v>
      </c>
    </row>
    <row r="5073" spans="1:6" x14ac:dyDescent="0.35">
      <c r="A5073">
        <v>5</v>
      </c>
      <c r="B5073">
        <v>2014</v>
      </c>
      <c r="C5073" t="s">
        <v>1342</v>
      </c>
      <c r="D5073">
        <v>1</v>
      </c>
      <c r="E5073">
        <v>24</v>
      </c>
      <c r="F5073">
        <v>7.2783600000000004E-2</v>
      </c>
    </row>
    <row r="5074" spans="1:6" x14ac:dyDescent="0.35">
      <c r="A5074">
        <v>5</v>
      </c>
      <c r="B5074">
        <v>2014</v>
      </c>
      <c r="C5074" t="s">
        <v>1342</v>
      </c>
      <c r="D5074">
        <v>1</v>
      </c>
      <c r="E5074">
        <v>26</v>
      </c>
      <c r="F5074">
        <v>9.7501699999999997E-2</v>
      </c>
    </row>
    <row r="5075" spans="1:6" x14ac:dyDescent="0.35">
      <c r="A5075">
        <v>5</v>
      </c>
      <c r="B5075">
        <v>2014</v>
      </c>
      <c r="C5075" t="s">
        <v>1342</v>
      </c>
      <c r="D5075">
        <v>1</v>
      </c>
      <c r="E5075">
        <v>28</v>
      </c>
      <c r="F5075">
        <v>0.12837499999999999</v>
      </c>
    </row>
    <row r="5076" spans="1:6" x14ac:dyDescent="0.35">
      <c r="A5076">
        <v>5</v>
      </c>
      <c r="B5076">
        <v>2014</v>
      </c>
      <c r="C5076" t="s">
        <v>1342</v>
      </c>
      <c r="D5076">
        <v>1</v>
      </c>
      <c r="E5076">
        <v>30</v>
      </c>
      <c r="F5076">
        <v>0.166127</v>
      </c>
    </row>
    <row r="5077" spans="1:6" x14ac:dyDescent="0.35">
      <c r="A5077">
        <v>5</v>
      </c>
      <c r="B5077">
        <v>2014</v>
      </c>
      <c r="C5077" t="s">
        <v>1342</v>
      </c>
      <c r="D5077">
        <v>1</v>
      </c>
      <c r="E5077">
        <v>32</v>
      </c>
      <c r="F5077">
        <v>0.21129600000000001</v>
      </c>
    </row>
    <row r="5078" spans="1:6" x14ac:dyDescent="0.35">
      <c r="A5078">
        <v>5</v>
      </c>
      <c r="B5078">
        <v>2014</v>
      </c>
      <c r="C5078" t="s">
        <v>1342</v>
      </c>
      <c r="D5078">
        <v>1</v>
      </c>
      <c r="E5078">
        <v>34</v>
      </c>
      <c r="F5078">
        <v>0.26413799999999998</v>
      </c>
    </row>
    <row r="5079" spans="1:6" x14ac:dyDescent="0.35">
      <c r="A5079">
        <v>5</v>
      </c>
      <c r="B5079">
        <v>2014</v>
      </c>
      <c r="C5079" t="s">
        <v>1342</v>
      </c>
      <c r="D5079">
        <v>1</v>
      </c>
      <c r="E5079">
        <v>36</v>
      </c>
      <c r="F5079">
        <v>0.32453599999999999</v>
      </c>
    </row>
    <row r="5080" spans="1:6" x14ac:dyDescent="0.35">
      <c r="A5080">
        <v>5</v>
      </c>
      <c r="B5080">
        <v>2014</v>
      </c>
      <c r="C5080" t="s">
        <v>1342</v>
      </c>
      <c r="D5080">
        <v>1</v>
      </c>
      <c r="E5080">
        <v>38</v>
      </c>
      <c r="F5080">
        <v>0.39190799999999998</v>
      </c>
    </row>
    <row r="5081" spans="1:6" x14ac:dyDescent="0.35">
      <c r="A5081">
        <v>5</v>
      </c>
      <c r="B5081">
        <v>2014</v>
      </c>
      <c r="C5081" t="s">
        <v>1342</v>
      </c>
      <c r="D5081">
        <v>1</v>
      </c>
      <c r="E5081">
        <v>40</v>
      </c>
      <c r="F5081">
        <v>0.46515299999999998</v>
      </c>
    </row>
    <row r="5082" spans="1:6" x14ac:dyDescent="0.35">
      <c r="A5082">
        <v>5</v>
      </c>
      <c r="B5082">
        <v>2014</v>
      </c>
      <c r="C5082" t="s">
        <v>1342</v>
      </c>
      <c r="D5082">
        <v>1</v>
      </c>
      <c r="E5082">
        <v>42</v>
      </c>
      <c r="F5082">
        <v>0.54262299999999997</v>
      </c>
    </row>
    <row r="5083" spans="1:6" x14ac:dyDescent="0.35">
      <c r="A5083">
        <v>5</v>
      </c>
      <c r="B5083">
        <v>2014</v>
      </c>
      <c r="C5083" t="s">
        <v>1342</v>
      </c>
      <c r="D5083">
        <v>1</v>
      </c>
      <c r="E5083">
        <v>44</v>
      </c>
      <c r="F5083">
        <v>0.622143</v>
      </c>
    </row>
    <row r="5084" spans="1:6" x14ac:dyDescent="0.35">
      <c r="A5084">
        <v>5</v>
      </c>
      <c r="B5084">
        <v>2014</v>
      </c>
      <c r="C5084" t="s">
        <v>1342</v>
      </c>
      <c r="D5084">
        <v>1</v>
      </c>
      <c r="E5084">
        <v>46</v>
      </c>
      <c r="F5084">
        <v>0.70108999999999999</v>
      </c>
    </row>
    <row r="5085" spans="1:6" x14ac:dyDescent="0.35">
      <c r="A5085">
        <v>5</v>
      </c>
      <c r="B5085">
        <v>2014</v>
      </c>
      <c r="C5085" t="s">
        <v>1342</v>
      </c>
      <c r="D5085">
        <v>1</v>
      </c>
      <c r="E5085">
        <v>48</v>
      </c>
      <c r="F5085">
        <v>0.77651000000000003</v>
      </c>
    </row>
    <row r="5086" spans="1:6" x14ac:dyDescent="0.35">
      <c r="A5086">
        <v>5</v>
      </c>
      <c r="B5086">
        <v>2014</v>
      </c>
      <c r="C5086" t="s">
        <v>1342</v>
      </c>
      <c r="D5086">
        <v>1</v>
      </c>
      <c r="E5086">
        <v>50</v>
      </c>
      <c r="F5086">
        <v>0.84530099999999997</v>
      </c>
    </row>
    <row r="5087" spans="1:6" x14ac:dyDescent="0.35">
      <c r="A5087">
        <v>5</v>
      </c>
      <c r="B5087">
        <v>2014</v>
      </c>
      <c r="C5087" t="s">
        <v>1342</v>
      </c>
      <c r="D5087">
        <v>1</v>
      </c>
      <c r="E5087">
        <v>52</v>
      </c>
      <c r="F5087">
        <v>0.90441099999999996</v>
      </c>
    </row>
    <row r="5088" spans="1:6" x14ac:dyDescent="0.35">
      <c r="A5088">
        <v>5</v>
      </c>
      <c r="B5088">
        <v>2014</v>
      </c>
      <c r="C5088" t="s">
        <v>1342</v>
      </c>
      <c r="D5088">
        <v>1</v>
      </c>
      <c r="E5088">
        <v>54</v>
      </c>
      <c r="F5088">
        <v>0.95106599999999997</v>
      </c>
    </row>
    <row r="5089" spans="1:6" x14ac:dyDescent="0.35">
      <c r="A5089">
        <v>5</v>
      </c>
      <c r="B5089">
        <v>2014</v>
      </c>
      <c r="C5089" t="s">
        <v>1342</v>
      </c>
      <c r="D5089">
        <v>1</v>
      </c>
      <c r="E5089">
        <v>56</v>
      </c>
      <c r="F5089">
        <v>0.98298300000000005</v>
      </c>
    </row>
    <row r="5090" spans="1:6" x14ac:dyDescent="0.35">
      <c r="A5090">
        <v>5</v>
      </c>
      <c r="B5090">
        <v>2014</v>
      </c>
      <c r="C5090" t="s">
        <v>1342</v>
      </c>
      <c r="D5090">
        <v>1</v>
      </c>
      <c r="E5090">
        <v>58</v>
      </c>
      <c r="F5090">
        <v>0.99855499999999997</v>
      </c>
    </row>
    <row r="5091" spans="1:6" x14ac:dyDescent="0.35">
      <c r="A5091">
        <v>5</v>
      </c>
      <c r="B5091">
        <v>2014</v>
      </c>
      <c r="C5091" t="s">
        <v>1342</v>
      </c>
      <c r="D5091">
        <v>1</v>
      </c>
      <c r="E5091">
        <v>60</v>
      </c>
      <c r="F5091">
        <v>1</v>
      </c>
    </row>
    <row r="5092" spans="1:6" x14ac:dyDescent="0.35">
      <c r="A5092">
        <v>5</v>
      </c>
      <c r="B5092">
        <v>2014</v>
      </c>
      <c r="C5092" t="s">
        <v>1342</v>
      </c>
      <c r="D5092">
        <v>1</v>
      </c>
      <c r="E5092">
        <v>62</v>
      </c>
      <c r="F5092">
        <v>1</v>
      </c>
    </row>
    <row r="5093" spans="1:6" x14ac:dyDescent="0.35">
      <c r="A5093">
        <v>5</v>
      </c>
      <c r="B5093">
        <v>2014</v>
      </c>
      <c r="C5093" t="s">
        <v>1342</v>
      </c>
      <c r="D5093">
        <v>1</v>
      </c>
      <c r="E5093">
        <v>64</v>
      </c>
      <c r="F5093">
        <v>0.99999899999999997</v>
      </c>
    </row>
    <row r="5094" spans="1:6" x14ac:dyDescent="0.35">
      <c r="A5094">
        <v>5</v>
      </c>
      <c r="B5094">
        <v>2014</v>
      </c>
      <c r="C5094" t="s">
        <v>1342</v>
      </c>
      <c r="D5094">
        <v>1</v>
      </c>
      <c r="E5094">
        <v>66</v>
      </c>
      <c r="F5094">
        <v>0.99999700000000002</v>
      </c>
    </row>
    <row r="5095" spans="1:6" x14ac:dyDescent="0.35">
      <c r="A5095">
        <v>5</v>
      </c>
      <c r="B5095">
        <v>2014</v>
      </c>
      <c r="C5095" t="s">
        <v>1342</v>
      </c>
      <c r="D5095">
        <v>1</v>
      </c>
      <c r="E5095">
        <v>68</v>
      </c>
      <c r="F5095">
        <v>0.99999400000000005</v>
      </c>
    </row>
    <row r="5096" spans="1:6" x14ac:dyDescent="0.35">
      <c r="A5096">
        <v>5</v>
      </c>
      <c r="B5096">
        <v>2014</v>
      </c>
      <c r="C5096" t="s">
        <v>1342</v>
      </c>
      <c r="D5096">
        <v>1</v>
      </c>
      <c r="E5096">
        <v>70</v>
      </c>
      <c r="F5096">
        <v>0.99999000000000005</v>
      </c>
    </row>
    <row r="5097" spans="1:6" x14ac:dyDescent="0.35">
      <c r="A5097">
        <v>5</v>
      </c>
      <c r="B5097">
        <v>2014</v>
      </c>
      <c r="C5097" t="s">
        <v>1342</v>
      </c>
      <c r="D5097">
        <v>1</v>
      </c>
      <c r="E5097">
        <v>72</v>
      </c>
      <c r="F5097">
        <v>0.99998500000000001</v>
      </c>
    </row>
    <row r="5098" spans="1:6" x14ac:dyDescent="0.35">
      <c r="A5098">
        <v>5</v>
      </c>
      <c r="B5098">
        <v>2014</v>
      </c>
      <c r="C5098" t="s">
        <v>1342</v>
      </c>
      <c r="D5098">
        <v>1</v>
      </c>
      <c r="E5098">
        <v>74</v>
      </c>
      <c r="F5098">
        <v>0.99997899999999995</v>
      </c>
    </row>
    <row r="5099" spans="1:6" x14ac:dyDescent="0.35">
      <c r="A5099">
        <v>5</v>
      </c>
      <c r="B5099">
        <v>2014</v>
      </c>
      <c r="C5099" t="s">
        <v>1342</v>
      </c>
      <c r="D5099">
        <v>1</v>
      </c>
      <c r="E5099">
        <v>76</v>
      </c>
      <c r="F5099">
        <v>0.999973</v>
      </c>
    </row>
    <row r="5100" spans="1:6" x14ac:dyDescent="0.35">
      <c r="A5100">
        <v>5</v>
      </c>
      <c r="B5100">
        <v>2014</v>
      </c>
      <c r="C5100" t="s">
        <v>1342</v>
      </c>
      <c r="D5100">
        <v>1</v>
      </c>
      <c r="E5100">
        <v>78</v>
      </c>
      <c r="F5100">
        <v>0.99996499999999999</v>
      </c>
    </row>
    <row r="5101" spans="1:6" x14ac:dyDescent="0.35">
      <c r="A5101">
        <v>5</v>
      </c>
      <c r="B5101">
        <v>2014</v>
      </c>
      <c r="C5101" t="s">
        <v>1342</v>
      </c>
      <c r="D5101">
        <v>1</v>
      </c>
      <c r="E5101">
        <v>80</v>
      </c>
      <c r="F5101">
        <v>0.99995699999999998</v>
      </c>
    </row>
    <row r="5102" spans="1:6" x14ac:dyDescent="0.35">
      <c r="A5102">
        <v>5</v>
      </c>
      <c r="B5102">
        <v>2014</v>
      </c>
      <c r="C5102" t="s">
        <v>1342</v>
      </c>
      <c r="D5102">
        <v>1</v>
      </c>
      <c r="E5102">
        <v>82</v>
      </c>
      <c r="F5102">
        <v>0.99994799999999995</v>
      </c>
    </row>
    <row r="5103" spans="1:6" x14ac:dyDescent="0.35">
      <c r="A5103">
        <v>5</v>
      </c>
      <c r="B5103">
        <v>2014</v>
      </c>
      <c r="C5103" t="s">
        <v>1342</v>
      </c>
      <c r="D5103">
        <v>1</v>
      </c>
      <c r="E5103">
        <v>84</v>
      </c>
      <c r="F5103">
        <v>0.99993799999999999</v>
      </c>
    </row>
    <row r="5104" spans="1:6" x14ac:dyDescent="0.35">
      <c r="A5104">
        <v>5</v>
      </c>
      <c r="B5104">
        <v>2014</v>
      </c>
      <c r="C5104" t="s">
        <v>1342</v>
      </c>
      <c r="D5104">
        <v>1</v>
      </c>
      <c r="E5104">
        <v>86</v>
      </c>
      <c r="F5104">
        <v>0.99992700000000001</v>
      </c>
    </row>
    <row r="5105" spans="1:6" x14ac:dyDescent="0.35">
      <c r="A5105">
        <v>5</v>
      </c>
      <c r="B5105">
        <v>2014</v>
      </c>
      <c r="C5105" t="s">
        <v>1342</v>
      </c>
      <c r="D5105">
        <v>1</v>
      </c>
      <c r="E5105">
        <v>88</v>
      </c>
      <c r="F5105">
        <v>0.999915</v>
      </c>
    </row>
    <row r="5106" spans="1:6" x14ac:dyDescent="0.35">
      <c r="A5106">
        <v>5</v>
      </c>
      <c r="B5106">
        <v>2014</v>
      </c>
      <c r="C5106" t="s">
        <v>1342</v>
      </c>
      <c r="D5106">
        <v>1</v>
      </c>
      <c r="E5106">
        <v>90</v>
      </c>
      <c r="F5106">
        <v>0.99990299999999999</v>
      </c>
    </row>
    <row r="5107" spans="1:6" x14ac:dyDescent="0.35">
      <c r="A5107">
        <v>5</v>
      </c>
      <c r="B5107">
        <v>2014</v>
      </c>
      <c r="C5107" t="s">
        <v>1342</v>
      </c>
      <c r="D5107">
        <v>1</v>
      </c>
      <c r="E5107">
        <v>92</v>
      </c>
      <c r="F5107">
        <v>0.99988999999999995</v>
      </c>
    </row>
    <row r="5108" spans="1:6" x14ac:dyDescent="0.35">
      <c r="A5108">
        <v>5</v>
      </c>
      <c r="B5108">
        <v>2014</v>
      </c>
      <c r="C5108" t="s">
        <v>1342</v>
      </c>
      <c r="D5108">
        <v>1</v>
      </c>
      <c r="E5108">
        <v>94</v>
      </c>
      <c r="F5108">
        <v>0.99987700000000002</v>
      </c>
    </row>
    <row r="5109" spans="1:6" x14ac:dyDescent="0.35">
      <c r="A5109">
        <v>5</v>
      </c>
      <c r="B5109">
        <v>2015</v>
      </c>
      <c r="C5109" t="s">
        <v>1342</v>
      </c>
      <c r="D5109">
        <v>1</v>
      </c>
      <c r="E5109">
        <v>4</v>
      </c>
      <c r="F5109" s="2">
        <v>4.6423599999999998E-8</v>
      </c>
    </row>
    <row r="5110" spans="1:6" x14ac:dyDescent="0.35">
      <c r="A5110">
        <v>5</v>
      </c>
      <c r="B5110">
        <v>2015</v>
      </c>
      <c r="C5110" t="s">
        <v>1342</v>
      </c>
      <c r="D5110">
        <v>1</v>
      </c>
      <c r="E5110">
        <v>6</v>
      </c>
      <c r="F5110" s="2">
        <v>9.0990199999999994E-8</v>
      </c>
    </row>
    <row r="5111" spans="1:6" x14ac:dyDescent="0.35">
      <c r="A5111">
        <v>5</v>
      </c>
      <c r="B5111">
        <v>2015</v>
      </c>
      <c r="C5111" t="s">
        <v>1342</v>
      </c>
      <c r="D5111">
        <v>1</v>
      </c>
      <c r="E5111">
        <v>8</v>
      </c>
      <c r="F5111" s="2">
        <v>5.2479299999999995E-7</v>
      </c>
    </row>
    <row r="5112" spans="1:6" x14ac:dyDescent="0.35">
      <c r="A5112">
        <v>5</v>
      </c>
      <c r="B5112">
        <v>2015</v>
      </c>
      <c r="C5112" t="s">
        <v>1342</v>
      </c>
      <c r="D5112">
        <v>1</v>
      </c>
      <c r="E5112">
        <v>10</v>
      </c>
      <c r="F5112" s="2">
        <v>2.80378E-6</v>
      </c>
    </row>
    <row r="5113" spans="1:6" x14ac:dyDescent="0.35">
      <c r="A5113">
        <v>5</v>
      </c>
      <c r="B5113">
        <v>2015</v>
      </c>
      <c r="C5113" t="s">
        <v>1342</v>
      </c>
      <c r="D5113">
        <v>1</v>
      </c>
      <c r="E5113">
        <v>12</v>
      </c>
      <c r="F5113" s="2">
        <v>1.3564700000000001E-5</v>
      </c>
    </row>
    <row r="5114" spans="1:6" x14ac:dyDescent="0.35">
      <c r="A5114">
        <v>5</v>
      </c>
      <c r="B5114">
        <v>2015</v>
      </c>
      <c r="C5114" t="s">
        <v>1342</v>
      </c>
      <c r="D5114">
        <v>1</v>
      </c>
      <c r="E5114">
        <v>14</v>
      </c>
      <c r="F5114" s="2">
        <v>5.9203599999999997E-5</v>
      </c>
    </row>
    <row r="5115" spans="1:6" x14ac:dyDescent="0.35">
      <c r="A5115">
        <v>5</v>
      </c>
      <c r="B5115">
        <v>2015</v>
      </c>
      <c r="C5115" t="s">
        <v>1342</v>
      </c>
      <c r="D5115">
        <v>1</v>
      </c>
      <c r="E5115">
        <v>16</v>
      </c>
      <c r="F5115">
        <v>2.32952E-4</v>
      </c>
    </row>
    <row r="5116" spans="1:6" x14ac:dyDescent="0.35">
      <c r="A5116">
        <v>5</v>
      </c>
      <c r="B5116">
        <v>2015</v>
      </c>
      <c r="C5116" t="s">
        <v>1342</v>
      </c>
      <c r="D5116">
        <v>1</v>
      </c>
      <c r="E5116">
        <v>18</v>
      </c>
      <c r="F5116">
        <v>8.2624300000000005E-4</v>
      </c>
    </row>
    <row r="5117" spans="1:6" x14ac:dyDescent="0.35">
      <c r="A5117">
        <v>5</v>
      </c>
      <c r="B5117">
        <v>2015</v>
      </c>
      <c r="C5117" t="s">
        <v>1342</v>
      </c>
      <c r="D5117">
        <v>1</v>
      </c>
      <c r="E5117">
        <v>20</v>
      </c>
      <c r="F5117">
        <v>2.6415399999999999E-3</v>
      </c>
    </row>
    <row r="5118" spans="1:6" x14ac:dyDescent="0.35">
      <c r="A5118">
        <v>5</v>
      </c>
      <c r="B5118">
        <v>2015</v>
      </c>
      <c r="C5118" t="s">
        <v>1342</v>
      </c>
      <c r="D5118">
        <v>1</v>
      </c>
      <c r="E5118">
        <v>22</v>
      </c>
      <c r="F5118">
        <v>7.61227E-3</v>
      </c>
    </row>
    <row r="5119" spans="1:6" x14ac:dyDescent="0.35">
      <c r="A5119">
        <v>5</v>
      </c>
      <c r="B5119">
        <v>2015</v>
      </c>
      <c r="C5119" t="s">
        <v>1342</v>
      </c>
      <c r="D5119">
        <v>1</v>
      </c>
      <c r="E5119">
        <v>24</v>
      </c>
      <c r="F5119">
        <v>1.9773200000000001E-2</v>
      </c>
    </row>
    <row r="5120" spans="1:6" x14ac:dyDescent="0.35">
      <c r="A5120">
        <v>5</v>
      </c>
      <c r="B5120">
        <v>2015</v>
      </c>
      <c r="C5120" t="s">
        <v>1342</v>
      </c>
      <c r="D5120">
        <v>1</v>
      </c>
      <c r="E5120">
        <v>26</v>
      </c>
      <c r="F5120">
        <v>4.62961E-2</v>
      </c>
    </row>
    <row r="5121" spans="1:6" x14ac:dyDescent="0.35">
      <c r="A5121">
        <v>5</v>
      </c>
      <c r="B5121">
        <v>2015</v>
      </c>
      <c r="C5121" t="s">
        <v>1342</v>
      </c>
      <c r="D5121">
        <v>1</v>
      </c>
      <c r="E5121">
        <v>28</v>
      </c>
      <c r="F5121">
        <v>9.7705100000000003E-2</v>
      </c>
    </row>
    <row r="5122" spans="1:6" x14ac:dyDescent="0.35">
      <c r="A5122">
        <v>5</v>
      </c>
      <c r="B5122">
        <v>2015</v>
      </c>
      <c r="C5122" t="s">
        <v>1342</v>
      </c>
      <c r="D5122">
        <v>1</v>
      </c>
      <c r="E5122">
        <v>30</v>
      </c>
      <c r="F5122">
        <v>0.185864</v>
      </c>
    </row>
    <row r="5123" spans="1:6" x14ac:dyDescent="0.35">
      <c r="A5123">
        <v>5</v>
      </c>
      <c r="B5123">
        <v>2015</v>
      </c>
      <c r="C5123" t="s">
        <v>1342</v>
      </c>
      <c r="D5123">
        <v>1</v>
      </c>
      <c r="E5123">
        <v>32</v>
      </c>
      <c r="F5123">
        <v>0.31869799999999998</v>
      </c>
    </row>
    <row r="5124" spans="1:6" x14ac:dyDescent="0.35">
      <c r="A5124">
        <v>5</v>
      </c>
      <c r="B5124">
        <v>2015</v>
      </c>
      <c r="C5124" t="s">
        <v>1342</v>
      </c>
      <c r="D5124">
        <v>1</v>
      </c>
      <c r="E5124">
        <v>34</v>
      </c>
      <c r="F5124">
        <v>0.49257000000000001</v>
      </c>
    </row>
    <row r="5125" spans="1:6" x14ac:dyDescent="0.35">
      <c r="A5125">
        <v>5</v>
      </c>
      <c r="B5125">
        <v>2015</v>
      </c>
      <c r="C5125" t="s">
        <v>1342</v>
      </c>
      <c r="D5125">
        <v>1</v>
      </c>
      <c r="E5125">
        <v>36</v>
      </c>
      <c r="F5125">
        <v>0.68621900000000002</v>
      </c>
    </row>
    <row r="5126" spans="1:6" x14ac:dyDescent="0.35">
      <c r="A5126">
        <v>5</v>
      </c>
      <c r="B5126">
        <v>2015</v>
      </c>
      <c r="C5126" t="s">
        <v>1342</v>
      </c>
      <c r="D5126">
        <v>1</v>
      </c>
      <c r="E5126">
        <v>38</v>
      </c>
      <c r="F5126">
        <v>0.86171200000000003</v>
      </c>
    </row>
    <row r="5127" spans="1:6" x14ac:dyDescent="0.35">
      <c r="A5127">
        <v>5</v>
      </c>
      <c r="B5127">
        <v>2015</v>
      </c>
      <c r="C5127" t="s">
        <v>1342</v>
      </c>
      <c r="D5127">
        <v>1</v>
      </c>
      <c r="E5127">
        <v>40</v>
      </c>
      <c r="F5127">
        <v>0.97536500000000004</v>
      </c>
    </row>
    <row r="5128" spans="1:6" x14ac:dyDescent="0.35">
      <c r="A5128">
        <v>5</v>
      </c>
      <c r="B5128">
        <v>2015</v>
      </c>
      <c r="C5128" t="s">
        <v>1342</v>
      </c>
      <c r="D5128">
        <v>1</v>
      </c>
      <c r="E5128">
        <v>42</v>
      </c>
      <c r="F5128">
        <v>0.99999800000000005</v>
      </c>
    </row>
    <row r="5129" spans="1:6" x14ac:dyDescent="0.35">
      <c r="A5129">
        <v>5</v>
      </c>
      <c r="B5129">
        <v>2015</v>
      </c>
      <c r="C5129" t="s">
        <v>1342</v>
      </c>
      <c r="D5129">
        <v>1</v>
      </c>
      <c r="E5129">
        <v>44</v>
      </c>
      <c r="F5129">
        <v>0.99995400000000001</v>
      </c>
    </row>
    <row r="5130" spans="1:6" x14ac:dyDescent="0.35">
      <c r="A5130">
        <v>5</v>
      </c>
      <c r="B5130">
        <v>2015</v>
      </c>
      <c r="C5130" t="s">
        <v>1342</v>
      </c>
      <c r="D5130">
        <v>1</v>
      </c>
      <c r="E5130">
        <v>46</v>
      </c>
      <c r="F5130">
        <v>0.99915900000000002</v>
      </c>
    </row>
    <row r="5131" spans="1:6" x14ac:dyDescent="0.35">
      <c r="A5131">
        <v>5</v>
      </c>
      <c r="B5131">
        <v>2015</v>
      </c>
      <c r="C5131" t="s">
        <v>1342</v>
      </c>
      <c r="D5131">
        <v>1</v>
      </c>
      <c r="E5131">
        <v>48</v>
      </c>
      <c r="F5131">
        <v>0.99738000000000004</v>
      </c>
    </row>
    <row r="5132" spans="1:6" x14ac:dyDescent="0.35">
      <c r="A5132">
        <v>5</v>
      </c>
      <c r="B5132">
        <v>2015</v>
      </c>
      <c r="C5132" t="s">
        <v>1342</v>
      </c>
      <c r="D5132">
        <v>1</v>
      </c>
      <c r="E5132">
        <v>50</v>
      </c>
      <c r="F5132">
        <v>0.99462099999999998</v>
      </c>
    </row>
    <row r="5133" spans="1:6" x14ac:dyDescent="0.35">
      <c r="A5133">
        <v>5</v>
      </c>
      <c r="B5133">
        <v>2015</v>
      </c>
      <c r="C5133" t="s">
        <v>1342</v>
      </c>
      <c r="D5133">
        <v>1</v>
      </c>
      <c r="E5133">
        <v>52</v>
      </c>
      <c r="F5133">
        <v>0.99089099999999997</v>
      </c>
    </row>
    <row r="5134" spans="1:6" x14ac:dyDescent="0.35">
      <c r="A5134">
        <v>5</v>
      </c>
      <c r="B5134">
        <v>2015</v>
      </c>
      <c r="C5134" t="s">
        <v>1342</v>
      </c>
      <c r="D5134">
        <v>1</v>
      </c>
      <c r="E5134">
        <v>54</v>
      </c>
      <c r="F5134">
        <v>0.98620200000000002</v>
      </c>
    </row>
    <row r="5135" spans="1:6" x14ac:dyDescent="0.35">
      <c r="A5135">
        <v>5</v>
      </c>
      <c r="B5135">
        <v>2015</v>
      </c>
      <c r="C5135" t="s">
        <v>1342</v>
      </c>
      <c r="D5135">
        <v>1</v>
      </c>
      <c r="E5135">
        <v>56</v>
      </c>
      <c r="F5135">
        <v>0.98056500000000002</v>
      </c>
    </row>
    <row r="5136" spans="1:6" x14ac:dyDescent="0.35">
      <c r="A5136">
        <v>5</v>
      </c>
      <c r="B5136">
        <v>2015</v>
      </c>
      <c r="C5136" t="s">
        <v>1342</v>
      </c>
      <c r="D5136">
        <v>1</v>
      </c>
      <c r="E5136">
        <v>58</v>
      </c>
      <c r="F5136">
        <v>0.97399899999999995</v>
      </c>
    </row>
    <row r="5137" spans="1:6" x14ac:dyDescent="0.35">
      <c r="A5137">
        <v>5</v>
      </c>
      <c r="B5137">
        <v>2015</v>
      </c>
      <c r="C5137" t="s">
        <v>1342</v>
      </c>
      <c r="D5137">
        <v>1</v>
      </c>
      <c r="E5137">
        <v>60</v>
      </c>
      <c r="F5137">
        <v>0.96652199999999999</v>
      </c>
    </row>
    <row r="5138" spans="1:6" x14ac:dyDescent="0.35">
      <c r="A5138">
        <v>5</v>
      </c>
      <c r="B5138">
        <v>2015</v>
      </c>
      <c r="C5138" t="s">
        <v>1342</v>
      </c>
      <c r="D5138">
        <v>1</v>
      </c>
      <c r="E5138">
        <v>62</v>
      </c>
      <c r="F5138">
        <v>0.95815600000000001</v>
      </c>
    </row>
    <row r="5139" spans="1:6" x14ac:dyDescent="0.35">
      <c r="A5139">
        <v>5</v>
      </c>
      <c r="B5139">
        <v>2015</v>
      </c>
      <c r="C5139" t="s">
        <v>1342</v>
      </c>
      <c r="D5139">
        <v>1</v>
      </c>
      <c r="E5139">
        <v>64</v>
      </c>
      <c r="F5139">
        <v>0.94892600000000005</v>
      </c>
    </row>
    <row r="5140" spans="1:6" x14ac:dyDescent="0.35">
      <c r="A5140">
        <v>5</v>
      </c>
      <c r="B5140">
        <v>2015</v>
      </c>
      <c r="C5140" t="s">
        <v>1342</v>
      </c>
      <c r="D5140">
        <v>1</v>
      </c>
      <c r="E5140">
        <v>66</v>
      </c>
      <c r="F5140">
        <v>0.93885600000000002</v>
      </c>
    </row>
    <row r="5141" spans="1:6" x14ac:dyDescent="0.35">
      <c r="A5141">
        <v>5</v>
      </c>
      <c r="B5141">
        <v>2015</v>
      </c>
      <c r="C5141" t="s">
        <v>1342</v>
      </c>
      <c r="D5141">
        <v>1</v>
      </c>
      <c r="E5141">
        <v>68</v>
      </c>
      <c r="F5141">
        <v>0.92797700000000005</v>
      </c>
    </row>
    <row r="5142" spans="1:6" x14ac:dyDescent="0.35">
      <c r="A5142">
        <v>5</v>
      </c>
      <c r="B5142">
        <v>2015</v>
      </c>
      <c r="C5142" t="s">
        <v>1342</v>
      </c>
      <c r="D5142">
        <v>1</v>
      </c>
      <c r="E5142">
        <v>70</v>
      </c>
      <c r="F5142">
        <v>0.91631899999999999</v>
      </c>
    </row>
    <row r="5143" spans="1:6" x14ac:dyDescent="0.35">
      <c r="A5143">
        <v>5</v>
      </c>
      <c r="B5143">
        <v>2015</v>
      </c>
      <c r="C5143" t="s">
        <v>1342</v>
      </c>
      <c r="D5143">
        <v>1</v>
      </c>
      <c r="E5143">
        <v>72</v>
      </c>
      <c r="F5143">
        <v>0.90391500000000002</v>
      </c>
    </row>
    <row r="5144" spans="1:6" x14ac:dyDescent="0.35">
      <c r="A5144">
        <v>5</v>
      </c>
      <c r="B5144">
        <v>2015</v>
      </c>
      <c r="C5144" t="s">
        <v>1342</v>
      </c>
      <c r="D5144">
        <v>1</v>
      </c>
      <c r="E5144">
        <v>74</v>
      </c>
      <c r="F5144">
        <v>0.89079799999999998</v>
      </c>
    </row>
    <row r="5145" spans="1:6" x14ac:dyDescent="0.35">
      <c r="A5145">
        <v>5</v>
      </c>
      <c r="B5145">
        <v>2015</v>
      </c>
      <c r="C5145" t="s">
        <v>1342</v>
      </c>
      <c r="D5145">
        <v>1</v>
      </c>
      <c r="E5145">
        <v>76</v>
      </c>
      <c r="F5145">
        <v>0.87700599999999995</v>
      </c>
    </row>
    <row r="5146" spans="1:6" x14ac:dyDescent="0.35">
      <c r="A5146">
        <v>5</v>
      </c>
      <c r="B5146">
        <v>2015</v>
      </c>
      <c r="C5146" t="s">
        <v>1342</v>
      </c>
      <c r="D5146">
        <v>1</v>
      </c>
      <c r="E5146">
        <v>78</v>
      </c>
      <c r="F5146">
        <v>0.86257499999999998</v>
      </c>
    </row>
    <row r="5147" spans="1:6" x14ac:dyDescent="0.35">
      <c r="A5147">
        <v>5</v>
      </c>
      <c r="B5147">
        <v>2015</v>
      </c>
      <c r="C5147" t="s">
        <v>1342</v>
      </c>
      <c r="D5147">
        <v>1</v>
      </c>
      <c r="E5147">
        <v>80</v>
      </c>
      <c r="F5147">
        <v>0.84754399999999996</v>
      </c>
    </row>
    <row r="5148" spans="1:6" x14ac:dyDescent="0.35">
      <c r="A5148">
        <v>5</v>
      </c>
      <c r="B5148">
        <v>2015</v>
      </c>
      <c r="C5148" t="s">
        <v>1342</v>
      </c>
      <c r="D5148">
        <v>1</v>
      </c>
      <c r="E5148">
        <v>82</v>
      </c>
      <c r="F5148">
        <v>0.83195399999999997</v>
      </c>
    </row>
    <row r="5149" spans="1:6" x14ac:dyDescent="0.35">
      <c r="A5149">
        <v>5</v>
      </c>
      <c r="B5149">
        <v>2015</v>
      </c>
      <c r="C5149" t="s">
        <v>1342</v>
      </c>
      <c r="D5149">
        <v>1</v>
      </c>
      <c r="E5149">
        <v>84</v>
      </c>
      <c r="F5149">
        <v>0.81584400000000001</v>
      </c>
    </row>
    <row r="5150" spans="1:6" x14ac:dyDescent="0.35">
      <c r="A5150">
        <v>5</v>
      </c>
      <c r="B5150">
        <v>2015</v>
      </c>
      <c r="C5150" t="s">
        <v>1342</v>
      </c>
      <c r="D5150">
        <v>1</v>
      </c>
      <c r="E5150">
        <v>86</v>
      </c>
      <c r="F5150">
        <v>0.799257</v>
      </c>
    </row>
    <row r="5151" spans="1:6" x14ac:dyDescent="0.35">
      <c r="A5151">
        <v>5</v>
      </c>
      <c r="B5151">
        <v>2015</v>
      </c>
      <c r="C5151" t="s">
        <v>1342</v>
      </c>
      <c r="D5151">
        <v>1</v>
      </c>
      <c r="E5151">
        <v>88</v>
      </c>
      <c r="F5151">
        <v>0.78223500000000001</v>
      </c>
    </row>
    <row r="5152" spans="1:6" x14ac:dyDescent="0.35">
      <c r="A5152">
        <v>5</v>
      </c>
      <c r="B5152">
        <v>2015</v>
      </c>
      <c r="C5152" t="s">
        <v>1342</v>
      </c>
      <c r="D5152">
        <v>1</v>
      </c>
      <c r="E5152">
        <v>90</v>
      </c>
      <c r="F5152">
        <v>0.76481900000000003</v>
      </c>
    </row>
    <row r="5153" spans="1:6" x14ac:dyDescent="0.35">
      <c r="A5153">
        <v>5</v>
      </c>
      <c r="B5153">
        <v>2015</v>
      </c>
      <c r="C5153" t="s">
        <v>1342</v>
      </c>
      <c r="D5153">
        <v>1</v>
      </c>
      <c r="E5153">
        <v>92</v>
      </c>
      <c r="F5153">
        <v>0.747054</v>
      </c>
    </row>
    <row r="5154" spans="1:6" x14ac:dyDescent="0.35">
      <c r="A5154">
        <v>5</v>
      </c>
      <c r="B5154">
        <v>2015</v>
      </c>
      <c r="C5154" t="s">
        <v>1342</v>
      </c>
      <c r="D5154">
        <v>1</v>
      </c>
      <c r="E5154">
        <v>94</v>
      </c>
      <c r="F5154">
        <v>0.72898099999999999</v>
      </c>
    </row>
    <row r="5155" spans="1:6" x14ac:dyDescent="0.35">
      <c r="A5155">
        <v>5</v>
      </c>
      <c r="B5155">
        <v>2019</v>
      </c>
      <c r="C5155" t="s">
        <v>1342</v>
      </c>
      <c r="D5155">
        <v>1</v>
      </c>
      <c r="E5155">
        <v>4</v>
      </c>
      <c r="F5155" s="2">
        <v>4.6423599999999998E-8</v>
      </c>
    </row>
    <row r="5156" spans="1:6" x14ac:dyDescent="0.35">
      <c r="A5156">
        <v>5</v>
      </c>
      <c r="B5156">
        <v>2019</v>
      </c>
      <c r="C5156" t="s">
        <v>1342</v>
      </c>
      <c r="D5156">
        <v>1</v>
      </c>
      <c r="E5156">
        <v>6</v>
      </c>
      <c r="F5156" s="2">
        <v>9.0990199999999994E-8</v>
      </c>
    </row>
    <row r="5157" spans="1:6" x14ac:dyDescent="0.35">
      <c r="A5157">
        <v>5</v>
      </c>
      <c r="B5157">
        <v>2019</v>
      </c>
      <c r="C5157" t="s">
        <v>1342</v>
      </c>
      <c r="D5157">
        <v>1</v>
      </c>
      <c r="E5157">
        <v>8</v>
      </c>
      <c r="F5157" s="2">
        <v>5.2479299999999995E-7</v>
      </c>
    </row>
    <row r="5158" spans="1:6" x14ac:dyDescent="0.35">
      <c r="A5158">
        <v>5</v>
      </c>
      <c r="B5158">
        <v>2019</v>
      </c>
      <c r="C5158" t="s">
        <v>1342</v>
      </c>
      <c r="D5158">
        <v>1</v>
      </c>
      <c r="E5158">
        <v>10</v>
      </c>
      <c r="F5158" s="2">
        <v>2.80378E-6</v>
      </c>
    </row>
    <row r="5159" spans="1:6" x14ac:dyDescent="0.35">
      <c r="A5159">
        <v>5</v>
      </c>
      <c r="B5159">
        <v>2019</v>
      </c>
      <c r="C5159" t="s">
        <v>1342</v>
      </c>
      <c r="D5159">
        <v>1</v>
      </c>
      <c r="E5159">
        <v>12</v>
      </c>
      <c r="F5159" s="2">
        <v>1.3564700000000001E-5</v>
      </c>
    </row>
    <row r="5160" spans="1:6" x14ac:dyDescent="0.35">
      <c r="A5160">
        <v>5</v>
      </c>
      <c r="B5160">
        <v>2019</v>
      </c>
      <c r="C5160" t="s">
        <v>1342</v>
      </c>
      <c r="D5160">
        <v>1</v>
      </c>
      <c r="E5160">
        <v>14</v>
      </c>
      <c r="F5160" s="2">
        <v>5.9203599999999997E-5</v>
      </c>
    </row>
    <row r="5161" spans="1:6" x14ac:dyDescent="0.35">
      <c r="A5161">
        <v>5</v>
      </c>
      <c r="B5161">
        <v>2019</v>
      </c>
      <c r="C5161" t="s">
        <v>1342</v>
      </c>
      <c r="D5161">
        <v>1</v>
      </c>
      <c r="E5161">
        <v>16</v>
      </c>
      <c r="F5161">
        <v>2.32952E-4</v>
      </c>
    </row>
    <row r="5162" spans="1:6" x14ac:dyDescent="0.35">
      <c r="A5162">
        <v>5</v>
      </c>
      <c r="B5162">
        <v>2019</v>
      </c>
      <c r="C5162" t="s">
        <v>1342</v>
      </c>
      <c r="D5162">
        <v>1</v>
      </c>
      <c r="E5162">
        <v>18</v>
      </c>
      <c r="F5162">
        <v>8.2624300000000005E-4</v>
      </c>
    </row>
    <row r="5163" spans="1:6" x14ac:dyDescent="0.35">
      <c r="A5163">
        <v>5</v>
      </c>
      <c r="B5163">
        <v>2019</v>
      </c>
      <c r="C5163" t="s">
        <v>1342</v>
      </c>
      <c r="D5163">
        <v>1</v>
      </c>
      <c r="E5163">
        <v>20</v>
      </c>
      <c r="F5163">
        <v>2.6415399999999999E-3</v>
      </c>
    </row>
    <row r="5164" spans="1:6" x14ac:dyDescent="0.35">
      <c r="A5164">
        <v>5</v>
      </c>
      <c r="B5164">
        <v>2019</v>
      </c>
      <c r="C5164" t="s">
        <v>1342</v>
      </c>
      <c r="D5164">
        <v>1</v>
      </c>
      <c r="E5164">
        <v>22</v>
      </c>
      <c r="F5164">
        <v>7.61227E-3</v>
      </c>
    </row>
    <row r="5165" spans="1:6" x14ac:dyDescent="0.35">
      <c r="A5165">
        <v>5</v>
      </c>
      <c r="B5165">
        <v>2019</v>
      </c>
      <c r="C5165" t="s">
        <v>1342</v>
      </c>
      <c r="D5165">
        <v>1</v>
      </c>
      <c r="E5165">
        <v>24</v>
      </c>
      <c r="F5165">
        <v>1.9773200000000001E-2</v>
      </c>
    </row>
    <row r="5166" spans="1:6" x14ac:dyDescent="0.35">
      <c r="A5166">
        <v>5</v>
      </c>
      <c r="B5166">
        <v>2019</v>
      </c>
      <c r="C5166" t="s">
        <v>1342</v>
      </c>
      <c r="D5166">
        <v>1</v>
      </c>
      <c r="E5166">
        <v>26</v>
      </c>
      <c r="F5166">
        <v>4.62961E-2</v>
      </c>
    </row>
    <row r="5167" spans="1:6" x14ac:dyDescent="0.35">
      <c r="A5167">
        <v>5</v>
      </c>
      <c r="B5167">
        <v>2019</v>
      </c>
      <c r="C5167" t="s">
        <v>1342</v>
      </c>
      <c r="D5167">
        <v>1</v>
      </c>
      <c r="E5167">
        <v>28</v>
      </c>
      <c r="F5167">
        <v>9.7705100000000003E-2</v>
      </c>
    </row>
    <row r="5168" spans="1:6" x14ac:dyDescent="0.35">
      <c r="A5168">
        <v>5</v>
      </c>
      <c r="B5168">
        <v>2019</v>
      </c>
      <c r="C5168" t="s">
        <v>1342</v>
      </c>
      <c r="D5168">
        <v>1</v>
      </c>
      <c r="E5168">
        <v>30</v>
      </c>
      <c r="F5168">
        <v>0.185864</v>
      </c>
    </row>
    <row r="5169" spans="1:6" x14ac:dyDescent="0.35">
      <c r="A5169">
        <v>5</v>
      </c>
      <c r="B5169">
        <v>2019</v>
      </c>
      <c r="C5169" t="s">
        <v>1342</v>
      </c>
      <c r="D5169">
        <v>1</v>
      </c>
      <c r="E5169">
        <v>32</v>
      </c>
      <c r="F5169">
        <v>0.31869799999999998</v>
      </c>
    </row>
    <row r="5170" spans="1:6" x14ac:dyDescent="0.35">
      <c r="A5170">
        <v>5</v>
      </c>
      <c r="B5170">
        <v>2019</v>
      </c>
      <c r="C5170" t="s">
        <v>1342</v>
      </c>
      <c r="D5170">
        <v>1</v>
      </c>
      <c r="E5170">
        <v>34</v>
      </c>
      <c r="F5170">
        <v>0.49257000000000001</v>
      </c>
    </row>
    <row r="5171" spans="1:6" x14ac:dyDescent="0.35">
      <c r="A5171">
        <v>5</v>
      </c>
      <c r="B5171">
        <v>2019</v>
      </c>
      <c r="C5171" t="s">
        <v>1342</v>
      </c>
      <c r="D5171">
        <v>1</v>
      </c>
      <c r="E5171">
        <v>36</v>
      </c>
      <c r="F5171">
        <v>0.68621900000000002</v>
      </c>
    </row>
    <row r="5172" spans="1:6" x14ac:dyDescent="0.35">
      <c r="A5172">
        <v>5</v>
      </c>
      <c r="B5172">
        <v>2019</v>
      </c>
      <c r="C5172" t="s">
        <v>1342</v>
      </c>
      <c r="D5172">
        <v>1</v>
      </c>
      <c r="E5172">
        <v>38</v>
      </c>
      <c r="F5172">
        <v>0.86171200000000003</v>
      </c>
    </row>
    <row r="5173" spans="1:6" x14ac:dyDescent="0.35">
      <c r="A5173">
        <v>5</v>
      </c>
      <c r="B5173">
        <v>2019</v>
      </c>
      <c r="C5173" t="s">
        <v>1342</v>
      </c>
      <c r="D5173">
        <v>1</v>
      </c>
      <c r="E5173">
        <v>40</v>
      </c>
      <c r="F5173">
        <v>0.97536500000000004</v>
      </c>
    </row>
    <row r="5174" spans="1:6" x14ac:dyDescent="0.35">
      <c r="A5174">
        <v>5</v>
      </c>
      <c r="B5174">
        <v>2019</v>
      </c>
      <c r="C5174" t="s">
        <v>1342</v>
      </c>
      <c r="D5174">
        <v>1</v>
      </c>
      <c r="E5174">
        <v>42</v>
      </c>
      <c r="F5174">
        <v>0.99999800000000005</v>
      </c>
    </row>
    <row r="5175" spans="1:6" x14ac:dyDescent="0.35">
      <c r="A5175">
        <v>5</v>
      </c>
      <c r="B5175">
        <v>2019</v>
      </c>
      <c r="C5175" t="s">
        <v>1342</v>
      </c>
      <c r="D5175">
        <v>1</v>
      </c>
      <c r="E5175">
        <v>44</v>
      </c>
      <c r="F5175">
        <v>0.99995400000000001</v>
      </c>
    </row>
    <row r="5176" spans="1:6" x14ac:dyDescent="0.35">
      <c r="A5176">
        <v>5</v>
      </c>
      <c r="B5176">
        <v>2019</v>
      </c>
      <c r="C5176" t="s">
        <v>1342</v>
      </c>
      <c r="D5176">
        <v>1</v>
      </c>
      <c r="E5176">
        <v>46</v>
      </c>
      <c r="F5176">
        <v>0.99915900000000002</v>
      </c>
    </row>
    <row r="5177" spans="1:6" x14ac:dyDescent="0.35">
      <c r="A5177">
        <v>5</v>
      </c>
      <c r="B5177">
        <v>2019</v>
      </c>
      <c r="C5177" t="s">
        <v>1342</v>
      </c>
      <c r="D5177">
        <v>1</v>
      </c>
      <c r="E5177">
        <v>48</v>
      </c>
      <c r="F5177">
        <v>0.99738000000000004</v>
      </c>
    </row>
    <row r="5178" spans="1:6" x14ac:dyDescent="0.35">
      <c r="A5178">
        <v>5</v>
      </c>
      <c r="B5178">
        <v>2019</v>
      </c>
      <c r="C5178" t="s">
        <v>1342</v>
      </c>
      <c r="D5178">
        <v>1</v>
      </c>
      <c r="E5178">
        <v>50</v>
      </c>
      <c r="F5178">
        <v>0.99462099999999998</v>
      </c>
    </row>
    <row r="5179" spans="1:6" x14ac:dyDescent="0.35">
      <c r="A5179">
        <v>5</v>
      </c>
      <c r="B5179">
        <v>2019</v>
      </c>
      <c r="C5179" t="s">
        <v>1342</v>
      </c>
      <c r="D5179">
        <v>1</v>
      </c>
      <c r="E5179">
        <v>52</v>
      </c>
      <c r="F5179">
        <v>0.99089099999999997</v>
      </c>
    </row>
    <row r="5180" spans="1:6" x14ac:dyDescent="0.35">
      <c r="A5180">
        <v>5</v>
      </c>
      <c r="B5180">
        <v>2019</v>
      </c>
      <c r="C5180" t="s">
        <v>1342</v>
      </c>
      <c r="D5180">
        <v>1</v>
      </c>
      <c r="E5180">
        <v>54</v>
      </c>
      <c r="F5180">
        <v>0.98620200000000002</v>
      </c>
    </row>
    <row r="5181" spans="1:6" x14ac:dyDescent="0.35">
      <c r="A5181">
        <v>5</v>
      </c>
      <c r="B5181">
        <v>2019</v>
      </c>
      <c r="C5181" t="s">
        <v>1342</v>
      </c>
      <c r="D5181">
        <v>1</v>
      </c>
      <c r="E5181">
        <v>56</v>
      </c>
      <c r="F5181">
        <v>0.98056500000000002</v>
      </c>
    </row>
    <row r="5182" spans="1:6" x14ac:dyDescent="0.35">
      <c r="A5182">
        <v>5</v>
      </c>
      <c r="B5182">
        <v>2019</v>
      </c>
      <c r="C5182" t="s">
        <v>1342</v>
      </c>
      <c r="D5182">
        <v>1</v>
      </c>
      <c r="E5182">
        <v>58</v>
      </c>
      <c r="F5182">
        <v>0.97399899999999995</v>
      </c>
    </row>
    <row r="5183" spans="1:6" x14ac:dyDescent="0.35">
      <c r="A5183">
        <v>5</v>
      </c>
      <c r="B5183">
        <v>2019</v>
      </c>
      <c r="C5183" t="s">
        <v>1342</v>
      </c>
      <c r="D5183">
        <v>1</v>
      </c>
      <c r="E5183">
        <v>60</v>
      </c>
      <c r="F5183">
        <v>0.96652199999999999</v>
      </c>
    </row>
    <row r="5184" spans="1:6" x14ac:dyDescent="0.35">
      <c r="A5184">
        <v>5</v>
      </c>
      <c r="B5184">
        <v>2019</v>
      </c>
      <c r="C5184" t="s">
        <v>1342</v>
      </c>
      <c r="D5184">
        <v>1</v>
      </c>
      <c r="E5184">
        <v>62</v>
      </c>
      <c r="F5184">
        <v>0.95815600000000001</v>
      </c>
    </row>
    <row r="5185" spans="1:6" x14ac:dyDescent="0.35">
      <c r="A5185">
        <v>5</v>
      </c>
      <c r="B5185">
        <v>2019</v>
      </c>
      <c r="C5185" t="s">
        <v>1342</v>
      </c>
      <c r="D5185">
        <v>1</v>
      </c>
      <c r="E5185">
        <v>64</v>
      </c>
      <c r="F5185">
        <v>0.94892600000000005</v>
      </c>
    </row>
    <row r="5186" spans="1:6" x14ac:dyDescent="0.35">
      <c r="A5186">
        <v>5</v>
      </c>
      <c r="B5186">
        <v>2019</v>
      </c>
      <c r="C5186" t="s">
        <v>1342</v>
      </c>
      <c r="D5186">
        <v>1</v>
      </c>
      <c r="E5186">
        <v>66</v>
      </c>
      <c r="F5186">
        <v>0.93885600000000002</v>
      </c>
    </row>
    <row r="5187" spans="1:6" x14ac:dyDescent="0.35">
      <c r="A5187">
        <v>5</v>
      </c>
      <c r="B5187">
        <v>2019</v>
      </c>
      <c r="C5187" t="s">
        <v>1342</v>
      </c>
      <c r="D5187">
        <v>1</v>
      </c>
      <c r="E5187">
        <v>68</v>
      </c>
      <c r="F5187">
        <v>0.92797700000000005</v>
      </c>
    </row>
    <row r="5188" spans="1:6" x14ac:dyDescent="0.35">
      <c r="A5188">
        <v>5</v>
      </c>
      <c r="B5188">
        <v>2019</v>
      </c>
      <c r="C5188" t="s">
        <v>1342</v>
      </c>
      <c r="D5188">
        <v>1</v>
      </c>
      <c r="E5188">
        <v>70</v>
      </c>
      <c r="F5188">
        <v>0.91631899999999999</v>
      </c>
    </row>
    <row r="5189" spans="1:6" x14ac:dyDescent="0.35">
      <c r="A5189">
        <v>5</v>
      </c>
      <c r="B5189">
        <v>2019</v>
      </c>
      <c r="C5189" t="s">
        <v>1342</v>
      </c>
      <c r="D5189">
        <v>1</v>
      </c>
      <c r="E5189">
        <v>72</v>
      </c>
      <c r="F5189">
        <v>0.90391500000000002</v>
      </c>
    </row>
    <row r="5190" spans="1:6" x14ac:dyDescent="0.35">
      <c r="A5190">
        <v>5</v>
      </c>
      <c r="B5190">
        <v>2019</v>
      </c>
      <c r="C5190" t="s">
        <v>1342</v>
      </c>
      <c r="D5190">
        <v>1</v>
      </c>
      <c r="E5190">
        <v>74</v>
      </c>
      <c r="F5190">
        <v>0.89079799999999998</v>
      </c>
    </row>
    <row r="5191" spans="1:6" x14ac:dyDescent="0.35">
      <c r="A5191">
        <v>5</v>
      </c>
      <c r="B5191">
        <v>2019</v>
      </c>
      <c r="C5191" t="s">
        <v>1342</v>
      </c>
      <c r="D5191">
        <v>1</v>
      </c>
      <c r="E5191">
        <v>76</v>
      </c>
      <c r="F5191">
        <v>0.87700599999999995</v>
      </c>
    </row>
    <row r="5192" spans="1:6" x14ac:dyDescent="0.35">
      <c r="A5192">
        <v>5</v>
      </c>
      <c r="B5192">
        <v>2019</v>
      </c>
      <c r="C5192" t="s">
        <v>1342</v>
      </c>
      <c r="D5192">
        <v>1</v>
      </c>
      <c r="E5192">
        <v>78</v>
      </c>
      <c r="F5192">
        <v>0.86257499999999998</v>
      </c>
    </row>
    <row r="5193" spans="1:6" x14ac:dyDescent="0.35">
      <c r="A5193">
        <v>5</v>
      </c>
      <c r="B5193">
        <v>2019</v>
      </c>
      <c r="C5193" t="s">
        <v>1342</v>
      </c>
      <c r="D5193">
        <v>1</v>
      </c>
      <c r="E5193">
        <v>80</v>
      </c>
      <c r="F5193">
        <v>0.84754399999999996</v>
      </c>
    </row>
    <row r="5194" spans="1:6" x14ac:dyDescent="0.35">
      <c r="A5194">
        <v>5</v>
      </c>
      <c r="B5194">
        <v>2019</v>
      </c>
      <c r="C5194" t="s">
        <v>1342</v>
      </c>
      <c r="D5194">
        <v>1</v>
      </c>
      <c r="E5194">
        <v>82</v>
      </c>
      <c r="F5194">
        <v>0.83195399999999997</v>
      </c>
    </row>
    <row r="5195" spans="1:6" x14ac:dyDescent="0.35">
      <c r="A5195">
        <v>5</v>
      </c>
      <c r="B5195">
        <v>2019</v>
      </c>
      <c r="C5195" t="s">
        <v>1342</v>
      </c>
      <c r="D5195">
        <v>1</v>
      </c>
      <c r="E5195">
        <v>84</v>
      </c>
      <c r="F5195">
        <v>0.81584400000000001</v>
      </c>
    </row>
    <row r="5196" spans="1:6" x14ac:dyDescent="0.35">
      <c r="A5196">
        <v>5</v>
      </c>
      <c r="B5196">
        <v>2019</v>
      </c>
      <c r="C5196" t="s">
        <v>1342</v>
      </c>
      <c r="D5196">
        <v>1</v>
      </c>
      <c r="E5196">
        <v>86</v>
      </c>
      <c r="F5196">
        <v>0.799257</v>
      </c>
    </row>
    <row r="5197" spans="1:6" x14ac:dyDescent="0.35">
      <c r="A5197">
        <v>5</v>
      </c>
      <c r="B5197">
        <v>2019</v>
      </c>
      <c r="C5197" t="s">
        <v>1342</v>
      </c>
      <c r="D5197">
        <v>1</v>
      </c>
      <c r="E5197">
        <v>88</v>
      </c>
      <c r="F5197">
        <v>0.78223500000000001</v>
      </c>
    </row>
    <row r="5198" spans="1:6" x14ac:dyDescent="0.35">
      <c r="A5198">
        <v>5</v>
      </c>
      <c r="B5198">
        <v>2019</v>
      </c>
      <c r="C5198" t="s">
        <v>1342</v>
      </c>
      <c r="D5198">
        <v>1</v>
      </c>
      <c r="E5198">
        <v>90</v>
      </c>
      <c r="F5198">
        <v>0.76481900000000003</v>
      </c>
    </row>
    <row r="5199" spans="1:6" x14ac:dyDescent="0.35">
      <c r="A5199">
        <v>5</v>
      </c>
      <c r="B5199">
        <v>2019</v>
      </c>
      <c r="C5199" t="s">
        <v>1342</v>
      </c>
      <c r="D5199">
        <v>1</v>
      </c>
      <c r="E5199">
        <v>92</v>
      </c>
      <c r="F5199">
        <v>0.747054</v>
      </c>
    </row>
    <row r="5200" spans="1:6" x14ac:dyDescent="0.35">
      <c r="A5200">
        <v>5</v>
      </c>
      <c r="B5200">
        <v>2019</v>
      </c>
      <c r="C5200" t="s">
        <v>1342</v>
      </c>
      <c r="D5200">
        <v>1</v>
      </c>
      <c r="E5200">
        <v>94</v>
      </c>
      <c r="F5200">
        <v>0.72898099999999999</v>
      </c>
    </row>
    <row r="5201" spans="1:6" x14ac:dyDescent="0.35">
      <c r="A5201">
        <v>6</v>
      </c>
      <c r="B5201">
        <v>1982</v>
      </c>
      <c r="C5201" t="s">
        <v>1342</v>
      </c>
      <c r="D5201">
        <v>1</v>
      </c>
      <c r="E5201">
        <v>4</v>
      </c>
      <c r="F5201">
        <v>1.6929E-4</v>
      </c>
    </row>
    <row r="5202" spans="1:6" x14ac:dyDescent="0.35">
      <c r="A5202">
        <v>6</v>
      </c>
      <c r="B5202">
        <v>1982</v>
      </c>
      <c r="C5202" t="s">
        <v>1342</v>
      </c>
      <c r="D5202">
        <v>1</v>
      </c>
      <c r="E5202">
        <v>6</v>
      </c>
      <c r="F5202">
        <v>3.3180900000000002E-4</v>
      </c>
    </row>
    <row r="5203" spans="1:6" x14ac:dyDescent="0.35">
      <c r="A5203">
        <v>6</v>
      </c>
      <c r="B5203">
        <v>1982</v>
      </c>
      <c r="C5203" t="s">
        <v>1342</v>
      </c>
      <c r="D5203">
        <v>1</v>
      </c>
      <c r="E5203">
        <v>8</v>
      </c>
      <c r="F5203">
        <v>6.7221499999999999E-4</v>
      </c>
    </row>
    <row r="5204" spans="1:6" x14ac:dyDescent="0.35">
      <c r="A5204">
        <v>6</v>
      </c>
      <c r="B5204">
        <v>1982</v>
      </c>
      <c r="C5204" t="s">
        <v>1342</v>
      </c>
      <c r="D5204">
        <v>1</v>
      </c>
      <c r="E5204">
        <v>10</v>
      </c>
      <c r="F5204">
        <v>1.3182199999999999E-3</v>
      </c>
    </row>
    <row r="5205" spans="1:6" x14ac:dyDescent="0.35">
      <c r="A5205">
        <v>6</v>
      </c>
      <c r="B5205">
        <v>1982</v>
      </c>
      <c r="C5205" t="s">
        <v>1342</v>
      </c>
      <c r="D5205">
        <v>1</v>
      </c>
      <c r="E5205">
        <v>12</v>
      </c>
      <c r="F5205">
        <v>2.5022199999999999E-3</v>
      </c>
    </row>
    <row r="5206" spans="1:6" x14ac:dyDescent="0.35">
      <c r="A5206">
        <v>6</v>
      </c>
      <c r="B5206">
        <v>1982</v>
      </c>
      <c r="C5206" t="s">
        <v>1342</v>
      </c>
      <c r="D5206">
        <v>1</v>
      </c>
      <c r="E5206">
        <v>14</v>
      </c>
      <c r="F5206">
        <v>4.5974900000000001E-3</v>
      </c>
    </row>
    <row r="5207" spans="1:6" x14ac:dyDescent="0.35">
      <c r="A5207">
        <v>6</v>
      </c>
      <c r="B5207">
        <v>1982</v>
      </c>
      <c r="C5207" t="s">
        <v>1342</v>
      </c>
      <c r="D5207">
        <v>1</v>
      </c>
      <c r="E5207">
        <v>16</v>
      </c>
      <c r="F5207">
        <v>8.1766400000000006E-3</v>
      </c>
    </row>
    <row r="5208" spans="1:6" x14ac:dyDescent="0.35">
      <c r="A5208">
        <v>6</v>
      </c>
      <c r="B5208">
        <v>1982</v>
      </c>
      <c r="C5208" t="s">
        <v>1342</v>
      </c>
      <c r="D5208">
        <v>1</v>
      </c>
      <c r="E5208">
        <v>18</v>
      </c>
      <c r="F5208">
        <v>1.4076200000000001E-2</v>
      </c>
    </row>
    <row r="5209" spans="1:6" x14ac:dyDescent="0.35">
      <c r="A5209">
        <v>6</v>
      </c>
      <c r="B5209">
        <v>1982</v>
      </c>
      <c r="C5209" t="s">
        <v>1342</v>
      </c>
      <c r="D5209">
        <v>1</v>
      </c>
      <c r="E5209">
        <v>20</v>
      </c>
      <c r="F5209">
        <v>2.3456100000000001E-2</v>
      </c>
    </row>
    <row r="5210" spans="1:6" x14ac:dyDescent="0.35">
      <c r="A5210">
        <v>6</v>
      </c>
      <c r="B5210">
        <v>1982</v>
      </c>
      <c r="C5210" t="s">
        <v>1342</v>
      </c>
      <c r="D5210">
        <v>1</v>
      </c>
      <c r="E5210">
        <v>22</v>
      </c>
      <c r="F5210">
        <v>3.7834199999999998E-2</v>
      </c>
    </row>
    <row r="5211" spans="1:6" x14ac:dyDescent="0.35">
      <c r="A5211">
        <v>6</v>
      </c>
      <c r="B5211">
        <v>1982</v>
      </c>
      <c r="C5211" t="s">
        <v>1342</v>
      </c>
      <c r="D5211">
        <v>1</v>
      </c>
      <c r="E5211">
        <v>24</v>
      </c>
      <c r="F5211">
        <v>5.9070499999999998E-2</v>
      </c>
    </row>
    <row r="5212" spans="1:6" x14ac:dyDescent="0.35">
      <c r="A5212">
        <v>6</v>
      </c>
      <c r="B5212">
        <v>1982</v>
      </c>
      <c r="C5212" t="s">
        <v>1342</v>
      </c>
      <c r="D5212">
        <v>1</v>
      </c>
      <c r="E5212">
        <v>26</v>
      </c>
      <c r="F5212">
        <v>8.9271900000000001E-2</v>
      </c>
    </row>
    <row r="5213" spans="1:6" x14ac:dyDescent="0.35">
      <c r="A5213">
        <v>6</v>
      </c>
      <c r="B5213">
        <v>1982</v>
      </c>
      <c r="C5213" t="s">
        <v>1342</v>
      </c>
      <c r="D5213">
        <v>1</v>
      </c>
      <c r="E5213">
        <v>28</v>
      </c>
      <c r="F5213">
        <v>0.13059200000000001</v>
      </c>
    </row>
    <row r="5214" spans="1:6" x14ac:dyDescent="0.35">
      <c r="A5214">
        <v>6</v>
      </c>
      <c r="B5214">
        <v>1982</v>
      </c>
      <c r="C5214" t="s">
        <v>1342</v>
      </c>
      <c r="D5214">
        <v>1</v>
      </c>
      <c r="E5214">
        <v>30</v>
      </c>
      <c r="F5214">
        <v>0.184917</v>
      </c>
    </row>
    <row r="5215" spans="1:6" x14ac:dyDescent="0.35">
      <c r="A5215">
        <v>6</v>
      </c>
      <c r="B5215">
        <v>1982</v>
      </c>
      <c r="C5215" t="s">
        <v>1342</v>
      </c>
      <c r="D5215">
        <v>1</v>
      </c>
      <c r="E5215">
        <v>32</v>
      </c>
      <c r="F5215">
        <v>0.25345200000000001</v>
      </c>
    </row>
    <row r="5216" spans="1:6" x14ac:dyDescent="0.35">
      <c r="A5216">
        <v>6</v>
      </c>
      <c r="B5216">
        <v>1982</v>
      </c>
      <c r="C5216" t="s">
        <v>1342</v>
      </c>
      <c r="D5216">
        <v>1</v>
      </c>
      <c r="E5216">
        <v>34</v>
      </c>
      <c r="F5216">
        <v>0.33625699999999997</v>
      </c>
    </row>
    <row r="5217" spans="1:6" x14ac:dyDescent="0.35">
      <c r="A5217">
        <v>6</v>
      </c>
      <c r="B5217">
        <v>1982</v>
      </c>
      <c r="C5217" t="s">
        <v>1342</v>
      </c>
      <c r="D5217">
        <v>1</v>
      </c>
      <c r="E5217">
        <v>36</v>
      </c>
      <c r="F5217">
        <v>0.43182199999999998</v>
      </c>
    </row>
    <row r="5218" spans="1:6" x14ac:dyDescent="0.35">
      <c r="A5218">
        <v>6</v>
      </c>
      <c r="B5218">
        <v>1982</v>
      </c>
      <c r="C5218" t="s">
        <v>1342</v>
      </c>
      <c r="D5218">
        <v>1</v>
      </c>
      <c r="E5218">
        <v>38</v>
      </c>
      <c r="F5218">
        <v>0.53678099999999995</v>
      </c>
    </row>
    <row r="5219" spans="1:6" x14ac:dyDescent="0.35">
      <c r="A5219">
        <v>6</v>
      </c>
      <c r="B5219">
        <v>1982</v>
      </c>
      <c r="C5219" t="s">
        <v>1342</v>
      </c>
      <c r="D5219">
        <v>1</v>
      </c>
      <c r="E5219">
        <v>40</v>
      </c>
      <c r="F5219">
        <v>0.64587300000000003</v>
      </c>
    </row>
    <row r="5220" spans="1:6" x14ac:dyDescent="0.35">
      <c r="A5220">
        <v>6</v>
      </c>
      <c r="B5220">
        <v>1982</v>
      </c>
      <c r="C5220" t="s">
        <v>1342</v>
      </c>
      <c r="D5220">
        <v>1</v>
      </c>
      <c r="E5220">
        <v>42</v>
      </c>
      <c r="F5220">
        <v>0.75223700000000004</v>
      </c>
    </row>
    <row r="5221" spans="1:6" x14ac:dyDescent="0.35">
      <c r="A5221">
        <v>6</v>
      </c>
      <c r="B5221">
        <v>1982</v>
      </c>
      <c r="C5221" t="s">
        <v>1342</v>
      </c>
      <c r="D5221">
        <v>1</v>
      </c>
      <c r="E5221">
        <v>44</v>
      </c>
      <c r="F5221">
        <v>0.84804900000000005</v>
      </c>
    </row>
    <row r="5222" spans="1:6" x14ac:dyDescent="0.35">
      <c r="A5222">
        <v>6</v>
      </c>
      <c r="B5222">
        <v>1982</v>
      </c>
      <c r="C5222" t="s">
        <v>1342</v>
      </c>
      <c r="D5222">
        <v>1</v>
      </c>
      <c r="E5222">
        <v>46</v>
      </c>
      <c r="F5222">
        <v>0.92543299999999995</v>
      </c>
    </row>
    <row r="5223" spans="1:6" x14ac:dyDescent="0.35">
      <c r="A5223">
        <v>6</v>
      </c>
      <c r="B5223">
        <v>1982</v>
      </c>
      <c r="C5223" t="s">
        <v>1342</v>
      </c>
      <c r="D5223">
        <v>1</v>
      </c>
      <c r="E5223">
        <v>48</v>
      </c>
      <c r="F5223">
        <v>0.977522</v>
      </c>
    </row>
    <row r="5224" spans="1:6" x14ac:dyDescent="0.35">
      <c r="A5224">
        <v>6</v>
      </c>
      <c r="B5224">
        <v>1982</v>
      </c>
      <c r="C5224" t="s">
        <v>1342</v>
      </c>
      <c r="D5224">
        <v>1</v>
      </c>
      <c r="E5224">
        <v>50</v>
      </c>
      <c r="F5224">
        <v>0.99946500000000005</v>
      </c>
    </row>
    <row r="5225" spans="1:6" x14ac:dyDescent="0.35">
      <c r="A5225">
        <v>6</v>
      </c>
      <c r="B5225">
        <v>1982</v>
      </c>
      <c r="C5225" t="s">
        <v>1342</v>
      </c>
      <c r="D5225">
        <v>1</v>
      </c>
      <c r="E5225">
        <v>52</v>
      </c>
      <c r="F5225">
        <v>1</v>
      </c>
    </row>
    <row r="5226" spans="1:6" x14ac:dyDescent="0.35">
      <c r="A5226">
        <v>6</v>
      </c>
      <c r="B5226">
        <v>1982</v>
      </c>
      <c r="C5226" t="s">
        <v>1342</v>
      </c>
      <c r="D5226">
        <v>1</v>
      </c>
      <c r="E5226">
        <v>54</v>
      </c>
      <c r="F5226">
        <v>0.99998500000000001</v>
      </c>
    </row>
    <row r="5227" spans="1:6" x14ac:dyDescent="0.35">
      <c r="A5227">
        <v>6</v>
      </c>
      <c r="B5227">
        <v>1982</v>
      </c>
      <c r="C5227" t="s">
        <v>1342</v>
      </c>
      <c r="D5227">
        <v>1</v>
      </c>
      <c r="E5227">
        <v>56</v>
      </c>
      <c r="F5227">
        <v>0.999942</v>
      </c>
    </row>
    <row r="5228" spans="1:6" x14ac:dyDescent="0.35">
      <c r="A5228">
        <v>6</v>
      </c>
      <c r="B5228">
        <v>1982</v>
      </c>
      <c r="C5228" t="s">
        <v>1342</v>
      </c>
      <c r="D5228">
        <v>1</v>
      </c>
      <c r="E5228">
        <v>58</v>
      </c>
      <c r="F5228">
        <v>0.99990400000000002</v>
      </c>
    </row>
    <row r="5229" spans="1:6" x14ac:dyDescent="0.35">
      <c r="A5229">
        <v>6</v>
      </c>
      <c r="B5229">
        <v>1982</v>
      </c>
      <c r="C5229" t="s">
        <v>1342</v>
      </c>
      <c r="D5229">
        <v>1</v>
      </c>
      <c r="E5229">
        <v>60</v>
      </c>
      <c r="F5229">
        <v>0.999884</v>
      </c>
    </row>
    <row r="5230" spans="1:6" x14ac:dyDescent="0.35">
      <c r="A5230">
        <v>6</v>
      </c>
      <c r="B5230">
        <v>1982</v>
      </c>
      <c r="C5230" t="s">
        <v>1342</v>
      </c>
      <c r="D5230">
        <v>1</v>
      </c>
      <c r="E5230">
        <v>62</v>
      </c>
      <c r="F5230">
        <v>0.99987800000000004</v>
      </c>
    </row>
    <row r="5231" spans="1:6" x14ac:dyDescent="0.35">
      <c r="A5231">
        <v>6</v>
      </c>
      <c r="B5231">
        <v>1982</v>
      </c>
      <c r="C5231" t="s">
        <v>1342</v>
      </c>
      <c r="D5231">
        <v>1</v>
      </c>
      <c r="E5231">
        <v>64</v>
      </c>
      <c r="F5231">
        <v>0.99987700000000002</v>
      </c>
    </row>
    <row r="5232" spans="1:6" x14ac:dyDescent="0.35">
      <c r="A5232">
        <v>6</v>
      </c>
      <c r="B5232">
        <v>1982</v>
      </c>
      <c r="C5232" t="s">
        <v>1342</v>
      </c>
      <c r="D5232">
        <v>1</v>
      </c>
      <c r="E5232">
        <v>66</v>
      </c>
      <c r="F5232">
        <v>0.99987700000000002</v>
      </c>
    </row>
    <row r="5233" spans="1:6" x14ac:dyDescent="0.35">
      <c r="A5233">
        <v>6</v>
      </c>
      <c r="B5233">
        <v>1982</v>
      </c>
      <c r="C5233" t="s">
        <v>1342</v>
      </c>
      <c r="D5233">
        <v>1</v>
      </c>
      <c r="E5233">
        <v>68</v>
      </c>
      <c r="F5233">
        <v>0.99987700000000002</v>
      </c>
    </row>
    <row r="5234" spans="1:6" x14ac:dyDescent="0.35">
      <c r="A5234">
        <v>6</v>
      </c>
      <c r="B5234">
        <v>1982</v>
      </c>
      <c r="C5234" t="s">
        <v>1342</v>
      </c>
      <c r="D5234">
        <v>1</v>
      </c>
      <c r="E5234">
        <v>70</v>
      </c>
      <c r="F5234">
        <v>0.99987700000000002</v>
      </c>
    </row>
    <row r="5235" spans="1:6" x14ac:dyDescent="0.35">
      <c r="A5235">
        <v>6</v>
      </c>
      <c r="B5235">
        <v>1982</v>
      </c>
      <c r="C5235" t="s">
        <v>1342</v>
      </c>
      <c r="D5235">
        <v>1</v>
      </c>
      <c r="E5235">
        <v>72</v>
      </c>
      <c r="F5235">
        <v>0.99987700000000002</v>
      </c>
    </row>
    <row r="5236" spans="1:6" x14ac:dyDescent="0.35">
      <c r="A5236">
        <v>6</v>
      </c>
      <c r="B5236">
        <v>1982</v>
      </c>
      <c r="C5236" t="s">
        <v>1342</v>
      </c>
      <c r="D5236">
        <v>1</v>
      </c>
      <c r="E5236">
        <v>74</v>
      </c>
      <c r="F5236">
        <v>0.99987700000000002</v>
      </c>
    </row>
    <row r="5237" spans="1:6" x14ac:dyDescent="0.35">
      <c r="A5237">
        <v>6</v>
      </c>
      <c r="B5237">
        <v>1982</v>
      </c>
      <c r="C5237" t="s">
        <v>1342</v>
      </c>
      <c r="D5237">
        <v>1</v>
      </c>
      <c r="E5237">
        <v>76</v>
      </c>
      <c r="F5237">
        <v>0.99987700000000002</v>
      </c>
    </row>
    <row r="5238" spans="1:6" x14ac:dyDescent="0.35">
      <c r="A5238">
        <v>6</v>
      </c>
      <c r="B5238">
        <v>1982</v>
      </c>
      <c r="C5238" t="s">
        <v>1342</v>
      </c>
      <c r="D5238">
        <v>1</v>
      </c>
      <c r="E5238">
        <v>78</v>
      </c>
      <c r="F5238">
        <v>0.99987700000000002</v>
      </c>
    </row>
    <row r="5239" spans="1:6" x14ac:dyDescent="0.35">
      <c r="A5239">
        <v>6</v>
      </c>
      <c r="B5239">
        <v>1982</v>
      </c>
      <c r="C5239" t="s">
        <v>1342</v>
      </c>
      <c r="D5239">
        <v>1</v>
      </c>
      <c r="E5239">
        <v>80</v>
      </c>
      <c r="F5239">
        <v>0.99987700000000002</v>
      </c>
    </row>
    <row r="5240" spans="1:6" x14ac:dyDescent="0.35">
      <c r="A5240">
        <v>6</v>
      </c>
      <c r="B5240">
        <v>1982</v>
      </c>
      <c r="C5240" t="s">
        <v>1342</v>
      </c>
      <c r="D5240">
        <v>1</v>
      </c>
      <c r="E5240">
        <v>82</v>
      </c>
      <c r="F5240">
        <v>0.99987700000000002</v>
      </c>
    </row>
    <row r="5241" spans="1:6" x14ac:dyDescent="0.35">
      <c r="A5241">
        <v>6</v>
      </c>
      <c r="B5241">
        <v>1982</v>
      </c>
      <c r="C5241" t="s">
        <v>1342</v>
      </c>
      <c r="D5241">
        <v>1</v>
      </c>
      <c r="E5241">
        <v>84</v>
      </c>
      <c r="F5241">
        <v>0.99987700000000002</v>
      </c>
    </row>
    <row r="5242" spans="1:6" x14ac:dyDescent="0.35">
      <c r="A5242">
        <v>6</v>
      </c>
      <c r="B5242">
        <v>1982</v>
      </c>
      <c r="C5242" t="s">
        <v>1342</v>
      </c>
      <c r="D5242">
        <v>1</v>
      </c>
      <c r="E5242">
        <v>86</v>
      </c>
      <c r="F5242">
        <v>0.99987700000000002</v>
      </c>
    </row>
    <row r="5243" spans="1:6" x14ac:dyDescent="0.35">
      <c r="A5243">
        <v>6</v>
      </c>
      <c r="B5243">
        <v>1982</v>
      </c>
      <c r="C5243" t="s">
        <v>1342</v>
      </c>
      <c r="D5243">
        <v>1</v>
      </c>
      <c r="E5243">
        <v>88</v>
      </c>
      <c r="F5243">
        <v>0.99987700000000002</v>
      </c>
    </row>
    <row r="5244" spans="1:6" x14ac:dyDescent="0.35">
      <c r="A5244">
        <v>6</v>
      </c>
      <c r="B5244">
        <v>1982</v>
      </c>
      <c r="C5244" t="s">
        <v>1342</v>
      </c>
      <c r="D5244">
        <v>1</v>
      </c>
      <c r="E5244">
        <v>90</v>
      </c>
      <c r="F5244">
        <v>0.99987700000000002</v>
      </c>
    </row>
    <row r="5245" spans="1:6" x14ac:dyDescent="0.35">
      <c r="A5245">
        <v>6</v>
      </c>
      <c r="B5245">
        <v>1982</v>
      </c>
      <c r="C5245" t="s">
        <v>1342</v>
      </c>
      <c r="D5245">
        <v>1</v>
      </c>
      <c r="E5245">
        <v>92</v>
      </c>
      <c r="F5245">
        <v>0.99987700000000002</v>
      </c>
    </row>
    <row r="5246" spans="1:6" x14ac:dyDescent="0.35">
      <c r="A5246">
        <v>6</v>
      </c>
      <c r="B5246">
        <v>1982</v>
      </c>
      <c r="C5246" t="s">
        <v>1342</v>
      </c>
      <c r="D5246">
        <v>1</v>
      </c>
      <c r="E5246">
        <v>94</v>
      </c>
      <c r="F5246">
        <v>0.99987700000000002</v>
      </c>
    </row>
    <row r="5247" spans="1:6" x14ac:dyDescent="0.35">
      <c r="A5247">
        <v>6</v>
      </c>
      <c r="B5247">
        <v>1984</v>
      </c>
      <c r="C5247" t="s">
        <v>1342</v>
      </c>
      <c r="D5247">
        <v>1</v>
      </c>
      <c r="E5247">
        <v>4</v>
      </c>
      <c r="F5247">
        <v>0</v>
      </c>
    </row>
    <row r="5248" spans="1:6" x14ac:dyDescent="0.35">
      <c r="A5248">
        <v>6</v>
      </c>
      <c r="B5248">
        <v>1984</v>
      </c>
      <c r="C5248" t="s">
        <v>1342</v>
      </c>
      <c r="D5248">
        <v>1</v>
      </c>
      <c r="E5248">
        <v>6</v>
      </c>
      <c r="F5248">
        <v>0</v>
      </c>
    </row>
    <row r="5249" spans="1:6" x14ac:dyDescent="0.35">
      <c r="A5249">
        <v>6</v>
      </c>
      <c r="B5249">
        <v>1984</v>
      </c>
      <c r="C5249" t="s">
        <v>1342</v>
      </c>
      <c r="D5249">
        <v>1</v>
      </c>
      <c r="E5249">
        <v>8</v>
      </c>
      <c r="F5249">
        <v>0</v>
      </c>
    </row>
    <row r="5250" spans="1:6" x14ac:dyDescent="0.35">
      <c r="A5250">
        <v>6</v>
      </c>
      <c r="B5250">
        <v>1984</v>
      </c>
      <c r="C5250" t="s">
        <v>1342</v>
      </c>
      <c r="D5250">
        <v>1</v>
      </c>
      <c r="E5250">
        <v>10</v>
      </c>
      <c r="F5250">
        <v>0</v>
      </c>
    </row>
    <row r="5251" spans="1:6" x14ac:dyDescent="0.35">
      <c r="A5251">
        <v>6</v>
      </c>
      <c r="B5251">
        <v>1984</v>
      </c>
      <c r="C5251" t="s">
        <v>1342</v>
      </c>
      <c r="D5251">
        <v>1</v>
      </c>
      <c r="E5251">
        <v>12</v>
      </c>
      <c r="F5251">
        <v>0</v>
      </c>
    </row>
    <row r="5252" spans="1:6" x14ac:dyDescent="0.35">
      <c r="A5252">
        <v>6</v>
      </c>
      <c r="B5252">
        <v>1984</v>
      </c>
      <c r="C5252" t="s">
        <v>1342</v>
      </c>
      <c r="D5252">
        <v>1</v>
      </c>
      <c r="E5252">
        <v>14</v>
      </c>
      <c r="F5252">
        <v>0</v>
      </c>
    </row>
    <row r="5253" spans="1:6" x14ac:dyDescent="0.35">
      <c r="A5253">
        <v>6</v>
      </c>
      <c r="B5253">
        <v>1984</v>
      </c>
      <c r="C5253" t="s">
        <v>1342</v>
      </c>
      <c r="D5253">
        <v>1</v>
      </c>
      <c r="E5253">
        <v>16</v>
      </c>
      <c r="F5253">
        <v>0</v>
      </c>
    </row>
    <row r="5254" spans="1:6" x14ac:dyDescent="0.35">
      <c r="A5254">
        <v>6</v>
      </c>
      <c r="B5254">
        <v>1984</v>
      </c>
      <c r="C5254" t="s">
        <v>1342</v>
      </c>
      <c r="D5254">
        <v>1</v>
      </c>
      <c r="E5254">
        <v>18</v>
      </c>
      <c r="F5254">
        <v>0</v>
      </c>
    </row>
    <row r="5255" spans="1:6" x14ac:dyDescent="0.35">
      <c r="A5255">
        <v>6</v>
      </c>
      <c r="B5255">
        <v>1984</v>
      </c>
      <c r="C5255" t="s">
        <v>1342</v>
      </c>
      <c r="D5255">
        <v>1</v>
      </c>
      <c r="E5255">
        <v>20</v>
      </c>
      <c r="F5255">
        <v>0</v>
      </c>
    </row>
    <row r="5256" spans="1:6" x14ac:dyDescent="0.35">
      <c r="A5256">
        <v>6</v>
      </c>
      <c r="B5256">
        <v>1984</v>
      </c>
      <c r="C5256" t="s">
        <v>1342</v>
      </c>
      <c r="D5256">
        <v>1</v>
      </c>
      <c r="E5256">
        <v>22</v>
      </c>
      <c r="F5256">
        <v>0</v>
      </c>
    </row>
    <row r="5257" spans="1:6" x14ac:dyDescent="0.35">
      <c r="A5257">
        <v>6</v>
      </c>
      <c r="B5257">
        <v>1984</v>
      </c>
      <c r="C5257" t="s">
        <v>1342</v>
      </c>
      <c r="D5257">
        <v>1</v>
      </c>
      <c r="E5257">
        <v>24</v>
      </c>
      <c r="F5257">
        <v>0</v>
      </c>
    </row>
    <row r="5258" spans="1:6" x14ac:dyDescent="0.35">
      <c r="A5258">
        <v>6</v>
      </c>
      <c r="B5258">
        <v>1984</v>
      </c>
      <c r="C5258" t="s">
        <v>1342</v>
      </c>
      <c r="D5258">
        <v>1</v>
      </c>
      <c r="E5258">
        <v>26</v>
      </c>
      <c r="F5258">
        <v>0</v>
      </c>
    </row>
    <row r="5259" spans="1:6" x14ac:dyDescent="0.35">
      <c r="A5259">
        <v>6</v>
      </c>
      <c r="B5259">
        <v>1984</v>
      </c>
      <c r="C5259" t="s">
        <v>1342</v>
      </c>
      <c r="D5259">
        <v>1</v>
      </c>
      <c r="E5259">
        <v>28</v>
      </c>
      <c r="F5259">
        <v>0</v>
      </c>
    </row>
    <row r="5260" spans="1:6" x14ac:dyDescent="0.35">
      <c r="A5260">
        <v>6</v>
      </c>
      <c r="B5260">
        <v>1984</v>
      </c>
      <c r="C5260" t="s">
        <v>1342</v>
      </c>
      <c r="D5260">
        <v>1</v>
      </c>
      <c r="E5260">
        <v>30</v>
      </c>
      <c r="F5260">
        <v>0</v>
      </c>
    </row>
    <row r="5261" spans="1:6" x14ac:dyDescent="0.35">
      <c r="A5261">
        <v>6</v>
      </c>
      <c r="B5261">
        <v>1984</v>
      </c>
      <c r="C5261" t="s">
        <v>1342</v>
      </c>
      <c r="D5261">
        <v>1</v>
      </c>
      <c r="E5261">
        <v>32</v>
      </c>
      <c r="F5261">
        <v>0</v>
      </c>
    </row>
    <row r="5262" spans="1:6" x14ac:dyDescent="0.35">
      <c r="A5262">
        <v>6</v>
      </c>
      <c r="B5262">
        <v>1984</v>
      </c>
      <c r="C5262" t="s">
        <v>1342</v>
      </c>
      <c r="D5262">
        <v>1</v>
      </c>
      <c r="E5262">
        <v>34</v>
      </c>
      <c r="F5262">
        <v>0</v>
      </c>
    </row>
    <row r="5263" spans="1:6" x14ac:dyDescent="0.35">
      <c r="A5263">
        <v>6</v>
      </c>
      <c r="B5263">
        <v>1984</v>
      </c>
      <c r="C5263" t="s">
        <v>1342</v>
      </c>
      <c r="D5263">
        <v>1</v>
      </c>
      <c r="E5263">
        <v>36</v>
      </c>
      <c r="F5263">
        <v>0</v>
      </c>
    </row>
    <row r="5264" spans="1:6" x14ac:dyDescent="0.35">
      <c r="A5264">
        <v>6</v>
      </c>
      <c r="B5264">
        <v>1984</v>
      </c>
      <c r="C5264" t="s">
        <v>1342</v>
      </c>
      <c r="D5264">
        <v>1</v>
      </c>
      <c r="E5264">
        <v>38</v>
      </c>
      <c r="F5264">
        <v>0</v>
      </c>
    </row>
    <row r="5265" spans="1:6" x14ac:dyDescent="0.35">
      <c r="A5265">
        <v>6</v>
      </c>
      <c r="B5265">
        <v>1984</v>
      </c>
      <c r="C5265" t="s">
        <v>1342</v>
      </c>
      <c r="D5265">
        <v>1</v>
      </c>
      <c r="E5265">
        <v>40</v>
      </c>
      <c r="F5265">
        <v>0</v>
      </c>
    </row>
    <row r="5266" spans="1:6" x14ac:dyDescent="0.35">
      <c r="A5266">
        <v>6</v>
      </c>
      <c r="B5266">
        <v>1984</v>
      </c>
      <c r="C5266" t="s">
        <v>1342</v>
      </c>
      <c r="D5266">
        <v>1</v>
      </c>
      <c r="E5266">
        <v>42</v>
      </c>
      <c r="F5266">
        <v>0</v>
      </c>
    </row>
    <row r="5267" spans="1:6" x14ac:dyDescent="0.35">
      <c r="A5267">
        <v>6</v>
      </c>
      <c r="B5267">
        <v>1984</v>
      </c>
      <c r="C5267" t="s">
        <v>1342</v>
      </c>
      <c r="D5267">
        <v>1</v>
      </c>
      <c r="E5267">
        <v>44</v>
      </c>
      <c r="F5267">
        <v>0</v>
      </c>
    </row>
    <row r="5268" spans="1:6" x14ac:dyDescent="0.35">
      <c r="A5268">
        <v>6</v>
      </c>
      <c r="B5268">
        <v>1984</v>
      </c>
      <c r="C5268" t="s">
        <v>1342</v>
      </c>
      <c r="D5268">
        <v>1</v>
      </c>
      <c r="E5268">
        <v>46</v>
      </c>
      <c r="F5268">
        <v>0</v>
      </c>
    </row>
    <row r="5269" spans="1:6" x14ac:dyDescent="0.35">
      <c r="A5269">
        <v>6</v>
      </c>
      <c r="B5269">
        <v>1984</v>
      </c>
      <c r="C5269" t="s">
        <v>1342</v>
      </c>
      <c r="D5269">
        <v>1</v>
      </c>
      <c r="E5269">
        <v>48</v>
      </c>
      <c r="F5269">
        <v>0</v>
      </c>
    </row>
    <row r="5270" spans="1:6" x14ac:dyDescent="0.35">
      <c r="A5270">
        <v>6</v>
      </c>
      <c r="B5270">
        <v>1984</v>
      </c>
      <c r="C5270" t="s">
        <v>1342</v>
      </c>
      <c r="D5270">
        <v>1</v>
      </c>
      <c r="E5270">
        <v>50</v>
      </c>
      <c r="F5270">
        <v>0</v>
      </c>
    </row>
    <row r="5271" spans="1:6" x14ac:dyDescent="0.35">
      <c r="A5271">
        <v>6</v>
      </c>
      <c r="B5271">
        <v>1984</v>
      </c>
      <c r="C5271" t="s">
        <v>1342</v>
      </c>
      <c r="D5271">
        <v>1</v>
      </c>
      <c r="E5271">
        <v>52</v>
      </c>
      <c r="F5271">
        <v>0</v>
      </c>
    </row>
    <row r="5272" spans="1:6" x14ac:dyDescent="0.35">
      <c r="A5272">
        <v>6</v>
      </c>
      <c r="B5272">
        <v>1984</v>
      </c>
      <c r="C5272" t="s">
        <v>1342</v>
      </c>
      <c r="D5272">
        <v>1</v>
      </c>
      <c r="E5272">
        <v>54</v>
      </c>
      <c r="F5272">
        <v>0</v>
      </c>
    </row>
    <row r="5273" spans="1:6" x14ac:dyDescent="0.35">
      <c r="A5273">
        <v>6</v>
      </c>
      <c r="B5273">
        <v>1984</v>
      </c>
      <c r="C5273" t="s">
        <v>1342</v>
      </c>
      <c r="D5273">
        <v>1</v>
      </c>
      <c r="E5273">
        <v>56</v>
      </c>
      <c r="F5273">
        <v>0</v>
      </c>
    </row>
    <row r="5274" spans="1:6" x14ac:dyDescent="0.35">
      <c r="A5274">
        <v>6</v>
      </c>
      <c r="B5274">
        <v>1984</v>
      </c>
      <c r="C5274" t="s">
        <v>1342</v>
      </c>
      <c r="D5274">
        <v>1</v>
      </c>
      <c r="E5274">
        <v>58</v>
      </c>
      <c r="F5274">
        <v>0</v>
      </c>
    </row>
    <row r="5275" spans="1:6" x14ac:dyDescent="0.35">
      <c r="A5275">
        <v>6</v>
      </c>
      <c r="B5275">
        <v>1984</v>
      </c>
      <c r="C5275" t="s">
        <v>1342</v>
      </c>
      <c r="D5275">
        <v>1</v>
      </c>
      <c r="E5275">
        <v>60</v>
      </c>
      <c r="F5275">
        <v>0</v>
      </c>
    </row>
    <row r="5276" spans="1:6" x14ac:dyDescent="0.35">
      <c r="A5276">
        <v>6</v>
      </c>
      <c r="B5276">
        <v>1984</v>
      </c>
      <c r="C5276" t="s">
        <v>1342</v>
      </c>
      <c r="D5276">
        <v>1</v>
      </c>
      <c r="E5276">
        <v>62</v>
      </c>
      <c r="F5276">
        <v>0</v>
      </c>
    </row>
    <row r="5277" spans="1:6" x14ac:dyDescent="0.35">
      <c r="A5277">
        <v>6</v>
      </c>
      <c r="B5277">
        <v>1984</v>
      </c>
      <c r="C5277" t="s">
        <v>1342</v>
      </c>
      <c r="D5277">
        <v>1</v>
      </c>
      <c r="E5277">
        <v>64</v>
      </c>
      <c r="F5277">
        <v>0</v>
      </c>
    </row>
    <row r="5278" spans="1:6" x14ac:dyDescent="0.35">
      <c r="A5278">
        <v>6</v>
      </c>
      <c r="B5278">
        <v>1984</v>
      </c>
      <c r="C5278" t="s">
        <v>1342</v>
      </c>
      <c r="D5278">
        <v>1</v>
      </c>
      <c r="E5278">
        <v>66</v>
      </c>
      <c r="F5278">
        <v>0</v>
      </c>
    </row>
    <row r="5279" spans="1:6" x14ac:dyDescent="0.35">
      <c r="A5279">
        <v>6</v>
      </c>
      <c r="B5279">
        <v>1984</v>
      </c>
      <c r="C5279" t="s">
        <v>1342</v>
      </c>
      <c r="D5279">
        <v>1</v>
      </c>
      <c r="E5279">
        <v>68</v>
      </c>
      <c r="F5279">
        <v>0</v>
      </c>
    </row>
    <row r="5280" spans="1:6" x14ac:dyDescent="0.35">
      <c r="A5280">
        <v>6</v>
      </c>
      <c r="B5280">
        <v>1984</v>
      </c>
      <c r="C5280" t="s">
        <v>1342</v>
      </c>
      <c r="D5280">
        <v>1</v>
      </c>
      <c r="E5280">
        <v>70</v>
      </c>
      <c r="F5280">
        <v>0</v>
      </c>
    </row>
    <row r="5281" spans="1:6" x14ac:dyDescent="0.35">
      <c r="A5281">
        <v>6</v>
      </c>
      <c r="B5281">
        <v>1984</v>
      </c>
      <c r="C5281" t="s">
        <v>1342</v>
      </c>
      <c r="D5281">
        <v>1</v>
      </c>
      <c r="E5281">
        <v>72</v>
      </c>
      <c r="F5281">
        <v>0</v>
      </c>
    </row>
    <row r="5282" spans="1:6" x14ac:dyDescent="0.35">
      <c r="A5282">
        <v>6</v>
      </c>
      <c r="B5282">
        <v>1984</v>
      </c>
      <c r="C5282" t="s">
        <v>1342</v>
      </c>
      <c r="D5282">
        <v>1</v>
      </c>
      <c r="E5282">
        <v>74</v>
      </c>
      <c r="F5282">
        <v>0</v>
      </c>
    </row>
    <row r="5283" spans="1:6" x14ac:dyDescent="0.35">
      <c r="A5283">
        <v>6</v>
      </c>
      <c r="B5283">
        <v>1984</v>
      </c>
      <c r="C5283" t="s">
        <v>1342</v>
      </c>
      <c r="D5283">
        <v>1</v>
      </c>
      <c r="E5283">
        <v>76</v>
      </c>
      <c r="F5283">
        <v>0</v>
      </c>
    </row>
    <row r="5284" spans="1:6" x14ac:dyDescent="0.35">
      <c r="A5284">
        <v>6</v>
      </c>
      <c r="B5284">
        <v>1984</v>
      </c>
      <c r="C5284" t="s">
        <v>1342</v>
      </c>
      <c r="D5284">
        <v>1</v>
      </c>
      <c r="E5284">
        <v>78</v>
      </c>
      <c r="F5284">
        <v>0</v>
      </c>
    </row>
    <row r="5285" spans="1:6" x14ac:dyDescent="0.35">
      <c r="A5285">
        <v>6</v>
      </c>
      <c r="B5285">
        <v>1984</v>
      </c>
      <c r="C5285" t="s">
        <v>1342</v>
      </c>
      <c r="D5285">
        <v>1</v>
      </c>
      <c r="E5285">
        <v>80</v>
      </c>
      <c r="F5285">
        <v>0</v>
      </c>
    </row>
    <row r="5286" spans="1:6" x14ac:dyDescent="0.35">
      <c r="A5286">
        <v>6</v>
      </c>
      <c r="B5286">
        <v>1984</v>
      </c>
      <c r="C5286" t="s">
        <v>1342</v>
      </c>
      <c r="D5286">
        <v>1</v>
      </c>
      <c r="E5286">
        <v>82</v>
      </c>
      <c r="F5286">
        <v>0</v>
      </c>
    </row>
    <row r="5287" spans="1:6" x14ac:dyDescent="0.35">
      <c r="A5287">
        <v>6</v>
      </c>
      <c r="B5287">
        <v>1984</v>
      </c>
      <c r="C5287" t="s">
        <v>1342</v>
      </c>
      <c r="D5287">
        <v>1</v>
      </c>
      <c r="E5287">
        <v>84</v>
      </c>
      <c r="F5287">
        <v>0</v>
      </c>
    </row>
    <row r="5288" spans="1:6" x14ac:dyDescent="0.35">
      <c r="A5288">
        <v>6</v>
      </c>
      <c r="B5288">
        <v>1984</v>
      </c>
      <c r="C5288" t="s">
        <v>1342</v>
      </c>
      <c r="D5288">
        <v>1</v>
      </c>
      <c r="E5288">
        <v>86</v>
      </c>
      <c r="F5288">
        <v>0</v>
      </c>
    </row>
    <row r="5289" spans="1:6" x14ac:dyDescent="0.35">
      <c r="A5289">
        <v>6</v>
      </c>
      <c r="B5289">
        <v>1984</v>
      </c>
      <c r="C5289" t="s">
        <v>1342</v>
      </c>
      <c r="D5289">
        <v>1</v>
      </c>
      <c r="E5289">
        <v>88</v>
      </c>
      <c r="F5289">
        <v>0</v>
      </c>
    </row>
    <row r="5290" spans="1:6" x14ac:dyDescent="0.35">
      <c r="A5290">
        <v>6</v>
      </c>
      <c r="B5290">
        <v>1984</v>
      </c>
      <c r="C5290" t="s">
        <v>1342</v>
      </c>
      <c r="D5290">
        <v>1</v>
      </c>
      <c r="E5290">
        <v>90</v>
      </c>
      <c r="F5290">
        <v>0</v>
      </c>
    </row>
    <row r="5291" spans="1:6" x14ac:dyDescent="0.35">
      <c r="A5291">
        <v>6</v>
      </c>
      <c r="B5291">
        <v>1984</v>
      </c>
      <c r="C5291" t="s">
        <v>1342</v>
      </c>
      <c r="D5291">
        <v>1</v>
      </c>
      <c r="E5291">
        <v>92</v>
      </c>
      <c r="F5291">
        <v>0</v>
      </c>
    </row>
    <row r="5292" spans="1:6" x14ac:dyDescent="0.35">
      <c r="A5292">
        <v>6</v>
      </c>
      <c r="B5292">
        <v>1984</v>
      </c>
      <c r="C5292" t="s">
        <v>1342</v>
      </c>
      <c r="D5292">
        <v>1</v>
      </c>
      <c r="E5292">
        <v>94</v>
      </c>
      <c r="F5292">
        <v>0</v>
      </c>
    </row>
    <row r="5293" spans="1:6" x14ac:dyDescent="0.35">
      <c r="A5293">
        <v>6</v>
      </c>
      <c r="B5293">
        <v>1985</v>
      </c>
      <c r="C5293" t="s">
        <v>1342</v>
      </c>
      <c r="D5293">
        <v>1</v>
      </c>
      <c r="E5293">
        <v>4</v>
      </c>
      <c r="F5293">
        <v>1.6929E-4</v>
      </c>
    </row>
    <row r="5294" spans="1:6" x14ac:dyDescent="0.35">
      <c r="A5294">
        <v>6</v>
      </c>
      <c r="B5294">
        <v>1985</v>
      </c>
      <c r="C5294" t="s">
        <v>1342</v>
      </c>
      <c r="D5294">
        <v>1</v>
      </c>
      <c r="E5294">
        <v>6</v>
      </c>
      <c r="F5294">
        <v>3.3180900000000002E-4</v>
      </c>
    </row>
    <row r="5295" spans="1:6" x14ac:dyDescent="0.35">
      <c r="A5295">
        <v>6</v>
      </c>
      <c r="B5295">
        <v>1985</v>
      </c>
      <c r="C5295" t="s">
        <v>1342</v>
      </c>
      <c r="D5295">
        <v>1</v>
      </c>
      <c r="E5295">
        <v>8</v>
      </c>
      <c r="F5295">
        <v>6.7221499999999999E-4</v>
      </c>
    </row>
    <row r="5296" spans="1:6" x14ac:dyDescent="0.35">
      <c r="A5296">
        <v>6</v>
      </c>
      <c r="B5296">
        <v>1985</v>
      </c>
      <c r="C5296" t="s">
        <v>1342</v>
      </c>
      <c r="D5296">
        <v>1</v>
      </c>
      <c r="E5296">
        <v>10</v>
      </c>
      <c r="F5296">
        <v>1.3182199999999999E-3</v>
      </c>
    </row>
    <row r="5297" spans="1:6" x14ac:dyDescent="0.35">
      <c r="A5297">
        <v>6</v>
      </c>
      <c r="B5297">
        <v>1985</v>
      </c>
      <c r="C5297" t="s">
        <v>1342</v>
      </c>
      <c r="D5297">
        <v>1</v>
      </c>
      <c r="E5297">
        <v>12</v>
      </c>
      <c r="F5297">
        <v>2.5022199999999999E-3</v>
      </c>
    </row>
    <row r="5298" spans="1:6" x14ac:dyDescent="0.35">
      <c r="A5298">
        <v>6</v>
      </c>
      <c r="B5298">
        <v>1985</v>
      </c>
      <c r="C5298" t="s">
        <v>1342</v>
      </c>
      <c r="D5298">
        <v>1</v>
      </c>
      <c r="E5298">
        <v>14</v>
      </c>
      <c r="F5298">
        <v>4.5974900000000001E-3</v>
      </c>
    </row>
    <row r="5299" spans="1:6" x14ac:dyDescent="0.35">
      <c r="A5299">
        <v>6</v>
      </c>
      <c r="B5299">
        <v>1985</v>
      </c>
      <c r="C5299" t="s">
        <v>1342</v>
      </c>
      <c r="D5299">
        <v>1</v>
      </c>
      <c r="E5299">
        <v>16</v>
      </c>
      <c r="F5299">
        <v>8.1766400000000006E-3</v>
      </c>
    </row>
    <row r="5300" spans="1:6" x14ac:dyDescent="0.35">
      <c r="A5300">
        <v>6</v>
      </c>
      <c r="B5300">
        <v>1985</v>
      </c>
      <c r="C5300" t="s">
        <v>1342</v>
      </c>
      <c r="D5300">
        <v>1</v>
      </c>
      <c r="E5300">
        <v>18</v>
      </c>
      <c r="F5300">
        <v>1.4076200000000001E-2</v>
      </c>
    </row>
    <row r="5301" spans="1:6" x14ac:dyDescent="0.35">
      <c r="A5301">
        <v>6</v>
      </c>
      <c r="B5301">
        <v>1985</v>
      </c>
      <c r="C5301" t="s">
        <v>1342</v>
      </c>
      <c r="D5301">
        <v>1</v>
      </c>
      <c r="E5301">
        <v>20</v>
      </c>
      <c r="F5301">
        <v>2.3456100000000001E-2</v>
      </c>
    </row>
    <row r="5302" spans="1:6" x14ac:dyDescent="0.35">
      <c r="A5302">
        <v>6</v>
      </c>
      <c r="B5302">
        <v>1985</v>
      </c>
      <c r="C5302" t="s">
        <v>1342</v>
      </c>
      <c r="D5302">
        <v>1</v>
      </c>
      <c r="E5302">
        <v>22</v>
      </c>
      <c r="F5302">
        <v>3.7834199999999998E-2</v>
      </c>
    </row>
    <row r="5303" spans="1:6" x14ac:dyDescent="0.35">
      <c r="A5303">
        <v>6</v>
      </c>
      <c r="B5303">
        <v>1985</v>
      </c>
      <c r="C5303" t="s">
        <v>1342</v>
      </c>
      <c r="D5303">
        <v>1</v>
      </c>
      <c r="E5303">
        <v>24</v>
      </c>
      <c r="F5303">
        <v>5.9070499999999998E-2</v>
      </c>
    </row>
    <row r="5304" spans="1:6" x14ac:dyDescent="0.35">
      <c r="A5304">
        <v>6</v>
      </c>
      <c r="B5304">
        <v>1985</v>
      </c>
      <c r="C5304" t="s">
        <v>1342</v>
      </c>
      <c r="D5304">
        <v>1</v>
      </c>
      <c r="E5304">
        <v>26</v>
      </c>
      <c r="F5304">
        <v>8.9271900000000001E-2</v>
      </c>
    </row>
    <row r="5305" spans="1:6" x14ac:dyDescent="0.35">
      <c r="A5305">
        <v>6</v>
      </c>
      <c r="B5305">
        <v>1985</v>
      </c>
      <c r="C5305" t="s">
        <v>1342</v>
      </c>
      <c r="D5305">
        <v>1</v>
      </c>
      <c r="E5305">
        <v>28</v>
      </c>
      <c r="F5305">
        <v>0.13059200000000001</v>
      </c>
    </row>
    <row r="5306" spans="1:6" x14ac:dyDescent="0.35">
      <c r="A5306">
        <v>6</v>
      </c>
      <c r="B5306">
        <v>1985</v>
      </c>
      <c r="C5306" t="s">
        <v>1342</v>
      </c>
      <c r="D5306">
        <v>1</v>
      </c>
      <c r="E5306">
        <v>30</v>
      </c>
      <c r="F5306">
        <v>0.184917</v>
      </c>
    </row>
    <row r="5307" spans="1:6" x14ac:dyDescent="0.35">
      <c r="A5307">
        <v>6</v>
      </c>
      <c r="B5307">
        <v>1985</v>
      </c>
      <c r="C5307" t="s">
        <v>1342</v>
      </c>
      <c r="D5307">
        <v>1</v>
      </c>
      <c r="E5307">
        <v>32</v>
      </c>
      <c r="F5307">
        <v>0.25345200000000001</v>
      </c>
    </row>
    <row r="5308" spans="1:6" x14ac:dyDescent="0.35">
      <c r="A5308">
        <v>6</v>
      </c>
      <c r="B5308">
        <v>1985</v>
      </c>
      <c r="C5308" t="s">
        <v>1342</v>
      </c>
      <c r="D5308">
        <v>1</v>
      </c>
      <c r="E5308">
        <v>34</v>
      </c>
      <c r="F5308">
        <v>0.33625699999999997</v>
      </c>
    </row>
    <row r="5309" spans="1:6" x14ac:dyDescent="0.35">
      <c r="A5309">
        <v>6</v>
      </c>
      <c r="B5309">
        <v>1985</v>
      </c>
      <c r="C5309" t="s">
        <v>1342</v>
      </c>
      <c r="D5309">
        <v>1</v>
      </c>
      <c r="E5309">
        <v>36</v>
      </c>
      <c r="F5309">
        <v>0.43182199999999998</v>
      </c>
    </row>
    <row r="5310" spans="1:6" x14ac:dyDescent="0.35">
      <c r="A5310">
        <v>6</v>
      </c>
      <c r="B5310">
        <v>1985</v>
      </c>
      <c r="C5310" t="s">
        <v>1342</v>
      </c>
      <c r="D5310">
        <v>1</v>
      </c>
      <c r="E5310">
        <v>38</v>
      </c>
      <c r="F5310">
        <v>0.53678099999999995</v>
      </c>
    </row>
    <row r="5311" spans="1:6" x14ac:dyDescent="0.35">
      <c r="A5311">
        <v>6</v>
      </c>
      <c r="B5311">
        <v>1985</v>
      </c>
      <c r="C5311" t="s">
        <v>1342</v>
      </c>
      <c r="D5311">
        <v>1</v>
      </c>
      <c r="E5311">
        <v>40</v>
      </c>
      <c r="F5311">
        <v>0.64587300000000003</v>
      </c>
    </row>
    <row r="5312" spans="1:6" x14ac:dyDescent="0.35">
      <c r="A5312">
        <v>6</v>
      </c>
      <c r="B5312">
        <v>1985</v>
      </c>
      <c r="C5312" t="s">
        <v>1342</v>
      </c>
      <c r="D5312">
        <v>1</v>
      </c>
      <c r="E5312">
        <v>42</v>
      </c>
      <c r="F5312">
        <v>0.75223700000000004</v>
      </c>
    </row>
    <row r="5313" spans="1:6" x14ac:dyDescent="0.35">
      <c r="A5313">
        <v>6</v>
      </c>
      <c r="B5313">
        <v>1985</v>
      </c>
      <c r="C5313" t="s">
        <v>1342</v>
      </c>
      <c r="D5313">
        <v>1</v>
      </c>
      <c r="E5313">
        <v>44</v>
      </c>
      <c r="F5313">
        <v>0.84804900000000005</v>
      </c>
    </row>
    <row r="5314" spans="1:6" x14ac:dyDescent="0.35">
      <c r="A5314">
        <v>6</v>
      </c>
      <c r="B5314">
        <v>1985</v>
      </c>
      <c r="C5314" t="s">
        <v>1342</v>
      </c>
      <c r="D5314">
        <v>1</v>
      </c>
      <c r="E5314">
        <v>46</v>
      </c>
      <c r="F5314">
        <v>0.92543299999999995</v>
      </c>
    </row>
    <row r="5315" spans="1:6" x14ac:dyDescent="0.35">
      <c r="A5315">
        <v>6</v>
      </c>
      <c r="B5315">
        <v>1985</v>
      </c>
      <c r="C5315" t="s">
        <v>1342</v>
      </c>
      <c r="D5315">
        <v>1</v>
      </c>
      <c r="E5315">
        <v>48</v>
      </c>
      <c r="F5315">
        <v>0.977522</v>
      </c>
    </row>
    <row r="5316" spans="1:6" x14ac:dyDescent="0.35">
      <c r="A5316">
        <v>6</v>
      </c>
      <c r="B5316">
        <v>1985</v>
      </c>
      <c r="C5316" t="s">
        <v>1342</v>
      </c>
      <c r="D5316">
        <v>1</v>
      </c>
      <c r="E5316">
        <v>50</v>
      </c>
      <c r="F5316">
        <v>0.99946500000000005</v>
      </c>
    </row>
    <row r="5317" spans="1:6" x14ac:dyDescent="0.35">
      <c r="A5317">
        <v>6</v>
      </c>
      <c r="B5317">
        <v>1985</v>
      </c>
      <c r="C5317" t="s">
        <v>1342</v>
      </c>
      <c r="D5317">
        <v>1</v>
      </c>
      <c r="E5317">
        <v>52</v>
      </c>
      <c r="F5317">
        <v>1</v>
      </c>
    </row>
    <row r="5318" spans="1:6" x14ac:dyDescent="0.35">
      <c r="A5318">
        <v>6</v>
      </c>
      <c r="B5318">
        <v>1985</v>
      </c>
      <c r="C5318" t="s">
        <v>1342</v>
      </c>
      <c r="D5318">
        <v>1</v>
      </c>
      <c r="E5318">
        <v>54</v>
      </c>
      <c r="F5318">
        <v>0.99998500000000001</v>
      </c>
    </row>
    <row r="5319" spans="1:6" x14ac:dyDescent="0.35">
      <c r="A5319">
        <v>6</v>
      </c>
      <c r="B5319">
        <v>1985</v>
      </c>
      <c r="C5319" t="s">
        <v>1342</v>
      </c>
      <c r="D5319">
        <v>1</v>
      </c>
      <c r="E5319">
        <v>56</v>
      </c>
      <c r="F5319">
        <v>0.999942</v>
      </c>
    </row>
    <row r="5320" spans="1:6" x14ac:dyDescent="0.35">
      <c r="A5320">
        <v>6</v>
      </c>
      <c r="B5320">
        <v>1985</v>
      </c>
      <c r="C5320" t="s">
        <v>1342</v>
      </c>
      <c r="D5320">
        <v>1</v>
      </c>
      <c r="E5320">
        <v>58</v>
      </c>
      <c r="F5320">
        <v>0.99990400000000002</v>
      </c>
    </row>
    <row r="5321" spans="1:6" x14ac:dyDescent="0.35">
      <c r="A5321">
        <v>6</v>
      </c>
      <c r="B5321">
        <v>1985</v>
      </c>
      <c r="C5321" t="s">
        <v>1342</v>
      </c>
      <c r="D5321">
        <v>1</v>
      </c>
      <c r="E5321">
        <v>60</v>
      </c>
      <c r="F5321">
        <v>0.999884</v>
      </c>
    </row>
    <row r="5322" spans="1:6" x14ac:dyDescent="0.35">
      <c r="A5322">
        <v>6</v>
      </c>
      <c r="B5322">
        <v>1985</v>
      </c>
      <c r="C5322" t="s">
        <v>1342</v>
      </c>
      <c r="D5322">
        <v>1</v>
      </c>
      <c r="E5322">
        <v>62</v>
      </c>
      <c r="F5322">
        <v>0.99987800000000004</v>
      </c>
    </row>
    <row r="5323" spans="1:6" x14ac:dyDescent="0.35">
      <c r="A5323">
        <v>6</v>
      </c>
      <c r="B5323">
        <v>1985</v>
      </c>
      <c r="C5323" t="s">
        <v>1342</v>
      </c>
      <c r="D5323">
        <v>1</v>
      </c>
      <c r="E5323">
        <v>64</v>
      </c>
      <c r="F5323">
        <v>0.99987700000000002</v>
      </c>
    </row>
    <row r="5324" spans="1:6" x14ac:dyDescent="0.35">
      <c r="A5324">
        <v>6</v>
      </c>
      <c r="B5324">
        <v>1985</v>
      </c>
      <c r="C5324" t="s">
        <v>1342</v>
      </c>
      <c r="D5324">
        <v>1</v>
      </c>
      <c r="E5324">
        <v>66</v>
      </c>
      <c r="F5324">
        <v>0.99987700000000002</v>
      </c>
    </row>
    <row r="5325" spans="1:6" x14ac:dyDescent="0.35">
      <c r="A5325">
        <v>6</v>
      </c>
      <c r="B5325">
        <v>1985</v>
      </c>
      <c r="C5325" t="s">
        <v>1342</v>
      </c>
      <c r="D5325">
        <v>1</v>
      </c>
      <c r="E5325">
        <v>68</v>
      </c>
      <c r="F5325">
        <v>0.99987700000000002</v>
      </c>
    </row>
    <row r="5326" spans="1:6" x14ac:dyDescent="0.35">
      <c r="A5326">
        <v>6</v>
      </c>
      <c r="B5326">
        <v>1985</v>
      </c>
      <c r="C5326" t="s">
        <v>1342</v>
      </c>
      <c r="D5326">
        <v>1</v>
      </c>
      <c r="E5326">
        <v>70</v>
      </c>
      <c r="F5326">
        <v>0.99987700000000002</v>
      </c>
    </row>
    <row r="5327" spans="1:6" x14ac:dyDescent="0.35">
      <c r="A5327">
        <v>6</v>
      </c>
      <c r="B5327">
        <v>1985</v>
      </c>
      <c r="C5327" t="s">
        <v>1342</v>
      </c>
      <c r="D5327">
        <v>1</v>
      </c>
      <c r="E5327">
        <v>72</v>
      </c>
      <c r="F5327">
        <v>0.99987700000000002</v>
      </c>
    </row>
    <row r="5328" spans="1:6" x14ac:dyDescent="0.35">
      <c r="A5328">
        <v>6</v>
      </c>
      <c r="B5328">
        <v>1985</v>
      </c>
      <c r="C5328" t="s">
        <v>1342</v>
      </c>
      <c r="D5328">
        <v>1</v>
      </c>
      <c r="E5328">
        <v>74</v>
      </c>
      <c r="F5328">
        <v>0.99987700000000002</v>
      </c>
    </row>
    <row r="5329" spans="1:6" x14ac:dyDescent="0.35">
      <c r="A5329">
        <v>6</v>
      </c>
      <c r="B5329">
        <v>1985</v>
      </c>
      <c r="C5329" t="s">
        <v>1342</v>
      </c>
      <c r="D5329">
        <v>1</v>
      </c>
      <c r="E5329">
        <v>76</v>
      </c>
      <c r="F5329">
        <v>0.99987700000000002</v>
      </c>
    </row>
    <row r="5330" spans="1:6" x14ac:dyDescent="0.35">
      <c r="A5330">
        <v>6</v>
      </c>
      <c r="B5330">
        <v>1985</v>
      </c>
      <c r="C5330" t="s">
        <v>1342</v>
      </c>
      <c r="D5330">
        <v>1</v>
      </c>
      <c r="E5330">
        <v>78</v>
      </c>
      <c r="F5330">
        <v>0.99987700000000002</v>
      </c>
    </row>
    <row r="5331" spans="1:6" x14ac:dyDescent="0.35">
      <c r="A5331">
        <v>6</v>
      </c>
      <c r="B5331">
        <v>1985</v>
      </c>
      <c r="C5331" t="s">
        <v>1342</v>
      </c>
      <c r="D5331">
        <v>1</v>
      </c>
      <c r="E5331">
        <v>80</v>
      </c>
      <c r="F5331">
        <v>0.99987700000000002</v>
      </c>
    </row>
    <row r="5332" spans="1:6" x14ac:dyDescent="0.35">
      <c r="A5332">
        <v>6</v>
      </c>
      <c r="B5332">
        <v>1985</v>
      </c>
      <c r="C5332" t="s">
        <v>1342</v>
      </c>
      <c r="D5332">
        <v>1</v>
      </c>
      <c r="E5332">
        <v>82</v>
      </c>
      <c r="F5332">
        <v>0.99987700000000002</v>
      </c>
    </row>
    <row r="5333" spans="1:6" x14ac:dyDescent="0.35">
      <c r="A5333">
        <v>6</v>
      </c>
      <c r="B5333">
        <v>1985</v>
      </c>
      <c r="C5333" t="s">
        <v>1342</v>
      </c>
      <c r="D5333">
        <v>1</v>
      </c>
      <c r="E5333">
        <v>84</v>
      </c>
      <c r="F5333">
        <v>0.99987700000000002</v>
      </c>
    </row>
    <row r="5334" spans="1:6" x14ac:dyDescent="0.35">
      <c r="A5334">
        <v>6</v>
      </c>
      <c r="B5334">
        <v>1985</v>
      </c>
      <c r="C5334" t="s">
        <v>1342</v>
      </c>
      <c r="D5334">
        <v>1</v>
      </c>
      <c r="E5334">
        <v>86</v>
      </c>
      <c r="F5334">
        <v>0.99987700000000002</v>
      </c>
    </row>
    <row r="5335" spans="1:6" x14ac:dyDescent="0.35">
      <c r="A5335">
        <v>6</v>
      </c>
      <c r="B5335">
        <v>1985</v>
      </c>
      <c r="C5335" t="s">
        <v>1342</v>
      </c>
      <c r="D5335">
        <v>1</v>
      </c>
      <c r="E5335">
        <v>88</v>
      </c>
      <c r="F5335">
        <v>0.99987700000000002</v>
      </c>
    </row>
    <row r="5336" spans="1:6" x14ac:dyDescent="0.35">
      <c r="A5336">
        <v>6</v>
      </c>
      <c r="B5336">
        <v>1985</v>
      </c>
      <c r="C5336" t="s">
        <v>1342</v>
      </c>
      <c r="D5336">
        <v>1</v>
      </c>
      <c r="E5336">
        <v>90</v>
      </c>
      <c r="F5336">
        <v>0.99987700000000002</v>
      </c>
    </row>
    <row r="5337" spans="1:6" x14ac:dyDescent="0.35">
      <c r="A5337">
        <v>6</v>
      </c>
      <c r="B5337">
        <v>1985</v>
      </c>
      <c r="C5337" t="s">
        <v>1342</v>
      </c>
      <c r="D5337">
        <v>1</v>
      </c>
      <c r="E5337">
        <v>92</v>
      </c>
      <c r="F5337">
        <v>0.99987700000000002</v>
      </c>
    </row>
    <row r="5338" spans="1:6" x14ac:dyDescent="0.35">
      <c r="A5338">
        <v>6</v>
      </c>
      <c r="B5338">
        <v>1985</v>
      </c>
      <c r="C5338" t="s">
        <v>1342</v>
      </c>
      <c r="D5338">
        <v>1</v>
      </c>
      <c r="E5338">
        <v>94</v>
      </c>
      <c r="F5338">
        <v>0.99987700000000002</v>
      </c>
    </row>
    <row r="5339" spans="1:6" x14ac:dyDescent="0.35">
      <c r="A5339">
        <v>6</v>
      </c>
      <c r="B5339">
        <v>1985</v>
      </c>
      <c r="C5339" t="s">
        <v>1343</v>
      </c>
      <c r="D5339">
        <v>1</v>
      </c>
      <c r="E5339">
        <v>0</v>
      </c>
      <c r="F5339">
        <v>0</v>
      </c>
    </row>
    <row r="5340" spans="1:6" x14ac:dyDescent="0.35">
      <c r="A5340">
        <v>6</v>
      </c>
      <c r="B5340">
        <v>1985</v>
      </c>
      <c r="C5340" t="s">
        <v>1343</v>
      </c>
      <c r="D5340">
        <v>1</v>
      </c>
      <c r="E5340">
        <v>1</v>
      </c>
      <c r="F5340">
        <v>1</v>
      </c>
    </row>
    <row r="5341" spans="1:6" x14ac:dyDescent="0.35">
      <c r="A5341">
        <v>6</v>
      </c>
      <c r="B5341">
        <v>1985</v>
      </c>
      <c r="C5341" t="s">
        <v>1343</v>
      </c>
      <c r="D5341">
        <v>1</v>
      </c>
      <c r="E5341">
        <v>2</v>
      </c>
      <c r="F5341">
        <v>1</v>
      </c>
    </row>
    <row r="5342" spans="1:6" x14ac:dyDescent="0.35">
      <c r="A5342">
        <v>6</v>
      </c>
      <c r="B5342">
        <v>1985</v>
      </c>
      <c r="C5342" t="s">
        <v>1343</v>
      </c>
      <c r="D5342">
        <v>1</v>
      </c>
      <c r="E5342">
        <v>3</v>
      </c>
      <c r="F5342">
        <v>1</v>
      </c>
    </row>
    <row r="5343" spans="1:6" x14ac:dyDescent="0.35">
      <c r="A5343">
        <v>6</v>
      </c>
      <c r="B5343">
        <v>1985</v>
      </c>
      <c r="C5343" t="s">
        <v>1343</v>
      </c>
      <c r="D5343">
        <v>1</v>
      </c>
      <c r="E5343">
        <v>4</v>
      </c>
      <c r="F5343">
        <v>1</v>
      </c>
    </row>
    <row r="5344" spans="1:6" x14ac:dyDescent="0.35">
      <c r="A5344">
        <v>6</v>
      </c>
      <c r="B5344">
        <v>1985</v>
      </c>
      <c r="C5344" t="s">
        <v>1343</v>
      </c>
      <c r="D5344">
        <v>1</v>
      </c>
      <c r="E5344">
        <v>5</v>
      </c>
      <c r="F5344">
        <v>1</v>
      </c>
    </row>
    <row r="5345" spans="1:6" x14ac:dyDescent="0.35">
      <c r="A5345">
        <v>6</v>
      </c>
      <c r="B5345">
        <v>1985</v>
      </c>
      <c r="C5345" t="s">
        <v>1343</v>
      </c>
      <c r="D5345">
        <v>1</v>
      </c>
      <c r="E5345">
        <v>6</v>
      </c>
      <c r="F5345">
        <v>1</v>
      </c>
    </row>
    <row r="5346" spans="1:6" x14ac:dyDescent="0.35">
      <c r="A5346">
        <v>6</v>
      </c>
      <c r="B5346">
        <v>1985</v>
      </c>
      <c r="C5346" t="s">
        <v>1343</v>
      </c>
      <c r="D5346">
        <v>1</v>
      </c>
      <c r="E5346">
        <v>7</v>
      </c>
      <c r="F5346">
        <v>1</v>
      </c>
    </row>
    <row r="5347" spans="1:6" x14ac:dyDescent="0.35">
      <c r="A5347">
        <v>6</v>
      </c>
      <c r="B5347">
        <v>1985</v>
      </c>
      <c r="C5347" t="s">
        <v>1343</v>
      </c>
      <c r="D5347">
        <v>1</v>
      </c>
      <c r="E5347">
        <v>8</v>
      </c>
      <c r="F5347">
        <v>1</v>
      </c>
    </row>
    <row r="5348" spans="1:6" x14ac:dyDescent="0.35">
      <c r="A5348">
        <v>6</v>
      </c>
      <c r="B5348">
        <v>1985</v>
      </c>
      <c r="C5348" t="s">
        <v>1343</v>
      </c>
      <c r="D5348">
        <v>1</v>
      </c>
      <c r="E5348">
        <v>9</v>
      </c>
      <c r="F5348">
        <v>1</v>
      </c>
    </row>
    <row r="5349" spans="1:6" x14ac:dyDescent="0.35">
      <c r="A5349">
        <v>6</v>
      </c>
      <c r="B5349">
        <v>1985</v>
      </c>
      <c r="C5349" t="s">
        <v>1343</v>
      </c>
      <c r="D5349">
        <v>1</v>
      </c>
      <c r="E5349">
        <v>10</v>
      </c>
      <c r="F5349">
        <v>1</v>
      </c>
    </row>
    <row r="5350" spans="1:6" x14ac:dyDescent="0.35">
      <c r="A5350">
        <v>6</v>
      </c>
      <c r="B5350">
        <v>1985</v>
      </c>
      <c r="C5350" t="s">
        <v>1343</v>
      </c>
      <c r="D5350">
        <v>1</v>
      </c>
      <c r="E5350">
        <v>11</v>
      </c>
      <c r="F5350">
        <v>1</v>
      </c>
    </row>
    <row r="5351" spans="1:6" x14ac:dyDescent="0.35">
      <c r="A5351">
        <v>6</v>
      </c>
      <c r="B5351">
        <v>1985</v>
      </c>
      <c r="C5351" t="s">
        <v>1343</v>
      </c>
      <c r="D5351">
        <v>1</v>
      </c>
      <c r="E5351">
        <v>12</v>
      </c>
      <c r="F5351">
        <v>1</v>
      </c>
    </row>
    <row r="5352" spans="1:6" x14ac:dyDescent="0.35">
      <c r="A5352">
        <v>6</v>
      </c>
      <c r="B5352">
        <v>1985</v>
      </c>
      <c r="C5352" t="s">
        <v>1343</v>
      </c>
      <c r="D5352">
        <v>1</v>
      </c>
      <c r="E5352">
        <v>13</v>
      </c>
      <c r="F5352">
        <v>1</v>
      </c>
    </row>
    <row r="5353" spans="1:6" x14ac:dyDescent="0.35">
      <c r="A5353">
        <v>6</v>
      </c>
      <c r="B5353">
        <v>1985</v>
      </c>
      <c r="C5353" t="s">
        <v>1343</v>
      </c>
      <c r="D5353">
        <v>1</v>
      </c>
      <c r="E5353">
        <v>14</v>
      </c>
      <c r="F5353">
        <v>1</v>
      </c>
    </row>
    <row r="5354" spans="1:6" x14ac:dyDescent="0.35">
      <c r="A5354">
        <v>6</v>
      </c>
      <c r="B5354">
        <v>1985</v>
      </c>
      <c r="C5354" t="s">
        <v>1343</v>
      </c>
      <c r="D5354">
        <v>1</v>
      </c>
      <c r="E5354">
        <v>15</v>
      </c>
      <c r="F5354">
        <v>1</v>
      </c>
    </row>
    <row r="5355" spans="1:6" x14ac:dyDescent="0.35">
      <c r="A5355">
        <v>6</v>
      </c>
      <c r="B5355">
        <v>1985</v>
      </c>
      <c r="C5355" t="s">
        <v>1343</v>
      </c>
      <c r="D5355">
        <v>1</v>
      </c>
      <c r="E5355">
        <v>16</v>
      </c>
      <c r="F5355">
        <v>1</v>
      </c>
    </row>
    <row r="5356" spans="1:6" x14ac:dyDescent="0.35">
      <c r="A5356">
        <v>6</v>
      </c>
      <c r="B5356">
        <v>1985</v>
      </c>
      <c r="C5356" t="s">
        <v>1343</v>
      </c>
      <c r="D5356">
        <v>1</v>
      </c>
      <c r="E5356">
        <v>17</v>
      </c>
      <c r="F5356">
        <v>1</v>
      </c>
    </row>
    <row r="5357" spans="1:6" x14ac:dyDescent="0.35">
      <c r="A5357">
        <v>6</v>
      </c>
      <c r="B5357">
        <v>1985</v>
      </c>
      <c r="C5357" t="s">
        <v>1343</v>
      </c>
      <c r="D5357">
        <v>1</v>
      </c>
      <c r="E5357">
        <v>18</v>
      </c>
      <c r="F5357">
        <v>1</v>
      </c>
    </row>
    <row r="5358" spans="1:6" x14ac:dyDescent="0.35">
      <c r="A5358">
        <v>6</v>
      </c>
      <c r="B5358">
        <v>1985</v>
      </c>
      <c r="C5358" t="s">
        <v>1343</v>
      </c>
      <c r="D5358">
        <v>1</v>
      </c>
      <c r="E5358">
        <v>19</v>
      </c>
      <c r="F5358">
        <v>1</v>
      </c>
    </row>
    <row r="5359" spans="1:6" x14ac:dyDescent="0.35">
      <c r="A5359">
        <v>6</v>
      </c>
      <c r="B5359">
        <v>1985</v>
      </c>
      <c r="C5359" t="s">
        <v>1343</v>
      </c>
      <c r="D5359">
        <v>1</v>
      </c>
      <c r="E5359">
        <v>20</v>
      </c>
      <c r="F5359">
        <v>1</v>
      </c>
    </row>
    <row r="5360" spans="1:6" x14ac:dyDescent="0.35">
      <c r="A5360">
        <v>6</v>
      </c>
      <c r="B5360">
        <v>1985</v>
      </c>
      <c r="C5360" t="s">
        <v>1343</v>
      </c>
      <c r="D5360">
        <v>1</v>
      </c>
      <c r="E5360">
        <v>21</v>
      </c>
      <c r="F5360">
        <v>1</v>
      </c>
    </row>
    <row r="5361" spans="1:6" x14ac:dyDescent="0.35">
      <c r="A5361">
        <v>6</v>
      </c>
      <c r="B5361">
        <v>1985</v>
      </c>
      <c r="C5361" t="s">
        <v>1343</v>
      </c>
      <c r="D5361">
        <v>1</v>
      </c>
      <c r="E5361">
        <v>22</v>
      </c>
      <c r="F5361">
        <v>1</v>
      </c>
    </row>
    <row r="5362" spans="1:6" x14ac:dyDescent="0.35">
      <c r="A5362">
        <v>6</v>
      </c>
      <c r="B5362">
        <v>1985</v>
      </c>
      <c r="C5362" t="s">
        <v>1343</v>
      </c>
      <c r="D5362">
        <v>1</v>
      </c>
      <c r="E5362">
        <v>23</v>
      </c>
      <c r="F5362">
        <v>1</v>
      </c>
    </row>
    <row r="5363" spans="1:6" x14ac:dyDescent="0.35">
      <c r="A5363">
        <v>6</v>
      </c>
      <c r="B5363">
        <v>1985</v>
      </c>
      <c r="C5363" t="s">
        <v>1343</v>
      </c>
      <c r="D5363">
        <v>1</v>
      </c>
      <c r="E5363">
        <v>24</v>
      </c>
      <c r="F5363">
        <v>1</v>
      </c>
    </row>
    <row r="5364" spans="1:6" x14ac:dyDescent="0.35">
      <c r="A5364">
        <v>6</v>
      </c>
      <c r="B5364">
        <v>1985</v>
      </c>
      <c r="C5364" t="s">
        <v>1343</v>
      </c>
      <c r="D5364">
        <v>1</v>
      </c>
      <c r="E5364">
        <v>25</v>
      </c>
      <c r="F5364">
        <v>1</v>
      </c>
    </row>
    <row r="5365" spans="1:6" x14ac:dyDescent="0.35">
      <c r="A5365">
        <v>6</v>
      </c>
      <c r="B5365">
        <v>1985</v>
      </c>
      <c r="C5365" t="s">
        <v>1343</v>
      </c>
      <c r="D5365">
        <v>1</v>
      </c>
      <c r="E5365">
        <v>26</v>
      </c>
      <c r="F5365">
        <v>1</v>
      </c>
    </row>
    <row r="5366" spans="1:6" x14ac:dyDescent="0.35">
      <c r="A5366">
        <v>6</v>
      </c>
      <c r="B5366">
        <v>1985</v>
      </c>
      <c r="C5366" t="s">
        <v>1343</v>
      </c>
      <c r="D5366">
        <v>1</v>
      </c>
      <c r="E5366">
        <v>27</v>
      </c>
      <c r="F5366">
        <v>1</v>
      </c>
    </row>
    <row r="5367" spans="1:6" x14ac:dyDescent="0.35">
      <c r="A5367">
        <v>6</v>
      </c>
      <c r="B5367">
        <v>1985</v>
      </c>
      <c r="C5367" t="s">
        <v>1343</v>
      </c>
      <c r="D5367">
        <v>1</v>
      </c>
      <c r="E5367">
        <v>28</v>
      </c>
      <c r="F5367">
        <v>1</v>
      </c>
    </row>
    <row r="5368" spans="1:6" x14ac:dyDescent="0.35">
      <c r="A5368">
        <v>6</v>
      </c>
      <c r="B5368">
        <v>1985</v>
      </c>
      <c r="C5368" t="s">
        <v>1343</v>
      </c>
      <c r="D5368">
        <v>1</v>
      </c>
      <c r="E5368">
        <v>29</v>
      </c>
      <c r="F5368">
        <v>1</v>
      </c>
    </row>
    <row r="5369" spans="1:6" x14ac:dyDescent="0.35">
      <c r="A5369">
        <v>6</v>
      </c>
      <c r="B5369">
        <v>1985</v>
      </c>
      <c r="C5369" t="s">
        <v>1343</v>
      </c>
      <c r="D5369">
        <v>1</v>
      </c>
      <c r="E5369">
        <v>30</v>
      </c>
      <c r="F5369">
        <v>1</v>
      </c>
    </row>
    <row r="5370" spans="1:6" x14ac:dyDescent="0.35">
      <c r="A5370">
        <v>6</v>
      </c>
      <c r="B5370">
        <v>2019</v>
      </c>
      <c r="C5370" t="s">
        <v>1342</v>
      </c>
      <c r="D5370">
        <v>1</v>
      </c>
      <c r="E5370">
        <v>4</v>
      </c>
      <c r="F5370">
        <v>1.6929E-4</v>
      </c>
    </row>
    <row r="5371" spans="1:6" x14ac:dyDescent="0.35">
      <c r="A5371">
        <v>6</v>
      </c>
      <c r="B5371">
        <v>2019</v>
      </c>
      <c r="C5371" t="s">
        <v>1342</v>
      </c>
      <c r="D5371">
        <v>1</v>
      </c>
      <c r="E5371">
        <v>6</v>
      </c>
      <c r="F5371">
        <v>3.3180900000000002E-4</v>
      </c>
    </row>
    <row r="5372" spans="1:6" x14ac:dyDescent="0.35">
      <c r="A5372">
        <v>6</v>
      </c>
      <c r="B5372">
        <v>2019</v>
      </c>
      <c r="C5372" t="s">
        <v>1342</v>
      </c>
      <c r="D5372">
        <v>1</v>
      </c>
      <c r="E5372">
        <v>8</v>
      </c>
      <c r="F5372">
        <v>6.7221499999999999E-4</v>
      </c>
    </row>
    <row r="5373" spans="1:6" x14ac:dyDescent="0.35">
      <c r="A5373">
        <v>6</v>
      </c>
      <c r="B5373">
        <v>2019</v>
      </c>
      <c r="C5373" t="s">
        <v>1342</v>
      </c>
      <c r="D5373">
        <v>1</v>
      </c>
      <c r="E5373">
        <v>10</v>
      </c>
      <c r="F5373">
        <v>1.3182199999999999E-3</v>
      </c>
    </row>
    <row r="5374" spans="1:6" x14ac:dyDescent="0.35">
      <c r="A5374">
        <v>6</v>
      </c>
      <c r="B5374">
        <v>2019</v>
      </c>
      <c r="C5374" t="s">
        <v>1342</v>
      </c>
      <c r="D5374">
        <v>1</v>
      </c>
      <c r="E5374">
        <v>12</v>
      </c>
      <c r="F5374">
        <v>2.5022199999999999E-3</v>
      </c>
    </row>
    <row r="5375" spans="1:6" x14ac:dyDescent="0.35">
      <c r="A5375">
        <v>6</v>
      </c>
      <c r="B5375">
        <v>2019</v>
      </c>
      <c r="C5375" t="s">
        <v>1342</v>
      </c>
      <c r="D5375">
        <v>1</v>
      </c>
      <c r="E5375">
        <v>14</v>
      </c>
      <c r="F5375">
        <v>4.5974900000000001E-3</v>
      </c>
    </row>
    <row r="5376" spans="1:6" x14ac:dyDescent="0.35">
      <c r="A5376">
        <v>6</v>
      </c>
      <c r="B5376">
        <v>2019</v>
      </c>
      <c r="C5376" t="s">
        <v>1342</v>
      </c>
      <c r="D5376">
        <v>1</v>
      </c>
      <c r="E5376">
        <v>16</v>
      </c>
      <c r="F5376">
        <v>8.1766400000000006E-3</v>
      </c>
    </row>
    <row r="5377" spans="1:6" x14ac:dyDescent="0.35">
      <c r="A5377">
        <v>6</v>
      </c>
      <c r="B5377">
        <v>2019</v>
      </c>
      <c r="C5377" t="s">
        <v>1342</v>
      </c>
      <c r="D5377">
        <v>1</v>
      </c>
      <c r="E5377">
        <v>18</v>
      </c>
      <c r="F5377">
        <v>1.4076200000000001E-2</v>
      </c>
    </row>
    <row r="5378" spans="1:6" x14ac:dyDescent="0.35">
      <c r="A5378">
        <v>6</v>
      </c>
      <c r="B5378">
        <v>2019</v>
      </c>
      <c r="C5378" t="s">
        <v>1342</v>
      </c>
      <c r="D5378">
        <v>1</v>
      </c>
      <c r="E5378">
        <v>20</v>
      </c>
      <c r="F5378">
        <v>2.3456100000000001E-2</v>
      </c>
    </row>
    <row r="5379" spans="1:6" x14ac:dyDescent="0.35">
      <c r="A5379">
        <v>6</v>
      </c>
      <c r="B5379">
        <v>2019</v>
      </c>
      <c r="C5379" t="s">
        <v>1342</v>
      </c>
      <c r="D5379">
        <v>1</v>
      </c>
      <c r="E5379">
        <v>22</v>
      </c>
      <c r="F5379">
        <v>3.7834199999999998E-2</v>
      </c>
    </row>
    <row r="5380" spans="1:6" x14ac:dyDescent="0.35">
      <c r="A5380">
        <v>6</v>
      </c>
      <c r="B5380">
        <v>2019</v>
      </c>
      <c r="C5380" t="s">
        <v>1342</v>
      </c>
      <c r="D5380">
        <v>1</v>
      </c>
      <c r="E5380">
        <v>24</v>
      </c>
      <c r="F5380">
        <v>5.9070499999999998E-2</v>
      </c>
    </row>
    <row r="5381" spans="1:6" x14ac:dyDescent="0.35">
      <c r="A5381">
        <v>6</v>
      </c>
      <c r="B5381">
        <v>2019</v>
      </c>
      <c r="C5381" t="s">
        <v>1342</v>
      </c>
      <c r="D5381">
        <v>1</v>
      </c>
      <c r="E5381">
        <v>26</v>
      </c>
      <c r="F5381">
        <v>8.9271900000000001E-2</v>
      </c>
    </row>
    <row r="5382" spans="1:6" x14ac:dyDescent="0.35">
      <c r="A5382">
        <v>6</v>
      </c>
      <c r="B5382">
        <v>2019</v>
      </c>
      <c r="C5382" t="s">
        <v>1342</v>
      </c>
      <c r="D5382">
        <v>1</v>
      </c>
      <c r="E5382">
        <v>28</v>
      </c>
      <c r="F5382">
        <v>0.13059200000000001</v>
      </c>
    </row>
    <row r="5383" spans="1:6" x14ac:dyDescent="0.35">
      <c r="A5383">
        <v>6</v>
      </c>
      <c r="B5383">
        <v>2019</v>
      </c>
      <c r="C5383" t="s">
        <v>1342</v>
      </c>
      <c r="D5383">
        <v>1</v>
      </c>
      <c r="E5383">
        <v>30</v>
      </c>
      <c r="F5383">
        <v>0.184917</v>
      </c>
    </row>
    <row r="5384" spans="1:6" x14ac:dyDescent="0.35">
      <c r="A5384">
        <v>6</v>
      </c>
      <c r="B5384">
        <v>2019</v>
      </c>
      <c r="C5384" t="s">
        <v>1342</v>
      </c>
      <c r="D5384">
        <v>1</v>
      </c>
      <c r="E5384">
        <v>32</v>
      </c>
      <c r="F5384">
        <v>0.25345200000000001</v>
      </c>
    </row>
    <row r="5385" spans="1:6" x14ac:dyDescent="0.35">
      <c r="A5385">
        <v>6</v>
      </c>
      <c r="B5385">
        <v>2019</v>
      </c>
      <c r="C5385" t="s">
        <v>1342</v>
      </c>
      <c r="D5385">
        <v>1</v>
      </c>
      <c r="E5385">
        <v>34</v>
      </c>
      <c r="F5385">
        <v>0.33625699999999997</v>
      </c>
    </row>
    <row r="5386" spans="1:6" x14ac:dyDescent="0.35">
      <c r="A5386">
        <v>6</v>
      </c>
      <c r="B5386">
        <v>2019</v>
      </c>
      <c r="C5386" t="s">
        <v>1342</v>
      </c>
      <c r="D5386">
        <v>1</v>
      </c>
      <c r="E5386">
        <v>36</v>
      </c>
      <c r="F5386">
        <v>0.43182199999999998</v>
      </c>
    </row>
    <row r="5387" spans="1:6" x14ac:dyDescent="0.35">
      <c r="A5387">
        <v>6</v>
      </c>
      <c r="B5387">
        <v>2019</v>
      </c>
      <c r="C5387" t="s">
        <v>1342</v>
      </c>
      <c r="D5387">
        <v>1</v>
      </c>
      <c r="E5387">
        <v>38</v>
      </c>
      <c r="F5387">
        <v>0.53678099999999995</v>
      </c>
    </row>
    <row r="5388" spans="1:6" x14ac:dyDescent="0.35">
      <c r="A5388">
        <v>6</v>
      </c>
      <c r="B5388">
        <v>2019</v>
      </c>
      <c r="C5388" t="s">
        <v>1342</v>
      </c>
      <c r="D5388">
        <v>1</v>
      </c>
      <c r="E5388">
        <v>40</v>
      </c>
      <c r="F5388">
        <v>0.64587300000000003</v>
      </c>
    </row>
    <row r="5389" spans="1:6" x14ac:dyDescent="0.35">
      <c r="A5389">
        <v>6</v>
      </c>
      <c r="B5389">
        <v>2019</v>
      </c>
      <c r="C5389" t="s">
        <v>1342</v>
      </c>
      <c r="D5389">
        <v>1</v>
      </c>
      <c r="E5389">
        <v>42</v>
      </c>
      <c r="F5389">
        <v>0.75223700000000004</v>
      </c>
    </row>
    <row r="5390" spans="1:6" x14ac:dyDescent="0.35">
      <c r="A5390">
        <v>6</v>
      </c>
      <c r="B5390">
        <v>2019</v>
      </c>
      <c r="C5390" t="s">
        <v>1342</v>
      </c>
      <c r="D5390">
        <v>1</v>
      </c>
      <c r="E5390">
        <v>44</v>
      </c>
      <c r="F5390">
        <v>0.84804900000000005</v>
      </c>
    </row>
    <row r="5391" spans="1:6" x14ac:dyDescent="0.35">
      <c r="A5391">
        <v>6</v>
      </c>
      <c r="B5391">
        <v>2019</v>
      </c>
      <c r="C5391" t="s">
        <v>1342</v>
      </c>
      <c r="D5391">
        <v>1</v>
      </c>
      <c r="E5391">
        <v>46</v>
      </c>
      <c r="F5391">
        <v>0.92543299999999995</v>
      </c>
    </row>
    <row r="5392" spans="1:6" x14ac:dyDescent="0.35">
      <c r="A5392">
        <v>6</v>
      </c>
      <c r="B5392">
        <v>2019</v>
      </c>
      <c r="C5392" t="s">
        <v>1342</v>
      </c>
      <c r="D5392">
        <v>1</v>
      </c>
      <c r="E5392">
        <v>48</v>
      </c>
      <c r="F5392">
        <v>0.977522</v>
      </c>
    </row>
    <row r="5393" spans="1:6" x14ac:dyDescent="0.35">
      <c r="A5393">
        <v>6</v>
      </c>
      <c r="B5393">
        <v>2019</v>
      </c>
      <c r="C5393" t="s">
        <v>1342</v>
      </c>
      <c r="D5393">
        <v>1</v>
      </c>
      <c r="E5393">
        <v>50</v>
      </c>
      <c r="F5393">
        <v>0.99946500000000005</v>
      </c>
    </row>
    <row r="5394" spans="1:6" x14ac:dyDescent="0.35">
      <c r="A5394">
        <v>6</v>
      </c>
      <c r="B5394">
        <v>2019</v>
      </c>
      <c r="C5394" t="s">
        <v>1342</v>
      </c>
      <c r="D5394">
        <v>1</v>
      </c>
      <c r="E5394">
        <v>52</v>
      </c>
      <c r="F5394">
        <v>1</v>
      </c>
    </row>
    <row r="5395" spans="1:6" x14ac:dyDescent="0.35">
      <c r="A5395">
        <v>6</v>
      </c>
      <c r="B5395">
        <v>2019</v>
      </c>
      <c r="C5395" t="s">
        <v>1342</v>
      </c>
      <c r="D5395">
        <v>1</v>
      </c>
      <c r="E5395">
        <v>54</v>
      </c>
      <c r="F5395">
        <v>0.99998500000000001</v>
      </c>
    </row>
    <row r="5396" spans="1:6" x14ac:dyDescent="0.35">
      <c r="A5396">
        <v>6</v>
      </c>
      <c r="B5396">
        <v>2019</v>
      </c>
      <c r="C5396" t="s">
        <v>1342</v>
      </c>
      <c r="D5396">
        <v>1</v>
      </c>
      <c r="E5396">
        <v>56</v>
      </c>
      <c r="F5396">
        <v>0.999942</v>
      </c>
    </row>
    <row r="5397" spans="1:6" x14ac:dyDescent="0.35">
      <c r="A5397">
        <v>6</v>
      </c>
      <c r="B5397">
        <v>2019</v>
      </c>
      <c r="C5397" t="s">
        <v>1342</v>
      </c>
      <c r="D5397">
        <v>1</v>
      </c>
      <c r="E5397">
        <v>58</v>
      </c>
      <c r="F5397">
        <v>0.99990400000000002</v>
      </c>
    </row>
    <row r="5398" spans="1:6" x14ac:dyDescent="0.35">
      <c r="A5398">
        <v>6</v>
      </c>
      <c r="B5398">
        <v>2019</v>
      </c>
      <c r="C5398" t="s">
        <v>1342</v>
      </c>
      <c r="D5398">
        <v>1</v>
      </c>
      <c r="E5398">
        <v>60</v>
      </c>
      <c r="F5398">
        <v>0.999884</v>
      </c>
    </row>
    <row r="5399" spans="1:6" x14ac:dyDescent="0.35">
      <c r="A5399">
        <v>6</v>
      </c>
      <c r="B5399">
        <v>2019</v>
      </c>
      <c r="C5399" t="s">
        <v>1342</v>
      </c>
      <c r="D5399">
        <v>1</v>
      </c>
      <c r="E5399">
        <v>62</v>
      </c>
      <c r="F5399">
        <v>0.99987800000000004</v>
      </c>
    </row>
    <row r="5400" spans="1:6" x14ac:dyDescent="0.35">
      <c r="A5400">
        <v>6</v>
      </c>
      <c r="B5400">
        <v>2019</v>
      </c>
      <c r="C5400" t="s">
        <v>1342</v>
      </c>
      <c r="D5400">
        <v>1</v>
      </c>
      <c r="E5400">
        <v>64</v>
      </c>
      <c r="F5400">
        <v>0.99987700000000002</v>
      </c>
    </row>
    <row r="5401" spans="1:6" x14ac:dyDescent="0.35">
      <c r="A5401">
        <v>6</v>
      </c>
      <c r="B5401">
        <v>2019</v>
      </c>
      <c r="C5401" t="s">
        <v>1342</v>
      </c>
      <c r="D5401">
        <v>1</v>
      </c>
      <c r="E5401">
        <v>66</v>
      </c>
      <c r="F5401">
        <v>0.99987700000000002</v>
      </c>
    </row>
    <row r="5402" spans="1:6" x14ac:dyDescent="0.35">
      <c r="A5402">
        <v>6</v>
      </c>
      <c r="B5402">
        <v>2019</v>
      </c>
      <c r="C5402" t="s">
        <v>1342</v>
      </c>
      <c r="D5402">
        <v>1</v>
      </c>
      <c r="E5402">
        <v>68</v>
      </c>
      <c r="F5402">
        <v>0.99987700000000002</v>
      </c>
    </row>
    <row r="5403" spans="1:6" x14ac:dyDescent="0.35">
      <c r="A5403">
        <v>6</v>
      </c>
      <c r="B5403">
        <v>2019</v>
      </c>
      <c r="C5403" t="s">
        <v>1342</v>
      </c>
      <c r="D5403">
        <v>1</v>
      </c>
      <c r="E5403">
        <v>70</v>
      </c>
      <c r="F5403">
        <v>0.99987700000000002</v>
      </c>
    </row>
    <row r="5404" spans="1:6" x14ac:dyDescent="0.35">
      <c r="A5404">
        <v>6</v>
      </c>
      <c r="B5404">
        <v>2019</v>
      </c>
      <c r="C5404" t="s">
        <v>1342</v>
      </c>
      <c r="D5404">
        <v>1</v>
      </c>
      <c r="E5404">
        <v>72</v>
      </c>
      <c r="F5404">
        <v>0.99987700000000002</v>
      </c>
    </row>
    <row r="5405" spans="1:6" x14ac:dyDescent="0.35">
      <c r="A5405">
        <v>6</v>
      </c>
      <c r="B5405">
        <v>2019</v>
      </c>
      <c r="C5405" t="s">
        <v>1342</v>
      </c>
      <c r="D5405">
        <v>1</v>
      </c>
      <c r="E5405">
        <v>74</v>
      </c>
      <c r="F5405">
        <v>0.99987700000000002</v>
      </c>
    </row>
    <row r="5406" spans="1:6" x14ac:dyDescent="0.35">
      <c r="A5406">
        <v>6</v>
      </c>
      <c r="B5406">
        <v>2019</v>
      </c>
      <c r="C5406" t="s">
        <v>1342</v>
      </c>
      <c r="D5406">
        <v>1</v>
      </c>
      <c r="E5406">
        <v>76</v>
      </c>
      <c r="F5406">
        <v>0.99987700000000002</v>
      </c>
    </row>
    <row r="5407" spans="1:6" x14ac:dyDescent="0.35">
      <c r="A5407">
        <v>6</v>
      </c>
      <c r="B5407">
        <v>2019</v>
      </c>
      <c r="C5407" t="s">
        <v>1342</v>
      </c>
      <c r="D5407">
        <v>1</v>
      </c>
      <c r="E5407">
        <v>78</v>
      </c>
      <c r="F5407">
        <v>0.99987700000000002</v>
      </c>
    </row>
    <row r="5408" spans="1:6" x14ac:dyDescent="0.35">
      <c r="A5408">
        <v>6</v>
      </c>
      <c r="B5408">
        <v>2019</v>
      </c>
      <c r="C5408" t="s">
        <v>1342</v>
      </c>
      <c r="D5408">
        <v>1</v>
      </c>
      <c r="E5408">
        <v>80</v>
      </c>
      <c r="F5408">
        <v>0.99987700000000002</v>
      </c>
    </row>
    <row r="5409" spans="1:6" x14ac:dyDescent="0.35">
      <c r="A5409">
        <v>6</v>
      </c>
      <c r="B5409">
        <v>2019</v>
      </c>
      <c r="C5409" t="s">
        <v>1342</v>
      </c>
      <c r="D5409">
        <v>1</v>
      </c>
      <c r="E5409">
        <v>82</v>
      </c>
      <c r="F5409">
        <v>0.99987700000000002</v>
      </c>
    </row>
    <row r="5410" spans="1:6" x14ac:dyDescent="0.35">
      <c r="A5410">
        <v>6</v>
      </c>
      <c r="B5410">
        <v>2019</v>
      </c>
      <c r="C5410" t="s">
        <v>1342</v>
      </c>
      <c r="D5410">
        <v>1</v>
      </c>
      <c r="E5410">
        <v>84</v>
      </c>
      <c r="F5410">
        <v>0.99987700000000002</v>
      </c>
    </row>
    <row r="5411" spans="1:6" x14ac:dyDescent="0.35">
      <c r="A5411">
        <v>6</v>
      </c>
      <c r="B5411">
        <v>2019</v>
      </c>
      <c r="C5411" t="s">
        <v>1342</v>
      </c>
      <c r="D5411">
        <v>1</v>
      </c>
      <c r="E5411">
        <v>86</v>
      </c>
      <c r="F5411">
        <v>0.99987700000000002</v>
      </c>
    </row>
    <row r="5412" spans="1:6" x14ac:dyDescent="0.35">
      <c r="A5412">
        <v>6</v>
      </c>
      <c r="B5412">
        <v>2019</v>
      </c>
      <c r="C5412" t="s">
        <v>1342</v>
      </c>
      <c r="D5412">
        <v>1</v>
      </c>
      <c r="E5412">
        <v>88</v>
      </c>
      <c r="F5412">
        <v>0.99987700000000002</v>
      </c>
    </row>
    <row r="5413" spans="1:6" x14ac:dyDescent="0.35">
      <c r="A5413">
        <v>6</v>
      </c>
      <c r="B5413">
        <v>2019</v>
      </c>
      <c r="C5413" t="s">
        <v>1342</v>
      </c>
      <c r="D5413">
        <v>1</v>
      </c>
      <c r="E5413">
        <v>90</v>
      </c>
      <c r="F5413">
        <v>0.99987700000000002</v>
      </c>
    </row>
    <row r="5414" spans="1:6" x14ac:dyDescent="0.35">
      <c r="A5414">
        <v>6</v>
      </c>
      <c r="B5414">
        <v>2019</v>
      </c>
      <c r="C5414" t="s">
        <v>1342</v>
      </c>
      <c r="D5414">
        <v>1</v>
      </c>
      <c r="E5414">
        <v>92</v>
      </c>
      <c r="F5414">
        <v>0.99987700000000002</v>
      </c>
    </row>
    <row r="5415" spans="1:6" x14ac:dyDescent="0.35">
      <c r="A5415">
        <v>6</v>
      </c>
      <c r="B5415">
        <v>2019</v>
      </c>
      <c r="C5415" t="s">
        <v>1342</v>
      </c>
      <c r="D5415">
        <v>1</v>
      </c>
      <c r="E5415">
        <v>94</v>
      </c>
      <c r="F5415">
        <v>0.99987700000000002</v>
      </c>
    </row>
    <row r="5416" spans="1:6" x14ac:dyDescent="0.35">
      <c r="A5416">
        <v>7</v>
      </c>
      <c r="B5416">
        <v>1982</v>
      </c>
      <c r="C5416" t="s">
        <v>1342</v>
      </c>
      <c r="D5416">
        <v>1</v>
      </c>
      <c r="E5416">
        <v>4</v>
      </c>
      <c r="F5416">
        <v>0</v>
      </c>
    </row>
    <row r="5417" spans="1:6" x14ac:dyDescent="0.35">
      <c r="A5417">
        <v>7</v>
      </c>
      <c r="B5417">
        <v>1982</v>
      </c>
      <c r="C5417" t="s">
        <v>1342</v>
      </c>
      <c r="D5417">
        <v>1</v>
      </c>
      <c r="E5417">
        <v>6</v>
      </c>
      <c r="F5417">
        <v>0</v>
      </c>
    </row>
    <row r="5418" spans="1:6" x14ac:dyDescent="0.35">
      <c r="A5418">
        <v>7</v>
      </c>
      <c r="B5418">
        <v>1982</v>
      </c>
      <c r="C5418" t="s">
        <v>1342</v>
      </c>
      <c r="D5418">
        <v>1</v>
      </c>
      <c r="E5418">
        <v>8</v>
      </c>
      <c r="F5418">
        <v>0</v>
      </c>
    </row>
    <row r="5419" spans="1:6" x14ac:dyDescent="0.35">
      <c r="A5419">
        <v>7</v>
      </c>
      <c r="B5419">
        <v>1982</v>
      </c>
      <c r="C5419" t="s">
        <v>1342</v>
      </c>
      <c r="D5419">
        <v>1</v>
      </c>
      <c r="E5419">
        <v>10</v>
      </c>
      <c r="F5419">
        <v>0</v>
      </c>
    </row>
    <row r="5420" spans="1:6" x14ac:dyDescent="0.35">
      <c r="A5420">
        <v>7</v>
      </c>
      <c r="B5420">
        <v>1982</v>
      </c>
      <c r="C5420" t="s">
        <v>1342</v>
      </c>
      <c r="D5420">
        <v>1</v>
      </c>
      <c r="E5420">
        <v>12</v>
      </c>
      <c r="F5420">
        <v>0</v>
      </c>
    </row>
    <row r="5421" spans="1:6" x14ac:dyDescent="0.35">
      <c r="A5421">
        <v>7</v>
      </c>
      <c r="B5421">
        <v>1982</v>
      </c>
      <c r="C5421" t="s">
        <v>1342</v>
      </c>
      <c r="D5421">
        <v>1</v>
      </c>
      <c r="E5421">
        <v>14</v>
      </c>
      <c r="F5421">
        <v>0</v>
      </c>
    </row>
    <row r="5422" spans="1:6" x14ac:dyDescent="0.35">
      <c r="A5422">
        <v>7</v>
      </c>
      <c r="B5422">
        <v>1982</v>
      </c>
      <c r="C5422" t="s">
        <v>1342</v>
      </c>
      <c r="D5422">
        <v>1</v>
      </c>
      <c r="E5422">
        <v>16</v>
      </c>
      <c r="F5422">
        <v>0</v>
      </c>
    </row>
    <row r="5423" spans="1:6" x14ac:dyDescent="0.35">
      <c r="A5423">
        <v>7</v>
      </c>
      <c r="B5423">
        <v>1982</v>
      </c>
      <c r="C5423" t="s">
        <v>1342</v>
      </c>
      <c r="D5423">
        <v>1</v>
      </c>
      <c r="E5423">
        <v>18</v>
      </c>
      <c r="F5423">
        <v>0</v>
      </c>
    </row>
    <row r="5424" spans="1:6" x14ac:dyDescent="0.35">
      <c r="A5424">
        <v>7</v>
      </c>
      <c r="B5424">
        <v>1982</v>
      </c>
      <c r="C5424" t="s">
        <v>1342</v>
      </c>
      <c r="D5424">
        <v>1</v>
      </c>
      <c r="E5424">
        <v>20</v>
      </c>
      <c r="F5424">
        <v>0</v>
      </c>
    </row>
    <row r="5425" spans="1:6" x14ac:dyDescent="0.35">
      <c r="A5425">
        <v>7</v>
      </c>
      <c r="B5425">
        <v>1982</v>
      </c>
      <c r="C5425" t="s">
        <v>1342</v>
      </c>
      <c r="D5425">
        <v>1</v>
      </c>
      <c r="E5425">
        <v>22</v>
      </c>
      <c r="F5425">
        <v>0</v>
      </c>
    </row>
    <row r="5426" spans="1:6" x14ac:dyDescent="0.35">
      <c r="A5426">
        <v>7</v>
      </c>
      <c r="B5426">
        <v>1982</v>
      </c>
      <c r="C5426" t="s">
        <v>1342</v>
      </c>
      <c r="D5426">
        <v>1</v>
      </c>
      <c r="E5426">
        <v>24</v>
      </c>
      <c r="F5426">
        <v>0</v>
      </c>
    </row>
    <row r="5427" spans="1:6" x14ac:dyDescent="0.35">
      <c r="A5427">
        <v>7</v>
      </c>
      <c r="B5427">
        <v>1982</v>
      </c>
      <c r="C5427" t="s">
        <v>1342</v>
      </c>
      <c r="D5427">
        <v>1</v>
      </c>
      <c r="E5427">
        <v>26</v>
      </c>
      <c r="F5427">
        <v>0</v>
      </c>
    </row>
    <row r="5428" spans="1:6" x14ac:dyDescent="0.35">
      <c r="A5428">
        <v>7</v>
      </c>
      <c r="B5428">
        <v>1982</v>
      </c>
      <c r="C5428" t="s">
        <v>1342</v>
      </c>
      <c r="D5428">
        <v>1</v>
      </c>
      <c r="E5428">
        <v>28</v>
      </c>
      <c r="F5428">
        <v>0</v>
      </c>
    </row>
    <row r="5429" spans="1:6" x14ac:dyDescent="0.35">
      <c r="A5429">
        <v>7</v>
      </c>
      <c r="B5429">
        <v>1982</v>
      </c>
      <c r="C5429" t="s">
        <v>1342</v>
      </c>
      <c r="D5429">
        <v>1</v>
      </c>
      <c r="E5429">
        <v>30</v>
      </c>
      <c r="F5429">
        <v>0</v>
      </c>
    </row>
    <row r="5430" spans="1:6" x14ac:dyDescent="0.35">
      <c r="A5430">
        <v>7</v>
      </c>
      <c r="B5430">
        <v>1982</v>
      </c>
      <c r="C5430" t="s">
        <v>1342</v>
      </c>
      <c r="D5430">
        <v>1</v>
      </c>
      <c r="E5430">
        <v>32</v>
      </c>
      <c r="F5430">
        <v>0</v>
      </c>
    </row>
    <row r="5431" spans="1:6" x14ac:dyDescent="0.35">
      <c r="A5431">
        <v>7</v>
      </c>
      <c r="B5431">
        <v>1982</v>
      </c>
      <c r="C5431" t="s">
        <v>1342</v>
      </c>
      <c r="D5431">
        <v>1</v>
      </c>
      <c r="E5431">
        <v>34</v>
      </c>
      <c r="F5431">
        <v>0</v>
      </c>
    </row>
    <row r="5432" spans="1:6" x14ac:dyDescent="0.35">
      <c r="A5432">
        <v>7</v>
      </c>
      <c r="B5432">
        <v>1982</v>
      </c>
      <c r="C5432" t="s">
        <v>1342</v>
      </c>
      <c r="D5432">
        <v>1</v>
      </c>
      <c r="E5432">
        <v>36</v>
      </c>
      <c r="F5432">
        <v>0</v>
      </c>
    </row>
    <row r="5433" spans="1:6" x14ac:dyDescent="0.35">
      <c r="A5433">
        <v>7</v>
      </c>
      <c r="B5433">
        <v>1982</v>
      </c>
      <c r="C5433" t="s">
        <v>1342</v>
      </c>
      <c r="D5433">
        <v>1</v>
      </c>
      <c r="E5433">
        <v>38</v>
      </c>
      <c r="F5433">
        <v>0</v>
      </c>
    </row>
    <row r="5434" spans="1:6" x14ac:dyDescent="0.35">
      <c r="A5434">
        <v>7</v>
      </c>
      <c r="B5434">
        <v>1982</v>
      </c>
      <c r="C5434" t="s">
        <v>1342</v>
      </c>
      <c r="D5434">
        <v>1</v>
      </c>
      <c r="E5434">
        <v>40</v>
      </c>
      <c r="F5434">
        <v>0</v>
      </c>
    </row>
    <row r="5435" spans="1:6" x14ac:dyDescent="0.35">
      <c r="A5435">
        <v>7</v>
      </c>
      <c r="B5435">
        <v>1982</v>
      </c>
      <c r="C5435" t="s">
        <v>1342</v>
      </c>
      <c r="D5435">
        <v>1</v>
      </c>
      <c r="E5435">
        <v>42</v>
      </c>
      <c r="F5435">
        <v>0</v>
      </c>
    </row>
    <row r="5436" spans="1:6" x14ac:dyDescent="0.35">
      <c r="A5436">
        <v>7</v>
      </c>
      <c r="B5436">
        <v>1982</v>
      </c>
      <c r="C5436" t="s">
        <v>1342</v>
      </c>
      <c r="D5436">
        <v>1</v>
      </c>
      <c r="E5436">
        <v>44</v>
      </c>
      <c r="F5436">
        <v>0</v>
      </c>
    </row>
    <row r="5437" spans="1:6" x14ac:dyDescent="0.35">
      <c r="A5437">
        <v>7</v>
      </c>
      <c r="B5437">
        <v>1982</v>
      </c>
      <c r="C5437" t="s">
        <v>1342</v>
      </c>
      <c r="D5437">
        <v>1</v>
      </c>
      <c r="E5437">
        <v>46</v>
      </c>
      <c r="F5437">
        <v>0</v>
      </c>
    </row>
    <row r="5438" spans="1:6" x14ac:dyDescent="0.35">
      <c r="A5438">
        <v>7</v>
      </c>
      <c r="B5438">
        <v>1982</v>
      </c>
      <c r="C5438" t="s">
        <v>1342</v>
      </c>
      <c r="D5438">
        <v>1</v>
      </c>
      <c r="E5438">
        <v>48</v>
      </c>
      <c r="F5438">
        <v>0</v>
      </c>
    </row>
    <row r="5439" spans="1:6" x14ac:dyDescent="0.35">
      <c r="A5439">
        <v>7</v>
      </c>
      <c r="B5439">
        <v>1982</v>
      </c>
      <c r="C5439" t="s">
        <v>1342</v>
      </c>
      <c r="D5439">
        <v>1</v>
      </c>
      <c r="E5439">
        <v>50</v>
      </c>
      <c r="F5439">
        <v>0</v>
      </c>
    </row>
    <row r="5440" spans="1:6" x14ac:dyDescent="0.35">
      <c r="A5440">
        <v>7</v>
      </c>
      <c r="B5440">
        <v>1982</v>
      </c>
      <c r="C5440" t="s">
        <v>1342</v>
      </c>
      <c r="D5440">
        <v>1</v>
      </c>
      <c r="E5440">
        <v>52</v>
      </c>
      <c r="F5440">
        <v>0</v>
      </c>
    </row>
    <row r="5441" spans="1:6" x14ac:dyDescent="0.35">
      <c r="A5441">
        <v>7</v>
      </c>
      <c r="B5441">
        <v>1982</v>
      </c>
      <c r="C5441" t="s">
        <v>1342</v>
      </c>
      <c r="D5441">
        <v>1</v>
      </c>
      <c r="E5441">
        <v>54</v>
      </c>
      <c r="F5441">
        <v>0</v>
      </c>
    </row>
    <row r="5442" spans="1:6" x14ac:dyDescent="0.35">
      <c r="A5442">
        <v>7</v>
      </c>
      <c r="B5442">
        <v>1982</v>
      </c>
      <c r="C5442" t="s">
        <v>1342</v>
      </c>
      <c r="D5442">
        <v>1</v>
      </c>
      <c r="E5442">
        <v>56</v>
      </c>
      <c r="F5442">
        <v>0</v>
      </c>
    </row>
    <row r="5443" spans="1:6" x14ac:dyDescent="0.35">
      <c r="A5443">
        <v>7</v>
      </c>
      <c r="B5443">
        <v>1982</v>
      </c>
      <c r="C5443" t="s">
        <v>1342</v>
      </c>
      <c r="D5443">
        <v>1</v>
      </c>
      <c r="E5443">
        <v>58</v>
      </c>
      <c r="F5443">
        <v>0</v>
      </c>
    </row>
    <row r="5444" spans="1:6" x14ac:dyDescent="0.35">
      <c r="A5444">
        <v>7</v>
      </c>
      <c r="B5444">
        <v>1982</v>
      </c>
      <c r="C5444" t="s">
        <v>1342</v>
      </c>
      <c r="D5444">
        <v>1</v>
      </c>
      <c r="E5444">
        <v>60</v>
      </c>
      <c r="F5444">
        <v>0</v>
      </c>
    </row>
    <row r="5445" spans="1:6" x14ac:dyDescent="0.35">
      <c r="A5445">
        <v>7</v>
      </c>
      <c r="B5445">
        <v>1982</v>
      </c>
      <c r="C5445" t="s">
        <v>1342</v>
      </c>
      <c r="D5445">
        <v>1</v>
      </c>
      <c r="E5445">
        <v>62</v>
      </c>
      <c r="F5445">
        <v>0</v>
      </c>
    </row>
    <row r="5446" spans="1:6" x14ac:dyDescent="0.35">
      <c r="A5446">
        <v>7</v>
      </c>
      <c r="B5446">
        <v>1982</v>
      </c>
      <c r="C5446" t="s">
        <v>1342</v>
      </c>
      <c r="D5446">
        <v>1</v>
      </c>
      <c r="E5446">
        <v>64</v>
      </c>
      <c r="F5446">
        <v>0</v>
      </c>
    </row>
    <row r="5447" spans="1:6" x14ac:dyDescent="0.35">
      <c r="A5447">
        <v>7</v>
      </c>
      <c r="B5447">
        <v>1982</v>
      </c>
      <c r="C5447" t="s">
        <v>1342</v>
      </c>
      <c r="D5447">
        <v>1</v>
      </c>
      <c r="E5447">
        <v>66</v>
      </c>
      <c r="F5447">
        <v>0</v>
      </c>
    </row>
    <row r="5448" spans="1:6" x14ac:dyDescent="0.35">
      <c r="A5448">
        <v>7</v>
      </c>
      <c r="B5448">
        <v>1982</v>
      </c>
      <c r="C5448" t="s">
        <v>1342</v>
      </c>
      <c r="D5448">
        <v>1</v>
      </c>
      <c r="E5448">
        <v>68</v>
      </c>
      <c r="F5448">
        <v>0</v>
      </c>
    </row>
    <row r="5449" spans="1:6" x14ac:dyDescent="0.35">
      <c r="A5449">
        <v>7</v>
      </c>
      <c r="B5449">
        <v>1982</v>
      </c>
      <c r="C5449" t="s">
        <v>1342</v>
      </c>
      <c r="D5449">
        <v>1</v>
      </c>
      <c r="E5449">
        <v>70</v>
      </c>
      <c r="F5449">
        <v>0</v>
      </c>
    </row>
    <row r="5450" spans="1:6" x14ac:dyDescent="0.35">
      <c r="A5450">
        <v>7</v>
      </c>
      <c r="B5450">
        <v>1982</v>
      </c>
      <c r="C5450" t="s">
        <v>1342</v>
      </c>
      <c r="D5450">
        <v>1</v>
      </c>
      <c r="E5450">
        <v>72</v>
      </c>
      <c r="F5450">
        <v>0</v>
      </c>
    </row>
    <row r="5451" spans="1:6" x14ac:dyDescent="0.35">
      <c r="A5451">
        <v>7</v>
      </c>
      <c r="B5451">
        <v>1982</v>
      </c>
      <c r="C5451" t="s">
        <v>1342</v>
      </c>
      <c r="D5451">
        <v>1</v>
      </c>
      <c r="E5451">
        <v>74</v>
      </c>
      <c r="F5451">
        <v>0</v>
      </c>
    </row>
    <row r="5452" spans="1:6" x14ac:dyDescent="0.35">
      <c r="A5452">
        <v>7</v>
      </c>
      <c r="B5452">
        <v>1982</v>
      </c>
      <c r="C5452" t="s">
        <v>1342</v>
      </c>
      <c r="D5452">
        <v>1</v>
      </c>
      <c r="E5452">
        <v>76</v>
      </c>
      <c r="F5452">
        <v>0</v>
      </c>
    </row>
    <row r="5453" spans="1:6" x14ac:dyDescent="0.35">
      <c r="A5453">
        <v>7</v>
      </c>
      <c r="B5453">
        <v>1982</v>
      </c>
      <c r="C5453" t="s">
        <v>1342</v>
      </c>
      <c r="D5453">
        <v>1</v>
      </c>
      <c r="E5453">
        <v>78</v>
      </c>
      <c r="F5453">
        <v>0</v>
      </c>
    </row>
    <row r="5454" spans="1:6" x14ac:dyDescent="0.35">
      <c r="A5454">
        <v>7</v>
      </c>
      <c r="B5454">
        <v>1982</v>
      </c>
      <c r="C5454" t="s">
        <v>1342</v>
      </c>
      <c r="D5454">
        <v>1</v>
      </c>
      <c r="E5454">
        <v>80</v>
      </c>
      <c r="F5454">
        <v>0</v>
      </c>
    </row>
    <row r="5455" spans="1:6" x14ac:dyDescent="0.35">
      <c r="A5455">
        <v>7</v>
      </c>
      <c r="B5455">
        <v>1982</v>
      </c>
      <c r="C5455" t="s">
        <v>1342</v>
      </c>
      <c r="D5455">
        <v>1</v>
      </c>
      <c r="E5455">
        <v>82</v>
      </c>
      <c r="F5455">
        <v>0</v>
      </c>
    </row>
    <row r="5456" spans="1:6" x14ac:dyDescent="0.35">
      <c r="A5456">
        <v>7</v>
      </c>
      <c r="B5456">
        <v>1982</v>
      </c>
      <c r="C5456" t="s">
        <v>1342</v>
      </c>
      <c r="D5456">
        <v>1</v>
      </c>
      <c r="E5456">
        <v>84</v>
      </c>
      <c r="F5456">
        <v>0</v>
      </c>
    </row>
    <row r="5457" spans="1:6" x14ac:dyDescent="0.35">
      <c r="A5457">
        <v>7</v>
      </c>
      <c r="B5457">
        <v>1982</v>
      </c>
      <c r="C5457" t="s">
        <v>1342</v>
      </c>
      <c r="D5457">
        <v>1</v>
      </c>
      <c r="E5457">
        <v>86</v>
      </c>
      <c r="F5457">
        <v>0</v>
      </c>
    </row>
    <row r="5458" spans="1:6" x14ac:dyDescent="0.35">
      <c r="A5458">
        <v>7</v>
      </c>
      <c r="B5458">
        <v>1982</v>
      </c>
      <c r="C5458" t="s">
        <v>1342</v>
      </c>
      <c r="D5458">
        <v>1</v>
      </c>
      <c r="E5458">
        <v>88</v>
      </c>
      <c r="F5458">
        <v>0</v>
      </c>
    </row>
    <row r="5459" spans="1:6" x14ac:dyDescent="0.35">
      <c r="A5459">
        <v>7</v>
      </c>
      <c r="B5459">
        <v>1982</v>
      </c>
      <c r="C5459" t="s">
        <v>1342</v>
      </c>
      <c r="D5459">
        <v>1</v>
      </c>
      <c r="E5459">
        <v>90</v>
      </c>
      <c r="F5459">
        <v>0</v>
      </c>
    </row>
    <row r="5460" spans="1:6" x14ac:dyDescent="0.35">
      <c r="A5460">
        <v>7</v>
      </c>
      <c r="B5460">
        <v>1982</v>
      </c>
      <c r="C5460" t="s">
        <v>1342</v>
      </c>
      <c r="D5460">
        <v>1</v>
      </c>
      <c r="E5460">
        <v>92</v>
      </c>
      <c r="F5460">
        <v>0</v>
      </c>
    </row>
    <row r="5461" spans="1:6" x14ac:dyDescent="0.35">
      <c r="A5461">
        <v>7</v>
      </c>
      <c r="B5461">
        <v>1982</v>
      </c>
      <c r="C5461" t="s">
        <v>1342</v>
      </c>
      <c r="D5461">
        <v>1</v>
      </c>
      <c r="E5461">
        <v>94</v>
      </c>
      <c r="F5461">
        <v>0</v>
      </c>
    </row>
    <row r="5462" spans="1:6" x14ac:dyDescent="0.35">
      <c r="A5462">
        <v>7</v>
      </c>
      <c r="B5462">
        <v>1984</v>
      </c>
      <c r="C5462" t="s">
        <v>1342</v>
      </c>
      <c r="D5462">
        <v>1</v>
      </c>
      <c r="E5462">
        <v>4</v>
      </c>
      <c r="F5462">
        <v>0</v>
      </c>
    </row>
    <row r="5463" spans="1:6" x14ac:dyDescent="0.35">
      <c r="A5463">
        <v>7</v>
      </c>
      <c r="B5463">
        <v>1984</v>
      </c>
      <c r="C5463" t="s">
        <v>1342</v>
      </c>
      <c r="D5463">
        <v>1</v>
      </c>
      <c r="E5463">
        <v>6</v>
      </c>
      <c r="F5463">
        <v>0</v>
      </c>
    </row>
    <row r="5464" spans="1:6" x14ac:dyDescent="0.35">
      <c r="A5464">
        <v>7</v>
      </c>
      <c r="B5464">
        <v>1984</v>
      </c>
      <c r="C5464" t="s">
        <v>1342</v>
      </c>
      <c r="D5464">
        <v>1</v>
      </c>
      <c r="E5464">
        <v>8</v>
      </c>
      <c r="F5464">
        <v>0</v>
      </c>
    </row>
    <row r="5465" spans="1:6" x14ac:dyDescent="0.35">
      <c r="A5465">
        <v>7</v>
      </c>
      <c r="B5465">
        <v>1984</v>
      </c>
      <c r="C5465" t="s">
        <v>1342</v>
      </c>
      <c r="D5465">
        <v>1</v>
      </c>
      <c r="E5465">
        <v>10</v>
      </c>
      <c r="F5465">
        <v>0</v>
      </c>
    </row>
    <row r="5466" spans="1:6" x14ac:dyDescent="0.35">
      <c r="A5466">
        <v>7</v>
      </c>
      <c r="B5466">
        <v>1984</v>
      </c>
      <c r="C5466" t="s">
        <v>1342</v>
      </c>
      <c r="D5466">
        <v>1</v>
      </c>
      <c r="E5466">
        <v>12</v>
      </c>
      <c r="F5466">
        <v>0</v>
      </c>
    </row>
    <row r="5467" spans="1:6" x14ac:dyDescent="0.35">
      <c r="A5467">
        <v>7</v>
      </c>
      <c r="B5467">
        <v>1984</v>
      </c>
      <c r="C5467" t="s">
        <v>1342</v>
      </c>
      <c r="D5467">
        <v>1</v>
      </c>
      <c r="E5467">
        <v>14</v>
      </c>
      <c r="F5467">
        <v>0</v>
      </c>
    </row>
    <row r="5468" spans="1:6" x14ac:dyDescent="0.35">
      <c r="A5468">
        <v>7</v>
      </c>
      <c r="B5468">
        <v>1984</v>
      </c>
      <c r="C5468" t="s">
        <v>1342</v>
      </c>
      <c r="D5468">
        <v>1</v>
      </c>
      <c r="E5468">
        <v>16</v>
      </c>
      <c r="F5468">
        <v>0</v>
      </c>
    </row>
    <row r="5469" spans="1:6" x14ac:dyDescent="0.35">
      <c r="A5469">
        <v>7</v>
      </c>
      <c r="B5469">
        <v>1984</v>
      </c>
      <c r="C5469" t="s">
        <v>1342</v>
      </c>
      <c r="D5469">
        <v>1</v>
      </c>
      <c r="E5469">
        <v>18</v>
      </c>
      <c r="F5469">
        <v>0</v>
      </c>
    </row>
    <row r="5470" spans="1:6" x14ac:dyDescent="0.35">
      <c r="A5470">
        <v>7</v>
      </c>
      <c r="B5470">
        <v>1984</v>
      </c>
      <c r="C5470" t="s">
        <v>1342</v>
      </c>
      <c r="D5470">
        <v>1</v>
      </c>
      <c r="E5470">
        <v>20</v>
      </c>
      <c r="F5470">
        <v>0</v>
      </c>
    </row>
    <row r="5471" spans="1:6" x14ac:dyDescent="0.35">
      <c r="A5471">
        <v>7</v>
      </c>
      <c r="B5471">
        <v>1984</v>
      </c>
      <c r="C5471" t="s">
        <v>1342</v>
      </c>
      <c r="D5471">
        <v>1</v>
      </c>
      <c r="E5471">
        <v>22</v>
      </c>
      <c r="F5471">
        <v>0</v>
      </c>
    </row>
    <row r="5472" spans="1:6" x14ac:dyDescent="0.35">
      <c r="A5472">
        <v>7</v>
      </c>
      <c r="B5472">
        <v>1984</v>
      </c>
      <c r="C5472" t="s">
        <v>1342</v>
      </c>
      <c r="D5472">
        <v>1</v>
      </c>
      <c r="E5472">
        <v>24</v>
      </c>
      <c r="F5472">
        <v>0</v>
      </c>
    </row>
    <row r="5473" spans="1:6" x14ac:dyDescent="0.35">
      <c r="A5473">
        <v>7</v>
      </c>
      <c r="B5473">
        <v>1984</v>
      </c>
      <c r="C5473" t="s">
        <v>1342</v>
      </c>
      <c r="D5473">
        <v>1</v>
      </c>
      <c r="E5473">
        <v>26</v>
      </c>
      <c r="F5473">
        <v>0</v>
      </c>
    </row>
    <row r="5474" spans="1:6" x14ac:dyDescent="0.35">
      <c r="A5474">
        <v>7</v>
      </c>
      <c r="B5474">
        <v>1984</v>
      </c>
      <c r="C5474" t="s">
        <v>1342</v>
      </c>
      <c r="D5474">
        <v>1</v>
      </c>
      <c r="E5474">
        <v>28</v>
      </c>
      <c r="F5474">
        <v>0</v>
      </c>
    </row>
    <row r="5475" spans="1:6" x14ac:dyDescent="0.35">
      <c r="A5475">
        <v>7</v>
      </c>
      <c r="B5475">
        <v>1984</v>
      </c>
      <c r="C5475" t="s">
        <v>1342</v>
      </c>
      <c r="D5475">
        <v>1</v>
      </c>
      <c r="E5475">
        <v>30</v>
      </c>
      <c r="F5475">
        <v>0</v>
      </c>
    </row>
    <row r="5476" spans="1:6" x14ac:dyDescent="0.35">
      <c r="A5476">
        <v>7</v>
      </c>
      <c r="B5476">
        <v>1984</v>
      </c>
      <c r="C5476" t="s">
        <v>1342</v>
      </c>
      <c r="D5476">
        <v>1</v>
      </c>
      <c r="E5476">
        <v>32</v>
      </c>
      <c r="F5476">
        <v>0</v>
      </c>
    </row>
    <row r="5477" spans="1:6" x14ac:dyDescent="0.35">
      <c r="A5477">
        <v>7</v>
      </c>
      <c r="B5477">
        <v>1984</v>
      </c>
      <c r="C5477" t="s">
        <v>1342</v>
      </c>
      <c r="D5477">
        <v>1</v>
      </c>
      <c r="E5477">
        <v>34</v>
      </c>
      <c r="F5477">
        <v>0</v>
      </c>
    </row>
    <row r="5478" spans="1:6" x14ac:dyDescent="0.35">
      <c r="A5478">
        <v>7</v>
      </c>
      <c r="B5478">
        <v>1984</v>
      </c>
      <c r="C5478" t="s">
        <v>1342</v>
      </c>
      <c r="D5478">
        <v>1</v>
      </c>
      <c r="E5478">
        <v>36</v>
      </c>
      <c r="F5478">
        <v>0</v>
      </c>
    </row>
    <row r="5479" spans="1:6" x14ac:dyDescent="0.35">
      <c r="A5479">
        <v>7</v>
      </c>
      <c r="B5479">
        <v>1984</v>
      </c>
      <c r="C5479" t="s">
        <v>1342</v>
      </c>
      <c r="D5479">
        <v>1</v>
      </c>
      <c r="E5479">
        <v>38</v>
      </c>
      <c r="F5479">
        <v>0</v>
      </c>
    </row>
    <row r="5480" spans="1:6" x14ac:dyDescent="0.35">
      <c r="A5480">
        <v>7</v>
      </c>
      <c r="B5480">
        <v>1984</v>
      </c>
      <c r="C5480" t="s">
        <v>1342</v>
      </c>
      <c r="D5480">
        <v>1</v>
      </c>
      <c r="E5480">
        <v>40</v>
      </c>
      <c r="F5480">
        <v>0</v>
      </c>
    </row>
    <row r="5481" spans="1:6" x14ac:dyDescent="0.35">
      <c r="A5481">
        <v>7</v>
      </c>
      <c r="B5481">
        <v>1984</v>
      </c>
      <c r="C5481" t="s">
        <v>1342</v>
      </c>
      <c r="D5481">
        <v>1</v>
      </c>
      <c r="E5481">
        <v>42</v>
      </c>
      <c r="F5481">
        <v>0</v>
      </c>
    </row>
    <row r="5482" spans="1:6" x14ac:dyDescent="0.35">
      <c r="A5482">
        <v>7</v>
      </c>
      <c r="B5482">
        <v>1984</v>
      </c>
      <c r="C5482" t="s">
        <v>1342</v>
      </c>
      <c r="D5482">
        <v>1</v>
      </c>
      <c r="E5482">
        <v>44</v>
      </c>
      <c r="F5482">
        <v>0</v>
      </c>
    </row>
    <row r="5483" spans="1:6" x14ac:dyDescent="0.35">
      <c r="A5483">
        <v>7</v>
      </c>
      <c r="B5483">
        <v>1984</v>
      </c>
      <c r="C5483" t="s">
        <v>1342</v>
      </c>
      <c r="D5483">
        <v>1</v>
      </c>
      <c r="E5483">
        <v>46</v>
      </c>
      <c r="F5483">
        <v>0</v>
      </c>
    </row>
    <row r="5484" spans="1:6" x14ac:dyDescent="0.35">
      <c r="A5484">
        <v>7</v>
      </c>
      <c r="B5484">
        <v>1984</v>
      </c>
      <c r="C5484" t="s">
        <v>1342</v>
      </c>
      <c r="D5484">
        <v>1</v>
      </c>
      <c r="E5484">
        <v>48</v>
      </c>
      <c r="F5484">
        <v>0</v>
      </c>
    </row>
    <row r="5485" spans="1:6" x14ac:dyDescent="0.35">
      <c r="A5485">
        <v>7</v>
      </c>
      <c r="B5485">
        <v>1984</v>
      </c>
      <c r="C5485" t="s">
        <v>1342</v>
      </c>
      <c r="D5485">
        <v>1</v>
      </c>
      <c r="E5485">
        <v>50</v>
      </c>
      <c r="F5485">
        <v>0</v>
      </c>
    </row>
    <row r="5486" spans="1:6" x14ac:dyDescent="0.35">
      <c r="A5486">
        <v>7</v>
      </c>
      <c r="B5486">
        <v>1984</v>
      </c>
      <c r="C5486" t="s">
        <v>1342</v>
      </c>
      <c r="D5486">
        <v>1</v>
      </c>
      <c r="E5486">
        <v>52</v>
      </c>
      <c r="F5486">
        <v>0</v>
      </c>
    </row>
    <row r="5487" spans="1:6" x14ac:dyDescent="0.35">
      <c r="A5487">
        <v>7</v>
      </c>
      <c r="B5487">
        <v>1984</v>
      </c>
      <c r="C5487" t="s">
        <v>1342</v>
      </c>
      <c r="D5487">
        <v>1</v>
      </c>
      <c r="E5487">
        <v>54</v>
      </c>
      <c r="F5487">
        <v>0</v>
      </c>
    </row>
    <row r="5488" spans="1:6" x14ac:dyDescent="0.35">
      <c r="A5488">
        <v>7</v>
      </c>
      <c r="B5488">
        <v>1984</v>
      </c>
      <c r="C5488" t="s">
        <v>1342</v>
      </c>
      <c r="D5488">
        <v>1</v>
      </c>
      <c r="E5488">
        <v>56</v>
      </c>
      <c r="F5488">
        <v>0</v>
      </c>
    </row>
    <row r="5489" spans="1:6" x14ac:dyDescent="0.35">
      <c r="A5489">
        <v>7</v>
      </c>
      <c r="B5489">
        <v>1984</v>
      </c>
      <c r="C5489" t="s">
        <v>1342</v>
      </c>
      <c r="D5489">
        <v>1</v>
      </c>
      <c r="E5489">
        <v>58</v>
      </c>
      <c r="F5489">
        <v>0</v>
      </c>
    </row>
    <row r="5490" spans="1:6" x14ac:dyDescent="0.35">
      <c r="A5490">
        <v>7</v>
      </c>
      <c r="B5490">
        <v>1984</v>
      </c>
      <c r="C5490" t="s">
        <v>1342</v>
      </c>
      <c r="D5490">
        <v>1</v>
      </c>
      <c r="E5490">
        <v>60</v>
      </c>
      <c r="F5490">
        <v>0</v>
      </c>
    </row>
    <row r="5491" spans="1:6" x14ac:dyDescent="0.35">
      <c r="A5491">
        <v>7</v>
      </c>
      <c r="B5491">
        <v>1984</v>
      </c>
      <c r="C5491" t="s">
        <v>1342</v>
      </c>
      <c r="D5491">
        <v>1</v>
      </c>
      <c r="E5491">
        <v>62</v>
      </c>
      <c r="F5491">
        <v>0</v>
      </c>
    </row>
    <row r="5492" spans="1:6" x14ac:dyDescent="0.35">
      <c r="A5492">
        <v>7</v>
      </c>
      <c r="B5492">
        <v>1984</v>
      </c>
      <c r="C5492" t="s">
        <v>1342</v>
      </c>
      <c r="D5492">
        <v>1</v>
      </c>
      <c r="E5492">
        <v>64</v>
      </c>
      <c r="F5492">
        <v>0</v>
      </c>
    </row>
    <row r="5493" spans="1:6" x14ac:dyDescent="0.35">
      <c r="A5493">
        <v>7</v>
      </c>
      <c r="B5493">
        <v>1984</v>
      </c>
      <c r="C5493" t="s">
        <v>1342</v>
      </c>
      <c r="D5493">
        <v>1</v>
      </c>
      <c r="E5493">
        <v>66</v>
      </c>
      <c r="F5493">
        <v>0</v>
      </c>
    </row>
    <row r="5494" spans="1:6" x14ac:dyDescent="0.35">
      <c r="A5494">
        <v>7</v>
      </c>
      <c r="B5494">
        <v>1984</v>
      </c>
      <c r="C5494" t="s">
        <v>1342</v>
      </c>
      <c r="D5494">
        <v>1</v>
      </c>
      <c r="E5494">
        <v>68</v>
      </c>
      <c r="F5494">
        <v>0</v>
      </c>
    </row>
    <row r="5495" spans="1:6" x14ac:dyDescent="0.35">
      <c r="A5495">
        <v>7</v>
      </c>
      <c r="B5495">
        <v>1984</v>
      </c>
      <c r="C5495" t="s">
        <v>1342</v>
      </c>
      <c r="D5495">
        <v>1</v>
      </c>
      <c r="E5495">
        <v>70</v>
      </c>
      <c r="F5495">
        <v>0</v>
      </c>
    </row>
    <row r="5496" spans="1:6" x14ac:dyDescent="0.35">
      <c r="A5496">
        <v>7</v>
      </c>
      <c r="B5496">
        <v>1984</v>
      </c>
      <c r="C5496" t="s">
        <v>1342</v>
      </c>
      <c r="D5496">
        <v>1</v>
      </c>
      <c r="E5496">
        <v>72</v>
      </c>
      <c r="F5496">
        <v>0</v>
      </c>
    </row>
    <row r="5497" spans="1:6" x14ac:dyDescent="0.35">
      <c r="A5497">
        <v>7</v>
      </c>
      <c r="B5497">
        <v>1984</v>
      </c>
      <c r="C5497" t="s">
        <v>1342</v>
      </c>
      <c r="D5497">
        <v>1</v>
      </c>
      <c r="E5497">
        <v>74</v>
      </c>
      <c r="F5497">
        <v>0</v>
      </c>
    </row>
    <row r="5498" spans="1:6" x14ac:dyDescent="0.35">
      <c r="A5498">
        <v>7</v>
      </c>
      <c r="B5498">
        <v>1984</v>
      </c>
      <c r="C5498" t="s">
        <v>1342</v>
      </c>
      <c r="D5498">
        <v>1</v>
      </c>
      <c r="E5498">
        <v>76</v>
      </c>
      <c r="F5498">
        <v>0</v>
      </c>
    </row>
    <row r="5499" spans="1:6" x14ac:dyDescent="0.35">
      <c r="A5499">
        <v>7</v>
      </c>
      <c r="B5499">
        <v>1984</v>
      </c>
      <c r="C5499" t="s">
        <v>1342</v>
      </c>
      <c r="D5499">
        <v>1</v>
      </c>
      <c r="E5499">
        <v>78</v>
      </c>
      <c r="F5499">
        <v>0</v>
      </c>
    </row>
    <row r="5500" spans="1:6" x14ac:dyDescent="0.35">
      <c r="A5500">
        <v>7</v>
      </c>
      <c r="B5500">
        <v>1984</v>
      </c>
      <c r="C5500" t="s">
        <v>1342</v>
      </c>
      <c r="D5500">
        <v>1</v>
      </c>
      <c r="E5500">
        <v>80</v>
      </c>
      <c r="F5500">
        <v>0</v>
      </c>
    </row>
    <row r="5501" spans="1:6" x14ac:dyDescent="0.35">
      <c r="A5501">
        <v>7</v>
      </c>
      <c r="B5501">
        <v>1984</v>
      </c>
      <c r="C5501" t="s">
        <v>1342</v>
      </c>
      <c r="D5501">
        <v>1</v>
      </c>
      <c r="E5501">
        <v>82</v>
      </c>
      <c r="F5501">
        <v>0</v>
      </c>
    </row>
    <row r="5502" spans="1:6" x14ac:dyDescent="0.35">
      <c r="A5502">
        <v>7</v>
      </c>
      <c r="B5502">
        <v>1984</v>
      </c>
      <c r="C5502" t="s">
        <v>1342</v>
      </c>
      <c r="D5502">
        <v>1</v>
      </c>
      <c r="E5502">
        <v>84</v>
      </c>
      <c r="F5502">
        <v>0</v>
      </c>
    </row>
    <row r="5503" spans="1:6" x14ac:dyDescent="0.35">
      <c r="A5503">
        <v>7</v>
      </c>
      <c r="B5503">
        <v>1984</v>
      </c>
      <c r="C5503" t="s">
        <v>1342</v>
      </c>
      <c r="D5503">
        <v>1</v>
      </c>
      <c r="E5503">
        <v>86</v>
      </c>
      <c r="F5503">
        <v>0</v>
      </c>
    </row>
    <row r="5504" spans="1:6" x14ac:dyDescent="0.35">
      <c r="A5504">
        <v>7</v>
      </c>
      <c r="B5504">
        <v>1984</v>
      </c>
      <c r="C5504" t="s">
        <v>1342</v>
      </c>
      <c r="D5504">
        <v>1</v>
      </c>
      <c r="E5504">
        <v>88</v>
      </c>
      <c r="F5504">
        <v>0</v>
      </c>
    </row>
    <row r="5505" spans="1:6" x14ac:dyDescent="0.35">
      <c r="A5505">
        <v>7</v>
      </c>
      <c r="B5505">
        <v>1984</v>
      </c>
      <c r="C5505" t="s">
        <v>1342</v>
      </c>
      <c r="D5505">
        <v>1</v>
      </c>
      <c r="E5505">
        <v>90</v>
      </c>
      <c r="F5505">
        <v>0</v>
      </c>
    </row>
    <row r="5506" spans="1:6" x14ac:dyDescent="0.35">
      <c r="A5506">
        <v>7</v>
      </c>
      <c r="B5506">
        <v>1984</v>
      </c>
      <c r="C5506" t="s">
        <v>1342</v>
      </c>
      <c r="D5506">
        <v>1</v>
      </c>
      <c r="E5506">
        <v>92</v>
      </c>
      <c r="F5506">
        <v>0</v>
      </c>
    </row>
    <row r="5507" spans="1:6" x14ac:dyDescent="0.35">
      <c r="A5507">
        <v>7</v>
      </c>
      <c r="B5507">
        <v>1984</v>
      </c>
      <c r="C5507" t="s">
        <v>1342</v>
      </c>
      <c r="D5507">
        <v>1</v>
      </c>
      <c r="E5507">
        <v>94</v>
      </c>
      <c r="F5507">
        <v>0</v>
      </c>
    </row>
    <row r="5508" spans="1:6" x14ac:dyDescent="0.35">
      <c r="A5508">
        <v>7</v>
      </c>
      <c r="B5508">
        <v>1985</v>
      </c>
      <c r="C5508" t="s">
        <v>1342</v>
      </c>
      <c r="D5508">
        <v>1</v>
      </c>
      <c r="E5508">
        <v>4</v>
      </c>
      <c r="F5508" s="2">
        <v>3.0864499999999998E-9</v>
      </c>
    </row>
    <row r="5509" spans="1:6" x14ac:dyDescent="0.35">
      <c r="A5509">
        <v>7</v>
      </c>
      <c r="B5509">
        <v>1985</v>
      </c>
      <c r="C5509" t="s">
        <v>1342</v>
      </c>
      <c r="D5509">
        <v>1</v>
      </c>
      <c r="E5509">
        <v>6</v>
      </c>
      <c r="F5509" s="2">
        <v>6.0494499999999996E-9</v>
      </c>
    </row>
    <row r="5510" spans="1:6" x14ac:dyDescent="0.35">
      <c r="A5510">
        <v>7</v>
      </c>
      <c r="B5510">
        <v>1985</v>
      </c>
      <c r="C5510" t="s">
        <v>1342</v>
      </c>
      <c r="D5510">
        <v>1</v>
      </c>
      <c r="E5510">
        <v>8</v>
      </c>
      <c r="F5510" s="2">
        <v>6.8887199999999998E-9</v>
      </c>
    </row>
    <row r="5511" spans="1:6" x14ac:dyDescent="0.35">
      <c r="A5511">
        <v>7</v>
      </c>
      <c r="B5511">
        <v>1985</v>
      </c>
      <c r="C5511" t="s">
        <v>1342</v>
      </c>
      <c r="D5511">
        <v>1</v>
      </c>
      <c r="E5511">
        <v>10</v>
      </c>
      <c r="F5511" s="2">
        <v>8.1561100000000007E-9</v>
      </c>
    </row>
    <row r="5512" spans="1:6" x14ac:dyDescent="0.35">
      <c r="A5512">
        <v>7</v>
      </c>
      <c r="B5512">
        <v>1985</v>
      </c>
      <c r="C5512" t="s">
        <v>1342</v>
      </c>
      <c r="D5512">
        <v>1</v>
      </c>
      <c r="E5512">
        <v>12</v>
      </c>
      <c r="F5512" s="2">
        <v>3.0802599999999999E-8</v>
      </c>
    </row>
    <row r="5513" spans="1:6" x14ac:dyDescent="0.35">
      <c r="A5513">
        <v>7</v>
      </c>
      <c r="B5513">
        <v>1985</v>
      </c>
      <c r="C5513" t="s">
        <v>1342</v>
      </c>
      <c r="D5513">
        <v>1</v>
      </c>
      <c r="E5513">
        <v>14</v>
      </c>
      <c r="F5513" s="2">
        <v>5.5315399999999997E-6</v>
      </c>
    </row>
    <row r="5514" spans="1:6" x14ac:dyDescent="0.35">
      <c r="A5514">
        <v>7</v>
      </c>
      <c r="B5514">
        <v>1985</v>
      </c>
      <c r="C5514" t="s">
        <v>1342</v>
      </c>
      <c r="D5514">
        <v>1</v>
      </c>
      <c r="E5514">
        <v>16</v>
      </c>
      <c r="F5514">
        <v>5.1165599999999998E-4</v>
      </c>
    </row>
    <row r="5515" spans="1:6" x14ac:dyDescent="0.35">
      <c r="A5515">
        <v>7</v>
      </c>
      <c r="B5515">
        <v>1985</v>
      </c>
      <c r="C5515" t="s">
        <v>1342</v>
      </c>
      <c r="D5515">
        <v>1</v>
      </c>
      <c r="E5515">
        <v>18</v>
      </c>
      <c r="F5515">
        <v>1.6494600000000002E-2</v>
      </c>
    </row>
    <row r="5516" spans="1:6" x14ac:dyDescent="0.35">
      <c r="A5516">
        <v>7</v>
      </c>
      <c r="B5516">
        <v>1985</v>
      </c>
      <c r="C5516" t="s">
        <v>1342</v>
      </c>
      <c r="D5516">
        <v>1</v>
      </c>
      <c r="E5516">
        <v>20</v>
      </c>
      <c r="F5516">
        <v>0.184892</v>
      </c>
    </row>
    <row r="5517" spans="1:6" x14ac:dyDescent="0.35">
      <c r="A5517">
        <v>7</v>
      </c>
      <c r="B5517">
        <v>1985</v>
      </c>
      <c r="C5517" t="s">
        <v>1342</v>
      </c>
      <c r="D5517">
        <v>1</v>
      </c>
      <c r="E5517">
        <v>22</v>
      </c>
      <c r="F5517">
        <v>0.72059200000000001</v>
      </c>
    </row>
    <row r="5518" spans="1:6" x14ac:dyDescent="0.35">
      <c r="A5518">
        <v>7</v>
      </c>
      <c r="B5518">
        <v>1985</v>
      </c>
      <c r="C5518" t="s">
        <v>1342</v>
      </c>
      <c r="D5518">
        <v>1</v>
      </c>
      <c r="E5518">
        <v>24</v>
      </c>
      <c r="F5518">
        <v>0.99993600000000005</v>
      </c>
    </row>
    <row r="5519" spans="1:6" x14ac:dyDescent="0.35">
      <c r="A5519">
        <v>7</v>
      </c>
      <c r="B5519">
        <v>1985</v>
      </c>
      <c r="C5519" t="s">
        <v>1342</v>
      </c>
      <c r="D5519">
        <v>1</v>
      </c>
      <c r="E5519">
        <v>26</v>
      </c>
      <c r="F5519">
        <v>0.92964400000000003</v>
      </c>
    </row>
    <row r="5520" spans="1:6" x14ac:dyDescent="0.35">
      <c r="A5520">
        <v>7</v>
      </c>
      <c r="B5520">
        <v>1985</v>
      </c>
      <c r="C5520" t="s">
        <v>1342</v>
      </c>
      <c r="D5520">
        <v>1</v>
      </c>
      <c r="E5520">
        <v>28</v>
      </c>
      <c r="F5520">
        <v>9.2179499999999998E-2</v>
      </c>
    </row>
    <row r="5521" spans="1:6" x14ac:dyDescent="0.35">
      <c r="A5521">
        <v>7</v>
      </c>
      <c r="B5521">
        <v>1985</v>
      </c>
      <c r="C5521" t="s">
        <v>1342</v>
      </c>
      <c r="D5521">
        <v>1</v>
      </c>
      <c r="E5521">
        <v>30</v>
      </c>
      <c r="F5521">
        <v>3.5669299999999999E-4</v>
      </c>
    </row>
    <row r="5522" spans="1:6" x14ac:dyDescent="0.35">
      <c r="A5522">
        <v>7</v>
      </c>
      <c r="B5522">
        <v>1985</v>
      </c>
      <c r="C5522" t="s">
        <v>1342</v>
      </c>
      <c r="D5522">
        <v>1</v>
      </c>
      <c r="E5522">
        <v>32</v>
      </c>
      <c r="F5522" s="2">
        <v>8.42957E-8</v>
      </c>
    </row>
    <row r="5523" spans="1:6" x14ac:dyDescent="0.35">
      <c r="A5523">
        <v>7</v>
      </c>
      <c r="B5523">
        <v>1985</v>
      </c>
      <c r="C5523" t="s">
        <v>1342</v>
      </c>
      <c r="D5523">
        <v>1</v>
      </c>
      <c r="E5523">
        <v>34</v>
      </c>
      <c r="F5523" s="2">
        <v>1.72078E-8</v>
      </c>
    </row>
    <row r="5524" spans="1:6" x14ac:dyDescent="0.35">
      <c r="A5524">
        <v>7</v>
      </c>
      <c r="B5524">
        <v>1985</v>
      </c>
      <c r="C5524" t="s">
        <v>1342</v>
      </c>
      <c r="D5524">
        <v>1</v>
      </c>
      <c r="E5524">
        <v>36</v>
      </c>
      <c r="F5524" s="2">
        <v>1.18681E-8</v>
      </c>
    </row>
    <row r="5525" spans="1:6" x14ac:dyDescent="0.35">
      <c r="A5525">
        <v>7</v>
      </c>
      <c r="B5525">
        <v>1985</v>
      </c>
      <c r="C5525" t="s">
        <v>1342</v>
      </c>
      <c r="D5525">
        <v>1</v>
      </c>
      <c r="E5525">
        <v>38</v>
      </c>
      <c r="F5525" s="2">
        <v>9.1436000000000006E-9</v>
      </c>
    </row>
    <row r="5526" spans="1:6" x14ac:dyDescent="0.35">
      <c r="A5526">
        <v>7</v>
      </c>
      <c r="B5526">
        <v>1985</v>
      </c>
      <c r="C5526" t="s">
        <v>1342</v>
      </c>
      <c r="D5526">
        <v>1</v>
      </c>
      <c r="E5526">
        <v>40</v>
      </c>
      <c r="F5526" s="2">
        <v>7.5374599999999993E-9</v>
      </c>
    </row>
    <row r="5527" spans="1:6" x14ac:dyDescent="0.35">
      <c r="A5527">
        <v>7</v>
      </c>
      <c r="B5527">
        <v>1985</v>
      </c>
      <c r="C5527" t="s">
        <v>1342</v>
      </c>
      <c r="D5527">
        <v>1</v>
      </c>
      <c r="E5527">
        <v>42</v>
      </c>
      <c r="F5527" s="2">
        <v>6.4951799999999999E-9</v>
      </c>
    </row>
    <row r="5528" spans="1:6" x14ac:dyDescent="0.35">
      <c r="A5528">
        <v>7</v>
      </c>
      <c r="B5528">
        <v>1985</v>
      </c>
      <c r="C5528" t="s">
        <v>1342</v>
      </c>
      <c r="D5528">
        <v>1</v>
      </c>
      <c r="E5528">
        <v>44</v>
      </c>
      <c r="F5528" s="2">
        <v>5.77121E-9</v>
      </c>
    </row>
    <row r="5529" spans="1:6" x14ac:dyDescent="0.35">
      <c r="A5529">
        <v>7</v>
      </c>
      <c r="B5529">
        <v>1985</v>
      </c>
      <c r="C5529" t="s">
        <v>1342</v>
      </c>
      <c r="D5529">
        <v>1</v>
      </c>
      <c r="E5529">
        <v>46</v>
      </c>
      <c r="F5529" s="2">
        <v>5.24233E-9</v>
      </c>
    </row>
    <row r="5530" spans="1:6" x14ac:dyDescent="0.35">
      <c r="A5530">
        <v>7</v>
      </c>
      <c r="B5530">
        <v>1985</v>
      </c>
      <c r="C5530" t="s">
        <v>1342</v>
      </c>
      <c r="D5530">
        <v>1</v>
      </c>
      <c r="E5530">
        <v>48</v>
      </c>
      <c r="F5530" s="2">
        <v>4.8407300000000001E-9</v>
      </c>
    </row>
    <row r="5531" spans="1:6" x14ac:dyDescent="0.35">
      <c r="A5531">
        <v>7</v>
      </c>
      <c r="B5531">
        <v>1985</v>
      </c>
      <c r="C5531" t="s">
        <v>1342</v>
      </c>
      <c r="D5531">
        <v>1</v>
      </c>
      <c r="E5531">
        <v>50</v>
      </c>
      <c r="F5531" s="2">
        <v>4.5262900000000001E-9</v>
      </c>
    </row>
    <row r="5532" spans="1:6" x14ac:dyDescent="0.35">
      <c r="A5532">
        <v>7</v>
      </c>
      <c r="B5532">
        <v>1985</v>
      </c>
      <c r="C5532" t="s">
        <v>1342</v>
      </c>
      <c r="D5532">
        <v>1</v>
      </c>
      <c r="E5532">
        <v>52</v>
      </c>
      <c r="F5532" s="2">
        <v>4.2739299999999999E-9</v>
      </c>
    </row>
    <row r="5533" spans="1:6" x14ac:dyDescent="0.35">
      <c r="A5533">
        <v>7</v>
      </c>
      <c r="B5533">
        <v>1985</v>
      </c>
      <c r="C5533" t="s">
        <v>1342</v>
      </c>
      <c r="D5533">
        <v>1</v>
      </c>
      <c r="E5533">
        <v>54</v>
      </c>
      <c r="F5533" s="2">
        <v>4.0672500000000004E-9</v>
      </c>
    </row>
    <row r="5534" spans="1:6" x14ac:dyDescent="0.35">
      <c r="A5534">
        <v>7</v>
      </c>
      <c r="B5534">
        <v>1985</v>
      </c>
      <c r="C5534" t="s">
        <v>1342</v>
      </c>
      <c r="D5534">
        <v>1</v>
      </c>
      <c r="E5534">
        <v>56</v>
      </c>
      <c r="F5534" s="2">
        <v>3.8950499999999997E-9</v>
      </c>
    </row>
    <row r="5535" spans="1:6" x14ac:dyDescent="0.35">
      <c r="A5535">
        <v>7</v>
      </c>
      <c r="B5535">
        <v>1985</v>
      </c>
      <c r="C5535" t="s">
        <v>1342</v>
      </c>
      <c r="D5535">
        <v>1</v>
      </c>
      <c r="E5535">
        <v>58</v>
      </c>
      <c r="F5535" s="2">
        <v>3.7495099999999998E-9</v>
      </c>
    </row>
    <row r="5536" spans="1:6" x14ac:dyDescent="0.35">
      <c r="A5536">
        <v>7</v>
      </c>
      <c r="B5536">
        <v>1985</v>
      </c>
      <c r="C5536" t="s">
        <v>1342</v>
      </c>
      <c r="D5536">
        <v>1</v>
      </c>
      <c r="E5536">
        <v>60</v>
      </c>
      <c r="F5536" s="2">
        <v>3.6249599999999999E-9</v>
      </c>
    </row>
    <row r="5537" spans="1:6" x14ac:dyDescent="0.35">
      <c r="A5537">
        <v>7</v>
      </c>
      <c r="B5537">
        <v>1985</v>
      </c>
      <c r="C5537" t="s">
        <v>1342</v>
      </c>
      <c r="D5537">
        <v>1</v>
      </c>
      <c r="E5537">
        <v>62</v>
      </c>
      <c r="F5537" s="2">
        <v>3.51722E-9</v>
      </c>
    </row>
    <row r="5538" spans="1:6" x14ac:dyDescent="0.35">
      <c r="A5538">
        <v>7</v>
      </c>
      <c r="B5538">
        <v>1985</v>
      </c>
      <c r="C5538" t="s">
        <v>1342</v>
      </c>
      <c r="D5538">
        <v>1</v>
      </c>
      <c r="E5538">
        <v>64</v>
      </c>
      <c r="F5538" s="2">
        <v>3.4231500000000001E-9</v>
      </c>
    </row>
    <row r="5539" spans="1:6" x14ac:dyDescent="0.35">
      <c r="A5539">
        <v>7</v>
      </c>
      <c r="B5539">
        <v>1985</v>
      </c>
      <c r="C5539" t="s">
        <v>1342</v>
      </c>
      <c r="D5539">
        <v>1</v>
      </c>
      <c r="E5539">
        <v>66</v>
      </c>
      <c r="F5539" s="2">
        <v>3.3403300000000002E-9</v>
      </c>
    </row>
    <row r="5540" spans="1:6" x14ac:dyDescent="0.35">
      <c r="A5540">
        <v>7</v>
      </c>
      <c r="B5540">
        <v>1985</v>
      </c>
      <c r="C5540" t="s">
        <v>1342</v>
      </c>
      <c r="D5540">
        <v>1</v>
      </c>
      <c r="E5540">
        <v>68</v>
      </c>
      <c r="F5540" s="2">
        <v>3.2668699999999999E-9</v>
      </c>
    </row>
    <row r="5541" spans="1:6" x14ac:dyDescent="0.35">
      <c r="A5541">
        <v>7</v>
      </c>
      <c r="B5541">
        <v>1985</v>
      </c>
      <c r="C5541" t="s">
        <v>1342</v>
      </c>
      <c r="D5541">
        <v>1</v>
      </c>
      <c r="E5541">
        <v>70</v>
      </c>
      <c r="F5541" s="2">
        <v>3.2012899999999998E-9</v>
      </c>
    </row>
    <row r="5542" spans="1:6" x14ac:dyDescent="0.35">
      <c r="A5542">
        <v>7</v>
      </c>
      <c r="B5542">
        <v>1985</v>
      </c>
      <c r="C5542" t="s">
        <v>1342</v>
      </c>
      <c r="D5542">
        <v>1</v>
      </c>
      <c r="E5542">
        <v>72</v>
      </c>
      <c r="F5542" s="2">
        <v>3.1423999999999998E-9</v>
      </c>
    </row>
    <row r="5543" spans="1:6" x14ac:dyDescent="0.35">
      <c r="A5543">
        <v>7</v>
      </c>
      <c r="B5543">
        <v>1985</v>
      </c>
      <c r="C5543" t="s">
        <v>1342</v>
      </c>
      <c r="D5543">
        <v>1</v>
      </c>
      <c r="E5543">
        <v>74</v>
      </c>
      <c r="F5543" s="2">
        <v>3.0892300000000001E-9</v>
      </c>
    </row>
    <row r="5544" spans="1:6" x14ac:dyDescent="0.35">
      <c r="A5544">
        <v>7</v>
      </c>
      <c r="B5544">
        <v>1985</v>
      </c>
      <c r="C5544" t="s">
        <v>1342</v>
      </c>
      <c r="D5544">
        <v>1</v>
      </c>
      <c r="E5544">
        <v>76</v>
      </c>
      <c r="F5544" s="2">
        <v>3.0409899999999999E-9</v>
      </c>
    </row>
    <row r="5545" spans="1:6" x14ac:dyDescent="0.35">
      <c r="A5545">
        <v>7</v>
      </c>
      <c r="B5545">
        <v>1985</v>
      </c>
      <c r="C5545" t="s">
        <v>1342</v>
      </c>
      <c r="D5545">
        <v>1</v>
      </c>
      <c r="E5545">
        <v>78</v>
      </c>
      <c r="F5545" s="2">
        <v>2.9970399999999998E-9</v>
      </c>
    </row>
    <row r="5546" spans="1:6" x14ac:dyDescent="0.35">
      <c r="A5546">
        <v>7</v>
      </c>
      <c r="B5546">
        <v>1985</v>
      </c>
      <c r="C5546" t="s">
        <v>1342</v>
      </c>
      <c r="D5546">
        <v>1</v>
      </c>
      <c r="E5546">
        <v>80</v>
      </c>
      <c r="F5546" s="2">
        <v>2.9568200000000001E-9</v>
      </c>
    </row>
    <row r="5547" spans="1:6" x14ac:dyDescent="0.35">
      <c r="A5547">
        <v>7</v>
      </c>
      <c r="B5547">
        <v>1985</v>
      </c>
      <c r="C5547" t="s">
        <v>1342</v>
      </c>
      <c r="D5547">
        <v>1</v>
      </c>
      <c r="E5547">
        <v>82</v>
      </c>
      <c r="F5547" s="2">
        <v>2.9198999999999998E-9</v>
      </c>
    </row>
    <row r="5548" spans="1:6" x14ac:dyDescent="0.35">
      <c r="A5548">
        <v>7</v>
      </c>
      <c r="B5548">
        <v>1985</v>
      </c>
      <c r="C5548" t="s">
        <v>1342</v>
      </c>
      <c r="D5548">
        <v>1</v>
      </c>
      <c r="E5548">
        <v>84</v>
      </c>
      <c r="F5548" s="2">
        <v>2.8858700000000001E-9</v>
      </c>
    </row>
    <row r="5549" spans="1:6" x14ac:dyDescent="0.35">
      <c r="A5549">
        <v>7</v>
      </c>
      <c r="B5549">
        <v>1985</v>
      </c>
      <c r="C5549" t="s">
        <v>1342</v>
      </c>
      <c r="D5549">
        <v>1</v>
      </c>
      <c r="E5549">
        <v>86</v>
      </c>
      <c r="F5549" s="2">
        <v>2.8544200000000002E-9</v>
      </c>
    </row>
    <row r="5550" spans="1:6" x14ac:dyDescent="0.35">
      <c r="A5550">
        <v>7</v>
      </c>
      <c r="B5550">
        <v>1985</v>
      </c>
      <c r="C5550" t="s">
        <v>1342</v>
      </c>
      <c r="D5550">
        <v>1</v>
      </c>
      <c r="E5550">
        <v>88</v>
      </c>
      <c r="F5550" s="2">
        <v>2.8252599999999998E-9</v>
      </c>
    </row>
    <row r="5551" spans="1:6" x14ac:dyDescent="0.35">
      <c r="A5551">
        <v>7</v>
      </c>
      <c r="B5551">
        <v>1985</v>
      </c>
      <c r="C5551" t="s">
        <v>1342</v>
      </c>
      <c r="D5551">
        <v>1</v>
      </c>
      <c r="E5551">
        <v>90</v>
      </c>
      <c r="F5551" s="2">
        <v>2.7981600000000002E-9</v>
      </c>
    </row>
    <row r="5552" spans="1:6" x14ac:dyDescent="0.35">
      <c r="A5552">
        <v>7</v>
      </c>
      <c r="B5552">
        <v>1985</v>
      </c>
      <c r="C5552" t="s">
        <v>1342</v>
      </c>
      <c r="D5552">
        <v>1</v>
      </c>
      <c r="E5552">
        <v>92</v>
      </c>
      <c r="F5552" s="2">
        <v>2.7728999999999998E-9</v>
      </c>
    </row>
    <row r="5553" spans="1:6" x14ac:dyDescent="0.35">
      <c r="A5553">
        <v>7</v>
      </c>
      <c r="B5553">
        <v>1985</v>
      </c>
      <c r="C5553" t="s">
        <v>1342</v>
      </c>
      <c r="D5553">
        <v>1</v>
      </c>
      <c r="E5553">
        <v>94</v>
      </c>
      <c r="F5553" s="2">
        <v>2.7493E-9</v>
      </c>
    </row>
    <row r="5554" spans="1:6" x14ac:dyDescent="0.35">
      <c r="A5554">
        <v>7</v>
      </c>
      <c r="B5554">
        <v>1985</v>
      </c>
      <c r="C5554" t="s">
        <v>1343</v>
      </c>
      <c r="D5554">
        <v>1</v>
      </c>
      <c r="E5554">
        <v>0</v>
      </c>
      <c r="F5554">
        <v>0</v>
      </c>
    </row>
    <row r="5555" spans="1:6" x14ac:dyDescent="0.35">
      <c r="A5555">
        <v>7</v>
      </c>
      <c r="B5555">
        <v>1985</v>
      </c>
      <c r="C5555" t="s">
        <v>1343</v>
      </c>
      <c r="D5555">
        <v>1</v>
      </c>
      <c r="E5555">
        <v>1</v>
      </c>
      <c r="F5555">
        <v>0</v>
      </c>
    </row>
    <row r="5556" spans="1:6" x14ac:dyDescent="0.35">
      <c r="A5556">
        <v>7</v>
      </c>
      <c r="B5556">
        <v>1985</v>
      </c>
      <c r="C5556" t="s">
        <v>1343</v>
      </c>
      <c r="D5556">
        <v>1</v>
      </c>
      <c r="E5556">
        <v>2</v>
      </c>
      <c r="F5556">
        <v>1</v>
      </c>
    </row>
    <row r="5557" spans="1:6" x14ac:dyDescent="0.35">
      <c r="A5557">
        <v>7</v>
      </c>
      <c r="B5557">
        <v>1985</v>
      </c>
      <c r="C5557" t="s">
        <v>1343</v>
      </c>
      <c r="D5557">
        <v>1</v>
      </c>
      <c r="E5557">
        <v>3</v>
      </c>
      <c r="F5557">
        <v>1</v>
      </c>
    </row>
    <row r="5558" spans="1:6" x14ac:dyDescent="0.35">
      <c r="A5558">
        <v>7</v>
      </c>
      <c r="B5558">
        <v>1985</v>
      </c>
      <c r="C5558" t="s">
        <v>1343</v>
      </c>
      <c r="D5558">
        <v>1</v>
      </c>
      <c r="E5558">
        <v>4</v>
      </c>
      <c r="F5558">
        <v>1</v>
      </c>
    </row>
    <row r="5559" spans="1:6" x14ac:dyDescent="0.35">
      <c r="A5559">
        <v>7</v>
      </c>
      <c r="B5559">
        <v>1985</v>
      </c>
      <c r="C5559" t="s">
        <v>1343</v>
      </c>
      <c r="D5559">
        <v>1</v>
      </c>
      <c r="E5559">
        <v>5</v>
      </c>
      <c r="F5559">
        <v>0</v>
      </c>
    </row>
    <row r="5560" spans="1:6" x14ac:dyDescent="0.35">
      <c r="A5560">
        <v>7</v>
      </c>
      <c r="B5560">
        <v>1985</v>
      </c>
      <c r="C5560" t="s">
        <v>1343</v>
      </c>
      <c r="D5560">
        <v>1</v>
      </c>
      <c r="E5560">
        <v>6</v>
      </c>
      <c r="F5560">
        <v>0</v>
      </c>
    </row>
    <row r="5561" spans="1:6" x14ac:dyDescent="0.35">
      <c r="A5561">
        <v>7</v>
      </c>
      <c r="B5561">
        <v>1985</v>
      </c>
      <c r="C5561" t="s">
        <v>1343</v>
      </c>
      <c r="D5561">
        <v>1</v>
      </c>
      <c r="E5561">
        <v>7</v>
      </c>
      <c r="F5561">
        <v>0</v>
      </c>
    </row>
    <row r="5562" spans="1:6" x14ac:dyDescent="0.35">
      <c r="A5562">
        <v>7</v>
      </c>
      <c r="B5562">
        <v>1985</v>
      </c>
      <c r="C5562" t="s">
        <v>1343</v>
      </c>
      <c r="D5562">
        <v>1</v>
      </c>
      <c r="E5562">
        <v>8</v>
      </c>
      <c r="F5562">
        <v>0</v>
      </c>
    </row>
    <row r="5563" spans="1:6" x14ac:dyDescent="0.35">
      <c r="A5563">
        <v>7</v>
      </c>
      <c r="B5563">
        <v>1985</v>
      </c>
      <c r="C5563" t="s">
        <v>1343</v>
      </c>
      <c r="D5563">
        <v>1</v>
      </c>
      <c r="E5563">
        <v>9</v>
      </c>
      <c r="F5563">
        <v>0</v>
      </c>
    </row>
    <row r="5564" spans="1:6" x14ac:dyDescent="0.35">
      <c r="A5564">
        <v>7</v>
      </c>
      <c r="B5564">
        <v>1985</v>
      </c>
      <c r="C5564" t="s">
        <v>1343</v>
      </c>
      <c r="D5564">
        <v>1</v>
      </c>
      <c r="E5564">
        <v>10</v>
      </c>
      <c r="F5564">
        <v>0</v>
      </c>
    </row>
    <row r="5565" spans="1:6" x14ac:dyDescent="0.35">
      <c r="A5565">
        <v>7</v>
      </c>
      <c r="B5565">
        <v>1985</v>
      </c>
      <c r="C5565" t="s">
        <v>1343</v>
      </c>
      <c r="D5565">
        <v>1</v>
      </c>
      <c r="E5565">
        <v>11</v>
      </c>
      <c r="F5565">
        <v>0</v>
      </c>
    </row>
    <row r="5566" spans="1:6" x14ac:dyDescent="0.35">
      <c r="A5566">
        <v>7</v>
      </c>
      <c r="B5566">
        <v>1985</v>
      </c>
      <c r="C5566" t="s">
        <v>1343</v>
      </c>
      <c r="D5566">
        <v>1</v>
      </c>
      <c r="E5566">
        <v>12</v>
      </c>
      <c r="F5566">
        <v>0</v>
      </c>
    </row>
    <row r="5567" spans="1:6" x14ac:dyDescent="0.35">
      <c r="A5567">
        <v>7</v>
      </c>
      <c r="B5567">
        <v>1985</v>
      </c>
      <c r="C5567" t="s">
        <v>1343</v>
      </c>
      <c r="D5567">
        <v>1</v>
      </c>
      <c r="E5567">
        <v>13</v>
      </c>
      <c r="F5567">
        <v>0</v>
      </c>
    </row>
    <row r="5568" spans="1:6" x14ac:dyDescent="0.35">
      <c r="A5568">
        <v>7</v>
      </c>
      <c r="B5568">
        <v>1985</v>
      </c>
      <c r="C5568" t="s">
        <v>1343</v>
      </c>
      <c r="D5568">
        <v>1</v>
      </c>
      <c r="E5568">
        <v>14</v>
      </c>
      <c r="F5568">
        <v>0</v>
      </c>
    </row>
    <row r="5569" spans="1:6" x14ac:dyDescent="0.35">
      <c r="A5569">
        <v>7</v>
      </c>
      <c r="B5569">
        <v>1985</v>
      </c>
      <c r="C5569" t="s">
        <v>1343</v>
      </c>
      <c r="D5569">
        <v>1</v>
      </c>
      <c r="E5569">
        <v>15</v>
      </c>
      <c r="F5569">
        <v>0</v>
      </c>
    </row>
    <row r="5570" spans="1:6" x14ac:dyDescent="0.35">
      <c r="A5570">
        <v>7</v>
      </c>
      <c r="B5570">
        <v>1985</v>
      </c>
      <c r="C5570" t="s">
        <v>1343</v>
      </c>
      <c r="D5570">
        <v>1</v>
      </c>
      <c r="E5570">
        <v>16</v>
      </c>
      <c r="F5570">
        <v>0</v>
      </c>
    </row>
    <row r="5571" spans="1:6" x14ac:dyDescent="0.35">
      <c r="A5571">
        <v>7</v>
      </c>
      <c r="B5571">
        <v>1985</v>
      </c>
      <c r="C5571" t="s">
        <v>1343</v>
      </c>
      <c r="D5571">
        <v>1</v>
      </c>
      <c r="E5571">
        <v>17</v>
      </c>
      <c r="F5571">
        <v>0</v>
      </c>
    </row>
    <row r="5572" spans="1:6" x14ac:dyDescent="0.35">
      <c r="A5572">
        <v>7</v>
      </c>
      <c r="B5572">
        <v>1985</v>
      </c>
      <c r="C5572" t="s">
        <v>1343</v>
      </c>
      <c r="D5572">
        <v>1</v>
      </c>
      <c r="E5572">
        <v>18</v>
      </c>
      <c r="F5572">
        <v>0</v>
      </c>
    </row>
    <row r="5573" spans="1:6" x14ac:dyDescent="0.35">
      <c r="A5573">
        <v>7</v>
      </c>
      <c r="B5573">
        <v>1985</v>
      </c>
      <c r="C5573" t="s">
        <v>1343</v>
      </c>
      <c r="D5573">
        <v>1</v>
      </c>
      <c r="E5573">
        <v>19</v>
      </c>
      <c r="F5573">
        <v>0</v>
      </c>
    </row>
    <row r="5574" spans="1:6" x14ac:dyDescent="0.35">
      <c r="A5574">
        <v>7</v>
      </c>
      <c r="B5574">
        <v>1985</v>
      </c>
      <c r="C5574" t="s">
        <v>1343</v>
      </c>
      <c r="D5574">
        <v>1</v>
      </c>
      <c r="E5574">
        <v>20</v>
      </c>
      <c r="F5574">
        <v>0</v>
      </c>
    </row>
    <row r="5575" spans="1:6" x14ac:dyDescent="0.35">
      <c r="A5575">
        <v>7</v>
      </c>
      <c r="B5575">
        <v>1985</v>
      </c>
      <c r="C5575" t="s">
        <v>1343</v>
      </c>
      <c r="D5575">
        <v>1</v>
      </c>
      <c r="E5575">
        <v>21</v>
      </c>
      <c r="F5575">
        <v>0</v>
      </c>
    </row>
    <row r="5576" spans="1:6" x14ac:dyDescent="0.35">
      <c r="A5576">
        <v>7</v>
      </c>
      <c r="B5576">
        <v>1985</v>
      </c>
      <c r="C5576" t="s">
        <v>1343</v>
      </c>
      <c r="D5576">
        <v>1</v>
      </c>
      <c r="E5576">
        <v>22</v>
      </c>
      <c r="F5576">
        <v>0</v>
      </c>
    </row>
    <row r="5577" spans="1:6" x14ac:dyDescent="0.35">
      <c r="A5577">
        <v>7</v>
      </c>
      <c r="B5577">
        <v>1985</v>
      </c>
      <c r="C5577" t="s">
        <v>1343</v>
      </c>
      <c r="D5577">
        <v>1</v>
      </c>
      <c r="E5577">
        <v>23</v>
      </c>
      <c r="F5577">
        <v>0</v>
      </c>
    </row>
    <row r="5578" spans="1:6" x14ac:dyDescent="0.35">
      <c r="A5578">
        <v>7</v>
      </c>
      <c r="B5578">
        <v>1985</v>
      </c>
      <c r="C5578" t="s">
        <v>1343</v>
      </c>
      <c r="D5578">
        <v>1</v>
      </c>
      <c r="E5578">
        <v>24</v>
      </c>
      <c r="F5578">
        <v>0</v>
      </c>
    </row>
    <row r="5579" spans="1:6" x14ac:dyDescent="0.35">
      <c r="A5579">
        <v>7</v>
      </c>
      <c r="B5579">
        <v>1985</v>
      </c>
      <c r="C5579" t="s">
        <v>1343</v>
      </c>
      <c r="D5579">
        <v>1</v>
      </c>
      <c r="E5579">
        <v>25</v>
      </c>
      <c r="F5579">
        <v>0</v>
      </c>
    </row>
    <row r="5580" spans="1:6" x14ac:dyDescent="0.35">
      <c r="A5580">
        <v>7</v>
      </c>
      <c r="B5580">
        <v>1985</v>
      </c>
      <c r="C5580" t="s">
        <v>1343</v>
      </c>
      <c r="D5580">
        <v>1</v>
      </c>
      <c r="E5580">
        <v>26</v>
      </c>
      <c r="F5580">
        <v>0</v>
      </c>
    </row>
    <row r="5581" spans="1:6" x14ac:dyDescent="0.35">
      <c r="A5581">
        <v>7</v>
      </c>
      <c r="B5581">
        <v>1985</v>
      </c>
      <c r="C5581" t="s">
        <v>1343</v>
      </c>
      <c r="D5581">
        <v>1</v>
      </c>
      <c r="E5581">
        <v>27</v>
      </c>
      <c r="F5581">
        <v>0</v>
      </c>
    </row>
    <row r="5582" spans="1:6" x14ac:dyDescent="0.35">
      <c r="A5582">
        <v>7</v>
      </c>
      <c r="B5582">
        <v>1985</v>
      </c>
      <c r="C5582" t="s">
        <v>1343</v>
      </c>
      <c r="D5582">
        <v>1</v>
      </c>
      <c r="E5582">
        <v>28</v>
      </c>
      <c r="F5582">
        <v>0</v>
      </c>
    </row>
    <row r="5583" spans="1:6" x14ac:dyDescent="0.35">
      <c r="A5583">
        <v>7</v>
      </c>
      <c r="B5583">
        <v>1985</v>
      </c>
      <c r="C5583" t="s">
        <v>1343</v>
      </c>
      <c r="D5583">
        <v>1</v>
      </c>
      <c r="E5583">
        <v>29</v>
      </c>
      <c r="F5583">
        <v>0</v>
      </c>
    </row>
    <row r="5584" spans="1:6" x14ac:dyDescent="0.35">
      <c r="A5584">
        <v>7</v>
      </c>
      <c r="B5584">
        <v>1985</v>
      </c>
      <c r="C5584" t="s">
        <v>1343</v>
      </c>
      <c r="D5584">
        <v>1</v>
      </c>
      <c r="E5584">
        <v>30</v>
      </c>
      <c r="F5584">
        <v>0</v>
      </c>
    </row>
    <row r="5585" spans="1:6" x14ac:dyDescent="0.35">
      <c r="A5585">
        <v>7</v>
      </c>
      <c r="B5585">
        <v>2019</v>
      </c>
      <c r="C5585" t="s">
        <v>1342</v>
      </c>
      <c r="D5585">
        <v>1</v>
      </c>
      <c r="E5585">
        <v>4</v>
      </c>
      <c r="F5585" s="2">
        <v>3.0864499999999998E-9</v>
      </c>
    </row>
    <row r="5586" spans="1:6" x14ac:dyDescent="0.35">
      <c r="A5586">
        <v>7</v>
      </c>
      <c r="B5586">
        <v>2019</v>
      </c>
      <c r="C5586" t="s">
        <v>1342</v>
      </c>
      <c r="D5586">
        <v>1</v>
      </c>
      <c r="E5586">
        <v>6</v>
      </c>
      <c r="F5586" s="2">
        <v>6.0494499999999996E-9</v>
      </c>
    </row>
    <row r="5587" spans="1:6" x14ac:dyDescent="0.35">
      <c r="A5587">
        <v>7</v>
      </c>
      <c r="B5587">
        <v>2019</v>
      </c>
      <c r="C5587" t="s">
        <v>1342</v>
      </c>
      <c r="D5587">
        <v>1</v>
      </c>
      <c r="E5587">
        <v>8</v>
      </c>
      <c r="F5587" s="2">
        <v>6.8887199999999998E-9</v>
      </c>
    </row>
    <row r="5588" spans="1:6" x14ac:dyDescent="0.35">
      <c r="A5588">
        <v>7</v>
      </c>
      <c r="B5588">
        <v>2019</v>
      </c>
      <c r="C5588" t="s">
        <v>1342</v>
      </c>
      <c r="D5588">
        <v>1</v>
      </c>
      <c r="E5588">
        <v>10</v>
      </c>
      <c r="F5588" s="2">
        <v>8.1561100000000007E-9</v>
      </c>
    </row>
    <row r="5589" spans="1:6" x14ac:dyDescent="0.35">
      <c r="A5589">
        <v>7</v>
      </c>
      <c r="B5589">
        <v>2019</v>
      </c>
      <c r="C5589" t="s">
        <v>1342</v>
      </c>
      <c r="D5589">
        <v>1</v>
      </c>
      <c r="E5589">
        <v>12</v>
      </c>
      <c r="F5589" s="2">
        <v>3.0802599999999999E-8</v>
      </c>
    </row>
    <row r="5590" spans="1:6" x14ac:dyDescent="0.35">
      <c r="A5590">
        <v>7</v>
      </c>
      <c r="B5590">
        <v>2019</v>
      </c>
      <c r="C5590" t="s">
        <v>1342</v>
      </c>
      <c r="D5590">
        <v>1</v>
      </c>
      <c r="E5590">
        <v>14</v>
      </c>
      <c r="F5590" s="2">
        <v>5.5315399999999997E-6</v>
      </c>
    </row>
    <row r="5591" spans="1:6" x14ac:dyDescent="0.35">
      <c r="A5591">
        <v>7</v>
      </c>
      <c r="B5591">
        <v>2019</v>
      </c>
      <c r="C5591" t="s">
        <v>1342</v>
      </c>
      <c r="D5591">
        <v>1</v>
      </c>
      <c r="E5591">
        <v>16</v>
      </c>
      <c r="F5591">
        <v>5.1165599999999998E-4</v>
      </c>
    </row>
    <row r="5592" spans="1:6" x14ac:dyDescent="0.35">
      <c r="A5592">
        <v>7</v>
      </c>
      <c r="B5592">
        <v>2019</v>
      </c>
      <c r="C5592" t="s">
        <v>1342</v>
      </c>
      <c r="D5592">
        <v>1</v>
      </c>
      <c r="E5592">
        <v>18</v>
      </c>
      <c r="F5592">
        <v>1.6494600000000002E-2</v>
      </c>
    </row>
    <row r="5593" spans="1:6" x14ac:dyDescent="0.35">
      <c r="A5593">
        <v>7</v>
      </c>
      <c r="B5593">
        <v>2019</v>
      </c>
      <c r="C5593" t="s">
        <v>1342</v>
      </c>
      <c r="D5593">
        <v>1</v>
      </c>
      <c r="E5593">
        <v>20</v>
      </c>
      <c r="F5593">
        <v>0.184892</v>
      </c>
    </row>
    <row r="5594" spans="1:6" x14ac:dyDescent="0.35">
      <c r="A5594">
        <v>7</v>
      </c>
      <c r="B5594">
        <v>2019</v>
      </c>
      <c r="C5594" t="s">
        <v>1342</v>
      </c>
      <c r="D5594">
        <v>1</v>
      </c>
      <c r="E5594">
        <v>22</v>
      </c>
      <c r="F5594">
        <v>0.72059200000000001</v>
      </c>
    </row>
    <row r="5595" spans="1:6" x14ac:dyDescent="0.35">
      <c r="A5595">
        <v>7</v>
      </c>
      <c r="B5595">
        <v>2019</v>
      </c>
      <c r="C5595" t="s">
        <v>1342</v>
      </c>
      <c r="D5595">
        <v>1</v>
      </c>
      <c r="E5595">
        <v>24</v>
      </c>
      <c r="F5595">
        <v>0.99993600000000005</v>
      </c>
    </row>
    <row r="5596" spans="1:6" x14ac:dyDescent="0.35">
      <c r="A5596">
        <v>7</v>
      </c>
      <c r="B5596">
        <v>2019</v>
      </c>
      <c r="C5596" t="s">
        <v>1342</v>
      </c>
      <c r="D5596">
        <v>1</v>
      </c>
      <c r="E5596">
        <v>26</v>
      </c>
      <c r="F5596">
        <v>0.92964400000000003</v>
      </c>
    </row>
    <row r="5597" spans="1:6" x14ac:dyDescent="0.35">
      <c r="A5597">
        <v>7</v>
      </c>
      <c r="B5597">
        <v>2019</v>
      </c>
      <c r="C5597" t="s">
        <v>1342</v>
      </c>
      <c r="D5597">
        <v>1</v>
      </c>
      <c r="E5597">
        <v>28</v>
      </c>
      <c r="F5597">
        <v>9.2179499999999998E-2</v>
      </c>
    </row>
    <row r="5598" spans="1:6" x14ac:dyDescent="0.35">
      <c r="A5598">
        <v>7</v>
      </c>
      <c r="B5598">
        <v>2019</v>
      </c>
      <c r="C5598" t="s">
        <v>1342</v>
      </c>
      <c r="D5598">
        <v>1</v>
      </c>
      <c r="E5598">
        <v>30</v>
      </c>
      <c r="F5598">
        <v>3.5669299999999999E-4</v>
      </c>
    </row>
    <row r="5599" spans="1:6" x14ac:dyDescent="0.35">
      <c r="A5599">
        <v>7</v>
      </c>
      <c r="B5599">
        <v>2019</v>
      </c>
      <c r="C5599" t="s">
        <v>1342</v>
      </c>
      <c r="D5599">
        <v>1</v>
      </c>
      <c r="E5599">
        <v>32</v>
      </c>
      <c r="F5599" s="2">
        <v>8.42957E-8</v>
      </c>
    </row>
    <row r="5600" spans="1:6" x14ac:dyDescent="0.35">
      <c r="A5600">
        <v>7</v>
      </c>
      <c r="B5600">
        <v>2019</v>
      </c>
      <c r="C5600" t="s">
        <v>1342</v>
      </c>
      <c r="D5600">
        <v>1</v>
      </c>
      <c r="E5600">
        <v>34</v>
      </c>
      <c r="F5600" s="2">
        <v>1.72078E-8</v>
      </c>
    </row>
    <row r="5601" spans="1:6" x14ac:dyDescent="0.35">
      <c r="A5601">
        <v>7</v>
      </c>
      <c r="B5601">
        <v>2019</v>
      </c>
      <c r="C5601" t="s">
        <v>1342</v>
      </c>
      <c r="D5601">
        <v>1</v>
      </c>
      <c r="E5601">
        <v>36</v>
      </c>
      <c r="F5601" s="2">
        <v>1.18681E-8</v>
      </c>
    </row>
    <row r="5602" spans="1:6" x14ac:dyDescent="0.35">
      <c r="A5602">
        <v>7</v>
      </c>
      <c r="B5602">
        <v>2019</v>
      </c>
      <c r="C5602" t="s">
        <v>1342</v>
      </c>
      <c r="D5602">
        <v>1</v>
      </c>
      <c r="E5602">
        <v>38</v>
      </c>
      <c r="F5602" s="2">
        <v>9.1436000000000006E-9</v>
      </c>
    </row>
    <row r="5603" spans="1:6" x14ac:dyDescent="0.35">
      <c r="A5603">
        <v>7</v>
      </c>
      <c r="B5603">
        <v>2019</v>
      </c>
      <c r="C5603" t="s">
        <v>1342</v>
      </c>
      <c r="D5603">
        <v>1</v>
      </c>
      <c r="E5603">
        <v>40</v>
      </c>
      <c r="F5603" s="2">
        <v>7.5374599999999993E-9</v>
      </c>
    </row>
    <row r="5604" spans="1:6" x14ac:dyDescent="0.35">
      <c r="A5604">
        <v>7</v>
      </c>
      <c r="B5604">
        <v>2019</v>
      </c>
      <c r="C5604" t="s">
        <v>1342</v>
      </c>
      <c r="D5604">
        <v>1</v>
      </c>
      <c r="E5604">
        <v>42</v>
      </c>
      <c r="F5604" s="2">
        <v>6.4951799999999999E-9</v>
      </c>
    </row>
    <row r="5605" spans="1:6" x14ac:dyDescent="0.35">
      <c r="A5605">
        <v>7</v>
      </c>
      <c r="B5605">
        <v>2019</v>
      </c>
      <c r="C5605" t="s">
        <v>1342</v>
      </c>
      <c r="D5605">
        <v>1</v>
      </c>
      <c r="E5605">
        <v>44</v>
      </c>
      <c r="F5605" s="2">
        <v>5.77121E-9</v>
      </c>
    </row>
    <row r="5606" spans="1:6" x14ac:dyDescent="0.35">
      <c r="A5606">
        <v>7</v>
      </c>
      <c r="B5606">
        <v>2019</v>
      </c>
      <c r="C5606" t="s">
        <v>1342</v>
      </c>
      <c r="D5606">
        <v>1</v>
      </c>
      <c r="E5606">
        <v>46</v>
      </c>
      <c r="F5606" s="2">
        <v>5.24233E-9</v>
      </c>
    </row>
    <row r="5607" spans="1:6" x14ac:dyDescent="0.35">
      <c r="A5607">
        <v>7</v>
      </c>
      <c r="B5607">
        <v>2019</v>
      </c>
      <c r="C5607" t="s">
        <v>1342</v>
      </c>
      <c r="D5607">
        <v>1</v>
      </c>
      <c r="E5607">
        <v>48</v>
      </c>
      <c r="F5607" s="2">
        <v>4.8407300000000001E-9</v>
      </c>
    </row>
    <row r="5608" spans="1:6" x14ac:dyDescent="0.35">
      <c r="A5608">
        <v>7</v>
      </c>
      <c r="B5608">
        <v>2019</v>
      </c>
      <c r="C5608" t="s">
        <v>1342</v>
      </c>
      <c r="D5608">
        <v>1</v>
      </c>
      <c r="E5608">
        <v>50</v>
      </c>
      <c r="F5608" s="2">
        <v>4.5262900000000001E-9</v>
      </c>
    </row>
    <row r="5609" spans="1:6" x14ac:dyDescent="0.35">
      <c r="A5609">
        <v>7</v>
      </c>
      <c r="B5609">
        <v>2019</v>
      </c>
      <c r="C5609" t="s">
        <v>1342</v>
      </c>
      <c r="D5609">
        <v>1</v>
      </c>
      <c r="E5609">
        <v>52</v>
      </c>
      <c r="F5609" s="2">
        <v>4.2739299999999999E-9</v>
      </c>
    </row>
    <row r="5610" spans="1:6" x14ac:dyDescent="0.35">
      <c r="A5610">
        <v>7</v>
      </c>
      <c r="B5610">
        <v>2019</v>
      </c>
      <c r="C5610" t="s">
        <v>1342</v>
      </c>
      <c r="D5610">
        <v>1</v>
      </c>
      <c r="E5610">
        <v>54</v>
      </c>
      <c r="F5610" s="2">
        <v>4.0672500000000004E-9</v>
      </c>
    </row>
    <row r="5611" spans="1:6" x14ac:dyDescent="0.35">
      <c r="A5611">
        <v>7</v>
      </c>
      <c r="B5611">
        <v>2019</v>
      </c>
      <c r="C5611" t="s">
        <v>1342</v>
      </c>
      <c r="D5611">
        <v>1</v>
      </c>
      <c r="E5611">
        <v>56</v>
      </c>
      <c r="F5611" s="2">
        <v>3.8950499999999997E-9</v>
      </c>
    </row>
    <row r="5612" spans="1:6" x14ac:dyDescent="0.35">
      <c r="A5612">
        <v>7</v>
      </c>
      <c r="B5612">
        <v>2019</v>
      </c>
      <c r="C5612" t="s">
        <v>1342</v>
      </c>
      <c r="D5612">
        <v>1</v>
      </c>
      <c r="E5612">
        <v>58</v>
      </c>
      <c r="F5612" s="2">
        <v>3.7495099999999998E-9</v>
      </c>
    </row>
    <row r="5613" spans="1:6" x14ac:dyDescent="0.35">
      <c r="A5613">
        <v>7</v>
      </c>
      <c r="B5613">
        <v>2019</v>
      </c>
      <c r="C5613" t="s">
        <v>1342</v>
      </c>
      <c r="D5613">
        <v>1</v>
      </c>
      <c r="E5613">
        <v>60</v>
      </c>
      <c r="F5613" s="2">
        <v>3.6249599999999999E-9</v>
      </c>
    </row>
    <row r="5614" spans="1:6" x14ac:dyDescent="0.35">
      <c r="A5614">
        <v>7</v>
      </c>
      <c r="B5614">
        <v>2019</v>
      </c>
      <c r="C5614" t="s">
        <v>1342</v>
      </c>
      <c r="D5614">
        <v>1</v>
      </c>
      <c r="E5614">
        <v>62</v>
      </c>
      <c r="F5614" s="2">
        <v>3.51722E-9</v>
      </c>
    </row>
    <row r="5615" spans="1:6" x14ac:dyDescent="0.35">
      <c r="A5615">
        <v>7</v>
      </c>
      <c r="B5615">
        <v>2019</v>
      </c>
      <c r="C5615" t="s">
        <v>1342</v>
      </c>
      <c r="D5615">
        <v>1</v>
      </c>
      <c r="E5615">
        <v>64</v>
      </c>
      <c r="F5615" s="2">
        <v>3.4231500000000001E-9</v>
      </c>
    </row>
    <row r="5616" spans="1:6" x14ac:dyDescent="0.35">
      <c r="A5616">
        <v>7</v>
      </c>
      <c r="B5616">
        <v>2019</v>
      </c>
      <c r="C5616" t="s">
        <v>1342</v>
      </c>
      <c r="D5616">
        <v>1</v>
      </c>
      <c r="E5616">
        <v>66</v>
      </c>
      <c r="F5616" s="2">
        <v>3.3403300000000002E-9</v>
      </c>
    </row>
    <row r="5617" spans="1:6" x14ac:dyDescent="0.35">
      <c r="A5617">
        <v>7</v>
      </c>
      <c r="B5617">
        <v>2019</v>
      </c>
      <c r="C5617" t="s">
        <v>1342</v>
      </c>
      <c r="D5617">
        <v>1</v>
      </c>
      <c r="E5617">
        <v>68</v>
      </c>
      <c r="F5617" s="2">
        <v>3.2668699999999999E-9</v>
      </c>
    </row>
    <row r="5618" spans="1:6" x14ac:dyDescent="0.35">
      <c r="A5618">
        <v>7</v>
      </c>
      <c r="B5618">
        <v>2019</v>
      </c>
      <c r="C5618" t="s">
        <v>1342</v>
      </c>
      <c r="D5618">
        <v>1</v>
      </c>
      <c r="E5618">
        <v>70</v>
      </c>
      <c r="F5618" s="2">
        <v>3.2012899999999998E-9</v>
      </c>
    </row>
    <row r="5619" spans="1:6" x14ac:dyDescent="0.35">
      <c r="A5619">
        <v>7</v>
      </c>
      <c r="B5619">
        <v>2019</v>
      </c>
      <c r="C5619" t="s">
        <v>1342</v>
      </c>
      <c r="D5619">
        <v>1</v>
      </c>
      <c r="E5619">
        <v>72</v>
      </c>
      <c r="F5619" s="2">
        <v>3.1423999999999998E-9</v>
      </c>
    </row>
    <row r="5620" spans="1:6" x14ac:dyDescent="0.35">
      <c r="A5620">
        <v>7</v>
      </c>
      <c r="B5620">
        <v>2019</v>
      </c>
      <c r="C5620" t="s">
        <v>1342</v>
      </c>
      <c r="D5620">
        <v>1</v>
      </c>
      <c r="E5620">
        <v>74</v>
      </c>
      <c r="F5620" s="2">
        <v>3.0892300000000001E-9</v>
      </c>
    </row>
    <row r="5621" spans="1:6" x14ac:dyDescent="0.35">
      <c r="A5621">
        <v>7</v>
      </c>
      <c r="B5621">
        <v>2019</v>
      </c>
      <c r="C5621" t="s">
        <v>1342</v>
      </c>
      <c r="D5621">
        <v>1</v>
      </c>
      <c r="E5621">
        <v>76</v>
      </c>
      <c r="F5621" s="2">
        <v>3.0409899999999999E-9</v>
      </c>
    </row>
    <row r="5622" spans="1:6" x14ac:dyDescent="0.35">
      <c r="A5622">
        <v>7</v>
      </c>
      <c r="B5622">
        <v>2019</v>
      </c>
      <c r="C5622" t="s">
        <v>1342</v>
      </c>
      <c r="D5622">
        <v>1</v>
      </c>
      <c r="E5622">
        <v>78</v>
      </c>
      <c r="F5622" s="2">
        <v>2.9970399999999998E-9</v>
      </c>
    </row>
    <row r="5623" spans="1:6" x14ac:dyDescent="0.35">
      <c r="A5623">
        <v>7</v>
      </c>
      <c r="B5623">
        <v>2019</v>
      </c>
      <c r="C5623" t="s">
        <v>1342</v>
      </c>
      <c r="D5623">
        <v>1</v>
      </c>
      <c r="E5623">
        <v>80</v>
      </c>
      <c r="F5623" s="2">
        <v>2.9568200000000001E-9</v>
      </c>
    </row>
    <row r="5624" spans="1:6" x14ac:dyDescent="0.35">
      <c r="A5624">
        <v>7</v>
      </c>
      <c r="B5624">
        <v>2019</v>
      </c>
      <c r="C5624" t="s">
        <v>1342</v>
      </c>
      <c r="D5624">
        <v>1</v>
      </c>
      <c r="E5624">
        <v>82</v>
      </c>
      <c r="F5624" s="2">
        <v>2.9198999999999998E-9</v>
      </c>
    </row>
    <row r="5625" spans="1:6" x14ac:dyDescent="0.35">
      <c r="A5625">
        <v>7</v>
      </c>
      <c r="B5625">
        <v>2019</v>
      </c>
      <c r="C5625" t="s">
        <v>1342</v>
      </c>
      <c r="D5625">
        <v>1</v>
      </c>
      <c r="E5625">
        <v>84</v>
      </c>
      <c r="F5625" s="2">
        <v>2.8858700000000001E-9</v>
      </c>
    </row>
    <row r="5626" spans="1:6" x14ac:dyDescent="0.35">
      <c r="A5626">
        <v>7</v>
      </c>
      <c r="B5626">
        <v>2019</v>
      </c>
      <c r="C5626" t="s">
        <v>1342</v>
      </c>
      <c r="D5626">
        <v>1</v>
      </c>
      <c r="E5626">
        <v>86</v>
      </c>
      <c r="F5626" s="2">
        <v>2.8544200000000002E-9</v>
      </c>
    </row>
    <row r="5627" spans="1:6" x14ac:dyDescent="0.35">
      <c r="A5627">
        <v>7</v>
      </c>
      <c r="B5627">
        <v>2019</v>
      </c>
      <c r="C5627" t="s">
        <v>1342</v>
      </c>
      <c r="D5627">
        <v>1</v>
      </c>
      <c r="E5627">
        <v>88</v>
      </c>
      <c r="F5627" s="2">
        <v>2.8252599999999998E-9</v>
      </c>
    </row>
    <row r="5628" spans="1:6" x14ac:dyDescent="0.35">
      <c r="A5628">
        <v>7</v>
      </c>
      <c r="B5628">
        <v>2019</v>
      </c>
      <c r="C5628" t="s">
        <v>1342</v>
      </c>
      <c r="D5628">
        <v>1</v>
      </c>
      <c r="E5628">
        <v>90</v>
      </c>
      <c r="F5628" s="2">
        <v>2.7981600000000002E-9</v>
      </c>
    </row>
    <row r="5629" spans="1:6" x14ac:dyDescent="0.35">
      <c r="A5629">
        <v>7</v>
      </c>
      <c r="B5629">
        <v>2019</v>
      </c>
      <c r="C5629" t="s">
        <v>1342</v>
      </c>
      <c r="D5629">
        <v>1</v>
      </c>
      <c r="E5629">
        <v>92</v>
      </c>
      <c r="F5629" s="2">
        <v>2.7728999999999998E-9</v>
      </c>
    </row>
    <row r="5630" spans="1:6" x14ac:dyDescent="0.35">
      <c r="A5630">
        <v>7</v>
      </c>
      <c r="B5630">
        <v>2019</v>
      </c>
      <c r="C5630" t="s">
        <v>1342</v>
      </c>
      <c r="D5630">
        <v>1</v>
      </c>
      <c r="E5630">
        <v>94</v>
      </c>
      <c r="F5630" s="2">
        <v>2.7493E-9</v>
      </c>
    </row>
    <row r="5631" spans="1:6" x14ac:dyDescent="0.35">
      <c r="A5631">
        <v>8</v>
      </c>
      <c r="B5631">
        <v>1982</v>
      </c>
      <c r="C5631" t="s">
        <v>1342</v>
      </c>
      <c r="D5631">
        <v>1</v>
      </c>
      <c r="E5631">
        <v>4</v>
      </c>
      <c r="F5631">
        <v>0</v>
      </c>
    </row>
    <row r="5632" spans="1:6" x14ac:dyDescent="0.35">
      <c r="A5632">
        <v>8</v>
      </c>
      <c r="B5632">
        <v>1982</v>
      </c>
      <c r="C5632" t="s">
        <v>1342</v>
      </c>
      <c r="D5632">
        <v>1</v>
      </c>
      <c r="E5632">
        <v>6</v>
      </c>
      <c r="F5632">
        <v>0</v>
      </c>
    </row>
    <row r="5633" spans="1:6" x14ac:dyDescent="0.35">
      <c r="A5633">
        <v>8</v>
      </c>
      <c r="B5633">
        <v>1982</v>
      </c>
      <c r="C5633" t="s">
        <v>1342</v>
      </c>
      <c r="D5633">
        <v>1</v>
      </c>
      <c r="E5633">
        <v>8</v>
      </c>
      <c r="F5633">
        <v>0</v>
      </c>
    </row>
    <row r="5634" spans="1:6" x14ac:dyDescent="0.35">
      <c r="A5634">
        <v>8</v>
      </c>
      <c r="B5634">
        <v>1982</v>
      </c>
      <c r="C5634" t="s">
        <v>1342</v>
      </c>
      <c r="D5634">
        <v>1</v>
      </c>
      <c r="E5634">
        <v>10</v>
      </c>
      <c r="F5634">
        <v>0</v>
      </c>
    </row>
    <row r="5635" spans="1:6" x14ac:dyDescent="0.35">
      <c r="A5635">
        <v>8</v>
      </c>
      <c r="B5635">
        <v>1982</v>
      </c>
      <c r="C5635" t="s">
        <v>1342</v>
      </c>
      <c r="D5635">
        <v>1</v>
      </c>
      <c r="E5635">
        <v>12</v>
      </c>
      <c r="F5635">
        <v>0</v>
      </c>
    </row>
    <row r="5636" spans="1:6" x14ac:dyDescent="0.35">
      <c r="A5636">
        <v>8</v>
      </c>
      <c r="B5636">
        <v>1982</v>
      </c>
      <c r="C5636" t="s">
        <v>1342</v>
      </c>
      <c r="D5636">
        <v>1</v>
      </c>
      <c r="E5636">
        <v>14</v>
      </c>
      <c r="F5636">
        <v>0</v>
      </c>
    </row>
    <row r="5637" spans="1:6" x14ac:dyDescent="0.35">
      <c r="A5637">
        <v>8</v>
      </c>
      <c r="B5637">
        <v>1982</v>
      </c>
      <c r="C5637" t="s">
        <v>1342</v>
      </c>
      <c r="D5637">
        <v>1</v>
      </c>
      <c r="E5637">
        <v>16</v>
      </c>
      <c r="F5637">
        <v>0</v>
      </c>
    </row>
    <row r="5638" spans="1:6" x14ac:dyDescent="0.35">
      <c r="A5638">
        <v>8</v>
      </c>
      <c r="B5638">
        <v>1982</v>
      </c>
      <c r="C5638" t="s">
        <v>1342</v>
      </c>
      <c r="D5638">
        <v>1</v>
      </c>
      <c r="E5638">
        <v>18</v>
      </c>
      <c r="F5638">
        <v>0</v>
      </c>
    </row>
    <row r="5639" spans="1:6" x14ac:dyDescent="0.35">
      <c r="A5639">
        <v>8</v>
      </c>
      <c r="B5639">
        <v>1982</v>
      </c>
      <c r="C5639" t="s">
        <v>1342</v>
      </c>
      <c r="D5639">
        <v>1</v>
      </c>
      <c r="E5639">
        <v>20</v>
      </c>
      <c r="F5639">
        <v>0</v>
      </c>
    </row>
    <row r="5640" spans="1:6" x14ac:dyDescent="0.35">
      <c r="A5640">
        <v>8</v>
      </c>
      <c r="B5640">
        <v>1982</v>
      </c>
      <c r="C5640" t="s">
        <v>1342</v>
      </c>
      <c r="D5640">
        <v>1</v>
      </c>
      <c r="E5640">
        <v>22</v>
      </c>
      <c r="F5640">
        <v>0</v>
      </c>
    </row>
    <row r="5641" spans="1:6" x14ac:dyDescent="0.35">
      <c r="A5641">
        <v>8</v>
      </c>
      <c r="B5641">
        <v>1982</v>
      </c>
      <c r="C5641" t="s">
        <v>1342</v>
      </c>
      <c r="D5641">
        <v>1</v>
      </c>
      <c r="E5641">
        <v>24</v>
      </c>
      <c r="F5641">
        <v>0</v>
      </c>
    </row>
    <row r="5642" spans="1:6" x14ac:dyDescent="0.35">
      <c r="A5642">
        <v>8</v>
      </c>
      <c r="B5642">
        <v>1982</v>
      </c>
      <c r="C5642" t="s">
        <v>1342</v>
      </c>
      <c r="D5642">
        <v>1</v>
      </c>
      <c r="E5642">
        <v>26</v>
      </c>
      <c r="F5642">
        <v>0</v>
      </c>
    </row>
    <row r="5643" spans="1:6" x14ac:dyDescent="0.35">
      <c r="A5643">
        <v>8</v>
      </c>
      <c r="B5643">
        <v>1982</v>
      </c>
      <c r="C5643" t="s">
        <v>1342</v>
      </c>
      <c r="D5643">
        <v>1</v>
      </c>
      <c r="E5643">
        <v>28</v>
      </c>
      <c r="F5643">
        <v>0</v>
      </c>
    </row>
    <row r="5644" spans="1:6" x14ac:dyDescent="0.35">
      <c r="A5644">
        <v>8</v>
      </c>
      <c r="B5644">
        <v>1982</v>
      </c>
      <c r="C5644" t="s">
        <v>1342</v>
      </c>
      <c r="D5644">
        <v>1</v>
      </c>
      <c r="E5644">
        <v>30</v>
      </c>
      <c r="F5644">
        <v>0</v>
      </c>
    </row>
    <row r="5645" spans="1:6" x14ac:dyDescent="0.35">
      <c r="A5645">
        <v>8</v>
      </c>
      <c r="B5645">
        <v>1982</v>
      </c>
      <c r="C5645" t="s">
        <v>1342</v>
      </c>
      <c r="D5645">
        <v>1</v>
      </c>
      <c r="E5645">
        <v>32</v>
      </c>
      <c r="F5645">
        <v>0</v>
      </c>
    </row>
    <row r="5646" spans="1:6" x14ac:dyDescent="0.35">
      <c r="A5646">
        <v>8</v>
      </c>
      <c r="B5646">
        <v>1982</v>
      </c>
      <c r="C5646" t="s">
        <v>1342</v>
      </c>
      <c r="D5646">
        <v>1</v>
      </c>
      <c r="E5646">
        <v>34</v>
      </c>
      <c r="F5646">
        <v>0</v>
      </c>
    </row>
    <row r="5647" spans="1:6" x14ac:dyDescent="0.35">
      <c r="A5647">
        <v>8</v>
      </c>
      <c r="B5647">
        <v>1982</v>
      </c>
      <c r="C5647" t="s">
        <v>1342</v>
      </c>
      <c r="D5647">
        <v>1</v>
      </c>
      <c r="E5647">
        <v>36</v>
      </c>
      <c r="F5647">
        <v>0</v>
      </c>
    </row>
    <row r="5648" spans="1:6" x14ac:dyDescent="0.35">
      <c r="A5648">
        <v>8</v>
      </c>
      <c r="B5648">
        <v>1982</v>
      </c>
      <c r="C5648" t="s">
        <v>1342</v>
      </c>
      <c r="D5648">
        <v>1</v>
      </c>
      <c r="E5648">
        <v>38</v>
      </c>
      <c r="F5648">
        <v>0</v>
      </c>
    </row>
    <row r="5649" spans="1:6" x14ac:dyDescent="0.35">
      <c r="A5649">
        <v>8</v>
      </c>
      <c r="B5649">
        <v>1982</v>
      </c>
      <c r="C5649" t="s">
        <v>1342</v>
      </c>
      <c r="D5649">
        <v>1</v>
      </c>
      <c r="E5649">
        <v>40</v>
      </c>
      <c r="F5649">
        <v>0</v>
      </c>
    </row>
    <row r="5650" spans="1:6" x14ac:dyDescent="0.35">
      <c r="A5650">
        <v>8</v>
      </c>
      <c r="B5650">
        <v>1982</v>
      </c>
      <c r="C5650" t="s">
        <v>1342</v>
      </c>
      <c r="D5650">
        <v>1</v>
      </c>
      <c r="E5650">
        <v>42</v>
      </c>
      <c r="F5650">
        <v>0</v>
      </c>
    </row>
    <row r="5651" spans="1:6" x14ac:dyDescent="0.35">
      <c r="A5651">
        <v>8</v>
      </c>
      <c r="B5651">
        <v>1982</v>
      </c>
      <c r="C5651" t="s">
        <v>1342</v>
      </c>
      <c r="D5651">
        <v>1</v>
      </c>
      <c r="E5651">
        <v>44</v>
      </c>
      <c r="F5651">
        <v>0</v>
      </c>
    </row>
    <row r="5652" spans="1:6" x14ac:dyDescent="0.35">
      <c r="A5652">
        <v>8</v>
      </c>
      <c r="B5652">
        <v>1982</v>
      </c>
      <c r="C5652" t="s">
        <v>1342</v>
      </c>
      <c r="D5652">
        <v>1</v>
      </c>
      <c r="E5652">
        <v>46</v>
      </c>
      <c r="F5652">
        <v>0</v>
      </c>
    </row>
    <row r="5653" spans="1:6" x14ac:dyDescent="0.35">
      <c r="A5653">
        <v>8</v>
      </c>
      <c r="B5653">
        <v>1982</v>
      </c>
      <c r="C5653" t="s">
        <v>1342</v>
      </c>
      <c r="D5653">
        <v>1</v>
      </c>
      <c r="E5653">
        <v>48</v>
      </c>
      <c r="F5653">
        <v>0</v>
      </c>
    </row>
    <row r="5654" spans="1:6" x14ac:dyDescent="0.35">
      <c r="A5654">
        <v>8</v>
      </c>
      <c r="B5654">
        <v>1982</v>
      </c>
      <c r="C5654" t="s">
        <v>1342</v>
      </c>
      <c r="D5654">
        <v>1</v>
      </c>
      <c r="E5654">
        <v>50</v>
      </c>
      <c r="F5654">
        <v>0</v>
      </c>
    </row>
    <row r="5655" spans="1:6" x14ac:dyDescent="0.35">
      <c r="A5655">
        <v>8</v>
      </c>
      <c r="B5655">
        <v>1982</v>
      </c>
      <c r="C5655" t="s">
        <v>1342</v>
      </c>
      <c r="D5655">
        <v>1</v>
      </c>
      <c r="E5655">
        <v>52</v>
      </c>
      <c r="F5655">
        <v>0</v>
      </c>
    </row>
    <row r="5656" spans="1:6" x14ac:dyDescent="0.35">
      <c r="A5656">
        <v>8</v>
      </c>
      <c r="B5656">
        <v>1982</v>
      </c>
      <c r="C5656" t="s">
        <v>1342</v>
      </c>
      <c r="D5656">
        <v>1</v>
      </c>
      <c r="E5656">
        <v>54</v>
      </c>
      <c r="F5656">
        <v>0</v>
      </c>
    </row>
    <row r="5657" spans="1:6" x14ac:dyDescent="0.35">
      <c r="A5657">
        <v>8</v>
      </c>
      <c r="B5657">
        <v>1982</v>
      </c>
      <c r="C5657" t="s">
        <v>1342</v>
      </c>
      <c r="D5657">
        <v>1</v>
      </c>
      <c r="E5657">
        <v>56</v>
      </c>
      <c r="F5657">
        <v>0</v>
      </c>
    </row>
    <row r="5658" spans="1:6" x14ac:dyDescent="0.35">
      <c r="A5658">
        <v>8</v>
      </c>
      <c r="B5658">
        <v>1982</v>
      </c>
      <c r="C5658" t="s">
        <v>1342</v>
      </c>
      <c r="D5658">
        <v>1</v>
      </c>
      <c r="E5658">
        <v>58</v>
      </c>
      <c r="F5658">
        <v>0</v>
      </c>
    </row>
    <row r="5659" spans="1:6" x14ac:dyDescent="0.35">
      <c r="A5659">
        <v>8</v>
      </c>
      <c r="B5659">
        <v>1982</v>
      </c>
      <c r="C5659" t="s">
        <v>1342</v>
      </c>
      <c r="D5659">
        <v>1</v>
      </c>
      <c r="E5659">
        <v>60</v>
      </c>
      <c r="F5659">
        <v>0</v>
      </c>
    </row>
    <row r="5660" spans="1:6" x14ac:dyDescent="0.35">
      <c r="A5660">
        <v>8</v>
      </c>
      <c r="B5660">
        <v>1982</v>
      </c>
      <c r="C5660" t="s">
        <v>1342</v>
      </c>
      <c r="D5660">
        <v>1</v>
      </c>
      <c r="E5660">
        <v>62</v>
      </c>
      <c r="F5660">
        <v>0</v>
      </c>
    </row>
    <row r="5661" spans="1:6" x14ac:dyDescent="0.35">
      <c r="A5661">
        <v>8</v>
      </c>
      <c r="B5661">
        <v>1982</v>
      </c>
      <c r="C5661" t="s">
        <v>1342</v>
      </c>
      <c r="D5661">
        <v>1</v>
      </c>
      <c r="E5661">
        <v>64</v>
      </c>
      <c r="F5661">
        <v>0</v>
      </c>
    </row>
    <row r="5662" spans="1:6" x14ac:dyDescent="0.35">
      <c r="A5662">
        <v>8</v>
      </c>
      <c r="B5662">
        <v>1982</v>
      </c>
      <c r="C5662" t="s">
        <v>1342</v>
      </c>
      <c r="D5662">
        <v>1</v>
      </c>
      <c r="E5662">
        <v>66</v>
      </c>
      <c r="F5662">
        <v>0</v>
      </c>
    </row>
    <row r="5663" spans="1:6" x14ac:dyDescent="0.35">
      <c r="A5663">
        <v>8</v>
      </c>
      <c r="B5663">
        <v>1982</v>
      </c>
      <c r="C5663" t="s">
        <v>1342</v>
      </c>
      <c r="D5663">
        <v>1</v>
      </c>
      <c r="E5663">
        <v>68</v>
      </c>
      <c r="F5663">
        <v>0</v>
      </c>
    </row>
    <row r="5664" spans="1:6" x14ac:dyDescent="0.35">
      <c r="A5664">
        <v>8</v>
      </c>
      <c r="B5664">
        <v>1982</v>
      </c>
      <c r="C5664" t="s">
        <v>1342</v>
      </c>
      <c r="D5664">
        <v>1</v>
      </c>
      <c r="E5664">
        <v>70</v>
      </c>
      <c r="F5664">
        <v>0</v>
      </c>
    </row>
    <row r="5665" spans="1:6" x14ac:dyDescent="0.35">
      <c r="A5665">
        <v>8</v>
      </c>
      <c r="B5665">
        <v>1982</v>
      </c>
      <c r="C5665" t="s">
        <v>1342</v>
      </c>
      <c r="D5665">
        <v>1</v>
      </c>
      <c r="E5665">
        <v>72</v>
      </c>
      <c r="F5665">
        <v>0</v>
      </c>
    </row>
    <row r="5666" spans="1:6" x14ac:dyDescent="0.35">
      <c r="A5666">
        <v>8</v>
      </c>
      <c r="B5666">
        <v>1982</v>
      </c>
      <c r="C5666" t="s">
        <v>1342</v>
      </c>
      <c r="D5666">
        <v>1</v>
      </c>
      <c r="E5666">
        <v>74</v>
      </c>
      <c r="F5666">
        <v>0</v>
      </c>
    </row>
    <row r="5667" spans="1:6" x14ac:dyDescent="0.35">
      <c r="A5667">
        <v>8</v>
      </c>
      <c r="B5667">
        <v>1982</v>
      </c>
      <c r="C5667" t="s">
        <v>1342</v>
      </c>
      <c r="D5667">
        <v>1</v>
      </c>
      <c r="E5667">
        <v>76</v>
      </c>
      <c r="F5667">
        <v>0</v>
      </c>
    </row>
    <row r="5668" spans="1:6" x14ac:dyDescent="0.35">
      <c r="A5668">
        <v>8</v>
      </c>
      <c r="B5668">
        <v>1982</v>
      </c>
      <c r="C5668" t="s">
        <v>1342</v>
      </c>
      <c r="D5668">
        <v>1</v>
      </c>
      <c r="E5668">
        <v>78</v>
      </c>
      <c r="F5668">
        <v>0</v>
      </c>
    </row>
    <row r="5669" spans="1:6" x14ac:dyDescent="0.35">
      <c r="A5669">
        <v>8</v>
      </c>
      <c r="B5669">
        <v>1982</v>
      </c>
      <c r="C5669" t="s">
        <v>1342</v>
      </c>
      <c r="D5669">
        <v>1</v>
      </c>
      <c r="E5669">
        <v>80</v>
      </c>
      <c r="F5669">
        <v>0</v>
      </c>
    </row>
    <row r="5670" spans="1:6" x14ac:dyDescent="0.35">
      <c r="A5670">
        <v>8</v>
      </c>
      <c r="B5670">
        <v>1982</v>
      </c>
      <c r="C5670" t="s">
        <v>1342</v>
      </c>
      <c r="D5670">
        <v>1</v>
      </c>
      <c r="E5670">
        <v>82</v>
      </c>
      <c r="F5670">
        <v>0</v>
      </c>
    </row>
    <row r="5671" spans="1:6" x14ac:dyDescent="0.35">
      <c r="A5671">
        <v>8</v>
      </c>
      <c r="B5671">
        <v>1982</v>
      </c>
      <c r="C5671" t="s">
        <v>1342</v>
      </c>
      <c r="D5671">
        <v>1</v>
      </c>
      <c r="E5671">
        <v>84</v>
      </c>
      <c r="F5671">
        <v>0</v>
      </c>
    </row>
    <row r="5672" spans="1:6" x14ac:dyDescent="0.35">
      <c r="A5672">
        <v>8</v>
      </c>
      <c r="B5672">
        <v>1982</v>
      </c>
      <c r="C5672" t="s">
        <v>1342</v>
      </c>
      <c r="D5672">
        <v>1</v>
      </c>
      <c r="E5672">
        <v>86</v>
      </c>
      <c r="F5672">
        <v>0</v>
      </c>
    </row>
    <row r="5673" spans="1:6" x14ac:dyDescent="0.35">
      <c r="A5673">
        <v>8</v>
      </c>
      <c r="B5673">
        <v>1982</v>
      </c>
      <c r="C5673" t="s">
        <v>1342</v>
      </c>
      <c r="D5673">
        <v>1</v>
      </c>
      <c r="E5673">
        <v>88</v>
      </c>
      <c r="F5673">
        <v>0</v>
      </c>
    </row>
    <row r="5674" spans="1:6" x14ac:dyDescent="0.35">
      <c r="A5674">
        <v>8</v>
      </c>
      <c r="B5674">
        <v>1982</v>
      </c>
      <c r="C5674" t="s">
        <v>1342</v>
      </c>
      <c r="D5674">
        <v>1</v>
      </c>
      <c r="E5674">
        <v>90</v>
      </c>
      <c r="F5674">
        <v>0</v>
      </c>
    </row>
    <row r="5675" spans="1:6" x14ac:dyDescent="0.35">
      <c r="A5675">
        <v>8</v>
      </c>
      <c r="B5675">
        <v>1982</v>
      </c>
      <c r="C5675" t="s">
        <v>1342</v>
      </c>
      <c r="D5675">
        <v>1</v>
      </c>
      <c r="E5675">
        <v>92</v>
      </c>
      <c r="F5675">
        <v>0</v>
      </c>
    </row>
    <row r="5676" spans="1:6" x14ac:dyDescent="0.35">
      <c r="A5676">
        <v>8</v>
      </c>
      <c r="B5676">
        <v>1982</v>
      </c>
      <c r="C5676" t="s">
        <v>1342</v>
      </c>
      <c r="D5676">
        <v>1</v>
      </c>
      <c r="E5676">
        <v>94</v>
      </c>
      <c r="F5676">
        <v>0</v>
      </c>
    </row>
    <row r="5677" spans="1:6" x14ac:dyDescent="0.35">
      <c r="A5677">
        <v>8</v>
      </c>
      <c r="B5677">
        <v>1984</v>
      </c>
      <c r="C5677" t="s">
        <v>1342</v>
      </c>
      <c r="D5677">
        <v>1</v>
      </c>
      <c r="E5677">
        <v>4</v>
      </c>
      <c r="F5677">
        <v>0</v>
      </c>
    </row>
    <row r="5678" spans="1:6" x14ac:dyDescent="0.35">
      <c r="A5678">
        <v>8</v>
      </c>
      <c r="B5678">
        <v>1984</v>
      </c>
      <c r="C5678" t="s">
        <v>1342</v>
      </c>
      <c r="D5678">
        <v>1</v>
      </c>
      <c r="E5678">
        <v>6</v>
      </c>
      <c r="F5678">
        <v>0</v>
      </c>
    </row>
    <row r="5679" spans="1:6" x14ac:dyDescent="0.35">
      <c r="A5679">
        <v>8</v>
      </c>
      <c r="B5679">
        <v>1984</v>
      </c>
      <c r="C5679" t="s">
        <v>1342</v>
      </c>
      <c r="D5679">
        <v>1</v>
      </c>
      <c r="E5679">
        <v>8</v>
      </c>
      <c r="F5679">
        <v>0</v>
      </c>
    </row>
    <row r="5680" spans="1:6" x14ac:dyDescent="0.35">
      <c r="A5680">
        <v>8</v>
      </c>
      <c r="B5680">
        <v>1984</v>
      </c>
      <c r="C5680" t="s">
        <v>1342</v>
      </c>
      <c r="D5680">
        <v>1</v>
      </c>
      <c r="E5680">
        <v>10</v>
      </c>
      <c r="F5680">
        <v>0</v>
      </c>
    </row>
    <row r="5681" spans="1:6" x14ac:dyDescent="0.35">
      <c r="A5681">
        <v>8</v>
      </c>
      <c r="B5681">
        <v>1984</v>
      </c>
      <c r="C5681" t="s">
        <v>1342</v>
      </c>
      <c r="D5681">
        <v>1</v>
      </c>
      <c r="E5681">
        <v>12</v>
      </c>
      <c r="F5681">
        <v>0</v>
      </c>
    </row>
    <row r="5682" spans="1:6" x14ac:dyDescent="0.35">
      <c r="A5682">
        <v>8</v>
      </c>
      <c r="B5682">
        <v>1984</v>
      </c>
      <c r="C5682" t="s">
        <v>1342</v>
      </c>
      <c r="D5682">
        <v>1</v>
      </c>
      <c r="E5682">
        <v>14</v>
      </c>
      <c r="F5682">
        <v>0</v>
      </c>
    </row>
    <row r="5683" spans="1:6" x14ac:dyDescent="0.35">
      <c r="A5683">
        <v>8</v>
      </c>
      <c r="B5683">
        <v>1984</v>
      </c>
      <c r="C5683" t="s">
        <v>1342</v>
      </c>
      <c r="D5683">
        <v>1</v>
      </c>
      <c r="E5683">
        <v>16</v>
      </c>
      <c r="F5683">
        <v>0</v>
      </c>
    </row>
    <row r="5684" spans="1:6" x14ac:dyDescent="0.35">
      <c r="A5684">
        <v>8</v>
      </c>
      <c r="B5684">
        <v>1984</v>
      </c>
      <c r="C5684" t="s">
        <v>1342</v>
      </c>
      <c r="D5684">
        <v>1</v>
      </c>
      <c r="E5684">
        <v>18</v>
      </c>
      <c r="F5684">
        <v>0</v>
      </c>
    </row>
    <row r="5685" spans="1:6" x14ac:dyDescent="0.35">
      <c r="A5685">
        <v>8</v>
      </c>
      <c r="B5685">
        <v>1984</v>
      </c>
      <c r="C5685" t="s">
        <v>1342</v>
      </c>
      <c r="D5685">
        <v>1</v>
      </c>
      <c r="E5685">
        <v>20</v>
      </c>
      <c r="F5685">
        <v>0</v>
      </c>
    </row>
    <row r="5686" spans="1:6" x14ac:dyDescent="0.35">
      <c r="A5686">
        <v>8</v>
      </c>
      <c r="B5686">
        <v>1984</v>
      </c>
      <c r="C5686" t="s">
        <v>1342</v>
      </c>
      <c r="D5686">
        <v>1</v>
      </c>
      <c r="E5686">
        <v>22</v>
      </c>
      <c r="F5686">
        <v>0</v>
      </c>
    </row>
    <row r="5687" spans="1:6" x14ac:dyDescent="0.35">
      <c r="A5687">
        <v>8</v>
      </c>
      <c r="B5687">
        <v>1984</v>
      </c>
      <c r="C5687" t="s">
        <v>1342</v>
      </c>
      <c r="D5687">
        <v>1</v>
      </c>
      <c r="E5687">
        <v>24</v>
      </c>
      <c r="F5687">
        <v>0</v>
      </c>
    </row>
    <row r="5688" spans="1:6" x14ac:dyDescent="0.35">
      <c r="A5688">
        <v>8</v>
      </c>
      <c r="B5688">
        <v>1984</v>
      </c>
      <c r="C5688" t="s">
        <v>1342</v>
      </c>
      <c r="D5688">
        <v>1</v>
      </c>
      <c r="E5688">
        <v>26</v>
      </c>
      <c r="F5688">
        <v>0</v>
      </c>
    </row>
    <row r="5689" spans="1:6" x14ac:dyDescent="0.35">
      <c r="A5689">
        <v>8</v>
      </c>
      <c r="B5689">
        <v>1984</v>
      </c>
      <c r="C5689" t="s">
        <v>1342</v>
      </c>
      <c r="D5689">
        <v>1</v>
      </c>
      <c r="E5689">
        <v>28</v>
      </c>
      <c r="F5689">
        <v>0</v>
      </c>
    </row>
    <row r="5690" spans="1:6" x14ac:dyDescent="0.35">
      <c r="A5690">
        <v>8</v>
      </c>
      <c r="B5690">
        <v>1984</v>
      </c>
      <c r="C5690" t="s">
        <v>1342</v>
      </c>
      <c r="D5690">
        <v>1</v>
      </c>
      <c r="E5690">
        <v>30</v>
      </c>
      <c r="F5690">
        <v>0</v>
      </c>
    </row>
    <row r="5691" spans="1:6" x14ac:dyDescent="0.35">
      <c r="A5691">
        <v>8</v>
      </c>
      <c r="B5691">
        <v>1984</v>
      </c>
      <c r="C5691" t="s">
        <v>1342</v>
      </c>
      <c r="D5691">
        <v>1</v>
      </c>
      <c r="E5691">
        <v>32</v>
      </c>
      <c r="F5691">
        <v>0</v>
      </c>
    </row>
    <row r="5692" spans="1:6" x14ac:dyDescent="0.35">
      <c r="A5692">
        <v>8</v>
      </c>
      <c r="B5692">
        <v>1984</v>
      </c>
      <c r="C5692" t="s">
        <v>1342</v>
      </c>
      <c r="D5692">
        <v>1</v>
      </c>
      <c r="E5692">
        <v>34</v>
      </c>
      <c r="F5692">
        <v>0</v>
      </c>
    </row>
    <row r="5693" spans="1:6" x14ac:dyDescent="0.35">
      <c r="A5693">
        <v>8</v>
      </c>
      <c r="B5693">
        <v>1984</v>
      </c>
      <c r="C5693" t="s">
        <v>1342</v>
      </c>
      <c r="D5693">
        <v>1</v>
      </c>
      <c r="E5693">
        <v>36</v>
      </c>
      <c r="F5693">
        <v>0</v>
      </c>
    </row>
    <row r="5694" spans="1:6" x14ac:dyDescent="0.35">
      <c r="A5694">
        <v>8</v>
      </c>
      <c r="B5694">
        <v>1984</v>
      </c>
      <c r="C5694" t="s">
        <v>1342</v>
      </c>
      <c r="D5694">
        <v>1</v>
      </c>
      <c r="E5694">
        <v>38</v>
      </c>
      <c r="F5694">
        <v>0</v>
      </c>
    </row>
    <row r="5695" spans="1:6" x14ac:dyDescent="0.35">
      <c r="A5695">
        <v>8</v>
      </c>
      <c r="B5695">
        <v>1984</v>
      </c>
      <c r="C5695" t="s">
        <v>1342</v>
      </c>
      <c r="D5695">
        <v>1</v>
      </c>
      <c r="E5695">
        <v>40</v>
      </c>
      <c r="F5695">
        <v>0</v>
      </c>
    </row>
    <row r="5696" spans="1:6" x14ac:dyDescent="0.35">
      <c r="A5696">
        <v>8</v>
      </c>
      <c r="B5696">
        <v>1984</v>
      </c>
      <c r="C5696" t="s">
        <v>1342</v>
      </c>
      <c r="D5696">
        <v>1</v>
      </c>
      <c r="E5696">
        <v>42</v>
      </c>
      <c r="F5696">
        <v>0</v>
      </c>
    </row>
    <row r="5697" spans="1:6" x14ac:dyDescent="0.35">
      <c r="A5697">
        <v>8</v>
      </c>
      <c r="B5697">
        <v>1984</v>
      </c>
      <c r="C5697" t="s">
        <v>1342</v>
      </c>
      <c r="D5697">
        <v>1</v>
      </c>
      <c r="E5697">
        <v>44</v>
      </c>
      <c r="F5697">
        <v>0</v>
      </c>
    </row>
    <row r="5698" spans="1:6" x14ac:dyDescent="0.35">
      <c r="A5698">
        <v>8</v>
      </c>
      <c r="B5698">
        <v>1984</v>
      </c>
      <c r="C5698" t="s">
        <v>1342</v>
      </c>
      <c r="D5698">
        <v>1</v>
      </c>
      <c r="E5698">
        <v>46</v>
      </c>
      <c r="F5698">
        <v>0</v>
      </c>
    </row>
    <row r="5699" spans="1:6" x14ac:dyDescent="0.35">
      <c r="A5699">
        <v>8</v>
      </c>
      <c r="B5699">
        <v>1984</v>
      </c>
      <c r="C5699" t="s">
        <v>1342</v>
      </c>
      <c r="D5699">
        <v>1</v>
      </c>
      <c r="E5699">
        <v>48</v>
      </c>
      <c r="F5699">
        <v>0</v>
      </c>
    </row>
    <row r="5700" spans="1:6" x14ac:dyDescent="0.35">
      <c r="A5700">
        <v>8</v>
      </c>
      <c r="B5700">
        <v>1984</v>
      </c>
      <c r="C5700" t="s">
        <v>1342</v>
      </c>
      <c r="D5700">
        <v>1</v>
      </c>
      <c r="E5700">
        <v>50</v>
      </c>
      <c r="F5700">
        <v>0</v>
      </c>
    </row>
    <row r="5701" spans="1:6" x14ac:dyDescent="0.35">
      <c r="A5701">
        <v>8</v>
      </c>
      <c r="B5701">
        <v>1984</v>
      </c>
      <c r="C5701" t="s">
        <v>1342</v>
      </c>
      <c r="D5701">
        <v>1</v>
      </c>
      <c r="E5701">
        <v>52</v>
      </c>
      <c r="F5701">
        <v>0</v>
      </c>
    </row>
    <row r="5702" spans="1:6" x14ac:dyDescent="0.35">
      <c r="A5702">
        <v>8</v>
      </c>
      <c r="B5702">
        <v>1984</v>
      </c>
      <c r="C5702" t="s">
        <v>1342</v>
      </c>
      <c r="D5702">
        <v>1</v>
      </c>
      <c r="E5702">
        <v>54</v>
      </c>
      <c r="F5702">
        <v>0</v>
      </c>
    </row>
    <row r="5703" spans="1:6" x14ac:dyDescent="0.35">
      <c r="A5703">
        <v>8</v>
      </c>
      <c r="B5703">
        <v>1984</v>
      </c>
      <c r="C5703" t="s">
        <v>1342</v>
      </c>
      <c r="D5703">
        <v>1</v>
      </c>
      <c r="E5703">
        <v>56</v>
      </c>
      <c r="F5703">
        <v>0</v>
      </c>
    </row>
    <row r="5704" spans="1:6" x14ac:dyDescent="0.35">
      <c r="A5704">
        <v>8</v>
      </c>
      <c r="B5704">
        <v>1984</v>
      </c>
      <c r="C5704" t="s">
        <v>1342</v>
      </c>
      <c r="D5704">
        <v>1</v>
      </c>
      <c r="E5704">
        <v>58</v>
      </c>
      <c r="F5704">
        <v>0</v>
      </c>
    </row>
    <row r="5705" spans="1:6" x14ac:dyDescent="0.35">
      <c r="A5705">
        <v>8</v>
      </c>
      <c r="B5705">
        <v>1984</v>
      </c>
      <c r="C5705" t="s">
        <v>1342</v>
      </c>
      <c r="D5705">
        <v>1</v>
      </c>
      <c r="E5705">
        <v>60</v>
      </c>
      <c r="F5705">
        <v>0</v>
      </c>
    </row>
    <row r="5706" spans="1:6" x14ac:dyDescent="0.35">
      <c r="A5706">
        <v>8</v>
      </c>
      <c r="B5706">
        <v>1984</v>
      </c>
      <c r="C5706" t="s">
        <v>1342</v>
      </c>
      <c r="D5706">
        <v>1</v>
      </c>
      <c r="E5706">
        <v>62</v>
      </c>
      <c r="F5706">
        <v>0</v>
      </c>
    </row>
    <row r="5707" spans="1:6" x14ac:dyDescent="0.35">
      <c r="A5707">
        <v>8</v>
      </c>
      <c r="B5707">
        <v>1984</v>
      </c>
      <c r="C5707" t="s">
        <v>1342</v>
      </c>
      <c r="D5707">
        <v>1</v>
      </c>
      <c r="E5707">
        <v>64</v>
      </c>
      <c r="F5707">
        <v>0</v>
      </c>
    </row>
    <row r="5708" spans="1:6" x14ac:dyDescent="0.35">
      <c r="A5708">
        <v>8</v>
      </c>
      <c r="B5708">
        <v>1984</v>
      </c>
      <c r="C5708" t="s">
        <v>1342</v>
      </c>
      <c r="D5708">
        <v>1</v>
      </c>
      <c r="E5708">
        <v>66</v>
      </c>
      <c r="F5708">
        <v>0</v>
      </c>
    </row>
    <row r="5709" spans="1:6" x14ac:dyDescent="0.35">
      <c r="A5709">
        <v>8</v>
      </c>
      <c r="B5709">
        <v>1984</v>
      </c>
      <c r="C5709" t="s">
        <v>1342</v>
      </c>
      <c r="D5709">
        <v>1</v>
      </c>
      <c r="E5709">
        <v>68</v>
      </c>
      <c r="F5709">
        <v>0</v>
      </c>
    </row>
    <row r="5710" spans="1:6" x14ac:dyDescent="0.35">
      <c r="A5710">
        <v>8</v>
      </c>
      <c r="B5710">
        <v>1984</v>
      </c>
      <c r="C5710" t="s">
        <v>1342</v>
      </c>
      <c r="D5710">
        <v>1</v>
      </c>
      <c r="E5710">
        <v>70</v>
      </c>
      <c r="F5710">
        <v>0</v>
      </c>
    </row>
    <row r="5711" spans="1:6" x14ac:dyDescent="0.35">
      <c r="A5711">
        <v>8</v>
      </c>
      <c r="B5711">
        <v>1984</v>
      </c>
      <c r="C5711" t="s">
        <v>1342</v>
      </c>
      <c r="D5711">
        <v>1</v>
      </c>
      <c r="E5711">
        <v>72</v>
      </c>
      <c r="F5711">
        <v>0</v>
      </c>
    </row>
    <row r="5712" spans="1:6" x14ac:dyDescent="0.35">
      <c r="A5712">
        <v>8</v>
      </c>
      <c r="B5712">
        <v>1984</v>
      </c>
      <c r="C5712" t="s">
        <v>1342</v>
      </c>
      <c r="D5712">
        <v>1</v>
      </c>
      <c r="E5712">
        <v>74</v>
      </c>
      <c r="F5712">
        <v>0</v>
      </c>
    </row>
    <row r="5713" spans="1:6" x14ac:dyDescent="0.35">
      <c r="A5713">
        <v>8</v>
      </c>
      <c r="B5713">
        <v>1984</v>
      </c>
      <c r="C5713" t="s">
        <v>1342</v>
      </c>
      <c r="D5713">
        <v>1</v>
      </c>
      <c r="E5713">
        <v>76</v>
      </c>
      <c r="F5713">
        <v>0</v>
      </c>
    </row>
    <row r="5714" spans="1:6" x14ac:dyDescent="0.35">
      <c r="A5714">
        <v>8</v>
      </c>
      <c r="B5714">
        <v>1984</v>
      </c>
      <c r="C5714" t="s">
        <v>1342</v>
      </c>
      <c r="D5714">
        <v>1</v>
      </c>
      <c r="E5714">
        <v>78</v>
      </c>
      <c r="F5714">
        <v>0</v>
      </c>
    </row>
    <row r="5715" spans="1:6" x14ac:dyDescent="0.35">
      <c r="A5715">
        <v>8</v>
      </c>
      <c r="B5715">
        <v>1984</v>
      </c>
      <c r="C5715" t="s">
        <v>1342</v>
      </c>
      <c r="D5715">
        <v>1</v>
      </c>
      <c r="E5715">
        <v>80</v>
      </c>
      <c r="F5715">
        <v>0</v>
      </c>
    </row>
    <row r="5716" spans="1:6" x14ac:dyDescent="0.35">
      <c r="A5716">
        <v>8</v>
      </c>
      <c r="B5716">
        <v>1984</v>
      </c>
      <c r="C5716" t="s">
        <v>1342</v>
      </c>
      <c r="D5716">
        <v>1</v>
      </c>
      <c r="E5716">
        <v>82</v>
      </c>
      <c r="F5716">
        <v>0</v>
      </c>
    </row>
    <row r="5717" spans="1:6" x14ac:dyDescent="0.35">
      <c r="A5717">
        <v>8</v>
      </c>
      <c r="B5717">
        <v>1984</v>
      </c>
      <c r="C5717" t="s">
        <v>1342</v>
      </c>
      <c r="D5717">
        <v>1</v>
      </c>
      <c r="E5717">
        <v>84</v>
      </c>
      <c r="F5717">
        <v>0</v>
      </c>
    </row>
    <row r="5718" spans="1:6" x14ac:dyDescent="0.35">
      <c r="A5718">
        <v>8</v>
      </c>
      <c r="B5718">
        <v>1984</v>
      </c>
      <c r="C5718" t="s">
        <v>1342</v>
      </c>
      <c r="D5718">
        <v>1</v>
      </c>
      <c r="E5718">
        <v>86</v>
      </c>
      <c r="F5718">
        <v>0</v>
      </c>
    </row>
    <row r="5719" spans="1:6" x14ac:dyDescent="0.35">
      <c r="A5719">
        <v>8</v>
      </c>
      <c r="B5719">
        <v>1984</v>
      </c>
      <c r="C5719" t="s">
        <v>1342</v>
      </c>
      <c r="D5719">
        <v>1</v>
      </c>
      <c r="E5719">
        <v>88</v>
      </c>
      <c r="F5719">
        <v>0</v>
      </c>
    </row>
    <row r="5720" spans="1:6" x14ac:dyDescent="0.35">
      <c r="A5720">
        <v>8</v>
      </c>
      <c r="B5720">
        <v>1984</v>
      </c>
      <c r="C5720" t="s">
        <v>1342</v>
      </c>
      <c r="D5720">
        <v>1</v>
      </c>
      <c r="E5720">
        <v>90</v>
      </c>
      <c r="F5720">
        <v>0</v>
      </c>
    </row>
    <row r="5721" spans="1:6" x14ac:dyDescent="0.35">
      <c r="A5721">
        <v>8</v>
      </c>
      <c r="B5721">
        <v>1984</v>
      </c>
      <c r="C5721" t="s">
        <v>1342</v>
      </c>
      <c r="D5721">
        <v>1</v>
      </c>
      <c r="E5721">
        <v>92</v>
      </c>
      <c r="F5721">
        <v>0</v>
      </c>
    </row>
    <row r="5722" spans="1:6" x14ac:dyDescent="0.35">
      <c r="A5722">
        <v>8</v>
      </c>
      <c r="B5722">
        <v>1984</v>
      </c>
      <c r="C5722" t="s">
        <v>1342</v>
      </c>
      <c r="D5722">
        <v>1</v>
      </c>
      <c r="E5722">
        <v>94</v>
      </c>
      <c r="F5722">
        <v>0</v>
      </c>
    </row>
    <row r="5723" spans="1:6" x14ac:dyDescent="0.35">
      <c r="A5723">
        <v>8</v>
      </c>
      <c r="B5723">
        <v>1985</v>
      </c>
      <c r="C5723" t="s">
        <v>1342</v>
      </c>
      <c r="D5723">
        <v>1</v>
      </c>
      <c r="E5723">
        <v>4</v>
      </c>
      <c r="F5723" s="2">
        <v>2.2989499999999998E-9</v>
      </c>
    </row>
    <row r="5724" spans="1:6" x14ac:dyDescent="0.35">
      <c r="A5724">
        <v>8</v>
      </c>
      <c r="B5724">
        <v>1985</v>
      </c>
      <c r="C5724" t="s">
        <v>1342</v>
      </c>
      <c r="D5724">
        <v>1</v>
      </c>
      <c r="E5724">
        <v>6</v>
      </c>
      <c r="F5724" s="2">
        <v>4.5059499999999997E-9</v>
      </c>
    </row>
    <row r="5725" spans="1:6" x14ac:dyDescent="0.35">
      <c r="A5725">
        <v>8</v>
      </c>
      <c r="B5725">
        <v>1985</v>
      </c>
      <c r="C5725" t="s">
        <v>1342</v>
      </c>
      <c r="D5725">
        <v>1</v>
      </c>
      <c r="E5725">
        <v>8</v>
      </c>
      <c r="F5725" s="2">
        <v>4.81572E-9</v>
      </c>
    </row>
    <row r="5726" spans="1:6" x14ac:dyDescent="0.35">
      <c r="A5726">
        <v>8</v>
      </c>
      <c r="B5726">
        <v>1985</v>
      </c>
      <c r="C5726" t="s">
        <v>1342</v>
      </c>
      <c r="D5726">
        <v>1</v>
      </c>
      <c r="E5726">
        <v>10</v>
      </c>
      <c r="F5726" s="2">
        <v>5.2797999999999999E-9</v>
      </c>
    </row>
    <row r="5727" spans="1:6" x14ac:dyDescent="0.35">
      <c r="A5727">
        <v>8</v>
      </c>
      <c r="B5727">
        <v>1985</v>
      </c>
      <c r="C5727" t="s">
        <v>1342</v>
      </c>
      <c r="D5727">
        <v>1</v>
      </c>
      <c r="E5727">
        <v>12</v>
      </c>
      <c r="F5727" s="2">
        <v>1.1055499999999999E-8</v>
      </c>
    </row>
    <row r="5728" spans="1:6" x14ac:dyDescent="0.35">
      <c r="A5728">
        <v>8</v>
      </c>
      <c r="B5728">
        <v>1985</v>
      </c>
      <c r="C5728" t="s">
        <v>1342</v>
      </c>
      <c r="D5728">
        <v>1</v>
      </c>
      <c r="E5728">
        <v>14</v>
      </c>
      <c r="F5728" s="2">
        <v>2.6504499999999998E-7</v>
      </c>
    </row>
    <row r="5729" spans="1:6" x14ac:dyDescent="0.35">
      <c r="A5729">
        <v>8</v>
      </c>
      <c r="B5729">
        <v>1985</v>
      </c>
      <c r="C5729" t="s">
        <v>1342</v>
      </c>
      <c r="D5729">
        <v>1</v>
      </c>
      <c r="E5729">
        <v>16</v>
      </c>
      <c r="F5729" s="2">
        <v>8.0755700000000007E-6</v>
      </c>
    </row>
    <row r="5730" spans="1:6" x14ac:dyDescent="0.35">
      <c r="A5730">
        <v>8</v>
      </c>
      <c r="B5730">
        <v>1985</v>
      </c>
      <c r="C5730" t="s">
        <v>1342</v>
      </c>
      <c r="D5730">
        <v>1</v>
      </c>
      <c r="E5730">
        <v>18</v>
      </c>
      <c r="F5730">
        <v>1.61812E-4</v>
      </c>
    </row>
    <row r="5731" spans="1:6" x14ac:dyDescent="0.35">
      <c r="A5731">
        <v>8</v>
      </c>
      <c r="B5731">
        <v>1985</v>
      </c>
      <c r="C5731" t="s">
        <v>1342</v>
      </c>
      <c r="D5731">
        <v>1</v>
      </c>
      <c r="E5731">
        <v>20</v>
      </c>
      <c r="F5731">
        <v>2.0859099999999998E-3</v>
      </c>
    </row>
    <row r="5732" spans="1:6" x14ac:dyDescent="0.35">
      <c r="A5732">
        <v>8</v>
      </c>
      <c r="B5732">
        <v>1985</v>
      </c>
      <c r="C5732" t="s">
        <v>1342</v>
      </c>
      <c r="D5732">
        <v>1</v>
      </c>
      <c r="E5732">
        <v>22</v>
      </c>
      <c r="F5732">
        <v>1.7285700000000001E-2</v>
      </c>
    </row>
    <row r="5733" spans="1:6" x14ac:dyDescent="0.35">
      <c r="A5733">
        <v>8</v>
      </c>
      <c r="B5733">
        <v>1985</v>
      </c>
      <c r="C5733" t="s">
        <v>1342</v>
      </c>
      <c r="D5733">
        <v>1</v>
      </c>
      <c r="E5733">
        <v>24</v>
      </c>
      <c r="F5733">
        <v>9.2081800000000005E-2</v>
      </c>
    </row>
    <row r="5734" spans="1:6" x14ac:dyDescent="0.35">
      <c r="A5734">
        <v>8</v>
      </c>
      <c r="B5734">
        <v>1985</v>
      </c>
      <c r="C5734" t="s">
        <v>1342</v>
      </c>
      <c r="D5734">
        <v>1</v>
      </c>
      <c r="E5734">
        <v>26</v>
      </c>
      <c r="F5734">
        <v>0.31531900000000002</v>
      </c>
    </row>
    <row r="5735" spans="1:6" x14ac:dyDescent="0.35">
      <c r="A5735">
        <v>8</v>
      </c>
      <c r="B5735">
        <v>1985</v>
      </c>
      <c r="C5735" t="s">
        <v>1342</v>
      </c>
      <c r="D5735">
        <v>1</v>
      </c>
      <c r="E5735">
        <v>28</v>
      </c>
      <c r="F5735">
        <v>0.69409299999999996</v>
      </c>
    </row>
    <row r="5736" spans="1:6" x14ac:dyDescent="0.35">
      <c r="A5736">
        <v>8</v>
      </c>
      <c r="B5736">
        <v>1985</v>
      </c>
      <c r="C5736" t="s">
        <v>1342</v>
      </c>
      <c r="D5736">
        <v>1</v>
      </c>
      <c r="E5736">
        <v>30</v>
      </c>
      <c r="F5736">
        <v>0.98215600000000003</v>
      </c>
    </row>
    <row r="5737" spans="1:6" x14ac:dyDescent="0.35">
      <c r="A5737">
        <v>8</v>
      </c>
      <c r="B5737">
        <v>1985</v>
      </c>
      <c r="C5737" t="s">
        <v>1342</v>
      </c>
      <c r="D5737">
        <v>1</v>
      </c>
      <c r="E5737">
        <v>32</v>
      </c>
      <c r="F5737">
        <v>0.99999899999999997</v>
      </c>
    </row>
    <row r="5738" spans="1:6" x14ac:dyDescent="0.35">
      <c r="A5738">
        <v>8</v>
      </c>
      <c r="B5738">
        <v>1985</v>
      </c>
      <c r="C5738" t="s">
        <v>1342</v>
      </c>
      <c r="D5738">
        <v>1</v>
      </c>
      <c r="E5738">
        <v>34</v>
      </c>
      <c r="F5738">
        <v>0.99686300000000005</v>
      </c>
    </row>
    <row r="5739" spans="1:6" x14ac:dyDescent="0.35">
      <c r="A5739">
        <v>8</v>
      </c>
      <c r="B5739">
        <v>1985</v>
      </c>
      <c r="C5739" t="s">
        <v>1342</v>
      </c>
      <c r="D5739">
        <v>1</v>
      </c>
      <c r="E5739">
        <v>36</v>
      </c>
      <c r="F5739">
        <v>0.98207199999999994</v>
      </c>
    </row>
    <row r="5740" spans="1:6" x14ac:dyDescent="0.35">
      <c r="A5740">
        <v>8</v>
      </c>
      <c r="B5740">
        <v>1985</v>
      </c>
      <c r="C5740" t="s">
        <v>1342</v>
      </c>
      <c r="D5740">
        <v>1</v>
      </c>
      <c r="E5740">
        <v>38</v>
      </c>
      <c r="F5740">
        <v>0.95566300000000004</v>
      </c>
    </row>
    <row r="5741" spans="1:6" x14ac:dyDescent="0.35">
      <c r="A5741">
        <v>8</v>
      </c>
      <c r="B5741">
        <v>1985</v>
      </c>
      <c r="C5741" t="s">
        <v>1342</v>
      </c>
      <c r="D5741">
        <v>1</v>
      </c>
      <c r="E5741">
        <v>40</v>
      </c>
      <c r="F5741">
        <v>0.91858700000000004</v>
      </c>
    </row>
    <row r="5742" spans="1:6" x14ac:dyDescent="0.35">
      <c r="A5742">
        <v>8</v>
      </c>
      <c r="B5742">
        <v>1985</v>
      </c>
      <c r="C5742" t="s">
        <v>1342</v>
      </c>
      <c r="D5742">
        <v>1</v>
      </c>
      <c r="E5742">
        <v>42</v>
      </c>
      <c r="F5742">
        <v>0.87214700000000001</v>
      </c>
    </row>
    <row r="5743" spans="1:6" x14ac:dyDescent="0.35">
      <c r="A5743">
        <v>8</v>
      </c>
      <c r="B5743">
        <v>1985</v>
      </c>
      <c r="C5743" t="s">
        <v>1342</v>
      </c>
      <c r="D5743">
        <v>1</v>
      </c>
      <c r="E5743">
        <v>44</v>
      </c>
      <c r="F5743">
        <v>0.81792399999999998</v>
      </c>
    </row>
    <row r="5744" spans="1:6" x14ac:dyDescent="0.35">
      <c r="A5744">
        <v>8</v>
      </c>
      <c r="B5744">
        <v>1985</v>
      </c>
      <c r="C5744" t="s">
        <v>1342</v>
      </c>
      <c r="D5744">
        <v>1</v>
      </c>
      <c r="E5744">
        <v>46</v>
      </c>
      <c r="F5744">
        <v>0.75768800000000003</v>
      </c>
    </row>
    <row r="5745" spans="1:6" x14ac:dyDescent="0.35">
      <c r="A5745">
        <v>8</v>
      </c>
      <c r="B5745">
        <v>1985</v>
      </c>
      <c r="C5745" t="s">
        <v>1342</v>
      </c>
      <c r="D5745">
        <v>1</v>
      </c>
      <c r="E5745">
        <v>48</v>
      </c>
      <c r="F5745">
        <v>0.69330099999999995</v>
      </c>
    </row>
    <row r="5746" spans="1:6" x14ac:dyDescent="0.35">
      <c r="A5746">
        <v>8</v>
      </c>
      <c r="B5746">
        <v>1985</v>
      </c>
      <c r="C5746" t="s">
        <v>1342</v>
      </c>
      <c r="D5746">
        <v>1</v>
      </c>
      <c r="E5746">
        <v>50</v>
      </c>
      <c r="F5746">
        <v>0.62662399999999996</v>
      </c>
    </row>
    <row r="5747" spans="1:6" x14ac:dyDescent="0.35">
      <c r="A5747">
        <v>8</v>
      </c>
      <c r="B5747">
        <v>1985</v>
      </c>
      <c r="C5747" t="s">
        <v>1342</v>
      </c>
      <c r="D5747">
        <v>1</v>
      </c>
      <c r="E5747">
        <v>52</v>
      </c>
      <c r="F5747">
        <v>0.55942999999999998</v>
      </c>
    </row>
    <row r="5748" spans="1:6" x14ac:dyDescent="0.35">
      <c r="A5748">
        <v>8</v>
      </c>
      <c r="B5748">
        <v>1985</v>
      </c>
      <c r="C5748" t="s">
        <v>1342</v>
      </c>
      <c r="D5748">
        <v>1</v>
      </c>
      <c r="E5748">
        <v>54</v>
      </c>
      <c r="F5748">
        <v>0.49333199999999999</v>
      </c>
    </row>
    <row r="5749" spans="1:6" x14ac:dyDescent="0.35">
      <c r="A5749">
        <v>8</v>
      </c>
      <c r="B5749">
        <v>1985</v>
      </c>
      <c r="C5749" t="s">
        <v>1342</v>
      </c>
      <c r="D5749">
        <v>1</v>
      </c>
      <c r="E5749">
        <v>56</v>
      </c>
      <c r="F5749">
        <v>0.42972100000000002</v>
      </c>
    </row>
    <row r="5750" spans="1:6" x14ac:dyDescent="0.35">
      <c r="A5750">
        <v>8</v>
      </c>
      <c r="B5750">
        <v>1985</v>
      </c>
      <c r="C5750" t="s">
        <v>1342</v>
      </c>
      <c r="D5750">
        <v>1</v>
      </c>
      <c r="E5750">
        <v>58</v>
      </c>
      <c r="F5750">
        <v>0.36973200000000001</v>
      </c>
    </row>
    <row r="5751" spans="1:6" x14ac:dyDescent="0.35">
      <c r="A5751">
        <v>8</v>
      </c>
      <c r="B5751">
        <v>1985</v>
      </c>
      <c r="C5751" t="s">
        <v>1342</v>
      </c>
      <c r="D5751">
        <v>1</v>
      </c>
      <c r="E5751">
        <v>60</v>
      </c>
      <c r="F5751">
        <v>0.31422600000000001</v>
      </c>
    </row>
    <row r="5752" spans="1:6" x14ac:dyDescent="0.35">
      <c r="A5752">
        <v>8</v>
      </c>
      <c r="B5752">
        <v>1985</v>
      </c>
      <c r="C5752" t="s">
        <v>1342</v>
      </c>
      <c r="D5752">
        <v>1</v>
      </c>
      <c r="E5752">
        <v>62</v>
      </c>
      <c r="F5752">
        <v>0.26378499999999999</v>
      </c>
    </row>
    <row r="5753" spans="1:6" x14ac:dyDescent="0.35">
      <c r="A5753">
        <v>8</v>
      </c>
      <c r="B5753">
        <v>1985</v>
      </c>
      <c r="C5753" t="s">
        <v>1342</v>
      </c>
      <c r="D5753">
        <v>1</v>
      </c>
      <c r="E5753">
        <v>64</v>
      </c>
      <c r="F5753">
        <v>0.21873300000000001</v>
      </c>
    </row>
    <row r="5754" spans="1:6" x14ac:dyDescent="0.35">
      <c r="A5754">
        <v>8</v>
      </c>
      <c r="B5754">
        <v>1985</v>
      </c>
      <c r="C5754" t="s">
        <v>1342</v>
      </c>
      <c r="D5754">
        <v>1</v>
      </c>
      <c r="E5754">
        <v>66</v>
      </c>
      <c r="F5754">
        <v>0.17915600000000001</v>
      </c>
    </row>
    <row r="5755" spans="1:6" x14ac:dyDescent="0.35">
      <c r="A5755">
        <v>8</v>
      </c>
      <c r="B5755">
        <v>1985</v>
      </c>
      <c r="C5755" t="s">
        <v>1342</v>
      </c>
      <c r="D5755">
        <v>1</v>
      </c>
      <c r="E5755">
        <v>68</v>
      </c>
      <c r="F5755">
        <v>0.14494399999999999</v>
      </c>
    </row>
    <row r="5756" spans="1:6" x14ac:dyDescent="0.35">
      <c r="A5756">
        <v>8</v>
      </c>
      <c r="B5756">
        <v>1985</v>
      </c>
      <c r="C5756" t="s">
        <v>1342</v>
      </c>
      <c r="D5756">
        <v>1</v>
      </c>
      <c r="E5756">
        <v>70</v>
      </c>
      <c r="F5756">
        <v>0.115831</v>
      </c>
    </row>
    <row r="5757" spans="1:6" x14ac:dyDescent="0.35">
      <c r="A5757">
        <v>8</v>
      </c>
      <c r="B5757">
        <v>1985</v>
      </c>
      <c r="C5757" t="s">
        <v>1342</v>
      </c>
      <c r="D5757">
        <v>1</v>
      </c>
      <c r="E5757">
        <v>72</v>
      </c>
      <c r="F5757">
        <v>9.1433200000000006E-2</v>
      </c>
    </row>
    <row r="5758" spans="1:6" x14ac:dyDescent="0.35">
      <c r="A5758">
        <v>8</v>
      </c>
      <c r="B5758">
        <v>1985</v>
      </c>
      <c r="C5758" t="s">
        <v>1342</v>
      </c>
      <c r="D5758">
        <v>1</v>
      </c>
      <c r="E5758">
        <v>74</v>
      </c>
      <c r="F5758">
        <v>7.1291300000000002E-2</v>
      </c>
    </row>
    <row r="5759" spans="1:6" x14ac:dyDescent="0.35">
      <c r="A5759">
        <v>8</v>
      </c>
      <c r="B5759">
        <v>1985</v>
      </c>
      <c r="C5759" t="s">
        <v>1342</v>
      </c>
      <c r="D5759">
        <v>1</v>
      </c>
      <c r="E5759">
        <v>76</v>
      </c>
      <c r="F5759">
        <v>5.4906400000000001E-2</v>
      </c>
    </row>
    <row r="5760" spans="1:6" x14ac:dyDescent="0.35">
      <c r="A5760">
        <v>8</v>
      </c>
      <c r="B5760">
        <v>1985</v>
      </c>
      <c r="C5760" t="s">
        <v>1342</v>
      </c>
      <c r="D5760">
        <v>1</v>
      </c>
      <c r="E5760">
        <v>78</v>
      </c>
      <c r="F5760">
        <v>4.1769899999999999E-2</v>
      </c>
    </row>
    <row r="5761" spans="1:6" x14ac:dyDescent="0.35">
      <c r="A5761">
        <v>8</v>
      </c>
      <c r="B5761">
        <v>1985</v>
      </c>
      <c r="C5761" t="s">
        <v>1342</v>
      </c>
      <c r="D5761">
        <v>1</v>
      </c>
      <c r="E5761">
        <v>80</v>
      </c>
      <c r="F5761">
        <v>3.1387600000000002E-2</v>
      </c>
    </row>
    <row r="5762" spans="1:6" x14ac:dyDescent="0.35">
      <c r="A5762">
        <v>8</v>
      </c>
      <c r="B5762">
        <v>1985</v>
      </c>
      <c r="C5762" t="s">
        <v>1342</v>
      </c>
      <c r="D5762">
        <v>1</v>
      </c>
      <c r="E5762">
        <v>82</v>
      </c>
      <c r="F5762">
        <v>2.32973E-2</v>
      </c>
    </row>
    <row r="5763" spans="1:6" x14ac:dyDescent="0.35">
      <c r="A5763">
        <v>8</v>
      </c>
      <c r="B5763">
        <v>1985</v>
      </c>
      <c r="C5763" t="s">
        <v>1342</v>
      </c>
      <c r="D5763">
        <v>1</v>
      </c>
      <c r="E5763">
        <v>84</v>
      </c>
      <c r="F5763">
        <v>1.70808E-2</v>
      </c>
    </row>
    <row r="5764" spans="1:6" x14ac:dyDescent="0.35">
      <c r="A5764">
        <v>8</v>
      </c>
      <c r="B5764">
        <v>1985</v>
      </c>
      <c r="C5764" t="s">
        <v>1342</v>
      </c>
      <c r="D5764">
        <v>1</v>
      </c>
      <c r="E5764">
        <v>86</v>
      </c>
      <c r="F5764">
        <v>1.23698E-2</v>
      </c>
    </row>
    <row r="5765" spans="1:6" x14ac:dyDescent="0.35">
      <c r="A5765">
        <v>8</v>
      </c>
      <c r="B5765">
        <v>1985</v>
      </c>
      <c r="C5765" t="s">
        <v>1342</v>
      </c>
      <c r="D5765">
        <v>1</v>
      </c>
      <c r="E5765">
        <v>88</v>
      </c>
      <c r="F5765">
        <v>8.8485999999999999E-3</v>
      </c>
    </row>
    <row r="5766" spans="1:6" x14ac:dyDescent="0.35">
      <c r="A5766">
        <v>8</v>
      </c>
      <c r="B5766">
        <v>1985</v>
      </c>
      <c r="C5766" t="s">
        <v>1342</v>
      </c>
      <c r="D5766">
        <v>1</v>
      </c>
      <c r="E5766">
        <v>90</v>
      </c>
      <c r="F5766">
        <v>6.2522799999999998E-3</v>
      </c>
    </row>
    <row r="5767" spans="1:6" x14ac:dyDescent="0.35">
      <c r="A5767">
        <v>8</v>
      </c>
      <c r="B5767">
        <v>1985</v>
      </c>
      <c r="C5767" t="s">
        <v>1342</v>
      </c>
      <c r="D5767">
        <v>1</v>
      </c>
      <c r="E5767">
        <v>92</v>
      </c>
      <c r="F5767">
        <v>4.3637199999999998E-3</v>
      </c>
    </row>
    <row r="5768" spans="1:6" x14ac:dyDescent="0.35">
      <c r="A5768">
        <v>8</v>
      </c>
      <c r="B5768">
        <v>1985</v>
      </c>
      <c r="C5768" t="s">
        <v>1342</v>
      </c>
      <c r="D5768">
        <v>1</v>
      </c>
      <c r="E5768">
        <v>94</v>
      </c>
      <c r="F5768">
        <v>3.0083499999999999E-3</v>
      </c>
    </row>
    <row r="5769" spans="1:6" x14ac:dyDescent="0.35">
      <c r="A5769">
        <v>8</v>
      </c>
      <c r="B5769">
        <v>1985</v>
      </c>
      <c r="C5769" t="s">
        <v>1343</v>
      </c>
      <c r="D5769">
        <v>1</v>
      </c>
      <c r="E5769">
        <v>0</v>
      </c>
      <c r="F5769">
        <v>0</v>
      </c>
    </row>
    <row r="5770" spans="1:6" x14ac:dyDescent="0.35">
      <c r="A5770">
        <v>8</v>
      </c>
      <c r="B5770">
        <v>1985</v>
      </c>
      <c r="C5770" t="s">
        <v>1343</v>
      </c>
      <c r="D5770">
        <v>1</v>
      </c>
      <c r="E5770">
        <v>1</v>
      </c>
      <c r="F5770">
        <v>1</v>
      </c>
    </row>
    <row r="5771" spans="1:6" x14ac:dyDescent="0.35">
      <c r="A5771">
        <v>8</v>
      </c>
      <c r="B5771">
        <v>1985</v>
      </c>
      <c r="C5771" t="s">
        <v>1343</v>
      </c>
      <c r="D5771">
        <v>1</v>
      </c>
      <c r="E5771">
        <v>2</v>
      </c>
      <c r="F5771">
        <v>1</v>
      </c>
    </row>
    <row r="5772" spans="1:6" x14ac:dyDescent="0.35">
      <c r="A5772">
        <v>8</v>
      </c>
      <c r="B5772">
        <v>1985</v>
      </c>
      <c r="C5772" t="s">
        <v>1343</v>
      </c>
      <c r="D5772">
        <v>1</v>
      </c>
      <c r="E5772">
        <v>3</v>
      </c>
      <c r="F5772">
        <v>1</v>
      </c>
    </row>
    <row r="5773" spans="1:6" x14ac:dyDescent="0.35">
      <c r="A5773">
        <v>8</v>
      </c>
      <c r="B5773">
        <v>1985</v>
      </c>
      <c r="C5773" t="s">
        <v>1343</v>
      </c>
      <c r="D5773">
        <v>1</v>
      </c>
      <c r="E5773">
        <v>4</v>
      </c>
      <c r="F5773">
        <v>1</v>
      </c>
    </row>
    <row r="5774" spans="1:6" x14ac:dyDescent="0.35">
      <c r="A5774">
        <v>8</v>
      </c>
      <c r="B5774">
        <v>1985</v>
      </c>
      <c r="C5774" t="s">
        <v>1343</v>
      </c>
      <c r="D5774">
        <v>1</v>
      </c>
      <c r="E5774">
        <v>5</v>
      </c>
      <c r="F5774">
        <v>1</v>
      </c>
    </row>
    <row r="5775" spans="1:6" x14ac:dyDescent="0.35">
      <c r="A5775">
        <v>8</v>
      </c>
      <c r="B5775">
        <v>1985</v>
      </c>
      <c r="C5775" t="s">
        <v>1343</v>
      </c>
      <c r="D5775">
        <v>1</v>
      </c>
      <c r="E5775">
        <v>6</v>
      </c>
      <c r="F5775">
        <v>1</v>
      </c>
    </row>
    <row r="5776" spans="1:6" x14ac:dyDescent="0.35">
      <c r="A5776">
        <v>8</v>
      </c>
      <c r="B5776">
        <v>1985</v>
      </c>
      <c r="C5776" t="s">
        <v>1343</v>
      </c>
      <c r="D5776">
        <v>1</v>
      </c>
      <c r="E5776">
        <v>7</v>
      </c>
      <c r="F5776">
        <v>1</v>
      </c>
    </row>
    <row r="5777" spans="1:6" x14ac:dyDescent="0.35">
      <c r="A5777">
        <v>8</v>
      </c>
      <c r="B5777">
        <v>1985</v>
      </c>
      <c r="C5777" t="s">
        <v>1343</v>
      </c>
      <c r="D5777">
        <v>1</v>
      </c>
      <c r="E5777">
        <v>8</v>
      </c>
      <c r="F5777">
        <v>1</v>
      </c>
    </row>
    <row r="5778" spans="1:6" x14ac:dyDescent="0.35">
      <c r="A5778">
        <v>8</v>
      </c>
      <c r="B5778">
        <v>1985</v>
      </c>
      <c r="C5778" t="s">
        <v>1343</v>
      </c>
      <c r="D5778">
        <v>1</v>
      </c>
      <c r="E5778">
        <v>9</v>
      </c>
      <c r="F5778">
        <v>1</v>
      </c>
    </row>
    <row r="5779" spans="1:6" x14ac:dyDescent="0.35">
      <c r="A5779">
        <v>8</v>
      </c>
      <c r="B5779">
        <v>1985</v>
      </c>
      <c r="C5779" t="s">
        <v>1343</v>
      </c>
      <c r="D5779">
        <v>1</v>
      </c>
      <c r="E5779">
        <v>10</v>
      </c>
      <c r="F5779">
        <v>1</v>
      </c>
    </row>
    <row r="5780" spans="1:6" x14ac:dyDescent="0.35">
      <c r="A5780">
        <v>8</v>
      </c>
      <c r="B5780">
        <v>1985</v>
      </c>
      <c r="C5780" t="s">
        <v>1343</v>
      </c>
      <c r="D5780">
        <v>1</v>
      </c>
      <c r="E5780">
        <v>11</v>
      </c>
      <c r="F5780">
        <v>1</v>
      </c>
    </row>
    <row r="5781" spans="1:6" x14ac:dyDescent="0.35">
      <c r="A5781">
        <v>8</v>
      </c>
      <c r="B5781">
        <v>1985</v>
      </c>
      <c r="C5781" t="s">
        <v>1343</v>
      </c>
      <c r="D5781">
        <v>1</v>
      </c>
      <c r="E5781">
        <v>12</v>
      </c>
      <c r="F5781">
        <v>1</v>
      </c>
    </row>
    <row r="5782" spans="1:6" x14ac:dyDescent="0.35">
      <c r="A5782">
        <v>8</v>
      </c>
      <c r="B5782">
        <v>1985</v>
      </c>
      <c r="C5782" t="s">
        <v>1343</v>
      </c>
      <c r="D5782">
        <v>1</v>
      </c>
      <c r="E5782">
        <v>13</v>
      </c>
      <c r="F5782">
        <v>1</v>
      </c>
    </row>
    <row r="5783" spans="1:6" x14ac:dyDescent="0.35">
      <c r="A5783">
        <v>8</v>
      </c>
      <c r="B5783">
        <v>1985</v>
      </c>
      <c r="C5783" t="s">
        <v>1343</v>
      </c>
      <c r="D5783">
        <v>1</v>
      </c>
      <c r="E5783">
        <v>14</v>
      </c>
      <c r="F5783">
        <v>1</v>
      </c>
    </row>
    <row r="5784" spans="1:6" x14ac:dyDescent="0.35">
      <c r="A5784">
        <v>8</v>
      </c>
      <c r="B5784">
        <v>1985</v>
      </c>
      <c r="C5784" t="s">
        <v>1343</v>
      </c>
      <c r="D5784">
        <v>1</v>
      </c>
      <c r="E5784">
        <v>15</v>
      </c>
      <c r="F5784">
        <v>1</v>
      </c>
    </row>
    <row r="5785" spans="1:6" x14ac:dyDescent="0.35">
      <c r="A5785">
        <v>8</v>
      </c>
      <c r="B5785">
        <v>1985</v>
      </c>
      <c r="C5785" t="s">
        <v>1343</v>
      </c>
      <c r="D5785">
        <v>1</v>
      </c>
      <c r="E5785">
        <v>16</v>
      </c>
      <c r="F5785">
        <v>1</v>
      </c>
    </row>
    <row r="5786" spans="1:6" x14ac:dyDescent="0.35">
      <c r="A5786">
        <v>8</v>
      </c>
      <c r="B5786">
        <v>1985</v>
      </c>
      <c r="C5786" t="s">
        <v>1343</v>
      </c>
      <c r="D5786">
        <v>1</v>
      </c>
      <c r="E5786">
        <v>17</v>
      </c>
      <c r="F5786">
        <v>1</v>
      </c>
    </row>
    <row r="5787" spans="1:6" x14ac:dyDescent="0.35">
      <c r="A5787">
        <v>8</v>
      </c>
      <c r="B5787">
        <v>1985</v>
      </c>
      <c r="C5787" t="s">
        <v>1343</v>
      </c>
      <c r="D5787">
        <v>1</v>
      </c>
      <c r="E5787">
        <v>18</v>
      </c>
      <c r="F5787">
        <v>1</v>
      </c>
    </row>
    <row r="5788" spans="1:6" x14ac:dyDescent="0.35">
      <c r="A5788">
        <v>8</v>
      </c>
      <c r="B5788">
        <v>1985</v>
      </c>
      <c r="C5788" t="s">
        <v>1343</v>
      </c>
      <c r="D5788">
        <v>1</v>
      </c>
      <c r="E5788">
        <v>19</v>
      </c>
      <c r="F5788">
        <v>1</v>
      </c>
    </row>
    <row r="5789" spans="1:6" x14ac:dyDescent="0.35">
      <c r="A5789">
        <v>8</v>
      </c>
      <c r="B5789">
        <v>1985</v>
      </c>
      <c r="C5789" t="s">
        <v>1343</v>
      </c>
      <c r="D5789">
        <v>1</v>
      </c>
      <c r="E5789">
        <v>20</v>
      </c>
      <c r="F5789">
        <v>1</v>
      </c>
    </row>
    <row r="5790" spans="1:6" x14ac:dyDescent="0.35">
      <c r="A5790">
        <v>8</v>
      </c>
      <c r="B5790">
        <v>1985</v>
      </c>
      <c r="C5790" t="s">
        <v>1343</v>
      </c>
      <c r="D5790">
        <v>1</v>
      </c>
      <c r="E5790">
        <v>21</v>
      </c>
      <c r="F5790">
        <v>1</v>
      </c>
    </row>
    <row r="5791" spans="1:6" x14ac:dyDescent="0.35">
      <c r="A5791">
        <v>8</v>
      </c>
      <c r="B5791">
        <v>1985</v>
      </c>
      <c r="C5791" t="s">
        <v>1343</v>
      </c>
      <c r="D5791">
        <v>1</v>
      </c>
      <c r="E5791">
        <v>22</v>
      </c>
      <c r="F5791">
        <v>1</v>
      </c>
    </row>
    <row r="5792" spans="1:6" x14ac:dyDescent="0.35">
      <c r="A5792">
        <v>8</v>
      </c>
      <c r="B5792">
        <v>1985</v>
      </c>
      <c r="C5792" t="s">
        <v>1343</v>
      </c>
      <c r="D5792">
        <v>1</v>
      </c>
      <c r="E5792">
        <v>23</v>
      </c>
      <c r="F5792">
        <v>1</v>
      </c>
    </row>
    <row r="5793" spans="1:6" x14ac:dyDescent="0.35">
      <c r="A5793">
        <v>8</v>
      </c>
      <c r="B5793">
        <v>1985</v>
      </c>
      <c r="C5793" t="s">
        <v>1343</v>
      </c>
      <c r="D5793">
        <v>1</v>
      </c>
      <c r="E5793">
        <v>24</v>
      </c>
      <c r="F5793">
        <v>1</v>
      </c>
    </row>
    <row r="5794" spans="1:6" x14ac:dyDescent="0.35">
      <c r="A5794">
        <v>8</v>
      </c>
      <c r="B5794">
        <v>1985</v>
      </c>
      <c r="C5794" t="s">
        <v>1343</v>
      </c>
      <c r="D5794">
        <v>1</v>
      </c>
      <c r="E5794">
        <v>25</v>
      </c>
      <c r="F5794">
        <v>1</v>
      </c>
    </row>
    <row r="5795" spans="1:6" x14ac:dyDescent="0.35">
      <c r="A5795">
        <v>8</v>
      </c>
      <c r="B5795">
        <v>1985</v>
      </c>
      <c r="C5795" t="s">
        <v>1343</v>
      </c>
      <c r="D5795">
        <v>1</v>
      </c>
      <c r="E5795">
        <v>26</v>
      </c>
      <c r="F5795">
        <v>1</v>
      </c>
    </row>
    <row r="5796" spans="1:6" x14ac:dyDescent="0.35">
      <c r="A5796">
        <v>8</v>
      </c>
      <c r="B5796">
        <v>1985</v>
      </c>
      <c r="C5796" t="s">
        <v>1343</v>
      </c>
      <c r="D5796">
        <v>1</v>
      </c>
      <c r="E5796">
        <v>27</v>
      </c>
      <c r="F5796">
        <v>1</v>
      </c>
    </row>
    <row r="5797" spans="1:6" x14ac:dyDescent="0.35">
      <c r="A5797">
        <v>8</v>
      </c>
      <c r="B5797">
        <v>1985</v>
      </c>
      <c r="C5797" t="s">
        <v>1343</v>
      </c>
      <c r="D5797">
        <v>1</v>
      </c>
      <c r="E5797">
        <v>28</v>
      </c>
      <c r="F5797">
        <v>1</v>
      </c>
    </row>
    <row r="5798" spans="1:6" x14ac:dyDescent="0.35">
      <c r="A5798">
        <v>8</v>
      </c>
      <c r="B5798">
        <v>1985</v>
      </c>
      <c r="C5798" t="s">
        <v>1343</v>
      </c>
      <c r="D5798">
        <v>1</v>
      </c>
      <c r="E5798">
        <v>29</v>
      </c>
      <c r="F5798">
        <v>1</v>
      </c>
    </row>
    <row r="5799" spans="1:6" x14ac:dyDescent="0.35">
      <c r="A5799">
        <v>8</v>
      </c>
      <c r="B5799">
        <v>1985</v>
      </c>
      <c r="C5799" t="s">
        <v>1343</v>
      </c>
      <c r="D5799">
        <v>1</v>
      </c>
      <c r="E5799">
        <v>30</v>
      </c>
      <c r="F5799">
        <v>1</v>
      </c>
    </row>
    <row r="5800" spans="1:6" x14ac:dyDescent="0.35">
      <c r="A5800">
        <v>8</v>
      </c>
      <c r="B5800">
        <v>2019</v>
      </c>
      <c r="C5800" t="s">
        <v>1342</v>
      </c>
      <c r="D5800">
        <v>1</v>
      </c>
      <c r="E5800">
        <v>4</v>
      </c>
      <c r="F5800" s="2">
        <v>2.2989499999999998E-9</v>
      </c>
    </row>
    <row r="5801" spans="1:6" x14ac:dyDescent="0.35">
      <c r="A5801">
        <v>8</v>
      </c>
      <c r="B5801">
        <v>2019</v>
      </c>
      <c r="C5801" t="s">
        <v>1342</v>
      </c>
      <c r="D5801">
        <v>1</v>
      </c>
      <c r="E5801">
        <v>6</v>
      </c>
      <c r="F5801" s="2">
        <v>4.5059499999999997E-9</v>
      </c>
    </row>
    <row r="5802" spans="1:6" x14ac:dyDescent="0.35">
      <c r="A5802">
        <v>8</v>
      </c>
      <c r="B5802">
        <v>2019</v>
      </c>
      <c r="C5802" t="s">
        <v>1342</v>
      </c>
      <c r="D5802">
        <v>1</v>
      </c>
      <c r="E5802">
        <v>8</v>
      </c>
      <c r="F5802" s="2">
        <v>4.81572E-9</v>
      </c>
    </row>
    <row r="5803" spans="1:6" x14ac:dyDescent="0.35">
      <c r="A5803">
        <v>8</v>
      </c>
      <c r="B5803">
        <v>2019</v>
      </c>
      <c r="C5803" t="s">
        <v>1342</v>
      </c>
      <c r="D5803">
        <v>1</v>
      </c>
      <c r="E5803">
        <v>10</v>
      </c>
      <c r="F5803" s="2">
        <v>5.2797999999999999E-9</v>
      </c>
    </row>
    <row r="5804" spans="1:6" x14ac:dyDescent="0.35">
      <c r="A5804">
        <v>8</v>
      </c>
      <c r="B5804">
        <v>2019</v>
      </c>
      <c r="C5804" t="s">
        <v>1342</v>
      </c>
      <c r="D5804">
        <v>1</v>
      </c>
      <c r="E5804">
        <v>12</v>
      </c>
      <c r="F5804" s="2">
        <v>1.1055499999999999E-8</v>
      </c>
    </row>
    <row r="5805" spans="1:6" x14ac:dyDescent="0.35">
      <c r="A5805">
        <v>8</v>
      </c>
      <c r="B5805">
        <v>2019</v>
      </c>
      <c r="C5805" t="s">
        <v>1342</v>
      </c>
      <c r="D5805">
        <v>1</v>
      </c>
      <c r="E5805">
        <v>14</v>
      </c>
      <c r="F5805" s="2">
        <v>2.6504499999999998E-7</v>
      </c>
    </row>
    <row r="5806" spans="1:6" x14ac:dyDescent="0.35">
      <c r="A5806">
        <v>8</v>
      </c>
      <c r="B5806">
        <v>2019</v>
      </c>
      <c r="C5806" t="s">
        <v>1342</v>
      </c>
      <c r="D5806">
        <v>1</v>
      </c>
      <c r="E5806">
        <v>16</v>
      </c>
      <c r="F5806" s="2">
        <v>8.0755700000000007E-6</v>
      </c>
    </row>
    <row r="5807" spans="1:6" x14ac:dyDescent="0.35">
      <c r="A5807">
        <v>8</v>
      </c>
      <c r="B5807">
        <v>2019</v>
      </c>
      <c r="C5807" t="s">
        <v>1342</v>
      </c>
      <c r="D5807">
        <v>1</v>
      </c>
      <c r="E5807">
        <v>18</v>
      </c>
      <c r="F5807">
        <v>1.61812E-4</v>
      </c>
    </row>
    <row r="5808" spans="1:6" x14ac:dyDescent="0.35">
      <c r="A5808">
        <v>8</v>
      </c>
      <c r="B5808">
        <v>2019</v>
      </c>
      <c r="C5808" t="s">
        <v>1342</v>
      </c>
      <c r="D5808">
        <v>1</v>
      </c>
      <c r="E5808">
        <v>20</v>
      </c>
      <c r="F5808">
        <v>2.0859099999999998E-3</v>
      </c>
    </row>
    <row r="5809" spans="1:6" x14ac:dyDescent="0.35">
      <c r="A5809">
        <v>8</v>
      </c>
      <c r="B5809">
        <v>2019</v>
      </c>
      <c r="C5809" t="s">
        <v>1342</v>
      </c>
      <c r="D5809">
        <v>1</v>
      </c>
      <c r="E5809">
        <v>22</v>
      </c>
      <c r="F5809">
        <v>1.7285700000000001E-2</v>
      </c>
    </row>
    <row r="5810" spans="1:6" x14ac:dyDescent="0.35">
      <c r="A5810">
        <v>8</v>
      </c>
      <c r="B5810">
        <v>2019</v>
      </c>
      <c r="C5810" t="s">
        <v>1342</v>
      </c>
      <c r="D5810">
        <v>1</v>
      </c>
      <c r="E5810">
        <v>24</v>
      </c>
      <c r="F5810">
        <v>9.2081800000000005E-2</v>
      </c>
    </row>
    <row r="5811" spans="1:6" x14ac:dyDescent="0.35">
      <c r="A5811">
        <v>8</v>
      </c>
      <c r="B5811">
        <v>2019</v>
      </c>
      <c r="C5811" t="s">
        <v>1342</v>
      </c>
      <c r="D5811">
        <v>1</v>
      </c>
      <c r="E5811">
        <v>26</v>
      </c>
      <c r="F5811">
        <v>0.31531900000000002</v>
      </c>
    </row>
    <row r="5812" spans="1:6" x14ac:dyDescent="0.35">
      <c r="A5812">
        <v>8</v>
      </c>
      <c r="B5812">
        <v>2019</v>
      </c>
      <c r="C5812" t="s">
        <v>1342</v>
      </c>
      <c r="D5812">
        <v>1</v>
      </c>
      <c r="E5812">
        <v>28</v>
      </c>
      <c r="F5812">
        <v>0.69409299999999996</v>
      </c>
    </row>
    <row r="5813" spans="1:6" x14ac:dyDescent="0.35">
      <c r="A5813">
        <v>8</v>
      </c>
      <c r="B5813">
        <v>2019</v>
      </c>
      <c r="C5813" t="s">
        <v>1342</v>
      </c>
      <c r="D5813">
        <v>1</v>
      </c>
      <c r="E5813">
        <v>30</v>
      </c>
      <c r="F5813">
        <v>0.98215600000000003</v>
      </c>
    </row>
    <row r="5814" spans="1:6" x14ac:dyDescent="0.35">
      <c r="A5814">
        <v>8</v>
      </c>
      <c r="B5814">
        <v>2019</v>
      </c>
      <c r="C5814" t="s">
        <v>1342</v>
      </c>
      <c r="D5814">
        <v>1</v>
      </c>
      <c r="E5814">
        <v>32</v>
      </c>
      <c r="F5814">
        <v>0.99999899999999997</v>
      </c>
    </row>
    <row r="5815" spans="1:6" x14ac:dyDescent="0.35">
      <c r="A5815">
        <v>8</v>
      </c>
      <c r="B5815">
        <v>2019</v>
      </c>
      <c r="C5815" t="s">
        <v>1342</v>
      </c>
      <c r="D5815">
        <v>1</v>
      </c>
      <c r="E5815">
        <v>34</v>
      </c>
      <c r="F5815">
        <v>0.99686300000000005</v>
      </c>
    </row>
    <row r="5816" spans="1:6" x14ac:dyDescent="0.35">
      <c r="A5816">
        <v>8</v>
      </c>
      <c r="B5816">
        <v>2019</v>
      </c>
      <c r="C5816" t="s">
        <v>1342</v>
      </c>
      <c r="D5816">
        <v>1</v>
      </c>
      <c r="E5816">
        <v>36</v>
      </c>
      <c r="F5816">
        <v>0.98207199999999994</v>
      </c>
    </row>
    <row r="5817" spans="1:6" x14ac:dyDescent="0.35">
      <c r="A5817">
        <v>8</v>
      </c>
      <c r="B5817">
        <v>2019</v>
      </c>
      <c r="C5817" t="s">
        <v>1342</v>
      </c>
      <c r="D5817">
        <v>1</v>
      </c>
      <c r="E5817">
        <v>38</v>
      </c>
      <c r="F5817">
        <v>0.95566300000000004</v>
      </c>
    </row>
    <row r="5818" spans="1:6" x14ac:dyDescent="0.35">
      <c r="A5818">
        <v>8</v>
      </c>
      <c r="B5818">
        <v>2019</v>
      </c>
      <c r="C5818" t="s">
        <v>1342</v>
      </c>
      <c r="D5818">
        <v>1</v>
      </c>
      <c r="E5818">
        <v>40</v>
      </c>
      <c r="F5818">
        <v>0.91858700000000004</v>
      </c>
    </row>
    <row r="5819" spans="1:6" x14ac:dyDescent="0.35">
      <c r="A5819">
        <v>8</v>
      </c>
      <c r="B5819">
        <v>2019</v>
      </c>
      <c r="C5819" t="s">
        <v>1342</v>
      </c>
      <c r="D5819">
        <v>1</v>
      </c>
      <c r="E5819">
        <v>42</v>
      </c>
      <c r="F5819">
        <v>0.87214700000000001</v>
      </c>
    </row>
    <row r="5820" spans="1:6" x14ac:dyDescent="0.35">
      <c r="A5820">
        <v>8</v>
      </c>
      <c r="B5820">
        <v>2019</v>
      </c>
      <c r="C5820" t="s">
        <v>1342</v>
      </c>
      <c r="D5820">
        <v>1</v>
      </c>
      <c r="E5820">
        <v>44</v>
      </c>
      <c r="F5820">
        <v>0.81792399999999998</v>
      </c>
    </row>
    <row r="5821" spans="1:6" x14ac:dyDescent="0.35">
      <c r="A5821">
        <v>8</v>
      </c>
      <c r="B5821">
        <v>2019</v>
      </c>
      <c r="C5821" t="s">
        <v>1342</v>
      </c>
      <c r="D5821">
        <v>1</v>
      </c>
      <c r="E5821">
        <v>46</v>
      </c>
      <c r="F5821">
        <v>0.75768800000000003</v>
      </c>
    </row>
    <row r="5822" spans="1:6" x14ac:dyDescent="0.35">
      <c r="A5822">
        <v>8</v>
      </c>
      <c r="B5822">
        <v>2019</v>
      </c>
      <c r="C5822" t="s">
        <v>1342</v>
      </c>
      <c r="D5822">
        <v>1</v>
      </c>
      <c r="E5822">
        <v>48</v>
      </c>
      <c r="F5822">
        <v>0.69330099999999995</v>
      </c>
    </row>
    <row r="5823" spans="1:6" x14ac:dyDescent="0.35">
      <c r="A5823">
        <v>8</v>
      </c>
      <c r="B5823">
        <v>2019</v>
      </c>
      <c r="C5823" t="s">
        <v>1342</v>
      </c>
      <c r="D5823">
        <v>1</v>
      </c>
      <c r="E5823">
        <v>50</v>
      </c>
      <c r="F5823">
        <v>0.62662399999999996</v>
      </c>
    </row>
    <row r="5824" spans="1:6" x14ac:dyDescent="0.35">
      <c r="A5824">
        <v>8</v>
      </c>
      <c r="B5824">
        <v>2019</v>
      </c>
      <c r="C5824" t="s">
        <v>1342</v>
      </c>
      <c r="D5824">
        <v>1</v>
      </c>
      <c r="E5824">
        <v>52</v>
      </c>
      <c r="F5824">
        <v>0.55942999999999998</v>
      </c>
    </row>
    <row r="5825" spans="1:6" x14ac:dyDescent="0.35">
      <c r="A5825">
        <v>8</v>
      </c>
      <c r="B5825">
        <v>2019</v>
      </c>
      <c r="C5825" t="s">
        <v>1342</v>
      </c>
      <c r="D5825">
        <v>1</v>
      </c>
      <c r="E5825">
        <v>54</v>
      </c>
      <c r="F5825">
        <v>0.49333199999999999</v>
      </c>
    </row>
    <row r="5826" spans="1:6" x14ac:dyDescent="0.35">
      <c r="A5826">
        <v>8</v>
      </c>
      <c r="B5826">
        <v>2019</v>
      </c>
      <c r="C5826" t="s">
        <v>1342</v>
      </c>
      <c r="D5826">
        <v>1</v>
      </c>
      <c r="E5826">
        <v>56</v>
      </c>
      <c r="F5826">
        <v>0.42972100000000002</v>
      </c>
    </row>
    <row r="5827" spans="1:6" x14ac:dyDescent="0.35">
      <c r="A5827">
        <v>8</v>
      </c>
      <c r="B5827">
        <v>2019</v>
      </c>
      <c r="C5827" t="s">
        <v>1342</v>
      </c>
      <c r="D5827">
        <v>1</v>
      </c>
      <c r="E5827">
        <v>58</v>
      </c>
      <c r="F5827">
        <v>0.36973200000000001</v>
      </c>
    </row>
    <row r="5828" spans="1:6" x14ac:dyDescent="0.35">
      <c r="A5828">
        <v>8</v>
      </c>
      <c r="B5828">
        <v>2019</v>
      </c>
      <c r="C5828" t="s">
        <v>1342</v>
      </c>
      <c r="D5828">
        <v>1</v>
      </c>
      <c r="E5828">
        <v>60</v>
      </c>
      <c r="F5828">
        <v>0.31422600000000001</v>
      </c>
    </row>
    <row r="5829" spans="1:6" x14ac:dyDescent="0.35">
      <c r="A5829">
        <v>8</v>
      </c>
      <c r="B5829">
        <v>2019</v>
      </c>
      <c r="C5829" t="s">
        <v>1342</v>
      </c>
      <c r="D5829">
        <v>1</v>
      </c>
      <c r="E5829">
        <v>62</v>
      </c>
      <c r="F5829">
        <v>0.26378499999999999</v>
      </c>
    </row>
    <row r="5830" spans="1:6" x14ac:dyDescent="0.35">
      <c r="A5830">
        <v>8</v>
      </c>
      <c r="B5830">
        <v>2019</v>
      </c>
      <c r="C5830" t="s">
        <v>1342</v>
      </c>
      <c r="D5830">
        <v>1</v>
      </c>
      <c r="E5830">
        <v>64</v>
      </c>
      <c r="F5830">
        <v>0.21873300000000001</v>
      </c>
    </row>
    <row r="5831" spans="1:6" x14ac:dyDescent="0.35">
      <c r="A5831">
        <v>8</v>
      </c>
      <c r="B5831">
        <v>2019</v>
      </c>
      <c r="C5831" t="s">
        <v>1342</v>
      </c>
      <c r="D5831">
        <v>1</v>
      </c>
      <c r="E5831">
        <v>66</v>
      </c>
      <c r="F5831">
        <v>0.17915600000000001</v>
      </c>
    </row>
    <row r="5832" spans="1:6" x14ac:dyDescent="0.35">
      <c r="A5832">
        <v>8</v>
      </c>
      <c r="B5832">
        <v>2019</v>
      </c>
      <c r="C5832" t="s">
        <v>1342</v>
      </c>
      <c r="D5832">
        <v>1</v>
      </c>
      <c r="E5832">
        <v>68</v>
      </c>
      <c r="F5832">
        <v>0.14494399999999999</v>
      </c>
    </row>
    <row r="5833" spans="1:6" x14ac:dyDescent="0.35">
      <c r="A5833">
        <v>8</v>
      </c>
      <c r="B5833">
        <v>2019</v>
      </c>
      <c r="C5833" t="s">
        <v>1342</v>
      </c>
      <c r="D5833">
        <v>1</v>
      </c>
      <c r="E5833">
        <v>70</v>
      </c>
      <c r="F5833">
        <v>0.115831</v>
      </c>
    </row>
    <row r="5834" spans="1:6" x14ac:dyDescent="0.35">
      <c r="A5834">
        <v>8</v>
      </c>
      <c r="B5834">
        <v>2019</v>
      </c>
      <c r="C5834" t="s">
        <v>1342</v>
      </c>
      <c r="D5834">
        <v>1</v>
      </c>
      <c r="E5834">
        <v>72</v>
      </c>
      <c r="F5834">
        <v>9.1433200000000006E-2</v>
      </c>
    </row>
    <row r="5835" spans="1:6" x14ac:dyDescent="0.35">
      <c r="A5835">
        <v>8</v>
      </c>
      <c r="B5835">
        <v>2019</v>
      </c>
      <c r="C5835" t="s">
        <v>1342</v>
      </c>
      <c r="D5835">
        <v>1</v>
      </c>
      <c r="E5835">
        <v>74</v>
      </c>
      <c r="F5835">
        <v>7.1291300000000002E-2</v>
      </c>
    </row>
    <row r="5836" spans="1:6" x14ac:dyDescent="0.35">
      <c r="A5836">
        <v>8</v>
      </c>
      <c r="B5836">
        <v>2019</v>
      </c>
      <c r="C5836" t="s">
        <v>1342</v>
      </c>
      <c r="D5836">
        <v>1</v>
      </c>
      <c r="E5836">
        <v>76</v>
      </c>
      <c r="F5836">
        <v>5.4906400000000001E-2</v>
      </c>
    </row>
    <row r="5837" spans="1:6" x14ac:dyDescent="0.35">
      <c r="A5837">
        <v>8</v>
      </c>
      <c r="B5837">
        <v>2019</v>
      </c>
      <c r="C5837" t="s">
        <v>1342</v>
      </c>
      <c r="D5837">
        <v>1</v>
      </c>
      <c r="E5837">
        <v>78</v>
      </c>
      <c r="F5837">
        <v>4.1769899999999999E-2</v>
      </c>
    </row>
    <row r="5838" spans="1:6" x14ac:dyDescent="0.35">
      <c r="A5838">
        <v>8</v>
      </c>
      <c r="B5838">
        <v>2019</v>
      </c>
      <c r="C5838" t="s">
        <v>1342</v>
      </c>
      <c r="D5838">
        <v>1</v>
      </c>
      <c r="E5838">
        <v>80</v>
      </c>
      <c r="F5838">
        <v>3.1387600000000002E-2</v>
      </c>
    </row>
    <row r="5839" spans="1:6" x14ac:dyDescent="0.35">
      <c r="A5839">
        <v>8</v>
      </c>
      <c r="B5839">
        <v>2019</v>
      </c>
      <c r="C5839" t="s">
        <v>1342</v>
      </c>
      <c r="D5839">
        <v>1</v>
      </c>
      <c r="E5839">
        <v>82</v>
      </c>
      <c r="F5839">
        <v>2.32973E-2</v>
      </c>
    </row>
    <row r="5840" spans="1:6" x14ac:dyDescent="0.35">
      <c r="A5840">
        <v>8</v>
      </c>
      <c r="B5840">
        <v>2019</v>
      </c>
      <c r="C5840" t="s">
        <v>1342</v>
      </c>
      <c r="D5840">
        <v>1</v>
      </c>
      <c r="E5840">
        <v>84</v>
      </c>
      <c r="F5840">
        <v>1.70808E-2</v>
      </c>
    </row>
    <row r="5841" spans="1:6" x14ac:dyDescent="0.35">
      <c r="A5841">
        <v>8</v>
      </c>
      <c r="B5841">
        <v>2019</v>
      </c>
      <c r="C5841" t="s">
        <v>1342</v>
      </c>
      <c r="D5841">
        <v>1</v>
      </c>
      <c r="E5841">
        <v>86</v>
      </c>
      <c r="F5841">
        <v>1.23698E-2</v>
      </c>
    </row>
    <row r="5842" spans="1:6" x14ac:dyDescent="0.35">
      <c r="A5842">
        <v>8</v>
      </c>
      <c r="B5842">
        <v>2019</v>
      </c>
      <c r="C5842" t="s">
        <v>1342</v>
      </c>
      <c r="D5842">
        <v>1</v>
      </c>
      <c r="E5842">
        <v>88</v>
      </c>
      <c r="F5842">
        <v>8.8485999999999999E-3</v>
      </c>
    </row>
    <row r="5843" spans="1:6" x14ac:dyDescent="0.35">
      <c r="A5843">
        <v>8</v>
      </c>
      <c r="B5843">
        <v>2019</v>
      </c>
      <c r="C5843" t="s">
        <v>1342</v>
      </c>
      <c r="D5843">
        <v>1</v>
      </c>
      <c r="E5843">
        <v>90</v>
      </c>
      <c r="F5843">
        <v>6.2522799999999998E-3</v>
      </c>
    </row>
    <row r="5844" spans="1:6" x14ac:dyDescent="0.35">
      <c r="A5844">
        <v>8</v>
      </c>
      <c r="B5844">
        <v>2019</v>
      </c>
      <c r="C5844" t="s">
        <v>1342</v>
      </c>
      <c r="D5844">
        <v>1</v>
      </c>
      <c r="E5844">
        <v>92</v>
      </c>
      <c r="F5844">
        <v>4.3637199999999998E-3</v>
      </c>
    </row>
    <row r="5845" spans="1:6" x14ac:dyDescent="0.35">
      <c r="A5845">
        <v>8</v>
      </c>
      <c r="B5845">
        <v>2019</v>
      </c>
      <c r="C5845" t="s">
        <v>1342</v>
      </c>
      <c r="D5845">
        <v>1</v>
      </c>
      <c r="E5845">
        <v>94</v>
      </c>
      <c r="F5845">
        <v>3.0083499999999999E-3</v>
      </c>
    </row>
    <row r="5846" spans="1:6" x14ac:dyDescent="0.35">
      <c r="A5846">
        <v>9</v>
      </c>
      <c r="B5846">
        <v>1982</v>
      </c>
      <c r="C5846" t="s">
        <v>1342</v>
      </c>
      <c r="D5846">
        <v>1</v>
      </c>
      <c r="E5846">
        <v>4</v>
      </c>
      <c r="F5846">
        <v>0</v>
      </c>
    </row>
    <row r="5847" spans="1:6" x14ac:dyDescent="0.35">
      <c r="A5847">
        <v>9</v>
      </c>
      <c r="B5847">
        <v>1982</v>
      </c>
      <c r="C5847" t="s">
        <v>1342</v>
      </c>
      <c r="D5847">
        <v>1</v>
      </c>
      <c r="E5847">
        <v>6</v>
      </c>
      <c r="F5847">
        <v>0</v>
      </c>
    </row>
    <row r="5848" spans="1:6" x14ac:dyDescent="0.35">
      <c r="A5848">
        <v>9</v>
      </c>
      <c r="B5848">
        <v>1982</v>
      </c>
      <c r="C5848" t="s">
        <v>1342</v>
      </c>
      <c r="D5848">
        <v>1</v>
      </c>
      <c r="E5848">
        <v>8</v>
      </c>
      <c r="F5848">
        <v>0</v>
      </c>
    </row>
    <row r="5849" spans="1:6" x14ac:dyDescent="0.35">
      <c r="A5849">
        <v>9</v>
      </c>
      <c r="B5849">
        <v>1982</v>
      </c>
      <c r="C5849" t="s">
        <v>1342</v>
      </c>
      <c r="D5849">
        <v>1</v>
      </c>
      <c r="E5849">
        <v>10</v>
      </c>
      <c r="F5849">
        <v>0</v>
      </c>
    </row>
    <row r="5850" spans="1:6" x14ac:dyDescent="0.35">
      <c r="A5850">
        <v>9</v>
      </c>
      <c r="B5850">
        <v>1982</v>
      </c>
      <c r="C5850" t="s">
        <v>1342</v>
      </c>
      <c r="D5850">
        <v>1</v>
      </c>
      <c r="E5850">
        <v>12</v>
      </c>
      <c r="F5850">
        <v>0</v>
      </c>
    </row>
    <row r="5851" spans="1:6" x14ac:dyDescent="0.35">
      <c r="A5851">
        <v>9</v>
      </c>
      <c r="B5851">
        <v>1982</v>
      </c>
      <c r="C5851" t="s">
        <v>1342</v>
      </c>
      <c r="D5851">
        <v>1</v>
      </c>
      <c r="E5851">
        <v>14</v>
      </c>
      <c r="F5851">
        <v>0</v>
      </c>
    </row>
    <row r="5852" spans="1:6" x14ac:dyDescent="0.35">
      <c r="A5852">
        <v>9</v>
      </c>
      <c r="B5852">
        <v>1982</v>
      </c>
      <c r="C5852" t="s">
        <v>1342</v>
      </c>
      <c r="D5852">
        <v>1</v>
      </c>
      <c r="E5852">
        <v>16</v>
      </c>
      <c r="F5852">
        <v>0</v>
      </c>
    </row>
    <row r="5853" spans="1:6" x14ac:dyDescent="0.35">
      <c r="A5853">
        <v>9</v>
      </c>
      <c r="B5853">
        <v>1982</v>
      </c>
      <c r="C5853" t="s">
        <v>1342</v>
      </c>
      <c r="D5853">
        <v>1</v>
      </c>
      <c r="E5853">
        <v>18</v>
      </c>
      <c r="F5853">
        <v>0</v>
      </c>
    </row>
    <row r="5854" spans="1:6" x14ac:dyDescent="0.35">
      <c r="A5854">
        <v>9</v>
      </c>
      <c r="B5854">
        <v>1982</v>
      </c>
      <c r="C5854" t="s">
        <v>1342</v>
      </c>
      <c r="D5854">
        <v>1</v>
      </c>
      <c r="E5854">
        <v>20</v>
      </c>
      <c r="F5854">
        <v>0</v>
      </c>
    </row>
    <row r="5855" spans="1:6" x14ac:dyDescent="0.35">
      <c r="A5855">
        <v>9</v>
      </c>
      <c r="B5855">
        <v>1982</v>
      </c>
      <c r="C5855" t="s">
        <v>1342</v>
      </c>
      <c r="D5855">
        <v>1</v>
      </c>
      <c r="E5855">
        <v>22</v>
      </c>
      <c r="F5855">
        <v>0</v>
      </c>
    </row>
    <row r="5856" spans="1:6" x14ac:dyDescent="0.35">
      <c r="A5856">
        <v>9</v>
      </c>
      <c r="B5856">
        <v>1982</v>
      </c>
      <c r="C5856" t="s">
        <v>1342</v>
      </c>
      <c r="D5856">
        <v>1</v>
      </c>
      <c r="E5856">
        <v>24</v>
      </c>
      <c r="F5856">
        <v>0</v>
      </c>
    </row>
    <row r="5857" spans="1:6" x14ac:dyDescent="0.35">
      <c r="A5857">
        <v>9</v>
      </c>
      <c r="B5857">
        <v>1982</v>
      </c>
      <c r="C5857" t="s">
        <v>1342</v>
      </c>
      <c r="D5857">
        <v>1</v>
      </c>
      <c r="E5857">
        <v>26</v>
      </c>
      <c r="F5857">
        <v>0</v>
      </c>
    </row>
    <row r="5858" spans="1:6" x14ac:dyDescent="0.35">
      <c r="A5858">
        <v>9</v>
      </c>
      <c r="B5858">
        <v>1982</v>
      </c>
      <c r="C5858" t="s">
        <v>1342</v>
      </c>
      <c r="D5858">
        <v>1</v>
      </c>
      <c r="E5858">
        <v>28</v>
      </c>
      <c r="F5858">
        <v>0</v>
      </c>
    </row>
    <row r="5859" spans="1:6" x14ac:dyDescent="0.35">
      <c r="A5859">
        <v>9</v>
      </c>
      <c r="B5859">
        <v>1982</v>
      </c>
      <c r="C5859" t="s">
        <v>1342</v>
      </c>
      <c r="D5859">
        <v>1</v>
      </c>
      <c r="E5859">
        <v>30</v>
      </c>
      <c r="F5859">
        <v>0</v>
      </c>
    </row>
    <row r="5860" spans="1:6" x14ac:dyDescent="0.35">
      <c r="A5860">
        <v>9</v>
      </c>
      <c r="B5860">
        <v>1982</v>
      </c>
      <c r="C5860" t="s">
        <v>1342</v>
      </c>
      <c r="D5860">
        <v>1</v>
      </c>
      <c r="E5860">
        <v>32</v>
      </c>
      <c r="F5860">
        <v>0</v>
      </c>
    </row>
    <row r="5861" spans="1:6" x14ac:dyDescent="0.35">
      <c r="A5861">
        <v>9</v>
      </c>
      <c r="B5861">
        <v>1982</v>
      </c>
      <c r="C5861" t="s">
        <v>1342</v>
      </c>
      <c r="D5861">
        <v>1</v>
      </c>
      <c r="E5861">
        <v>34</v>
      </c>
      <c r="F5861">
        <v>0</v>
      </c>
    </row>
    <row r="5862" spans="1:6" x14ac:dyDescent="0.35">
      <c r="A5862">
        <v>9</v>
      </c>
      <c r="B5862">
        <v>1982</v>
      </c>
      <c r="C5862" t="s">
        <v>1342</v>
      </c>
      <c r="D5862">
        <v>1</v>
      </c>
      <c r="E5862">
        <v>36</v>
      </c>
      <c r="F5862">
        <v>0</v>
      </c>
    </row>
    <row r="5863" spans="1:6" x14ac:dyDescent="0.35">
      <c r="A5863">
        <v>9</v>
      </c>
      <c r="B5863">
        <v>1982</v>
      </c>
      <c r="C5863" t="s">
        <v>1342</v>
      </c>
      <c r="D5863">
        <v>1</v>
      </c>
      <c r="E5863">
        <v>38</v>
      </c>
      <c r="F5863">
        <v>0</v>
      </c>
    </row>
    <row r="5864" spans="1:6" x14ac:dyDescent="0.35">
      <c r="A5864">
        <v>9</v>
      </c>
      <c r="B5864">
        <v>1982</v>
      </c>
      <c r="C5864" t="s">
        <v>1342</v>
      </c>
      <c r="D5864">
        <v>1</v>
      </c>
      <c r="E5864">
        <v>40</v>
      </c>
      <c r="F5864">
        <v>0</v>
      </c>
    </row>
    <row r="5865" spans="1:6" x14ac:dyDescent="0.35">
      <c r="A5865">
        <v>9</v>
      </c>
      <c r="B5865">
        <v>1982</v>
      </c>
      <c r="C5865" t="s">
        <v>1342</v>
      </c>
      <c r="D5865">
        <v>1</v>
      </c>
      <c r="E5865">
        <v>42</v>
      </c>
      <c r="F5865">
        <v>0</v>
      </c>
    </row>
    <row r="5866" spans="1:6" x14ac:dyDescent="0.35">
      <c r="A5866">
        <v>9</v>
      </c>
      <c r="B5866">
        <v>1982</v>
      </c>
      <c r="C5866" t="s">
        <v>1342</v>
      </c>
      <c r="D5866">
        <v>1</v>
      </c>
      <c r="E5866">
        <v>44</v>
      </c>
      <c r="F5866">
        <v>0</v>
      </c>
    </row>
    <row r="5867" spans="1:6" x14ac:dyDescent="0.35">
      <c r="A5867">
        <v>9</v>
      </c>
      <c r="B5867">
        <v>1982</v>
      </c>
      <c r="C5867" t="s">
        <v>1342</v>
      </c>
      <c r="D5867">
        <v>1</v>
      </c>
      <c r="E5867">
        <v>46</v>
      </c>
      <c r="F5867">
        <v>0</v>
      </c>
    </row>
    <row r="5868" spans="1:6" x14ac:dyDescent="0.35">
      <c r="A5868">
        <v>9</v>
      </c>
      <c r="B5868">
        <v>1982</v>
      </c>
      <c r="C5868" t="s">
        <v>1342</v>
      </c>
      <c r="D5868">
        <v>1</v>
      </c>
      <c r="E5868">
        <v>48</v>
      </c>
      <c r="F5868">
        <v>0</v>
      </c>
    </row>
    <row r="5869" spans="1:6" x14ac:dyDescent="0.35">
      <c r="A5869">
        <v>9</v>
      </c>
      <c r="B5869">
        <v>1982</v>
      </c>
      <c r="C5869" t="s">
        <v>1342</v>
      </c>
      <c r="D5869">
        <v>1</v>
      </c>
      <c r="E5869">
        <v>50</v>
      </c>
      <c r="F5869">
        <v>0</v>
      </c>
    </row>
    <row r="5870" spans="1:6" x14ac:dyDescent="0.35">
      <c r="A5870">
        <v>9</v>
      </c>
      <c r="B5870">
        <v>1982</v>
      </c>
      <c r="C5870" t="s">
        <v>1342</v>
      </c>
      <c r="D5870">
        <v>1</v>
      </c>
      <c r="E5870">
        <v>52</v>
      </c>
      <c r="F5870">
        <v>0</v>
      </c>
    </row>
    <row r="5871" spans="1:6" x14ac:dyDescent="0.35">
      <c r="A5871">
        <v>9</v>
      </c>
      <c r="B5871">
        <v>1982</v>
      </c>
      <c r="C5871" t="s">
        <v>1342</v>
      </c>
      <c r="D5871">
        <v>1</v>
      </c>
      <c r="E5871">
        <v>54</v>
      </c>
      <c r="F5871">
        <v>0</v>
      </c>
    </row>
    <row r="5872" spans="1:6" x14ac:dyDescent="0.35">
      <c r="A5872">
        <v>9</v>
      </c>
      <c r="B5872">
        <v>1982</v>
      </c>
      <c r="C5872" t="s">
        <v>1342</v>
      </c>
      <c r="D5872">
        <v>1</v>
      </c>
      <c r="E5872">
        <v>56</v>
      </c>
      <c r="F5872">
        <v>0</v>
      </c>
    </row>
    <row r="5873" spans="1:6" x14ac:dyDescent="0.35">
      <c r="A5873">
        <v>9</v>
      </c>
      <c r="B5873">
        <v>1982</v>
      </c>
      <c r="C5873" t="s">
        <v>1342</v>
      </c>
      <c r="D5873">
        <v>1</v>
      </c>
      <c r="E5873">
        <v>58</v>
      </c>
      <c r="F5873">
        <v>0</v>
      </c>
    </row>
    <row r="5874" spans="1:6" x14ac:dyDescent="0.35">
      <c r="A5874">
        <v>9</v>
      </c>
      <c r="B5874">
        <v>1982</v>
      </c>
      <c r="C5874" t="s">
        <v>1342</v>
      </c>
      <c r="D5874">
        <v>1</v>
      </c>
      <c r="E5874">
        <v>60</v>
      </c>
      <c r="F5874">
        <v>0</v>
      </c>
    </row>
    <row r="5875" spans="1:6" x14ac:dyDescent="0.35">
      <c r="A5875">
        <v>9</v>
      </c>
      <c r="B5875">
        <v>1982</v>
      </c>
      <c r="C5875" t="s">
        <v>1342</v>
      </c>
      <c r="D5875">
        <v>1</v>
      </c>
      <c r="E5875">
        <v>62</v>
      </c>
      <c r="F5875">
        <v>0</v>
      </c>
    </row>
    <row r="5876" spans="1:6" x14ac:dyDescent="0.35">
      <c r="A5876">
        <v>9</v>
      </c>
      <c r="B5876">
        <v>1982</v>
      </c>
      <c r="C5876" t="s">
        <v>1342</v>
      </c>
      <c r="D5876">
        <v>1</v>
      </c>
      <c r="E5876">
        <v>64</v>
      </c>
      <c r="F5876">
        <v>0</v>
      </c>
    </row>
    <row r="5877" spans="1:6" x14ac:dyDescent="0.35">
      <c r="A5877">
        <v>9</v>
      </c>
      <c r="B5877">
        <v>1982</v>
      </c>
      <c r="C5877" t="s">
        <v>1342</v>
      </c>
      <c r="D5877">
        <v>1</v>
      </c>
      <c r="E5877">
        <v>66</v>
      </c>
      <c r="F5877">
        <v>0</v>
      </c>
    </row>
    <row r="5878" spans="1:6" x14ac:dyDescent="0.35">
      <c r="A5878">
        <v>9</v>
      </c>
      <c r="B5878">
        <v>1982</v>
      </c>
      <c r="C5878" t="s">
        <v>1342</v>
      </c>
      <c r="D5878">
        <v>1</v>
      </c>
      <c r="E5878">
        <v>68</v>
      </c>
      <c r="F5878">
        <v>0</v>
      </c>
    </row>
    <row r="5879" spans="1:6" x14ac:dyDescent="0.35">
      <c r="A5879">
        <v>9</v>
      </c>
      <c r="B5879">
        <v>1982</v>
      </c>
      <c r="C5879" t="s">
        <v>1342</v>
      </c>
      <c r="D5879">
        <v>1</v>
      </c>
      <c r="E5879">
        <v>70</v>
      </c>
      <c r="F5879">
        <v>0</v>
      </c>
    </row>
    <row r="5880" spans="1:6" x14ac:dyDescent="0.35">
      <c r="A5880">
        <v>9</v>
      </c>
      <c r="B5880">
        <v>1982</v>
      </c>
      <c r="C5880" t="s">
        <v>1342</v>
      </c>
      <c r="D5880">
        <v>1</v>
      </c>
      <c r="E5880">
        <v>72</v>
      </c>
      <c r="F5880">
        <v>0</v>
      </c>
    </row>
    <row r="5881" spans="1:6" x14ac:dyDescent="0.35">
      <c r="A5881">
        <v>9</v>
      </c>
      <c r="B5881">
        <v>1982</v>
      </c>
      <c r="C5881" t="s">
        <v>1342</v>
      </c>
      <c r="D5881">
        <v>1</v>
      </c>
      <c r="E5881">
        <v>74</v>
      </c>
      <c r="F5881">
        <v>0</v>
      </c>
    </row>
    <row r="5882" spans="1:6" x14ac:dyDescent="0.35">
      <c r="A5882">
        <v>9</v>
      </c>
      <c r="B5882">
        <v>1982</v>
      </c>
      <c r="C5882" t="s">
        <v>1342</v>
      </c>
      <c r="D5882">
        <v>1</v>
      </c>
      <c r="E5882">
        <v>76</v>
      </c>
      <c r="F5882">
        <v>0</v>
      </c>
    </row>
    <row r="5883" spans="1:6" x14ac:dyDescent="0.35">
      <c r="A5883">
        <v>9</v>
      </c>
      <c r="B5883">
        <v>1982</v>
      </c>
      <c r="C5883" t="s">
        <v>1342</v>
      </c>
      <c r="D5883">
        <v>1</v>
      </c>
      <c r="E5883">
        <v>78</v>
      </c>
      <c r="F5883">
        <v>0</v>
      </c>
    </row>
    <row r="5884" spans="1:6" x14ac:dyDescent="0.35">
      <c r="A5884">
        <v>9</v>
      </c>
      <c r="B5884">
        <v>1982</v>
      </c>
      <c r="C5884" t="s">
        <v>1342</v>
      </c>
      <c r="D5884">
        <v>1</v>
      </c>
      <c r="E5884">
        <v>80</v>
      </c>
      <c r="F5884">
        <v>0</v>
      </c>
    </row>
    <row r="5885" spans="1:6" x14ac:dyDescent="0.35">
      <c r="A5885">
        <v>9</v>
      </c>
      <c r="B5885">
        <v>1982</v>
      </c>
      <c r="C5885" t="s">
        <v>1342</v>
      </c>
      <c r="D5885">
        <v>1</v>
      </c>
      <c r="E5885">
        <v>82</v>
      </c>
      <c r="F5885">
        <v>0</v>
      </c>
    </row>
    <row r="5886" spans="1:6" x14ac:dyDescent="0.35">
      <c r="A5886">
        <v>9</v>
      </c>
      <c r="B5886">
        <v>1982</v>
      </c>
      <c r="C5886" t="s">
        <v>1342</v>
      </c>
      <c r="D5886">
        <v>1</v>
      </c>
      <c r="E5886">
        <v>84</v>
      </c>
      <c r="F5886">
        <v>0</v>
      </c>
    </row>
    <row r="5887" spans="1:6" x14ac:dyDescent="0.35">
      <c r="A5887">
        <v>9</v>
      </c>
      <c r="B5887">
        <v>1982</v>
      </c>
      <c r="C5887" t="s">
        <v>1342</v>
      </c>
      <c r="D5887">
        <v>1</v>
      </c>
      <c r="E5887">
        <v>86</v>
      </c>
      <c r="F5887">
        <v>0</v>
      </c>
    </row>
    <row r="5888" spans="1:6" x14ac:dyDescent="0.35">
      <c r="A5888">
        <v>9</v>
      </c>
      <c r="B5888">
        <v>1982</v>
      </c>
      <c r="C5888" t="s">
        <v>1342</v>
      </c>
      <c r="D5888">
        <v>1</v>
      </c>
      <c r="E5888">
        <v>88</v>
      </c>
      <c r="F5888">
        <v>0</v>
      </c>
    </row>
    <row r="5889" spans="1:6" x14ac:dyDescent="0.35">
      <c r="A5889">
        <v>9</v>
      </c>
      <c r="B5889">
        <v>1982</v>
      </c>
      <c r="C5889" t="s">
        <v>1342</v>
      </c>
      <c r="D5889">
        <v>1</v>
      </c>
      <c r="E5889">
        <v>90</v>
      </c>
      <c r="F5889">
        <v>0</v>
      </c>
    </row>
    <row r="5890" spans="1:6" x14ac:dyDescent="0.35">
      <c r="A5890">
        <v>9</v>
      </c>
      <c r="B5890">
        <v>1982</v>
      </c>
      <c r="C5890" t="s">
        <v>1342</v>
      </c>
      <c r="D5890">
        <v>1</v>
      </c>
      <c r="E5890">
        <v>92</v>
      </c>
      <c r="F5890">
        <v>0</v>
      </c>
    </row>
    <row r="5891" spans="1:6" x14ac:dyDescent="0.35">
      <c r="A5891">
        <v>9</v>
      </c>
      <c r="B5891">
        <v>1982</v>
      </c>
      <c r="C5891" t="s">
        <v>1342</v>
      </c>
      <c r="D5891">
        <v>1</v>
      </c>
      <c r="E5891">
        <v>94</v>
      </c>
      <c r="F5891">
        <v>0</v>
      </c>
    </row>
    <row r="5892" spans="1:6" x14ac:dyDescent="0.35">
      <c r="A5892">
        <v>9</v>
      </c>
      <c r="B5892">
        <v>1984</v>
      </c>
      <c r="C5892" t="s">
        <v>1342</v>
      </c>
      <c r="D5892">
        <v>1</v>
      </c>
      <c r="E5892">
        <v>4</v>
      </c>
      <c r="F5892">
        <v>0</v>
      </c>
    </row>
    <row r="5893" spans="1:6" x14ac:dyDescent="0.35">
      <c r="A5893">
        <v>9</v>
      </c>
      <c r="B5893">
        <v>1984</v>
      </c>
      <c r="C5893" t="s">
        <v>1342</v>
      </c>
      <c r="D5893">
        <v>1</v>
      </c>
      <c r="E5893">
        <v>6</v>
      </c>
      <c r="F5893">
        <v>0</v>
      </c>
    </row>
    <row r="5894" spans="1:6" x14ac:dyDescent="0.35">
      <c r="A5894">
        <v>9</v>
      </c>
      <c r="B5894">
        <v>1984</v>
      </c>
      <c r="C5894" t="s">
        <v>1342</v>
      </c>
      <c r="D5894">
        <v>1</v>
      </c>
      <c r="E5894">
        <v>8</v>
      </c>
      <c r="F5894">
        <v>0</v>
      </c>
    </row>
    <row r="5895" spans="1:6" x14ac:dyDescent="0.35">
      <c r="A5895">
        <v>9</v>
      </c>
      <c r="B5895">
        <v>1984</v>
      </c>
      <c r="C5895" t="s">
        <v>1342</v>
      </c>
      <c r="D5895">
        <v>1</v>
      </c>
      <c r="E5895">
        <v>10</v>
      </c>
      <c r="F5895">
        <v>0</v>
      </c>
    </row>
    <row r="5896" spans="1:6" x14ac:dyDescent="0.35">
      <c r="A5896">
        <v>9</v>
      </c>
      <c r="B5896">
        <v>1984</v>
      </c>
      <c r="C5896" t="s">
        <v>1342</v>
      </c>
      <c r="D5896">
        <v>1</v>
      </c>
      <c r="E5896">
        <v>12</v>
      </c>
      <c r="F5896">
        <v>0</v>
      </c>
    </row>
    <row r="5897" spans="1:6" x14ac:dyDescent="0.35">
      <c r="A5897">
        <v>9</v>
      </c>
      <c r="B5897">
        <v>1984</v>
      </c>
      <c r="C5897" t="s">
        <v>1342</v>
      </c>
      <c r="D5897">
        <v>1</v>
      </c>
      <c r="E5897">
        <v>14</v>
      </c>
      <c r="F5897">
        <v>0</v>
      </c>
    </row>
    <row r="5898" spans="1:6" x14ac:dyDescent="0.35">
      <c r="A5898">
        <v>9</v>
      </c>
      <c r="B5898">
        <v>1984</v>
      </c>
      <c r="C5898" t="s">
        <v>1342</v>
      </c>
      <c r="D5898">
        <v>1</v>
      </c>
      <c r="E5898">
        <v>16</v>
      </c>
      <c r="F5898">
        <v>0</v>
      </c>
    </row>
    <row r="5899" spans="1:6" x14ac:dyDescent="0.35">
      <c r="A5899">
        <v>9</v>
      </c>
      <c r="B5899">
        <v>1984</v>
      </c>
      <c r="C5899" t="s">
        <v>1342</v>
      </c>
      <c r="D5899">
        <v>1</v>
      </c>
      <c r="E5899">
        <v>18</v>
      </c>
      <c r="F5899">
        <v>0</v>
      </c>
    </row>
    <row r="5900" spans="1:6" x14ac:dyDescent="0.35">
      <c r="A5900">
        <v>9</v>
      </c>
      <c r="B5900">
        <v>1984</v>
      </c>
      <c r="C5900" t="s">
        <v>1342</v>
      </c>
      <c r="D5900">
        <v>1</v>
      </c>
      <c r="E5900">
        <v>20</v>
      </c>
      <c r="F5900">
        <v>0</v>
      </c>
    </row>
    <row r="5901" spans="1:6" x14ac:dyDescent="0.35">
      <c r="A5901">
        <v>9</v>
      </c>
      <c r="B5901">
        <v>1984</v>
      </c>
      <c r="C5901" t="s">
        <v>1342</v>
      </c>
      <c r="D5901">
        <v>1</v>
      </c>
      <c r="E5901">
        <v>22</v>
      </c>
      <c r="F5901">
        <v>0</v>
      </c>
    </row>
    <row r="5902" spans="1:6" x14ac:dyDescent="0.35">
      <c r="A5902">
        <v>9</v>
      </c>
      <c r="B5902">
        <v>1984</v>
      </c>
      <c r="C5902" t="s">
        <v>1342</v>
      </c>
      <c r="D5902">
        <v>1</v>
      </c>
      <c r="E5902">
        <v>24</v>
      </c>
      <c r="F5902">
        <v>0</v>
      </c>
    </row>
    <row r="5903" spans="1:6" x14ac:dyDescent="0.35">
      <c r="A5903">
        <v>9</v>
      </c>
      <c r="B5903">
        <v>1984</v>
      </c>
      <c r="C5903" t="s">
        <v>1342</v>
      </c>
      <c r="D5903">
        <v>1</v>
      </c>
      <c r="E5903">
        <v>26</v>
      </c>
      <c r="F5903">
        <v>0</v>
      </c>
    </row>
    <row r="5904" spans="1:6" x14ac:dyDescent="0.35">
      <c r="A5904">
        <v>9</v>
      </c>
      <c r="B5904">
        <v>1984</v>
      </c>
      <c r="C5904" t="s">
        <v>1342</v>
      </c>
      <c r="D5904">
        <v>1</v>
      </c>
      <c r="E5904">
        <v>28</v>
      </c>
      <c r="F5904">
        <v>0</v>
      </c>
    </row>
    <row r="5905" spans="1:6" x14ac:dyDescent="0.35">
      <c r="A5905">
        <v>9</v>
      </c>
      <c r="B5905">
        <v>1984</v>
      </c>
      <c r="C5905" t="s">
        <v>1342</v>
      </c>
      <c r="D5905">
        <v>1</v>
      </c>
      <c r="E5905">
        <v>30</v>
      </c>
      <c r="F5905">
        <v>0</v>
      </c>
    </row>
    <row r="5906" spans="1:6" x14ac:dyDescent="0.35">
      <c r="A5906">
        <v>9</v>
      </c>
      <c r="B5906">
        <v>1984</v>
      </c>
      <c r="C5906" t="s">
        <v>1342</v>
      </c>
      <c r="D5906">
        <v>1</v>
      </c>
      <c r="E5906">
        <v>32</v>
      </c>
      <c r="F5906">
        <v>0</v>
      </c>
    </row>
    <row r="5907" spans="1:6" x14ac:dyDescent="0.35">
      <c r="A5907">
        <v>9</v>
      </c>
      <c r="B5907">
        <v>1984</v>
      </c>
      <c r="C5907" t="s">
        <v>1342</v>
      </c>
      <c r="D5907">
        <v>1</v>
      </c>
      <c r="E5907">
        <v>34</v>
      </c>
      <c r="F5907">
        <v>0</v>
      </c>
    </row>
    <row r="5908" spans="1:6" x14ac:dyDescent="0.35">
      <c r="A5908">
        <v>9</v>
      </c>
      <c r="B5908">
        <v>1984</v>
      </c>
      <c r="C5908" t="s">
        <v>1342</v>
      </c>
      <c r="D5908">
        <v>1</v>
      </c>
      <c r="E5908">
        <v>36</v>
      </c>
      <c r="F5908">
        <v>0</v>
      </c>
    </row>
    <row r="5909" spans="1:6" x14ac:dyDescent="0.35">
      <c r="A5909">
        <v>9</v>
      </c>
      <c r="B5909">
        <v>1984</v>
      </c>
      <c r="C5909" t="s">
        <v>1342</v>
      </c>
      <c r="D5909">
        <v>1</v>
      </c>
      <c r="E5909">
        <v>38</v>
      </c>
      <c r="F5909">
        <v>0</v>
      </c>
    </row>
    <row r="5910" spans="1:6" x14ac:dyDescent="0.35">
      <c r="A5910">
        <v>9</v>
      </c>
      <c r="B5910">
        <v>1984</v>
      </c>
      <c r="C5910" t="s">
        <v>1342</v>
      </c>
      <c r="D5910">
        <v>1</v>
      </c>
      <c r="E5910">
        <v>40</v>
      </c>
      <c r="F5910">
        <v>0</v>
      </c>
    </row>
    <row r="5911" spans="1:6" x14ac:dyDescent="0.35">
      <c r="A5911">
        <v>9</v>
      </c>
      <c r="B5911">
        <v>1984</v>
      </c>
      <c r="C5911" t="s">
        <v>1342</v>
      </c>
      <c r="D5911">
        <v>1</v>
      </c>
      <c r="E5911">
        <v>42</v>
      </c>
      <c r="F5911">
        <v>0</v>
      </c>
    </row>
    <row r="5912" spans="1:6" x14ac:dyDescent="0.35">
      <c r="A5912">
        <v>9</v>
      </c>
      <c r="B5912">
        <v>1984</v>
      </c>
      <c r="C5912" t="s">
        <v>1342</v>
      </c>
      <c r="D5912">
        <v>1</v>
      </c>
      <c r="E5912">
        <v>44</v>
      </c>
      <c r="F5912">
        <v>0</v>
      </c>
    </row>
    <row r="5913" spans="1:6" x14ac:dyDescent="0.35">
      <c r="A5913">
        <v>9</v>
      </c>
      <c r="B5913">
        <v>1984</v>
      </c>
      <c r="C5913" t="s">
        <v>1342</v>
      </c>
      <c r="D5913">
        <v>1</v>
      </c>
      <c r="E5913">
        <v>46</v>
      </c>
      <c r="F5913">
        <v>0</v>
      </c>
    </row>
    <row r="5914" spans="1:6" x14ac:dyDescent="0.35">
      <c r="A5914">
        <v>9</v>
      </c>
      <c r="B5914">
        <v>1984</v>
      </c>
      <c r="C5914" t="s">
        <v>1342</v>
      </c>
      <c r="D5914">
        <v>1</v>
      </c>
      <c r="E5914">
        <v>48</v>
      </c>
      <c r="F5914">
        <v>0</v>
      </c>
    </row>
    <row r="5915" spans="1:6" x14ac:dyDescent="0.35">
      <c r="A5915">
        <v>9</v>
      </c>
      <c r="B5915">
        <v>1984</v>
      </c>
      <c r="C5915" t="s">
        <v>1342</v>
      </c>
      <c r="D5915">
        <v>1</v>
      </c>
      <c r="E5915">
        <v>50</v>
      </c>
      <c r="F5915">
        <v>0</v>
      </c>
    </row>
    <row r="5916" spans="1:6" x14ac:dyDescent="0.35">
      <c r="A5916">
        <v>9</v>
      </c>
      <c r="B5916">
        <v>1984</v>
      </c>
      <c r="C5916" t="s">
        <v>1342</v>
      </c>
      <c r="D5916">
        <v>1</v>
      </c>
      <c r="E5916">
        <v>52</v>
      </c>
      <c r="F5916">
        <v>0</v>
      </c>
    </row>
    <row r="5917" spans="1:6" x14ac:dyDescent="0.35">
      <c r="A5917">
        <v>9</v>
      </c>
      <c r="B5917">
        <v>1984</v>
      </c>
      <c r="C5917" t="s">
        <v>1342</v>
      </c>
      <c r="D5917">
        <v>1</v>
      </c>
      <c r="E5917">
        <v>54</v>
      </c>
      <c r="F5917">
        <v>0</v>
      </c>
    </row>
    <row r="5918" spans="1:6" x14ac:dyDescent="0.35">
      <c r="A5918">
        <v>9</v>
      </c>
      <c r="B5918">
        <v>1984</v>
      </c>
      <c r="C5918" t="s">
        <v>1342</v>
      </c>
      <c r="D5918">
        <v>1</v>
      </c>
      <c r="E5918">
        <v>56</v>
      </c>
      <c r="F5918">
        <v>0</v>
      </c>
    </row>
    <row r="5919" spans="1:6" x14ac:dyDescent="0.35">
      <c r="A5919">
        <v>9</v>
      </c>
      <c r="B5919">
        <v>1984</v>
      </c>
      <c r="C5919" t="s">
        <v>1342</v>
      </c>
      <c r="D5919">
        <v>1</v>
      </c>
      <c r="E5919">
        <v>58</v>
      </c>
      <c r="F5919">
        <v>0</v>
      </c>
    </row>
    <row r="5920" spans="1:6" x14ac:dyDescent="0.35">
      <c r="A5920">
        <v>9</v>
      </c>
      <c r="B5920">
        <v>1984</v>
      </c>
      <c r="C5920" t="s">
        <v>1342</v>
      </c>
      <c r="D5920">
        <v>1</v>
      </c>
      <c r="E5920">
        <v>60</v>
      </c>
      <c r="F5920">
        <v>0</v>
      </c>
    </row>
    <row r="5921" spans="1:6" x14ac:dyDescent="0.35">
      <c r="A5921">
        <v>9</v>
      </c>
      <c r="B5921">
        <v>1984</v>
      </c>
      <c r="C5921" t="s">
        <v>1342</v>
      </c>
      <c r="D5921">
        <v>1</v>
      </c>
      <c r="E5921">
        <v>62</v>
      </c>
      <c r="F5921">
        <v>0</v>
      </c>
    </row>
    <row r="5922" spans="1:6" x14ac:dyDescent="0.35">
      <c r="A5922">
        <v>9</v>
      </c>
      <c r="B5922">
        <v>1984</v>
      </c>
      <c r="C5922" t="s">
        <v>1342</v>
      </c>
      <c r="D5922">
        <v>1</v>
      </c>
      <c r="E5922">
        <v>64</v>
      </c>
      <c r="F5922">
        <v>0</v>
      </c>
    </row>
    <row r="5923" spans="1:6" x14ac:dyDescent="0.35">
      <c r="A5923">
        <v>9</v>
      </c>
      <c r="B5923">
        <v>1984</v>
      </c>
      <c r="C5923" t="s">
        <v>1342</v>
      </c>
      <c r="D5923">
        <v>1</v>
      </c>
      <c r="E5923">
        <v>66</v>
      </c>
      <c r="F5923">
        <v>0</v>
      </c>
    </row>
    <row r="5924" spans="1:6" x14ac:dyDescent="0.35">
      <c r="A5924">
        <v>9</v>
      </c>
      <c r="B5924">
        <v>1984</v>
      </c>
      <c r="C5924" t="s">
        <v>1342</v>
      </c>
      <c r="D5924">
        <v>1</v>
      </c>
      <c r="E5924">
        <v>68</v>
      </c>
      <c r="F5924">
        <v>0</v>
      </c>
    </row>
    <row r="5925" spans="1:6" x14ac:dyDescent="0.35">
      <c r="A5925">
        <v>9</v>
      </c>
      <c r="B5925">
        <v>1984</v>
      </c>
      <c r="C5925" t="s">
        <v>1342</v>
      </c>
      <c r="D5925">
        <v>1</v>
      </c>
      <c r="E5925">
        <v>70</v>
      </c>
      <c r="F5925">
        <v>0</v>
      </c>
    </row>
    <row r="5926" spans="1:6" x14ac:dyDescent="0.35">
      <c r="A5926">
        <v>9</v>
      </c>
      <c r="B5926">
        <v>1984</v>
      </c>
      <c r="C5926" t="s">
        <v>1342</v>
      </c>
      <c r="D5926">
        <v>1</v>
      </c>
      <c r="E5926">
        <v>72</v>
      </c>
      <c r="F5926">
        <v>0</v>
      </c>
    </row>
    <row r="5927" spans="1:6" x14ac:dyDescent="0.35">
      <c r="A5927">
        <v>9</v>
      </c>
      <c r="B5927">
        <v>1984</v>
      </c>
      <c r="C5927" t="s">
        <v>1342</v>
      </c>
      <c r="D5927">
        <v>1</v>
      </c>
      <c r="E5927">
        <v>74</v>
      </c>
      <c r="F5927">
        <v>0</v>
      </c>
    </row>
    <row r="5928" spans="1:6" x14ac:dyDescent="0.35">
      <c r="A5928">
        <v>9</v>
      </c>
      <c r="B5928">
        <v>1984</v>
      </c>
      <c r="C5928" t="s">
        <v>1342</v>
      </c>
      <c r="D5928">
        <v>1</v>
      </c>
      <c r="E5928">
        <v>76</v>
      </c>
      <c r="F5928">
        <v>0</v>
      </c>
    </row>
    <row r="5929" spans="1:6" x14ac:dyDescent="0.35">
      <c r="A5929">
        <v>9</v>
      </c>
      <c r="B5929">
        <v>1984</v>
      </c>
      <c r="C5929" t="s">
        <v>1342</v>
      </c>
      <c r="D5929">
        <v>1</v>
      </c>
      <c r="E5929">
        <v>78</v>
      </c>
      <c r="F5929">
        <v>0</v>
      </c>
    </row>
    <row r="5930" spans="1:6" x14ac:dyDescent="0.35">
      <c r="A5930">
        <v>9</v>
      </c>
      <c r="B5930">
        <v>1984</v>
      </c>
      <c r="C5930" t="s">
        <v>1342</v>
      </c>
      <c r="D5930">
        <v>1</v>
      </c>
      <c r="E5930">
        <v>80</v>
      </c>
      <c r="F5930">
        <v>0</v>
      </c>
    </row>
    <row r="5931" spans="1:6" x14ac:dyDescent="0.35">
      <c r="A5931">
        <v>9</v>
      </c>
      <c r="B5931">
        <v>1984</v>
      </c>
      <c r="C5931" t="s">
        <v>1342</v>
      </c>
      <c r="D5931">
        <v>1</v>
      </c>
      <c r="E5931">
        <v>82</v>
      </c>
      <c r="F5931">
        <v>0</v>
      </c>
    </row>
    <row r="5932" spans="1:6" x14ac:dyDescent="0.35">
      <c r="A5932">
        <v>9</v>
      </c>
      <c r="B5932">
        <v>1984</v>
      </c>
      <c r="C5932" t="s">
        <v>1342</v>
      </c>
      <c r="D5932">
        <v>1</v>
      </c>
      <c r="E5932">
        <v>84</v>
      </c>
      <c r="F5932">
        <v>0</v>
      </c>
    </row>
    <row r="5933" spans="1:6" x14ac:dyDescent="0.35">
      <c r="A5933">
        <v>9</v>
      </c>
      <c r="B5933">
        <v>1984</v>
      </c>
      <c r="C5933" t="s">
        <v>1342</v>
      </c>
      <c r="D5933">
        <v>1</v>
      </c>
      <c r="E5933">
        <v>86</v>
      </c>
      <c r="F5933">
        <v>0</v>
      </c>
    </row>
    <row r="5934" spans="1:6" x14ac:dyDescent="0.35">
      <c r="A5934">
        <v>9</v>
      </c>
      <c r="B5934">
        <v>1984</v>
      </c>
      <c r="C5934" t="s">
        <v>1342</v>
      </c>
      <c r="D5934">
        <v>1</v>
      </c>
      <c r="E5934">
        <v>88</v>
      </c>
      <c r="F5934">
        <v>0</v>
      </c>
    </row>
    <row r="5935" spans="1:6" x14ac:dyDescent="0.35">
      <c r="A5935">
        <v>9</v>
      </c>
      <c r="B5935">
        <v>1984</v>
      </c>
      <c r="C5935" t="s">
        <v>1342</v>
      </c>
      <c r="D5935">
        <v>1</v>
      </c>
      <c r="E5935">
        <v>90</v>
      </c>
      <c r="F5935">
        <v>0</v>
      </c>
    </row>
    <row r="5936" spans="1:6" x14ac:dyDescent="0.35">
      <c r="A5936">
        <v>9</v>
      </c>
      <c r="B5936">
        <v>1984</v>
      </c>
      <c r="C5936" t="s">
        <v>1342</v>
      </c>
      <c r="D5936">
        <v>1</v>
      </c>
      <c r="E5936">
        <v>92</v>
      </c>
      <c r="F5936">
        <v>0</v>
      </c>
    </row>
    <row r="5937" spans="1:6" x14ac:dyDescent="0.35">
      <c r="A5937">
        <v>9</v>
      </c>
      <c r="B5937">
        <v>1984</v>
      </c>
      <c r="C5937" t="s">
        <v>1342</v>
      </c>
      <c r="D5937">
        <v>1</v>
      </c>
      <c r="E5937">
        <v>94</v>
      </c>
      <c r="F5937">
        <v>0</v>
      </c>
    </row>
    <row r="5938" spans="1:6" x14ac:dyDescent="0.35">
      <c r="A5938">
        <v>9</v>
      </c>
      <c r="B5938">
        <v>1985</v>
      </c>
      <c r="C5938" t="s">
        <v>1342</v>
      </c>
      <c r="D5938">
        <v>1</v>
      </c>
      <c r="E5938">
        <v>4</v>
      </c>
      <c r="F5938">
        <v>1.22755E-3</v>
      </c>
    </row>
    <row r="5939" spans="1:6" x14ac:dyDescent="0.35">
      <c r="A5939">
        <v>9</v>
      </c>
      <c r="B5939">
        <v>1985</v>
      </c>
      <c r="C5939" t="s">
        <v>1342</v>
      </c>
      <c r="D5939">
        <v>1</v>
      </c>
      <c r="E5939">
        <v>6</v>
      </c>
      <c r="F5939">
        <v>2.4060000000000002E-3</v>
      </c>
    </row>
    <row r="5940" spans="1:6" x14ac:dyDescent="0.35">
      <c r="A5940">
        <v>9</v>
      </c>
      <c r="B5940">
        <v>1985</v>
      </c>
      <c r="C5940" t="s">
        <v>1342</v>
      </c>
      <c r="D5940">
        <v>1</v>
      </c>
      <c r="E5940">
        <v>8</v>
      </c>
      <c r="F5940">
        <v>3.76583E-3</v>
      </c>
    </row>
    <row r="5941" spans="1:6" x14ac:dyDescent="0.35">
      <c r="A5941">
        <v>9</v>
      </c>
      <c r="B5941">
        <v>1985</v>
      </c>
      <c r="C5941" t="s">
        <v>1342</v>
      </c>
      <c r="D5941">
        <v>1</v>
      </c>
      <c r="E5941">
        <v>10</v>
      </c>
      <c r="F5941">
        <v>5.7931600000000003E-3</v>
      </c>
    </row>
    <row r="5942" spans="1:6" x14ac:dyDescent="0.35">
      <c r="A5942">
        <v>9</v>
      </c>
      <c r="B5942">
        <v>1985</v>
      </c>
      <c r="C5942" t="s">
        <v>1342</v>
      </c>
      <c r="D5942">
        <v>1</v>
      </c>
      <c r="E5942">
        <v>12</v>
      </c>
      <c r="F5942">
        <v>8.7591400000000003E-3</v>
      </c>
    </row>
    <row r="5943" spans="1:6" x14ac:dyDescent="0.35">
      <c r="A5943">
        <v>9</v>
      </c>
      <c r="B5943">
        <v>1985</v>
      </c>
      <c r="C5943" t="s">
        <v>1342</v>
      </c>
      <c r="D5943">
        <v>1</v>
      </c>
      <c r="E5943">
        <v>14</v>
      </c>
      <c r="F5943">
        <v>1.30166E-2</v>
      </c>
    </row>
    <row r="5944" spans="1:6" x14ac:dyDescent="0.35">
      <c r="A5944">
        <v>9</v>
      </c>
      <c r="B5944">
        <v>1985</v>
      </c>
      <c r="C5944" t="s">
        <v>1342</v>
      </c>
      <c r="D5944">
        <v>1</v>
      </c>
      <c r="E5944">
        <v>16</v>
      </c>
      <c r="F5944">
        <v>1.9011799999999999E-2</v>
      </c>
    </row>
    <row r="5945" spans="1:6" x14ac:dyDescent="0.35">
      <c r="A5945">
        <v>9</v>
      </c>
      <c r="B5945">
        <v>1985</v>
      </c>
      <c r="C5945" t="s">
        <v>1342</v>
      </c>
      <c r="D5945">
        <v>1</v>
      </c>
      <c r="E5945">
        <v>18</v>
      </c>
      <c r="F5945">
        <v>2.7292299999999999E-2</v>
      </c>
    </row>
    <row r="5946" spans="1:6" x14ac:dyDescent="0.35">
      <c r="A5946">
        <v>9</v>
      </c>
      <c r="B5946">
        <v>1985</v>
      </c>
      <c r="C5946" t="s">
        <v>1342</v>
      </c>
      <c r="D5946">
        <v>1</v>
      </c>
      <c r="E5946">
        <v>20</v>
      </c>
      <c r="F5946">
        <v>3.8507699999999999E-2</v>
      </c>
    </row>
    <row r="5947" spans="1:6" x14ac:dyDescent="0.35">
      <c r="A5947">
        <v>9</v>
      </c>
      <c r="B5947">
        <v>1985</v>
      </c>
      <c r="C5947" t="s">
        <v>1342</v>
      </c>
      <c r="D5947">
        <v>1</v>
      </c>
      <c r="E5947">
        <v>22</v>
      </c>
      <c r="F5947">
        <v>5.3400499999999997E-2</v>
      </c>
    </row>
    <row r="5948" spans="1:6" x14ac:dyDescent="0.35">
      <c r="A5948">
        <v>9</v>
      </c>
      <c r="B5948">
        <v>1985</v>
      </c>
      <c r="C5948" t="s">
        <v>1342</v>
      </c>
      <c r="D5948">
        <v>1</v>
      </c>
      <c r="E5948">
        <v>24</v>
      </c>
      <c r="F5948">
        <v>7.2783600000000004E-2</v>
      </c>
    </row>
    <row r="5949" spans="1:6" x14ac:dyDescent="0.35">
      <c r="A5949">
        <v>9</v>
      </c>
      <c r="B5949">
        <v>1985</v>
      </c>
      <c r="C5949" t="s">
        <v>1342</v>
      </c>
      <c r="D5949">
        <v>1</v>
      </c>
      <c r="E5949">
        <v>26</v>
      </c>
      <c r="F5949">
        <v>9.7501699999999997E-2</v>
      </c>
    </row>
    <row r="5950" spans="1:6" x14ac:dyDescent="0.35">
      <c r="A5950">
        <v>9</v>
      </c>
      <c r="B5950">
        <v>1985</v>
      </c>
      <c r="C5950" t="s">
        <v>1342</v>
      </c>
      <c r="D5950">
        <v>1</v>
      </c>
      <c r="E5950">
        <v>28</v>
      </c>
      <c r="F5950">
        <v>0.12837499999999999</v>
      </c>
    </row>
    <row r="5951" spans="1:6" x14ac:dyDescent="0.35">
      <c r="A5951">
        <v>9</v>
      </c>
      <c r="B5951">
        <v>1985</v>
      </c>
      <c r="C5951" t="s">
        <v>1342</v>
      </c>
      <c r="D5951">
        <v>1</v>
      </c>
      <c r="E5951">
        <v>30</v>
      </c>
      <c r="F5951">
        <v>0.166127</v>
      </c>
    </row>
    <row r="5952" spans="1:6" x14ac:dyDescent="0.35">
      <c r="A5952">
        <v>9</v>
      </c>
      <c r="B5952">
        <v>1985</v>
      </c>
      <c r="C5952" t="s">
        <v>1342</v>
      </c>
      <c r="D5952">
        <v>1</v>
      </c>
      <c r="E5952">
        <v>32</v>
      </c>
      <c r="F5952">
        <v>0.21129600000000001</v>
      </c>
    </row>
    <row r="5953" spans="1:6" x14ac:dyDescent="0.35">
      <c r="A5953">
        <v>9</v>
      </c>
      <c r="B5953">
        <v>1985</v>
      </c>
      <c r="C5953" t="s">
        <v>1342</v>
      </c>
      <c r="D5953">
        <v>1</v>
      </c>
      <c r="E5953">
        <v>34</v>
      </c>
      <c r="F5953">
        <v>0.26413799999999998</v>
      </c>
    </row>
    <row r="5954" spans="1:6" x14ac:dyDescent="0.35">
      <c r="A5954">
        <v>9</v>
      </c>
      <c r="B5954">
        <v>1985</v>
      </c>
      <c r="C5954" t="s">
        <v>1342</v>
      </c>
      <c r="D5954">
        <v>1</v>
      </c>
      <c r="E5954">
        <v>36</v>
      </c>
      <c r="F5954">
        <v>0.32453599999999999</v>
      </c>
    </row>
    <row r="5955" spans="1:6" x14ac:dyDescent="0.35">
      <c r="A5955">
        <v>9</v>
      </c>
      <c r="B5955">
        <v>1985</v>
      </c>
      <c r="C5955" t="s">
        <v>1342</v>
      </c>
      <c r="D5955">
        <v>1</v>
      </c>
      <c r="E5955">
        <v>38</v>
      </c>
      <c r="F5955">
        <v>0.39190799999999998</v>
      </c>
    </row>
    <row r="5956" spans="1:6" x14ac:dyDescent="0.35">
      <c r="A5956">
        <v>9</v>
      </c>
      <c r="B5956">
        <v>1985</v>
      </c>
      <c r="C5956" t="s">
        <v>1342</v>
      </c>
      <c r="D5956">
        <v>1</v>
      </c>
      <c r="E5956">
        <v>40</v>
      </c>
      <c r="F5956">
        <v>0.46515299999999998</v>
      </c>
    </row>
    <row r="5957" spans="1:6" x14ac:dyDescent="0.35">
      <c r="A5957">
        <v>9</v>
      </c>
      <c r="B5957">
        <v>1985</v>
      </c>
      <c r="C5957" t="s">
        <v>1342</v>
      </c>
      <c r="D5957">
        <v>1</v>
      </c>
      <c r="E5957">
        <v>42</v>
      </c>
      <c r="F5957">
        <v>0.54262299999999997</v>
      </c>
    </row>
    <row r="5958" spans="1:6" x14ac:dyDescent="0.35">
      <c r="A5958">
        <v>9</v>
      </c>
      <c r="B5958">
        <v>1985</v>
      </c>
      <c r="C5958" t="s">
        <v>1342</v>
      </c>
      <c r="D5958">
        <v>1</v>
      </c>
      <c r="E5958">
        <v>44</v>
      </c>
      <c r="F5958">
        <v>0.622143</v>
      </c>
    </row>
    <row r="5959" spans="1:6" x14ac:dyDescent="0.35">
      <c r="A5959">
        <v>9</v>
      </c>
      <c r="B5959">
        <v>1985</v>
      </c>
      <c r="C5959" t="s">
        <v>1342</v>
      </c>
      <c r="D5959">
        <v>1</v>
      </c>
      <c r="E5959">
        <v>46</v>
      </c>
      <c r="F5959">
        <v>0.70108999999999999</v>
      </c>
    </row>
    <row r="5960" spans="1:6" x14ac:dyDescent="0.35">
      <c r="A5960">
        <v>9</v>
      </c>
      <c r="B5960">
        <v>1985</v>
      </c>
      <c r="C5960" t="s">
        <v>1342</v>
      </c>
      <c r="D5960">
        <v>1</v>
      </c>
      <c r="E5960">
        <v>48</v>
      </c>
      <c r="F5960">
        <v>0.77651000000000003</v>
      </c>
    </row>
    <row r="5961" spans="1:6" x14ac:dyDescent="0.35">
      <c r="A5961">
        <v>9</v>
      </c>
      <c r="B5961">
        <v>1985</v>
      </c>
      <c r="C5961" t="s">
        <v>1342</v>
      </c>
      <c r="D5961">
        <v>1</v>
      </c>
      <c r="E5961">
        <v>50</v>
      </c>
      <c r="F5961">
        <v>0.84530099999999997</v>
      </c>
    </row>
    <row r="5962" spans="1:6" x14ac:dyDescent="0.35">
      <c r="A5962">
        <v>9</v>
      </c>
      <c r="B5962">
        <v>1985</v>
      </c>
      <c r="C5962" t="s">
        <v>1342</v>
      </c>
      <c r="D5962">
        <v>1</v>
      </c>
      <c r="E5962">
        <v>52</v>
      </c>
      <c r="F5962">
        <v>0.90441099999999996</v>
      </c>
    </row>
    <row r="5963" spans="1:6" x14ac:dyDescent="0.35">
      <c r="A5963">
        <v>9</v>
      </c>
      <c r="B5963">
        <v>1985</v>
      </c>
      <c r="C5963" t="s">
        <v>1342</v>
      </c>
      <c r="D5963">
        <v>1</v>
      </c>
      <c r="E5963">
        <v>54</v>
      </c>
      <c r="F5963">
        <v>0.95106599999999997</v>
      </c>
    </row>
    <row r="5964" spans="1:6" x14ac:dyDescent="0.35">
      <c r="A5964">
        <v>9</v>
      </c>
      <c r="B5964">
        <v>1985</v>
      </c>
      <c r="C5964" t="s">
        <v>1342</v>
      </c>
      <c r="D5964">
        <v>1</v>
      </c>
      <c r="E5964">
        <v>56</v>
      </c>
      <c r="F5964">
        <v>0.98298300000000005</v>
      </c>
    </row>
    <row r="5965" spans="1:6" x14ac:dyDescent="0.35">
      <c r="A5965">
        <v>9</v>
      </c>
      <c r="B5965">
        <v>1985</v>
      </c>
      <c r="C5965" t="s">
        <v>1342</v>
      </c>
      <c r="D5965">
        <v>1</v>
      </c>
      <c r="E5965">
        <v>58</v>
      </c>
      <c r="F5965">
        <v>0.99855499999999997</v>
      </c>
    </row>
    <row r="5966" spans="1:6" x14ac:dyDescent="0.35">
      <c r="A5966">
        <v>9</v>
      </c>
      <c r="B5966">
        <v>1985</v>
      </c>
      <c r="C5966" t="s">
        <v>1342</v>
      </c>
      <c r="D5966">
        <v>1</v>
      </c>
      <c r="E5966">
        <v>60</v>
      </c>
      <c r="F5966">
        <v>1</v>
      </c>
    </row>
    <row r="5967" spans="1:6" x14ac:dyDescent="0.35">
      <c r="A5967">
        <v>9</v>
      </c>
      <c r="B5967">
        <v>1985</v>
      </c>
      <c r="C5967" t="s">
        <v>1342</v>
      </c>
      <c r="D5967">
        <v>1</v>
      </c>
      <c r="E5967">
        <v>62</v>
      </c>
      <c r="F5967">
        <v>1</v>
      </c>
    </row>
    <row r="5968" spans="1:6" x14ac:dyDescent="0.35">
      <c r="A5968">
        <v>9</v>
      </c>
      <c r="B5968">
        <v>1985</v>
      </c>
      <c r="C5968" t="s">
        <v>1342</v>
      </c>
      <c r="D5968">
        <v>1</v>
      </c>
      <c r="E5968">
        <v>64</v>
      </c>
      <c r="F5968">
        <v>0.99999899999999997</v>
      </c>
    </row>
    <row r="5969" spans="1:6" x14ac:dyDescent="0.35">
      <c r="A5969">
        <v>9</v>
      </c>
      <c r="B5969">
        <v>1985</v>
      </c>
      <c r="C5969" t="s">
        <v>1342</v>
      </c>
      <c r="D5969">
        <v>1</v>
      </c>
      <c r="E5969">
        <v>66</v>
      </c>
      <c r="F5969">
        <v>0.99999700000000002</v>
      </c>
    </row>
    <row r="5970" spans="1:6" x14ac:dyDescent="0.35">
      <c r="A5970">
        <v>9</v>
      </c>
      <c r="B5970">
        <v>1985</v>
      </c>
      <c r="C5970" t="s">
        <v>1342</v>
      </c>
      <c r="D5970">
        <v>1</v>
      </c>
      <c r="E5970">
        <v>68</v>
      </c>
      <c r="F5970">
        <v>0.99999400000000005</v>
      </c>
    </row>
    <row r="5971" spans="1:6" x14ac:dyDescent="0.35">
      <c r="A5971">
        <v>9</v>
      </c>
      <c r="B5971">
        <v>1985</v>
      </c>
      <c r="C5971" t="s">
        <v>1342</v>
      </c>
      <c r="D5971">
        <v>1</v>
      </c>
      <c r="E5971">
        <v>70</v>
      </c>
      <c r="F5971">
        <v>0.99999000000000005</v>
      </c>
    </row>
    <row r="5972" spans="1:6" x14ac:dyDescent="0.35">
      <c r="A5972">
        <v>9</v>
      </c>
      <c r="B5972">
        <v>1985</v>
      </c>
      <c r="C5972" t="s">
        <v>1342</v>
      </c>
      <c r="D5972">
        <v>1</v>
      </c>
      <c r="E5972">
        <v>72</v>
      </c>
      <c r="F5972">
        <v>0.99998500000000001</v>
      </c>
    </row>
    <row r="5973" spans="1:6" x14ac:dyDescent="0.35">
      <c r="A5973">
        <v>9</v>
      </c>
      <c r="B5973">
        <v>1985</v>
      </c>
      <c r="C5973" t="s">
        <v>1342</v>
      </c>
      <c r="D5973">
        <v>1</v>
      </c>
      <c r="E5973">
        <v>74</v>
      </c>
      <c r="F5973">
        <v>0.99997899999999995</v>
      </c>
    </row>
    <row r="5974" spans="1:6" x14ac:dyDescent="0.35">
      <c r="A5974">
        <v>9</v>
      </c>
      <c r="B5974">
        <v>1985</v>
      </c>
      <c r="C5974" t="s">
        <v>1342</v>
      </c>
      <c r="D5974">
        <v>1</v>
      </c>
      <c r="E5974">
        <v>76</v>
      </c>
      <c r="F5974">
        <v>0.999973</v>
      </c>
    </row>
    <row r="5975" spans="1:6" x14ac:dyDescent="0.35">
      <c r="A5975">
        <v>9</v>
      </c>
      <c r="B5975">
        <v>1985</v>
      </c>
      <c r="C5975" t="s">
        <v>1342</v>
      </c>
      <c r="D5975">
        <v>1</v>
      </c>
      <c r="E5975">
        <v>78</v>
      </c>
      <c r="F5975">
        <v>0.99996499999999999</v>
      </c>
    </row>
    <row r="5976" spans="1:6" x14ac:dyDescent="0.35">
      <c r="A5976">
        <v>9</v>
      </c>
      <c r="B5976">
        <v>1985</v>
      </c>
      <c r="C5976" t="s">
        <v>1342</v>
      </c>
      <c r="D5976">
        <v>1</v>
      </c>
      <c r="E5976">
        <v>80</v>
      </c>
      <c r="F5976">
        <v>0.99995699999999998</v>
      </c>
    </row>
    <row r="5977" spans="1:6" x14ac:dyDescent="0.35">
      <c r="A5977">
        <v>9</v>
      </c>
      <c r="B5977">
        <v>1985</v>
      </c>
      <c r="C5977" t="s">
        <v>1342</v>
      </c>
      <c r="D5977">
        <v>1</v>
      </c>
      <c r="E5977">
        <v>82</v>
      </c>
      <c r="F5977">
        <v>0.99994799999999995</v>
      </c>
    </row>
    <row r="5978" spans="1:6" x14ac:dyDescent="0.35">
      <c r="A5978">
        <v>9</v>
      </c>
      <c r="B5978">
        <v>1985</v>
      </c>
      <c r="C5978" t="s">
        <v>1342</v>
      </c>
      <c r="D5978">
        <v>1</v>
      </c>
      <c r="E5978">
        <v>84</v>
      </c>
      <c r="F5978">
        <v>0.99993799999999999</v>
      </c>
    </row>
    <row r="5979" spans="1:6" x14ac:dyDescent="0.35">
      <c r="A5979">
        <v>9</v>
      </c>
      <c r="B5979">
        <v>1985</v>
      </c>
      <c r="C5979" t="s">
        <v>1342</v>
      </c>
      <c r="D5979">
        <v>1</v>
      </c>
      <c r="E5979">
        <v>86</v>
      </c>
      <c r="F5979">
        <v>0.99992700000000001</v>
      </c>
    </row>
    <row r="5980" spans="1:6" x14ac:dyDescent="0.35">
      <c r="A5980">
        <v>9</v>
      </c>
      <c r="B5980">
        <v>1985</v>
      </c>
      <c r="C5980" t="s">
        <v>1342</v>
      </c>
      <c r="D5980">
        <v>1</v>
      </c>
      <c r="E5980">
        <v>88</v>
      </c>
      <c r="F5980">
        <v>0.999915</v>
      </c>
    </row>
    <row r="5981" spans="1:6" x14ac:dyDescent="0.35">
      <c r="A5981">
        <v>9</v>
      </c>
      <c r="B5981">
        <v>1985</v>
      </c>
      <c r="C5981" t="s">
        <v>1342</v>
      </c>
      <c r="D5981">
        <v>1</v>
      </c>
      <c r="E5981">
        <v>90</v>
      </c>
      <c r="F5981">
        <v>0.99990299999999999</v>
      </c>
    </row>
    <row r="5982" spans="1:6" x14ac:dyDescent="0.35">
      <c r="A5982">
        <v>9</v>
      </c>
      <c r="B5982">
        <v>1985</v>
      </c>
      <c r="C5982" t="s">
        <v>1342</v>
      </c>
      <c r="D5982">
        <v>1</v>
      </c>
      <c r="E5982">
        <v>92</v>
      </c>
      <c r="F5982">
        <v>0.99988999999999995</v>
      </c>
    </row>
    <row r="5983" spans="1:6" x14ac:dyDescent="0.35">
      <c r="A5983">
        <v>9</v>
      </c>
      <c r="B5983">
        <v>1985</v>
      </c>
      <c r="C5983" t="s">
        <v>1342</v>
      </c>
      <c r="D5983">
        <v>1</v>
      </c>
      <c r="E5983">
        <v>94</v>
      </c>
      <c r="F5983">
        <v>0.99987700000000002</v>
      </c>
    </row>
    <row r="5984" spans="1:6" x14ac:dyDescent="0.35">
      <c r="A5984">
        <v>9</v>
      </c>
      <c r="B5984">
        <v>1985</v>
      </c>
      <c r="C5984" t="s">
        <v>1343</v>
      </c>
      <c r="D5984">
        <v>1</v>
      </c>
      <c r="E5984">
        <v>0</v>
      </c>
      <c r="F5984">
        <v>0</v>
      </c>
    </row>
    <row r="5985" spans="1:6" x14ac:dyDescent="0.35">
      <c r="A5985">
        <v>9</v>
      </c>
      <c r="B5985">
        <v>1985</v>
      </c>
      <c r="C5985" t="s">
        <v>1343</v>
      </c>
      <c r="D5985">
        <v>1</v>
      </c>
      <c r="E5985">
        <v>1</v>
      </c>
      <c r="F5985">
        <v>1</v>
      </c>
    </row>
    <row r="5986" spans="1:6" x14ac:dyDescent="0.35">
      <c r="A5986">
        <v>9</v>
      </c>
      <c r="B5986">
        <v>1985</v>
      </c>
      <c r="C5986" t="s">
        <v>1343</v>
      </c>
      <c r="D5986">
        <v>1</v>
      </c>
      <c r="E5986">
        <v>2</v>
      </c>
      <c r="F5986">
        <v>1</v>
      </c>
    </row>
    <row r="5987" spans="1:6" x14ac:dyDescent="0.35">
      <c r="A5987">
        <v>9</v>
      </c>
      <c r="B5987">
        <v>1985</v>
      </c>
      <c r="C5987" t="s">
        <v>1343</v>
      </c>
      <c r="D5987">
        <v>1</v>
      </c>
      <c r="E5987">
        <v>3</v>
      </c>
      <c r="F5987">
        <v>1</v>
      </c>
    </row>
    <row r="5988" spans="1:6" x14ac:dyDescent="0.35">
      <c r="A5988">
        <v>9</v>
      </c>
      <c r="B5988">
        <v>1985</v>
      </c>
      <c r="C5988" t="s">
        <v>1343</v>
      </c>
      <c r="D5988">
        <v>1</v>
      </c>
      <c r="E5988">
        <v>4</v>
      </c>
      <c r="F5988">
        <v>1</v>
      </c>
    </row>
    <row r="5989" spans="1:6" x14ac:dyDescent="0.35">
      <c r="A5989">
        <v>9</v>
      </c>
      <c r="B5989">
        <v>1985</v>
      </c>
      <c r="C5989" t="s">
        <v>1343</v>
      </c>
      <c r="D5989">
        <v>1</v>
      </c>
      <c r="E5989">
        <v>5</v>
      </c>
      <c r="F5989">
        <v>1</v>
      </c>
    </row>
    <row r="5990" spans="1:6" x14ac:dyDescent="0.35">
      <c r="A5990">
        <v>9</v>
      </c>
      <c r="B5990">
        <v>1985</v>
      </c>
      <c r="C5990" t="s">
        <v>1343</v>
      </c>
      <c r="D5990">
        <v>1</v>
      </c>
      <c r="E5990">
        <v>6</v>
      </c>
      <c r="F5990">
        <v>1</v>
      </c>
    </row>
    <row r="5991" spans="1:6" x14ac:dyDescent="0.35">
      <c r="A5991">
        <v>9</v>
      </c>
      <c r="B5991">
        <v>1985</v>
      </c>
      <c r="C5991" t="s">
        <v>1343</v>
      </c>
      <c r="D5991">
        <v>1</v>
      </c>
      <c r="E5991">
        <v>7</v>
      </c>
      <c r="F5991">
        <v>1</v>
      </c>
    </row>
    <row r="5992" spans="1:6" x14ac:dyDescent="0.35">
      <c r="A5992">
        <v>9</v>
      </c>
      <c r="B5992">
        <v>1985</v>
      </c>
      <c r="C5992" t="s">
        <v>1343</v>
      </c>
      <c r="D5992">
        <v>1</v>
      </c>
      <c r="E5992">
        <v>8</v>
      </c>
      <c r="F5992">
        <v>1</v>
      </c>
    </row>
    <row r="5993" spans="1:6" x14ac:dyDescent="0.35">
      <c r="A5993">
        <v>9</v>
      </c>
      <c r="B5993">
        <v>1985</v>
      </c>
      <c r="C5993" t="s">
        <v>1343</v>
      </c>
      <c r="D5993">
        <v>1</v>
      </c>
      <c r="E5993">
        <v>9</v>
      </c>
      <c r="F5993">
        <v>1</v>
      </c>
    </row>
    <row r="5994" spans="1:6" x14ac:dyDescent="0.35">
      <c r="A5994">
        <v>9</v>
      </c>
      <c r="B5994">
        <v>1985</v>
      </c>
      <c r="C5994" t="s">
        <v>1343</v>
      </c>
      <c r="D5994">
        <v>1</v>
      </c>
      <c r="E5994">
        <v>10</v>
      </c>
      <c r="F5994">
        <v>1</v>
      </c>
    </row>
    <row r="5995" spans="1:6" x14ac:dyDescent="0.35">
      <c r="A5995">
        <v>9</v>
      </c>
      <c r="B5995">
        <v>1985</v>
      </c>
      <c r="C5995" t="s">
        <v>1343</v>
      </c>
      <c r="D5995">
        <v>1</v>
      </c>
      <c r="E5995">
        <v>11</v>
      </c>
      <c r="F5995">
        <v>1</v>
      </c>
    </row>
    <row r="5996" spans="1:6" x14ac:dyDescent="0.35">
      <c r="A5996">
        <v>9</v>
      </c>
      <c r="B5996">
        <v>1985</v>
      </c>
      <c r="C5996" t="s">
        <v>1343</v>
      </c>
      <c r="D5996">
        <v>1</v>
      </c>
      <c r="E5996">
        <v>12</v>
      </c>
      <c r="F5996">
        <v>1</v>
      </c>
    </row>
    <row r="5997" spans="1:6" x14ac:dyDescent="0.35">
      <c r="A5997">
        <v>9</v>
      </c>
      <c r="B5997">
        <v>1985</v>
      </c>
      <c r="C5997" t="s">
        <v>1343</v>
      </c>
      <c r="D5997">
        <v>1</v>
      </c>
      <c r="E5997">
        <v>13</v>
      </c>
      <c r="F5997">
        <v>1</v>
      </c>
    </row>
    <row r="5998" spans="1:6" x14ac:dyDescent="0.35">
      <c r="A5998">
        <v>9</v>
      </c>
      <c r="B5998">
        <v>1985</v>
      </c>
      <c r="C5998" t="s">
        <v>1343</v>
      </c>
      <c r="D5998">
        <v>1</v>
      </c>
      <c r="E5998">
        <v>14</v>
      </c>
      <c r="F5998">
        <v>1</v>
      </c>
    </row>
    <row r="5999" spans="1:6" x14ac:dyDescent="0.35">
      <c r="A5999">
        <v>9</v>
      </c>
      <c r="B5999">
        <v>1985</v>
      </c>
      <c r="C5999" t="s">
        <v>1343</v>
      </c>
      <c r="D5999">
        <v>1</v>
      </c>
      <c r="E5999">
        <v>15</v>
      </c>
      <c r="F5999">
        <v>1</v>
      </c>
    </row>
    <row r="6000" spans="1:6" x14ac:dyDescent="0.35">
      <c r="A6000">
        <v>9</v>
      </c>
      <c r="B6000">
        <v>1985</v>
      </c>
      <c r="C6000" t="s">
        <v>1343</v>
      </c>
      <c r="D6000">
        <v>1</v>
      </c>
      <c r="E6000">
        <v>16</v>
      </c>
      <c r="F6000">
        <v>1</v>
      </c>
    </row>
    <row r="6001" spans="1:6" x14ac:dyDescent="0.35">
      <c r="A6001">
        <v>9</v>
      </c>
      <c r="B6001">
        <v>1985</v>
      </c>
      <c r="C6001" t="s">
        <v>1343</v>
      </c>
      <c r="D6001">
        <v>1</v>
      </c>
      <c r="E6001">
        <v>17</v>
      </c>
      <c r="F6001">
        <v>1</v>
      </c>
    </row>
    <row r="6002" spans="1:6" x14ac:dyDescent="0.35">
      <c r="A6002">
        <v>9</v>
      </c>
      <c r="B6002">
        <v>1985</v>
      </c>
      <c r="C6002" t="s">
        <v>1343</v>
      </c>
      <c r="D6002">
        <v>1</v>
      </c>
      <c r="E6002">
        <v>18</v>
      </c>
      <c r="F6002">
        <v>1</v>
      </c>
    </row>
    <row r="6003" spans="1:6" x14ac:dyDescent="0.35">
      <c r="A6003">
        <v>9</v>
      </c>
      <c r="B6003">
        <v>1985</v>
      </c>
      <c r="C6003" t="s">
        <v>1343</v>
      </c>
      <c r="D6003">
        <v>1</v>
      </c>
      <c r="E6003">
        <v>19</v>
      </c>
      <c r="F6003">
        <v>1</v>
      </c>
    </row>
    <row r="6004" spans="1:6" x14ac:dyDescent="0.35">
      <c r="A6004">
        <v>9</v>
      </c>
      <c r="B6004">
        <v>1985</v>
      </c>
      <c r="C6004" t="s">
        <v>1343</v>
      </c>
      <c r="D6004">
        <v>1</v>
      </c>
      <c r="E6004">
        <v>20</v>
      </c>
      <c r="F6004">
        <v>1</v>
      </c>
    </row>
    <row r="6005" spans="1:6" x14ac:dyDescent="0.35">
      <c r="A6005">
        <v>9</v>
      </c>
      <c r="B6005">
        <v>1985</v>
      </c>
      <c r="C6005" t="s">
        <v>1343</v>
      </c>
      <c r="D6005">
        <v>1</v>
      </c>
      <c r="E6005">
        <v>21</v>
      </c>
      <c r="F6005">
        <v>1</v>
      </c>
    </row>
    <row r="6006" spans="1:6" x14ac:dyDescent="0.35">
      <c r="A6006">
        <v>9</v>
      </c>
      <c r="B6006">
        <v>1985</v>
      </c>
      <c r="C6006" t="s">
        <v>1343</v>
      </c>
      <c r="D6006">
        <v>1</v>
      </c>
      <c r="E6006">
        <v>22</v>
      </c>
      <c r="F6006">
        <v>1</v>
      </c>
    </row>
    <row r="6007" spans="1:6" x14ac:dyDescent="0.35">
      <c r="A6007">
        <v>9</v>
      </c>
      <c r="B6007">
        <v>1985</v>
      </c>
      <c r="C6007" t="s">
        <v>1343</v>
      </c>
      <c r="D6007">
        <v>1</v>
      </c>
      <c r="E6007">
        <v>23</v>
      </c>
      <c r="F6007">
        <v>1</v>
      </c>
    </row>
    <row r="6008" spans="1:6" x14ac:dyDescent="0.35">
      <c r="A6008">
        <v>9</v>
      </c>
      <c r="B6008">
        <v>1985</v>
      </c>
      <c r="C6008" t="s">
        <v>1343</v>
      </c>
      <c r="D6008">
        <v>1</v>
      </c>
      <c r="E6008">
        <v>24</v>
      </c>
      <c r="F6008">
        <v>1</v>
      </c>
    </row>
    <row r="6009" spans="1:6" x14ac:dyDescent="0.35">
      <c r="A6009">
        <v>9</v>
      </c>
      <c r="B6009">
        <v>1985</v>
      </c>
      <c r="C6009" t="s">
        <v>1343</v>
      </c>
      <c r="D6009">
        <v>1</v>
      </c>
      <c r="E6009">
        <v>25</v>
      </c>
      <c r="F6009">
        <v>1</v>
      </c>
    </row>
    <row r="6010" spans="1:6" x14ac:dyDescent="0.35">
      <c r="A6010">
        <v>9</v>
      </c>
      <c r="B6010">
        <v>1985</v>
      </c>
      <c r="C6010" t="s">
        <v>1343</v>
      </c>
      <c r="D6010">
        <v>1</v>
      </c>
      <c r="E6010">
        <v>26</v>
      </c>
      <c r="F6010">
        <v>1</v>
      </c>
    </row>
    <row r="6011" spans="1:6" x14ac:dyDescent="0.35">
      <c r="A6011">
        <v>9</v>
      </c>
      <c r="B6011">
        <v>1985</v>
      </c>
      <c r="C6011" t="s">
        <v>1343</v>
      </c>
      <c r="D6011">
        <v>1</v>
      </c>
      <c r="E6011">
        <v>27</v>
      </c>
      <c r="F6011">
        <v>1</v>
      </c>
    </row>
    <row r="6012" spans="1:6" x14ac:dyDescent="0.35">
      <c r="A6012">
        <v>9</v>
      </c>
      <c r="B6012">
        <v>1985</v>
      </c>
      <c r="C6012" t="s">
        <v>1343</v>
      </c>
      <c r="D6012">
        <v>1</v>
      </c>
      <c r="E6012">
        <v>28</v>
      </c>
      <c r="F6012">
        <v>1</v>
      </c>
    </row>
    <row r="6013" spans="1:6" x14ac:dyDescent="0.35">
      <c r="A6013">
        <v>9</v>
      </c>
      <c r="B6013">
        <v>1985</v>
      </c>
      <c r="C6013" t="s">
        <v>1343</v>
      </c>
      <c r="D6013">
        <v>1</v>
      </c>
      <c r="E6013">
        <v>29</v>
      </c>
      <c r="F6013">
        <v>1</v>
      </c>
    </row>
    <row r="6014" spans="1:6" x14ac:dyDescent="0.35">
      <c r="A6014">
        <v>9</v>
      </c>
      <c r="B6014">
        <v>1985</v>
      </c>
      <c r="C6014" t="s">
        <v>1343</v>
      </c>
      <c r="D6014">
        <v>1</v>
      </c>
      <c r="E6014">
        <v>30</v>
      </c>
      <c r="F6014">
        <v>1</v>
      </c>
    </row>
    <row r="6015" spans="1:6" x14ac:dyDescent="0.35">
      <c r="A6015">
        <v>9</v>
      </c>
      <c r="B6015">
        <v>2014</v>
      </c>
      <c r="C6015" t="s">
        <v>1342</v>
      </c>
      <c r="D6015">
        <v>1</v>
      </c>
      <c r="E6015">
        <v>4</v>
      </c>
      <c r="F6015">
        <v>1.22755E-3</v>
      </c>
    </row>
    <row r="6016" spans="1:6" x14ac:dyDescent="0.35">
      <c r="A6016">
        <v>9</v>
      </c>
      <c r="B6016">
        <v>2014</v>
      </c>
      <c r="C6016" t="s">
        <v>1342</v>
      </c>
      <c r="D6016">
        <v>1</v>
      </c>
      <c r="E6016">
        <v>6</v>
      </c>
      <c r="F6016">
        <v>2.4060000000000002E-3</v>
      </c>
    </row>
    <row r="6017" spans="1:6" x14ac:dyDescent="0.35">
      <c r="A6017">
        <v>9</v>
      </c>
      <c r="B6017">
        <v>2014</v>
      </c>
      <c r="C6017" t="s">
        <v>1342</v>
      </c>
      <c r="D6017">
        <v>1</v>
      </c>
      <c r="E6017">
        <v>8</v>
      </c>
      <c r="F6017">
        <v>3.76583E-3</v>
      </c>
    </row>
    <row r="6018" spans="1:6" x14ac:dyDescent="0.35">
      <c r="A6018">
        <v>9</v>
      </c>
      <c r="B6018">
        <v>2014</v>
      </c>
      <c r="C6018" t="s">
        <v>1342</v>
      </c>
      <c r="D6018">
        <v>1</v>
      </c>
      <c r="E6018">
        <v>10</v>
      </c>
      <c r="F6018">
        <v>5.7931600000000003E-3</v>
      </c>
    </row>
    <row r="6019" spans="1:6" x14ac:dyDescent="0.35">
      <c r="A6019">
        <v>9</v>
      </c>
      <c r="B6019">
        <v>2014</v>
      </c>
      <c r="C6019" t="s">
        <v>1342</v>
      </c>
      <c r="D6019">
        <v>1</v>
      </c>
      <c r="E6019">
        <v>12</v>
      </c>
      <c r="F6019">
        <v>8.7591400000000003E-3</v>
      </c>
    </row>
    <row r="6020" spans="1:6" x14ac:dyDescent="0.35">
      <c r="A6020">
        <v>9</v>
      </c>
      <c r="B6020">
        <v>2014</v>
      </c>
      <c r="C6020" t="s">
        <v>1342</v>
      </c>
      <c r="D6020">
        <v>1</v>
      </c>
      <c r="E6020">
        <v>14</v>
      </c>
      <c r="F6020">
        <v>1.30166E-2</v>
      </c>
    </row>
    <row r="6021" spans="1:6" x14ac:dyDescent="0.35">
      <c r="A6021">
        <v>9</v>
      </c>
      <c r="B6021">
        <v>2014</v>
      </c>
      <c r="C6021" t="s">
        <v>1342</v>
      </c>
      <c r="D6021">
        <v>1</v>
      </c>
      <c r="E6021">
        <v>16</v>
      </c>
      <c r="F6021">
        <v>1.9011799999999999E-2</v>
      </c>
    </row>
    <row r="6022" spans="1:6" x14ac:dyDescent="0.35">
      <c r="A6022">
        <v>9</v>
      </c>
      <c r="B6022">
        <v>2014</v>
      </c>
      <c r="C6022" t="s">
        <v>1342</v>
      </c>
      <c r="D6022">
        <v>1</v>
      </c>
      <c r="E6022">
        <v>18</v>
      </c>
      <c r="F6022">
        <v>2.7292299999999999E-2</v>
      </c>
    </row>
    <row r="6023" spans="1:6" x14ac:dyDescent="0.35">
      <c r="A6023">
        <v>9</v>
      </c>
      <c r="B6023">
        <v>2014</v>
      </c>
      <c r="C6023" t="s">
        <v>1342</v>
      </c>
      <c r="D6023">
        <v>1</v>
      </c>
      <c r="E6023">
        <v>20</v>
      </c>
      <c r="F6023">
        <v>3.8507699999999999E-2</v>
      </c>
    </row>
    <row r="6024" spans="1:6" x14ac:dyDescent="0.35">
      <c r="A6024">
        <v>9</v>
      </c>
      <c r="B6024">
        <v>2014</v>
      </c>
      <c r="C6024" t="s">
        <v>1342</v>
      </c>
      <c r="D6024">
        <v>1</v>
      </c>
      <c r="E6024">
        <v>22</v>
      </c>
      <c r="F6024">
        <v>5.3400499999999997E-2</v>
      </c>
    </row>
    <row r="6025" spans="1:6" x14ac:dyDescent="0.35">
      <c r="A6025">
        <v>9</v>
      </c>
      <c r="B6025">
        <v>2014</v>
      </c>
      <c r="C6025" t="s">
        <v>1342</v>
      </c>
      <c r="D6025">
        <v>1</v>
      </c>
      <c r="E6025">
        <v>24</v>
      </c>
      <c r="F6025">
        <v>7.2783600000000004E-2</v>
      </c>
    </row>
    <row r="6026" spans="1:6" x14ac:dyDescent="0.35">
      <c r="A6026">
        <v>9</v>
      </c>
      <c r="B6026">
        <v>2014</v>
      </c>
      <c r="C6026" t="s">
        <v>1342</v>
      </c>
      <c r="D6026">
        <v>1</v>
      </c>
      <c r="E6026">
        <v>26</v>
      </c>
      <c r="F6026">
        <v>9.7501699999999997E-2</v>
      </c>
    </row>
    <row r="6027" spans="1:6" x14ac:dyDescent="0.35">
      <c r="A6027">
        <v>9</v>
      </c>
      <c r="B6027">
        <v>2014</v>
      </c>
      <c r="C6027" t="s">
        <v>1342</v>
      </c>
      <c r="D6027">
        <v>1</v>
      </c>
      <c r="E6027">
        <v>28</v>
      </c>
      <c r="F6027">
        <v>0.12837499999999999</v>
      </c>
    </row>
    <row r="6028" spans="1:6" x14ac:dyDescent="0.35">
      <c r="A6028">
        <v>9</v>
      </c>
      <c r="B6028">
        <v>2014</v>
      </c>
      <c r="C6028" t="s">
        <v>1342</v>
      </c>
      <c r="D6028">
        <v>1</v>
      </c>
      <c r="E6028">
        <v>30</v>
      </c>
      <c r="F6028">
        <v>0.166127</v>
      </c>
    </row>
    <row r="6029" spans="1:6" x14ac:dyDescent="0.35">
      <c r="A6029">
        <v>9</v>
      </c>
      <c r="B6029">
        <v>2014</v>
      </c>
      <c r="C6029" t="s">
        <v>1342</v>
      </c>
      <c r="D6029">
        <v>1</v>
      </c>
      <c r="E6029">
        <v>32</v>
      </c>
      <c r="F6029">
        <v>0.21129600000000001</v>
      </c>
    </row>
    <row r="6030" spans="1:6" x14ac:dyDescent="0.35">
      <c r="A6030">
        <v>9</v>
      </c>
      <c r="B6030">
        <v>2014</v>
      </c>
      <c r="C6030" t="s">
        <v>1342</v>
      </c>
      <c r="D6030">
        <v>1</v>
      </c>
      <c r="E6030">
        <v>34</v>
      </c>
      <c r="F6030">
        <v>0.26413799999999998</v>
      </c>
    </row>
    <row r="6031" spans="1:6" x14ac:dyDescent="0.35">
      <c r="A6031">
        <v>9</v>
      </c>
      <c r="B6031">
        <v>2014</v>
      </c>
      <c r="C6031" t="s">
        <v>1342</v>
      </c>
      <c r="D6031">
        <v>1</v>
      </c>
      <c r="E6031">
        <v>36</v>
      </c>
      <c r="F6031">
        <v>0.32453599999999999</v>
      </c>
    </row>
    <row r="6032" spans="1:6" x14ac:dyDescent="0.35">
      <c r="A6032">
        <v>9</v>
      </c>
      <c r="B6032">
        <v>2014</v>
      </c>
      <c r="C6032" t="s">
        <v>1342</v>
      </c>
      <c r="D6032">
        <v>1</v>
      </c>
      <c r="E6032">
        <v>38</v>
      </c>
      <c r="F6032">
        <v>0.39190799999999998</v>
      </c>
    </row>
    <row r="6033" spans="1:6" x14ac:dyDescent="0.35">
      <c r="A6033">
        <v>9</v>
      </c>
      <c r="B6033">
        <v>2014</v>
      </c>
      <c r="C6033" t="s">
        <v>1342</v>
      </c>
      <c r="D6033">
        <v>1</v>
      </c>
      <c r="E6033">
        <v>40</v>
      </c>
      <c r="F6033">
        <v>0.46515299999999998</v>
      </c>
    </row>
    <row r="6034" spans="1:6" x14ac:dyDescent="0.35">
      <c r="A6034">
        <v>9</v>
      </c>
      <c r="B6034">
        <v>2014</v>
      </c>
      <c r="C6034" t="s">
        <v>1342</v>
      </c>
      <c r="D6034">
        <v>1</v>
      </c>
      <c r="E6034">
        <v>42</v>
      </c>
      <c r="F6034">
        <v>0.54262299999999997</v>
      </c>
    </row>
    <row r="6035" spans="1:6" x14ac:dyDescent="0.35">
      <c r="A6035">
        <v>9</v>
      </c>
      <c r="B6035">
        <v>2014</v>
      </c>
      <c r="C6035" t="s">
        <v>1342</v>
      </c>
      <c r="D6035">
        <v>1</v>
      </c>
      <c r="E6035">
        <v>44</v>
      </c>
      <c r="F6035">
        <v>0.622143</v>
      </c>
    </row>
    <row r="6036" spans="1:6" x14ac:dyDescent="0.35">
      <c r="A6036">
        <v>9</v>
      </c>
      <c r="B6036">
        <v>2014</v>
      </c>
      <c r="C6036" t="s">
        <v>1342</v>
      </c>
      <c r="D6036">
        <v>1</v>
      </c>
      <c r="E6036">
        <v>46</v>
      </c>
      <c r="F6036">
        <v>0.70108999999999999</v>
      </c>
    </row>
    <row r="6037" spans="1:6" x14ac:dyDescent="0.35">
      <c r="A6037">
        <v>9</v>
      </c>
      <c r="B6037">
        <v>2014</v>
      </c>
      <c r="C6037" t="s">
        <v>1342</v>
      </c>
      <c r="D6037">
        <v>1</v>
      </c>
      <c r="E6037">
        <v>48</v>
      </c>
      <c r="F6037">
        <v>0.77651000000000003</v>
      </c>
    </row>
    <row r="6038" spans="1:6" x14ac:dyDescent="0.35">
      <c r="A6038">
        <v>9</v>
      </c>
      <c r="B6038">
        <v>2014</v>
      </c>
      <c r="C6038" t="s">
        <v>1342</v>
      </c>
      <c r="D6038">
        <v>1</v>
      </c>
      <c r="E6038">
        <v>50</v>
      </c>
      <c r="F6038">
        <v>0.84530099999999997</v>
      </c>
    </row>
    <row r="6039" spans="1:6" x14ac:dyDescent="0.35">
      <c r="A6039">
        <v>9</v>
      </c>
      <c r="B6039">
        <v>2014</v>
      </c>
      <c r="C6039" t="s">
        <v>1342</v>
      </c>
      <c r="D6039">
        <v>1</v>
      </c>
      <c r="E6039">
        <v>52</v>
      </c>
      <c r="F6039">
        <v>0.90441099999999996</v>
      </c>
    </row>
    <row r="6040" spans="1:6" x14ac:dyDescent="0.35">
      <c r="A6040">
        <v>9</v>
      </c>
      <c r="B6040">
        <v>2014</v>
      </c>
      <c r="C6040" t="s">
        <v>1342</v>
      </c>
      <c r="D6040">
        <v>1</v>
      </c>
      <c r="E6040">
        <v>54</v>
      </c>
      <c r="F6040">
        <v>0.95106599999999997</v>
      </c>
    </row>
    <row r="6041" spans="1:6" x14ac:dyDescent="0.35">
      <c r="A6041">
        <v>9</v>
      </c>
      <c r="B6041">
        <v>2014</v>
      </c>
      <c r="C6041" t="s">
        <v>1342</v>
      </c>
      <c r="D6041">
        <v>1</v>
      </c>
      <c r="E6041">
        <v>56</v>
      </c>
      <c r="F6041">
        <v>0.98298300000000005</v>
      </c>
    </row>
    <row r="6042" spans="1:6" x14ac:dyDescent="0.35">
      <c r="A6042">
        <v>9</v>
      </c>
      <c r="B6042">
        <v>2014</v>
      </c>
      <c r="C6042" t="s">
        <v>1342</v>
      </c>
      <c r="D6042">
        <v>1</v>
      </c>
      <c r="E6042">
        <v>58</v>
      </c>
      <c r="F6042">
        <v>0.99855499999999997</v>
      </c>
    </row>
    <row r="6043" spans="1:6" x14ac:dyDescent="0.35">
      <c r="A6043">
        <v>9</v>
      </c>
      <c r="B6043">
        <v>2014</v>
      </c>
      <c r="C6043" t="s">
        <v>1342</v>
      </c>
      <c r="D6043">
        <v>1</v>
      </c>
      <c r="E6043">
        <v>60</v>
      </c>
      <c r="F6043">
        <v>1</v>
      </c>
    </row>
    <row r="6044" spans="1:6" x14ac:dyDescent="0.35">
      <c r="A6044">
        <v>9</v>
      </c>
      <c r="B6044">
        <v>2014</v>
      </c>
      <c r="C6044" t="s">
        <v>1342</v>
      </c>
      <c r="D6044">
        <v>1</v>
      </c>
      <c r="E6044">
        <v>62</v>
      </c>
      <c r="F6044">
        <v>1</v>
      </c>
    </row>
    <row r="6045" spans="1:6" x14ac:dyDescent="0.35">
      <c r="A6045">
        <v>9</v>
      </c>
      <c r="B6045">
        <v>2014</v>
      </c>
      <c r="C6045" t="s">
        <v>1342</v>
      </c>
      <c r="D6045">
        <v>1</v>
      </c>
      <c r="E6045">
        <v>64</v>
      </c>
      <c r="F6045">
        <v>0.99999899999999997</v>
      </c>
    </row>
    <row r="6046" spans="1:6" x14ac:dyDescent="0.35">
      <c r="A6046">
        <v>9</v>
      </c>
      <c r="B6046">
        <v>2014</v>
      </c>
      <c r="C6046" t="s">
        <v>1342</v>
      </c>
      <c r="D6046">
        <v>1</v>
      </c>
      <c r="E6046">
        <v>66</v>
      </c>
      <c r="F6046">
        <v>0.99999700000000002</v>
      </c>
    </row>
    <row r="6047" spans="1:6" x14ac:dyDescent="0.35">
      <c r="A6047">
        <v>9</v>
      </c>
      <c r="B6047">
        <v>2014</v>
      </c>
      <c r="C6047" t="s">
        <v>1342</v>
      </c>
      <c r="D6047">
        <v>1</v>
      </c>
      <c r="E6047">
        <v>68</v>
      </c>
      <c r="F6047">
        <v>0.99999400000000005</v>
      </c>
    </row>
    <row r="6048" spans="1:6" x14ac:dyDescent="0.35">
      <c r="A6048">
        <v>9</v>
      </c>
      <c r="B6048">
        <v>2014</v>
      </c>
      <c r="C6048" t="s">
        <v>1342</v>
      </c>
      <c r="D6048">
        <v>1</v>
      </c>
      <c r="E6048">
        <v>70</v>
      </c>
      <c r="F6048">
        <v>0.99999000000000005</v>
      </c>
    </row>
    <row r="6049" spans="1:6" x14ac:dyDescent="0.35">
      <c r="A6049">
        <v>9</v>
      </c>
      <c r="B6049">
        <v>2014</v>
      </c>
      <c r="C6049" t="s">
        <v>1342</v>
      </c>
      <c r="D6049">
        <v>1</v>
      </c>
      <c r="E6049">
        <v>72</v>
      </c>
      <c r="F6049">
        <v>0.99998500000000001</v>
      </c>
    </row>
    <row r="6050" spans="1:6" x14ac:dyDescent="0.35">
      <c r="A6050">
        <v>9</v>
      </c>
      <c r="B6050">
        <v>2014</v>
      </c>
      <c r="C6050" t="s">
        <v>1342</v>
      </c>
      <c r="D6050">
        <v>1</v>
      </c>
      <c r="E6050">
        <v>74</v>
      </c>
      <c r="F6050">
        <v>0.99997899999999995</v>
      </c>
    </row>
    <row r="6051" spans="1:6" x14ac:dyDescent="0.35">
      <c r="A6051">
        <v>9</v>
      </c>
      <c r="B6051">
        <v>2014</v>
      </c>
      <c r="C6051" t="s">
        <v>1342</v>
      </c>
      <c r="D6051">
        <v>1</v>
      </c>
      <c r="E6051">
        <v>76</v>
      </c>
      <c r="F6051">
        <v>0.999973</v>
      </c>
    </row>
    <row r="6052" spans="1:6" x14ac:dyDescent="0.35">
      <c r="A6052">
        <v>9</v>
      </c>
      <c r="B6052">
        <v>2014</v>
      </c>
      <c r="C6052" t="s">
        <v>1342</v>
      </c>
      <c r="D6052">
        <v>1</v>
      </c>
      <c r="E6052">
        <v>78</v>
      </c>
      <c r="F6052">
        <v>0.99996499999999999</v>
      </c>
    </row>
    <row r="6053" spans="1:6" x14ac:dyDescent="0.35">
      <c r="A6053">
        <v>9</v>
      </c>
      <c r="B6053">
        <v>2014</v>
      </c>
      <c r="C6053" t="s">
        <v>1342</v>
      </c>
      <c r="D6053">
        <v>1</v>
      </c>
      <c r="E6053">
        <v>80</v>
      </c>
      <c r="F6053">
        <v>0.99995699999999998</v>
      </c>
    </row>
    <row r="6054" spans="1:6" x14ac:dyDescent="0.35">
      <c r="A6054">
        <v>9</v>
      </c>
      <c r="B6054">
        <v>2014</v>
      </c>
      <c r="C6054" t="s">
        <v>1342</v>
      </c>
      <c r="D6054">
        <v>1</v>
      </c>
      <c r="E6054">
        <v>82</v>
      </c>
      <c r="F6054">
        <v>0.99994799999999995</v>
      </c>
    </row>
    <row r="6055" spans="1:6" x14ac:dyDescent="0.35">
      <c r="A6055">
        <v>9</v>
      </c>
      <c r="B6055">
        <v>2014</v>
      </c>
      <c r="C6055" t="s">
        <v>1342</v>
      </c>
      <c r="D6055">
        <v>1</v>
      </c>
      <c r="E6055">
        <v>84</v>
      </c>
      <c r="F6055">
        <v>0.99993799999999999</v>
      </c>
    </row>
    <row r="6056" spans="1:6" x14ac:dyDescent="0.35">
      <c r="A6056">
        <v>9</v>
      </c>
      <c r="B6056">
        <v>2014</v>
      </c>
      <c r="C6056" t="s">
        <v>1342</v>
      </c>
      <c r="D6056">
        <v>1</v>
      </c>
      <c r="E6056">
        <v>86</v>
      </c>
      <c r="F6056">
        <v>0.99992700000000001</v>
      </c>
    </row>
    <row r="6057" spans="1:6" x14ac:dyDescent="0.35">
      <c r="A6057">
        <v>9</v>
      </c>
      <c r="B6057">
        <v>2014</v>
      </c>
      <c r="C6057" t="s">
        <v>1342</v>
      </c>
      <c r="D6057">
        <v>1</v>
      </c>
      <c r="E6057">
        <v>88</v>
      </c>
      <c r="F6057">
        <v>0.999915</v>
      </c>
    </row>
    <row r="6058" spans="1:6" x14ac:dyDescent="0.35">
      <c r="A6058">
        <v>9</v>
      </c>
      <c r="B6058">
        <v>2014</v>
      </c>
      <c r="C6058" t="s">
        <v>1342</v>
      </c>
      <c r="D6058">
        <v>1</v>
      </c>
      <c r="E6058">
        <v>90</v>
      </c>
      <c r="F6058">
        <v>0.99990299999999999</v>
      </c>
    </row>
    <row r="6059" spans="1:6" x14ac:dyDescent="0.35">
      <c r="A6059">
        <v>9</v>
      </c>
      <c r="B6059">
        <v>2014</v>
      </c>
      <c r="C6059" t="s">
        <v>1342</v>
      </c>
      <c r="D6059">
        <v>1</v>
      </c>
      <c r="E6059">
        <v>92</v>
      </c>
      <c r="F6059">
        <v>0.99988999999999995</v>
      </c>
    </row>
    <row r="6060" spans="1:6" x14ac:dyDescent="0.35">
      <c r="A6060">
        <v>9</v>
      </c>
      <c r="B6060">
        <v>2014</v>
      </c>
      <c r="C6060" t="s">
        <v>1342</v>
      </c>
      <c r="D6060">
        <v>1</v>
      </c>
      <c r="E6060">
        <v>94</v>
      </c>
      <c r="F6060">
        <v>0.99987700000000002</v>
      </c>
    </row>
    <row r="6061" spans="1:6" x14ac:dyDescent="0.35">
      <c r="A6061">
        <v>9</v>
      </c>
      <c r="B6061">
        <v>2015</v>
      </c>
      <c r="C6061" t="s">
        <v>1342</v>
      </c>
      <c r="D6061">
        <v>1</v>
      </c>
      <c r="E6061">
        <v>4</v>
      </c>
      <c r="F6061" s="2">
        <v>4.6423599999999998E-8</v>
      </c>
    </row>
    <row r="6062" spans="1:6" x14ac:dyDescent="0.35">
      <c r="A6062">
        <v>9</v>
      </c>
      <c r="B6062">
        <v>2015</v>
      </c>
      <c r="C6062" t="s">
        <v>1342</v>
      </c>
      <c r="D6062">
        <v>1</v>
      </c>
      <c r="E6062">
        <v>6</v>
      </c>
      <c r="F6062" s="2">
        <v>9.0990199999999994E-8</v>
      </c>
    </row>
    <row r="6063" spans="1:6" x14ac:dyDescent="0.35">
      <c r="A6063">
        <v>9</v>
      </c>
      <c r="B6063">
        <v>2015</v>
      </c>
      <c r="C6063" t="s">
        <v>1342</v>
      </c>
      <c r="D6063">
        <v>1</v>
      </c>
      <c r="E6063">
        <v>8</v>
      </c>
      <c r="F6063" s="2">
        <v>5.2479299999999995E-7</v>
      </c>
    </row>
    <row r="6064" spans="1:6" x14ac:dyDescent="0.35">
      <c r="A6064">
        <v>9</v>
      </c>
      <c r="B6064">
        <v>2015</v>
      </c>
      <c r="C6064" t="s">
        <v>1342</v>
      </c>
      <c r="D6064">
        <v>1</v>
      </c>
      <c r="E6064">
        <v>10</v>
      </c>
      <c r="F6064" s="2">
        <v>2.80378E-6</v>
      </c>
    </row>
    <row r="6065" spans="1:6" x14ac:dyDescent="0.35">
      <c r="A6065">
        <v>9</v>
      </c>
      <c r="B6065">
        <v>2015</v>
      </c>
      <c r="C6065" t="s">
        <v>1342</v>
      </c>
      <c r="D6065">
        <v>1</v>
      </c>
      <c r="E6065">
        <v>12</v>
      </c>
      <c r="F6065" s="2">
        <v>1.3564700000000001E-5</v>
      </c>
    </row>
    <row r="6066" spans="1:6" x14ac:dyDescent="0.35">
      <c r="A6066">
        <v>9</v>
      </c>
      <c r="B6066">
        <v>2015</v>
      </c>
      <c r="C6066" t="s">
        <v>1342</v>
      </c>
      <c r="D6066">
        <v>1</v>
      </c>
      <c r="E6066">
        <v>14</v>
      </c>
      <c r="F6066" s="2">
        <v>5.9203599999999997E-5</v>
      </c>
    </row>
    <row r="6067" spans="1:6" x14ac:dyDescent="0.35">
      <c r="A6067">
        <v>9</v>
      </c>
      <c r="B6067">
        <v>2015</v>
      </c>
      <c r="C6067" t="s">
        <v>1342</v>
      </c>
      <c r="D6067">
        <v>1</v>
      </c>
      <c r="E6067">
        <v>16</v>
      </c>
      <c r="F6067">
        <v>2.32952E-4</v>
      </c>
    </row>
    <row r="6068" spans="1:6" x14ac:dyDescent="0.35">
      <c r="A6068">
        <v>9</v>
      </c>
      <c r="B6068">
        <v>2015</v>
      </c>
      <c r="C6068" t="s">
        <v>1342</v>
      </c>
      <c r="D6068">
        <v>1</v>
      </c>
      <c r="E6068">
        <v>18</v>
      </c>
      <c r="F6068">
        <v>8.2624300000000005E-4</v>
      </c>
    </row>
    <row r="6069" spans="1:6" x14ac:dyDescent="0.35">
      <c r="A6069">
        <v>9</v>
      </c>
      <c r="B6069">
        <v>2015</v>
      </c>
      <c r="C6069" t="s">
        <v>1342</v>
      </c>
      <c r="D6069">
        <v>1</v>
      </c>
      <c r="E6069">
        <v>20</v>
      </c>
      <c r="F6069">
        <v>2.6415399999999999E-3</v>
      </c>
    </row>
    <row r="6070" spans="1:6" x14ac:dyDescent="0.35">
      <c r="A6070">
        <v>9</v>
      </c>
      <c r="B6070">
        <v>2015</v>
      </c>
      <c r="C6070" t="s">
        <v>1342</v>
      </c>
      <c r="D6070">
        <v>1</v>
      </c>
      <c r="E6070">
        <v>22</v>
      </c>
      <c r="F6070">
        <v>7.61227E-3</v>
      </c>
    </row>
    <row r="6071" spans="1:6" x14ac:dyDescent="0.35">
      <c r="A6071">
        <v>9</v>
      </c>
      <c r="B6071">
        <v>2015</v>
      </c>
      <c r="C6071" t="s">
        <v>1342</v>
      </c>
      <c r="D6071">
        <v>1</v>
      </c>
      <c r="E6071">
        <v>24</v>
      </c>
      <c r="F6071">
        <v>1.9773200000000001E-2</v>
      </c>
    </row>
    <row r="6072" spans="1:6" x14ac:dyDescent="0.35">
      <c r="A6072">
        <v>9</v>
      </c>
      <c r="B6072">
        <v>2015</v>
      </c>
      <c r="C6072" t="s">
        <v>1342</v>
      </c>
      <c r="D6072">
        <v>1</v>
      </c>
      <c r="E6072">
        <v>26</v>
      </c>
      <c r="F6072">
        <v>4.62961E-2</v>
      </c>
    </row>
    <row r="6073" spans="1:6" x14ac:dyDescent="0.35">
      <c r="A6073">
        <v>9</v>
      </c>
      <c r="B6073">
        <v>2015</v>
      </c>
      <c r="C6073" t="s">
        <v>1342</v>
      </c>
      <c r="D6073">
        <v>1</v>
      </c>
      <c r="E6073">
        <v>28</v>
      </c>
      <c r="F6073">
        <v>9.7705100000000003E-2</v>
      </c>
    </row>
    <row r="6074" spans="1:6" x14ac:dyDescent="0.35">
      <c r="A6074">
        <v>9</v>
      </c>
      <c r="B6074">
        <v>2015</v>
      </c>
      <c r="C6074" t="s">
        <v>1342</v>
      </c>
      <c r="D6074">
        <v>1</v>
      </c>
      <c r="E6074">
        <v>30</v>
      </c>
      <c r="F6074">
        <v>0.185864</v>
      </c>
    </row>
    <row r="6075" spans="1:6" x14ac:dyDescent="0.35">
      <c r="A6075">
        <v>9</v>
      </c>
      <c r="B6075">
        <v>2015</v>
      </c>
      <c r="C6075" t="s">
        <v>1342</v>
      </c>
      <c r="D6075">
        <v>1</v>
      </c>
      <c r="E6075">
        <v>32</v>
      </c>
      <c r="F6075">
        <v>0.31869799999999998</v>
      </c>
    </row>
    <row r="6076" spans="1:6" x14ac:dyDescent="0.35">
      <c r="A6076">
        <v>9</v>
      </c>
      <c r="B6076">
        <v>2015</v>
      </c>
      <c r="C6076" t="s">
        <v>1342</v>
      </c>
      <c r="D6076">
        <v>1</v>
      </c>
      <c r="E6076">
        <v>34</v>
      </c>
      <c r="F6076">
        <v>0.49257000000000001</v>
      </c>
    </row>
    <row r="6077" spans="1:6" x14ac:dyDescent="0.35">
      <c r="A6077">
        <v>9</v>
      </c>
      <c r="B6077">
        <v>2015</v>
      </c>
      <c r="C6077" t="s">
        <v>1342</v>
      </c>
      <c r="D6077">
        <v>1</v>
      </c>
      <c r="E6077">
        <v>36</v>
      </c>
      <c r="F6077">
        <v>0.68621900000000002</v>
      </c>
    </row>
    <row r="6078" spans="1:6" x14ac:dyDescent="0.35">
      <c r="A6078">
        <v>9</v>
      </c>
      <c r="B6078">
        <v>2015</v>
      </c>
      <c r="C6078" t="s">
        <v>1342</v>
      </c>
      <c r="D6078">
        <v>1</v>
      </c>
      <c r="E6078">
        <v>38</v>
      </c>
      <c r="F6078">
        <v>0.86171200000000003</v>
      </c>
    </row>
    <row r="6079" spans="1:6" x14ac:dyDescent="0.35">
      <c r="A6079">
        <v>9</v>
      </c>
      <c r="B6079">
        <v>2015</v>
      </c>
      <c r="C6079" t="s">
        <v>1342</v>
      </c>
      <c r="D6079">
        <v>1</v>
      </c>
      <c r="E6079">
        <v>40</v>
      </c>
      <c r="F6079">
        <v>0.97536500000000004</v>
      </c>
    </row>
    <row r="6080" spans="1:6" x14ac:dyDescent="0.35">
      <c r="A6080">
        <v>9</v>
      </c>
      <c r="B6080">
        <v>2015</v>
      </c>
      <c r="C6080" t="s">
        <v>1342</v>
      </c>
      <c r="D6080">
        <v>1</v>
      </c>
      <c r="E6080">
        <v>42</v>
      </c>
      <c r="F6080">
        <v>0.99999800000000005</v>
      </c>
    </row>
    <row r="6081" spans="1:6" x14ac:dyDescent="0.35">
      <c r="A6081">
        <v>9</v>
      </c>
      <c r="B6081">
        <v>2015</v>
      </c>
      <c r="C6081" t="s">
        <v>1342</v>
      </c>
      <c r="D6081">
        <v>1</v>
      </c>
      <c r="E6081">
        <v>44</v>
      </c>
      <c r="F6081">
        <v>0.99995400000000001</v>
      </c>
    </row>
    <row r="6082" spans="1:6" x14ac:dyDescent="0.35">
      <c r="A6082">
        <v>9</v>
      </c>
      <c r="B6082">
        <v>2015</v>
      </c>
      <c r="C6082" t="s">
        <v>1342</v>
      </c>
      <c r="D6082">
        <v>1</v>
      </c>
      <c r="E6082">
        <v>46</v>
      </c>
      <c r="F6082">
        <v>0.99915900000000002</v>
      </c>
    </row>
    <row r="6083" spans="1:6" x14ac:dyDescent="0.35">
      <c r="A6083">
        <v>9</v>
      </c>
      <c r="B6083">
        <v>2015</v>
      </c>
      <c r="C6083" t="s">
        <v>1342</v>
      </c>
      <c r="D6083">
        <v>1</v>
      </c>
      <c r="E6083">
        <v>48</v>
      </c>
      <c r="F6083">
        <v>0.99738000000000004</v>
      </c>
    </row>
    <row r="6084" spans="1:6" x14ac:dyDescent="0.35">
      <c r="A6084">
        <v>9</v>
      </c>
      <c r="B6084">
        <v>2015</v>
      </c>
      <c r="C6084" t="s">
        <v>1342</v>
      </c>
      <c r="D6084">
        <v>1</v>
      </c>
      <c r="E6084">
        <v>50</v>
      </c>
      <c r="F6084">
        <v>0.99462099999999998</v>
      </c>
    </row>
    <row r="6085" spans="1:6" x14ac:dyDescent="0.35">
      <c r="A6085">
        <v>9</v>
      </c>
      <c r="B6085">
        <v>2015</v>
      </c>
      <c r="C6085" t="s">
        <v>1342</v>
      </c>
      <c r="D6085">
        <v>1</v>
      </c>
      <c r="E6085">
        <v>52</v>
      </c>
      <c r="F6085">
        <v>0.99089099999999997</v>
      </c>
    </row>
    <row r="6086" spans="1:6" x14ac:dyDescent="0.35">
      <c r="A6086">
        <v>9</v>
      </c>
      <c r="B6086">
        <v>2015</v>
      </c>
      <c r="C6086" t="s">
        <v>1342</v>
      </c>
      <c r="D6086">
        <v>1</v>
      </c>
      <c r="E6086">
        <v>54</v>
      </c>
      <c r="F6086">
        <v>0.98620200000000002</v>
      </c>
    </row>
    <row r="6087" spans="1:6" x14ac:dyDescent="0.35">
      <c r="A6087">
        <v>9</v>
      </c>
      <c r="B6087">
        <v>2015</v>
      </c>
      <c r="C6087" t="s">
        <v>1342</v>
      </c>
      <c r="D6087">
        <v>1</v>
      </c>
      <c r="E6087">
        <v>56</v>
      </c>
      <c r="F6087">
        <v>0.98056500000000002</v>
      </c>
    </row>
    <row r="6088" spans="1:6" x14ac:dyDescent="0.35">
      <c r="A6088">
        <v>9</v>
      </c>
      <c r="B6088">
        <v>2015</v>
      </c>
      <c r="C6088" t="s">
        <v>1342</v>
      </c>
      <c r="D6088">
        <v>1</v>
      </c>
      <c r="E6088">
        <v>58</v>
      </c>
      <c r="F6088">
        <v>0.97399899999999995</v>
      </c>
    </row>
    <row r="6089" spans="1:6" x14ac:dyDescent="0.35">
      <c r="A6089">
        <v>9</v>
      </c>
      <c r="B6089">
        <v>2015</v>
      </c>
      <c r="C6089" t="s">
        <v>1342</v>
      </c>
      <c r="D6089">
        <v>1</v>
      </c>
      <c r="E6089">
        <v>60</v>
      </c>
      <c r="F6089">
        <v>0.96652199999999999</v>
      </c>
    </row>
    <row r="6090" spans="1:6" x14ac:dyDescent="0.35">
      <c r="A6090">
        <v>9</v>
      </c>
      <c r="B6090">
        <v>2015</v>
      </c>
      <c r="C6090" t="s">
        <v>1342</v>
      </c>
      <c r="D6090">
        <v>1</v>
      </c>
      <c r="E6090">
        <v>62</v>
      </c>
      <c r="F6090">
        <v>0.95815600000000001</v>
      </c>
    </row>
    <row r="6091" spans="1:6" x14ac:dyDescent="0.35">
      <c r="A6091">
        <v>9</v>
      </c>
      <c r="B6091">
        <v>2015</v>
      </c>
      <c r="C6091" t="s">
        <v>1342</v>
      </c>
      <c r="D6091">
        <v>1</v>
      </c>
      <c r="E6091">
        <v>64</v>
      </c>
      <c r="F6091">
        <v>0.94892600000000005</v>
      </c>
    </row>
    <row r="6092" spans="1:6" x14ac:dyDescent="0.35">
      <c r="A6092">
        <v>9</v>
      </c>
      <c r="B6092">
        <v>2015</v>
      </c>
      <c r="C6092" t="s">
        <v>1342</v>
      </c>
      <c r="D6092">
        <v>1</v>
      </c>
      <c r="E6092">
        <v>66</v>
      </c>
      <c r="F6092">
        <v>0.93885600000000002</v>
      </c>
    </row>
    <row r="6093" spans="1:6" x14ac:dyDescent="0.35">
      <c r="A6093">
        <v>9</v>
      </c>
      <c r="B6093">
        <v>2015</v>
      </c>
      <c r="C6093" t="s">
        <v>1342</v>
      </c>
      <c r="D6093">
        <v>1</v>
      </c>
      <c r="E6093">
        <v>68</v>
      </c>
      <c r="F6093">
        <v>0.92797700000000005</v>
      </c>
    </row>
    <row r="6094" spans="1:6" x14ac:dyDescent="0.35">
      <c r="A6094">
        <v>9</v>
      </c>
      <c r="B6094">
        <v>2015</v>
      </c>
      <c r="C6094" t="s">
        <v>1342</v>
      </c>
      <c r="D6094">
        <v>1</v>
      </c>
      <c r="E6094">
        <v>70</v>
      </c>
      <c r="F6094">
        <v>0.91631899999999999</v>
      </c>
    </row>
    <row r="6095" spans="1:6" x14ac:dyDescent="0.35">
      <c r="A6095">
        <v>9</v>
      </c>
      <c r="B6095">
        <v>2015</v>
      </c>
      <c r="C6095" t="s">
        <v>1342</v>
      </c>
      <c r="D6095">
        <v>1</v>
      </c>
      <c r="E6095">
        <v>72</v>
      </c>
      <c r="F6095">
        <v>0.90391500000000002</v>
      </c>
    </row>
    <row r="6096" spans="1:6" x14ac:dyDescent="0.35">
      <c r="A6096">
        <v>9</v>
      </c>
      <c r="B6096">
        <v>2015</v>
      </c>
      <c r="C6096" t="s">
        <v>1342</v>
      </c>
      <c r="D6096">
        <v>1</v>
      </c>
      <c r="E6096">
        <v>74</v>
      </c>
      <c r="F6096">
        <v>0.89079799999999998</v>
      </c>
    </row>
    <row r="6097" spans="1:6" x14ac:dyDescent="0.35">
      <c r="A6097">
        <v>9</v>
      </c>
      <c r="B6097">
        <v>2015</v>
      </c>
      <c r="C6097" t="s">
        <v>1342</v>
      </c>
      <c r="D6097">
        <v>1</v>
      </c>
      <c r="E6097">
        <v>76</v>
      </c>
      <c r="F6097">
        <v>0.87700599999999995</v>
      </c>
    </row>
    <row r="6098" spans="1:6" x14ac:dyDescent="0.35">
      <c r="A6098">
        <v>9</v>
      </c>
      <c r="B6098">
        <v>2015</v>
      </c>
      <c r="C6098" t="s">
        <v>1342</v>
      </c>
      <c r="D6098">
        <v>1</v>
      </c>
      <c r="E6098">
        <v>78</v>
      </c>
      <c r="F6098">
        <v>0.86257499999999998</v>
      </c>
    </row>
    <row r="6099" spans="1:6" x14ac:dyDescent="0.35">
      <c r="A6099">
        <v>9</v>
      </c>
      <c r="B6099">
        <v>2015</v>
      </c>
      <c r="C6099" t="s">
        <v>1342</v>
      </c>
      <c r="D6099">
        <v>1</v>
      </c>
      <c r="E6099">
        <v>80</v>
      </c>
      <c r="F6099">
        <v>0.84754399999999996</v>
      </c>
    </row>
    <row r="6100" spans="1:6" x14ac:dyDescent="0.35">
      <c r="A6100">
        <v>9</v>
      </c>
      <c r="B6100">
        <v>2015</v>
      </c>
      <c r="C6100" t="s">
        <v>1342</v>
      </c>
      <c r="D6100">
        <v>1</v>
      </c>
      <c r="E6100">
        <v>82</v>
      </c>
      <c r="F6100">
        <v>0.83195399999999997</v>
      </c>
    </row>
    <row r="6101" spans="1:6" x14ac:dyDescent="0.35">
      <c r="A6101">
        <v>9</v>
      </c>
      <c r="B6101">
        <v>2015</v>
      </c>
      <c r="C6101" t="s">
        <v>1342</v>
      </c>
      <c r="D6101">
        <v>1</v>
      </c>
      <c r="E6101">
        <v>84</v>
      </c>
      <c r="F6101">
        <v>0.81584400000000001</v>
      </c>
    </row>
    <row r="6102" spans="1:6" x14ac:dyDescent="0.35">
      <c r="A6102">
        <v>9</v>
      </c>
      <c r="B6102">
        <v>2015</v>
      </c>
      <c r="C6102" t="s">
        <v>1342</v>
      </c>
      <c r="D6102">
        <v>1</v>
      </c>
      <c r="E6102">
        <v>86</v>
      </c>
      <c r="F6102">
        <v>0.799257</v>
      </c>
    </row>
    <row r="6103" spans="1:6" x14ac:dyDescent="0.35">
      <c r="A6103">
        <v>9</v>
      </c>
      <c r="B6103">
        <v>2015</v>
      </c>
      <c r="C6103" t="s">
        <v>1342</v>
      </c>
      <c r="D6103">
        <v>1</v>
      </c>
      <c r="E6103">
        <v>88</v>
      </c>
      <c r="F6103">
        <v>0.78223500000000001</v>
      </c>
    </row>
    <row r="6104" spans="1:6" x14ac:dyDescent="0.35">
      <c r="A6104">
        <v>9</v>
      </c>
      <c r="B6104">
        <v>2015</v>
      </c>
      <c r="C6104" t="s">
        <v>1342</v>
      </c>
      <c r="D6104">
        <v>1</v>
      </c>
      <c r="E6104">
        <v>90</v>
      </c>
      <c r="F6104">
        <v>0.76481900000000003</v>
      </c>
    </row>
    <row r="6105" spans="1:6" x14ac:dyDescent="0.35">
      <c r="A6105">
        <v>9</v>
      </c>
      <c r="B6105">
        <v>2015</v>
      </c>
      <c r="C6105" t="s">
        <v>1342</v>
      </c>
      <c r="D6105">
        <v>1</v>
      </c>
      <c r="E6105">
        <v>92</v>
      </c>
      <c r="F6105">
        <v>0.747054</v>
      </c>
    </row>
    <row r="6106" spans="1:6" x14ac:dyDescent="0.35">
      <c r="A6106">
        <v>9</v>
      </c>
      <c r="B6106">
        <v>2015</v>
      </c>
      <c r="C6106" t="s">
        <v>1342</v>
      </c>
      <c r="D6106">
        <v>1</v>
      </c>
      <c r="E6106">
        <v>94</v>
      </c>
      <c r="F6106">
        <v>0.72898099999999999</v>
      </c>
    </row>
    <row r="6107" spans="1:6" x14ac:dyDescent="0.35">
      <c r="A6107">
        <v>9</v>
      </c>
      <c r="B6107">
        <v>2019</v>
      </c>
      <c r="C6107" t="s">
        <v>1342</v>
      </c>
      <c r="D6107">
        <v>1</v>
      </c>
      <c r="E6107">
        <v>4</v>
      </c>
      <c r="F6107" s="2">
        <v>4.6423599999999998E-8</v>
      </c>
    </row>
    <row r="6108" spans="1:6" x14ac:dyDescent="0.35">
      <c r="A6108">
        <v>9</v>
      </c>
      <c r="B6108">
        <v>2019</v>
      </c>
      <c r="C6108" t="s">
        <v>1342</v>
      </c>
      <c r="D6108">
        <v>1</v>
      </c>
      <c r="E6108">
        <v>6</v>
      </c>
      <c r="F6108" s="2">
        <v>9.0990199999999994E-8</v>
      </c>
    </row>
    <row r="6109" spans="1:6" x14ac:dyDescent="0.35">
      <c r="A6109">
        <v>9</v>
      </c>
      <c r="B6109">
        <v>2019</v>
      </c>
      <c r="C6109" t="s">
        <v>1342</v>
      </c>
      <c r="D6109">
        <v>1</v>
      </c>
      <c r="E6109">
        <v>8</v>
      </c>
      <c r="F6109" s="2">
        <v>5.2479299999999995E-7</v>
      </c>
    </row>
    <row r="6110" spans="1:6" x14ac:dyDescent="0.35">
      <c r="A6110">
        <v>9</v>
      </c>
      <c r="B6110">
        <v>2019</v>
      </c>
      <c r="C6110" t="s">
        <v>1342</v>
      </c>
      <c r="D6110">
        <v>1</v>
      </c>
      <c r="E6110">
        <v>10</v>
      </c>
      <c r="F6110" s="2">
        <v>2.80378E-6</v>
      </c>
    </row>
    <row r="6111" spans="1:6" x14ac:dyDescent="0.35">
      <c r="A6111">
        <v>9</v>
      </c>
      <c r="B6111">
        <v>2019</v>
      </c>
      <c r="C6111" t="s">
        <v>1342</v>
      </c>
      <c r="D6111">
        <v>1</v>
      </c>
      <c r="E6111">
        <v>12</v>
      </c>
      <c r="F6111" s="2">
        <v>1.3564700000000001E-5</v>
      </c>
    </row>
    <row r="6112" spans="1:6" x14ac:dyDescent="0.35">
      <c r="A6112">
        <v>9</v>
      </c>
      <c r="B6112">
        <v>2019</v>
      </c>
      <c r="C6112" t="s">
        <v>1342</v>
      </c>
      <c r="D6112">
        <v>1</v>
      </c>
      <c r="E6112">
        <v>14</v>
      </c>
      <c r="F6112" s="2">
        <v>5.9203599999999997E-5</v>
      </c>
    </row>
    <row r="6113" spans="1:6" x14ac:dyDescent="0.35">
      <c r="A6113">
        <v>9</v>
      </c>
      <c r="B6113">
        <v>2019</v>
      </c>
      <c r="C6113" t="s">
        <v>1342</v>
      </c>
      <c r="D6113">
        <v>1</v>
      </c>
      <c r="E6113">
        <v>16</v>
      </c>
      <c r="F6113">
        <v>2.32952E-4</v>
      </c>
    </row>
    <row r="6114" spans="1:6" x14ac:dyDescent="0.35">
      <c r="A6114">
        <v>9</v>
      </c>
      <c r="B6114">
        <v>2019</v>
      </c>
      <c r="C6114" t="s">
        <v>1342</v>
      </c>
      <c r="D6114">
        <v>1</v>
      </c>
      <c r="E6114">
        <v>18</v>
      </c>
      <c r="F6114">
        <v>8.2624300000000005E-4</v>
      </c>
    </row>
    <row r="6115" spans="1:6" x14ac:dyDescent="0.35">
      <c r="A6115">
        <v>9</v>
      </c>
      <c r="B6115">
        <v>2019</v>
      </c>
      <c r="C6115" t="s">
        <v>1342</v>
      </c>
      <c r="D6115">
        <v>1</v>
      </c>
      <c r="E6115">
        <v>20</v>
      </c>
      <c r="F6115">
        <v>2.6415399999999999E-3</v>
      </c>
    </row>
    <row r="6116" spans="1:6" x14ac:dyDescent="0.35">
      <c r="A6116">
        <v>9</v>
      </c>
      <c r="B6116">
        <v>2019</v>
      </c>
      <c r="C6116" t="s">
        <v>1342</v>
      </c>
      <c r="D6116">
        <v>1</v>
      </c>
      <c r="E6116">
        <v>22</v>
      </c>
      <c r="F6116">
        <v>7.61227E-3</v>
      </c>
    </row>
    <row r="6117" spans="1:6" x14ac:dyDescent="0.35">
      <c r="A6117">
        <v>9</v>
      </c>
      <c r="B6117">
        <v>2019</v>
      </c>
      <c r="C6117" t="s">
        <v>1342</v>
      </c>
      <c r="D6117">
        <v>1</v>
      </c>
      <c r="E6117">
        <v>24</v>
      </c>
      <c r="F6117">
        <v>1.9773200000000001E-2</v>
      </c>
    </row>
    <row r="6118" spans="1:6" x14ac:dyDescent="0.35">
      <c r="A6118">
        <v>9</v>
      </c>
      <c r="B6118">
        <v>2019</v>
      </c>
      <c r="C6118" t="s">
        <v>1342</v>
      </c>
      <c r="D6118">
        <v>1</v>
      </c>
      <c r="E6118">
        <v>26</v>
      </c>
      <c r="F6118">
        <v>4.62961E-2</v>
      </c>
    </row>
    <row r="6119" spans="1:6" x14ac:dyDescent="0.35">
      <c r="A6119">
        <v>9</v>
      </c>
      <c r="B6119">
        <v>2019</v>
      </c>
      <c r="C6119" t="s">
        <v>1342</v>
      </c>
      <c r="D6119">
        <v>1</v>
      </c>
      <c r="E6119">
        <v>28</v>
      </c>
      <c r="F6119">
        <v>9.7705100000000003E-2</v>
      </c>
    </row>
    <row r="6120" spans="1:6" x14ac:dyDescent="0.35">
      <c r="A6120">
        <v>9</v>
      </c>
      <c r="B6120">
        <v>2019</v>
      </c>
      <c r="C6120" t="s">
        <v>1342</v>
      </c>
      <c r="D6120">
        <v>1</v>
      </c>
      <c r="E6120">
        <v>30</v>
      </c>
      <c r="F6120">
        <v>0.185864</v>
      </c>
    </row>
    <row r="6121" spans="1:6" x14ac:dyDescent="0.35">
      <c r="A6121">
        <v>9</v>
      </c>
      <c r="B6121">
        <v>2019</v>
      </c>
      <c r="C6121" t="s">
        <v>1342</v>
      </c>
      <c r="D6121">
        <v>1</v>
      </c>
      <c r="E6121">
        <v>32</v>
      </c>
      <c r="F6121">
        <v>0.31869799999999998</v>
      </c>
    </row>
    <row r="6122" spans="1:6" x14ac:dyDescent="0.35">
      <c r="A6122">
        <v>9</v>
      </c>
      <c r="B6122">
        <v>2019</v>
      </c>
      <c r="C6122" t="s">
        <v>1342</v>
      </c>
      <c r="D6122">
        <v>1</v>
      </c>
      <c r="E6122">
        <v>34</v>
      </c>
      <c r="F6122">
        <v>0.49257000000000001</v>
      </c>
    </row>
    <row r="6123" spans="1:6" x14ac:dyDescent="0.35">
      <c r="A6123">
        <v>9</v>
      </c>
      <c r="B6123">
        <v>2019</v>
      </c>
      <c r="C6123" t="s">
        <v>1342</v>
      </c>
      <c r="D6123">
        <v>1</v>
      </c>
      <c r="E6123">
        <v>36</v>
      </c>
      <c r="F6123">
        <v>0.68621900000000002</v>
      </c>
    </row>
    <row r="6124" spans="1:6" x14ac:dyDescent="0.35">
      <c r="A6124">
        <v>9</v>
      </c>
      <c r="B6124">
        <v>2019</v>
      </c>
      <c r="C6124" t="s">
        <v>1342</v>
      </c>
      <c r="D6124">
        <v>1</v>
      </c>
      <c r="E6124">
        <v>38</v>
      </c>
      <c r="F6124">
        <v>0.86171200000000003</v>
      </c>
    </row>
    <row r="6125" spans="1:6" x14ac:dyDescent="0.35">
      <c r="A6125">
        <v>9</v>
      </c>
      <c r="B6125">
        <v>2019</v>
      </c>
      <c r="C6125" t="s">
        <v>1342</v>
      </c>
      <c r="D6125">
        <v>1</v>
      </c>
      <c r="E6125">
        <v>40</v>
      </c>
      <c r="F6125">
        <v>0.97536500000000004</v>
      </c>
    </row>
    <row r="6126" spans="1:6" x14ac:dyDescent="0.35">
      <c r="A6126">
        <v>9</v>
      </c>
      <c r="B6126">
        <v>2019</v>
      </c>
      <c r="C6126" t="s">
        <v>1342</v>
      </c>
      <c r="D6126">
        <v>1</v>
      </c>
      <c r="E6126">
        <v>42</v>
      </c>
      <c r="F6126">
        <v>0.99999800000000005</v>
      </c>
    </row>
    <row r="6127" spans="1:6" x14ac:dyDescent="0.35">
      <c r="A6127">
        <v>9</v>
      </c>
      <c r="B6127">
        <v>2019</v>
      </c>
      <c r="C6127" t="s">
        <v>1342</v>
      </c>
      <c r="D6127">
        <v>1</v>
      </c>
      <c r="E6127">
        <v>44</v>
      </c>
      <c r="F6127">
        <v>0.99995400000000001</v>
      </c>
    </row>
    <row r="6128" spans="1:6" x14ac:dyDescent="0.35">
      <c r="A6128">
        <v>9</v>
      </c>
      <c r="B6128">
        <v>2019</v>
      </c>
      <c r="C6128" t="s">
        <v>1342</v>
      </c>
      <c r="D6128">
        <v>1</v>
      </c>
      <c r="E6128">
        <v>46</v>
      </c>
      <c r="F6128">
        <v>0.99915900000000002</v>
      </c>
    </row>
    <row r="6129" spans="1:6" x14ac:dyDescent="0.35">
      <c r="A6129">
        <v>9</v>
      </c>
      <c r="B6129">
        <v>2019</v>
      </c>
      <c r="C6129" t="s">
        <v>1342</v>
      </c>
      <c r="D6129">
        <v>1</v>
      </c>
      <c r="E6129">
        <v>48</v>
      </c>
      <c r="F6129">
        <v>0.99738000000000004</v>
      </c>
    </row>
    <row r="6130" spans="1:6" x14ac:dyDescent="0.35">
      <c r="A6130">
        <v>9</v>
      </c>
      <c r="B6130">
        <v>2019</v>
      </c>
      <c r="C6130" t="s">
        <v>1342</v>
      </c>
      <c r="D6130">
        <v>1</v>
      </c>
      <c r="E6130">
        <v>50</v>
      </c>
      <c r="F6130">
        <v>0.99462099999999998</v>
      </c>
    </row>
    <row r="6131" spans="1:6" x14ac:dyDescent="0.35">
      <c r="A6131">
        <v>9</v>
      </c>
      <c r="B6131">
        <v>2019</v>
      </c>
      <c r="C6131" t="s">
        <v>1342</v>
      </c>
      <c r="D6131">
        <v>1</v>
      </c>
      <c r="E6131">
        <v>52</v>
      </c>
      <c r="F6131">
        <v>0.99089099999999997</v>
      </c>
    </row>
    <row r="6132" spans="1:6" x14ac:dyDescent="0.35">
      <c r="A6132">
        <v>9</v>
      </c>
      <c r="B6132">
        <v>2019</v>
      </c>
      <c r="C6132" t="s">
        <v>1342</v>
      </c>
      <c r="D6132">
        <v>1</v>
      </c>
      <c r="E6132">
        <v>54</v>
      </c>
      <c r="F6132">
        <v>0.98620200000000002</v>
      </c>
    </row>
    <row r="6133" spans="1:6" x14ac:dyDescent="0.35">
      <c r="A6133">
        <v>9</v>
      </c>
      <c r="B6133">
        <v>2019</v>
      </c>
      <c r="C6133" t="s">
        <v>1342</v>
      </c>
      <c r="D6133">
        <v>1</v>
      </c>
      <c r="E6133">
        <v>56</v>
      </c>
      <c r="F6133">
        <v>0.98056500000000002</v>
      </c>
    </row>
    <row r="6134" spans="1:6" x14ac:dyDescent="0.35">
      <c r="A6134">
        <v>9</v>
      </c>
      <c r="B6134">
        <v>2019</v>
      </c>
      <c r="C6134" t="s">
        <v>1342</v>
      </c>
      <c r="D6134">
        <v>1</v>
      </c>
      <c r="E6134">
        <v>58</v>
      </c>
      <c r="F6134">
        <v>0.97399899999999995</v>
      </c>
    </row>
    <row r="6135" spans="1:6" x14ac:dyDescent="0.35">
      <c r="A6135">
        <v>9</v>
      </c>
      <c r="B6135">
        <v>2019</v>
      </c>
      <c r="C6135" t="s">
        <v>1342</v>
      </c>
      <c r="D6135">
        <v>1</v>
      </c>
      <c r="E6135">
        <v>60</v>
      </c>
      <c r="F6135">
        <v>0.96652199999999999</v>
      </c>
    </row>
    <row r="6136" spans="1:6" x14ac:dyDescent="0.35">
      <c r="A6136">
        <v>9</v>
      </c>
      <c r="B6136">
        <v>2019</v>
      </c>
      <c r="C6136" t="s">
        <v>1342</v>
      </c>
      <c r="D6136">
        <v>1</v>
      </c>
      <c r="E6136">
        <v>62</v>
      </c>
      <c r="F6136">
        <v>0.95815600000000001</v>
      </c>
    </row>
    <row r="6137" spans="1:6" x14ac:dyDescent="0.35">
      <c r="A6137">
        <v>9</v>
      </c>
      <c r="B6137">
        <v>2019</v>
      </c>
      <c r="C6137" t="s">
        <v>1342</v>
      </c>
      <c r="D6137">
        <v>1</v>
      </c>
      <c r="E6137">
        <v>64</v>
      </c>
      <c r="F6137">
        <v>0.94892600000000005</v>
      </c>
    </row>
    <row r="6138" spans="1:6" x14ac:dyDescent="0.35">
      <c r="A6138">
        <v>9</v>
      </c>
      <c r="B6138">
        <v>2019</v>
      </c>
      <c r="C6138" t="s">
        <v>1342</v>
      </c>
      <c r="D6138">
        <v>1</v>
      </c>
      <c r="E6138">
        <v>66</v>
      </c>
      <c r="F6138">
        <v>0.93885600000000002</v>
      </c>
    </row>
    <row r="6139" spans="1:6" x14ac:dyDescent="0.35">
      <c r="A6139">
        <v>9</v>
      </c>
      <c r="B6139">
        <v>2019</v>
      </c>
      <c r="C6139" t="s">
        <v>1342</v>
      </c>
      <c r="D6139">
        <v>1</v>
      </c>
      <c r="E6139">
        <v>68</v>
      </c>
      <c r="F6139">
        <v>0.92797700000000005</v>
      </c>
    </row>
    <row r="6140" spans="1:6" x14ac:dyDescent="0.35">
      <c r="A6140">
        <v>9</v>
      </c>
      <c r="B6140">
        <v>2019</v>
      </c>
      <c r="C6140" t="s">
        <v>1342</v>
      </c>
      <c r="D6140">
        <v>1</v>
      </c>
      <c r="E6140">
        <v>70</v>
      </c>
      <c r="F6140">
        <v>0.91631899999999999</v>
      </c>
    </row>
    <row r="6141" spans="1:6" x14ac:dyDescent="0.35">
      <c r="A6141">
        <v>9</v>
      </c>
      <c r="B6141">
        <v>2019</v>
      </c>
      <c r="C6141" t="s">
        <v>1342</v>
      </c>
      <c r="D6141">
        <v>1</v>
      </c>
      <c r="E6141">
        <v>72</v>
      </c>
      <c r="F6141">
        <v>0.90391500000000002</v>
      </c>
    </row>
    <row r="6142" spans="1:6" x14ac:dyDescent="0.35">
      <c r="A6142">
        <v>9</v>
      </c>
      <c r="B6142">
        <v>2019</v>
      </c>
      <c r="C6142" t="s">
        <v>1342</v>
      </c>
      <c r="D6142">
        <v>1</v>
      </c>
      <c r="E6142">
        <v>74</v>
      </c>
      <c r="F6142">
        <v>0.89079799999999998</v>
      </c>
    </row>
    <row r="6143" spans="1:6" x14ac:dyDescent="0.35">
      <c r="A6143">
        <v>9</v>
      </c>
      <c r="B6143">
        <v>2019</v>
      </c>
      <c r="C6143" t="s">
        <v>1342</v>
      </c>
      <c r="D6143">
        <v>1</v>
      </c>
      <c r="E6143">
        <v>76</v>
      </c>
      <c r="F6143">
        <v>0.87700599999999995</v>
      </c>
    </row>
    <row r="6144" spans="1:6" x14ac:dyDescent="0.35">
      <c r="A6144">
        <v>9</v>
      </c>
      <c r="B6144">
        <v>2019</v>
      </c>
      <c r="C6144" t="s">
        <v>1342</v>
      </c>
      <c r="D6144">
        <v>1</v>
      </c>
      <c r="E6144">
        <v>78</v>
      </c>
      <c r="F6144">
        <v>0.86257499999999998</v>
      </c>
    </row>
    <row r="6145" spans="1:16" x14ac:dyDescent="0.35">
      <c r="A6145">
        <v>9</v>
      </c>
      <c r="B6145">
        <v>2019</v>
      </c>
      <c r="C6145" t="s">
        <v>1342</v>
      </c>
      <c r="D6145">
        <v>1</v>
      </c>
      <c r="E6145">
        <v>80</v>
      </c>
      <c r="F6145">
        <v>0.84754399999999996</v>
      </c>
    </row>
    <row r="6146" spans="1:16" x14ac:dyDescent="0.35">
      <c r="A6146">
        <v>9</v>
      </c>
      <c r="B6146">
        <v>2019</v>
      </c>
      <c r="C6146" t="s">
        <v>1342</v>
      </c>
      <c r="D6146">
        <v>1</v>
      </c>
      <c r="E6146">
        <v>82</v>
      </c>
      <c r="F6146">
        <v>0.83195399999999997</v>
      </c>
    </row>
    <row r="6147" spans="1:16" x14ac:dyDescent="0.35">
      <c r="A6147">
        <v>9</v>
      </c>
      <c r="B6147">
        <v>2019</v>
      </c>
      <c r="C6147" t="s">
        <v>1342</v>
      </c>
      <c r="D6147">
        <v>1</v>
      </c>
      <c r="E6147">
        <v>84</v>
      </c>
      <c r="F6147">
        <v>0.81584400000000001</v>
      </c>
    </row>
    <row r="6148" spans="1:16" x14ac:dyDescent="0.35">
      <c r="A6148">
        <v>9</v>
      </c>
      <c r="B6148">
        <v>2019</v>
      </c>
      <c r="C6148" t="s">
        <v>1342</v>
      </c>
      <c r="D6148">
        <v>1</v>
      </c>
      <c r="E6148">
        <v>86</v>
      </c>
      <c r="F6148">
        <v>0.799257</v>
      </c>
    </row>
    <row r="6149" spans="1:16" x14ac:dyDescent="0.35">
      <c r="A6149">
        <v>9</v>
      </c>
      <c r="B6149">
        <v>2019</v>
      </c>
      <c r="C6149" t="s">
        <v>1342</v>
      </c>
      <c r="D6149">
        <v>1</v>
      </c>
      <c r="E6149">
        <v>88</v>
      </c>
      <c r="F6149">
        <v>0.78223500000000001</v>
      </c>
    </row>
    <row r="6150" spans="1:16" x14ac:dyDescent="0.35">
      <c r="A6150">
        <v>9</v>
      </c>
      <c r="B6150">
        <v>2019</v>
      </c>
      <c r="C6150" t="s">
        <v>1342</v>
      </c>
      <c r="D6150">
        <v>1</v>
      </c>
      <c r="E6150">
        <v>90</v>
      </c>
      <c r="F6150">
        <v>0.76481900000000003</v>
      </c>
    </row>
    <row r="6151" spans="1:16" x14ac:dyDescent="0.35">
      <c r="A6151">
        <v>9</v>
      </c>
      <c r="B6151">
        <v>2019</v>
      </c>
      <c r="C6151" t="s">
        <v>1342</v>
      </c>
      <c r="D6151">
        <v>1</v>
      </c>
      <c r="E6151">
        <v>92</v>
      </c>
      <c r="F6151">
        <v>0.747054</v>
      </c>
    </row>
    <row r="6152" spans="1:16" x14ac:dyDescent="0.35">
      <c r="A6152">
        <v>9</v>
      </c>
      <c r="B6152">
        <v>2019</v>
      </c>
      <c r="C6152" t="s">
        <v>1342</v>
      </c>
      <c r="D6152">
        <v>1</v>
      </c>
      <c r="E6152">
        <v>94</v>
      </c>
      <c r="F6152">
        <v>0.72898099999999999</v>
      </c>
    </row>
    <row r="6153" spans="1:16" x14ac:dyDescent="0.35">
      <c r="B6153" t="s">
        <v>1344</v>
      </c>
      <c r="C6153" t="s">
        <v>1345</v>
      </c>
      <c r="D6153" t="s">
        <v>1346</v>
      </c>
    </row>
    <row r="6155" spans="1:16" x14ac:dyDescent="0.35">
      <c r="A6155" t="s">
        <v>1347</v>
      </c>
    </row>
    <row r="6156" spans="1:16" x14ac:dyDescent="0.35">
      <c r="A6156" t="s">
        <v>1348</v>
      </c>
      <c r="B6156" t="s">
        <v>1349</v>
      </c>
      <c r="C6156" t="s">
        <v>503</v>
      </c>
      <c r="D6156" t="s">
        <v>584</v>
      </c>
      <c r="E6156" t="s">
        <v>94</v>
      </c>
      <c r="F6156" t="s">
        <v>1350</v>
      </c>
      <c r="G6156" t="s">
        <v>597</v>
      </c>
      <c r="H6156" t="s">
        <v>1351</v>
      </c>
      <c r="I6156" t="s">
        <v>1352</v>
      </c>
      <c r="J6156" t="s">
        <v>1353</v>
      </c>
      <c r="K6156" t="s">
        <v>1354</v>
      </c>
      <c r="L6156" t="s">
        <v>1355</v>
      </c>
      <c r="M6156" t="s">
        <v>1356</v>
      </c>
      <c r="N6156" t="s">
        <v>1357</v>
      </c>
      <c r="O6156" t="s">
        <v>1358</v>
      </c>
      <c r="P6156" t="s">
        <v>1359</v>
      </c>
    </row>
    <row r="6157" spans="1:16" x14ac:dyDescent="0.35">
      <c r="A6157">
        <v>1</v>
      </c>
      <c r="B6157">
        <v>2.9610699999999999</v>
      </c>
      <c r="C6157">
        <v>0.97014699999999998</v>
      </c>
      <c r="D6157">
        <v>1.8297799999999999E-2</v>
      </c>
      <c r="E6157">
        <v>4064.24</v>
      </c>
      <c r="F6157">
        <v>773.61900000000003</v>
      </c>
      <c r="G6157">
        <v>21440</v>
      </c>
      <c r="H6157">
        <v>1.8052100000000001E-2</v>
      </c>
      <c r="I6157">
        <v>0.18956300000000001</v>
      </c>
      <c r="J6157">
        <v>240.40299999999999</v>
      </c>
      <c r="K6157">
        <v>243.44200000000001</v>
      </c>
      <c r="L6157">
        <v>0.98224500000000003</v>
      </c>
      <c r="M6157">
        <v>1663.43</v>
      </c>
      <c r="N6157">
        <v>969.495</v>
      </c>
      <c r="O6157">
        <v>946.48699999999997</v>
      </c>
      <c r="P6157">
        <v>773.61900000000003</v>
      </c>
    </row>
    <row r="6158" spans="1:16" x14ac:dyDescent="0.35">
      <c r="A6158">
        <v>2</v>
      </c>
      <c r="B6158">
        <v>2.8851499999999999</v>
      </c>
      <c r="C6158">
        <v>0.95139399999999996</v>
      </c>
      <c r="D6158">
        <v>1.8947499999999999E-2</v>
      </c>
      <c r="E6158">
        <v>4074.32</v>
      </c>
      <c r="F6158">
        <v>801.471</v>
      </c>
      <c r="G6158">
        <v>21450.2</v>
      </c>
      <c r="H6158">
        <v>1.8702E-2</v>
      </c>
      <c r="I6158">
        <v>0.189943</v>
      </c>
      <c r="J6158">
        <v>244.43199999999999</v>
      </c>
      <c r="K6158">
        <v>249.92599999999999</v>
      </c>
      <c r="L6158">
        <v>1.00475</v>
      </c>
      <c r="M6158">
        <v>1663.97</v>
      </c>
      <c r="N6158">
        <v>969.80799999999999</v>
      </c>
      <c r="O6158">
        <v>945.17399999999998</v>
      </c>
      <c r="P6158">
        <v>801.471</v>
      </c>
    </row>
    <row r="6159" spans="1:16" x14ac:dyDescent="0.35">
      <c r="A6159">
        <v>3</v>
      </c>
      <c r="B6159">
        <v>2.8092199999999998</v>
      </c>
      <c r="C6159">
        <v>0.93257199999999996</v>
      </c>
      <c r="D6159">
        <v>1.9636500000000001E-2</v>
      </c>
      <c r="E6159">
        <v>4084.48</v>
      </c>
      <c r="F6159">
        <v>831.005</v>
      </c>
      <c r="G6159">
        <v>21460.3</v>
      </c>
      <c r="H6159">
        <v>1.9391100000000001E-2</v>
      </c>
      <c r="I6159">
        <v>0.190327</v>
      </c>
      <c r="J6159">
        <v>248.58199999999999</v>
      </c>
      <c r="K6159">
        <v>256.666</v>
      </c>
      <c r="L6159">
        <v>1.0281499999999999</v>
      </c>
      <c r="M6159">
        <v>1664.35</v>
      </c>
      <c r="N6159">
        <v>970.03200000000004</v>
      </c>
      <c r="O6159">
        <v>943.822</v>
      </c>
      <c r="P6159">
        <v>831.005</v>
      </c>
    </row>
    <row r="6160" spans="1:16" x14ac:dyDescent="0.35">
      <c r="A6160">
        <v>4</v>
      </c>
      <c r="B6160">
        <v>2.7332999999999998</v>
      </c>
      <c r="C6160">
        <v>0.91367699999999996</v>
      </c>
      <c r="D6160">
        <v>2.0368299999999999E-2</v>
      </c>
      <c r="E6160">
        <v>4094.75</v>
      </c>
      <c r="F6160">
        <v>862.37099999999998</v>
      </c>
      <c r="G6160">
        <v>21470.3</v>
      </c>
      <c r="H6160">
        <v>2.0123100000000001E-2</v>
      </c>
      <c r="I6160">
        <v>0.190717</v>
      </c>
      <c r="J6160">
        <v>252.85900000000001</v>
      </c>
      <c r="K6160">
        <v>263.67500000000001</v>
      </c>
      <c r="L6160">
        <v>1.05247</v>
      </c>
      <c r="M6160">
        <v>1664.57</v>
      </c>
      <c r="N6160">
        <v>970.16</v>
      </c>
      <c r="O6160">
        <v>942.42899999999997</v>
      </c>
      <c r="P6160">
        <v>862.37099999999998</v>
      </c>
    </row>
    <row r="6161" spans="1:16" x14ac:dyDescent="0.35">
      <c r="A6161">
        <v>5</v>
      </c>
      <c r="B6161">
        <v>2.6573699999999998</v>
      </c>
      <c r="C6161">
        <v>0.894702</v>
      </c>
      <c r="D6161">
        <v>2.1146600000000002E-2</v>
      </c>
      <c r="E6161">
        <v>4105.1099999999997</v>
      </c>
      <c r="F6161">
        <v>895.73599999999999</v>
      </c>
      <c r="G6161">
        <v>21480.1</v>
      </c>
      <c r="H6161">
        <v>2.0901599999999999E-2</v>
      </c>
      <c r="I6161">
        <v>0.191112</v>
      </c>
      <c r="J6161">
        <v>257.26900000000001</v>
      </c>
      <c r="K6161">
        <v>270.96800000000002</v>
      </c>
      <c r="L6161">
        <v>1.07779</v>
      </c>
      <c r="M6161">
        <v>1664.62</v>
      </c>
      <c r="N6161">
        <v>970.18600000000004</v>
      </c>
      <c r="O6161">
        <v>940.99300000000005</v>
      </c>
      <c r="P6161">
        <v>895.73599999999999</v>
      </c>
    </row>
    <row r="6162" spans="1:16" x14ac:dyDescent="0.35">
      <c r="A6162">
        <v>6</v>
      </c>
      <c r="B6162">
        <v>2.5814499999999998</v>
      </c>
      <c r="C6162">
        <v>0.875641</v>
      </c>
      <c r="D6162">
        <v>2.1975999999999999E-2</v>
      </c>
      <c r="E6162">
        <v>4115.57</v>
      </c>
      <c r="F6162">
        <v>931.28599999999994</v>
      </c>
      <c r="G6162">
        <v>21489.8</v>
      </c>
      <c r="H6162">
        <v>2.1731199999999999E-2</v>
      </c>
      <c r="I6162">
        <v>0.19151299999999999</v>
      </c>
      <c r="J6162">
        <v>261.81599999999997</v>
      </c>
      <c r="K6162">
        <v>278.56200000000001</v>
      </c>
      <c r="L6162">
        <v>1.10415</v>
      </c>
      <c r="M6162">
        <v>1664.47</v>
      </c>
      <c r="N6162">
        <v>970.101</v>
      </c>
      <c r="O6162">
        <v>939.51400000000001</v>
      </c>
      <c r="P6162">
        <v>931.28599999999994</v>
      </c>
    </row>
    <row r="6163" spans="1:16" x14ac:dyDescent="0.35">
      <c r="A6163">
        <v>7</v>
      </c>
      <c r="B6163">
        <v>2.5055200000000002</v>
      </c>
      <c r="C6163">
        <v>0.856487</v>
      </c>
      <c r="D6163">
        <v>2.2861200000000002E-2</v>
      </c>
      <c r="E6163">
        <v>4126.13</v>
      </c>
      <c r="F6163">
        <v>969.23199999999997</v>
      </c>
      <c r="G6163">
        <v>21499.4</v>
      </c>
      <c r="H6163">
        <v>2.2616600000000001E-2</v>
      </c>
      <c r="I6163">
        <v>0.19191800000000001</v>
      </c>
      <c r="J6163">
        <v>266.50799999999998</v>
      </c>
      <c r="K6163">
        <v>286.47199999999998</v>
      </c>
      <c r="L6163">
        <v>1.1316200000000001</v>
      </c>
      <c r="M6163">
        <v>1664.13</v>
      </c>
      <c r="N6163">
        <v>969.899</v>
      </c>
      <c r="O6163">
        <v>937.99099999999999</v>
      </c>
      <c r="P6163">
        <v>969.23199999999997</v>
      </c>
    </row>
    <row r="6164" spans="1:16" x14ac:dyDescent="0.35">
      <c r="A6164">
        <v>8</v>
      </c>
      <c r="B6164">
        <v>2.4296000000000002</v>
      </c>
      <c r="C6164">
        <v>0.83723400000000003</v>
      </c>
      <c r="D6164">
        <v>2.38079E-2</v>
      </c>
      <c r="E6164">
        <v>4136.7700000000004</v>
      </c>
      <c r="F6164">
        <v>1009.81</v>
      </c>
      <c r="G6164">
        <v>21508.799999999999</v>
      </c>
      <c r="H6164">
        <v>2.3563500000000001E-2</v>
      </c>
      <c r="I6164">
        <v>0.192329</v>
      </c>
      <c r="J6164">
        <v>271.351</v>
      </c>
      <c r="K6164">
        <v>294.71600000000001</v>
      </c>
      <c r="L6164">
        <v>1.1602699999999999</v>
      </c>
      <c r="M6164">
        <v>1663.56</v>
      </c>
      <c r="N6164">
        <v>969.56799999999998</v>
      </c>
      <c r="O6164">
        <v>936.42100000000005</v>
      </c>
      <c r="P6164">
        <v>1009.81</v>
      </c>
    </row>
    <row r="6165" spans="1:16" x14ac:dyDescent="0.35">
      <c r="A6165">
        <v>9</v>
      </c>
      <c r="B6165">
        <v>2.3536700000000002</v>
      </c>
      <c r="C6165">
        <v>0.81787299999999996</v>
      </c>
      <c r="D6165">
        <v>2.4822199999999999E-2</v>
      </c>
      <c r="E6165">
        <v>4147.51</v>
      </c>
      <c r="F6165">
        <v>1053.29</v>
      </c>
      <c r="G6165">
        <v>21518.2</v>
      </c>
      <c r="H6165">
        <v>2.4578099999999999E-2</v>
      </c>
      <c r="I6165">
        <v>0.192745</v>
      </c>
      <c r="J6165">
        <v>276.35199999999998</v>
      </c>
      <c r="K6165">
        <v>303.315</v>
      </c>
      <c r="L6165">
        <v>1.19017</v>
      </c>
      <c r="M6165">
        <v>1662.75</v>
      </c>
      <c r="N6165">
        <v>969.1</v>
      </c>
      <c r="O6165">
        <v>934.803</v>
      </c>
      <c r="P6165">
        <v>1053.29</v>
      </c>
    </row>
    <row r="6166" spans="1:16" x14ac:dyDescent="0.35">
      <c r="A6166">
        <v>10</v>
      </c>
      <c r="B6166">
        <v>2.2777500000000002</v>
      </c>
      <c r="C6166">
        <v>0.79839700000000002</v>
      </c>
      <c r="D6166">
        <v>2.5911500000000001E-2</v>
      </c>
      <c r="E6166">
        <v>4158.34</v>
      </c>
      <c r="F6166">
        <v>1099.98</v>
      </c>
      <c r="G6166">
        <v>21527.4</v>
      </c>
      <c r="H6166">
        <v>2.5667700000000002E-2</v>
      </c>
      <c r="I6166">
        <v>0.193165</v>
      </c>
      <c r="J6166">
        <v>281.51799999999997</v>
      </c>
      <c r="K6166">
        <v>312.28800000000001</v>
      </c>
      <c r="L6166">
        <v>1.2214</v>
      </c>
      <c r="M6166">
        <v>1661.69</v>
      </c>
      <c r="N6166">
        <v>968.48199999999997</v>
      </c>
      <c r="O6166">
        <v>933.13599999999997</v>
      </c>
      <c r="P6166">
        <v>1099.98</v>
      </c>
    </row>
    <row r="6167" spans="1:16" x14ac:dyDescent="0.35">
      <c r="A6167">
        <v>11</v>
      </c>
      <c r="B6167">
        <v>2.2018200000000001</v>
      </c>
      <c r="C6167">
        <v>0.77879600000000004</v>
      </c>
      <c r="D6167">
        <v>2.7083800000000002E-2</v>
      </c>
      <c r="E6167">
        <v>4169.25</v>
      </c>
      <c r="F6167">
        <v>1150.23</v>
      </c>
      <c r="G6167">
        <v>21536.5</v>
      </c>
      <c r="H6167">
        <v>2.6840200000000002E-2</v>
      </c>
      <c r="I6167">
        <v>0.19359000000000001</v>
      </c>
      <c r="J6167">
        <v>286.85700000000003</v>
      </c>
      <c r="K6167">
        <v>321.65699999999998</v>
      </c>
      <c r="L6167">
        <v>1.2540500000000001</v>
      </c>
      <c r="M6167">
        <v>1660.36</v>
      </c>
      <c r="N6167">
        <v>967.70299999999997</v>
      </c>
      <c r="O6167">
        <v>931.41800000000001</v>
      </c>
      <c r="P6167">
        <v>1150.23</v>
      </c>
    </row>
    <row r="6168" spans="1:16" x14ac:dyDescent="0.35">
      <c r="A6168">
        <v>12</v>
      </c>
      <c r="B6168">
        <v>2.1259000000000001</v>
      </c>
      <c r="C6168">
        <v>0.75905900000000004</v>
      </c>
      <c r="D6168">
        <v>2.8348399999999999E-2</v>
      </c>
      <c r="E6168">
        <v>4180.2299999999996</v>
      </c>
      <c r="F6168">
        <v>1204.45</v>
      </c>
      <c r="G6168">
        <v>21545.4</v>
      </c>
      <c r="H6168">
        <v>2.81052E-2</v>
      </c>
      <c r="I6168">
        <v>0.194019</v>
      </c>
      <c r="J6168">
        <v>292.37599999999998</v>
      </c>
      <c r="K6168">
        <v>331.44600000000003</v>
      </c>
      <c r="L6168">
        <v>1.2882199999999999</v>
      </c>
      <c r="M6168">
        <v>1658.72</v>
      </c>
      <c r="N6168">
        <v>966.75</v>
      </c>
      <c r="O6168">
        <v>929.64700000000005</v>
      </c>
      <c r="P6168">
        <v>1204.45</v>
      </c>
    </row>
    <row r="6169" spans="1:16" x14ac:dyDescent="0.35">
      <c r="A6169">
        <v>13</v>
      </c>
      <c r="B6169">
        <v>2.0499700000000001</v>
      </c>
      <c r="C6169">
        <v>0.73917699999999997</v>
      </c>
      <c r="D6169">
        <v>2.9716300000000001E-2</v>
      </c>
      <c r="E6169">
        <v>4191.2700000000004</v>
      </c>
      <c r="F6169">
        <v>1263.08</v>
      </c>
      <c r="G6169">
        <v>21554.3</v>
      </c>
      <c r="H6169">
        <v>2.94734E-2</v>
      </c>
      <c r="I6169">
        <v>0.19445200000000001</v>
      </c>
      <c r="J6169">
        <v>298.08300000000003</v>
      </c>
      <c r="K6169">
        <v>341.68</v>
      </c>
      <c r="L6169">
        <v>1.32399</v>
      </c>
      <c r="M6169">
        <v>1656.76</v>
      </c>
      <c r="N6169">
        <v>965.60599999999999</v>
      </c>
      <c r="O6169">
        <v>927.82</v>
      </c>
      <c r="P6169">
        <v>1263.08</v>
      </c>
    </row>
    <row r="6170" spans="1:16" x14ac:dyDescent="0.35">
      <c r="A6170">
        <v>14</v>
      </c>
      <c r="B6170">
        <v>1.9740500000000001</v>
      </c>
      <c r="C6170">
        <v>0.71913800000000005</v>
      </c>
      <c r="D6170">
        <v>3.11998E-2</v>
      </c>
      <c r="E6170">
        <v>4202.37</v>
      </c>
      <c r="F6170">
        <v>1326.67</v>
      </c>
      <c r="G6170">
        <v>21563</v>
      </c>
      <c r="H6170">
        <v>3.09573E-2</v>
      </c>
      <c r="I6170">
        <v>0.19488800000000001</v>
      </c>
      <c r="J6170">
        <v>303.98700000000002</v>
      </c>
      <c r="K6170">
        <v>352.387</v>
      </c>
      <c r="L6170">
        <v>1.3614900000000001</v>
      </c>
      <c r="M6170">
        <v>1654.44</v>
      </c>
      <c r="N6170">
        <v>964.255</v>
      </c>
      <c r="O6170">
        <v>925.93600000000004</v>
      </c>
      <c r="P6170">
        <v>1326.67</v>
      </c>
    </row>
    <row r="6171" spans="1:16" x14ac:dyDescent="0.35">
      <c r="A6171">
        <v>15</v>
      </c>
      <c r="B6171">
        <v>1.89812</v>
      </c>
      <c r="C6171">
        <v>0.69892600000000005</v>
      </c>
      <c r="D6171">
        <v>3.2813599999999998E-2</v>
      </c>
      <c r="E6171">
        <v>4213.5</v>
      </c>
      <c r="F6171">
        <v>1395.85</v>
      </c>
      <c r="G6171">
        <v>21571.599999999999</v>
      </c>
      <c r="H6171">
        <v>3.2571500000000003E-2</v>
      </c>
      <c r="I6171">
        <v>0.195327</v>
      </c>
      <c r="J6171">
        <v>310.09699999999998</v>
      </c>
      <c r="K6171">
        <v>363.59399999999999</v>
      </c>
      <c r="L6171">
        <v>1.4008400000000001</v>
      </c>
      <c r="M6171">
        <v>1651.74</v>
      </c>
      <c r="N6171">
        <v>962.67899999999997</v>
      </c>
      <c r="O6171">
        <v>923.99099999999999</v>
      </c>
      <c r="P6171">
        <v>1395.85</v>
      </c>
    </row>
    <row r="6172" spans="1:16" x14ac:dyDescent="0.35">
      <c r="A6172">
        <v>16</v>
      </c>
      <c r="B6172">
        <v>1.8222</v>
      </c>
      <c r="C6172">
        <v>0.67852999999999997</v>
      </c>
      <c r="D6172">
        <v>3.4574599999999997E-2</v>
      </c>
      <c r="E6172">
        <v>4224.6499999999996</v>
      </c>
      <c r="F6172">
        <v>1471.33</v>
      </c>
      <c r="G6172">
        <v>21580</v>
      </c>
      <c r="H6172">
        <v>3.4333000000000002E-2</v>
      </c>
      <c r="I6172">
        <v>0.195767</v>
      </c>
      <c r="J6172">
        <v>316.42</v>
      </c>
      <c r="K6172">
        <v>375.33199999999999</v>
      </c>
      <c r="L6172">
        <v>1.44215</v>
      </c>
      <c r="M6172">
        <v>1648.61</v>
      </c>
      <c r="N6172">
        <v>960.85599999999999</v>
      </c>
      <c r="O6172">
        <v>921.98400000000004</v>
      </c>
      <c r="P6172">
        <v>1471.33</v>
      </c>
    </row>
    <row r="6173" spans="1:16" x14ac:dyDescent="0.35">
      <c r="A6173">
        <v>17</v>
      </c>
      <c r="B6173">
        <v>1.74627</v>
      </c>
      <c r="C6173">
        <v>0.65793100000000004</v>
      </c>
      <c r="D6173">
        <v>3.6502899999999998E-2</v>
      </c>
      <c r="E6173">
        <v>4235.78</v>
      </c>
      <c r="F6173">
        <v>1553.99</v>
      </c>
      <c r="G6173">
        <v>21588.3</v>
      </c>
      <c r="H6173">
        <v>3.6261799999999997E-2</v>
      </c>
      <c r="I6173">
        <v>0.19620699999999999</v>
      </c>
      <c r="J6173">
        <v>322.96499999999997</v>
      </c>
      <c r="K6173">
        <v>387.63499999999999</v>
      </c>
      <c r="L6173">
        <v>1.4855799999999999</v>
      </c>
      <c r="M6173">
        <v>1645.02</v>
      </c>
      <c r="N6173">
        <v>958.76199999999994</v>
      </c>
      <c r="O6173">
        <v>919.90899999999999</v>
      </c>
      <c r="P6173">
        <v>1553.99</v>
      </c>
    </row>
    <row r="6174" spans="1:16" x14ac:dyDescent="0.35">
      <c r="A6174">
        <v>18</v>
      </c>
      <c r="B6174">
        <v>1.67035</v>
      </c>
      <c r="C6174">
        <v>0.63711200000000001</v>
      </c>
      <c r="D6174">
        <v>3.8622299999999998E-2</v>
      </c>
      <c r="E6174">
        <v>4246.8599999999997</v>
      </c>
      <c r="F6174">
        <v>1644.84</v>
      </c>
      <c r="G6174">
        <v>21596.5</v>
      </c>
      <c r="H6174">
        <v>3.8381600000000002E-2</v>
      </c>
      <c r="I6174">
        <v>0.19664599999999999</v>
      </c>
      <c r="J6174">
        <v>329.74099999999999</v>
      </c>
      <c r="K6174">
        <v>400.53699999999998</v>
      </c>
      <c r="L6174">
        <v>1.5312699999999999</v>
      </c>
      <c r="M6174">
        <v>1640.92</v>
      </c>
      <c r="N6174">
        <v>956.37099999999998</v>
      </c>
      <c r="O6174">
        <v>917.76300000000003</v>
      </c>
      <c r="P6174">
        <v>1644.84</v>
      </c>
    </row>
    <row r="6175" spans="1:16" x14ac:dyDescent="0.35">
      <c r="A6175">
        <v>19</v>
      </c>
      <c r="B6175">
        <v>1.5944199999999999</v>
      </c>
      <c r="C6175">
        <v>0.61605200000000004</v>
      </c>
      <c r="D6175">
        <v>4.0960999999999997E-2</v>
      </c>
      <c r="E6175">
        <v>4257.8500000000004</v>
      </c>
      <c r="F6175">
        <v>1745.09</v>
      </c>
      <c r="G6175">
        <v>21604.5</v>
      </c>
      <c r="H6175">
        <v>4.0720899999999997E-2</v>
      </c>
      <c r="I6175">
        <v>0.19708100000000001</v>
      </c>
      <c r="J6175">
        <v>336.75400000000002</v>
      </c>
      <c r="K6175">
        <v>414.07400000000001</v>
      </c>
      <c r="L6175">
        <v>1.5793900000000001</v>
      </c>
      <c r="M6175">
        <v>1636.25</v>
      </c>
      <c r="N6175">
        <v>953.65099999999995</v>
      </c>
      <c r="O6175">
        <v>915.54100000000005</v>
      </c>
      <c r="P6175">
        <v>1745.09</v>
      </c>
    </row>
    <row r="6176" spans="1:16" x14ac:dyDescent="0.35">
      <c r="A6176">
        <v>20</v>
      </c>
      <c r="B6176">
        <v>1.5185</v>
      </c>
      <c r="C6176">
        <v>0.59472999999999998</v>
      </c>
      <c r="D6176">
        <v>4.3553099999999997E-2</v>
      </c>
      <c r="E6176">
        <v>4268.68</v>
      </c>
      <c r="F6176">
        <v>1856.2</v>
      </c>
      <c r="G6176">
        <v>21612.400000000001</v>
      </c>
      <c r="H6176">
        <v>4.3313699999999997E-2</v>
      </c>
      <c r="I6176">
        <v>0.19751099999999999</v>
      </c>
      <c r="J6176">
        <v>344.01100000000002</v>
      </c>
      <c r="K6176">
        <v>428.28500000000003</v>
      </c>
      <c r="L6176">
        <v>1.6301099999999999</v>
      </c>
      <c r="M6176">
        <v>1630.96</v>
      </c>
      <c r="N6176">
        <v>950.56700000000001</v>
      </c>
      <c r="O6176">
        <v>913.23500000000001</v>
      </c>
      <c r="P6176">
        <v>1856.2</v>
      </c>
    </row>
    <row r="6177" spans="1:16" x14ac:dyDescent="0.35">
      <c r="A6177">
        <v>21</v>
      </c>
      <c r="B6177">
        <v>1.4425699999999999</v>
      </c>
      <c r="C6177">
        <v>0.57311800000000002</v>
      </c>
      <c r="D6177">
        <v>4.6439899999999999E-2</v>
      </c>
      <c r="E6177">
        <v>4279.29</v>
      </c>
      <c r="F6177">
        <v>1979.95</v>
      </c>
      <c r="G6177">
        <v>21620.2</v>
      </c>
      <c r="H6177">
        <v>4.6201199999999998E-2</v>
      </c>
      <c r="I6177">
        <v>0.19792999999999999</v>
      </c>
      <c r="J6177">
        <v>351.51499999999999</v>
      </c>
      <c r="K6177">
        <v>443.21</v>
      </c>
      <c r="L6177">
        <v>1.68363</v>
      </c>
      <c r="M6177">
        <v>1624.97</v>
      </c>
      <c r="N6177">
        <v>947.077</v>
      </c>
      <c r="O6177">
        <v>910.83900000000006</v>
      </c>
      <c r="P6177">
        <v>1979.95</v>
      </c>
    </row>
    <row r="6178" spans="1:16" x14ac:dyDescent="0.35">
      <c r="A6178">
        <v>22</v>
      </c>
      <c r="B6178">
        <v>1.3666499999999999</v>
      </c>
      <c r="C6178">
        <v>0.55118800000000001</v>
      </c>
      <c r="D6178">
        <v>4.9671899999999998E-2</v>
      </c>
      <c r="E6178">
        <v>4289.58</v>
      </c>
      <c r="F6178">
        <v>2118.4899999999998</v>
      </c>
      <c r="G6178">
        <v>21627.8</v>
      </c>
      <c r="H6178">
        <v>4.9433999999999999E-2</v>
      </c>
      <c r="I6178">
        <v>0.19833600000000001</v>
      </c>
      <c r="J6178">
        <v>359.26900000000001</v>
      </c>
      <c r="K6178">
        <v>458.88900000000001</v>
      </c>
      <c r="L6178">
        <v>1.7401500000000001</v>
      </c>
      <c r="M6178">
        <v>1618.2</v>
      </c>
      <c r="N6178">
        <v>943.13499999999999</v>
      </c>
      <c r="O6178">
        <v>908.34</v>
      </c>
      <c r="P6178">
        <v>2118.4899999999998</v>
      </c>
    </row>
    <row r="6179" spans="1:16" x14ac:dyDescent="0.35">
      <c r="A6179">
        <v>23</v>
      </c>
      <c r="B6179">
        <v>1.2907200000000001</v>
      </c>
      <c r="C6179">
        <v>0.52890700000000002</v>
      </c>
      <c r="D6179">
        <v>5.3311299999999999E-2</v>
      </c>
      <c r="E6179">
        <v>4299.3999999999996</v>
      </c>
      <c r="F6179">
        <v>2274.4899999999998</v>
      </c>
      <c r="G6179">
        <v>21635.3</v>
      </c>
      <c r="H6179">
        <v>5.3074400000000001E-2</v>
      </c>
      <c r="I6179">
        <v>0.19872200000000001</v>
      </c>
      <c r="J6179">
        <v>367.27</v>
      </c>
      <c r="K6179">
        <v>475.363</v>
      </c>
      <c r="L6179">
        <v>1.7998799999999999</v>
      </c>
      <c r="M6179">
        <v>1610.56</v>
      </c>
      <c r="N6179">
        <v>938.68200000000002</v>
      </c>
      <c r="O6179">
        <v>905.72400000000005</v>
      </c>
      <c r="P6179">
        <v>2274.4899999999998</v>
      </c>
    </row>
    <row r="6180" spans="1:16" x14ac:dyDescent="0.35">
      <c r="A6180">
        <v>24</v>
      </c>
      <c r="B6180">
        <v>1.2148000000000001</v>
      </c>
      <c r="C6180">
        <v>0.50623700000000005</v>
      </c>
      <c r="D6180">
        <v>5.7435899999999998E-2</v>
      </c>
      <c r="E6180">
        <v>4308.6000000000004</v>
      </c>
      <c r="F6180">
        <v>2451.3000000000002</v>
      </c>
      <c r="G6180">
        <v>21642.6</v>
      </c>
      <c r="H6180">
        <v>5.7200000000000001E-2</v>
      </c>
      <c r="I6180">
        <v>0.19907900000000001</v>
      </c>
      <c r="J6180">
        <v>375.50799999999998</v>
      </c>
      <c r="K6180">
        <v>492.67</v>
      </c>
      <c r="L6180">
        <v>1.86304</v>
      </c>
      <c r="M6180">
        <v>1601.93</v>
      </c>
      <c r="N6180">
        <v>933.65099999999995</v>
      </c>
      <c r="O6180">
        <v>902.971</v>
      </c>
      <c r="P6180">
        <v>2451.3000000000002</v>
      </c>
    </row>
    <row r="6181" spans="1:16" x14ac:dyDescent="0.35">
      <c r="A6181">
        <v>25</v>
      </c>
      <c r="B6181">
        <v>1.13887</v>
      </c>
      <c r="C6181">
        <v>0.48313200000000001</v>
      </c>
      <c r="D6181">
        <v>6.2143700000000003E-2</v>
      </c>
      <c r="E6181">
        <v>4316.92</v>
      </c>
      <c r="F6181">
        <v>2653.1</v>
      </c>
      <c r="G6181">
        <v>21649.8</v>
      </c>
      <c r="H6181">
        <v>6.1908999999999999E-2</v>
      </c>
      <c r="I6181">
        <v>0.19939799999999999</v>
      </c>
      <c r="J6181">
        <v>383.96600000000001</v>
      </c>
      <c r="K6181">
        <v>510.84399999999999</v>
      </c>
      <c r="L6181">
        <v>1.92984</v>
      </c>
      <c r="M6181">
        <v>1592.17</v>
      </c>
      <c r="N6181">
        <v>927.96</v>
      </c>
      <c r="O6181">
        <v>900.05399999999997</v>
      </c>
      <c r="P6181">
        <v>2653.1</v>
      </c>
    </row>
    <row r="6182" spans="1:16" x14ac:dyDescent="0.35">
      <c r="A6182">
        <v>26</v>
      </c>
      <c r="B6182">
        <v>1.0629500000000001</v>
      </c>
      <c r="C6182">
        <v>0.45954200000000001</v>
      </c>
      <c r="D6182">
        <v>6.7560200000000001E-2</v>
      </c>
      <c r="E6182">
        <v>4324.0600000000004</v>
      </c>
      <c r="F6182">
        <v>2885.28</v>
      </c>
      <c r="G6182">
        <v>21656.799999999999</v>
      </c>
      <c r="H6182">
        <v>6.7326800000000006E-2</v>
      </c>
      <c r="I6182">
        <v>0.19966300000000001</v>
      </c>
      <c r="J6182">
        <v>392.61099999999999</v>
      </c>
      <c r="K6182">
        <v>529.91300000000001</v>
      </c>
      <c r="L6182">
        <v>2.0004900000000001</v>
      </c>
      <c r="M6182">
        <v>1581.1</v>
      </c>
      <c r="N6182">
        <v>921.50699999999995</v>
      </c>
      <c r="O6182">
        <v>896.93299999999999</v>
      </c>
      <c r="P6182">
        <v>2885.28</v>
      </c>
    </row>
    <row r="6183" spans="1:16" x14ac:dyDescent="0.35">
      <c r="A6183">
        <v>27</v>
      </c>
      <c r="B6183">
        <v>0.98702400000000001</v>
      </c>
      <c r="C6183">
        <v>0.43540699999999999</v>
      </c>
      <c r="D6183">
        <v>7.38481E-2</v>
      </c>
      <c r="E6183">
        <v>4329.57</v>
      </c>
      <c r="F6183">
        <v>3154.82</v>
      </c>
      <c r="G6183">
        <v>21663.7</v>
      </c>
      <c r="H6183">
        <v>7.3616299999999996E-2</v>
      </c>
      <c r="I6183">
        <v>0.199854</v>
      </c>
      <c r="J6183">
        <v>401.39</v>
      </c>
      <c r="K6183">
        <v>549.88599999999997</v>
      </c>
      <c r="L6183">
        <v>2.0751499999999998</v>
      </c>
      <c r="M6183">
        <v>1568.5</v>
      </c>
      <c r="N6183">
        <v>914.16499999999996</v>
      </c>
      <c r="O6183">
        <v>893.55100000000004</v>
      </c>
      <c r="P6183">
        <v>3154.82</v>
      </c>
    </row>
    <row r="6184" spans="1:16" x14ac:dyDescent="0.35">
      <c r="A6184">
        <v>28</v>
      </c>
      <c r="B6184">
        <v>0.91109899999999999</v>
      </c>
      <c r="C6184">
        <v>0.41065600000000002</v>
      </c>
      <c r="D6184">
        <v>8.1221799999999997E-2</v>
      </c>
      <c r="E6184">
        <v>4332.8100000000004</v>
      </c>
      <c r="F6184">
        <v>3470.89</v>
      </c>
      <c r="G6184">
        <v>21670.400000000001</v>
      </c>
      <c r="H6184">
        <v>8.0991800000000003E-2</v>
      </c>
      <c r="I6184">
        <v>0.19994200000000001</v>
      </c>
      <c r="J6184">
        <v>410.22199999999998</v>
      </c>
      <c r="K6184">
        <v>570.75</v>
      </c>
      <c r="L6184">
        <v>2.1539299999999999</v>
      </c>
      <c r="M6184">
        <v>1554.1</v>
      </c>
      <c r="N6184">
        <v>905.77</v>
      </c>
      <c r="O6184">
        <v>889.82299999999998</v>
      </c>
      <c r="P6184">
        <v>3470.89</v>
      </c>
    </row>
    <row r="6185" spans="1:16" x14ac:dyDescent="0.35">
      <c r="A6185">
        <v>29</v>
      </c>
      <c r="B6185">
        <v>0.83517399999999997</v>
      </c>
      <c r="C6185">
        <v>0.38520300000000002</v>
      </c>
      <c r="D6185">
        <v>8.9969099999999996E-2</v>
      </c>
      <c r="E6185">
        <v>4332.8999999999996</v>
      </c>
      <c r="F6185">
        <v>3845.85</v>
      </c>
      <c r="G6185">
        <v>21676.9</v>
      </c>
      <c r="H6185">
        <v>8.9741299999999996E-2</v>
      </c>
      <c r="I6185">
        <v>0.19988600000000001</v>
      </c>
      <c r="J6185">
        <v>418.976</v>
      </c>
      <c r="K6185">
        <v>592.44500000000005</v>
      </c>
      <c r="L6185">
        <v>2.23678</v>
      </c>
      <c r="M6185">
        <v>1537.51</v>
      </c>
      <c r="N6185">
        <v>896.10599999999999</v>
      </c>
      <c r="O6185">
        <v>885.62400000000002</v>
      </c>
      <c r="P6185">
        <v>3845.85</v>
      </c>
    </row>
    <row r="6186" spans="1:16" x14ac:dyDescent="0.35">
      <c r="A6186">
        <v>30</v>
      </c>
      <c r="B6186">
        <v>0.75924899999999995</v>
      </c>
      <c r="C6186">
        <v>0.35894700000000002</v>
      </c>
      <c r="D6186">
        <v>0.100484</v>
      </c>
      <c r="E6186">
        <v>4328.5</v>
      </c>
      <c r="F6186">
        <v>4296.59</v>
      </c>
      <c r="G6186">
        <v>21683.200000000001</v>
      </c>
      <c r="H6186">
        <v>0.100259</v>
      </c>
      <c r="I6186">
        <v>0.199625</v>
      </c>
      <c r="J6186">
        <v>427.45100000000002</v>
      </c>
      <c r="K6186">
        <v>614.84100000000001</v>
      </c>
      <c r="L6186">
        <v>2.32342</v>
      </c>
      <c r="M6186">
        <v>1518.25</v>
      </c>
      <c r="N6186">
        <v>884.87900000000002</v>
      </c>
      <c r="O6186">
        <v>880.75800000000004</v>
      </c>
      <c r="P6186">
        <v>4296.59</v>
      </c>
    </row>
    <row r="6187" spans="1:16" x14ac:dyDescent="0.35">
      <c r="A6187">
        <v>31</v>
      </c>
      <c r="B6187">
        <v>0.68332400000000004</v>
      </c>
      <c r="C6187">
        <v>0.331762</v>
      </c>
      <c r="D6187">
        <v>0.11332</v>
      </c>
      <c r="E6187">
        <v>4317.62</v>
      </c>
      <c r="F6187">
        <v>4846.79</v>
      </c>
      <c r="G6187">
        <v>21689.3</v>
      </c>
      <c r="H6187">
        <v>0.113098</v>
      </c>
      <c r="I6187">
        <v>0.19906699999999999</v>
      </c>
      <c r="J6187">
        <v>435.33499999999998</v>
      </c>
      <c r="K6187">
        <v>637.68399999999997</v>
      </c>
      <c r="L6187">
        <v>2.4131499999999999</v>
      </c>
      <c r="M6187">
        <v>1495.6</v>
      </c>
      <c r="N6187">
        <v>871.67600000000004</v>
      </c>
      <c r="O6187">
        <v>874.91600000000005</v>
      </c>
      <c r="P6187">
        <v>4846.79</v>
      </c>
    </row>
    <row r="6188" spans="1:16" x14ac:dyDescent="0.35">
      <c r="A6188">
        <v>32</v>
      </c>
      <c r="B6188">
        <v>0.60739900000000002</v>
      </c>
      <c r="C6188">
        <v>0.30349500000000001</v>
      </c>
      <c r="D6188">
        <v>0.129271</v>
      </c>
      <c r="E6188">
        <v>4297.17</v>
      </c>
      <c r="F6188">
        <v>5530.57</v>
      </c>
      <c r="G6188">
        <v>21695.3</v>
      </c>
      <c r="H6188">
        <v>0.129053</v>
      </c>
      <c r="I6188">
        <v>0.19807</v>
      </c>
      <c r="J6188">
        <v>442.137</v>
      </c>
      <c r="K6188">
        <v>660.50699999999995</v>
      </c>
      <c r="L6188">
        <v>2.50447</v>
      </c>
      <c r="M6188">
        <v>1468.52</v>
      </c>
      <c r="N6188">
        <v>855.89700000000005</v>
      </c>
      <c r="O6188">
        <v>867.6</v>
      </c>
      <c r="P6188">
        <v>5530.57</v>
      </c>
    </row>
    <row r="6189" spans="1:16" x14ac:dyDescent="0.35">
      <c r="A6189">
        <v>33</v>
      </c>
      <c r="B6189">
        <v>0.531474</v>
      </c>
      <c r="C6189">
        <v>0.273955</v>
      </c>
      <c r="D6189">
        <v>0.14952099999999999</v>
      </c>
      <c r="E6189">
        <v>4262.18</v>
      </c>
      <c r="F6189">
        <v>6398.59</v>
      </c>
      <c r="G6189">
        <v>21701</v>
      </c>
      <c r="H6189">
        <v>0.149308</v>
      </c>
      <c r="I6189">
        <v>0.196405</v>
      </c>
      <c r="J6189">
        <v>447.07100000000003</v>
      </c>
      <c r="K6189">
        <v>682.46500000000003</v>
      </c>
      <c r="L6189">
        <v>2.5944600000000002</v>
      </c>
      <c r="M6189">
        <v>1435.45</v>
      </c>
      <c r="N6189">
        <v>836.62099999999998</v>
      </c>
      <c r="O6189">
        <v>857.97299999999996</v>
      </c>
      <c r="P6189">
        <v>6398.59</v>
      </c>
    </row>
    <row r="6190" spans="1:16" x14ac:dyDescent="0.35">
      <c r="A6190">
        <v>34</v>
      </c>
      <c r="B6190">
        <v>0.45554899999999998</v>
      </c>
      <c r="C6190">
        <v>0.242897</v>
      </c>
      <c r="D6190">
        <v>0.17588999999999999</v>
      </c>
      <c r="E6190">
        <v>4204.37</v>
      </c>
      <c r="F6190">
        <v>7528.89</v>
      </c>
      <c r="G6190">
        <v>21706.400000000001</v>
      </c>
      <c r="H6190">
        <v>0.17568300000000001</v>
      </c>
      <c r="I6190">
        <v>0.193693</v>
      </c>
      <c r="J6190">
        <v>448.85300000000001</v>
      </c>
      <c r="K6190">
        <v>702.01800000000003</v>
      </c>
      <c r="L6190">
        <v>2.6775699999999998</v>
      </c>
      <c r="M6190">
        <v>1393.86</v>
      </c>
      <c r="N6190">
        <v>812.38</v>
      </c>
      <c r="O6190">
        <v>844.58500000000004</v>
      </c>
      <c r="P6190">
        <v>7528.89</v>
      </c>
    </row>
    <row r="6191" spans="1:16" x14ac:dyDescent="0.35">
      <c r="A6191">
        <v>35</v>
      </c>
      <c r="B6191">
        <v>0.37962400000000002</v>
      </c>
      <c r="C6191">
        <v>0.210012</v>
      </c>
      <c r="D6191">
        <v>0.21130499999999999</v>
      </c>
      <c r="E6191">
        <v>4109.34</v>
      </c>
      <c r="F6191">
        <v>9046.99</v>
      </c>
      <c r="G6191">
        <v>21711.599999999999</v>
      </c>
      <c r="H6191">
        <v>0.21110799999999999</v>
      </c>
      <c r="I6191">
        <v>0.18926999999999999</v>
      </c>
      <c r="J6191">
        <v>445.32799999999997</v>
      </c>
      <c r="K6191">
        <v>716.29700000000003</v>
      </c>
      <c r="L6191">
        <v>2.7430099999999999</v>
      </c>
      <c r="M6191">
        <v>1339.48</v>
      </c>
      <c r="N6191">
        <v>780.68600000000004</v>
      </c>
      <c r="O6191">
        <v>824.81100000000004</v>
      </c>
      <c r="P6191">
        <v>9046.99</v>
      </c>
    </row>
    <row r="6192" spans="1:16" x14ac:dyDescent="0.35">
      <c r="A6192">
        <v>36</v>
      </c>
      <c r="B6192">
        <v>0.30370000000000003</v>
      </c>
      <c r="C6192">
        <v>0.174898</v>
      </c>
      <c r="D6192">
        <v>0.26072699999999999</v>
      </c>
      <c r="E6192">
        <v>3950.54</v>
      </c>
      <c r="F6192">
        <v>11165.5</v>
      </c>
      <c r="G6192">
        <v>21716.5</v>
      </c>
      <c r="H6192">
        <v>0.260542</v>
      </c>
      <c r="I6192">
        <v>0.18191499999999999</v>
      </c>
      <c r="J6192">
        <v>432.73599999999999</v>
      </c>
      <c r="K6192">
        <v>719.72799999999995</v>
      </c>
      <c r="L6192">
        <v>2.76938</v>
      </c>
      <c r="M6192">
        <v>1264.6199999999999</v>
      </c>
      <c r="N6192">
        <v>737.05499999999995</v>
      </c>
      <c r="O6192">
        <v>793.63599999999997</v>
      </c>
      <c r="P6192">
        <v>11165.5</v>
      </c>
    </row>
    <row r="6193" spans="1:16" x14ac:dyDescent="0.35">
      <c r="A6193">
        <v>37</v>
      </c>
      <c r="B6193">
        <v>0.22777500000000001</v>
      </c>
      <c r="C6193">
        <v>0.137043</v>
      </c>
      <c r="D6193">
        <v>0.33311000000000002</v>
      </c>
      <c r="E6193">
        <v>3675.84</v>
      </c>
      <c r="F6193">
        <v>14268.2</v>
      </c>
      <c r="G6193">
        <v>21721</v>
      </c>
      <c r="H6193">
        <v>0.33294299999999999</v>
      </c>
      <c r="I6193">
        <v>0.16922999999999999</v>
      </c>
      <c r="J6193">
        <v>404.23399999999998</v>
      </c>
      <c r="K6193">
        <v>700.87099999999998</v>
      </c>
      <c r="L6193">
        <v>2.7119</v>
      </c>
      <c r="M6193">
        <v>1154.3699999999999</v>
      </c>
      <c r="N6193">
        <v>672.79700000000003</v>
      </c>
      <c r="O6193">
        <v>740.86199999999997</v>
      </c>
      <c r="P6193">
        <v>14268.2</v>
      </c>
    </row>
    <row r="6194" spans="1:16" x14ac:dyDescent="0.35">
      <c r="A6194">
        <v>38</v>
      </c>
      <c r="B6194">
        <v>0.15185000000000001</v>
      </c>
      <c r="C6194">
        <v>9.5800700000000003E-2</v>
      </c>
      <c r="D6194">
        <v>0.44594600000000001</v>
      </c>
      <c r="E6194">
        <v>3174.27</v>
      </c>
      <c r="F6194">
        <v>19105</v>
      </c>
      <c r="G6194">
        <v>21725.1</v>
      </c>
      <c r="H6194">
        <v>0.44580700000000001</v>
      </c>
      <c r="I6194">
        <v>0.14610999999999999</v>
      </c>
      <c r="J6194">
        <v>346.63400000000001</v>
      </c>
      <c r="K6194">
        <v>634.41200000000003</v>
      </c>
      <c r="L6194">
        <v>2.4703300000000001</v>
      </c>
      <c r="M6194">
        <v>977.20399999999995</v>
      </c>
      <c r="N6194">
        <v>569.54200000000003</v>
      </c>
      <c r="O6194">
        <v>644.00699999999995</v>
      </c>
      <c r="P6194">
        <v>19105</v>
      </c>
    </row>
    <row r="6195" spans="1:16" x14ac:dyDescent="0.35">
      <c r="A6195">
        <v>39</v>
      </c>
      <c r="B6195">
        <v>7.5924900000000003E-2</v>
      </c>
      <c r="C6195">
        <v>5.03983E-2</v>
      </c>
      <c r="D6195">
        <v>0.63706200000000002</v>
      </c>
      <c r="E6195">
        <v>2184.1799999999998</v>
      </c>
      <c r="F6195">
        <v>27297.3</v>
      </c>
      <c r="G6195">
        <v>21728.799999999999</v>
      </c>
      <c r="H6195">
        <v>0.63697099999999995</v>
      </c>
      <c r="I6195">
        <v>0.10052</v>
      </c>
      <c r="J6195">
        <v>232.63300000000001</v>
      </c>
      <c r="K6195">
        <v>458.45800000000003</v>
      </c>
      <c r="L6195">
        <v>1.7976300000000001</v>
      </c>
      <c r="M6195">
        <v>659.01400000000001</v>
      </c>
      <c r="N6195">
        <v>384.09199999999998</v>
      </c>
      <c r="O6195">
        <v>448.18700000000001</v>
      </c>
      <c r="P6195">
        <v>27297.3</v>
      </c>
    </row>
    <row r="6196" spans="1:16" x14ac:dyDescent="0.35">
      <c r="A6196">
        <v>40</v>
      </c>
      <c r="B6196" s="2">
        <v>1.2212500000000001E-15</v>
      </c>
      <c r="C6196" s="2">
        <v>6.6613400000000001E-16</v>
      </c>
      <c r="D6196">
        <v>1</v>
      </c>
      <c r="E6196" s="2">
        <v>5.2839499999999998E-11</v>
      </c>
      <c r="F6196">
        <v>42854.9</v>
      </c>
      <c r="G6196">
        <v>21731.9</v>
      </c>
      <c r="H6196">
        <v>1</v>
      </c>
      <c r="I6196" s="2">
        <v>2.43142E-15</v>
      </c>
      <c r="J6196" s="2">
        <v>5.3268100000000004E-12</v>
      </c>
      <c r="K6196" s="2">
        <v>1.16774E-11</v>
      </c>
      <c r="L6196" s="2">
        <v>4.6122299999999999E-14</v>
      </c>
      <c r="M6196" s="2">
        <v>1.5636100000000001E-11</v>
      </c>
      <c r="N6196" s="2">
        <v>9.1131500000000006E-12</v>
      </c>
      <c r="O6196" s="2">
        <v>1.10399E-11</v>
      </c>
      <c r="P6196">
        <v>42854.9</v>
      </c>
    </row>
    <row r="6197" spans="1:16" x14ac:dyDescent="0.35">
      <c r="A6197">
        <v>1</v>
      </c>
      <c r="B6197">
        <v>2.9610699999999999</v>
      </c>
      <c r="C6197">
        <v>0.97014699999999998</v>
      </c>
      <c r="D6197">
        <v>1.8297799999999999E-2</v>
      </c>
      <c r="E6197">
        <v>4064.24</v>
      </c>
      <c r="F6197">
        <v>773.61900000000003</v>
      </c>
      <c r="G6197">
        <v>21440</v>
      </c>
      <c r="H6197">
        <v>1.8052100000000001E-2</v>
      </c>
      <c r="I6197">
        <v>0.18956300000000001</v>
      </c>
      <c r="J6197">
        <v>240.40299999999999</v>
      </c>
      <c r="K6197">
        <v>243.44200000000001</v>
      </c>
      <c r="L6197">
        <v>0.98224500000000003</v>
      </c>
      <c r="M6197">
        <v>1663.43</v>
      </c>
      <c r="N6197">
        <v>969.495</v>
      </c>
      <c r="O6197">
        <v>946.48699999999997</v>
      </c>
      <c r="P6197">
        <v>773.61900000000003</v>
      </c>
    </row>
    <row r="6198" spans="1:16" x14ac:dyDescent="0.35">
      <c r="A6198">
        <v>2</v>
      </c>
      <c r="B6198">
        <v>2.2890899999999998</v>
      </c>
      <c r="C6198">
        <v>0.80131399999999997</v>
      </c>
      <c r="D6198">
        <v>2.5743700000000001E-2</v>
      </c>
      <c r="E6198">
        <v>4156.72</v>
      </c>
      <c r="F6198">
        <v>1092.79</v>
      </c>
      <c r="G6198">
        <v>21526</v>
      </c>
      <c r="H6198">
        <v>2.54998E-2</v>
      </c>
      <c r="I6198">
        <v>0.193102</v>
      </c>
      <c r="J6198">
        <v>280.73599999999999</v>
      </c>
      <c r="K6198">
        <v>310.923</v>
      </c>
      <c r="L6198">
        <v>1.21665</v>
      </c>
      <c r="M6198">
        <v>1661.87</v>
      </c>
      <c r="N6198">
        <v>968.58399999999995</v>
      </c>
      <c r="O6198">
        <v>933.38800000000003</v>
      </c>
      <c r="P6198">
        <v>1092.79</v>
      </c>
    </row>
    <row r="6199" spans="1:16" x14ac:dyDescent="0.35">
      <c r="A6199">
        <v>3</v>
      </c>
      <c r="B6199">
        <v>1.7696099999999999</v>
      </c>
      <c r="C6199">
        <v>0.66428399999999999</v>
      </c>
      <c r="D6199">
        <v>3.5891199999999998E-2</v>
      </c>
      <c r="E6199">
        <v>4232.3599999999997</v>
      </c>
      <c r="F6199">
        <v>1527.77</v>
      </c>
      <c r="G6199">
        <v>21585.8</v>
      </c>
      <c r="H6199">
        <v>3.5649899999999998E-2</v>
      </c>
      <c r="I6199">
        <v>0.196072</v>
      </c>
      <c r="J6199">
        <v>320.93</v>
      </c>
      <c r="K6199">
        <v>383.79199999999997</v>
      </c>
      <c r="L6199">
        <v>1.472</v>
      </c>
      <c r="M6199">
        <v>1646.17</v>
      </c>
      <c r="N6199">
        <v>959.43600000000004</v>
      </c>
      <c r="O6199">
        <v>920.55399999999997</v>
      </c>
      <c r="P6199">
        <v>1527.77</v>
      </c>
    </row>
    <row r="6200" spans="1:16" x14ac:dyDescent="0.35">
      <c r="A6200">
        <v>4</v>
      </c>
      <c r="B6200">
        <v>1.3680099999999999</v>
      </c>
      <c r="C6200">
        <v>0.55158600000000002</v>
      </c>
      <c r="D6200">
        <v>4.9610399999999999E-2</v>
      </c>
      <c r="E6200">
        <v>4289.3999999999996</v>
      </c>
      <c r="F6200">
        <v>2115.85</v>
      </c>
      <c r="G6200">
        <v>21627.7</v>
      </c>
      <c r="H6200">
        <v>4.93725E-2</v>
      </c>
      <c r="I6200">
        <v>0.19832900000000001</v>
      </c>
      <c r="J6200">
        <v>359.12700000000001</v>
      </c>
      <c r="K6200">
        <v>458.6</v>
      </c>
      <c r="L6200">
        <v>1.7391099999999999</v>
      </c>
      <c r="M6200">
        <v>1618.33</v>
      </c>
      <c r="N6200">
        <v>943.21</v>
      </c>
      <c r="O6200">
        <v>908.38599999999997</v>
      </c>
      <c r="P6200">
        <v>2115.85</v>
      </c>
    </row>
    <row r="6201" spans="1:16" x14ac:dyDescent="0.35">
      <c r="A6201">
        <v>5</v>
      </c>
      <c r="B6201">
        <v>1.0575600000000001</v>
      </c>
      <c r="C6201">
        <v>0.457847</v>
      </c>
      <c r="D6201">
        <v>6.7975800000000003E-2</v>
      </c>
      <c r="E6201">
        <v>4324.51</v>
      </c>
      <c r="F6201">
        <v>2903.09</v>
      </c>
      <c r="G6201">
        <v>21657.3</v>
      </c>
      <c r="H6201">
        <v>6.7742499999999997E-2</v>
      </c>
      <c r="I6201">
        <v>0.199679</v>
      </c>
      <c r="J6201">
        <v>393.23</v>
      </c>
      <c r="K6201">
        <v>531.30100000000004</v>
      </c>
      <c r="L6201">
        <v>2.0056500000000002</v>
      </c>
      <c r="M6201">
        <v>1580.26</v>
      </c>
      <c r="N6201">
        <v>921.01700000000005</v>
      </c>
      <c r="O6201">
        <v>896.702</v>
      </c>
      <c r="P6201">
        <v>2903.09</v>
      </c>
    </row>
    <row r="6202" spans="1:16" x14ac:dyDescent="0.35">
      <c r="A6202">
        <v>6</v>
      </c>
      <c r="B6202">
        <v>0.81755599999999995</v>
      </c>
      <c r="C6202">
        <v>0.37918600000000002</v>
      </c>
      <c r="D6202">
        <v>9.2234300000000005E-2</v>
      </c>
      <c r="E6202">
        <v>4332.34</v>
      </c>
      <c r="F6202">
        <v>3942.95</v>
      </c>
      <c r="G6202">
        <v>21678.400000000001</v>
      </c>
      <c r="H6202">
        <v>9.2007000000000005E-2</v>
      </c>
      <c r="I6202">
        <v>0.199846</v>
      </c>
      <c r="J6202">
        <v>420.976</v>
      </c>
      <c r="K6202">
        <v>597.58600000000001</v>
      </c>
      <c r="L6202">
        <v>2.2565599999999999</v>
      </c>
      <c r="M6202">
        <v>1533.3</v>
      </c>
      <c r="N6202">
        <v>893.65300000000002</v>
      </c>
      <c r="O6202">
        <v>884.56399999999996</v>
      </c>
      <c r="P6202">
        <v>3942.95</v>
      </c>
    </row>
    <row r="6203" spans="1:16" x14ac:dyDescent="0.35">
      <c r="A6203">
        <v>7</v>
      </c>
      <c r="B6203">
        <v>0.63202100000000005</v>
      </c>
      <c r="C6203">
        <v>0.31279099999999999</v>
      </c>
      <c r="D6203">
        <v>0.123695</v>
      </c>
      <c r="E6203">
        <v>4305.1000000000004</v>
      </c>
      <c r="F6203">
        <v>5291.51</v>
      </c>
      <c r="G6203">
        <v>21693.4</v>
      </c>
      <c r="H6203">
        <v>0.123475</v>
      </c>
      <c r="I6203">
        <v>0.19845299999999999</v>
      </c>
      <c r="J6203">
        <v>440.09</v>
      </c>
      <c r="K6203">
        <v>653.149</v>
      </c>
      <c r="L6203">
        <v>2.4748199999999998</v>
      </c>
      <c r="M6203">
        <v>1477.87</v>
      </c>
      <c r="N6203">
        <v>861.34400000000005</v>
      </c>
      <c r="O6203">
        <v>870.17600000000004</v>
      </c>
      <c r="P6203">
        <v>5291.51</v>
      </c>
    </row>
    <row r="6204" spans="1:16" x14ac:dyDescent="0.35">
      <c r="A6204">
        <v>8</v>
      </c>
      <c r="B6204">
        <v>0.488591</v>
      </c>
      <c r="C6204">
        <v>0.25661800000000001</v>
      </c>
      <c r="D6204">
        <v>0.16350799999999999</v>
      </c>
      <c r="E6204">
        <v>4233.07</v>
      </c>
      <c r="F6204">
        <v>6998.15</v>
      </c>
      <c r="G6204">
        <v>21704.1</v>
      </c>
      <c r="H6204">
        <v>0.163299</v>
      </c>
      <c r="I6204">
        <v>0.19503599999999999</v>
      </c>
      <c r="J6204">
        <v>448.577</v>
      </c>
      <c r="K6204">
        <v>693.947</v>
      </c>
      <c r="L6204">
        <v>2.6427700000000001</v>
      </c>
      <c r="M6204">
        <v>1413.23</v>
      </c>
      <c r="N6204">
        <v>823.66800000000001</v>
      </c>
      <c r="O6204">
        <v>851.005</v>
      </c>
      <c r="P6204">
        <v>6998.15</v>
      </c>
    </row>
    <row r="6205" spans="1:16" x14ac:dyDescent="0.35">
      <c r="A6205">
        <v>9</v>
      </c>
      <c r="B6205">
        <v>0.37770999999999999</v>
      </c>
      <c r="C6205">
        <v>0.20915600000000001</v>
      </c>
      <c r="D6205">
        <v>0.21235200000000001</v>
      </c>
      <c r="E6205">
        <v>4106.2700000000004</v>
      </c>
      <c r="F6205">
        <v>9091.86</v>
      </c>
      <c r="G6205">
        <v>21711.7</v>
      </c>
      <c r="H6205">
        <v>0.21215500000000001</v>
      </c>
      <c r="I6205">
        <v>0.18912699999999999</v>
      </c>
      <c r="J6205">
        <v>445.14299999999997</v>
      </c>
      <c r="K6205">
        <v>716.54899999999998</v>
      </c>
      <c r="L6205">
        <v>2.7442799999999998</v>
      </c>
      <c r="M6205">
        <v>1337.89</v>
      </c>
      <c r="N6205">
        <v>779.75800000000004</v>
      </c>
      <c r="O6205">
        <v>824.19299999999998</v>
      </c>
      <c r="P6205">
        <v>9091.86</v>
      </c>
    </row>
    <row r="6206" spans="1:16" x14ac:dyDescent="0.35">
      <c r="A6206">
        <v>10</v>
      </c>
      <c r="B6206">
        <v>0.291993</v>
      </c>
      <c r="C6206">
        <v>0.16925499999999999</v>
      </c>
      <c r="D6206">
        <v>0.27008399999999999</v>
      </c>
      <c r="E6206">
        <v>3917.6</v>
      </c>
      <c r="F6206">
        <v>11566.6</v>
      </c>
      <c r="G6206">
        <v>21717.200000000001</v>
      </c>
      <c r="H6206">
        <v>0.26990199999999998</v>
      </c>
      <c r="I6206">
        <v>0.180392</v>
      </c>
      <c r="J6206">
        <v>429.613</v>
      </c>
      <c r="K6206">
        <v>718.68700000000001</v>
      </c>
      <c r="L6206">
        <v>2.7676099999999999</v>
      </c>
      <c r="M6206">
        <v>1250.46</v>
      </c>
      <c r="N6206">
        <v>728.8</v>
      </c>
      <c r="O6206">
        <v>787.27499999999998</v>
      </c>
      <c r="P6206">
        <v>11566.6</v>
      </c>
    </row>
    <row r="6207" spans="1:16" x14ac:dyDescent="0.35">
      <c r="A6207">
        <v>11</v>
      </c>
      <c r="B6207">
        <v>0.22572900000000001</v>
      </c>
      <c r="C6207">
        <v>0.13597899999999999</v>
      </c>
      <c r="D6207">
        <v>0.33551199999999998</v>
      </c>
      <c r="E6207">
        <v>3666.01</v>
      </c>
      <c r="F6207">
        <v>14371.2</v>
      </c>
      <c r="G6207">
        <v>21721.1</v>
      </c>
      <c r="H6207">
        <v>0.335345</v>
      </c>
      <c r="I6207">
        <v>0.16877600000000001</v>
      </c>
      <c r="J6207">
        <v>403.14400000000001</v>
      </c>
      <c r="K6207">
        <v>699.86900000000003</v>
      </c>
      <c r="L6207">
        <v>2.7084600000000001</v>
      </c>
      <c r="M6207">
        <v>1150.67</v>
      </c>
      <c r="N6207">
        <v>670.64400000000001</v>
      </c>
      <c r="O6207">
        <v>738.976</v>
      </c>
      <c r="P6207">
        <v>14371.2</v>
      </c>
    </row>
    <row r="6208" spans="1:16" x14ac:dyDescent="0.35">
      <c r="A6208">
        <v>12</v>
      </c>
      <c r="B6208">
        <v>0.17450199999999999</v>
      </c>
      <c r="C6208">
        <v>0.108504</v>
      </c>
      <c r="D6208">
        <v>0.40640399999999999</v>
      </c>
      <c r="E6208">
        <v>3358.6</v>
      </c>
      <c r="F6208">
        <v>17410</v>
      </c>
      <c r="G6208">
        <v>21723.9</v>
      </c>
      <c r="H6208">
        <v>0.40625499999999998</v>
      </c>
      <c r="I6208">
        <v>0.15460399999999999</v>
      </c>
      <c r="J6208">
        <v>368.08</v>
      </c>
      <c r="K6208">
        <v>661.77099999999996</v>
      </c>
      <c r="L6208">
        <v>2.5718100000000002</v>
      </c>
      <c r="M6208">
        <v>1040.17</v>
      </c>
      <c r="N6208">
        <v>606.23800000000006</v>
      </c>
      <c r="O6208">
        <v>679.77800000000002</v>
      </c>
      <c r="P6208">
        <v>17410</v>
      </c>
    </row>
    <row r="6209" spans="1:16" x14ac:dyDescent="0.35">
      <c r="A6209">
        <v>13</v>
      </c>
      <c r="B6209">
        <v>0.13490099999999999</v>
      </c>
      <c r="C6209">
        <v>8.6055300000000001E-2</v>
      </c>
      <c r="D6209">
        <v>0.47980099999999998</v>
      </c>
      <c r="E6209">
        <v>3010.1</v>
      </c>
      <c r="F6209">
        <v>20556.2</v>
      </c>
      <c r="G6209">
        <v>21726</v>
      </c>
      <c r="H6209">
        <v>0.47967100000000001</v>
      </c>
      <c r="I6209">
        <v>0.138548</v>
      </c>
      <c r="J6209">
        <v>327.495</v>
      </c>
      <c r="K6209">
        <v>608.10599999999999</v>
      </c>
      <c r="L6209">
        <v>2.3714599999999999</v>
      </c>
      <c r="M6209">
        <v>922.505</v>
      </c>
      <c r="N6209">
        <v>537.66200000000003</v>
      </c>
      <c r="O6209">
        <v>611.95899999999995</v>
      </c>
      <c r="P6209">
        <v>20556.2</v>
      </c>
    </row>
    <row r="6210" spans="1:16" x14ac:dyDescent="0.35">
      <c r="A6210">
        <v>14</v>
      </c>
      <c r="B6210">
        <v>0.104286</v>
      </c>
      <c r="C6210">
        <v>6.7898E-2</v>
      </c>
      <c r="D6210">
        <v>0.55252400000000002</v>
      </c>
      <c r="E6210">
        <v>2640.05</v>
      </c>
      <c r="F6210">
        <v>23673.599999999999</v>
      </c>
      <c r="G6210">
        <v>21727.5</v>
      </c>
      <c r="H6210">
        <v>0.55241200000000001</v>
      </c>
      <c r="I6210">
        <v>0.121507</v>
      </c>
      <c r="J6210">
        <v>284.59500000000003</v>
      </c>
      <c r="K6210">
        <v>543.952</v>
      </c>
      <c r="L6210">
        <v>2.1272099999999998</v>
      </c>
      <c r="M6210">
        <v>802.54700000000003</v>
      </c>
      <c r="N6210">
        <v>467.74700000000001</v>
      </c>
      <c r="O6210">
        <v>539.08199999999999</v>
      </c>
      <c r="P6210">
        <v>23673.599999999999</v>
      </c>
    </row>
    <row r="6211" spans="1:16" x14ac:dyDescent="0.35">
      <c r="A6211">
        <v>15</v>
      </c>
      <c r="B6211">
        <v>8.0619800000000005E-2</v>
      </c>
      <c r="C6211">
        <v>5.3342199999999999E-2</v>
      </c>
      <c r="D6211">
        <v>0.621699</v>
      </c>
      <c r="E6211">
        <v>2268.88</v>
      </c>
      <c r="F6211">
        <v>26638.799999999999</v>
      </c>
      <c r="G6211">
        <v>21728.6</v>
      </c>
      <c r="H6211">
        <v>0.62160400000000005</v>
      </c>
      <c r="I6211">
        <v>0.104419</v>
      </c>
      <c r="J6211">
        <v>242.2</v>
      </c>
      <c r="K6211">
        <v>474.76299999999998</v>
      </c>
      <c r="L6211">
        <v>1.8607400000000001</v>
      </c>
      <c r="M6211">
        <v>685.41399999999999</v>
      </c>
      <c r="N6211">
        <v>399.47800000000001</v>
      </c>
      <c r="O6211">
        <v>465.16</v>
      </c>
      <c r="P6211">
        <v>26638.799999999999</v>
      </c>
    </row>
    <row r="6212" spans="1:16" x14ac:dyDescent="0.35">
      <c r="A6212">
        <v>16</v>
      </c>
      <c r="B6212">
        <v>6.2323999999999997E-2</v>
      </c>
      <c r="C6212">
        <v>4.1761300000000001E-2</v>
      </c>
      <c r="D6212">
        <v>0.68513500000000005</v>
      </c>
      <c r="E6212">
        <v>1914.32</v>
      </c>
      <c r="F6212">
        <v>29358</v>
      </c>
      <c r="G6212">
        <v>21729.4</v>
      </c>
      <c r="H6212">
        <v>0.685056</v>
      </c>
      <c r="I6212">
        <v>8.8098099999999999E-2</v>
      </c>
      <c r="J6212">
        <v>202.43199999999999</v>
      </c>
      <c r="K6212">
        <v>405.45600000000002</v>
      </c>
      <c r="L6212">
        <v>1.5918699999999999</v>
      </c>
      <c r="M6212">
        <v>575.53700000000003</v>
      </c>
      <c r="N6212">
        <v>335.43900000000002</v>
      </c>
      <c r="O6212">
        <v>393.863</v>
      </c>
      <c r="P6212">
        <v>29358</v>
      </c>
    </row>
    <row r="6213" spans="1:16" x14ac:dyDescent="0.35">
      <c r="A6213">
        <v>17</v>
      </c>
      <c r="B6213">
        <v>4.8180300000000002E-2</v>
      </c>
      <c r="C6213">
        <v>3.26042E-2</v>
      </c>
      <c r="D6213">
        <v>0.74148800000000004</v>
      </c>
      <c r="E6213">
        <v>1589.31</v>
      </c>
      <c r="F6213">
        <v>31773.599999999999</v>
      </c>
      <c r="G6213">
        <v>21730</v>
      </c>
      <c r="H6213">
        <v>0.74142300000000005</v>
      </c>
      <c r="I6213">
        <v>7.3138800000000004E-2</v>
      </c>
      <c r="J6213">
        <v>166.63</v>
      </c>
      <c r="K6213">
        <v>339.822</v>
      </c>
      <c r="L6213">
        <v>1.33599</v>
      </c>
      <c r="M6213">
        <v>476.06900000000002</v>
      </c>
      <c r="N6213">
        <v>277.46600000000001</v>
      </c>
      <c r="O6213">
        <v>327.98200000000003</v>
      </c>
      <c r="P6213">
        <v>31773.599999999999</v>
      </c>
    </row>
    <row r="6214" spans="1:16" x14ac:dyDescent="0.35">
      <c r="A6214">
        <v>18</v>
      </c>
      <c r="B6214">
        <v>3.7246300000000003E-2</v>
      </c>
      <c r="C6214">
        <v>2.53993E-2</v>
      </c>
      <c r="D6214">
        <v>0.790211</v>
      </c>
      <c r="E6214">
        <v>1301.4100000000001</v>
      </c>
      <c r="F6214">
        <v>33862.199999999997</v>
      </c>
      <c r="G6214">
        <v>21730.5</v>
      </c>
      <c r="H6214">
        <v>0.79015899999999994</v>
      </c>
      <c r="I6214">
        <v>5.9888499999999997E-2</v>
      </c>
      <c r="J6214">
        <v>135.43100000000001</v>
      </c>
      <c r="K6214">
        <v>280.32799999999997</v>
      </c>
      <c r="L6214">
        <v>1.1032500000000001</v>
      </c>
      <c r="M6214">
        <v>388.73399999999998</v>
      </c>
      <c r="N6214">
        <v>226.565</v>
      </c>
      <c r="O6214">
        <v>269.24400000000003</v>
      </c>
      <c r="P6214">
        <v>33862.199999999997</v>
      </c>
    </row>
    <row r="6215" spans="1:16" x14ac:dyDescent="0.35">
      <c r="A6215">
        <v>19</v>
      </c>
      <c r="B6215">
        <v>2.8793699999999998E-2</v>
      </c>
      <c r="C6215">
        <v>1.9752700000000002E-2</v>
      </c>
      <c r="D6215">
        <v>0.83140000000000003</v>
      </c>
      <c r="E6215">
        <v>1053.44</v>
      </c>
      <c r="F6215">
        <v>35627.699999999997</v>
      </c>
      <c r="G6215">
        <v>21730.799999999999</v>
      </c>
      <c r="H6215">
        <v>0.83135800000000004</v>
      </c>
      <c r="I6215">
        <v>4.84768E-2</v>
      </c>
      <c r="J6215">
        <v>108.937</v>
      </c>
      <c r="K6215">
        <v>228.22399999999999</v>
      </c>
      <c r="L6215">
        <v>0.89892099999999997</v>
      </c>
      <c r="M6215">
        <v>313.98700000000002</v>
      </c>
      <c r="N6215">
        <v>183</v>
      </c>
      <c r="O6215">
        <v>218.39099999999999</v>
      </c>
      <c r="P6215">
        <v>35627.699999999997</v>
      </c>
    </row>
    <row r="6216" spans="1:16" x14ac:dyDescent="0.35">
      <c r="A6216">
        <v>20</v>
      </c>
      <c r="B6216">
        <v>2.2259299999999999E-2</v>
      </c>
      <c r="C6216">
        <v>1.53408E-2</v>
      </c>
      <c r="D6216">
        <v>0.86558199999999996</v>
      </c>
      <c r="E6216">
        <v>844.67200000000003</v>
      </c>
      <c r="F6216">
        <v>37093</v>
      </c>
      <c r="G6216">
        <v>21731.1</v>
      </c>
      <c r="H6216">
        <v>0.86554900000000001</v>
      </c>
      <c r="I6216">
        <v>3.8869399999999998E-2</v>
      </c>
      <c r="J6216">
        <v>86.893600000000006</v>
      </c>
      <c r="K6216">
        <v>183.816</v>
      </c>
      <c r="L6216">
        <v>0.72446299999999997</v>
      </c>
      <c r="M6216">
        <v>251.345</v>
      </c>
      <c r="N6216">
        <v>146.49100000000001</v>
      </c>
      <c r="O6216">
        <v>175.40199999999999</v>
      </c>
      <c r="P6216">
        <v>37093</v>
      </c>
    </row>
    <row r="6217" spans="1:16" x14ac:dyDescent="0.35">
      <c r="A6217">
        <v>21</v>
      </c>
      <c r="B6217">
        <v>1.7207799999999999E-2</v>
      </c>
      <c r="C6217">
        <v>1.19019E-2</v>
      </c>
      <c r="D6217">
        <v>0.89352699999999996</v>
      </c>
      <c r="E6217">
        <v>672.08699999999999</v>
      </c>
      <c r="F6217">
        <v>38290.800000000003</v>
      </c>
      <c r="G6217">
        <v>21731.200000000001</v>
      </c>
      <c r="H6217">
        <v>0.89350099999999999</v>
      </c>
      <c r="I6217">
        <v>3.0927199999999998E-2</v>
      </c>
      <c r="J6217">
        <v>68.846000000000004</v>
      </c>
      <c r="K6217">
        <v>146.767</v>
      </c>
      <c r="L6217">
        <v>0.57872699999999999</v>
      </c>
      <c r="M6217">
        <v>199.73500000000001</v>
      </c>
      <c r="N6217">
        <v>116.411</v>
      </c>
      <c r="O6217">
        <v>139.74799999999999</v>
      </c>
      <c r="P6217">
        <v>38290.800000000003</v>
      </c>
    </row>
    <row r="6218" spans="1:16" x14ac:dyDescent="0.35">
      <c r="A6218">
        <v>22</v>
      </c>
      <c r="B6218">
        <v>1.3302700000000001E-2</v>
      </c>
      <c r="C6218">
        <v>9.2264800000000004E-3</v>
      </c>
      <c r="D6218">
        <v>0.91610100000000005</v>
      </c>
      <c r="E6218">
        <v>531.471</v>
      </c>
      <c r="F6218">
        <v>39258.5</v>
      </c>
      <c r="G6218">
        <v>21731.4</v>
      </c>
      <c r="H6218">
        <v>0.91608000000000001</v>
      </c>
      <c r="I6218">
        <v>2.44564E-2</v>
      </c>
      <c r="J6218">
        <v>54.256</v>
      </c>
      <c r="K6218">
        <v>116.373</v>
      </c>
      <c r="L6218">
        <v>0.45905200000000002</v>
      </c>
      <c r="M6218">
        <v>157.792</v>
      </c>
      <c r="N6218">
        <v>91.965400000000002</v>
      </c>
      <c r="O6218">
        <v>110.626</v>
      </c>
      <c r="P6218">
        <v>39258.5</v>
      </c>
    </row>
    <row r="6219" spans="1:16" x14ac:dyDescent="0.35">
      <c r="A6219">
        <v>23</v>
      </c>
      <c r="B6219">
        <v>1.0283799999999999E-2</v>
      </c>
      <c r="C6219">
        <v>7.1479600000000001E-3</v>
      </c>
      <c r="D6219">
        <v>0.93416200000000005</v>
      </c>
      <c r="E6219">
        <v>418.214</v>
      </c>
      <c r="F6219">
        <v>40032.699999999997</v>
      </c>
      <c r="G6219">
        <v>21731.5</v>
      </c>
      <c r="H6219">
        <v>0.93414600000000003</v>
      </c>
      <c r="I6219">
        <v>1.9244600000000001E-2</v>
      </c>
      <c r="J6219">
        <v>42.577800000000003</v>
      </c>
      <c r="K6219">
        <v>91.765600000000006</v>
      </c>
      <c r="L6219">
        <v>0.36208800000000002</v>
      </c>
      <c r="M6219">
        <v>124.072</v>
      </c>
      <c r="N6219">
        <v>72.312899999999999</v>
      </c>
      <c r="O6219">
        <v>87.123400000000004</v>
      </c>
      <c r="P6219">
        <v>40032.699999999997</v>
      </c>
    </row>
    <row r="6220" spans="1:16" x14ac:dyDescent="0.35">
      <c r="A6220">
        <v>24</v>
      </c>
      <c r="B6220">
        <v>7.9499700000000006E-3</v>
      </c>
      <c r="C6220">
        <v>5.53499E-3</v>
      </c>
      <c r="D6220">
        <v>0.94850500000000004</v>
      </c>
      <c r="E6220">
        <v>327.815</v>
      </c>
      <c r="F6220">
        <v>40647.5</v>
      </c>
      <c r="G6220">
        <v>21731.599999999999</v>
      </c>
      <c r="H6220">
        <v>0.948492</v>
      </c>
      <c r="I6220">
        <v>1.5084699999999999E-2</v>
      </c>
      <c r="J6220">
        <v>33.302399999999999</v>
      </c>
      <c r="K6220">
        <v>72.046400000000006</v>
      </c>
      <c r="L6220">
        <v>0.28434399999999999</v>
      </c>
      <c r="M6220">
        <v>97.197000000000003</v>
      </c>
      <c r="N6220">
        <v>56.649099999999997</v>
      </c>
      <c r="O6220">
        <v>68.335499999999996</v>
      </c>
      <c r="P6220">
        <v>40647.5</v>
      </c>
    </row>
    <row r="6221" spans="1:16" x14ac:dyDescent="0.35">
      <c r="A6221">
        <v>25</v>
      </c>
      <c r="B6221">
        <v>6.1458199999999998E-3</v>
      </c>
      <c r="C6221">
        <v>4.2843899999999999E-3</v>
      </c>
      <c r="D6221">
        <v>0.95982699999999999</v>
      </c>
      <c r="E6221">
        <v>256.17</v>
      </c>
      <c r="F6221">
        <v>41132.800000000003</v>
      </c>
      <c r="G6221">
        <v>21731.7</v>
      </c>
      <c r="H6221">
        <v>0.95981700000000003</v>
      </c>
      <c r="I6221">
        <v>1.17879E-2</v>
      </c>
      <c r="J6221">
        <v>25.98</v>
      </c>
      <c r="K6221">
        <v>56.371200000000002</v>
      </c>
      <c r="L6221">
        <v>0.22251799999999999</v>
      </c>
      <c r="M6221">
        <v>75.920400000000001</v>
      </c>
      <c r="N6221">
        <v>44.2485</v>
      </c>
      <c r="O6221">
        <v>53.427799999999998</v>
      </c>
      <c r="P6221">
        <v>41132.800000000003</v>
      </c>
    </row>
    <row r="6222" spans="1:16" x14ac:dyDescent="0.35">
      <c r="A6222">
        <v>26</v>
      </c>
      <c r="B6222">
        <v>4.7510900000000003E-3</v>
      </c>
      <c r="C6222">
        <v>3.3153900000000001E-3</v>
      </c>
      <c r="D6222">
        <v>0.968723</v>
      </c>
      <c r="E6222">
        <v>199.70400000000001</v>
      </c>
      <c r="F6222">
        <v>41514.199999999997</v>
      </c>
      <c r="G6222">
        <v>21731.7</v>
      </c>
      <c r="H6222">
        <v>0.96871499999999999</v>
      </c>
      <c r="I6222">
        <v>9.1895399999999995E-3</v>
      </c>
      <c r="J6222">
        <v>20.226400000000002</v>
      </c>
      <c r="K6222">
        <v>43.988300000000002</v>
      </c>
      <c r="L6222">
        <v>0.17366100000000001</v>
      </c>
      <c r="M6222">
        <v>59.165300000000002</v>
      </c>
      <c r="N6222">
        <v>34.483199999999997</v>
      </c>
      <c r="O6222">
        <v>41.6676</v>
      </c>
      <c r="P6222">
        <v>41514.199999999997</v>
      </c>
    </row>
    <row r="6223" spans="1:16" x14ac:dyDescent="0.35">
      <c r="A6223">
        <v>27</v>
      </c>
      <c r="B6223">
        <v>3.6728799999999999E-3</v>
      </c>
      <c r="C6223">
        <v>2.5649700000000002E-3</v>
      </c>
      <c r="D6223">
        <v>0.97568699999999997</v>
      </c>
      <c r="E6223">
        <v>155.393</v>
      </c>
      <c r="F6223">
        <v>41812.699999999997</v>
      </c>
      <c r="G6223">
        <v>21731.8</v>
      </c>
      <c r="H6223">
        <v>0.97568100000000002</v>
      </c>
      <c r="I6223">
        <v>7.1505199999999996E-3</v>
      </c>
      <c r="J6223">
        <v>15.722200000000001</v>
      </c>
      <c r="K6223">
        <v>34.253700000000002</v>
      </c>
      <c r="L6223">
        <v>0.135244</v>
      </c>
      <c r="M6223">
        <v>46.025199999999998</v>
      </c>
      <c r="N6223">
        <v>26.8248</v>
      </c>
      <c r="O6223">
        <v>32.432200000000002</v>
      </c>
      <c r="P6223">
        <v>41812.699999999997</v>
      </c>
    </row>
    <row r="6224" spans="1:16" x14ac:dyDescent="0.35">
      <c r="A6224">
        <v>28</v>
      </c>
      <c r="B6224">
        <v>2.83936E-3</v>
      </c>
      <c r="C6224">
        <v>1.9840499999999998E-3</v>
      </c>
      <c r="D6224">
        <v>0.981124</v>
      </c>
      <c r="E6224">
        <v>120.738</v>
      </c>
      <c r="F6224">
        <v>42045.8</v>
      </c>
      <c r="G6224">
        <v>21731.8</v>
      </c>
      <c r="H6224">
        <v>0.98111999999999999</v>
      </c>
      <c r="I6224">
        <v>5.5557999999999996E-3</v>
      </c>
      <c r="J6224">
        <v>12.2059</v>
      </c>
      <c r="K6224">
        <v>26.63</v>
      </c>
      <c r="L6224">
        <v>0.105152</v>
      </c>
      <c r="M6224">
        <v>35.753300000000003</v>
      </c>
      <c r="N6224">
        <v>20.838000000000001</v>
      </c>
      <c r="O6224">
        <v>25.205200000000001</v>
      </c>
      <c r="P6224">
        <v>42045.8</v>
      </c>
    </row>
    <row r="6225" spans="1:16" x14ac:dyDescent="0.35">
      <c r="A6225">
        <v>29</v>
      </c>
      <c r="B6225">
        <v>2.1949999999999999E-3</v>
      </c>
      <c r="C6225">
        <v>1.5345000000000001E-3</v>
      </c>
      <c r="D6225">
        <v>0.98536000000000001</v>
      </c>
      <c r="E6225">
        <v>93.7042</v>
      </c>
      <c r="F6225">
        <v>42227.3</v>
      </c>
      <c r="G6225">
        <v>21731.8</v>
      </c>
      <c r="H6225">
        <v>0.98535600000000001</v>
      </c>
      <c r="I6225">
        <v>4.3118399999999999E-3</v>
      </c>
      <c r="J6225">
        <v>9.4670000000000005</v>
      </c>
      <c r="K6225">
        <v>20.6767</v>
      </c>
      <c r="L6225">
        <v>8.1649700000000006E-2</v>
      </c>
      <c r="M6225">
        <v>27.7437</v>
      </c>
      <c r="N6225">
        <v>16.169799999999999</v>
      </c>
      <c r="O6225">
        <v>19.5654</v>
      </c>
      <c r="P6225">
        <v>42227.3</v>
      </c>
    </row>
    <row r="6226" spans="1:16" x14ac:dyDescent="0.35">
      <c r="A6226">
        <v>30</v>
      </c>
      <c r="B6226">
        <v>1.6968700000000001E-3</v>
      </c>
      <c r="C6226">
        <v>1.1866800000000001E-3</v>
      </c>
      <c r="D6226">
        <v>0.988653</v>
      </c>
      <c r="E6226">
        <v>72.659400000000005</v>
      </c>
      <c r="F6226">
        <v>42368.5</v>
      </c>
      <c r="G6226">
        <v>21731.8</v>
      </c>
      <c r="H6226">
        <v>0.98865000000000003</v>
      </c>
      <c r="I6226">
        <v>3.34345E-3</v>
      </c>
      <c r="J6226">
        <v>7.3372299999999999</v>
      </c>
      <c r="K6226">
        <v>16.038599999999999</v>
      </c>
      <c r="L6226">
        <v>6.3337299999999999E-2</v>
      </c>
      <c r="M6226">
        <v>21.510100000000001</v>
      </c>
      <c r="N6226">
        <v>12.5367</v>
      </c>
      <c r="O6226">
        <v>15.173400000000001</v>
      </c>
      <c r="P6226">
        <v>42368.5</v>
      </c>
    </row>
    <row r="6227" spans="1:16" x14ac:dyDescent="0.35">
      <c r="A6227">
        <v>31</v>
      </c>
      <c r="B6227">
        <v>1.31178E-3</v>
      </c>
      <c r="C6227">
        <v>9.1763000000000001E-4</v>
      </c>
      <c r="D6227">
        <v>0.99121099999999995</v>
      </c>
      <c r="E6227">
        <v>56.302399999999999</v>
      </c>
      <c r="F6227">
        <v>42478.1</v>
      </c>
      <c r="G6227">
        <v>21731.8</v>
      </c>
      <c r="H6227">
        <v>0.99120799999999998</v>
      </c>
      <c r="I6227">
        <v>2.59078E-3</v>
      </c>
      <c r="J6227">
        <v>5.6833200000000001</v>
      </c>
      <c r="K6227">
        <v>12.4313</v>
      </c>
      <c r="L6227">
        <v>4.9093900000000003E-2</v>
      </c>
      <c r="M6227">
        <v>16.6662</v>
      </c>
      <c r="N6227">
        <v>9.7135400000000001</v>
      </c>
      <c r="O6227">
        <v>11.758900000000001</v>
      </c>
      <c r="P6227">
        <v>42478.1</v>
      </c>
    </row>
    <row r="6228" spans="1:16" x14ac:dyDescent="0.35">
      <c r="A6228">
        <v>32</v>
      </c>
      <c r="B6228">
        <v>1.01409E-3</v>
      </c>
      <c r="C6228">
        <v>7.0953499999999996E-4</v>
      </c>
      <c r="D6228">
        <v>0.99319500000000005</v>
      </c>
      <c r="E6228">
        <v>43.604500000000002</v>
      </c>
      <c r="F6228">
        <v>42563.199999999997</v>
      </c>
      <c r="G6228">
        <v>21731.9</v>
      </c>
      <c r="H6228">
        <v>0.99319299999999999</v>
      </c>
      <c r="I6228">
        <v>2.0064800000000002E-3</v>
      </c>
      <c r="J6228">
        <v>4.4002600000000003</v>
      </c>
      <c r="K6228">
        <v>9.6296900000000001</v>
      </c>
      <c r="L6228">
        <v>3.8030700000000001E-2</v>
      </c>
      <c r="M6228">
        <v>12.906499999999999</v>
      </c>
      <c r="N6228">
        <v>7.5222899999999999</v>
      </c>
      <c r="O6228">
        <v>9.1076999999999995</v>
      </c>
      <c r="P6228">
        <v>42563.199999999997</v>
      </c>
    </row>
    <row r="6229" spans="1:16" x14ac:dyDescent="0.35">
      <c r="A6229">
        <v>33</v>
      </c>
      <c r="B6229">
        <v>7.8395299999999999E-4</v>
      </c>
      <c r="C6229">
        <v>5.4860399999999995E-4</v>
      </c>
      <c r="D6229">
        <v>0.99473299999999998</v>
      </c>
      <c r="E6229">
        <v>33.756500000000003</v>
      </c>
      <c r="F6229">
        <v>42629.1</v>
      </c>
      <c r="G6229">
        <v>21731.9</v>
      </c>
      <c r="H6229">
        <v>0.99473199999999995</v>
      </c>
      <c r="I6229">
        <v>1.55332E-3</v>
      </c>
      <c r="J6229">
        <v>3.4056899999999999</v>
      </c>
      <c r="K6229">
        <v>7.4560300000000002</v>
      </c>
      <c r="L6229">
        <v>2.9446900000000002E-2</v>
      </c>
      <c r="M6229">
        <v>9.9910399999999999</v>
      </c>
      <c r="N6229">
        <v>5.8230599999999999</v>
      </c>
      <c r="O6229">
        <v>7.0512100000000002</v>
      </c>
      <c r="P6229">
        <v>42629.1</v>
      </c>
    </row>
    <row r="6230" spans="1:16" x14ac:dyDescent="0.35">
      <c r="A6230">
        <v>34</v>
      </c>
      <c r="B6230">
        <v>6.0604300000000001E-4</v>
      </c>
      <c r="C6230">
        <v>4.24158E-4</v>
      </c>
      <c r="D6230">
        <v>0.99592499999999995</v>
      </c>
      <c r="E6230">
        <v>26.124300000000002</v>
      </c>
      <c r="F6230">
        <v>42680.2</v>
      </c>
      <c r="G6230">
        <v>21731.9</v>
      </c>
      <c r="H6230">
        <v>0.995923</v>
      </c>
      <c r="I6230">
        <v>1.2021200000000001E-3</v>
      </c>
      <c r="J6230">
        <v>2.6352099999999998</v>
      </c>
      <c r="K6230">
        <v>5.7709700000000002</v>
      </c>
      <c r="L6230">
        <v>2.2792300000000001E-2</v>
      </c>
      <c r="M6230">
        <v>7.73177</v>
      </c>
      <c r="N6230">
        <v>4.5062899999999999</v>
      </c>
      <c r="O6230">
        <v>5.4572399999999996</v>
      </c>
      <c r="P6230">
        <v>42680.2</v>
      </c>
    </row>
    <row r="6231" spans="1:16" x14ac:dyDescent="0.35">
      <c r="A6231">
        <v>35</v>
      </c>
      <c r="B6231">
        <v>4.6850800000000002E-4</v>
      </c>
      <c r="C6231">
        <v>3.2793200000000002E-4</v>
      </c>
      <c r="D6231">
        <v>0.99684700000000004</v>
      </c>
      <c r="E6231">
        <v>20.212700000000002</v>
      </c>
      <c r="F6231">
        <v>42719.7</v>
      </c>
      <c r="G6231">
        <v>21731.9</v>
      </c>
      <c r="H6231">
        <v>0.99684600000000001</v>
      </c>
      <c r="I6231">
        <v>9.3009400000000002E-4</v>
      </c>
      <c r="J6231">
        <v>2.0386199999999999</v>
      </c>
      <c r="K6231">
        <v>4.4654999999999996</v>
      </c>
      <c r="L6231">
        <v>1.7636599999999999E-2</v>
      </c>
      <c r="M6231">
        <v>5.9819699999999996</v>
      </c>
      <c r="N6231">
        <v>3.4864600000000001</v>
      </c>
      <c r="O6231">
        <v>4.2225099999999998</v>
      </c>
      <c r="P6231">
        <v>42719.7</v>
      </c>
    </row>
    <row r="6232" spans="1:16" x14ac:dyDescent="0.35">
      <c r="A6232">
        <v>36</v>
      </c>
      <c r="B6232">
        <v>3.6218600000000002E-4</v>
      </c>
      <c r="C6232">
        <v>2.5353099999999998E-4</v>
      </c>
      <c r="D6232">
        <v>0.99756100000000003</v>
      </c>
      <c r="E6232">
        <v>15.6358</v>
      </c>
      <c r="F6232">
        <v>42750.3</v>
      </c>
      <c r="G6232">
        <v>21731.9</v>
      </c>
      <c r="H6232">
        <v>0.99756100000000003</v>
      </c>
      <c r="I6232">
        <v>7.1948800000000001E-4</v>
      </c>
      <c r="J6232">
        <v>1.57684</v>
      </c>
      <c r="K6232">
        <v>3.4546100000000002</v>
      </c>
      <c r="L6232">
        <v>1.36442E-2</v>
      </c>
      <c r="M6232">
        <v>4.6273200000000001</v>
      </c>
      <c r="N6232">
        <v>2.69693</v>
      </c>
      <c r="O6232">
        <v>3.2664900000000001</v>
      </c>
      <c r="P6232">
        <v>42750.3</v>
      </c>
    </row>
    <row r="6233" spans="1:16" x14ac:dyDescent="0.35">
      <c r="A6233">
        <v>37</v>
      </c>
      <c r="B6233">
        <v>2.7999200000000001E-4</v>
      </c>
      <c r="C6233">
        <v>1.9600600000000001E-4</v>
      </c>
      <c r="D6233">
        <v>0.99811399999999995</v>
      </c>
      <c r="E6233">
        <v>12.0936</v>
      </c>
      <c r="F6233">
        <v>42774</v>
      </c>
      <c r="G6233">
        <v>21731.9</v>
      </c>
      <c r="H6233">
        <v>0.99811300000000003</v>
      </c>
      <c r="I6233">
        <v>5.5648899999999996E-4</v>
      </c>
      <c r="J6233">
        <v>1.2195100000000001</v>
      </c>
      <c r="K6233">
        <v>2.6721300000000001</v>
      </c>
      <c r="L6233">
        <v>1.05538E-2</v>
      </c>
      <c r="M6233">
        <v>3.5789300000000002</v>
      </c>
      <c r="N6233">
        <v>2.0859000000000001</v>
      </c>
      <c r="O6233">
        <v>2.5265300000000002</v>
      </c>
      <c r="P6233">
        <v>42774</v>
      </c>
    </row>
    <row r="6234" spans="1:16" x14ac:dyDescent="0.35">
      <c r="A6234">
        <v>38</v>
      </c>
      <c r="B6234">
        <v>2.1645099999999999E-4</v>
      </c>
      <c r="C6234">
        <v>1.5153200000000001E-4</v>
      </c>
      <c r="D6234">
        <v>0.99854100000000001</v>
      </c>
      <c r="E6234">
        <v>9.3527000000000005</v>
      </c>
      <c r="F6234">
        <v>42792.3</v>
      </c>
      <c r="G6234">
        <v>21731.9</v>
      </c>
      <c r="H6234">
        <v>0.99854100000000001</v>
      </c>
      <c r="I6234">
        <v>4.3036799999999998E-4</v>
      </c>
      <c r="J6234">
        <v>0.94306000000000001</v>
      </c>
      <c r="K6234">
        <v>2.0666199999999999</v>
      </c>
      <c r="L6234">
        <v>8.1623500000000005E-3</v>
      </c>
      <c r="M6234">
        <v>2.7677700000000001</v>
      </c>
      <c r="N6234">
        <v>1.61313</v>
      </c>
      <c r="O6234">
        <v>1.9539599999999999</v>
      </c>
      <c r="P6234">
        <v>42792.3</v>
      </c>
    </row>
    <row r="6235" spans="1:16" x14ac:dyDescent="0.35">
      <c r="A6235">
        <v>39</v>
      </c>
      <c r="B6235">
        <v>1.67329E-4</v>
      </c>
      <c r="C6235">
        <v>1.1714699999999999E-4</v>
      </c>
      <c r="D6235">
        <v>0.99887199999999998</v>
      </c>
      <c r="E6235">
        <v>7.2323899999999997</v>
      </c>
      <c r="F6235">
        <v>42806.5</v>
      </c>
      <c r="G6235">
        <v>21731.9</v>
      </c>
      <c r="H6235">
        <v>0.99887199999999998</v>
      </c>
      <c r="I6235">
        <v>3.3280099999999997E-4</v>
      </c>
      <c r="J6235">
        <v>0.72922699999999996</v>
      </c>
      <c r="K6235">
        <v>1.59816</v>
      </c>
      <c r="L6235">
        <v>6.3121399999999999E-3</v>
      </c>
      <c r="M6235">
        <v>2.1402700000000001</v>
      </c>
      <c r="N6235">
        <v>1.2474099999999999</v>
      </c>
      <c r="O6235">
        <v>1.51101</v>
      </c>
      <c r="P6235">
        <v>42806.5</v>
      </c>
    </row>
    <row r="6236" spans="1:16" x14ac:dyDescent="0.35">
      <c r="A6236">
        <v>40</v>
      </c>
      <c r="B6236">
        <v>1.2935600000000001E-4</v>
      </c>
      <c r="C6236" s="2">
        <v>9.0564500000000003E-5</v>
      </c>
      <c r="D6236">
        <v>0.99912800000000002</v>
      </c>
      <c r="E6236">
        <v>5.5923800000000004</v>
      </c>
      <c r="F6236">
        <v>42817.5</v>
      </c>
      <c r="G6236">
        <v>21731.9</v>
      </c>
      <c r="H6236">
        <v>0.99912800000000002</v>
      </c>
      <c r="I6236">
        <v>2.5733499999999997E-4</v>
      </c>
      <c r="J6236">
        <v>0.56384699999999999</v>
      </c>
      <c r="K6236">
        <v>1.2357899999999999</v>
      </c>
      <c r="L6236">
        <v>4.8809600000000002E-3</v>
      </c>
      <c r="M6236">
        <v>1.65493</v>
      </c>
      <c r="N6236">
        <v>0.96454099999999998</v>
      </c>
      <c r="O6236">
        <v>1.16839</v>
      </c>
      <c r="P6236">
        <v>42817.5</v>
      </c>
    </row>
    <row r="6237" spans="1:16" x14ac:dyDescent="0.35">
      <c r="A6237">
        <v>1</v>
      </c>
      <c r="B6237">
        <v>1E-4</v>
      </c>
      <c r="C6237" s="2">
        <v>7.0013399999999996E-5</v>
      </c>
      <c r="D6237">
        <v>0.99932600000000005</v>
      </c>
      <c r="E6237">
        <v>4.3240299999999996</v>
      </c>
      <c r="F6237">
        <v>42826</v>
      </c>
      <c r="G6237">
        <v>21731.9</v>
      </c>
      <c r="H6237">
        <v>0.99932600000000005</v>
      </c>
      <c r="I6237">
        <v>1.9897200000000001E-4</v>
      </c>
      <c r="J6237">
        <v>0.43595400000000001</v>
      </c>
      <c r="K6237">
        <v>0.95553600000000005</v>
      </c>
      <c r="L6237">
        <v>3.7740500000000001E-3</v>
      </c>
      <c r="M6237">
        <v>1.27959</v>
      </c>
      <c r="N6237">
        <v>0.74577800000000005</v>
      </c>
      <c r="O6237">
        <v>0.90340399999999998</v>
      </c>
      <c r="P6237">
        <v>42826</v>
      </c>
    </row>
    <row r="6238" spans="1:16" x14ac:dyDescent="0.35">
      <c r="A6238">
        <v>2</v>
      </c>
      <c r="B6238">
        <v>7.6024900000000006E-2</v>
      </c>
      <c r="C6238">
        <v>5.0461199999999998E-2</v>
      </c>
      <c r="D6238">
        <v>0.63672899999999999</v>
      </c>
      <c r="E6238">
        <v>2186.0300000000002</v>
      </c>
      <c r="F6238">
        <v>27283</v>
      </c>
      <c r="G6238">
        <v>21728.799999999999</v>
      </c>
      <c r="H6238">
        <v>0.63663800000000004</v>
      </c>
      <c r="I6238">
        <v>0.100605</v>
      </c>
      <c r="J6238">
        <v>232.84100000000001</v>
      </c>
      <c r="K6238">
        <v>458.815</v>
      </c>
      <c r="L6238">
        <v>1.7990200000000001</v>
      </c>
      <c r="M6238">
        <v>659.58799999999997</v>
      </c>
      <c r="N6238">
        <v>384.42599999999999</v>
      </c>
      <c r="O6238">
        <v>448.55700000000002</v>
      </c>
      <c r="P6238">
        <v>27283</v>
      </c>
    </row>
    <row r="6239" spans="1:16" x14ac:dyDescent="0.35">
      <c r="A6239">
        <v>3</v>
      </c>
      <c r="B6239">
        <v>0.15195</v>
      </c>
      <c r="C6239">
        <v>9.5857499999999998E-2</v>
      </c>
      <c r="D6239">
        <v>0.44575700000000001</v>
      </c>
      <c r="E6239">
        <v>3175.16</v>
      </c>
      <c r="F6239">
        <v>19096.900000000001</v>
      </c>
      <c r="G6239">
        <v>21725.1</v>
      </c>
      <c r="H6239">
        <v>0.44561899999999999</v>
      </c>
      <c r="I6239">
        <v>0.146152</v>
      </c>
      <c r="J6239">
        <v>346.738</v>
      </c>
      <c r="K6239">
        <v>634.55100000000004</v>
      </c>
      <c r="L6239">
        <v>2.47085</v>
      </c>
      <c r="M6239">
        <v>977.50599999999997</v>
      </c>
      <c r="N6239">
        <v>569.71799999999996</v>
      </c>
      <c r="O6239">
        <v>644.18100000000004</v>
      </c>
      <c r="P6239">
        <v>19096.900000000001</v>
      </c>
    </row>
    <row r="6240" spans="1:16" x14ac:dyDescent="0.35">
      <c r="A6240">
        <v>4</v>
      </c>
      <c r="B6240">
        <v>0.22787499999999999</v>
      </c>
      <c r="C6240">
        <v>0.13709499999999999</v>
      </c>
      <c r="D6240">
        <v>0.33299299999999998</v>
      </c>
      <c r="E6240">
        <v>3676.32</v>
      </c>
      <c r="F6240">
        <v>14263.2</v>
      </c>
      <c r="G6240">
        <v>21721</v>
      </c>
      <c r="H6240">
        <v>0.33282600000000001</v>
      </c>
      <c r="I6240">
        <v>0.16925200000000001</v>
      </c>
      <c r="J6240">
        <v>404.28699999999998</v>
      </c>
      <c r="K6240">
        <v>700.91899999999998</v>
      </c>
      <c r="L6240">
        <v>2.7120600000000001</v>
      </c>
      <c r="M6240">
        <v>1154.55</v>
      </c>
      <c r="N6240">
        <v>672.90200000000004</v>
      </c>
      <c r="O6240">
        <v>740.95299999999997</v>
      </c>
      <c r="P6240">
        <v>14263.2</v>
      </c>
    </row>
    <row r="6241" spans="1:16" x14ac:dyDescent="0.35">
      <c r="A6241">
        <v>5</v>
      </c>
      <c r="B6241">
        <v>0.30380000000000001</v>
      </c>
      <c r="C6241">
        <v>0.17494599999999999</v>
      </c>
      <c r="D6241">
        <v>0.26064999999999999</v>
      </c>
      <c r="E6241">
        <v>3950.81</v>
      </c>
      <c r="F6241">
        <v>11162.2</v>
      </c>
      <c r="G6241">
        <v>21716.5</v>
      </c>
      <c r="H6241">
        <v>0.260465</v>
      </c>
      <c r="I6241">
        <v>0.18192700000000001</v>
      </c>
      <c r="J6241">
        <v>432.762</v>
      </c>
      <c r="K6241">
        <v>719.73400000000004</v>
      </c>
      <c r="L6241">
        <v>2.76938</v>
      </c>
      <c r="M6241">
        <v>1264.74</v>
      </c>
      <c r="N6241">
        <v>737.12400000000002</v>
      </c>
      <c r="O6241">
        <v>793.68799999999999</v>
      </c>
      <c r="P6241">
        <v>11162.2</v>
      </c>
    </row>
    <row r="6242" spans="1:16" x14ac:dyDescent="0.35">
      <c r="A6242">
        <v>6</v>
      </c>
      <c r="B6242">
        <v>0.37972400000000001</v>
      </c>
      <c r="C6242">
        <v>0.21005599999999999</v>
      </c>
      <c r="D6242">
        <v>0.21125099999999999</v>
      </c>
      <c r="E6242">
        <v>4109.5</v>
      </c>
      <c r="F6242">
        <v>9044.66</v>
      </c>
      <c r="G6242">
        <v>21711.599999999999</v>
      </c>
      <c r="H6242">
        <v>0.21105299999999999</v>
      </c>
      <c r="I6242">
        <v>0.189277</v>
      </c>
      <c r="J6242">
        <v>445.33800000000002</v>
      </c>
      <c r="K6242">
        <v>716.28300000000002</v>
      </c>
      <c r="L6242">
        <v>2.7429399999999999</v>
      </c>
      <c r="M6242">
        <v>1339.56</v>
      </c>
      <c r="N6242">
        <v>780.73400000000004</v>
      </c>
      <c r="O6242">
        <v>824.84299999999996</v>
      </c>
      <c r="P6242">
        <v>9044.66</v>
      </c>
    </row>
    <row r="6243" spans="1:16" x14ac:dyDescent="0.35">
      <c r="A6243">
        <v>7</v>
      </c>
      <c r="B6243">
        <v>0.45564900000000003</v>
      </c>
      <c r="C6243">
        <v>0.24293899999999999</v>
      </c>
      <c r="D6243">
        <v>0.17585000000000001</v>
      </c>
      <c r="E6243">
        <v>4204.47</v>
      </c>
      <c r="F6243">
        <v>7527.18</v>
      </c>
      <c r="G6243">
        <v>21706.400000000001</v>
      </c>
      <c r="H6243">
        <v>0.17564399999999999</v>
      </c>
      <c r="I6243">
        <v>0.19369700000000001</v>
      </c>
      <c r="J6243">
        <v>448.85399999999998</v>
      </c>
      <c r="K6243">
        <v>701.995</v>
      </c>
      <c r="L6243">
        <v>2.67746</v>
      </c>
      <c r="M6243">
        <v>1393.92</v>
      </c>
      <c r="N6243">
        <v>812.41700000000003</v>
      </c>
      <c r="O6243">
        <v>844.60599999999999</v>
      </c>
      <c r="P6243">
        <v>7527.18</v>
      </c>
    </row>
    <row r="6244" spans="1:16" x14ac:dyDescent="0.35">
      <c r="A6244">
        <v>8</v>
      </c>
      <c r="B6244">
        <v>0.53157399999999999</v>
      </c>
      <c r="C6244">
        <v>0.27399499999999999</v>
      </c>
      <c r="D6244">
        <v>0.14949100000000001</v>
      </c>
      <c r="E6244">
        <v>4262.2299999999996</v>
      </c>
      <c r="F6244">
        <v>6397.29</v>
      </c>
      <c r="G6244">
        <v>21700.9</v>
      </c>
      <c r="H6244">
        <v>0.14927799999999999</v>
      </c>
      <c r="I6244">
        <v>0.196408</v>
      </c>
      <c r="J6244">
        <v>447.06599999999997</v>
      </c>
      <c r="K6244">
        <v>682.43700000000001</v>
      </c>
      <c r="L6244">
        <v>2.5943499999999999</v>
      </c>
      <c r="M6244">
        <v>1435.5</v>
      </c>
      <c r="N6244">
        <v>836.65</v>
      </c>
      <c r="O6244">
        <v>857.98699999999997</v>
      </c>
      <c r="P6244">
        <v>6397.29</v>
      </c>
    </row>
    <row r="6245" spans="1:16" x14ac:dyDescent="0.35">
      <c r="A6245">
        <v>9</v>
      </c>
      <c r="B6245">
        <v>0.60749900000000001</v>
      </c>
      <c r="C6245">
        <v>0.303533</v>
      </c>
      <c r="D6245">
        <v>0.129248</v>
      </c>
      <c r="E6245">
        <v>4297.2</v>
      </c>
      <c r="F6245">
        <v>5529.56</v>
      </c>
      <c r="G6245">
        <v>21695.200000000001</v>
      </c>
      <c r="H6245">
        <v>0.12903000000000001</v>
      </c>
      <c r="I6245">
        <v>0.198071</v>
      </c>
      <c r="J6245">
        <v>442.12900000000002</v>
      </c>
      <c r="K6245">
        <v>660.47699999999998</v>
      </c>
      <c r="L6245">
        <v>2.5043500000000001</v>
      </c>
      <c r="M6245">
        <v>1468.56</v>
      </c>
      <c r="N6245">
        <v>855.91899999999998</v>
      </c>
      <c r="O6245">
        <v>867.61099999999999</v>
      </c>
      <c r="P6245">
        <v>5529.56</v>
      </c>
    </row>
    <row r="6246" spans="1:16" x14ac:dyDescent="0.35">
      <c r="A6246">
        <v>10</v>
      </c>
      <c r="B6246">
        <v>0.68342400000000003</v>
      </c>
      <c r="C6246">
        <v>0.33179799999999998</v>
      </c>
      <c r="D6246">
        <v>0.113301</v>
      </c>
      <c r="E6246">
        <v>4317.6400000000003</v>
      </c>
      <c r="F6246">
        <v>4845.9799999999996</v>
      </c>
      <c r="G6246">
        <v>21689.3</v>
      </c>
      <c r="H6246">
        <v>0.113079</v>
      </c>
      <c r="I6246">
        <v>0.19906799999999999</v>
      </c>
      <c r="J6246">
        <v>435.32499999999999</v>
      </c>
      <c r="K6246">
        <v>637.654</v>
      </c>
      <c r="L6246">
        <v>2.41303</v>
      </c>
      <c r="M6246">
        <v>1495.63</v>
      </c>
      <c r="N6246">
        <v>871.69500000000005</v>
      </c>
      <c r="O6246">
        <v>874.92499999999995</v>
      </c>
      <c r="P6246">
        <v>4845.9799999999996</v>
      </c>
    </row>
    <row r="6247" spans="1:16" x14ac:dyDescent="0.35">
      <c r="A6247">
        <v>11</v>
      </c>
      <c r="B6247">
        <v>0.75934900000000005</v>
      </c>
      <c r="C6247">
        <v>0.35898200000000002</v>
      </c>
      <c r="D6247">
        <v>0.100469</v>
      </c>
      <c r="E6247">
        <v>4328.51</v>
      </c>
      <c r="F6247">
        <v>4295.93</v>
      </c>
      <c r="G6247">
        <v>21683.200000000001</v>
      </c>
      <c r="H6247">
        <v>0.100244</v>
      </c>
      <c r="I6247">
        <v>0.199625</v>
      </c>
      <c r="J6247">
        <v>427.44</v>
      </c>
      <c r="K6247">
        <v>614.81100000000004</v>
      </c>
      <c r="L6247">
        <v>2.3233100000000002</v>
      </c>
      <c r="M6247">
        <v>1518.28</v>
      </c>
      <c r="N6247">
        <v>884.89499999999998</v>
      </c>
      <c r="O6247">
        <v>880.76499999999999</v>
      </c>
      <c r="P6247">
        <v>4295.93</v>
      </c>
    </row>
    <row r="6248" spans="1:16" x14ac:dyDescent="0.35">
      <c r="A6248">
        <v>12</v>
      </c>
      <c r="B6248">
        <v>0.83527399999999996</v>
      </c>
      <c r="C6248">
        <v>0.385237</v>
      </c>
      <c r="D6248">
        <v>8.9956499999999995E-2</v>
      </c>
      <c r="E6248">
        <v>4332.8999999999996</v>
      </c>
      <c r="F6248">
        <v>3845.31</v>
      </c>
      <c r="G6248">
        <v>21676.9</v>
      </c>
      <c r="H6248">
        <v>8.9728699999999995E-2</v>
      </c>
      <c r="I6248">
        <v>0.19988600000000001</v>
      </c>
      <c r="J6248">
        <v>418.964</v>
      </c>
      <c r="K6248">
        <v>592.41600000000005</v>
      </c>
      <c r="L6248">
        <v>2.2366700000000002</v>
      </c>
      <c r="M6248">
        <v>1537.54</v>
      </c>
      <c r="N6248">
        <v>896.11900000000003</v>
      </c>
      <c r="O6248">
        <v>885.63</v>
      </c>
      <c r="P6248">
        <v>3845.31</v>
      </c>
    </row>
    <row r="6249" spans="1:16" x14ac:dyDescent="0.35">
      <c r="A6249">
        <v>13</v>
      </c>
      <c r="B6249">
        <v>0.91119899999999998</v>
      </c>
      <c r="C6249">
        <v>0.41068900000000003</v>
      </c>
      <c r="D6249">
        <v>8.1211199999999997E-2</v>
      </c>
      <c r="E6249">
        <v>4332.8100000000004</v>
      </c>
      <c r="F6249">
        <v>3470.44</v>
      </c>
      <c r="G6249">
        <v>21670.400000000001</v>
      </c>
      <c r="H6249">
        <v>8.0981300000000006E-2</v>
      </c>
      <c r="I6249">
        <v>0.19994200000000001</v>
      </c>
      <c r="J6249">
        <v>410.21</v>
      </c>
      <c r="K6249">
        <v>570.72199999999998</v>
      </c>
      <c r="L6249">
        <v>2.1538200000000001</v>
      </c>
      <c r="M6249">
        <v>1554.12</v>
      </c>
      <c r="N6249">
        <v>905.78200000000004</v>
      </c>
      <c r="O6249">
        <v>889.82899999999995</v>
      </c>
      <c r="P6249">
        <v>3470.44</v>
      </c>
    </row>
    <row r="6250" spans="1:16" x14ac:dyDescent="0.35">
      <c r="A6250">
        <v>14</v>
      </c>
      <c r="B6250">
        <v>0.987124</v>
      </c>
      <c r="C6250">
        <v>0.43543999999999999</v>
      </c>
      <c r="D6250">
        <v>7.3839100000000005E-2</v>
      </c>
      <c r="E6250">
        <v>4329.5600000000004</v>
      </c>
      <c r="F6250">
        <v>3154.43</v>
      </c>
      <c r="G6250">
        <v>21663.7</v>
      </c>
      <c r="H6250">
        <v>7.3607300000000001E-2</v>
      </c>
      <c r="I6250">
        <v>0.199854</v>
      </c>
      <c r="J6250">
        <v>401.37900000000002</v>
      </c>
      <c r="K6250">
        <v>549.85900000000004</v>
      </c>
      <c r="L6250">
        <v>2.0750500000000001</v>
      </c>
      <c r="M6250">
        <v>1568.52</v>
      </c>
      <c r="N6250">
        <v>914.17600000000004</v>
      </c>
      <c r="O6250">
        <v>893.55499999999995</v>
      </c>
      <c r="P6250">
        <v>3154.43</v>
      </c>
    </row>
    <row r="6251" spans="1:16" x14ac:dyDescent="0.35">
      <c r="A6251">
        <v>15</v>
      </c>
      <c r="B6251">
        <v>1.0630500000000001</v>
      </c>
      <c r="C6251">
        <v>0.45957399999999998</v>
      </c>
      <c r="D6251">
        <v>6.7552600000000004E-2</v>
      </c>
      <c r="E6251">
        <v>4324.05</v>
      </c>
      <c r="F6251">
        <v>2884.95</v>
      </c>
      <c r="G6251">
        <v>21656.799999999999</v>
      </c>
      <c r="H6251">
        <v>6.7319100000000007E-2</v>
      </c>
      <c r="I6251">
        <v>0.19966300000000001</v>
      </c>
      <c r="J6251">
        <v>392.59899999999999</v>
      </c>
      <c r="K6251">
        <v>529.88699999999994</v>
      </c>
      <c r="L6251">
        <v>2.0003899999999999</v>
      </c>
      <c r="M6251">
        <v>1581.11</v>
      </c>
      <c r="N6251">
        <v>921.51599999999996</v>
      </c>
      <c r="O6251">
        <v>896.93700000000001</v>
      </c>
      <c r="P6251">
        <v>2884.95</v>
      </c>
    </row>
    <row r="6252" spans="1:16" x14ac:dyDescent="0.35">
      <c r="A6252">
        <v>16</v>
      </c>
      <c r="B6252">
        <v>1.13897</v>
      </c>
      <c r="C6252">
        <v>0.48316300000000001</v>
      </c>
      <c r="D6252">
        <v>6.2137100000000001E-2</v>
      </c>
      <c r="E6252">
        <v>4316.91</v>
      </c>
      <c r="F6252">
        <v>2652.82</v>
      </c>
      <c r="G6252">
        <v>21649.8</v>
      </c>
      <c r="H6252">
        <v>6.19023E-2</v>
      </c>
      <c r="I6252">
        <v>0.19939699999999999</v>
      </c>
      <c r="J6252">
        <v>383.95400000000001</v>
      </c>
      <c r="K6252">
        <v>510.82</v>
      </c>
      <c r="L6252">
        <v>1.9297500000000001</v>
      </c>
      <c r="M6252">
        <v>1592.18</v>
      </c>
      <c r="N6252">
        <v>927.96799999999996</v>
      </c>
      <c r="O6252">
        <v>900.05799999999999</v>
      </c>
      <c r="P6252">
        <v>2652.82</v>
      </c>
    </row>
    <row r="6253" spans="1:16" x14ac:dyDescent="0.35">
      <c r="A6253">
        <v>17</v>
      </c>
      <c r="B6253">
        <v>1.2149000000000001</v>
      </c>
      <c r="C6253">
        <v>0.50626700000000002</v>
      </c>
      <c r="D6253">
        <v>5.7430099999999998E-2</v>
      </c>
      <c r="E6253">
        <v>4308.58</v>
      </c>
      <c r="F6253">
        <v>2451.0500000000002</v>
      </c>
      <c r="G6253">
        <v>21642.6</v>
      </c>
      <c r="H6253">
        <v>5.7194200000000001E-2</v>
      </c>
      <c r="I6253">
        <v>0.19907900000000001</v>
      </c>
      <c r="J6253">
        <v>375.49700000000001</v>
      </c>
      <c r="K6253">
        <v>492.64600000000002</v>
      </c>
      <c r="L6253">
        <v>1.8629500000000001</v>
      </c>
      <c r="M6253">
        <v>1601.94</v>
      </c>
      <c r="N6253">
        <v>933.65800000000002</v>
      </c>
      <c r="O6253">
        <v>902.97500000000002</v>
      </c>
      <c r="P6253">
        <v>2451.0500000000002</v>
      </c>
    </row>
    <row r="6254" spans="1:16" x14ac:dyDescent="0.35">
      <c r="A6254">
        <v>18</v>
      </c>
      <c r="B6254">
        <v>1.2908200000000001</v>
      </c>
      <c r="C6254">
        <v>0.52893699999999999</v>
      </c>
      <c r="D6254">
        <v>5.3306199999999998E-2</v>
      </c>
      <c r="E6254">
        <v>4299.3900000000003</v>
      </c>
      <c r="F6254">
        <v>2274.2800000000002</v>
      </c>
      <c r="G6254">
        <v>21635.3</v>
      </c>
      <c r="H6254">
        <v>5.30693E-2</v>
      </c>
      <c r="I6254">
        <v>0.19872100000000001</v>
      </c>
      <c r="J6254">
        <v>367.25900000000001</v>
      </c>
      <c r="K6254">
        <v>475.34</v>
      </c>
      <c r="L6254">
        <v>1.7998000000000001</v>
      </c>
      <c r="M6254">
        <v>1610.58</v>
      </c>
      <c r="N6254">
        <v>938.68799999999999</v>
      </c>
      <c r="O6254">
        <v>905.72699999999998</v>
      </c>
      <c r="P6254">
        <v>2274.2800000000002</v>
      </c>
    </row>
    <row r="6255" spans="1:16" x14ac:dyDescent="0.35">
      <c r="A6255">
        <v>19</v>
      </c>
      <c r="B6255">
        <v>1.3667499999999999</v>
      </c>
      <c r="C6255">
        <v>0.55121799999999999</v>
      </c>
      <c r="D6255">
        <v>4.96674E-2</v>
      </c>
      <c r="E6255">
        <v>4289.5600000000004</v>
      </c>
      <c r="F6255">
        <v>2118.3000000000002</v>
      </c>
      <c r="G6255">
        <v>21627.8</v>
      </c>
      <c r="H6255">
        <v>4.9429500000000001E-2</v>
      </c>
      <c r="I6255">
        <v>0.19833600000000001</v>
      </c>
      <c r="J6255">
        <v>359.25900000000001</v>
      </c>
      <c r="K6255">
        <v>458.86799999999999</v>
      </c>
      <c r="L6255">
        <v>1.7400800000000001</v>
      </c>
      <c r="M6255">
        <v>1618.21</v>
      </c>
      <c r="N6255">
        <v>943.14</v>
      </c>
      <c r="O6255">
        <v>908.34299999999996</v>
      </c>
      <c r="P6255">
        <v>2118.3000000000002</v>
      </c>
    </row>
    <row r="6256" spans="1:16" x14ac:dyDescent="0.35">
      <c r="A6256">
        <v>20</v>
      </c>
      <c r="B6256">
        <v>1.4426699999999999</v>
      </c>
      <c r="C6256">
        <v>0.57314699999999996</v>
      </c>
      <c r="D6256">
        <v>4.6435900000000002E-2</v>
      </c>
      <c r="E6256">
        <v>4279.28</v>
      </c>
      <c r="F6256">
        <v>1979.78</v>
      </c>
      <c r="G6256">
        <v>21620.2</v>
      </c>
      <c r="H6256">
        <v>4.6197200000000001E-2</v>
      </c>
      <c r="I6256">
        <v>0.19792999999999999</v>
      </c>
      <c r="J6256">
        <v>351.505</v>
      </c>
      <c r="K6256">
        <v>443.19</v>
      </c>
      <c r="L6256">
        <v>1.6835599999999999</v>
      </c>
      <c r="M6256">
        <v>1624.98</v>
      </c>
      <c r="N6256">
        <v>947.08199999999999</v>
      </c>
      <c r="O6256">
        <v>910.84199999999998</v>
      </c>
      <c r="P6256">
        <v>1979.78</v>
      </c>
    </row>
    <row r="6257" spans="1:16" x14ac:dyDescent="0.35">
      <c r="A6257">
        <v>21</v>
      </c>
      <c r="B6257">
        <v>1.5185999999999999</v>
      </c>
      <c r="C6257">
        <v>0.59475800000000001</v>
      </c>
      <c r="D6257">
        <v>4.3549499999999998E-2</v>
      </c>
      <c r="E6257">
        <v>4268.67</v>
      </c>
      <c r="F6257">
        <v>1856.05</v>
      </c>
      <c r="G6257">
        <v>21612.400000000001</v>
      </c>
      <c r="H6257">
        <v>4.3310099999999997E-2</v>
      </c>
      <c r="I6257">
        <v>0.19750999999999999</v>
      </c>
      <c r="J6257">
        <v>344.00099999999998</v>
      </c>
      <c r="K6257">
        <v>428.26600000000002</v>
      </c>
      <c r="L6257">
        <v>1.63005</v>
      </c>
      <c r="M6257">
        <v>1630.96</v>
      </c>
      <c r="N6257">
        <v>950.57100000000003</v>
      </c>
      <c r="O6257">
        <v>913.23900000000003</v>
      </c>
      <c r="P6257">
        <v>1856.05</v>
      </c>
    </row>
    <row r="6258" spans="1:16" x14ac:dyDescent="0.35">
      <c r="A6258">
        <v>22</v>
      </c>
      <c r="B6258">
        <v>1.5945199999999999</v>
      </c>
      <c r="C6258">
        <v>0.61607999999999996</v>
      </c>
      <c r="D6258">
        <v>4.09577E-2</v>
      </c>
      <c r="E6258">
        <v>4257.83</v>
      </c>
      <c r="F6258">
        <v>1744.95</v>
      </c>
      <c r="G6258">
        <v>21604.5</v>
      </c>
      <c r="H6258">
        <v>4.0717700000000003E-2</v>
      </c>
      <c r="I6258">
        <v>0.19708100000000001</v>
      </c>
      <c r="J6258">
        <v>336.745</v>
      </c>
      <c r="K6258">
        <v>414.05599999999998</v>
      </c>
      <c r="L6258">
        <v>1.5793200000000001</v>
      </c>
      <c r="M6258">
        <v>1636.25</v>
      </c>
      <c r="N6258">
        <v>953.65499999999997</v>
      </c>
      <c r="O6258">
        <v>915.54399999999998</v>
      </c>
      <c r="P6258">
        <v>1744.95</v>
      </c>
    </row>
    <row r="6259" spans="1:16" x14ac:dyDescent="0.35">
      <c r="A6259">
        <v>23</v>
      </c>
      <c r="B6259">
        <v>1.67045</v>
      </c>
      <c r="C6259">
        <v>0.63713900000000001</v>
      </c>
      <c r="D6259">
        <v>3.8619300000000002E-2</v>
      </c>
      <c r="E6259">
        <v>4246.84</v>
      </c>
      <c r="F6259">
        <v>1644.71</v>
      </c>
      <c r="G6259">
        <v>21596.5</v>
      </c>
      <c r="H6259">
        <v>3.8378700000000002E-2</v>
      </c>
      <c r="I6259">
        <v>0.19664499999999999</v>
      </c>
      <c r="J6259">
        <v>329.73200000000003</v>
      </c>
      <c r="K6259">
        <v>400.52</v>
      </c>
      <c r="L6259">
        <v>1.53121</v>
      </c>
      <c r="M6259">
        <v>1640.92</v>
      </c>
      <c r="N6259">
        <v>956.37400000000002</v>
      </c>
      <c r="O6259">
        <v>917.76599999999996</v>
      </c>
      <c r="P6259">
        <v>1644.71</v>
      </c>
    </row>
    <row r="6260" spans="1:16" x14ac:dyDescent="0.35">
      <c r="A6260">
        <v>24</v>
      </c>
      <c r="B6260">
        <v>1.74637</v>
      </c>
      <c r="C6260">
        <v>0.65795800000000004</v>
      </c>
      <c r="D6260">
        <v>3.6500299999999999E-2</v>
      </c>
      <c r="E6260">
        <v>4235.76</v>
      </c>
      <c r="F6260">
        <v>1553.88</v>
      </c>
      <c r="G6260">
        <v>21588.3</v>
      </c>
      <c r="H6260">
        <v>3.6259100000000002E-2</v>
      </c>
      <c r="I6260">
        <v>0.19620599999999999</v>
      </c>
      <c r="J6260">
        <v>322.95699999999999</v>
      </c>
      <c r="K6260">
        <v>387.61900000000003</v>
      </c>
      <c r="L6260">
        <v>1.48552</v>
      </c>
      <c r="M6260">
        <v>1645.02</v>
      </c>
      <c r="N6260">
        <v>958.76499999999999</v>
      </c>
      <c r="O6260">
        <v>919.91200000000003</v>
      </c>
      <c r="P6260">
        <v>1553.88</v>
      </c>
    </row>
    <row r="6261" spans="1:16" x14ac:dyDescent="0.35">
      <c r="A6261">
        <v>25</v>
      </c>
      <c r="B6261">
        <v>1.8223</v>
      </c>
      <c r="C6261">
        <v>0.67855699999999997</v>
      </c>
      <c r="D6261">
        <v>3.4572199999999997E-2</v>
      </c>
      <c r="E6261">
        <v>4224.63</v>
      </c>
      <c r="F6261">
        <v>1471.23</v>
      </c>
      <c r="G6261">
        <v>21580</v>
      </c>
      <c r="H6261">
        <v>3.43305E-2</v>
      </c>
      <c r="I6261">
        <v>0.195766</v>
      </c>
      <c r="J6261">
        <v>316.41199999999998</v>
      </c>
      <c r="K6261">
        <v>375.31700000000001</v>
      </c>
      <c r="L6261">
        <v>1.4420999999999999</v>
      </c>
      <c r="M6261">
        <v>1648.62</v>
      </c>
      <c r="N6261">
        <v>960.85900000000004</v>
      </c>
      <c r="O6261">
        <v>921.98599999999999</v>
      </c>
      <c r="P6261">
        <v>1471.23</v>
      </c>
    </row>
    <row r="6262" spans="1:16" x14ac:dyDescent="0.35">
      <c r="A6262">
        <v>26</v>
      </c>
      <c r="B6262">
        <v>1.89822</v>
      </c>
      <c r="C6262">
        <v>0.69895300000000005</v>
      </c>
      <c r="D6262">
        <v>3.2811399999999998E-2</v>
      </c>
      <c r="E6262">
        <v>4213.49</v>
      </c>
      <c r="F6262">
        <v>1395.75</v>
      </c>
      <c r="G6262">
        <v>21571.5</v>
      </c>
      <c r="H6262">
        <v>3.2569300000000002E-2</v>
      </c>
      <c r="I6262">
        <v>0.195326</v>
      </c>
      <c r="J6262">
        <v>310.089</v>
      </c>
      <c r="K6262">
        <v>363.57900000000001</v>
      </c>
      <c r="L6262">
        <v>1.4007799999999999</v>
      </c>
      <c r="M6262">
        <v>1651.74</v>
      </c>
      <c r="N6262">
        <v>962.68100000000004</v>
      </c>
      <c r="O6262">
        <v>923.99400000000003</v>
      </c>
      <c r="P6262">
        <v>1395.75</v>
      </c>
    </row>
    <row r="6263" spans="1:16" x14ac:dyDescent="0.35">
      <c r="A6263">
        <v>27</v>
      </c>
      <c r="B6263">
        <v>1.9741500000000001</v>
      </c>
      <c r="C6263">
        <v>0.71916400000000003</v>
      </c>
      <c r="D6263">
        <v>3.1197800000000001E-2</v>
      </c>
      <c r="E6263">
        <v>4202.3599999999997</v>
      </c>
      <c r="F6263">
        <v>1326.59</v>
      </c>
      <c r="G6263">
        <v>21563</v>
      </c>
      <c r="H6263">
        <v>3.0955300000000002E-2</v>
      </c>
      <c r="I6263">
        <v>0.19488800000000001</v>
      </c>
      <c r="J6263">
        <v>303.97899999999998</v>
      </c>
      <c r="K6263">
        <v>352.37200000000001</v>
      </c>
      <c r="L6263">
        <v>1.36144</v>
      </c>
      <c r="M6263">
        <v>1654.45</v>
      </c>
      <c r="N6263">
        <v>964.25699999999995</v>
      </c>
      <c r="O6263">
        <v>925.93799999999999</v>
      </c>
      <c r="P6263">
        <v>1326.59</v>
      </c>
    </row>
    <row r="6264" spans="1:16" x14ac:dyDescent="0.35">
      <c r="A6264">
        <v>28</v>
      </c>
      <c r="B6264">
        <v>2.0500699999999998</v>
      </c>
      <c r="C6264">
        <v>0.73920399999999997</v>
      </c>
      <c r="D6264">
        <v>2.9714399999999998E-2</v>
      </c>
      <c r="E6264">
        <v>4191.26</v>
      </c>
      <c r="F6264">
        <v>1263</v>
      </c>
      <c r="G6264">
        <v>21554.3</v>
      </c>
      <c r="H6264">
        <v>2.9471500000000001E-2</v>
      </c>
      <c r="I6264">
        <v>0.19445100000000001</v>
      </c>
      <c r="J6264">
        <v>298.07499999999999</v>
      </c>
      <c r="K6264">
        <v>341.666</v>
      </c>
      <c r="L6264">
        <v>1.32395</v>
      </c>
      <c r="M6264">
        <v>1656.76</v>
      </c>
      <c r="N6264">
        <v>965.60799999999995</v>
      </c>
      <c r="O6264">
        <v>927.822</v>
      </c>
      <c r="P6264">
        <v>1263</v>
      </c>
    </row>
    <row r="6265" spans="1:16" x14ac:dyDescent="0.35">
      <c r="A6265">
        <v>29</v>
      </c>
      <c r="B6265">
        <v>2.1259999999999999</v>
      </c>
      <c r="C6265">
        <v>0.75908600000000004</v>
      </c>
      <c r="D6265">
        <v>2.8346699999999999E-2</v>
      </c>
      <c r="E6265">
        <v>4180.21</v>
      </c>
      <c r="F6265">
        <v>1204.3699999999999</v>
      </c>
      <c r="G6265">
        <v>21545.4</v>
      </c>
      <c r="H6265">
        <v>2.81035E-2</v>
      </c>
      <c r="I6265">
        <v>0.194019</v>
      </c>
      <c r="J6265">
        <v>292.36799999999999</v>
      </c>
      <c r="K6265">
        <v>331.43299999999999</v>
      </c>
      <c r="L6265">
        <v>1.28817</v>
      </c>
      <c r="M6265">
        <v>1658.72</v>
      </c>
      <c r="N6265">
        <v>966.75099999999998</v>
      </c>
      <c r="O6265">
        <v>929.649</v>
      </c>
      <c r="P6265">
        <v>1204.3699999999999</v>
      </c>
    </row>
    <row r="6266" spans="1:16" x14ac:dyDescent="0.35">
      <c r="A6266">
        <v>30</v>
      </c>
      <c r="B6266">
        <v>2.2019199999999999</v>
      </c>
      <c r="C6266">
        <v>0.77882099999999999</v>
      </c>
      <c r="D6266">
        <v>2.7082200000000001E-2</v>
      </c>
      <c r="E6266">
        <v>4169.2299999999996</v>
      </c>
      <c r="F6266">
        <v>1150.17</v>
      </c>
      <c r="G6266">
        <v>21536.5</v>
      </c>
      <c r="H6266">
        <v>2.6838600000000001E-2</v>
      </c>
      <c r="I6266">
        <v>0.19358900000000001</v>
      </c>
      <c r="J6266">
        <v>286.85000000000002</v>
      </c>
      <c r="K6266">
        <v>321.64400000000001</v>
      </c>
      <c r="L6266">
        <v>1.2540100000000001</v>
      </c>
      <c r="M6266">
        <v>1660.36</v>
      </c>
      <c r="N6266">
        <v>967.70399999999995</v>
      </c>
      <c r="O6266">
        <v>931.42</v>
      </c>
      <c r="P6266">
        <v>1150.17</v>
      </c>
    </row>
    <row r="6267" spans="1:16" x14ac:dyDescent="0.35">
      <c r="A6267">
        <v>31</v>
      </c>
      <c r="B6267">
        <v>2.2778499999999999</v>
      </c>
      <c r="C6267">
        <v>0.79842299999999999</v>
      </c>
      <c r="D6267">
        <v>2.5909999999999999E-2</v>
      </c>
      <c r="E6267">
        <v>4158.33</v>
      </c>
      <c r="F6267">
        <v>1099.92</v>
      </c>
      <c r="G6267">
        <v>21527.4</v>
      </c>
      <c r="H6267">
        <v>2.56662E-2</v>
      </c>
      <c r="I6267">
        <v>0.193164</v>
      </c>
      <c r="J6267">
        <v>281.51100000000002</v>
      </c>
      <c r="K6267">
        <v>312.27499999999998</v>
      </c>
      <c r="L6267">
        <v>1.22136</v>
      </c>
      <c r="M6267">
        <v>1661.7</v>
      </c>
      <c r="N6267">
        <v>968.48299999999995</v>
      </c>
      <c r="O6267">
        <v>933.13800000000003</v>
      </c>
      <c r="P6267">
        <v>1099.92</v>
      </c>
    </row>
    <row r="6268" spans="1:16" x14ac:dyDescent="0.35">
      <c r="A6268">
        <v>32</v>
      </c>
      <c r="B6268">
        <v>2.3537699999999999</v>
      </c>
      <c r="C6268">
        <v>0.81789900000000004</v>
      </c>
      <c r="D6268">
        <v>2.48209E-2</v>
      </c>
      <c r="E6268">
        <v>4147.5</v>
      </c>
      <c r="F6268">
        <v>1053.23</v>
      </c>
      <c r="G6268">
        <v>21518.2</v>
      </c>
      <c r="H6268">
        <v>2.4576799999999999E-2</v>
      </c>
      <c r="I6268">
        <v>0.192744</v>
      </c>
      <c r="J6268">
        <v>276.34500000000003</v>
      </c>
      <c r="K6268">
        <v>303.303</v>
      </c>
      <c r="L6268">
        <v>1.1901299999999999</v>
      </c>
      <c r="M6268">
        <v>1662.76</v>
      </c>
      <c r="N6268">
        <v>969.1</v>
      </c>
      <c r="O6268">
        <v>934.80499999999995</v>
      </c>
      <c r="P6268">
        <v>1053.23</v>
      </c>
    </row>
    <row r="6269" spans="1:16" x14ac:dyDescent="0.35">
      <c r="A6269">
        <v>33</v>
      </c>
      <c r="B6269">
        <v>2.4297</v>
      </c>
      <c r="C6269">
        <v>0.83725899999999998</v>
      </c>
      <c r="D6269">
        <v>2.3806600000000001E-2</v>
      </c>
      <c r="E6269">
        <v>4136.76</v>
      </c>
      <c r="F6269">
        <v>1009.76</v>
      </c>
      <c r="G6269">
        <v>21508.799999999999</v>
      </c>
      <c r="H6269">
        <v>2.3562199999999998E-2</v>
      </c>
      <c r="I6269">
        <v>0.192328</v>
      </c>
      <c r="J6269">
        <v>271.34500000000003</v>
      </c>
      <c r="K6269">
        <v>294.70499999999998</v>
      </c>
      <c r="L6269">
        <v>1.1602300000000001</v>
      </c>
      <c r="M6269">
        <v>1663.56</v>
      </c>
      <c r="N6269">
        <v>969.56899999999996</v>
      </c>
      <c r="O6269">
        <v>936.423</v>
      </c>
      <c r="P6269">
        <v>1009.76</v>
      </c>
    </row>
    <row r="6270" spans="1:16" x14ac:dyDescent="0.35">
      <c r="A6270">
        <v>34</v>
      </c>
      <c r="B6270">
        <v>2.50562</v>
      </c>
      <c r="C6270">
        <v>0.85651200000000005</v>
      </c>
      <c r="D6270">
        <v>2.2859999999999998E-2</v>
      </c>
      <c r="E6270">
        <v>4126.1099999999997</v>
      </c>
      <c r="F6270">
        <v>969.18</v>
      </c>
      <c r="G6270">
        <v>21499.4</v>
      </c>
      <c r="H6270">
        <v>2.2615400000000001E-2</v>
      </c>
      <c r="I6270">
        <v>0.19191800000000001</v>
      </c>
      <c r="J6270">
        <v>266.50200000000001</v>
      </c>
      <c r="K6270">
        <v>286.46100000000001</v>
      </c>
      <c r="L6270">
        <v>1.13158</v>
      </c>
      <c r="M6270">
        <v>1664.13</v>
      </c>
      <c r="N6270">
        <v>969.899</v>
      </c>
      <c r="O6270">
        <v>937.99300000000005</v>
      </c>
      <c r="P6270">
        <v>969.18</v>
      </c>
    </row>
    <row r="6271" spans="1:16" x14ac:dyDescent="0.35">
      <c r="A6271">
        <v>35</v>
      </c>
      <c r="B6271">
        <v>2.58155</v>
      </c>
      <c r="C6271">
        <v>0.87566600000000006</v>
      </c>
      <c r="D6271">
        <v>2.1974799999999999E-2</v>
      </c>
      <c r="E6271">
        <v>4115.5600000000004</v>
      </c>
      <c r="F6271">
        <v>931.23800000000006</v>
      </c>
      <c r="G6271">
        <v>21489.8</v>
      </c>
      <c r="H6271">
        <v>2.1729999999999999E-2</v>
      </c>
      <c r="I6271">
        <v>0.19151199999999999</v>
      </c>
      <c r="J6271">
        <v>261.81</v>
      </c>
      <c r="K6271">
        <v>278.55099999999999</v>
      </c>
      <c r="L6271">
        <v>1.1041099999999999</v>
      </c>
      <c r="M6271">
        <v>1664.47</v>
      </c>
      <c r="N6271">
        <v>970.10199999999998</v>
      </c>
      <c r="O6271">
        <v>939.51599999999996</v>
      </c>
      <c r="P6271">
        <v>931.23800000000006</v>
      </c>
    </row>
    <row r="6272" spans="1:16" x14ac:dyDescent="0.35">
      <c r="A6272">
        <v>36</v>
      </c>
      <c r="B6272">
        <v>2.65747</v>
      </c>
      <c r="C6272">
        <v>0.89472700000000005</v>
      </c>
      <c r="D6272">
        <v>2.1145600000000001E-2</v>
      </c>
      <c r="E6272">
        <v>4105.1000000000004</v>
      </c>
      <c r="F6272">
        <v>895.69100000000003</v>
      </c>
      <c r="G6272">
        <v>21480.1</v>
      </c>
      <c r="H6272">
        <v>2.0900599999999998E-2</v>
      </c>
      <c r="I6272">
        <v>0.191112</v>
      </c>
      <c r="J6272">
        <v>257.26299999999998</v>
      </c>
      <c r="K6272">
        <v>270.95800000000003</v>
      </c>
      <c r="L6272">
        <v>1.07775</v>
      </c>
      <c r="M6272">
        <v>1664.62</v>
      </c>
      <c r="N6272">
        <v>970.18600000000004</v>
      </c>
      <c r="O6272">
        <v>940.995</v>
      </c>
      <c r="P6272">
        <v>895.69100000000003</v>
      </c>
    </row>
    <row r="6273" spans="1:16" x14ac:dyDescent="0.35">
      <c r="A6273">
        <v>37</v>
      </c>
      <c r="B6273">
        <v>2.7334000000000001</v>
      </c>
      <c r="C6273">
        <v>0.91370200000000001</v>
      </c>
      <c r="D6273">
        <v>2.0367300000000001E-2</v>
      </c>
      <c r="E6273">
        <v>4094.74</v>
      </c>
      <c r="F6273">
        <v>862.32899999999995</v>
      </c>
      <c r="G6273">
        <v>21470.3</v>
      </c>
      <c r="H6273">
        <v>2.01221E-2</v>
      </c>
      <c r="I6273">
        <v>0.190717</v>
      </c>
      <c r="J6273">
        <v>252.85400000000001</v>
      </c>
      <c r="K6273">
        <v>263.66500000000002</v>
      </c>
      <c r="L6273">
        <v>1.05244</v>
      </c>
      <c r="M6273">
        <v>1664.57</v>
      </c>
      <c r="N6273">
        <v>970.16</v>
      </c>
      <c r="O6273">
        <v>942.43</v>
      </c>
      <c r="P6273">
        <v>862.32899999999995</v>
      </c>
    </row>
    <row r="6274" spans="1:16" x14ac:dyDescent="0.35">
      <c r="A6274">
        <v>38</v>
      </c>
      <c r="B6274">
        <v>2.80932</v>
      </c>
      <c r="C6274">
        <v>0.93259700000000001</v>
      </c>
      <c r="D6274">
        <v>1.96356E-2</v>
      </c>
      <c r="E6274">
        <v>4084.47</v>
      </c>
      <c r="F6274">
        <v>830.96500000000003</v>
      </c>
      <c r="G6274">
        <v>21460.3</v>
      </c>
      <c r="H6274">
        <v>1.93902E-2</v>
      </c>
      <c r="I6274">
        <v>0.190327</v>
      </c>
      <c r="J6274">
        <v>248.577</v>
      </c>
      <c r="K6274">
        <v>256.65699999999998</v>
      </c>
      <c r="L6274">
        <v>1.0281199999999999</v>
      </c>
      <c r="M6274">
        <v>1664.35</v>
      </c>
      <c r="N6274">
        <v>970.03099999999995</v>
      </c>
      <c r="O6274">
        <v>943.82399999999996</v>
      </c>
      <c r="P6274">
        <v>830.96500000000003</v>
      </c>
    </row>
    <row r="6275" spans="1:16" x14ac:dyDescent="0.35">
      <c r="A6275">
        <v>39</v>
      </c>
      <c r="B6275">
        <v>2.8852500000000001</v>
      </c>
      <c r="C6275">
        <v>0.95141900000000001</v>
      </c>
      <c r="D6275">
        <v>1.89467E-2</v>
      </c>
      <c r="E6275">
        <v>4074.3</v>
      </c>
      <c r="F6275">
        <v>801.43299999999999</v>
      </c>
      <c r="G6275">
        <v>21450.2</v>
      </c>
      <c r="H6275">
        <v>1.8701099999999998E-2</v>
      </c>
      <c r="I6275">
        <v>0.189942</v>
      </c>
      <c r="J6275">
        <v>244.42699999999999</v>
      </c>
      <c r="K6275">
        <v>249.917</v>
      </c>
      <c r="L6275">
        <v>1.0047200000000001</v>
      </c>
      <c r="M6275">
        <v>1663.97</v>
      </c>
      <c r="N6275">
        <v>969.80799999999999</v>
      </c>
      <c r="O6275">
        <v>945.17600000000004</v>
      </c>
      <c r="P6275">
        <v>801.43299999999999</v>
      </c>
    </row>
    <row r="6276" spans="1:16" x14ac:dyDescent="0.35">
      <c r="A6276">
        <v>40</v>
      </c>
      <c r="B6276">
        <v>2.9611700000000001</v>
      </c>
      <c r="C6276">
        <v>0.97017100000000001</v>
      </c>
      <c r="D6276">
        <v>1.8297000000000001E-2</v>
      </c>
      <c r="E6276">
        <v>4064.23</v>
      </c>
      <c r="F6276">
        <v>773.58399999999995</v>
      </c>
      <c r="G6276">
        <v>21440</v>
      </c>
      <c r="H6276">
        <v>1.80512E-2</v>
      </c>
      <c r="I6276">
        <v>0.18956300000000001</v>
      </c>
      <c r="J6276">
        <v>240.398</v>
      </c>
      <c r="K6276">
        <v>243.434</v>
      </c>
      <c r="L6276">
        <v>0.98221599999999998</v>
      </c>
      <c r="M6276">
        <v>1663.43</v>
      </c>
      <c r="N6276">
        <v>969.495</v>
      </c>
      <c r="O6276">
        <v>946.48900000000003</v>
      </c>
      <c r="P6276">
        <v>773.58399999999995</v>
      </c>
    </row>
    <row r="6277" spans="1:16" x14ac:dyDescent="0.35">
      <c r="A6277">
        <v>1</v>
      </c>
      <c r="B6277">
        <v>3.1889500000000002</v>
      </c>
      <c r="C6277">
        <v>1.02607</v>
      </c>
      <c r="D6277">
        <v>1.65538E-2</v>
      </c>
      <c r="E6277">
        <v>4034.59</v>
      </c>
      <c r="F6277">
        <v>698.86</v>
      </c>
      <c r="G6277">
        <v>21408.7</v>
      </c>
      <c r="H6277">
        <v>1.6307599999999998E-2</v>
      </c>
      <c r="I6277">
        <v>0.18845500000000001</v>
      </c>
      <c r="J6277">
        <v>228.99</v>
      </c>
      <c r="K6277">
        <v>225.392</v>
      </c>
      <c r="L6277">
        <v>0.91953300000000004</v>
      </c>
      <c r="M6277">
        <v>1661</v>
      </c>
      <c r="N6277">
        <v>968.08</v>
      </c>
      <c r="O6277">
        <v>950.19799999999998</v>
      </c>
      <c r="P6277">
        <v>698.86</v>
      </c>
    </row>
    <row r="6279" spans="1:16" x14ac:dyDescent="0.35">
      <c r="A6279" t="s">
        <v>70</v>
      </c>
    </row>
    <row r="6280" spans="1:16" x14ac:dyDescent="0.35">
      <c r="A6280" t="s">
        <v>43</v>
      </c>
      <c r="B6280" t="s">
        <v>1360</v>
      </c>
    </row>
    <row r="6281" spans="1:16" x14ac:dyDescent="0.35">
      <c r="A6281" t="s">
        <v>502</v>
      </c>
      <c r="B6281" t="s">
        <v>1361</v>
      </c>
      <c r="C6281">
        <v>1</v>
      </c>
    </row>
    <row r="6282" spans="1:16" x14ac:dyDescent="0.35">
      <c r="A6282" t="s">
        <v>1362</v>
      </c>
      <c r="B6282" t="s">
        <v>1363</v>
      </c>
      <c r="C6282">
        <v>1</v>
      </c>
    </row>
    <row r="6283" spans="1:16" x14ac:dyDescent="0.35">
      <c r="A6283">
        <v>1983</v>
      </c>
      <c r="B6283" t="s">
        <v>572</v>
      </c>
      <c r="C6283">
        <v>42854.9</v>
      </c>
    </row>
    <row r="6284" spans="1:16" x14ac:dyDescent="0.35">
      <c r="A6284">
        <v>1984</v>
      </c>
      <c r="B6284" t="s">
        <v>573</v>
      </c>
      <c r="C6284">
        <v>23435.1</v>
      </c>
    </row>
    <row r="6285" spans="1:16" x14ac:dyDescent="0.35">
      <c r="A6285">
        <v>1985</v>
      </c>
      <c r="B6285" t="s">
        <v>574</v>
      </c>
      <c r="C6285">
        <v>23330.5</v>
      </c>
    </row>
    <row r="6286" spans="1:16" x14ac:dyDescent="0.35">
      <c r="A6286">
        <v>1986</v>
      </c>
      <c r="B6286" t="s">
        <v>574</v>
      </c>
      <c r="C6286">
        <v>20549.099999999999</v>
      </c>
    </row>
    <row r="6287" spans="1:16" x14ac:dyDescent="0.35">
      <c r="A6287">
        <v>1987</v>
      </c>
      <c r="B6287" t="s">
        <v>574</v>
      </c>
      <c r="C6287">
        <v>18398.099999999999</v>
      </c>
    </row>
    <row r="6288" spans="1:16" x14ac:dyDescent="0.35">
      <c r="A6288">
        <v>1988</v>
      </c>
      <c r="B6288" t="s">
        <v>574</v>
      </c>
      <c r="C6288">
        <v>16758.7</v>
      </c>
    </row>
    <row r="6289" spans="1:3" x14ac:dyDescent="0.35">
      <c r="A6289">
        <v>1989</v>
      </c>
      <c r="B6289" t="s">
        <v>574</v>
      </c>
      <c r="C6289">
        <v>16136</v>
      </c>
    </row>
    <row r="6290" spans="1:3" x14ac:dyDescent="0.35">
      <c r="A6290">
        <v>1990</v>
      </c>
      <c r="B6290" t="s">
        <v>574</v>
      </c>
      <c r="C6290">
        <v>14813.4</v>
      </c>
    </row>
    <row r="6291" spans="1:3" x14ac:dyDescent="0.35">
      <c r="A6291">
        <v>1991</v>
      </c>
      <c r="B6291" t="s">
        <v>574</v>
      </c>
      <c r="C6291">
        <v>13011</v>
      </c>
    </row>
    <row r="6292" spans="1:3" x14ac:dyDescent="0.35">
      <c r="A6292">
        <v>1992</v>
      </c>
      <c r="B6292" t="s">
        <v>574</v>
      </c>
      <c r="C6292">
        <v>11447.6</v>
      </c>
    </row>
    <row r="6293" spans="1:3" x14ac:dyDescent="0.35">
      <c r="A6293">
        <v>1993</v>
      </c>
      <c r="B6293" t="s">
        <v>574</v>
      </c>
      <c r="C6293">
        <v>11865</v>
      </c>
    </row>
    <row r="6294" spans="1:3" x14ac:dyDescent="0.35">
      <c r="A6294">
        <v>1994</v>
      </c>
      <c r="B6294" t="s">
        <v>574</v>
      </c>
      <c r="C6294">
        <v>14530.9</v>
      </c>
    </row>
    <row r="6295" spans="1:3" x14ac:dyDescent="0.35">
      <c r="A6295">
        <v>1995</v>
      </c>
      <c r="B6295" t="s">
        <v>574</v>
      </c>
      <c r="C6295">
        <v>18258.7</v>
      </c>
    </row>
    <row r="6296" spans="1:3" x14ac:dyDescent="0.35">
      <c r="A6296">
        <v>1996</v>
      </c>
      <c r="B6296" t="s">
        <v>574</v>
      </c>
      <c r="C6296">
        <v>20241.8</v>
      </c>
    </row>
    <row r="6297" spans="1:3" x14ac:dyDescent="0.35">
      <c r="A6297">
        <v>1997</v>
      </c>
      <c r="B6297" t="s">
        <v>574</v>
      </c>
      <c r="C6297">
        <v>19429.599999999999</v>
      </c>
    </row>
    <row r="6298" spans="1:3" x14ac:dyDescent="0.35">
      <c r="A6298">
        <v>1998</v>
      </c>
      <c r="B6298" t="s">
        <v>574</v>
      </c>
      <c r="C6298">
        <v>18204</v>
      </c>
    </row>
    <row r="6299" spans="1:3" x14ac:dyDescent="0.35">
      <c r="A6299">
        <v>1999</v>
      </c>
      <c r="B6299" t="s">
        <v>574</v>
      </c>
      <c r="C6299">
        <v>17600.2</v>
      </c>
    </row>
    <row r="6300" spans="1:3" x14ac:dyDescent="0.35">
      <c r="A6300">
        <v>2000</v>
      </c>
      <c r="B6300" t="s">
        <v>574</v>
      </c>
      <c r="C6300">
        <v>17700.2</v>
      </c>
    </row>
    <row r="6301" spans="1:3" x14ac:dyDescent="0.35">
      <c r="A6301">
        <v>2001</v>
      </c>
      <c r="B6301" t="s">
        <v>574</v>
      </c>
      <c r="C6301">
        <v>18698.7</v>
      </c>
    </row>
    <row r="6302" spans="1:3" x14ac:dyDescent="0.35">
      <c r="A6302">
        <v>2002</v>
      </c>
      <c r="B6302" t="s">
        <v>574</v>
      </c>
      <c r="C6302">
        <v>19575.7</v>
      </c>
    </row>
    <row r="6303" spans="1:3" x14ac:dyDescent="0.35">
      <c r="A6303">
        <v>2003</v>
      </c>
      <c r="B6303" t="s">
        <v>574</v>
      </c>
      <c r="C6303">
        <v>20828.5</v>
      </c>
    </row>
    <row r="6304" spans="1:3" x14ac:dyDescent="0.35">
      <c r="A6304">
        <v>2004</v>
      </c>
      <c r="B6304" t="s">
        <v>574</v>
      </c>
      <c r="C6304">
        <v>21654.2</v>
      </c>
    </row>
    <row r="6305" spans="1:3" x14ac:dyDescent="0.35">
      <c r="A6305">
        <v>2005</v>
      </c>
      <c r="B6305" t="s">
        <v>574</v>
      </c>
      <c r="C6305">
        <v>22279.200000000001</v>
      </c>
    </row>
    <row r="6306" spans="1:3" x14ac:dyDescent="0.35">
      <c r="A6306">
        <v>2006</v>
      </c>
      <c r="B6306" t="s">
        <v>574</v>
      </c>
      <c r="C6306">
        <v>21910.3</v>
      </c>
    </row>
    <row r="6307" spans="1:3" x14ac:dyDescent="0.35">
      <c r="A6307">
        <v>2007</v>
      </c>
      <c r="B6307" t="s">
        <v>574</v>
      </c>
      <c r="C6307">
        <v>21518.7</v>
      </c>
    </row>
    <row r="6308" spans="1:3" x14ac:dyDescent="0.35">
      <c r="A6308">
        <v>2008</v>
      </c>
      <c r="B6308" t="s">
        <v>574</v>
      </c>
      <c r="C6308">
        <v>21821.1</v>
      </c>
    </row>
    <row r="6309" spans="1:3" x14ac:dyDescent="0.35">
      <c r="A6309">
        <v>2009</v>
      </c>
      <c r="B6309" t="s">
        <v>574</v>
      </c>
      <c r="C6309">
        <v>22076.1</v>
      </c>
    </row>
    <row r="6310" spans="1:3" x14ac:dyDescent="0.35">
      <c r="A6310">
        <v>2010</v>
      </c>
      <c r="B6310" t="s">
        <v>574</v>
      </c>
      <c r="C6310">
        <v>21779.9</v>
      </c>
    </row>
    <row r="6311" spans="1:3" x14ac:dyDescent="0.35">
      <c r="A6311">
        <v>2011</v>
      </c>
      <c r="B6311" t="s">
        <v>574</v>
      </c>
      <c r="C6311">
        <v>20161.099999999999</v>
      </c>
    </row>
    <row r="6312" spans="1:3" x14ac:dyDescent="0.35">
      <c r="A6312">
        <v>2012</v>
      </c>
      <c r="B6312" t="s">
        <v>574</v>
      </c>
      <c r="C6312">
        <v>18706.5</v>
      </c>
    </row>
    <row r="6313" spans="1:3" x14ac:dyDescent="0.35">
      <c r="A6313">
        <v>2013</v>
      </c>
      <c r="B6313" t="s">
        <v>574</v>
      </c>
      <c r="C6313">
        <v>16811.400000000001</v>
      </c>
    </row>
    <row r="6314" spans="1:3" x14ac:dyDescent="0.35">
      <c r="A6314">
        <v>2014</v>
      </c>
      <c r="B6314" t="s">
        <v>574</v>
      </c>
      <c r="C6314">
        <v>14146.5</v>
      </c>
    </row>
    <row r="6315" spans="1:3" x14ac:dyDescent="0.35">
      <c r="A6315">
        <v>2015</v>
      </c>
      <c r="B6315" t="s">
        <v>574</v>
      </c>
      <c r="C6315">
        <v>12084.8</v>
      </c>
    </row>
    <row r="6316" spans="1:3" x14ac:dyDescent="0.35">
      <c r="A6316">
        <v>2016</v>
      </c>
      <c r="B6316" t="s">
        <v>574</v>
      </c>
      <c r="C6316">
        <v>10173.200000000001</v>
      </c>
    </row>
    <row r="6317" spans="1:3" x14ac:dyDescent="0.35">
      <c r="A6317">
        <v>2017</v>
      </c>
      <c r="B6317" t="s">
        <v>574</v>
      </c>
      <c r="C6317">
        <v>9394.7999999999993</v>
      </c>
    </row>
    <row r="6318" spans="1:3" x14ac:dyDescent="0.35">
      <c r="A6318">
        <v>2018</v>
      </c>
      <c r="B6318" t="s">
        <v>574</v>
      </c>
      <c r="C6318">
        <v>9372.24</v>
      </c>
    </row>
    <row r="6319" spans="1:3" x14ac:dyDescent="0.35">
      <c r="A6319">
        <v>2019</v>
      </c>
      <c r="B6319" t="s">
        <v>574</v>
      </c>
      <c r="C6319">
        <v>10061.299999999999</v>
      </c>
    </row>
    <row r="6320" spans="1:3" x14ac:dyDescent="0.35">
      <c r="A6320">
        <v>2020</v>
      </c>
      <c r="B6320" t="s">
        <v>1481</v>
      </c>
      <c r="C6320">
        <v>11006.7</v>
      </c>
    </row>
    <row r="6322" spans="1:34" x14ac:dyDescent="0.35">
      <c r="A6322" t="s">
        <v>44</v>
      </c>
      <c r="B6322" t="s">
        <v>1360</v>
      </c>
    </row>
    <row r="6323" spans="1:34" x14ac:dyDescent="0.35">
      <c r="A6323" t="s">
        <v>1244</v>
      </c>
      <c r="B6323" t="s">
        <v>480</v>
      </c>
      <c r="C6323" t="s">
        <v>477</v>
      </c>
      <c r="D6323">
        <v>0</v>
      </c>
      <c r="E6323">
        <v>1</v>
      </c>
      <c r="F6323">
        <v>2</v>
      </c>
      <c r="G6323">
        <v>3</v>
      </c>
      <c r="H6323">
        <v>4</v>
      </c>
      <c r="I6323">
        <v>5</v>
      </c>
      <c r="J6323">
        <v>6</v>
      </c>
      <c r="K6323">
        <v>7</v>
      </c>
      <c r="L6323">
        <v>8</v>
      </c>
      <c r="M6323">
        <v>9</v>
      </c>
      <c r="N6323">
        <v>10</v>
      </c>
      <c r="O6323">
        <v>11</v>
      </c>
      <c r="P6323">
        <v>12</v>
      </c>
      <c r="Q6323">
        <v>13</v>
      </c>
      <c r="R6323">
        <v>14</v>
      </c>
      <c r="S6323">
        <v>15</v>
      </c>
      <c r="T6323">
        <v>16</v>
      </c>
      <c r="U6323">
        <v>17</v>
      </c>
      <c r="V6323">
        <v>18</v>
      </c>
      <c r="W6323">
        <v>19</v>
      </c>
      <c r="X6323">
        <v>20</v>
      </c>
      <c r="Y6323">
        <v>21</v>
      </c>
      <c r="Z6323">
        <v>22</v>
      </c>
      <c r="AA6323">
        <v>23</v>
      </c>
      <c r="AB6323">
        <v>24</v>
      </c>
      <c r="AC6323">
        <v>25</v>
      </c>
      <c r="AD6323">
        <v>26</v>
      </c>
      <c r="AE6323">
        <v>27</v>
      </c>
      <c r="AF6323">
        <v>28</v>
      </c>
      <c r="AG6323">
        <v>29</v>
      </c>
      <c r="AH6323">
        <v>30</v>
      </c>
    </row>
    <row r="6324" spans="1:34" x14ac:dyDescent="0.35">
      <c r="A6324">
        <v>1</v>
      </c>
      <c r="B6324">
        <v>1</v>
      </c>
      <c r="C6324">
        <v>1985</v>
      </c>
      <c r="D6324">
        <v>849.90300000000002</v>
      </c>
      <c r="E6324">
        <v>1196.1300000000001</v>
      </c>
      <c r="F6324">
        <v>21735.9</v>
      </c>
      <c r="G6324">
        <v>7970.44</v>
      </c>
      <c r="H6324">
        <v>4838.96</v>
      </c>
      <c r="I6324">
        <v>1588.39</v>
      </c>
      <c r="J6324">
        <v>1440.99</v>
      </c>
      <c r="K6324">
        <v>1207.3699999999999</v>
      </c>
      <c r="L6324">
        <v>1658.42</v>
      </c>
      <c r="M6324">
        <v>4059.21</v>
      </c>
      <c r="N6324">
        <v>1427.96</v>
      </c>
      <c r="O6324">
        <v>900.85900000000004</v>
      </c>
      <c r="P6324">
        <v>678.52099999999996</v>
      </c>
      <c r="Q6324">
        <v>516.82399999999996</v>
      </c>
      <c r="R6324">
        <v>377.541</v>
      </c>
      <c r="S6324">
        <v>262.14400000000001</v>
      </c>
      <c r="T6324">
        <v>178.64400000000001</v>
      </c>
      <c r="U6324">
        <v>121.96599999999999</v>
      </c>
      <c r="V6324">
        <v>83.913399999999996</v>
      </c>
      <c r="W6324">
        <v>58.1706</v>
      </c>
      <c r="X6324">
        <v>40.567300000000003</v>
      </c>
      <c r="Y6324">
        <v>28.4147</v>
      </c>
      <c r="Z6324">
        <v>19.963100000000001</v>
      </c>
      <c r="AA6324">
        <v>14.0562</v>
      </c>
      <c r="AB6324">
        <v>9.9117099999999994</v>
      </c>
      <c r="AC6324">
        <v>6.99716</v>
      </c>
      <c r="AD6324">
        <v>4.94299</v>
      </c>
      <c r="AE6324">
        <v>3.4936099999999999</v>
      </c>
      <c r="AF6324">
        <v>2.4700899999999999</v>
      </c>
      <c r="AG6324">
        <v>1.74685</v>
      </c>
      <c r="AH6324">
        <v>4.2356199999999999</v>
      </c>
    </row>
    <row r="6325" spans="1:34" x14ac:dyDescent="0.35">
      <c r="A6325">
        <v>1</v>
      </c>
      <c r="B6325">
        <v>1</v>
      </c>
      <c r="C6325">
        <v>1986</v>
      </c>
      <c r="D6325">
        <v>2475.98</v>
      </c>
      <c r="E6325">
        <v>668.55799999999999</v>
      </c>
      <c r="F6325">
        <v>939.62599999999998</v>
      </c>
      <c r="G6325">
        <v>16996.2</v>
      </c>
      <c r="H6325">
        <v>6165.17</v>
      </c>
      <c r="I6325">
        <v>3673.21</v>
      </c>
      <c r="J6325">
        <v>1177.44</v>
      </c>
      <c r="K6325">
        <v>1044.19</v>
      </c>
      <c r="L6325">
        <v>860.01300000000003</v>
      </c>
      <c r="M6325">
        <v>1168.83</v>
      </c>
      <c r="N6325">
        <v>2844.8</v>
      </c>
      <c r="O6325">
        <v>998.06</v>
      </c>
      <c r="P6325">
        <v>628.92499999999995</v>
      </c>
      <c r="Q6325">
        <v>473.517</v>
      </c>
      <c r="R6325">
        <v>360.65699999999998</v>
      </c>
      <c r="S6325">
        <v>263.48500000000001</v>
      </c>
      <c r="T6325">
        <v>182.976</v>
      </c>
      <c r="U6325">
        <v>124.711</v>
      </c>
      <c r="V6325">
        <v>85.155699999999996</v>
      </c>
      <c r="W6325">
        <v>58.595100000000002</v>
      </c>
      <c r="X6325">
        <v>40.623800000000003</v>
      </c>
      <c r="Y6325">
        <v>28.333100000000002</v>
      </c>
      <c r="Z6325">
        <v>19.847100000000001</v>
      </c>
      <c r="AA6325">
        <v>13.944800000000001</v>
      </c>
      <c r="AB6325">
        <v>9.81921</v>
      </c>
      <c r="AC6325">
        <v>6.9243800000000002</v>
      </c>
      <c r="AD6325">
        <v>4.8884699999999999</v>
      </c>
      <c r="AE6325">
        <v>3.4534899999999999</v>
      </c>
      <c r="AF6325">
        <v>2.4409399999999999</v>
      </c>
      <c r="AG6325">
        <v>1.72587</v>
      </c>
      <c r="AH6325">
        <v>4.1802999999999999</v>
      </c>
    </row>
    <row r="6326" spans="1:34" x14ac:dyDescent="0.35">
      <c r="A6326">
        <v>1</v>
      </c>
      <c r="B6326">
        <v>1</v>
      </c>
      <c r="C6326">
        <v>1987</v>
      </c>
      <c r="D6326">
        <v>21106.400000000001</v>
      </c>
      <c r="E6326">
        <v>1947.67</v>
      </c>
      <c r="F6326">
        <v>524.98299999999995</v>
      </c>
      <c r="G6326">
        <v>733.75</v>
      </c>
      <c r="H6326">
        <v>13104.5</v>
      </c>
      <c r="I6326">
        <v>4651.04</v>
      </c>
      <c r="J6326">
        <v>2696.12</v>
      </c>
      <c r="K6326">
        <v>841.71699999999998</v>
      </c>
      <c r="L6326">
        <v>731.37099999999998</v>
      </c>
      <c r="M6326">
        <v>594.48800000000006</v>
      </c>
      <c r="N6326">
        <v>801.99699999999996</v>
      </c>
      <c r="O6326">
        <v>1944.67</v>
      </c>
      <c r="P6326">
        <v>681.11500000000001</v>
      </c>
      <c r="Q6326">
        <v>428.94099999999997</v>
      </c>
      <c r="R6326">
        <v>322.91300000000001</v>
      </c>
      <c r="S6326">
        <v>245.97300000000001</v>
      </c>
      <c r="T6326">
        <v>179.732</v>
      </c>
      <c r="U6326">
        <v>124.837</v>
      </c>
      <c r="V6326">
        <v>85.100800000000007</v>
      </c>
      <c r="W6326">
        <v>58.118299999999998</v>
      </c>
      <c r="X6326">
        <v>39.996600000000001</v>
      </c>
      <c r="Y6326">
        <v>27.732900000000001</v>
      </c>
      <c r="Z6326">
        <v>19.3444</v>
      </c>
      <c r="AA6326">
        <v>13.5518</v>
      </c>
      <c r="AB6326">
        <v>9.5224499999999992</v>
      </c>
      <c r="AC6326">
        <v>6.7056800000000001</v>
      </c>
      <c r="AD6326">
        <v>4.7290299999999998</v>
      </c>
      <c r="AE6326">
        <v>3.3387699999999998</v>
      </c>
      <c r="AF6326">
        <v>2.3587899999999999</v>
      </c>
      <c r="AG6326">
        <v>1.66727</v>
      </c>
      <c r="AH6326">
        <v>4.0345700000000004</v>
      </c>
    </row>
    <row r="6327" spans="1:34" x14ac:dyDescent="0.35">
      <c r="A6327">
        <v>1</v>
      </c>
      <c r="B6327">
        <v>1</v>
      </c>
      <c r="C6327">
        <v>1988</v>
      </c>
      <c r="D6327">
        <v>17120.900000000001</v>
      </c>
      <c r="E6327">
        <v>16602.900000000001</v>
      </c>
      <c r="F6327">
        <v>1528.12</v>
      </c>
      <c r="G6327">
        <v>408.81799999999998</v>
      </c>
      <c r="H6327">
        <v>562.10900000000004</v>
      </c>
      <c r="I6327">
        <v>9767.94</v>
      </c>
      <c r="J6327">
        <v>3349.99</v>
      </c>
      <c r="K6327">
        <v>1877.61</v>
      </c>
      <c r="L6327">
        <v>570.43200000000002</v>
      </c>
      <c r="M6327">
        <v>486.45100000000002</v>
      </c>
      <c r="N6327">
        <v>390.94799999999998</v>
      </c>
      <c r="O6327">
        <v>524.17499999999995</v>
      </c>
      <c r="P6327">
        <v>1267.25</v>
      </c>
      <c r="Q6327">
        <v>443.30799999999999</v>
      </c>
      <c r="R6327">
        <v>279.07499999999999</v>
      </c>
      <c r="S6327">
        <v>210.09200000000001</v>
      </c>
      <c r="T6327">
        <v>160.05699999999999</v>
      </c>
      <c r="U6327">
        <v>116.976</v>
      </c>
      <c r="V6327">
        <v>81.264600000000002</v>
      </c>
      <c r="W6327">
        <v>55.407699999999998</v>
      </c>
      <c r="X6327">
        <v>37.845999999999997</v>
      </c>
      <c r="Y6327">
        <v>26.049099999999999</v>
      </c>
      <c r="Z6327">
        <v>18.0642</v>
      </c>
      <c r="AA6327">
        <v>12.601599999999999</v>
      </c>
      <c r="AB6327">
        <v>8.8289399999999993</v>
      </c>
      <c r="AC6327">
        <v>6.2042999999999999</v>
      </c>
      <c r="AD6327">
        <v>4.3693499999999998</v>
      </c>
      <c r="AE6327">
        <v>3.0815700000000001</v>
      </c>
      <c r="AF6327">
        <v>2.1757499999999999</v>
      </c>
      <c r="AG6327">
        <v>1.53721</v>
      </c>
      <c r="AH6327">
        <v>3.7162500000000001</v>
      </c>
    </row>
    <row r="6328" spans="1:34" x14ac:dyDescent="0.35">
      <c r="A6328">
        <v>1</v>
      </c>
      <c r="B6328">
        <v>1</v>
      </c>
      <c r="C6328">
        <v>1989</v>
      </c>
      <c r="D6328">
        <v>90828</v>
      </c>
      <c r="E6328">
        <v>13467.8</v>
      </c>
      <c r="F6328">
        <v>13036.2</v>
      </c>
      <c r="G6328">
        <v>1192.81</v>
      </c>
      <c r="H6328">
        <v>314.78899999999999</v>
      </c>
      <c r="I6328">
        <v>422.82499999999999</v>
      </c>
      <c r="J6328">
        <v>7137.16</v>
      </c>
      <c r="K6328">
        <v>2381.12</v>
      </c>
      <c r="L6328">
        <v>1306.5999999999999</v>
      </c>
      <c r="M6328">
        <v>391.59300000000002</v>
      </c>
      <c r="N6328">
        <v>331.41899999999998</v>
      </c>
      <c r="O6328">
        <v>265.35899999999998</v>
      </c>
      <c r="P6328">
        <v>355.233</v>
      </c>
      <c r="Q6328">
        <v>858.43499999999995</v>
      </c>
      <c r="R6328">
        <v>300.32</v>
      </c>
      <c r="S6328">
        <v>189.11199999999999</v>
      </c>
      <c r="T6328">
        <v>142.41399999999999</v>
      </c>
      <c r="U6328">
        <v>108.533</v>
      </c>
      <c r="V6328">
        <v>79.344399999999993</v>
      </c>
      <c r="W6328">
        <v>55.136299999999999</v>
      </c>
      <c r="X6328">
        <v>37.601799999999997</v>
      </c>
      <c r="Y6328">
        <v>25.689</v>
      </c>
      <c r="Z6328">
        <v>17.6846</v>
      </c>
      <c r="AA6328">
        <v>12.265499999999999</v>
      </c>
      <c r="AB6328">
        <v>8.5575299999999999</v>
      </c>
      <c r="AC6328">
        <v>5.9962499999999999</v>
      </c>
      <c r="AD6328">
        <v>4.2141099999999998</v>
      </c>
      <c r="AE6328">
        <v>2.96801</v>
      </c>
      <c r="AF6328">
        <v>2.0933899999999999</v>
      </c>
      <c r="AG6328">
        <v>1.47814</v>
      </c>
      <c r="AH6328">
        <v>3.5695999999999999</v>
      </c>
    </row>
    <row r="6329" spans="1:34" x14ac:dyDescent="0.35">
      <c r="A6329">
        <v>1</v>
      </c>
      <c r="B6329">
        <v>1</v>
      </c>
      <c r="C6329">
        <v>1990</v>
      </c>
      <c r="D6329">
        <v>7366.26</v>
      </c>
      <c r="E6329">
        <v>71447.8</v>
      </c>
      <c r="F6329">
        <v>10574.7</v>
      </c>
      <c r="G6329">
        <v>10175.200000000001</v>
      </c>
      <c r="H6329">
        <v>918.15599999999995</v>
      </c>
      <c r="I6329">
        <v>236.58600000000001</v>
      </c>
      <c r="J6329">
        <v>308.55099999999999</v>
      </c>
      <c r="K6329">
        <v>5066.03</v>
      </c>
      <c r="L6329">
        <v>1654.92</v>
      </c>
      <c r="M6329">
        <v>896.01800000000003</v>
      </c>
      <c r="N6329">
        <v>266.565</v>
      </c>
      <c r="O6329">
        <v>224.803</v>
      </c>
      <c r="P6329">
        <v>179.74299999999999</v>
      </c>
      <c r="Q6329">
        <v>240.55099999999999</v>
      </c>
      <c r="R6329">
        <v>581.41899999999998</v>
      </c>
      <c r="S6329">
        <v>203.48599999999999</v>
      </c>
      <c r="T6329">
        <v>128.191</v>
      </c>
      <c r="U6329">
        <v>96.576899999999995</v>
      </c>
      <c r="V6329">
        <v>73.628699999999995</v>
      </c>
      <c r="W6329">
        <v>53.844900000000003</v>
      </c>
      <c r="X6329">
        <v>37.427500000000002</v>
      </c>
      <c r="Y6329">
        <v>25.531099999999999</v>
      </c>
      <c r="Z6329">
        <v>17.446200000000001</v>
      </c>
      <c r="AA6329">
        <v>12.0124</v>
      </c>
      <c r="AB6329">
        <v>8.3327500000000008</v>
      </c>
      <c r="AC6329">
        <v>5.8144600000000004</v>
      </c>
      <c r="AD6329">
        <v>4.0746500000000001</v>
      </c>
      <c r="AE6329">
        <v>2.8639100000000002</v>
      </c>
      <c r="AF6329">
        <v>2.0172300000000001</v>
      </c>
      <c r="AG6329">
        <v>1.4229099999999999</v>
      </c>
      <c r="AH6329">
        <v>3.43167</v>
      </c>
    </row>
    <row r="6330" spans="1:34" x14ac:dyDescent="0.35">
      <c r="A6330">
        <v>1</v>
      </c>
      <c r="B6330">
        <v>1</v>
      </c>
      <c r="C6330">
        <v>1991</v>
      </c>
      <c r="D6330">
        <v>15363.5</v>
      </c>
      <c r="E6330">
        <v>5794.5</v>
      </c>
      <c r="F6330">
        <v>56098.5</v>
      </c>
      <c r="G6330">
        <v>8253.06</v>
      </c>
      <c r="H6330">
        <v>7829.92</v>
      </c>
      <c r="I6330">
        <v>689.63599999999997</v>
      </c>
      <c r="J6330">
        <v>172.47399999999999</v>
      </c>
      <c r="K6330">
        <v>218.68600000000001</v>
      </c>
      <c r="L6330">
        <v>3514.3</v>
      </c>
      <c r="M6330">
        <v>1132.48</v>
      </c>
      <c r="N6330">
        <v>608.59299999999996</v>
      </c>
      <c r="O6330">
        <v>180.411</v>
      </c>
      <c r="P6330">
        <v>151.93899999999999</v>
      </c>
      <c r="Q6330">
        <v>121.453</v>
      </c>
      <c r="R6330">
        <v>162.58000000000001</v>
      </c>
      <c r="S6330">
        <v>393.13099999999997</v>
      </c>
      <c r="T6330">
        <v>137.65299999999999</v>
      </c>
      <c r="U6330">
        <v>86.757000000000005</v>
      </c>
      <c r="V6330">
        <v>65.387699999999995</v>
      </c>
      <c r="W6330">
        <v>49.868299999999998</v>
      </c>
      <c r="X6330">
        <v>36.4801</v>
      </c>
      <c r="Y6330">
        <v>25.364000000000001</v>
      </c>
      <c r="Z6330">
        <v>17.306000000000001</v>
      </c>
      <c r="AA6330">
        <v>11.827999999999999</v>
      </c>
      <c r="AB6330">
        <v>8.14541</v>
      </c>
      <c r="AC6330">
        <v>5.6511399999999998</v>
      </c>
      <c r="AD6330">
        <v>3.9437600000000002</v>
      </c>
      <c r="AE6330">
        <v>2.7639999999999998</v>
      </c>
      <c r="AF6330">
        <v>1.9428799999999999</v>
      </c>
      <c r="AG6330">
        <v>1.3686100000000001</v>
      </c>
      <c r="AH6330">
        <v>3.2942999999999998</v>
      </c>
    </row>
    <row r="6331" spans="1:34" x14ac:dyDescent="0.35">
      <c r="A6331">
        <v>1</v>
      </c>
      <c r="B6331">
        <v>1</v>
      </c>
      <c r="C6331">
        <v>1992</v>
      </c>
      <c r="D6331">
        <v>22702.5</v>
      </c>
      <c r="E6331">
        <v>12085.4</v>
      </c>
      <c r="F6331">
        <v>4548.1499999999996</v>
      </c>
      <c r="G6331">
        <v>43729</v>
      </c>
      <c r="H6331">
        <v>6330.22</v>
      </c>
      <c r="I6331">
        <v>5839.99</v>
      </c>
      <c r="J6331">
        <v>496.83699999999999</v>
      </c>
      <c r="K6331">
        <v>120.313</v>
      </c>
      <c r="L6331">
        <v>148.87700000000001</v>
      </c>
      <c r="M6331">
        <v>2355.2800000000002</v>
      </c>
      <c r="N6331">
        <v>752.36099999999999</v>
      </c>
      <c r="O6331">
        <v>402.601</v>
      </c>
      <c r="P6331">
        <v>119.15300000000001</v>
      </c>
      <c r="Q6331">
        <v>100.321</v>
      </c>
      <c r="R6331">
        <v>80.220200000000006</v>
      </c>
      <c r="S6331">
        <v>107.447</v>
      </c>
      <c r="T6331">
        <v>259.97500000000002</v>
      </c>
      <c r="U6331">
        <v>91.082999999999998</v>
      </c>
      <c r="V6331">
        <v>57.436199999999999</v>
      </c>
      <c r="W6331">
        <v>43.309100000000001</v>
      </c>
      <c r="X6331">
        <v>33.043300000000002</v>
      </c>
      <c r="Y6331">
        <v>24.180499999999999</v>
      </c>
      <c r="Z6331">
        <v>16.817399999999999</v>
      </c>
      <c r="AA6331">
        <v>11.477499999999999</v>
      </c>
      <c r="AB6331">
        <v>7.8461999999999996</v>
      </c>
      <c r="AC6331">
        <v>5.4043299999999999</v>
      </c>
      <c r="AD6331">
        <v>3.7500399999999998</v>
      </c>
      <c r="AE6331">
        <v>2.6173999999999999</v>
      </c>
      <c r="AF6331">
        <v>1.83464</v>
      </c>
      <c r="AG6331">
        <v>1.28975</v>
      </c>
      <c r="AH6331">
        <v>3.0962299999999998</v>
      </c>
    </row>
    <row r="6332" spans="1:34" x14ac:dyDescent="0.35">
      <c r="A6332">
        <v>1</v>
      </c>
      <c r="B6332">
        <v>1</v>
      </c>
      <c r="C6332">
        <v>1993</v>
      </c>
      <c r="D6332">
        <v>8645.36</v>
      </c>
      <c r="E6332">
        <v>17858.400000000001</v>
      </c>
      <c r="F6332">
        <v>9484.2999999999993</v>
      </c>
      <c r="G6332">
        <v>3544.12</v>
      </c>
      <c r="H6332">
        <v>33538.9</v>
      </c>
      <c r="I6332">
        <v>4726.3100000000004</v>
      </c>
      <c r="J6332">
        <v>4216.54</v>
      </c>
      <c r="K6332">
        <v>347.30799999999999</v>
      </c>
      <c r="L6332">
        <v>81.985200000000006</v>
      </c>
      <c r="M6332">
        <v>99.7333</v>
      </c>
      <c r="N6332">
        <v>1562.1</v>
      </c>
      <c r="O6332">
        <v>496.392</v>
      </c>
      <c r="P6332">
        <v>265.00400000000002</v>
      </c>
      <c r="Q6332">
        <v>78.365799999999993</v>
      </c>
      <c r="R6332">
        <v>65.974299999999999</v>
      </c>
      <c r="S6332">
        <v>52.766500000000001</v>
      </c>
      <c r="T6332">
        <v>70.697599999999994</v>
      </c>
      <c r="U6332">
        <v>171.11500000000001</v>
      </c>
      <c r="V6332">
        <v>59.969099999999997</v>
      </c>
      <c r="W6332">
        <v>37.826599999999999</v>
      </c>
      <c r="X6332">
        <v>28.529699999999998</v>
      </c>
      <c r="Y6332">
        <v>21.771799999999999</v>
      </c>
      <c r="Z6332">
        <v>15.9352</v>
      </c>
      <c r="AA6332">
        <v>11.0845</v>
      </c>
      <c r="AB6332">
        <v>7.5659799999999997</v>
      </c>
      <c r="AC6332">
        <v>5.1728300000000003</v>
      </c>
      <c r="AD6332">
        <v>3.56331</v>
      </c>
      <c r="AE6332">
        <v>2.4727800000000002</v>
      </c>
      <c r="AF6332">
        <v>1.72604</v>
      </c>
      <c r="AG6332">
        <v>1.2099299999999999</v>
      </c>
      <c r="AH6332">
        <v>2.8930099999999999</v>
      </c>
    </row>
    <row r="6333" spans="1:34" x14ac:dyDescent="0.35">
      <c r="A6333">
        <v>1</v>
      </c>
      <c r="B6333">
        <v>1</v>
      </c>
      <c r="C6333">
        <v>1994</v>
      </c>
      <c r="D6333">
        <v>33634.699999999997</v>
      </c>
      <c r="E6333">
        <v>6800.68</v>
      </c>
      <c r="F6333">
        <v>14017.4</v>
      </c>
      <c r="G6333">
        <v>7395.05</v>
      </c>
      <c r="H6333">
        <v>2721.89</v>
      </c>
      <c r="I6333">
        <v>25096.2</v>
      </c>
      <c r="J6333">
        <v>3422.83</v>
      </c>
      <c r="K6333">
        <v>2960.2</v>
      </c>
      <c r="L6333">
        <v>238.035</v>
      </c>
      <c r="M6333">
        <v>55.309600000000003</v>
      </c>
      <c r="N6333">
        <v>66.6721</v>
      </c>
      <c r="O6333">
        <v>1039.4000000000001</v>
      </c>
      <c r="P6333">
        <v>329.613</v>
      </c>
      <c r="Q6333">
        <v>175.84800000000001</v>
      </c>
      <c r="R6333">
        <v>51.999699999999997</v>
      </c>
      <c r="S6333">
        <v>43.7879</v>
      </c>
      <c r="T6333">
        <v>35.033200000000001</v>
      </c>
      <c r="U6333">
        <v>46.953899999999997</v>
      </c>
      <c r="V6333">
        <v>113.681</v>
      </c>
      <c r="W6333">
        <v>39.8521</v>
      </c>
      <c r="X6333">
        <v>25.143599999999999</v>
      </c>
      <c r="Y6333">
        <v>18.9679</v>
      </c>
      <c r="Z6333">
        <v>14.477499999999999</v>
      </c>
      <c r="AA6333">
        <v>10.598000000000001</v>
      </c>
      <c r="AB6333">
        <v>7.3730000000000002</v>
      </c>
      <c r="AC6333">
        <v>5.0331799999999998</v>
      </c>
      <c r="AD6333">
        <v>3.4415</v>
      </c>
      <c r="AE6333">
        <v>2.3708900000000002</v>
      </c>
      <c r="AF6333">
        <v>1.64541</v>
      </c>
      <c r="AG6333">
        <v>1.1486099999999999</v>
      </c>
      <c r="AH6333">
        <v>2.7307700000000001</v>
      </c>
    </row>
    <row r="6334" spans="1:34" x14ac:dyDescent="0.35">
      <c r="A6334">
        <v>1</v>
      </c>
      <c r="B6334">
        <v>1</v>
      </c>
      <c r="C6334">
        <v>1995</v>
      </c>
      <c r="D6334">
        <v>50041.3</v>
      </c>
      <c r="E6334">
        <v>26458</v>
      </c>
      <c r="F6334">
        <v>5340.63</v>
      </c>
      <c r="G6334">
        <v>10944</v>
      </c>
      <c r="H6334">
        <v>5690.95</v>
      </c>
      <c r="I6334">
        <v>2041.38</v>
      </c>
      <c r="J6334">
        <v>18231.599999999999</v>
      </c>
      <c r="K6334">
        <v>2417.27</v>
      </c>
      <c r="L6334">
        <v>2049.04</v>
      </c>
      <c r="M6334">
        <v>162.804</v>
      </c>
      <c r="N6334">
        <v>37.598700000000001</v>
      </c>
      <c r="O6334">
        <v>45.207799999999999</v>
      </c>
      <c r="P6334">
        <v>704.34</v>
      </c>
      <c r="Q6334">
        <v>223.43</v>
      </c>
      <c r="R6334">
        <v>119.282</v>
      </c>
      <c r="S6334">
        <v>35.300800000000002</v>
      </c>
      <c r="T6334">
        <v>29.749199999999998</v>
      </c>
      <c r="U6334">
        <v>23.818200000000001</v>
      </c>
      <c r="V6334">
        <v>31.942699999999999</v>
      </c>
      <c r="W6334">
        <v>77.379599999999996</v>
      </c>
      <c r="X6334">
        <v>27.1389</v>
      </c>
      <c r="Y6334">
        <v>17.1294</v>
      </c>
      <c r="Z6334">
        <v>12.926600000000001</v>
      </c>
      <c r="AA6334">
        <v>9.8693600000000004</v>
      </c>
      <c r="AB6334">
        <v>7.2265300000000003</v>
      </c>
      <c r="AC6334">
        <v>5.0285599999999997</v>
      </c>
      <c r="AD6334">
        <v>3.4333900000000002</v>
      </c>
      <c r="AE6334">
        <v>2.3479999999999999</v>
      </c>
      <c r="AF6334">
        <v>1.6177900000000001</v>
      </c>
      <c r="AG6334">
        <v>1.1229</v>
      </c>
      <c r="AH6334">
        <v>2.64825</v>
      </c>
    </row>
    <row r="6335" spans="1:34" x14ac:dyDescent="0.35">
      <c r="A6335">
        <v>1</v>
      </c>
      <c r="B6335">
        <v>1</v>
      </c>
      <c r="C6335">
        <v>1996</v>
      </c>
      <c r="D6335">
        <v>3117.85</v>
      </c>
      <c r="E6335">
        <v>39363.9</v>
      </c>
      <c r="F6335">
        <v>20772.3</v>
      </c>
      <c r="G6335">
        <v>4165.8</v>
      </c>
      <c r="H6335">
        <v>8402.36</v>
      </c>
      <c r="I6335">
        <v>4248.51</v>
      </c>
      <c r="J6335">
        <v>1472.33</v>
      </c>
      <c r="K6335">
        <v>12751.1</v>
      </c>
      <c r="L6335">
        <v>1653.52</v>
      </c>
      <c r="M6335">
        <v>1382.67</v>
      </c>
      <c r="N6335">
        <v>109.071</v>
      </c>
      <c r="O6335">
        <v>25.110199999999999</v>
      </c>
      <c r="P6335">
        <v>30.165400000000002</v>
      </c>
      <c r="Q6335">
        <v>470.096</v>
      </c>
      <c r="R6335">
        <v>149.23099999999999</v>
      </c>
      <c r="S6335">
        <v>79.739099999999993</v>
      </c>
      <c r="T6335">
        <v>23.618500000000001</v>
      </c>
      <c r="U6335">
        <v>19.919799999999999</v>
      </c>
      <c r="V6335">
        <v>15.9596</v>
      </c>
      <c r="W6335">
        <v>21.416499999999999</v>
      </c>
      <c r="X6335">
        <v>51.907699999999998</v>
      </c>
      <c r="Y6335">
        <v>18.2135</v>
      </c>
      <c r="Z6335">
        <v>11.500400000000001</v>
      </c>
      <c r="AA6335">
        <v>8.6815499999999997</v>
      </c>
      <c r="AB6335">
        <v>6.6301600000000001</v>
      </c>
      <c r="AC6335">
        <v>4.8559099999999997</v>
      </c>
      <c r="AD6335">
        <v>3.37967</v>
      </c>
      <c r="AE6335">
        <v>2.3079800000000001</v>
      </c>
      <c r="AF6335">
        <v>1.5786100000000001</v>
      </c>
      <c r="AG6335">
        <v>1.08782</v>
      </c>
      <c r="AH6335">
        <v>2.5366499999999998</v>
      </c>
    </row>
    <row r="6336" spans="1:34" x14ac:dyDescent="0.35">
      <c r="A6336">
        <v>1</v>
      </c>
      <c r="B6336">
        <v>1</v>
      </c>
      <c r="C6336">
        <v>1997</v>
      </c>
      <c r="D6336">
        <v>57812.1</v>
      </c>
      <c r="E6336">
        <v>2452.58</v>
      </c>
      <c r="F6336">
        <v>30867.7</v>
      </c>
      <c r="G6336">
        <v>16142</v>
      </c>
      <c r="H6336">
        <v>3172.74</v>
      </c>
      <c r="I6336">
        <v>6183.58</v>
      </c>
      <c r="J6336">
        <v>2993.92</v>
      </c>
      <c r="K6336">
        <v>994.84100000000001</v>
      </c>
      <c r="L6336">
        <v>8334.09</v>
      </c>
      <c r="M6336">
        <v>1056.67</v>
      </c>
      <c r="N6336">
        <v>871.75800000000004</v>
      </c>
      <c r="O6336">
        <v>68.279499999999999</v>
      </c>
      <c r="P6336">
        <v>15.6691</v>
      </c>
      <c r="Q6336">
        <v>18.803599999999999</v>
      </c>
      <c r="R6336">
        <v>293.024</v>
      </c>
      <c r="S6336">
        <v>93.055800000000005</v>
      </c>
      <c r="T6336">
        <v>49.748699999999999</v>
      </c>
      <c r="U6336">
        <v>14.7433</v>
      </c>
      <c r="V6336">
        <v>12.4407</v>
      </c>
      <c r="W6336">
        <v>9.9718300000000006</v>
      </c>
      <c r="X6336">
        <v>13.3866</v>
      </c>
      <c r="Y6336">
        <v>32.456400000000002</v>
      </c>
      <c r="Z6336">
        <v>11.3917</v>
      </c>
      <c r="AA6336">
        <v>7.19475</v>
      </c>
      <c r="AB6336">
        <v>5.4324399999999997</v>
      </c>
      <c r="AC6336">
        <v>4.1495600000000001</v>
      </c>
      <c r="AD6336">
        <v>3.0396100000000001</v>
      </c>
      <c r="AE6336">
        <v>2.1158299999999999</v>
      </c>
      <c r="AF6336">
        <v>1.4450700000000001</v>
      </c>
      <c r="AG6336">
        <v>0.98850199999999999</v>
      </c>
      <c r="AH6336">
        <v>2.2701799999999999</v>
      </c>
    </row>
    <row r="6337" spans="1:34" x14ac:dyDescent="0.35">
      <c r="A6337">
        <v>1</v>
      </c>
      <c r="B6337">
        <v>1</v>
      </c>
      <c r="C6337">
        <v>1998</v>
      </c>
      <c r="D6337">
        <v>17153.7</v>
      </c>
      <c r="E6337">
        <v>45476.6</v>
      </c>
      <c r="F6337">
        <v>1923.84</v>
      </c>
      <c r="G6337">
        <v>24009.7</v>
      </c>
      <c r="H6337">
        <v>12316.4</v>
      </c>
      <c r="I6337">
        <v>2342.06</v>
      </c>
      <c r="J6337">
        <v>4379.71</v>
      </c>
      <c r="K6337">
        <v>2038.95</v>
      </c>
      <c r="L6337">
        <v>657.26099999999997</v>
      </c>
      <c r="M6337">
        <v>5396.6</v>
      </c>
      <c r="N6337">
        <v>676.28399999999999</v>
      </c>
      <c r="O6337">
        <v>554.63800000000003</v>
      </c>
      <c r="P6337">
        <v>43.335299999999997</v>
      </c>
      <c r="Q6337">
        <v>9.9389299999999992</v>
      </c>
      <c r="R6337">
        <v>11.9305</v>
      </c>
      <c r="S6337">
        <v>186.03100000000001</v>
      </c>
      <c r="T6337">
        <v>59.119199999999999</v>
      </c>
      <c r="U6337">
        <v>31.627199999999998</v>
      </c>
      <c r="V6337">
        <v>9.3787000000000003</v>
      </c>
      <c r="W6337">
        <v>7.9182300000000003</v>
      </c>
      <c r="X6337">
        <v>6.3498400000000004</v>
      </c>
      <c r="Y6337">
        <v>8.5277899999999995</v>
      </c>
      <c r="Z6337">
        <v>20.683199999999999</v>
      </c>
      <c r="AA6337">
        <v>7.2616699999999996</v>
      </c>
      <c r="AB6337">
        <v>4.5875000000000004</v>
      </c>
      <c r="AC6337">
        <v>3.4645800000000002</v>
      </c>
      <c r="AD6337">
        <v>2.6469200000000002</v>
      </c>
      <c r="AE6337">
        <v>1.9392199999999999</v>
      </c>
      <c r="AF6337">
        <v>1.35006</v>
      </c>
      <c r="AG6337">
        <v>0.92218100000000003</v>
      </c>
      <c r="AH6337">
        <v>2.0802</v>
      </c>
    </row>
    <row r="6338" spans="1:34" x14ac:dyDescent="0.35">
      <c r="A6338">
        <v>1</v>
      </c>
      <c r="B6338">
        <v>1</v>
      </c>
      <c r="C6338">
        <v>1999</v>
      </c>
      <c r="D6338">
        <v>58044.4</v>
      </c>
      <c r="E6338">
        <v>13493.6</v>
      </c>
      <c r="F6338">
        <v>35675.5</v>
      </c>
      <c r="G6338">
        <v>1497.07</v>
      </c>
      <c r="H6338">
        <v>18346.8</v>
      </c>
      <c r="I6338">
        <v>9121.0300000000007</v>
      </c>
      <c r="J6338">
        <v>1666.49</v>
      </c>
      <c r="K6338">
        <v>2998.17</v>
      </c>
      <c r="L6338">
        <v>1354.34</v>
      </c>
      <c r="M6338">
        <v>427.94</v>
      </c>
      <c r="N6338">
        <v>3472.87</v>
      </c>
      <c r="O6338">
        <v>432.57900000000001</v>
      </c>
      <c r="P6338">
        <v>353.82600000000002</v>
      </c>
      <c r="Q6338">
        <v>27.622</v>
      </c>
      <c r="R6338">
        <v>6.3352300000000001</v>
      </c>
      <c r="S6338">
        <v>7.6075100000000004</v>
      </c>
      <c r="T6338">
        <v>118.68</v>
      </c>
      <c r="U6338">
        <v>37.734099999999998</v>
      </c>
      <c r="V6338">
        <v>20.195900000000002</v>
      </c>
      <c r="W6338">
        <v>5.9912700000000001</v>
      </c>
      <c r="X6338">
        <v>5.0600800000000001</v>
      </c>
      <c r="Y6338">
        <v>4.0590400000000004</v>
      </c>
      <c r="Z6338">
        <v>5.4527000000000001</v>
      </c>
      <c r="AA6338">
        <v>13.2279</v>
      </c>
      <c r="AB6338">
        <v>4.6450800000000001</v>
      </c>
      <c r="AC6338">
        <v>2.9349799999999999</v>
      </c>
      <c r="AD6338">
        <v>2.2168800000000002</v>
      </c>
      <c r="AE6338">
        <v>1.6938899999999999</v>
      </c>
      <c r="AF6338">
        <v>1.2411300000000001</v>
      </c>
      <c r="AG6338">
        <v>0.86414000000000002</v>
      </c>
      <c r="AH6338">
        <v>1.9221999999999999</v>
      </c>
    </row>
    <row r="6339" spans="1:34" x14ac:dyDescent="0.35">
      <c r="A6339">
        <v>1</v>
      </c>
      <c r="B6339">
        <v>1</v>
      </c>
      <c r="C6339">
        <v>2000</v>
      </c>
      <c r="D6339">
        <v>25054.9</v>
      </c>
      <c r="E6339">
        <v>45659.4</v>
      </c>
      <c r="F6339">
        <v>10584.3</v>
      </c>
      <c r="G6339">
        <v>27750.7</v>
      </c>
      <c r="H6339">
        <v>1142.77</v>
      </c>
      <c r="I6339">
        <v>13552.5</v>
      </c>
      <c r="J6339">
        <v>6453.18</v>
      </c>
      <c r="K6339">
        <v>1129.3800000000001</v>
      </c>
      <c r="L6339">
        <v>1964.87</v>
      </c>
      <c r="M6339">
        <v>868.47799999999995</v>
      </c>
      <c r="N6339">
        <v>271.017</v>
      </c>
      <c r="O6339">
        <v>2185.38</v>
      </c>
      <c r="P6339">
        <v>271.45499999999998</v>
      </c>
      <c r="Q6339">
        <v>221.845</v>
      </c>
      <c r="R6339">
        <v>17.319600000000001</v>
      </c>
      <c r="S6339">
        <v>3.9739800000000001</v>
      </c>
      <c r="T6339">
        <v>4.7745899999999999</v>
      </c>
      <c r="U6339">
        <v>74.525199999999998</v>
      </c>
      <c r="V6339">
        <v>23.706800000000001</v>
      </c>
      <c r="W6339">
        <v>12.6938</v>
      </c>
      <c r="X6339">
        <v>3.7671399999999999</v>
      </c>
      <c r="Y6339">
        <v>3.18268</v>
      </c>
      <c r="Z6339">
        <v>2.5537800000000002</v>
      </c>
      <c r="AA6339">
        <v>3.4314399999999998</v>
      </c>
      <c r="AB6339">
        <v>8.3262</v>
      </c>
      <c r="AC6339">
        <v>2.9243399999999999</v>
      </c>
      <c r="AD6339">
        <v>1.84802</v>
      </c>
      <c r="AE6339">
        <v>1.39605</v>
      </c>
      <c r="AF6339">
        <v>1.0668299999999999</v>
      </c>
      <c r="AG6339">
        <v>0.78175799999999995</v>
      </c>
      <c r="AH6339">
        <v>1.7554799999999999</v>
      </c>
    </row>
    <row r="6340" spans="1:34" x14ac:dyDescent="0.35">
      <c r="A6340">
        <v>1</v>
      </c>
      <c r="B6340">
        <v>1</v>
      </c>
      <c r="C6340">
        <v>2001</v>
      </c>
      <c r="D6340">
        <v>28108.9</v>
      </c>
      <c r="E6340">
        <v>19708.900000000001</v>
      </c>
      <c r="F6340">
        <v>35815.9</v>
      </c>
      <c r="G6340">
        <v>8234.65</v>
      </c>
      <c r="H6340">
        <v>21200.2</v>
      </c>
      <c r="I6340">
        <v>846.57</v>
      </c>
      <c r="J6340">
        <v>9659.92</v>
      </c>
      <c r="K6340">
        <v>4429.96</v>
      </c>
      <c r="L6340">
        <v>752.41600000000005</v>
      </c>
      <c r="M6340">
        <v>1282.74</v>
      </c>
      <c r="N6340">
        <v>560.15499999999997</v>
      </c>
      <c r="O6340">
        <v>173.68700000000001</v>
      </c>
      <c r="P6340">
        <v>1396.49</v>
      </c>
      <c r="Q6340">
        <v>173.28800000000001</v>
      </c>
      <c r="R6340">
        <v>141.60400000000001</v>
      </c>
      <c r="S6340">
        <v>11.0581</v>
      </c>
      <c r="T6340">
        <v>2.5383</v>
      </c>
      <c r="U6340">
        <v>3.0509599999999999</v>
      </c>
      <c r="V6340">
        <v>47.6404</v>
      </c>
      <c r="W6340">
        <v>15.16</v>
      </c>
      <c r="X6340">
        <v>8.1199200000000005</v>
      </c>
      <c r="Y6340">
        <v>2.4104100000000002</v>
      </c>
      <c r="Z6340">
        <v>2.0369100000000002</v>
      </c>
      <c r="AA6340">
        <v>1.6347400000000001</v>
      </c>
      <c r="AB6340">
        <v>2.1969400000000001</v>
      </c>
      <c r="AC6340">
        <v>5.3315400000000004</v>
      </c>
      <c r="AD6340">
        <v>1.87279</v>
      </c>
      <c r="AE6340">
        <v>1.18363</v>
      </c>
      <c r="AF6340">
        <v>0.89423299999999994</v>
      </c>
      <c r="AG6340">
        <v>0.68340999999999996</v>
      </c>
      <c r="AH6340">
        <v>1.6256900000000001</v>
      </c>
    </row>
    <row r="6341" spans="1:34" x14ac:dyDescent="0.35">
      <c r="A6341">
        <v>1</v>
      </c>
      <c r="B6341">
        <v>1</v>
      </c>
      <c r="C6341">
        <v>2002</v>
      </c>
      <c r="D6341">
        <v>43855.199999999997</v>
      </c>
      <c r="E6341">
        <v>22111.3</v>
      </c>
      <c r="F6341">
        <v>15460.8</v>
      </c>
      <c r="G6341">
        <v>27868.9</v>
      </c>
      <c r="H6341">
        <v>6292.46</v>
      </c>
      <c r="I6341">
        <v>15710</v>
      </c>
      <c r="J6341">
        <v>603.47500000000002</v>
      </c>
      <c r="K6341">
        <v>6629.07</v>
      </c>
      <c r="L6341">
        <v>2949.69</v>
      </c>
      <c r="M6341">
        <v>490.97899999999998</v>
      </c>
      <c r="N6341">
        <v>827.13400000000001</v>
      </c>
      <c r="O6341">
        <v>358.96</v>
      </c>
      <c r="P6341">
        <v>110.994</v>
      </c>
      <c r="Q6341">
        <v>891.59400000000005</v>
      </c>
      <c r="R6341">
        <v>110.63200000000001</v>
      </c>
      <c r="S6341">
        <v>90.432599999999994</v>
      </c>
      <c r="T6341">
        <v>7.0651700000000002</v>
      </c>
      <c r="U6341">
        <v>1.62249</v>
      </c>
      <c r="V6341">
        <v>1.9510000000000001</v>
      </c>
      <c r="W6341">
        <v>30.476099999999999</v>
      </c>
      <c r="X6341">
        <v>9.7011800000000008</v>
      </c>
      <c r="Y6341">
        <v>5.1975800000000003</v>
      </c>
      <c r="Z6341">
        <v>1.5432900000000001</v>
      </c>
      <c r="AA6341">
        <v>1.30443</v>
      </c>
      <c r="AB6341">
        <v>1.0470699999999999</v>
      </c>
      <c r="AC6341">
        <v>1.4073899999999999</v>
      </c>
      <c r="AD6341">
        <v>3.4159099999999998</v>
      </c>
      <c r="AE6341">
        <v>1.2000299999999999</v>
      </c>
      <c r="AF6341">
        <v>0.75850899999999999</v>
      </c>
      <c r="AG6341">
        <v>0.57310799999999995</v>
      </c>
      <c r="AH6341">
        <v>1.48021</v>
      </c>
    </row>
    <row r="6342" spans="1:34" x14ac:dyDescent="0.35">
      <c r="A6342">
        <v>1</v>
      </c>
      <c r="B6342">
        <v>1</v>
      </c>
      <c r="C6342">
        <v>2003</v>
      </c>
      <c r="D6342">
        <v>44208.800000000003</v>
      </c>
      <c r="E6342">
        <v>34497.699999999997</v>
      </c>
      <c r="F6342">
        <v>17347.3</v>
      </c>
      <c r="G6342">
        <v>12033.2</v>
      </c>
      <c r="H6342">
        <v>21298.799999999999</v>
      </c>
      <c r="I6342">
        <v>4661.6400000000003</v>
      </c>
      <c r="J6342">
        <v>11193.3</v>
      </c>
      <c r="K6342">
        <v>414.09800000000001</v>
      </c>
      <c r="L6342">
        <v>4417.37</v>
      </c>
      <c r="M6342">
        <v>1928.07</v>
      </c>
      <c r="N6342">
        <v>317.39299999999997</v>
      </c>
      <c r="O6342">
        <v>531.71799999999996</v>
      </c>
      <c r="P6342">
        <v>230.22200000000001</v>
      </c>
      <c r="Q6342">
        <v>71.146000000000001</v>
      </c>
      <c r="R6342">
        <v>571.63499999999999</v>
      </c>
      <c r="S6342">
        <v>70.968999999999994</v>
      </c>
      <c r="T6342">
        <v>58.048000000000002</v>
      </c>
      <c r="U6342">
        <v>4.5378499999999997</v>
      </c>
      <c r="V6342">
        <v>1.0426800000000001</v>
      </c>
      <c r="W6342">
        <v>1.25441</v>
      </c>
      <c r="X6342">
        <v>19.603200000000001</v>
      </c>
      <c r="Y6342">
        <v>6.2424299999999997</v>
      </c>
      <c r="Z6342">
        <v>3.3455599999999999</v>
      </c>
      <c r="AA6342">
        <v>0.99364799999999998</v>
      </c>
      <c r="AB6342">
        <v>0.84005600000000002</v>
      </c>
      <c r="AC6342">
        <v>0.67445200000000005</v>
      </c>
      <c r="AD6342">
        <v>0.90669699999999998</v>
      </c>
      <c r="AE6342">
        <v>2.2010000000000001</v>
      </c>
      <c r="AF6342">
        <v>0.77332199999999995</v>
      </c>
      <c r="AG6342">
        <v>0.48885600000000001</v>
      </c>
      <c r="AH6342">
        <v>1.3237300000000001</v>
      </c>
    </row>
    <row r="6343" spans="1:34" x14ac:dyDescent="0.35">
      <c r="A6343">
        <v>1</v>
      </c>
      <c r="B6343">
        <v>1</v>
      </c>
      <c r="C6343">
        <v>2004</v>
      </c>
      <c r="D6343">
        <v>33529.9</v>
      </c>
      <c r="E6343">
        <v>34775.800000000003</v>
      </c>
      <c r="F6343">
        <v>27047.1</v>
      </c>
      <c r="G6343">
        <v>13472.8</v>
      </c>
      <c r="H6343">
        <v>9153.23</v>
      </c>
      <c r="I6343">
        <v>15644.5</v>
      </c>
      <c r="J6343">
        <v>3276.58</v>
      </c>
      <c r="K6343">
        <v>7533.05</v>
      </c>
      <c r="L6343">
        <v>269.11500000000001</v>
      </c>
      <c r="M6343">
        <v>2803.04</v>
      </c>
      <c r="N6343">
        <v>1205.98</v>
      </c>
      <c r="O6343">
        <v>197.00700000000001</v>
      </c>
      <c r="P6343">
        <v>328.89</v>
      </c>
      <c r="Q6343">
        <v>142.22999999999999</v>
      </c>
      <c r="R6343">
        <v>43.948999999999998</v>
      </c>
      <c r="S6343">
        <v>353.24099999999999</v>
      </c>
      <c r="T6343">
        <v>43.877299999999998</v>
      </c>
      <c r="U6343">
        <v>35.907699999999998</v>
      </c>
      <c r="V6343">
        <v>2.80844</v>
      </c>
      <c r="W6343">
        <v>0.64559100000000003</v>
      </c>
      <c r="X6343">
        <v>0.77698999999999996</v>
      </c>
      <c r="Y6343">
        <v>12.1464</v>
      </c>
      <c r="Z6343">
        <v>3.86903</v>
      </c>
      <c r="AA6343">
        <v>2.0740799999999999</v>
      </c>
      <c r="AB6343">
        <v>0.61614400000000002</v>
      </c>
      <c r="AC6343">
        <v>0.52100000000000002</v>
      </c>
      <c r="AD6343">
        <v>0.41836000000000001</v>
      </c>
      <c r="AE6343">
        <v>0.56249700000000002</v>
      </c>
      <c r="AF6343">
        <v>1.36561</v>
      </c>
      <c r="AG6343">
        <v>0.47986099999999998</v>
      </c>
      <c r="AH6343">
        <v>1.12504</v>
      </c>
    </row>
    <row r="6344" spans="1:34" x14ac:dyDescent="0.35">
      <c r="A6344">
        <v>1</v>
      </c>
      <c r="B6344">
        <v>1</v>
      </c>
      <c r="C6344">
        <v>2005</v>
      </c>
      <c r="D6344">
        <v>22797.3</v>
      </c>
      <c r="E6344">
        <v>26375.5</v>
      </c>
      <c r="F6344">
        <v>27262.400000000001</v>
      </c>
      <c r="G6344">
        <v>20998.6</v>
      </c>
      <c r="H6344">
        <v>10239.1</v>
      </c>
      <c r="I6344">
        <v>6711.43</v>
      </c>
      <c r="J6344">
        <v>10965.4</v>
      </c>
      <c r="K6344">
        <v>2196.77</v>
      </c>
      <c r="L6344">
        <v>4872.97</v>
      </c>
      <c r="M6344">
        <v>169.86699999999999</v>
      </c>
      <c r="N6344">
        <v>1743.24</v>
      </c>
      <c r="O6344">
        <v>744.09400000000005</v>
      </c>
      <c r="P6344">
        <v>121.116</v>
      </c>
      <c r="Q6344">
        <v>201.94399999999999</v>
      </c>
      <c r="R6344">
        <v>87.322199999999995</v>
      </c>
      <c r="S6344">
        <v>26.9924</v>
      </c>
      <c r="T6344">
        <v>217.06700000000001</v>
      </c>
      <c r="U6344">
        <v>26.977499999999999</v>
      </c>
      <c r="V6344">
        <v>22.088799999999999</v>
      </c>
      <c r="W6344">
        <v>1.7284299999999999</v>
      </c>
      <c r="X6344">
        <v>0.39748299999999998</v>
      </c>
      <c r="Y6344">
        <v>0.478551</v>
      </c>
      <c r="Z6344">
        <v>7.4833100000000004</v>
      </c>
      <c r="AA6344">
        <v>2.38429</v>
      </c>
      <c r="AB6344">
        <v>1.27844</v>
      </c>
      <c r="AC6344">
        <v>0.379857</v>
      </c>
      <c r="AD6344">
        <v>0.32125300000000001</v>
      </c>
      <c r="AE6344">
        <v>0.25800000000000001</v>
      </c>
      <c r="AF6344">
        <v>0.34693099999999999</v>
      </c>
      <c r="AG6344">
        <v>0.84236500000000003</v>
      </c>
      <c r="AH6344">
        <v>0.99023499999999998</v>
      </c>
    </row>
    <row r="6345" spans="1:34" x14ac:dyDescent="0.35">
      <c r="A6345">
        <v>1</v>
      </c>
      <c r="B6345">
        <v>1</v>
      </c>
      <c r="C6345">
        <v>2006</v>
      </c>
      <c r="D6345">
        <v>24736.9</v>
      </c>
      <c r="E6345">
        <v>17933</v>
      </c>
      <c r="F6345">
        <v>20662.8</v>
      </c>
      <c r="G6345">
        <v>21118.799999999999</v>
      </c>
      <c r="H6345">
        <v>15879.7</v>
      </c>
      <c r="I6345">
        <v>7440.46</v>
      </c>
      <c r="J6345">
        <v>4640.16</v>
      </c>
      <c r="K6345">
        <v>7217.09</v>
      </c>
      <c r="L6345">
        <v>1388.38</v>
      </c>
      <c r="M6345">
        <v>2992.3</v>
      </c>
      <c r="N6345">
        <v>102.44199999999999</v>
      </c>
      <c r="O6345">
        <v>1040.8499999999999</v>
      </c>
      <c r="P6345">
        <v>442.16399999999999</v>
      </c>
      <c r="Q6345">
        <v>71.837299999999999</v>
      </c>
      <c r="R6345">
        <v>119.727</v>
      </c>
      <c r="S6345">
        <v>51.781300000000002</v>
      </c>
      <c r="T6345">
        <v>16.013100000000001</v>
      </c>
      <c r="U6345">
        <v>128.83600000000001</v>
      </c>
      <c r="V6345">
        <v>16.019500000000001</v>
      </c>
      <c r="W6345">
        <v>13.1221</v>
      </c>
      <c r="X6345">
        <v>1.02718</v>
      </c>
      <c r="Y6345">
        <v>0.23629600000000001</v>
      </c>
      <c r="Z6345">
        <v>0.28456999999999999</v>
      </c>
      <c r="AA6345">
        <v>4.4510399999999999</v>
      </c>
      <c r="AB6345">
        <v>1.4184600000000001</v>
      </c>
      <c r="AC6345">
        <v>0.76070599999999999</v>
      </c>
      <c r="AD6345">
        <v>0.22606100000000001</v>
      </c>
      <c r="AE6345">
        <v>0.19120999999999999</v>
      </c>
      <c r="AF6345">
        <v>0.15357999999999999</v>
      </c>
      <c r="AG6345">
        <v>0.20654</v>
      </c>
      <c r="AH6345">
        <v>1.09124</v>
      </c>
    </row>
    <row r="6346" spans="1:34" x14ac:dyDescent="0.35">
      <c r="A6346">
        <v>1</v>
      </c>
      <c r="B6346">
        <v>1</v>
      </c>
      <c r="C6346">
        <v>2007</v>
      </c>
      <c r="D6346">
        <v>28633.5</v>
      </c>
      <c r="E6346">
        <v>19458.7</v>
      </c>
      <c r="F6346">
        <v>14048.6</v>
      </c>
      <c r="G6346">
        <v>16005</v>
      </c>
      <c r="H6346">
        <v>15965.7</v>
      </c>
      <c r="I6346">
        <v>11528.4</v>
      </c>
      <c r="J6346">
        <v>5135.58</v>
      </c>
      <c r="K6346">
        <v>3048.93</v>
      </c>
      <c r="L6346">
        <v>4555.18</v>
      </c>
      <c r="M6346">
        <v>851.55399999999997</v>
      </c>
      <c r="N6346">
        <v>1802.55</v>
      </c>
      <c r="O6346">
        <v>61.097700000000003</v>
      </c>
      <c r="P6346">
        <v>617.82600000000002</v>
      </c>
      <c r="Q6346">
        <v>261.976</v>
      </c>
      <c r="R6346">
        <v>42.545499999999997</v>
      </c>
      <c r="S6346">
        <v>70.924000000000007</v>
      </c>
      <c r="T6346">
        <v>30.687999999999999</v>
      </c>
      <c r="U6346">
        <v>9.4949100000000008</v>
      </c>
      <c r="V6346">
        <v>76.430000000000007</v>
      </c>
      <c r="W6346">
        <v>9.5075199999999995</v>
      </c>
      <c r="X6346">
        <v>7.7909899999999999</v>
      </c>
      <c r="Y6346">
        <v>0.61007299999999998</v>
      </c>
      <c r="Z6346">
        <v>0.14038500000000001</v>
      </c>
      <c r="AA6346">
        <v>0.16910700000000001</v>
      </c>
      <c r="AB6346">
        <v>2.6456300000000001</v>
      </c>
      <c r="AC6346">
        <v>0.84327099999999999</v>
      </c>
      <c r="AD6346">
        <v>0.45230999999999999</v>
      </c>
      <c r="AE6346">
        <v>0.134433</v>
      </c>
      <c r="AF6346">
        <v>0.113721</v>
      </c>
      <c r="AG6346">
        <v>9.1350899999999999E-2</v>
      </c>
      <c r="AH6346">
        <v>0.77216099999999999</v>
      </c>
    </row>
    <row r="6347" spans="1:34" x14ac:dyDescent="0.35">
      <c r="A6347">
        <v>1</v>
      </c>
      <c r="B6347">
        <v>1</v>
      </c>
      <c r="C6347">
        <v>2008</v>
      </c>
      <c r="D6347">
        <v>15340.1</v>
      </c>
      <c r="E6347">
        <v>22523.9</v>
      </c>
      <c r="F6347">
        <v>15249.9</v>
      </c>
      <c r="G6347">
        <v>10895.3</v>
      </c>
      <c r="H6347">
        <v>12131.1</v>
      </c>
      <c r="I6347">
        <v>11640.7</v>
      </c>
      <c r="J6347">
        <v>8006.82</v>
      </c>
      <c r="K6347">
        <v>3403.85</v>
      </c>
      <c r="L6347">
        <v>1946.66</v>
      </c>
      <c r="M6347">
        <v>2833.71</v>
      </c>
      <c r="N6347">
        <v>521.33600000000001</v>
      </c>
      <c r="O6347">
        <v>1094.05</v>
      </c>
      <c r="P6347">
        <v>36.936399999999999</v>
      </c>
      <c r="Q6347">
        <v>372.99299999999999</v>
      </c>
      <c r="R6347">
        <v>158.14099999999999</v>
      </c>
      <c r="S6347">
        <v>25.692900000000002</v>
      </c>
      <c r="T6347">
        <v>42.855400000000003</v>
      </c>
      <c r="U6347">
        <v>18.554300000000001</v>
      </c>
      <c r="V6347">
        <v>5.7439900000000002</v>
      </c>
      <c r="W6347">
        <v>46.260199999999998</v>
      </c>
      <c r="X6347">
        <v>5.7571199999999996</v>
      </c>
      <c r="Y6347">
        <v>4.7195299999999998</v>
      </c>
      <c r="Z6347">
        <v>0.36968600000000001</v>
      </c>
      <c r="AA6347">
        <v>8.5093299999999997E-2</v>
      </c>
      <c r="AB6347">
        <v>0.102529</v>
      </c>
      <c r="AC6347">
        <v>1.6043700000000001</v>
      </c>
      <c r="AD6347">
        <v>0.51147100000000001</v>
      </c>
      <c r="AE6347">
        <v>0.27438299999999999</v>
      </c>
      <c r="AF6347">
        <v>8.1561400000000006E-2</v>
      </c>
      <c r="AG6347">
        <v>6.9004300000000005E-2</v>
      </c>
      <c r="AH6347">
        <v>0.524146</v>
      </c>
    </row>
    <row r="6348" spans="1:34" x14ac:dyDescent="0.35">
      <c r="A6348">
        <v>1</v>
      </c>
      <c r="B6348">
        <v>1</v>
      </c>
      <c r="C6348">
        <v>2009</v>
      </c>
      <c r="D6348">
        <v>13393.3</v>
      </c>
      <c r="E6348">
        <v>12066.9</v>
      </c>
      <c r="F6348">
        <v>17653.099999999999</v>
      </c>
      <c r="G6348">
        <v>11827.5</v>
      </c>
      <c r="H6348">
        <v>8255.35</v>
      </c>
      <c r="I6348">
        <v>8835.64</v>
      </c>
      <c r="J6348">
        <v>8074.7</v>
      </c>
      <c r="K6348">
        <v>5303.54</v>
      </c>
      <c r="L6348">
        <v>2173.8000000000002</v>
      </c>
      <c r="M6348">
        <v>1212.23</v>
      </c>
      <c r="N6348">
        <v>1737.73</v>
      </c>
      <c r="O6348">
        <v>317.108</v>
      </c>
      <c r="P6348">
        <v>663.10400000000004</v>
      </c>
      <c r="Q6348">
        <v>22.363800000000001</v>
      </c>
      <c r="R6348">
        <v>225.87100000000001</v>
      </c>
      <c r="S6348">
        <v>95.825699999999998</v>
      </c>
      <c r="T6348">
        <v>15.5809</v>
      </c>
      <c r="U6348">
        <v>26.008900000000001</v>
      </c>
      <c r="V6348">
        <v>11.268700000000001</v>
      </c>
      <c r="W6348">
        <v>3.4907400000000002</v>
      </c>
      <c r="X6348">
        <v>28.128799999999998</v>
      </c>
      <c r="Y6348">
        <v>3.5023300000000002</v>
      </c>
      <c r="Z6348">
        <v>2.8723000000000001</v>
      </c>
      <c r="AA6348">
        <v>0.22506999999999999</v>
      </c>
      <c r="AB6348">
        <v>5.1821800000000001E-2</v>
      </c>
      <c r="AC6348">
        <v>6.2456299999999999E-2</v>
      </c>
      <c r="AD6348">
        <v>0.97753400000000001</v>
      </c>
      <c r="AE6348">
        <v>0.311697</v>
      </c>
      <c r="AF6348">
        <v>0.16724</v>
      </c>
      <c r="AG6348">
        <v>4.9720399999999998E-2</v>
      </c>
      <c r="AH6348">
        <v>0.36174099999999998</v>
      </c>
    </row>
    <row r="6349" spans="1:34" x14ac:dyDescent="0.35">
      <c r="A6349">
        <v>1</v>
      </c>
      <c r="B6349">
        <v>1</v>
      </c>
      <c r="C6349">
        <v>2010</v>
      </c>
      <c r="D6349">
        <v>2602.66</v>
      </c>
      <c r="E6349">
        <v>10535.5</v>
      </c>
      <c r="F6349">
        <v>9458.76</v>
      </c>
      <c r="G6349">
        <v>13697.7</v>
      </c>
      <c r="H6349">
        <v>8971.7199999999993</v>
      </c>
      <c r="I6349">
        <v>6026.32</v>
      </c>
      <c r="J6349">
        <v>6152.11</v>
      </c>
      <c r="K6349">
        <v>5377</v>
      </c>
      <c r="L6349">
        <v>3409.39</v>
      </c>
      <c r="M6349">
        <v>1363.92</v>
      </c>
      <c r="N6349">
        <v>749.47199999999998</v>
      </c>
      <c r="O6349">
        <v>1066.04</v>
      </c>
      <c r="P6349">
        <v>193.88</v>
      </c>
      <c r="Q6349">
        <v>405.029</v>
      </c>
      <c r="R6349">
        <v>13.6624</v>
      </c>
      <c r="S6349">
        <v>138.07599999999999</v>
      </c>
      <c r="T6349">
        <v>58.623899999999999</v>
      </c>
      <c r="U6349">
        <v>9.5392799999999998</v>
      </c>
      <c r="V6349">
        <v>15.934900000000001</v>
      </c>
      <c r="W6349">
        <v>6.9082800000000004</v>
      </c>
      <c r="X6349">
        <v>2.1411600000000002</v>
      </c>
      <c r="Y6349">
        <v>17.261800000000001</v>
      </c>
      <c r="Z6349">
        <v>2.1501399999999999</v>
      </c>
      <c r="AA6349">
        <v>1.76397</v>
      </c>
      <c r="AB6349">
        <v>0.138263</v>
      </c>
      <c r="AC6349">
        <v>3.18429E-2</v>
      </c>
      <c r="AD6349">
        <v>3.8385799999999998E-2</v>
      </c>
      <c r="AE6349">
        <v>0.600908</v>
      </c>
      <c r="AF6349">
        <v>0.191637</v>
      </c>
      <c r="AG6349">
        <v>0.102838</v>
      </c>
      <c r="AH6349">
        <v>0.25311600000000001</v>
      </c>
    </row>
    <row r="6350" spans="1:34" x14ac:dyDescent="0.35">
      <c r="A6350">
        <v>1</v>
      </c>
      <c r="B6350">
        <v>1</v>
      </c>
      <c r="C6350">
        <v>2011</v>
      </c>
      <c r="D6350">
        <v>10921.4</v>
      </c>
      <c r="E6350">
        <v>2047.32</v>
      </c>
      <c r="F6350">
        <v>8252.39</v>
      </c>
      <c r="G6350">
        <v>7322</v>
      </c>
      <c r="H6350">
        <v>10333.700000000001</v>
      </c>
      <c r="I6350">
        <v>6480.49</v>
      </c>
      <c r="J6350">
        <v>4123.1000000000004</v>
      </c>
      <c r="K6350">
        <v>3995.38</v>
      </c>
      <c r="L6350">
        <v>3348.8</v>
      </c>
      <c r="M6350">
        <v>2061.85</v>
      </c>
      <c r="N6350">
        <v>809.90800000000002</v>
      </c>
      <c r="O6350">
        <v>440.64600000000002</v>
      </c>
      <c r="P6350">
        <v>623.92399999999998</v>
      </c>
      <c r="Q6350">
        <v>113.297</v>
      </c>
      <c r="R6350">
        <v>236.66300000000001</v>
      </c>
      <c r="S6350">
        <v>7.9871800000000004</v>
      </c>
      <c r="T6350">
        <v>80.778199999999998</v>
      </c>
      <c r="U6350">
        <v>34.321899999999999</v>
      </c>
      <c r="V6350">
        <v>5.5887000000000002</v>
      </c>
      <c r="W6350">
        <v>9.3414199999999994</v>
      </c>
      <c r="X6350">
        <v>4.0519699999999998</v>
      </c>
      <c r="Y6350">
        <v>1.2564599999999999</v>
      </c>
      <c r="Z6350">
        <v>10.1335</v>
      </c>
      <c r="AA6350">
        <v>1.26268</v>
      </c>
      <c r="AB6350">
        <v>1.0362</v>
      </c>
      <c r="AC6350">
        <v>8.1240400000000004E-2</v>
      </c>
      <c r="AD6350">
        <v>1.87143E-2</v>
      </c>
      <c r="AE6350">
        <v>2.2563900000000001E-2</v>
      </c>
      <c r="AF6350">
        <v>0.35328199999999998</v>
      </c>
      <c r="AG6350">
        <v>0.11268300000000001</v>
      </c>
      <c r="AH6350">
        <v>0.20937700000000001</v>
      </c>
    </row>
    <row r="6351" spans="1:34" x14ac:dyDescent="0.35">
      <c r="A6351">
        <v>1</v>
      </c>
      <c r="B6351">
        <v>1</v>
      </c>
      <c r="C6351">
        <v>2012</v>
      </c>
      <c r="D6351">
        <v>4803.09</v>
      </c>
      <c r="E6351">
        <v>8591.07</v>
      </c>
      <c r="F6351">
        <v>1604.39</v>
      </c>
      <c r="G6351">
        <v>6397.19</v>
      </c>
      <c r="H6351">
        <v>5540.25</v>
      </c>
      <c r="I6351">
        <v>7504.35</v>
      </c>
      <c r="J6351">
        <v>4471.26</v>
      </c>
      <c r="K6351">
        <v>2708.67</v>
      </c>
      <c r="L6351">
        <v>2524.94</v>
      </c>
      <c r="M6351">
        <v>2060.9499999999998</v>
      </c>
      <c r="N6351">
        <v>1248.79</v>
      </c>
      <c r="O6351">
        <v>486.423</v>
      </c>
      <c r="P6351">
        <v>263.69</v>
      </c>
      <c r="Q6351">
        <v>372.99200000000002</v>
      </c>
      <c r="R6351">
        <v>67.746799999999993</v>
      </c>
      <c r="S6351">
        <v>141.61799999999999</v>
      </c>
      <c r="T6351">
        <v>4.7836800000000004</v>
      </c>
      <c r="U6351">
        <v>48.421300000000002</v>
      </c>
      <c r="V6351">
        <v>20.59</v>
      </c>
      <c r="W6351">
        <v>3.3550499999999999</v>
      </c>
      <c r="X6351">
        <v>5.6113099999999996</v>
      </c>
      <c r="Y6351">
        <v>2.43527</v>
      </c>
      <c r="Z6351">
        <v>0.75548400000000004</v>
      </c>
      <c r="AA6351">
        <v>6.0954600000000001</v>
      </c>
      <c r="AB6351">
        <v>0.75976900000000003</v>
      </c>
      <c r="AC6351">
        <v>0.62367499999999998</v>
      </c>
      <c r="AD6351">
        <v>4.8909500000000002E-2</v>
      </c>
      <c r="AE6351">
        <v>1.1269E-2</v>
      </c>
      <c r="AF6351">
        <v>1.3589499999999999E-2</v>
      </c>
      <c r="AG6351">
        <v>0.212807</v>
      </c>
      <c r="AH6351">
        <v>0.194074</v>
      </c>
    </row>
    <row r="6352" spans="1:34" x14ac:dyDescent="0.35">
      <c r="A6352">
        <v>1</v>
      </c>
      <c r="B6352">
        <v>1</v>
      </c>
      <c r="C6352">
        <v>2013</v>
      </c>
      <c r="D6352">
        <v>17148.400000000001</v>
      </c>
      <c r="E6352">
        <v>3778.24</v>
      </c>
      <c r="F6352">
        <v>6730.08</v>
      </c>
      <c r="G6352">
        <v>1241.92</v>
      </c>
      <c r="H6352">
        <v>4819.8900000000003</v>
      </c>
      <c r="I6352">
        <v>3986.14</v>
      </c>
      <c r="J6352">
        <v>5102.1099999999997</v>
      </c>
      <c r="K6352">
        <v>2883.98</v>
      </c>
      <c r="L6352">
        <v>1676.86</v>
      </c>
      <c r="M6352">
        <v>1519.88</v>
      </c>
      <c r="N6352">
        <v>1219.78</v>
      </c>
      <c r="O6352">
        <v>732.67399999999998</v>
      </c>
      <c r="P6352">
        <v>284.38200000000001</v>
      </c>
      <c r="Q6352">
        <v>154.05699999999999</v>
      </c>
      <c r="R6352">
        <v>218.054</v>
      </c>
      <c r="S6352">
        <v>39.650599999999997</v>
      </c>
      <c r="T6352">
        <v>82.99</v>
      </c>
      <c r="U6352">
        <v>2.80667</v>
      </c>
      <c r="V6352">
        <v>28.4405</v>
      </c>
      <c r="W6352">
        <v>12.1052</v>
      </c>
      <c r="X6352">
        <v>1.9741299999999999</v>
      </c>
      <c r="Y6352">
        <v>3.3041</v>
      </c>
      <c r="Z6352">
        <v>1.4348399999999999</v>
      </c>
      <c r="AA6352">
        <v>0.445359</v>
      </c>
      <c r="AB6352">
        <v>3.5949200000000001</v>
      </c>
      <c r="AC6352">
        <v>0.44826300000000002</v>
      </c>
      <c r="AD6352">
        <v>0.36808999999999997</v>
      </c>
      <c r="AE6352">
        <v>2.8874400000000001E-2</v>
      </c>
      <c r="AF6352">
        <v>6.6544500000000001E-3</v>
      </c>
      <c r="AG6352">
        <v>8.0265900000000001E-3</v>
      </c>
      <c r="AH6352">
        <v>0.240428</v>
      </c>
    </row>
    <row r="6353" spans="1:34" x14ac:dyDescent="0.35">
      <c r="A6353">
        <v>1</v>
      </c>
      <c r="B6353">
        <v>1</v>
      </c>
      <c r="C6353">
        <v>2014</v>
      </c>
      <c r="D6353">
        <v>24188.7</v>
      </c>
      <c r="E6353">
        <v>13489.4</v>
      </c>
      <c r="F6353">
        <v>2957.58</v>
      </c>
      <c r="G6353">
        <v>5196.09</v>
      </c>
      <c r="H6353">
        <v>929.77200000000005</v>
      </c>
      <c r="I6353">
        <v>3424.52</v>
      </c>
      <c r="J6353">
        <v>2655.83</v>
      </c>
      <c r="K6353">
        <v>3201.33</v>
      </c>
      <c r="L6353">
        <v>1726.02</v>
      </c>
      <c r="M6353">
        <v>971.09799999999996</v>
      </c>
      <c r="N6353">
        <v>862.56799999999998</v>
      </c>
      <c r="O6353">
        <v>684.91499999999996</v>
      </c>
      <c r="P6353">
        <v>409.56599999999997</v>
      </c>
      <c r="Q6353">
        <v>158.80500000000001</v>
      </c>
      <c r="R6353">
        <v>86.078500000000005</v>
      </c>
      <c r="S6353">
        <v>121.98399999999999</v>
      </c>
      <c r="T6353">
        <v>22.2118</v>
      </c>
      <c r="U6353">
        <v>46.551600000000001</v>
      </c>
      <c r="V6353">
        <v>1.5762400000000001</v>
      </c>
      <c r="W6353">
        <v>15.9893</v>
      </c>
      <c r="X6353">
        <v>6.8118699999999999</v>
      </c>
      <c r="Y6353">
        <v>1.1117699999999999</v>
      </c>
      <c r="Z6353">
        <v>1.86205</v>
      </c>
      <c r="AA6353">
        <v>0.80908800000000003</v>
      </c>
      <c r="AB6353">
        <v>0.25125999999999998</v>
      </c>
      <c r="AC6353">
        <v>2.0290300000000001</v>
      </c>
      <c r="AD6353">
        <v>0.25310199999999999</v>
      </c>
      <c r="AE6353">
        <v>0.2079</v>
      </c>
      <c r="AF6353">
        <v>1.6313000000000001E-2</v>
      </c>
      <c r="AG6353">
        <v>3.7604700000000001E-3</v>
      </c>
      <c r="AH6353">
        <v>0.14050799999999999</v>
      </c>
    </row>
    <row r="6354" spans="1:34" x14ac:dyDescent="0.35">
      <c r="A6354">
        <v>1</v>
      </c>
      <c r="B6354">
        <v>1</v>
      </c>
      <c r="C6354">
        <v>2015</v>
      </c>
      <c r="D6354">
        <v>4581.1099999999997</v>
      </c>
      <c r="E6354">
        <v>19027.5</v>
      </c>
      <c r="F6354">
        <v>10576.6</v>
      </c>
      <c r="G6354">
        <v>2293.36</v>
      </c>
      <c r="H6354">
        <v>3916.72</v>
      </c>
      <c r="I6354">
        <v>666.47</v>
      </c>
      <c r="J6354">
        <v>2314.4699999999998</v>
      </c>
      <c r="K6354">
        <v>1710.2</v>
      </c>
      <c r="L6354">
        <v>1994.52</v>
      </c>
      <c r="M6354">
        <v>1054.04</v>
      </c>
      <c r="N6354">
        <v>586.97400000000005</v>
      </c>
      <c r="O6354">
        <v>519.46199999999999</v>
      </c>
      <c r="P6354">
        <v>412.56700000000001</v>
      </c>
      <c r="Q6354">
        <v>247.24299999999999</v>
      </c>
      <c r="R6354">
        <v>96.144900000000007</v>
      </c>
      <c r="S6354">
        <v>52.2714</v>
      </c>
      <c r="T6354">
        <v>74.284700000000001</v>
      </c>
      <c r="U6354">
        <v>13.560600000000001</v>
      </c>
      <c r="V6354">
        <v>28.483499999999999</v>
      </c>
      <c r="W6354">
        <v>0.96630899999999997</v>
      </c>
      <c r="X6354">
        <v>9.8184100000000001</v>
      </c>
      <c r="Y6354">
        <v>4.1888300000000003</v>
      </c>
      <c r="Z6354">
        <v>0.68449400000000005</v>
      </c>
      <c r="AA6354">
        <v>1.14761</v>
      </c>
      <c r="AB6354">
        <v>0.49909900000000001</v>
      </c>
      <c r="AC6354">
        <v>0.155112</v>
      </c>
      <c r="AD6354">
        <v>1.25342</v>
      </c>
      <c r="AE6354">
        <v>0.15643899999999999</v>
      </c>
      <c r="AF6354">
        <v>0.12856200000000001</v>
      </c>
      <c r="AG6354">
        <v>1.0092200000000001E-2</v>
      </c>
      <c r="AH6354">
        <v>8.9371500000000006E-2</v>
      </c>
    </row>
    <row r="6355" spans="1:34" x14ac:dyDescent="0.35">
      <c r="A6355">
        <v>1</v>
      </c>
      <c r="B6355">
        <v>1</v>
      </c>
      <c r="C6355">
        <v>2016</v>
      </c>
      <c r="D6355">
        <v>17928.3</v>
      </c>
      <c r="E6355">
        <v>3603.63</v>
      </c>
      <c r="F6355">
        <v>14959.1</v>
      </c>
      <c r="G6355">
        <v>8278.81</v>
      </c>
      <c r="H6355">
        <v>1759.24</v>
      </c>
      <c r="I6355">
        <v>2856.29</v>
      </c>
      <c r="J6355">
        <v>452.93799999999999</v>
      </c>
      <c r="K6355">
        <v>1483.98</v>
      </c>
      <c r="L6355">
        <v>1065.1400000000001</v>
      </c>
      <c r="M6355">
        <v>1231.0899999999999</v>
      </c>
      <c r="N6355">
        <v>650.303</v>
      </c>
      <c r="O6355">
        <v>363.108</v>
      </c>
      <c r="P6355">
        <v>322.55399999999997</v>
      </c>
      <c r="Q6355">
        <v>257.22699999999998</v>
      </c>
      <c r="R6355">
        <v>154.779</v>
      </c>
      <c r="S6355">
        <v>60.423299999999998</v>
      </c>
      <c r="T6355">
        <v>32.970100000000002</v>
      </c>
      <c r="U6355">
        <v>47.011600000000001</v>
      </c>
      <c r="V6355">
        <v>8.6080199999999998</v>
      </c>
      <c r="W6355">
        <v>18.130500000000001</v>
      </c>
      <c r="X6355">
        <v>0.61660099999999995</v>
      </c>
      <c r="Y6355">
        <v>6.2790100000000004</v>
      </c>
      <c r="Z6355">
        <v>2.6841300000000001</v>
      </c>
      <c r="AA6355">
        <v>0.43938899999999997</v>
      </c>
      <c r="AB6355">
        <v>0.73783799999999999</v>
      </c>
      <c r="AC6355">
        <v>0.32134000000000001</v>
      </c>
      <c r="AD6355">
        <v>9.9992600000000001E-2</v>
      </c>
      <c r="AE6355">
        <v>0.80891299999999999</v>
      </c>
      <c r="AF6355">
        <v>0.10106</v>
      </c>
      <c r="AG6355">
        <v>8.3126699999999998E-2</v>
      </c>
      <c r="AH6355">
        <v>6.4471299999999995E-2</v>
      </c>
    </row>
    <row r="6356" spans="1:34" x14ac:dyDescent="0.35">
      <c r="A6356">
        <v>1</v>
      </c>
      <c r="B6356">
        <v>1</v>
      </c>
      <c r="C6356">
        <v>2017</v>
      </c>
      <c r="D6356">
        <v>4465.16</v>
      </c>
      <c r="E6356">
        <v>14102.9</v>
      </c>
      <c r="F6356">
        <v>2834.11</v>
      </c>
      <c r="G6356">
        <v>11740.1</v>
      </c>
      <c r="H6356">
        <v>6426.33</v>
      </c>
      <c r="I6356">
        <v>1326.08</v>
      </c>
      <c r="J6356">
        <v>2058.8000000000002</v>
      </c>
      <c r="K6356">
        <v>313.53899999999999</v>
      </c>
      <c r="L6356">
        <v>1006.5</v>
      </c>
      <c r="M6356">
        <v>718.32</v>
      </c>
      <c r="N6356">
        <v>830.45699999999999</v>
      </c>
      <c r="O6356">
        <v>439.67500000000001</v>
      </c>
      <c r="P6356">
        <v>246.227</v>
      </c>
      <c r="Q6356">
        <v>219.417</v>
      </c>
      <c r="R6356">
        <v>175.523</v>
      </c>
      <c r="S6356">
        <v>105.93</v>
      </c>
      <c r="T6356">
        <v>41.467199999999998</v>
      </c>
      <c r="U6356">
        <v>22.683700000000002</v>
      </c>
      <c r="V6356">
        <v>32.418100000000003</v>
      </c>
      <c r="W6356">
        <v>5.9480599999999999</v>
      </c>
      <c r="X6356">
        <v>12.551</v>
      </c>
      <c r="Y6356">
        <v>0.42754500000000001</v>
      </c>
      <c r="Z6356">
        <v>4.36015</v>
      </c>
      <c r="AA6356">
        <v>1.8662799999999999</v>
      </c>
      <c r="AB6356">
        <v>0.30585899999999999</v>
      </c>
      <c r="AC6356">
        <v>0.51413600000000004</v>
      </c>
      <c r="AD6356">
        <v>0.22411700000000001</v>
      </c>
      <c r="AE6356">
        <v>6.9795200000000002E-2</v>
      </c>
      <c r="AF6356">
        <v>0.565025</v>
      </c>
      <c r="AG6356">
        <v>7.0636299999999999E-2</v>
      </c>
      <c r="AH6356">
        <v>0.103285</v>
      </c>
    </row>
    <row r="6357" spans="1:34" x14ac:dyDescent="0.35">
      <c r="A6357">
        <v>1</v>
      </c>
      <c r="B6357">
        <v>1</v>
      </c>
      <c r="C6357">
        <v>2018</v>
      </c>
      <c r="D6357" s="11">
        <v>21739.8</v>
      </c>
      <c r="E6357">
        <v>3512.42</v>
      </c>
      <c r="F6357">
        <v>11091.4</v>
      </c>
      <c r="G6357">
        <v>2224.42</v>
      </c>
      <c r="H6357">
        <v>9119.26</v>
      </c>
      <c r="I6357">
        <v>4860.84</v>
      </c>
      <c r="J6357">
        <v>966.91499999999996</v>
      </c>
      <c r="K6357">
        <v>1456.78</v>
      </c>
      <c r="L6357">
        <v>218.661</v>
      </c>
      <c r="M6357">
        <v>698.96799999999996</v>
      </c>
      <c r="N6357">
        <v>498.75599999999997</v>
      </c>
      <c r="O6357">
        <v>577.29600000000005</v>
      </c>
      <c r="P6357">
        <v>306.14100000000002</v>
      </c>
      <c r="Q6357">
        <v>171.749</v>
      </c>
      <c r="R6357">
        <v>153.32</v>
      </c>
      <c r="S6357">
        <v>122.858</v>
      </c>
      <c r="T6357">
        <v>74.265000000000001</v>
      </c>
      <c r="U6357">
        <v>29.114999999999998</v>
      </c>
      <c r="V6357">
        <v>15.948399999999999</v>
      </c>
      <c r="W6357">
        <v>22.820900000000002</v>
      </c>
      <c r="X6357">
        <v>4.1918899999999999</v>
      </c>
      <c r="Y6357">
        <v>8.8543299999999991</v>
      </c>
      <c r="Z6357">
        <v>0.301898</v>
      </c>
      <c r="AA6357">
        <v>3.08134</v>
      </c>
      <c r="AB6357">
        <v>1.31989</v>
      </c>
      <c r="AC6357">
        <v>0.21645900000000001</v>
      </c>
      <c r="AD6357">
        <v>0.36407499999999998</v>
      </c>
      <c r="AE6357">
        <v>0.15878900000000001</v>
      </c>
      <c r="AF6357">
        <v>4.9474299999999999E-2</v>
      </c>
      <c r="AG6357">
        <v>0.40069199999999999</v>
      </c>
      <c r="AH6357">
        <v>0.12345100000000001</v>
      </c>
    </row>
    <row r="6358" spans="1:34" x14ac:dyDescent="0.35">
      <c r="A6358">
        <v>1</v>
      </c>
      <c r="B6358">
        <v>1</v>
      </c>
      <c r="C6358">
        <v>2019</v>
      </c>
      <c r="D6358" s="11">
        <v>21714.2</v>
      </c>
      <c r="E6358">
        <v>17101.099999999999</v>
      </c>
      <c r="F6358">
        <v>2762.57</v>
      </c>
      <c r="G6358">
        <v>8711.42</v>
      </c>
      <c r="H6358">
        <v>1734.55</v>
      </c>
      <c r="I6358">
        <v>6974.67</v>
      </c>
      <c r="J6358">
        <v>3601.89</v>
      </c>
      <c r="K6358">
        <v>694.077</v>
      </c>
      <c r="L6358">
        <v>1028.1099999999999</v>
      </c>
      <c r="M6358">
        <v>153.55199999999999</v>
      </c>
      <c r="N6358">
        <v>490.73599999999999</v>
      </c>
      <c r="O6358">
        <v>350.61399999999998</v>
      </c>
      <c r="P6358">
        <v>406.529</v>
      </c>
      <c r="Q6358">
        <v>215.98500000000001</v>
      </c>
      <c r="R6358">
        <v>121.39400000000001</v>
      </c>
      <c r="S6358">
        <v>108.559</v>
      </c>
      <c r="T6358">
        <v>87.132800000000003</v>
      </c>
      <c r="U6358">
        <v>52.748899999999999</v>
      </c>
      <c r="V6358">
        <v>20.707899999999999</v>
      </c>
      <c r="W6358">
        <v>11.357200000000001</v>
      </c>
      <c r="X6358">
        <v>16.269100000000002</v>
      </c>
      <c r="Y6358">
        <v>2.9913500000000002</v>
      </c>
      <c r="Z6358">
        <v>6.3240499999999997</v>
      </c>
      <c r="AA6358">
        <v>0.21579400000000001</v>
      </c>
      <c r="AB6358">
        <v>2.2040500000000001</v>
      </c>
      <c r="AC6358">
        <v>0.94469099999999995</v>
      </c>
      <c r="AD6358">
        <v>0.15501200000000001</v>
      </c>
      <c r="AE6358">
        <v>0.26085199999999997</v>
      </c>
      <c r="AF6358">
        <v>0.113818</v>
      </c>
      <c r="AG6358">
        <v>3.5476500000000001E-2</v>
      </c>
      <c r="AH6358">
        <v>0.37605499999999997</v>
      </c>
    </row>
    <row r="6359" spans="1:34" x14ac:dyDescent="0.35">
      <c r="A6359">
        <v>1</v>
      </c>
      <c r="B6359">
        <v>1</v>
      </c>
      <c r="C6359">
        <v>2020</v>
      </c>
      <c r="D6359" s="11">
        <v>21716.2</v>
      </c>
      <c r="E6359" s="11">
        <v>17081</v>
      </c>
      <c r="F6359" s="11">
        <v>13449.3</v>
      </c>
      <c r="G6359">
        <v>2168.9299999999998</v>
      </c>
      <c r="H6359">
        <v>6785.02</v>
      </c>
      <c r="I6359">
        <v>1323.84</v>
      </c>
      <c r="J6359">
        <v>5160.29</v>
      </c>
      <c r="K6359">
        <v>2586.6999999999998</v>
      </c>
      <c r="L6359">
        <v>490.55099999999999</v>
      </c>
      <c r="M6359">
        <v>722.98500000000001</v>
      </c>
      <c r="N6359">
        <v>107.919</v>
      </c>
      <c r="O6359">
        <v>345.19799999999998</v>
      </c>
      <c r="P6359">
        <v>246.96100000000001</v>
      </c>
      <c r="Q6359">
        <v>286.76600000000002</v>
      </c>
      <c r="R6359">
        <v>152.57900000000001</v>
      </c>
      <c r="S6359">
        <v>85.877499999999998</v>
      </c>
      <c r="T6359">
        <v>76.898499999999999</v>
      </c>
      <c r="U6359">
        <v>61.796300000000002</v>
      </c>
      <c r="V6359">
        <v>37.451900000000002</v>
      </c>
      <c r="W6359">
        <v>14.717499999999999</v>
      </c>
      <c r="X6359">
        <v>8.0790500000000005</v>
      </c>
      <c r="Y6359">
        <v>11.582599999999999</v>
      </c>
      <c r="Z6359">
        <v>2.1312199999999999</v>
      </c>
      <c r="AA6359">
        <v>4.5085800000000003</v>
      </c>
      <c r="AB6359">
        <v>0.15393599999999999</v>
      </c>
      <c r="AC6359">
        <v>1.57307</v>
      </c>
      <c r="AD6359">
        <v>0.67455799999999999</v>
      </c>
      <c r="AE6359">
        <v>0.110733</v>
      </c>
      <c r="AF6359">
        <v>0.18640799999999999</v>
      </c>
      <c r="AG6359">
        <v>8.1363199999999997E-2</v>
      </c>
      <c r="AH6359">
        <v>0.29446</v>
      </c>
    </row>
    <row r="6360" spans="1:34" x14ac:dyDescent="0.35">
      <c r="B6360" s="4"/>
      <c r="C6360" s="38"/>
      <c r="D6360" s="44">
        <f>GEOMEAN(D6347:D6356)</f>
        <v>9183.5696749051494</v>
      </c>
    </row>
    <row r="6361" spans="1:34" x14ac:dyDescent="0.35">
      <c r="A6361" t="s">
        <v>45</v>
      </c>
      <c r="B6361" t="s">
        <v>1360</v>
      </c>
    </row>
    <row r="6362" spans="1:34" x14ac:dyDescent="0.35">
      <c r="A6362" t="s">
        <v>1244</v>
      </c>
      <c r="B6362" t="s">
        <v>480</v>
      </c>
      <c r="C6362" t="s">
        <v>477</v>
      </c>
      <c r="D6362">
        <v>0</v>
      </c>
      <c r="E6362">
        <v>1</v>
      </c>
      <c r="F6362">
        <v>2</v>
      </c>
      <c r="G6362">
        <v>3</v>
      </c>
      <c r="H6362">
        <v>4</v>
      </c>
      <c r="I6362">
        <v>5</v>
      </c>
      <c r="J6362">
        <v>6</v>
      </c>
      <c r="K6362">
        <v>7</v>
      </c>
      <c r="L6362">
        <v>8</v>
      </c>
      <c r="M6362">
        <v>9</v>
      </c>
      <c r="N6362">
        <v>10</v>
      </c>
      <c r="O6362">
        <v>11</v>
      </c>
      <c r="P6362">
        <v>12</v>
      </c>
      <c r="Q6362">
        <v>13</v>
      </c>
      <c r="R6362">
        <v>14</v>
      </c>
      <c r="S6362">
        <v>15</v>
      </c>
      <c r="T6362">
        <v>16</v>
      </c>
      <c r="U6362">
        <v>17</v>
      </c>
      <c r="V6362">
        <v>18</v>
      </c>
      <c r="W6362">
        <v>19</v>
      </c>
      <c r="X6362">
        <v>20</v>
      </c>
      <c r="Y6362">
        <v>21</v>
      </c>
      <c r="Z6362">
        <v>22</v>
      </c>
      <c r="AA6362">
        <v>23</v>
      </c>
      <c r="AB6362">
        <v>24</v>
      </c>
      <c r="AC6362">
        <v>25</v>
      </c>
      <c r="AD6362">
        <v>26</v>
      </c>
      <c r="AE6362">
        <v>27</v>
      </c>
      <c r="AF6362">
        <v>28</v>
      </c>
      <c r="AG6362">
        <v>29</v>
      </c>
      <c r="AH6362">
        <v>30</v>
      </c>
    </row>
    <row r="6363" spans="1:34" x14ac:dyDescent="0.35">
      <c r="A6363">
        <v>1</v>
      </c>
      <c r="B6363">
        <v>1</v>
      </c>
      <c r="C6363">
        <v>1985</v>
      </c>
      <c r="D6363">
        <v>0.24</v>
      </c>
      <c r="E6363">
        <v>0.241365</v>
      </c>
      <c r="F6363">
        <v>0.245979</v>
      </c>
      <c r="G6363">
        <v>0.256824</v>
      </c>
      <c r="H6363">
        <v>0.27563199999999999</v>
      </c>
      <c r="I6363">
        <v>0.29938300000000001</v>
      </c>
      <c r="J6363">
        <v>0.32208900000000001</v>
      </c>
      <c r="K6363">
        <v>0.33925499999999997</v>
      </c>
      <c r="L6363">
        <v>0.34985699999999997</v>
      </c>
      <c r="M6363">
        <v>0.355493</v>
      </c>
      <c r="N6363">
        <v>0.35818899999999998</v>
      </c>
      <c r="O6363">
        <v>0.35933799999999999</v>
      </c>
      <c r="P6363">
        <v>0.35972799999999999</v>
      </c>
      <c r="Q6363">
        <v>0.35977500000000001</v>
      </c>
      <c r="R6363">
        <v>0.359682</v>
      </c>
      <c r="S6363">
        <v>0.35954199999999997</v>
      </c>
      <c r="T6363">
        <v>0.35939599999999999</v>
      </c>
      <c r="U6363">
        <v>0.35925800000000002</v>
      </c>
      <c r="V6363">
        <v>0.35913400000000001</v>
      </c>
      <c r="W6363">
        <v>0.35902499999999998</v>
      </c>
      <c r="X6363">
        <v>0.358931</v>
      </c>
      <c r="Y6363">
        <v>0.35885</v>
      </c>
      <c r="Z6363">
        <v>0.35877999999999999</v>
      </c>
      <c r="AA6363">
        <v>0.35871999999999998</v>
      </c>
      <c r="AB6363">
        <v>0.35866900000000002</v>
      </c>
      <c r="AC6363">
        <v>0.358624</v>
      </c>
      <c r="AD6363">
        <v>0.35858600000000002</v>
      </c>
      <c r="AE6363">
        <v>0.35855300000000001</v>
      </c>
      <c r="AF6363">
        <v>0.35852299999999998</v>
      </c>
      <c r="AG6363">
        <v>0.35845100000000002</v>
      </c>
      <c r="AH6363" t="s">
        <v>106</v>
      </c>
    </row>
    <row r="6364" spans="1:34" x14ac:dyDescent="0.35">
      <c r="A6364">
        <v>1</v>
      </c>
      <c r="B6364">
        <v>1</v>
      </c>
      <c r="C6364">
        <v>1986</v>
      </c>
      <c r="D6364">
        <v>0.24</v>
      </c>
      <c r="E6364">
        <v>0.241757</v>
      </c>
      <c r="F6364">
        <v>0.24731400000000001</v>
      </c>
      <c r="G6364">
        <v>0.26002999999999998</v>
      </c>
      <c r="H6364">
        <v>0.28182499999999999</v>
      </c>
      <c r="I6364">
        <v>0.309253</v>
      </c>
      <c r="J6364">
        <v>0.33565200000000001</v>
      </c>
      <c r="K6364">
        <v>0.35607499999999997</v>
      </c>
      <c r="L6364">
        <v>0.36924699999999999</v>
      </c>
      <c r="M6364">
        <v>0.37665599999999999</v>
      </c>
      <c r="N6364">
        <v>0.38040299999999999</v>
      </c>
      <c r="O6364">
        <v>0.38208199999999998</v>
      </c>
      <c r="P6364">
        <v>0.38269199999999998</v>
      </c>
      <c r="Q6364">
        <v>0.382803</v>
      </c>
      <c r="R6364">
        <v>0.38270399999999999</v>
      </c>
      <c r="S6364">
        <v>0.38253100000000001</v>
      </c>
      <c r="T6364">
        <v>0.38234200000000002</v>
      </c>
      <c r="U6364">
        <v>0.38216299999999997</v>
      </c>
      <c r="V6364">
        <v>0.38200000000000001</v>
      </c>
      <c r="W6364">
        <v>0.38185799999999998</v>
      </c>
      <c r="X6364">
        <v>0.38173400000000002</v>
      </c>
      <c r="Y6364">
        <v>0.38162600000000002</v>
      </c>
      <c r="Z6364">
        <v>0.38153399999999998</v>
      </c>
      <c r="AA6364">
        <v>0.38145499999999999</v>
      </c>
      <c r="AB6364">
        <v>0.381386</v>
      </c>
      <c r="AC6364">
        <v>0.381328</v>
      </c>
      <c r="AD6364">
        <v>0.38127699999999998</v>
      </c>
      <c r="AE6364">
        <v>0.38123400000000002</v>
      </c>
      <c r="AF6364">
        <v>0.38119399999999998</v>
      </c>
      <c r="AG6364">
        <v>0.38109799999999999</v>
      </c>
      <c r="AH6364" t="s">
        <v>106</v>
      </c>
    </row>
    <row r="6365" spans="1:34" x14ac:dyDescent="0.35">
      <c r="A6365">
        <v>1</v>
      </c>
      <c r="B6365">
        <v>1</v>
      </c>
      <c r="C6365">
        <v>1987</v>
      </c>
      <c r="D6365">
        <v>0.24</v>
      </c>
      <c r="E6365">
        <v>0.242594</v>
      </c>
      <c r="F6365">
        <v>0.25009500000000001</v>
      </c>
      <c r="G6365">
        <v>0.26647300000000002</v>
      </c>
      <c r="H6365">
        <v>0.293852</v>
      </c>
      <c r="I6365">
        <v>0.32813300000000001</v>
      </c>
      <c r="J6365">
        <v>0.361813</v>
      </c>
      <c r="K6365">
        <v>0.38905099999999998</v>
      </c>
      <c r="L6365">
        <v>0.40778399999999998</v>
      </c>
      <c r="M6365">
        <v>0.419126</v>
      </c>
      <c r="N6365">
        <v>0.42527900000000002</v>
      </c>
      <c r="O6365">
        <v>0.42824299999999998</v>
      </c>
      <c r="P6365">
        <v>0.42946600000000001</v>
      </c>
      <c r="Q6365">
        <v>0.42983900000000003</v>
      </c>
      <c r="R6365">
        <v>0.429838</v>
      </c>
      <c r="S6365">
        <v>0.42969000000000002</v>
      </c>
      <c r="T6365">
        <v>0.42949599999999999</v>
      </c>
      <c r="U6365">
        <v>0.42930000000000001</v>
      </c>
      <c r="V6365">
        <v>0.429118</v>
      </c>
      <c r="W6365">
        <v>0.42895499999999998</v>
      </c>
      <c r="X6365">
        <v>0.42881200000000003</v>
      </c>
      <c r="Y6365">
        <v>0.42868800000000001</v>
      </c>
      <c r="Z6365">
        <v>0.42858099999999999</v>
      </c>
      <c r="AA6365">
        <v>0.42848799999999998</v>
      </c>
      <c r="AB6365">
        <v>0.42840899999999998</v>
      </c>
      <c r="AC6365">
        <v>0.42834</v>
      </c>
      <c r="AD6365">
        <v>0.42828100000000002</v>
      </c>
      <c r="AE6365">
        <v>0.42823</v>
      </c>
      <c r="AF6365">
        <v>0.42818400000000001</v>
      </c>
      <c r="AG6365">
        <v>0.42807299999999998</v>
      </c>
      <c r="AH6365" t="s">
        <v>106</v>
      </c>
    </row>
    <row r="6366" spans="1:34" x14ac:dyDescent="0.35">
      <c r="A6366">
        <v>1</v>
      </c>
      <c r="B6366">
        <v>1</v>
      </c>
      <c r="C6366">
        <v>1988</v>
      </c>
      <c r="D6366">
        <v>0.24</v>
      </c>
      <c r="E6366">
        <v>0.24184600000000001</v>
      </c>
      <c r="F6366">
        <v>0.24773300000000001</v>
      </c>
      <c r="G6366">
        <v>0.26136799999999999</v>
      </c>
      <c r="H6366">
        <v>0.28473599999999999</v>
      </c>
      <c r="I6366">
        <v>0.31379000000000001</v>
      </c>
      <c r="J6366">
        <v>0.34138800000000002</v>
      </c>
      <c r="K6366">
        <v>0.36257299999999998</v>
      </c>
      <c r="L6366">
        <v>0.37617099999999998</v>
      </c>
      <c r="M6366">
        <v>0.38375300000000001</v>
      </c>
      <c r="N6366">
        <v>0.38749299999999998</v>
      </c>
      <c r="O6366">
        <v>0.38905200000000001</v>
      </c>
      <c r="P6366">
        <v>0.389492</v>
      </c>
      <c r="Q6366">
        <v>0.38941799999999999</v>
      </c>
      <c r="R6366">
        <v>0.38914199999999999</v>
      </c>
      <c r="S6366">
        <v>0.38880700000000001</v>
      </c>
      <c r="T6366">
        <v>0.38847500000000001</v>
      </c>
      <c r="U6366">
        <v>0.38817099999999999</v>
      </c>
      <c r="V6366">
        <v>0.38790200000000002</v>
      </c>
      <c r="W6366">
        <v>0.38766699999999998</v>
      </c>
      <c r="X6366">
        <v>0.387465</v>
      </c>
      <c r="Y6366">
        <v>0.38729000000000002</v>
      </c>
      <c r="Z6366">
        <v>0.38713999999999998</v>
      </c>
      <c r="AA6366">
        <v>0.38701099999999999</v>
      </c>
      <c r="AB6366">
        <v>0.38690099999999999</v>
      </c>
      <c r="AC6366">
        <v>0.38680599999999998</v>
      </c>
      <c r="AD6366">
        <v>0.38672400000000001</v>
      </c>
      <c r="AE6366">
        <v>0.386654</v>
      </c>
      <c r="AF6366">
        <v>0.38658900000000002</v>
      </c>
      <c r="AG6366">
        <v>0.386434</v>
      </c>
      <c r="AH6366" t="s">
        <v>106</v>
      </c>
    </row>
    <row r="6367" spans="1:34" x14ac:dyDescent="0.35">
      <c r="A6367">
        <v>1</v>
      </c>
      <c r="B6367">
        <v>1</v>
      </c>
      <c r="C6367">
        <v>1989</v>
      </c>
      <c r="D6367">
        <v>0.24</v>
      </c>
      <c r="E6367">
        <v>0.241838</v>
      </c>
      <c r="F6367">
        <v>0.247779</v>
      </c>
      <c r="G6367">
        <v>0.26169599999999998</v>
      </c>
      <c r="H6367">
        <v>0.28559200000000001</v>
      </c>
      <c r="I6367">
        <v>0.31507299999999999</v>
      </c>
      <c r="J6367">
        <v>0.34275699999999998</v>
      </c>
      <c r="K6367">
        <v>0.36381599999999997</v>
      </c>
      <c r="L6367">
        <v>0.377222</v>
      </c>
      <c r="M6367">
        <v>0.38460499999999997</v>
      </c>
      <c r="N6367">
        <v>0.38815899999999998</v>
      </c>
      <c r="O6367">
        <v>0.38955099999999998</v>
      </c>
      <c r="P6367">
        <v>0.389843</v>
      </c>
      <c r="Q6367">
        <v>0.38963999999999999</v>
      </c>
      <c r="R6367">
        <v>0.38924900000000001</v>
      </c>
      <c r="S6367">
        <v>0.38881599999999999</v>
      </c>
      <c r="T6367">
        <v>0.38839899999999999</v>
      </c>
      <c r="U6367">
        <v>0.38802199999999998</v>
      </c>
      <c r="V6367">
        <v>0.38769100000000001</v>
      </c>
      <c r="W6367">
        <v>0.38740200000000002</v>
      </c>
      <c r="X6367">
        <v>0.387154</v>
      </c>
      <c r="Y6367">
        <v>0.38694000000000001</v>
      </c>
      <c r="Z6367">
        <v>0.38675700000000002</v>
      </c>
      <c r="AA6367">
        <v>0.38659900000000003</v>
      </c>
      <c r="AB6367">
        <v>0.38646399999999997</v>
      </c>
      <c r="AC6367">
        <v>0.38634800000000002</v>
      </c>
      <c r="AD6367">
        <v>0.38624900000000001</v>
      </c>
      <c r="AE6367">
        <v>0.38616400000000001</v>
      </c>
      <c r="AF6367">
        <v>0.38608399999999998</v>
      </c>
      <c r="AG6367">
        <v>0.38589400000000001</v>
      </c>
      <c r="AH6367" t="s">
        <v>106</v>
      </c>
    </row>
    <row r="6368" spans="1:34" x14ac:dyDescent="0.35">
      <c r="A6368">
        <v>1</v>
      </c>
      <c r="B6368">
        <v>1</v>
      </c>
      <c r="C6368">
        <v>1990</v>
      </c>
      <c r="D6368">
        <v>0.24</v>
      </c>
      <c r="E6368">
        <v>0.24185899999999999</v>
      </c>
      <c r="F6368">
        <v>0.24787699999999999</v>
      </c>
      <c r="G6368">
        <v>0.26199800000000001</v>
      </c>
      <c r="H6368">
        <v>0.28620400000000001</v>
      </c>
      <c r="I6368">
        <v>0.31606600000000001</v>
      </c>
      <c r="J6368">
        <v>0.344248</v>
      </c>
      <c r="K6368">
        <v>0.36571900000000002</v>
      </c>
      <c r="L6368">
        <v>0.37934400000000001</v>
      </c>
      <c r="M6368">
        <v>0.38681100000000002</v>
      </c>
      <c r="N6368">
        <v>0.390378</v>
      </c>
      <c r="O6368">
        <v>0.39174900000000001</v>
      </c>
      <c r="P6368">
        <v>0.39200400000000002</v>
      </c>
      <c r="Q6368">
        <v>0.39176</v>
      </c>
      <c r="R6368">
        <v>0.39133000000000001</v>
      </c>
      <c r="S6368">
        <v>0.39085999999999999</v>
      </c>
      <c r="T6368">
        <v>0.39041100000000001</v>
      </c>
      <c r="U6368">
        <v>0.39000600000000002</v>
      </c>
      <c r="V6368">
        <v>0.38965</v>
      </c>
      <c r="W6368">
        <v>0.38934099999999999</v>
      </c>
      <c r="X6368">
        <v>0.389075</v>
      </c>
      <c r="Y6368">
        <v>0.38884600000000002</v>
      </c>
      <c r="Z6368">
        <v>0.38865</v>
      </c>
      <c r="AA6368">
        <v>0.38848100000000002</v>
      </c>
      <c r="AB6368">
        <v>0.38833699999999999</v>
      </c>
      <c r="AC6368">
        <v>0.38821299999999997</v>
      </c>
      <c r="AD6368">
        <v>0.38810600000000001</v>
      </c>
      <c r="AE6368">
        <v>0.388015</v>
      </c>
      <c r="AF6368">
        <v>0.38793</v>
      </c>
      <c r="AG6368">
        <v>0.38772600000000002</v>
      </c>
      <c r="AH6368" t="s">
        <v>106</v>
      </c>
    </row>
    <row r="6369" spans="1:34" x14ac:dyDescent="0.35">
      <c r="A6369">
        <v>1</v>
      </c>
      <c r="B6369">
        <v>1</v>
      </c>
      <c r="C6369">
        <v>1991</v>
      </c>
      <c r="D6369">
        <v>0.24</v>
      </c>
      <c r="E6369">
        <v>0.24218999999999999</v>
      </c>
      <c r="F6369">
        <v>0.24909600000000001</v>
      </c>
      <c r="G6369">
        <v>0.26524900000000001</v>
      </c>
      <c r="H6369">
        <v>0.29322300000000001</v>
      </c>
      <c r="I6369">
        <v>0.327901</v>
      </c>
      <c r="J6369">
        <v>0.36014400000000002</v>
      </c>
      <c r="K6369">
        <v>0.38451800000000003</v>
      </c>
      <c r="L6369">
        <v>0.40017999999999998</v>
      </c>
      <c r="M6369">
        <v>0.40894900000000001</v>
      </c>
      <c r="N6369">
        <v>0.41320400000000002</v>
      </c>
      <c r="O6369">
        <v>0.41483199999999998</v>
      </c>
      <c r="P6369">
        <v>0.41509800000000002</v>
      </c>
      <c r="Q6369">
        <v>0.41475000000000001</v>
      </c>
      <c r="R6369">
        <v>0.41417599999999999</v>
      </c>
      <c r="S6369">
        <v>0.41355599999999998</v>
      </c>
      <c r="T6369">
        <v>0.412968</v>
      </c>
      <c r="U6369">
        <v>0.412437</v>
      </c>
      <c r="V6369">
        <v>0.41197099999999998</v>
      </c>
      <c r="W6369">
        <v>0.41156700000000002</v>
      </c>
      <c r="X6369">
        <v>0.41121799999999997</v>
      </c>
      <c r="Y6369">
        <v>0.41091899999999998</v>
      </c>
      <c r="Z6369">
        <v>0.41066200000000003</v>
      </c>
      <c r="AA6369">
        <v>0.41044199999999997</v>
      </c>
      <c r="AB6369">
        <v>0.41025299999999998</v>
      </c>
      <c r="AC6369">
        <v>0.41009099999999998</v>
      </c>
      <c r="AD6369">
        <v>0.40995199999999998</v>
      </c>
      <c r="AE6369">
        <v>0.409833</v>
      </c>
      <c r="AF6369">
        <v>0.409721</v>
      </c>
      <c r="AG6369">
        <v>0.40945500000000001</v>
      </c>
      <c r="AH6369" t="s">
        <v>106</v>
      </c>
    </row>
    <row r="6370" spans="1:34" x14ac:dyDescent="0.35">
      <c r="A6370">
        <v>1</v>
      </c>
      <c r="B6370">
        <v>1</v>
      </c>
      <c r="C6370">
        <v>1992</v>
      </c>
      <c r="D6370">
        <v>0.24</v>
      </c>
      <c r="E6370">
        <v>0.24235799999999999</v>
      </c>
      <c r="F6370">
        <v>0.24943100000000001</v>
      </c>
      <c r="G6370">
        <v>0.26530799999999999</v>
      </c>
      <c r="H6370">
        <v>0.29219000000000001</v>
      </c>
      <c r="I6370">
        <v>0.325714</v>
      </c>
      <c r="J6370">
        <v>0.35805100000000001</v>
      </c>
      <c r="K6370">
        <v>0.38356099999999999</v>
      </c>
      <c r="L6370">
        <v>0.400621</v>
      </c>
      <c r="M6370">
        <v>0.41062900000000002</v>
      </c>
      <c r="N6370">
        <v>0.41585</v>
      </c>
      <c r="O6370">
        <v>0.41820099999999999</v>
      </c>
      <c r="P6370">
        <v>0.41902099999999998</v>
      </c>
      <c r="Q6370">
        <v>0.41911199999999998</v>
      </c>
      <c r="R6370">
        <v>0.41889900000000002</v>
      </c>
      <c r="S6370">
        <v>0.41858299999999998</v>
      </c>
      <c r="T6370">
        <v>0.41825200000000001</v>
      </c>
      <c r="U6370">
        <v>0.41793999999999998</v>
      </c>
      <c r="V6370">
        <v>0.417661</v>
      </c>
      <c r="W6370">
        <v>0.41741600000000001</v>
      </c>
      <c r="X6370">
        <v>0.41720299999999999</v>
      </c>
      <c r="Y6370">
        <v>0.41702</v>
      </c>
      <c r="Z6370">
        <v>0.41686200000000001</v>
      </c>
      <c r="AA6370">
        <v>0.41672700000000001</v>
      </c>
      <c r="AB6370">
        <v>0.41660999999999998</v>
      </c>
      <c r="AC6370">
        <v>0.41650999999999999</v>
      </c>
      <c r="AD6370">
        <v>0.41642400000000002</v>
      </c>
      <c r="AE6370">
        <v>0.41635</v>
      </c>
      <c r="AF6370">
        <v>0.41628100000000001</v>
      </c>
      <c r="AG6370">
        <v>0.41611799999999999</v>
      </c>
      <c r="AH6370" t="s">
        <v>106</v>
      </c>
    </row>
    <row r="6371" spans="1:34" x14ac:dyDescent="0.35">
      <c r="A6371">
        <v>1</v>
      </c>
      <c r="B6371">
        <v>1</v>
      </c>
      <c r="C6371">
        <v>1993</v>
      </c>
      <c r="D6371">
        <v>0.24</v>
      </c>
      <c r="E6371">
        <v>0.242174</v>
      </c>
      <c r="F6371">
        <v>0.24882699999999999</v>
      </c>
      <c r="G6371">
        <v>0.263961</v>
      </c>
      <c r="H6371">
        <v>0.28998699999999999</v>
      </c>
      <c r="I6371">
        <v>0.32267699999999999</v>
      </c>
      <c r="J6371">
        <v>0.35376000000000002</v>
      </c>
      <c r="K6371">
        <v>0.37779400000000002</v>
      </c>
      <c r="L6371">
        <v>0.393594</v>
      </c>
      <c r="M6371">
        <v>0.40271299999999999</v>
      </c>
      <c r="N6371">
        <v>0.40738999999999997</v>
      </c>
      <c r="O6371">
        <v>0.40944799999999998</v>
      </c>
      <c r="P6371">
        <v>0.41012399999999999</v>
      </c>
      <c r="Q6371">
        <v>0.41015000000000001</v>
      </c>
      <c r="R6371">
        <v>0.40990900000000002</v>
      </c>
      <c r="S6371">
        <v>0.40958099999999997</v>
      </c>
      <c r="T6371">
        <v>0.40924500000000003</v>
      </c>
      <c r="U6371">
        <v>0.40893299999999999</v>
      </c>
      <c r="V6371">
        <v>0.40865400000000002</v>
      </c>
      <c r="W6371">
        <v>0.40841</v>
      </c>
      <c r="X6371">
        <v>0.40819899999999998</v>
      </c>
      <c r="Y6371">
        <v>0.40801700000000002</v>
      </c>
      <c r="Z6371">
        <v>0.40786</v>
      </c>
      <c r="AA6371">
        <v>0.407725</v>
      </c>
      <c r="AB6371">
        <v>0.40760999999999997</v>
      </c>
      <c r="AC6371">
        <v>0.40750999999999998</v>
      </c>
      <c r="AD6371">
        <v>0.40742499999999998</v>
      </c>
      <c r="AE6371">
        <v>0.40735199999999999</v>
      </c>
      <c r="AF6371">
        <v>0.40728399999999998</v>
      </c>
      <c r="AG6371">
        <v>0.40712199999999998</v>
      </c>
      <c r="AH6371" t="s">
        <v>106</v>
      </c>
    </row>
    <row r="6372" spans="1:34" x14ac:dyDescent="0.35">
      <c r="A6372">
        <v>1</v>
      </c>
      <c r="B6372">
        <v>1</v>
      </c>
      <c r="C6372">
        <v>1994</v>
      </c>
      <c r="D6372">
        <v>0.24</v>
      </c>
      <c r="E6372">
        <v>0.241679</v>
      </c>
      <c r="F6372">
        <v>0.24750800000000001</v>
      </c>
      <c r="G6372">
        <v>0.26193300000000003</v>
      </c>
      <c r="H6372">
        <v>0.28770400000000002</v>
      </c>
      <c r="I6372">
        <v>0.31955899999999998</v>
      </c>
      <c r="J6372">
        <v>0.34782999999999997</v>
      </c>
      <c r="K6372">
        <v>0.36788300000000002</v>
      </c>
      <c r="L6372">
        <v>0.37987100000000001</v>
      </c>
      <c r="M6372">
        <v>0.38597599999999999</v>
      </c>
      <c r="N6372">
        <v>0.388517</v>
      </c>
      <c r="O6372">
        <v>0.38913500000000001</v>
      </c>
      <c r="P6372">
        <v>0.388822</v>
      </c>
      <c r="Q6372">
        <v>0.38812999999999998</v>
      </c>
      <c r="R6372">
        <v>0.38733299999999998</v>
      </c>
      <c r="S6372">
        <v>0.38655600000000001</v>
      </c>
      <c r="T6372">
        <v>0.385847</v>
      </c>
      <c r="U6372">
        <v>0.38522099999999998</v>
      </c>
      <c r="V6372">
        <v>0.38467699999999999</v>
      </c>
      <c r="W6372">
        <v>0.38420700000000002</v>
      </c>
      <c r="X6372">
        <v>0.38380399999999998</v>
      </c>
      <c r="Y6372">
        <v>0.38345899999999999</v>
      </c>
      <c r="Z6372">
        <v>0.383162</v>
      </c>
      <c r="AA6372">
        <v>0.382909</v>
      </c>
      <c r="AB6372">
        <v>0.382691</v>
      </c>
      <c r="AC6372">
        <v>0.38250499999999998</v>
      </c>
      <c r="AD6372">
        <v>0.38234499999999999</v>
      </c>
      <c r="AE6372">
        <v>0.38220799999999999</v>
      </c>
      <c r="AF6372">
        <v>0.382079</v>
      </c>
      <c r="AG6372">
        <v>0.38177299999999997</v>
      </c>
      <c r="AH6372" t="s">
        <v>106</v>
      </c>
    </row>
    <row r="6373" spans="1:34" x14ac:dyDescent="0.35">
      <c r="A6373">
        <v>1</v>
      </c>
      <c r="B6373">
        <v>1</v>
      </c>
      <c r="C6373">
        <v>1995</v>
      </c>
      <c r="D6373">
        <v>0.24</v>
      </c>
      <c r="E6373">
        <v>0.24193899999999999</v>
      </c>
      <c r="F6373">
        <v>0.24843599999999999</v>
      </c>
      <c r="G6373">
        <v>0.26428099999999999</v>
      </c>
      <c r="H6373">
        <v>0.29231000000000001</v>
      </c>
      <c r="I6373">
        <v>0.32677499999999998</v>
      </c>
      <c r="J6373">
        <v>0.357541</v>
      </c>
      <c r="K6373">
        <v>0.37973299999999999</v>
      </c>
      <c r="L6373">
        <v>0.39335799999999999</v>
      </c>
      <c r="M6373">
        <v>0.40055000000000002</v>
      </c>
      <c r="N6373">
        <v>0.40369500000000003</v>
      </c>
      <c r="O6373">
        <v>0.40457399999999999</v>
      </c>
      <c r="P6373">
        <v>0.40432400000000002</v>
      </c>
      <c r="Q6373">
        <v>0.40359800000000001</v>
      </c>
      <c r="R6373">
        <v>0.40272999999999998</v>
      </c>
      <c r="S6373">
        <v>0.40187299999999998</v>
      </c>
      <c r="T6373">
        <v>0.401086</v>
      </c>
      <c r="U6373">
        <v>0.40038899999999999</v>
      </c>
      <c r="V6373">
        <v>0.399781</v>
      </c>
      <c r="W6373">
        <v>0.39925699999999997</v>
      </c>
      <c r="X6373">
        <v>0.39880700000000002</v>
      </c>
      <c r="Y6373">
        <v>0.39842100000000003</v>
      </c>
      <c r="Z6373">
        <v>0.39809</v>
      </c>
      <c r="AA6373">
        <v>0.39780599999999999</v>
      </c>
      <c r="AB6373">
        <v>0.397563</v>
      </c>
      <c r="AC6373">
        <v>0.39735399999999998</v>
      </c>
      <c r="AD6373">
        <v>0.39717599999999997</v>
      </c>
      <c r="AE6373">
        <v>0.39702199999999999</v>
      </c>
      <c r="AF6373">
        <v>0.39687899999999998</v>
      </c>
      <c r="AG6373">
        <v>0.39653699999999997</v>
      </c>
      <c r="AH6373" t="s">
        <v>106</v>
      </c>
    </row>
    <row r="6374" spans="1:34" x14ac:dyDescent="0.35">
      <c r="A6374">
        <v>1</v>
      </c>
      <c r="B6374">
        <v>1</v>
      </c>
      <c r="C6374">
        <v>1996</v>
      </c>
      <c r="D6374">
        <v>0.24</v>
      </c>
      <c r="E6374">
        <v>0.24313699999999999</v>
      </c>
      <c r="F6374">
        <v>0.252193</v>
      </c>
      <c r="G6374">
        <v>0.27231300000000003</v>
      </c>
      <c r="H6374">
        <v>0.30661500000000003</v>
      </c>
      <c r="I6374">
        <v>0.34998299999999999</v>
      </c>
      <c r="J6374">
        <v>0.39202100000000001</v>
      </c>
      <c r="K6374">
        <v>0.42526399999999998</v>
      </c>
      <c r="L6374">
        <v>0.44778099999999998</v>
      </c>
      <c r="M6374">
        <v>0.461258</v>
      </c>
      <c r="N6374">
        <v>0.468387</v>
      </c>
      <c r="O6374">
        <v>0.47158600000000001</v>
      </c>
      <c r="P6374">
        <v>0.47264600000000001</v>
      </c>
      <c r="Q6374">
        <v>0.47268399999999999</v>
      </c>
      <c r="R6374">
        <v>0.47229900000000002</v>
      </c>
      <c r="S6374">
        <v>0.47177599999999997</v>
      </c>
      <c r="T6374">
        <v>0.47123999999999999</v>
      </c>
      <c r="U6374">
        <v>0.47074100000000002</v>
      </c>
      <c r="V6374">
        <v>0.47029599999999999</v>
      </c>
      <c r="W6374">
        <v>0.46990599999999999</v>
      </c>
      <c r="X6374">
        <v>0.46956799999999999</v>
      </c>
      <c r="Y6374">
        <v>0.469277</v>
      </c>
      <c r="Z6374">
        <v>0.46902700000000003</v>
      </c>
      <c r="AA6374">
        <v>0.46881099999999998</v>
      </c>
      <c r="AB6374">
        <v>0.46862700000000002</v>
      </c>
      <c r="AC6374">
        <v>0.468468</v>
      </c>
      <c r="AD6374">
        <v>0.46833200000000003</v>
      </c>
      <c r="AE6374">
        <v>0.46821499999999999</v>
      </c>
      <c r="AF6374">
        <v>0.46810600000000002</v>
      </c>
      <c r="AG6374">
        <v>0.46784799999999999</v>
      </c>
      <c r="AH6374" t="s">
        <v>106</v>
      </c>
    </row>
    <row r="6375" spans="1:34" x14ac:dyDescent="0.35">
      <c r="A6375">
        <v>1</v>
      </c>
      <c r="B6375">
        <v>1</v>
      </c>
      <c r="C6375">
        <v>1997</v>
      </c>
      <c r="D6375">
        <v>0.24</v>
      </c>
      <c r="E6375">
        <v>0.24281700000000001</v>
      </c>
      <c r="F6375">
        <v>0.25125199999999998</v>
      </c>
      <c r="G6375">
        <v>0.27049699999999999</v>
      </c>
      <c r="H6375">
        <v>0.30356499999999997</v>
      </c>
      <c r="I6375">
        <v>0.34491500000000003</v>
      </c>
      <c r="J6375">
        <v>0.38415100000000002</v>
      </c>
      <c r="K6375">
        <v>0.41450199999999998</v>
      </c>
      <c r="L6375">
        <v>0.43458599999999997</v>
      </c>
      <c r="M6375">
        <v>0.446266</v>
      </c>
      <c r="N6375">
        <v>0.45219500000000001</v>
      </c>
      <c r="O6375">
        <v>0.45464199999999999</v>
      </c>
      <c r="P6375">
        <v>0.45522899999999999</v>
      </c>
      <c r="Q6375">
        <v>0.454953</v>
      </c>
      <c r="R6375">
        <v>0.45434099999999999</v>
      </c>
      <c r="S6375">
        <v>0.45364300000000002</v>
      </c>
      <c r="T6375">
        <v>0.45296599999999998</v>
      </c>
      <c r="U6375">
        <v>0.45234999999999997</v>
      </c>
      <c r="V6375">
        <v>0.45180700000000001</v>
      </c>
      <c r="W6375">
        <v>0.45133499999999999</v>
      </c>
      <c r="X6375">
        <v>0.45092700000000002</v>
      </c>
      <c r="Y6375">
        <v>0.45057700000000001</v>
      </c>
      <c r="Z6375">
        <v>0.45027600000000001</v>
      </c>
      <c r="AA6375">
        <v>0.450017</v>
      </c>
      <c r="AB6375">
        <v>0.449795</v>
      </c>
      <c r="AC6375">
        <v>0.44960499999999998</v>
      </c>
      <c r="AD6375">
        <v>0.44944200000000001</v>
      </c>
      <c r="AE6375">
        <v>0.44930199999999998</v>
      </c>
      <c r="AF6375">
        <v>0.44917099999999999</v>
      </c>
      <c r="AG6375">
        <v>0.44886199999999998</v>
      </c>
      <c r="AH6375" t="s">
        <v>106</v>
      </c>
    </row>
    <row r="6376" spans="1:34" x14ac:dyDescent="0.35">
      <c r="A6376">
        <v>1</v>
      </c>
      <c r="B6376">
        <v>1</v>
      </c>
      <c r="C6376">
        <v>1998</v>
      </c>
      <c r="D6376">
        <v>0.24</v>
      </c>
      <c r="E6376">
        <v>0.242733</v>
      </c>
      <c r="F6376">
        <v>0.25081300000000001</v>
      </c>
      <c r="G6376">
        <v>0.26900200000000002</v>
      </c>
      <c r="H6376">
        <v>0.300348</v>
      </c>
      <c r="I6376">
        <v>0.34031299999999998</v>
      </c>
      <c r="J6376">
        <v>0.37897900000000001</v>
      </c>
      <c r="K6376">
        <v>0.40912300000000001</v>
      </c>
      <c r="L6376">
        <v>0.42909900000000001</v>
      </c>
      <c r="M6376">
        <v>0.44078699999999998</v>
      </c>
      <c r="N6376">
        <v>0.44684800000000002</v>
      </c>
      <c r="O6376">
        <v>0.44951200000000002</v>
      </c>
      <c r="P6376">
        <v>0.45035399999999998</v>
      </c>
      <c r="Q6376">
        <v>0.45033299999999998</v>
      </c>
      <c r="R6376">
        <v>0.449961</v>
      </c>
      <c r="S6376">
        <v>0.44947900000000002</v>
      </c>
      <c r="T6376">
        <v>0.44899099999999997</v>
      </c>
      <c r="U6376">
        <v>0.44853900000000002</v>
      </c>
      <c r="V6376">
        <v>0.44813700000000001</v>
      </c>
      <c r="W6376">
        <v>0.44778600000000002</v>
      </c>
      <c r="X6376">
        <v>0.44748199999999999</v>
      </c>
      <c r="Y6376">
        <v>0.44722000000000001</v>
      </c>
      <c r="Z6376">
        <v>0.44699499999999998</v>
      </c>
      <c r="AA6376">
        <v>0.446801</v>
      </c>
      <c r="AB6376">
        <v>0.446635</v>
      </c>
      <c r="AC6376">
        <v>0.446492</v>
      </c>
      <c r="AD6376">
        <v>0.44636999999999999</v>
      </c>
      <c r="AE6376">
        <v>0.44626500000000002</v>
      </c>
      <c r="AF6376">
        <v>0.44616699999999998</v>
      </c>
      <c r="AG6376">
        <v>0.445936</v>
      </c>
      <c r="AH6376" t="s">
        <v>106</v>
      </c>
    </row>
    <row r="6377" spans="1:34" x14ac:dyDescent="0.35">
      <c r="A6377">
        <v>1</v>
      </c>
      <c r="B6377">
        <v>1</v>
      </c>
      <c r="C6377">
        <v>1999</v>
      </c>
      <c r="D6377">
        <v>0.24</v>
      </c>
      <c r="E6377">
        <v>0.24284</v>
      </c>
      <c r="F6377">
        <v>0.25120500000000001</v>
      </c>
      <c r="G6377">
        <v>0.27005800000000002</v>
      </c>
      <c r="H6377">
        <v>0.30288399999999999</v>
      </c>
      <c r="I6377">
        <v>0.34600999999999998</v>
      </c>
      <c r="J6377">
        <v>0.38904699999999998</v>
      </c>
      <c r="K6377">
        <v>0.42257800000000001</v>
      </c>
      <c r="L6377">
        <v>0.444324</v>
      </c>
      <c r="M6377">
        <v>0.45679999999999998</v>
      </c>
      <c r="N6377">
        <v>0.46318999999999999</v>
      </c>
      <c r="O6377">
        <v>0.46596799999999999</v>
      </c>
      <c r="P6377">
        <v>0.46682299999999999</v>
      </c>
      <c r="Q6377">
        <v>0.46677400000000002</v>
      </c>
      <c r="R6377">
        <v>0.46635799999999999</v>
      </c>
      <c r="S6377">
        <v>0.46582800000000002</v>
      </c>
      <c r="T6377">
        <v>0.46529700000000002</v>
      </c>
      <c r="U6377">
        <v>0.464806</v>
      </c>
      <c r="V6377">
        <v>0.46436899999999998</v>
      </c>
      <c r="W6377">
        <v>0.46398800000000001</v>
      </c>
      <c r="X6377">
        <v>0.46365800000000001</v>
      </c>
      <c r="Y6377">
        <v>0.46337299999999998</v>
      </c>
      <c r="Z6377">
        <v>0.46312900000000001</v>
      </c>
      <c r="AA6377">
        <v>0.46291900000000002</v>
      </c>
      <c r="AB6377">
        <v>0.46273900000000001</v>
      </c>
      <c r="AC6377">
        <v>0.46258500000000002</v>
      </c>
      <c r="AD6377">
        <v>0.46245199999999997</v>
      </c>
      <c r="AE6377">
        <v>0.46233800000000003</v>
      </c>
      <c r="AF6377">
        <v>0.46223199999999998</v>
      </c>
      <c r="AG6377">
        <v>0.461982</v>
      </c>
      <c r="AH6377" t="s">
        <v>106</v>
      </c>
    </row>
    <row r="6378" spans="1:34" x14ac:dyDescent="0.35">
      <c r="A6378">
        <v>1</v>
      </c>
      <c r="B6378">
        <v>1</v>
      </c>
      <c r="C6378">
        <v>2000</v>
      </c>
      <c r="D6378">
        <v>0.24</v>
      </c>
      <c r="E6378">
        <v>0.242816</v>
      </c>
      <c r="F6378">
        <v>0.25102600000000003</v>
      </c>
      <c r="G6378">
        <v>0.26924999999999999</v>
      </c>
      <c r="H6378">
        <v>0.30001699999999998</v>
      </c>
      <c r="I6378">
        <v>0.33858899999999997</v>
      </c>
      <c r="J6378">
        <v>0.37618299999999999</v>
      </c>
      <c r="K6378">
        <v>0.406136</v>
      </c>
      <c r="L6378">
        <v>0.426429</v>
      </c>
      <c r="M6378">
        <v>0.438529</v>
      </c>
      <c r="N6378">
        <v>0.44492700000000002</v>
      </c>
      <c r="O6378">
        <v>0.44783099999999998</v>
      </c>
      <c r="P6378">
        <v>0.44884299999999999</v>
      </c>
      <c r="Q6378">
        <v>0.44894800000000001</v>
      </c>
      <c r="R6378">
        <v>0.44867400000000002</v>
      </c>
      <c r="S6378">
        <v>0.448272</v>
      </c>
      <c r="T6378">
        <v>0.447851</v>
      </c>
      <c r="U6378">
        <v>0.44745499999999999</v>
      </c>
      <c r="V6378">
        <v>0.44710100000000003</v>
      </c>
      <c r="W6378">
        <v>0.44679000000000002</v>
      </c>
      <c r="X6378">
        <v>0.44651999999999997</v>
      </c>
      <c r="Y6378">
        <v>0.44628800000000002</v>
      </c>
      <c r="Z6378">
        <v>0.44608799999999998</v>
      </c>
      <c r="AA6378">
        <v>0.44591599999999998</v>
      </c>
      <c r="AB6378">
        <v>0.445768</v>
      </c>
      <c r="AC6378">
        <v>0.44564100000000001</v>
      </c>
      <c r="AD6378">
        <v>0.44553199999999998</v>
      </c>
      <c r="AE6378">
        <v>0.445438</v>
      </c>
      <c r="AF6378">
        <v>0.445351</v>
      </c>
      <c r="AG6378">
        <v>0.44514599999999999</v>
      </c>
      <c r="AH6378" t="s">
        <v>106</v>
      </c>
    </row>
    <row r="6379" spans="1:34" x14ac:dyDescent="0.35">
      <c r="A6379">
        <v>1</v>
      </c>
      <c r="B6379">
        <v>1</v>
      </c>
      <c r="C6379">
        <v>2001</v>
      </c>
      <c r="D6379">
        <v>0.24</v>
      </c>
      <c r="E6379">
        <v>0.24276400000000001</v>
      </c>
      <c r="F6379">
        <v>0.25088100000000002</v>
      </c>
      <c r="G6379">
        <v>0.26899800000000001</v>
      </c>
      <c r="H6379">
        <v>0.29971100000000001</v>
      </c>
      <c r="I6379">
        <v>0.33848800000000001</v>
      </c>
      <c r="J6379">
        <v>0.37652099999999999</v>
      </c>
      <c r="K6379">
        <v>0.40669100000000002</v>
      </c>
      <c r="L6379">
        <v>0.42688799999999999</v>
      </c>
      <c r="M6379">
        <v>0.43878499999999998</v>
      </c>
      <c r="N6379">
        <v>0.44500400000000001</v>
      </c>
      <c r="O6379">
        <v>0.44778099999999998</v>
      </c>
      <c r="P6379">
        <v>0.44870500000000002</v>
      </c>
      <c r="Q6379">
        <v>0.44874900000000001</v>
      </c>
      <c r="R6379">
        <v>0.44842799999999999</v>
      </c>
      <c r="S6379">
        <v>0.44798900000000003</v>
      </c>
      <c r="T6379">
        <v>0.44753700000000002</v>
      </c>
      <c r="U6379">
        <v>0.44711600000000001</v>
      </c>
      <c r="V6379">
        <v>0.44674000000000003</v>
      </c>
      <c r="W6379">
        <v>0.446411</v>
      </c>
      <c r="X6379">
        <v>0.44612600000000002</v>
      </c>
      <c r="Y6379">
        <v>0.44588</v>
      </c>
      <c r="Z6379">
        <v>0.44566899999999998</v>
      </c>
      <c r="AA6379">
        <v>0.44548700000000002</v>
      </c>
      <c r="AB6379">
        <v>0.44533099999999998</v>
      </c>
      <c r="AC6379">
        <v>0.44519700000000001</v>
      </c>
      <c r="AD6379">
        <v>0.44508199999999998</v>
      </c>
      <c r="AE6379">
        <v>0.44498300000000002</v>
      </c>
      <c r="AF6379">
        <v>0.44489099999999998</v>
      </c>
      <c r="AG6379">
        <v>0.44467299999999998</v>
      </c>
      <c r="AH6379" t="s">
        <v>106</v>
      </c>
    </row>
    <row r="6380" spans="1:34" x14ac:dyDescent="0.35">
      <c r="A6380">
        <v>1</v>
      </c>
      <c r="B6380">
        <v>1</v>
      </c>
      <c r="C6380">
        <v>2002</v>
      </c>
      <c r="D6380">
        <v>0.24</v>
      </c>
      <c r="E6380">
        <v>0.24265</v>
      </c>
      <c r="F6380">
        <v>0.25063999999999997</v>
      </c>
      <c r="G6380">
        <v>0.26886199999999999</v>
      </c>
      <c r="H6380">
        <v>0.29998399999999997</v>
      </c>
      <c r="I6380">
        <v>0.33898099999999998</v>
      </c>
      <c r="J6380">
        <v>0.37660300000000002</v>
      </c>
      <c r="K6380">
        <v>0.40591899999999997</v>
      </c>
      <c r="L6380">
        <v>0.425178</v>
      </c>
      <c r="M6380">
        <v>0.43626100000000001</v>
      </c>
      <c r="N6380">
        <v>0.44185400000000002</v>
      </c>
      <c r="O6380">
        <v>0.44416600000000001</v>
      </c>
      <c r="P6380">
        <v>0.444741</v>
      </c>
      <c r="Q6380">
        <v>0.44450899999999999</v>
      </c>
      <c r="R6380">
        <v>0.443963</v>
      </c>
      <c r="S6380">
        <v>0.44333400000000001</v>
      </c>
      <c r="T6380">
        <v>0.44272299999999998</v>
      </c>
      <c r="U6380">
        <v>0.44216699999999998</v>
      </c>
      <c r="V6380">
        <v>0.44167499999999998</v>
      </c>
      <c r="W6380">
        <v>0.441247</v>
      </c>
      <c r="X6380">
        <v>0.44087799999999999</v>
      </c>
      <c r="Y6380">
        <v>0.44056099999999998</v>
      </c>
      <c r="Z6380">
        <v>0.44028800000000001</v>
      </c>
      <c r="AA6380">
        <v>0.440054</v>
      </c>
      <c r="AB6380">
        <v>0.43985299999999999</v>
      </c>
      <c r="AC6380">
        <v>0.43968099999999999</v>
      </c>
      <c r="AD6380">
        <v>0.43953300000000001</v>
      </c>
      <c r="AE6380">
        <v>0.43940600000000002</v>
      </c>
      <c r="AF6380">
        <v>0.43928800000000001</v>
      </c>
      <c r="AG6380">
        <v>0.439002</v>
      </c>
      <c r="AH6380" t="s">
        <v>106</v>
      </c>
    </row>
    <row r="6381" spans="1:34" x14ac:dyDescent="0.35">
      <c r="A6381">
        <v>1</v>
      </c>
      <c r="B6381">
        <v>1</v>
      </c>
      <c r="C6381">
        <v>2003</v>
      </c>
      <c r="D6381">
        <v>0.24</v>
      </c>
      <c r="E6381">
        <v>0.243313</v>
      </c>
      <c r="F6381">
        <v>0.25276500000000002</v>
      </c>
      <c r="G6381">
        <v>0.273561</v>
      </c>
      <c r="H6381">
        <v>0.30852800000000002</v>
      </c>
      <c r="I6381">
        <v>0.35256799999999999</v>
      </c>
      <c r="J6381">
        <v>0.39601700000000001</v>
      </c>
      <c r="K6381">
        <v>0.43096299999999998</v>
      </c>
      <c r="L6381">
        <v>0.45484200000000002</v>
      </c>
      <c r="M6381">
        <v>0.46922900000000001</v>
      </c>
      <c r="N6381">
        <v>0.47689999999999999</v>
      </c>
      <c r="O6381">
        <v>0.48039100000000001</v>
      </c>
      <c r="P6381">
        <v>0.481597</v>
      </c>
      <c r="Q6381">
        <v>0.48170400000000002</v>
      </c>
      <c r="R6381">
        <v>0.481352</v>
      </c>
      <c r="S6381">
        <v>0.480846</v>
      </c>
      <c r="T6381">
        <v>0.48031800000000002</v>
      </c>
      <c r="U6381">
        <v>0.47982399999999997</v>
      </c>
      <c r="V6381">
        <v>0.479381</v>
      </c>
      <c r="W6381">
        <v>0.478993</v>
      </c>
      <c r="X6381">
        <v>0.478657</v>
      </c>
      <c r="Y6381">
        <v>0.47836699999999999</v>
      </c>
      <c r="Z6381">
        <v>0.47811700000000001</v>
      </c>
      <c r="AA6381">
        <v>0.47790199999999999</v>
      </c>
      <c r="AB6381">
        <v>0.47771799999999998</v>
      </c>
      <c r="AC6381">
        <v>0.47755999999999998</v>
      </c>
      <c r="AD6381">
        <v>0.47742400000000002</v>
      </c>
      <c r="AE6381">
        <v>0.47730699999999998</v>
      </c>
      <c r="AF6381">
        <v>0.47719800000000001</v>
      </c>
      <c r="AG6381">
        <v>0.476935</v>
      </c>
      <c r="AH6381" t="s">
        <v>106</v>
      </c>
    </row>
    <row r="6382" spans="1:34" x14ac:dyDescent="0.35">
      <c r="A6382">
        <v>1</v>
      </c>
      <c r="B6382">
        <v>1</v>
      </c>
      <c r="C6382">
        <v>2004</v>
      </c>
      <c r="D6382">
        <v>0.24</v>
      </c>
      <c r="E6382">
        <v>0.24341599999999999</v>
      </c>
      <c r="F6382">
        <v>0.25312600000000002</v>
      </c>
      <c r="G6382">
        <v>0.27445599999999998</v>
      </c>
      <c r="H6382">
        <v>0.31029400000000001</v>
      </c>
      <c r="I6382">
        <v>0.35537800000000003</v>
      </c>
      <c r="J6382">
        <v>0.39981299999999997</v>
      </c>
      <c r="K6382">
        <v>0.43559599999999998</v>
      </c>
      <c r="L6382">
        <v>0.46012599999999998</v>
      </c>
      <c r="M6382">
        <v>0.47495500000000002</v>
      </c>
      <c r="N6382">
        <v>0.48287999999999998</v>
      </c>
      <c r="O6382">
        <v>0.48648999999999998</v>
      </c>
      <c r="P6382">
        <v>0.487734</v>
      </c>
      <c r="Q6382">
        <v>0.487842</v>
      </c>
      <c r="R6382">
        <v>0.48747299999999999</v>
      </c>
      <c r="S6382">
        <v>0.48694500000000002</v>
      </c>
      <c r="T6382">
        <v>0.48639500000000002</v>
      </c>
      <c r="U6382">
        <v>0.48587999999999998</v>
      </c>
      <c r="V6382">
        <v>0.48541899999999999</v>
      </c>
      <c r="W6382">
        <v>0.48501499999999997</v>
      </c>
      <c r="X6382">
        <v>0.48466399999999998</v>
      </c>
      <c r="Y6382">
        <v>0.48436200000000001</v>
      </c>
      <c r="Z6382">
        <v>0.48410199999999998</v>
      </c>
      <c r="AA6382">
        <v>0.483879</v>
      </c>
      <c r="AB6382">
        <v>0.48368699999999998</v>
      </c>
      <c r="AC6382">
        <v>0.48352200000000001</v>
      </c>
      <c r="AD6382">
        <v>0.48337999999999998</v>
      </c>
      <c r="AE6382">
        <v>0.48325800000000002</v>
      </c>
      <c r="AF6382">
        <v>0.48314499999999999</v>
      </c>
      <c r="AG6382">
        <v>0.482877</v>
      </c>
      <c r="AH6382" t="s">
        <v>106</v>
      </c>
    </row>
    <row r="6383" spans="1:34" x14ac:dyDescent="0.35">
      <c r="A6383">
        <v>1</v>
      </c>
      <c r="B6383">
        <v>1</v>
      </c>
      <c r="C6383">
        <v>2005</v>
      </c>
      <c r="D6383">
        <v>0.24</v>
      </c>
      <c r="E6383">
        <v>0.24410200000000001</v>
      </c>
      <c r="F6383">
        <v>0.25534499999999999</v>
      </c>
      <c r="G6383">
        <v>0.27941500000000002</v>
      </c>
      <c r="H6383">
        <v>0.31928400000000001</v>
      </c>
      <c r="I6383">
        <v>0.36906299999999997</v>
      </c>
      <c r="J6383">
        <v>0.418292</v>
      </c>
      <c r="K6383">
        <v>0.45885300000000001</v>
      </c>
      <c r="L6383">
        <v>0.48766100000000001</v>
      </c>
      <c r="M6383">
        <v>0.50571500000000003</v>
      </c>
      <c r="N6383">
        <v>0.51570700000000003</v>
      </c>
      <c r="O6383">
        <v>0.520486</v>
      </c>
      <c r="P6383">
        <v>0.52234599999999998</v>
      </c>
      <c r="Q6383">
        <v>0.52277200000000001</v>
      </c>
      <c r="R6383">
        <v>0.52257600000000004</v>
      </c>
      <c r="S6383">
        <v>0.52214899999999997</v>
      </c>
      <c r="T6383">
        <v>0.52166500000000005</v>
      </c>
      <c r="U6383">
        <v>0.52119599999999999</v>
      </c>
      <c r="V6383">
        <v>0.52076999999999996</v>
      </c>
      <c r="W6383">
        <v>0.52039400000000002</v>
      </c>
      <c r="X6383">
        <v>0.52006600000000003</v>
      </c>
      <c r="Y6383">
        <v>0.51978199999999997</v>
      </c>
      <c r="Z6383">
        <v>0.51953700000000003</v>
      </c>
      <c r="AA6383">
        <v>0.51932699999999998</v>
      </c>
      <c r="AB6383">
        <v>0.519146</v>
      </c>
      <c r="AC6383">
        <v>0.51898999999999995</v>
      </c>
      <c r="AD6383">
        <v>0.51885599999999998</v>
      </c>
      <c r="AE6383">
        <v>0.51874100000000001</v>
      </c>
      <c r="AF6383">
        <v>0.51863400000000004</v>
      </c>
      <c r="AG6383">
        <v>0.51841700000000002</v>
      </c>
      <c r="AH6383" t="s">
        <v>106</v>
      </c>
    </row>
    <row r="6384" spans="1:34" x14ac:dyDescent="0.35">
      <c r="A6384">
        <v>1</v>
      </c>
      <c r="B6384">
        <v>1</v>
      </c>
      <c r="C6384">
        <v>2006</v>
      </c>
      <c r="D6384">
        <v>0.24</v>
      </c>
      <c r="E6384">
        <v>0.24412300000000001</v>
      </c>
      <c r="F6384">
        <v>0.25543399999999999</v>
      </c>
      <c r="G6384">
        <v>0.27972000000000002</v>
      </c>
      <c r="H6384">
        <v>0.32022200000000001</v>
      </c>
      <c r="I6384">
        <v>0.37074000000000001</v>
      </c>
      <c r="J6384">
        <v>0.41995700000000002</v>
      </c>
      <c r="K6384">
        <v>0.46018700000000001</v>
      </c>
      <c r="L6384">
        <v>0.48882599999999998</v>
      </c>
      <c r="M6384">
        <v>0.50684099999999999</v>
      </c>
      <c r="N6384">
        <v>0.51682399999999995</v>
      </c>
      <c r="O6384">
        <v>0.52159</v>
      </c>
      <c r="P6384">
        <v>0.523428</v>
      </c>
      <c r="Q6384">
        <v>0.52382899999999999</v>
      </c>
      <c r="R6384">
        <v>0.52360700000000004</v>
      </c>
      <c r="S6384">
        <v>0.52315699999999998</v>
      </c>
      <c r="T6384">
        <v>0.52265200000000001</v>
      </c>
      <c r="U6384">
        <v>0.52216499999999999</v>
      </c>
      <c r="V6384">
        <v>0.52172300000000005</v>
      </c>
      <c r="W6384">
        <v>0.52133300000000005</v>
      </c>
      <c r="X6384">
        <v>0.52099300000000004</v>
      </c>
      <c r="Y6384">
        <v>0.52069900000000002</v>
      </c>
      <c r="Z6384">
        <v>0.52044599999999996</v>
      </c>
      <c r="AA6384">
        <v>0.52022800000000002</v>
      </c>
      <c r="AB6384">
        <v>0.52004099999999998</v>
      </c>
      <c r="AC6384">
        <v>0.51988000000000001</v>
      </c>
      <c r="AD6384">
        <v>0.51974100000000001</v>
      </c>
      <c r="AE6384">
        <v>0.51962200000000003</v>
      </c>
      <c r="AF6384">
        <v>0.51951199999999997</v>
      </c>
      <c r="AG6384">
        <v>0.51922000000000001</v>
      </c>
      <c r="AH6384" t="s">
        <v>106</v>
      </c>
    </row>
    <row r="6385" spans="1:34" x14ac:dyDescent="0.35">
      <c r="A6385">
        <v>1</v>
      </c>
      <c r="B6385">
        <v>1</v>
      </c>
      <c r="C6385">
        <v>2007</v>
      </c>
      <c r="D6385">
        <v>0.24</v>
      </c>
      <c r="E6385">
        <v>0.24371999999999999</v>
      </c>
      <c r="F6385">
        <v>0.25418499999999999</v>
      </c>
      <c r="G6385">
        <v>0.27712599999999998</v>
      </c>
      <c r="H6385">
        <v>0.31593399999999999</v>
      </c>
      <c r="I6385">
        <v>0.36452499999999999</v>
      </c>
      <c r="J6385">
        <v>0.41128500000000001</v>
      </c>
      <c r="K6385">
        <v>0.44867899999999999</v>
      </c>
      <c r="L6385">
        <v>0.47467900000000002</v>
      </c>
      <c r="M6385">
        <v>0.49066799999999999</v>
      </c>
      <c r="N6385">
        <v>0.49931300000000001</v>
      </c>
      <c r="O6385">
        <v>0.50327599999999995</v>
      </c>
      <c r="P6385">
        <v>0.50464699999999996</v>
      </c>
      <c r="Q6385">
        <v>0.50476600000000005</v>
      </c>
      <c r="R6385">
        <v>0.50436000000000003</v>
      </c>
      <c r="S6385">
        <v>0.503776</v>
      </c>
      <c r="T6385">
        <v>0.50317000000000001</v>
      </c>
      <c r="U6385">
        <v>0.50260099999999996</v>
      </c>
      <c r="V6385">
        <v>0.50209199999999998</v>
      </c>
      <c r="W6385">
        <v>0.50164600000000004</v>
      </c>
      <c r="X6385">
        <v>0.50125900000000001</v>
      </c>
      <c r="Y6385">
        <v>0.50092499999999995</v>
      </c>
      <c r="Z6385">
        <v>0.50063800000000003</v>
      </c>
      <c r="AA6385">
        <v>0.50039100000000003</v>
      </c>
      <c r="AB6385">
        <v>0.50017900000000004</v>
      </c>
      <c r="AC6385">
        <v>0.49999700000000002</v>
      </c>
      <c r="AD6385">
        <v>0.49984099999999998</v>
      </c>
      <c r="AE6385">
        <v>0.49970599999999998</v>
      </c>
      <c r="AF6385">
        <v>0.499581</v>
      </c>
      <c r="AG6385">
        <v>0.49923699999999999</v>
      </c>
      <c r="AH6385" t="s">
        <v>106</v>
      </c>
    </row>
    <row r="6386" spans="1:34" x14ac:dyDescent="0.35">
      <c r="A6386">
        <v>1</v>
      </c>
      <c r="B6386">
        <v>1</v>
      </c>
      <c r="C6386">
        <v>2008</v>
      </c>
      <c r="D6386">
        <v>0.24</v>
      </c>
      <c r="E6386">
        <v>0.24366299999999999</v>
      </c>
      <c r="F6386">
        <v>0.25414700000000001</v>
      </c>
      <c r="G6386">
        <v>0.277474</v>
      </c>
      <c r="H6386">
        <v>0.31698100000000001</v>
      </c>
      <c r="I6386">
        <v>0.36577399999999999</v>
      </c>
      <c r="J6386">
        <v>0.41191800000000001</v>
      </c>
      <c r="K6386">
        <v>0.44843</v>
      </c>
      <c r="L6386">
        <v>0.47365000000000002</v>
      </c>
      <c r="M6386">
        <v>0.48901</v>
      </c>
      <c r="N6386">
        <v>0.49715199999999998</v>
      </c>
      <c r="O6386">
        <v>0.50071299999999996</v>
      </c>
      <c r="P6386">
        <v>0.50175400000000003</v>
      </c>
      <c r="Q6386">
        <v>0.50159699999999996</v>
      </c>
      <c r="R6386">
        <v>0.50095500000000004</v>
      </c>
      <c r="S6386">
        <v>0.50017100000000003</v>
      </c>
      <c r="T6386">
        <v>0.499392</v>
      </c>
      <c r="U6386">
        <v>0.49867600000000001</v>
      </c>
      <c r="V6386">
        <v>0.49804100000000001</v>
      </c>
      <c r="W6386">
        <v>0.49748700000000001</v>
      </c>
      <c r="X6386">
        <v>0.49700800000000001</v>
      </c>
      <c r="Y6386">
        <v>0.49659599999999998</v>
      </c>
      <c r="Z6386">
        <v>0.49624200000000002</v>
      </c>
      <c r="AA6386">
        <v>0.49593799999999999</v>
      </c>
      <c r="AB6386">
        <v>0.49567600000000001</v>
      </c>
      <c r="AC6386">
        <v>0.495452</v>
      </c>
      <c r="AD6386">
        <v>0.49525999999999998</v>
      </c>
      <c r="AE6386">
        <v>0.49509500000000001</v>
      </c>
      <c r="AF6386">
        <v>0.49494100000000002</v>
      </c>
      <c r="AG6386">
        <v>0.49451899999999999</v>
      </c>
      <c r="AH6386" t="s">
        <v>106</v>
      </c>
    </row>
    <row r="6387" spans="1:34" x14ac:dyDescent="0.35">
      <c r="A6387">
        <v>1</v>
      </c>
      <c r="B6387">
        <v>1</v>
      </c>
      <c r="C6387">
        <v>2009</v>
      </c>
      <c r="D6387">
        <v>0.24</v>
      </c>
      <c r="E6387">
        <v>0.24352799999999999</v>
      </c>
      <c r="F6387">
        <v>0.25368499999999999</v>
      </c>
      <c r="G6387">
        <v>0.27635100000000001</v>
      </c>
      <c r="H6387">
        <v>0.31472499999999998</v>
      </c>
      <c r="I6387">
        <v>0.36199799999999999</v>
      </c>
      <c r="J6387">
        <v>0.40660499999999999</v>
      </c>
      <c r="K6387">
        <v>0.44184000000000001</v>
      </c>
      <c r="L6387">
        <v>0.466117</v>
      </c>
      <c r="M6387">
        <v>0.48084900000000003</v>
      </c>
      <c r="N6387">
        <v>0.48862699999999998</v>
      </c>
      <c r="O6387">
        <v>0.492006</v>
      </c>
      <c r="P6387">
        <v>0.49297400000000002</v>
      </c>
      <c r="Q6387">
        <v>0.49279699999999999</v>
      </c>
      <c r="R6387">
        <v>0.49215999999999999</v>
      </c>
      <c r="S6387">
        <v>0.49138900000000002</v>
      </c>
      <c r="T6387">
        <v>0.49062600000000001</v>
      </c>
      <c r="U6387">
        <v>0.48992599999999997</v>
      </c>
      <c r="V6387">
        <v>0.48930600000000002</v>
      </c>
      <c r="W6387">
        <v>0.48876500000000001</v>
      </c>
      <c r="X6387">
        <v>0.48829699999999998</v>
      </c>
      <c r="Y6387">
        <v>0.48789500000000002</v>
      </c>
      <c r="Z6387">
        <v>0.48754900000000001</v>
      </c>
      <c r="AA6387">
        <v>0.48725200000000002</v>
      </c>
      <c r="AB6387">
        <v>0.48699700000000001</v>
      </c>
      <c r="AC6387">
        <v>0.48677799999999999</v>
      </c>
      <c r="AD6387">
        <v>0.486591</v>
      </c>
      <c r="AE6387">
        <v>0.486429</v>
      </c>
      <c r="AF6387">
        <v>0.48627900000000002</v>
      </c>
      <c r="AG6387">
        <v>0.48586800000000002</v>
      </c>
      <c r="AH6387" t="s">
        <v>106</v>
      </c>
    </row>
    <row r="6388" spans="1:34" x14ac:dyDescent="0.35">
      <c r="A6388">
        <v>1</v>
      </c>
      <c r="B6388">
        <v>1</v>
      </c>
      <c r="C6388">
        <v>2010</v>
      </c>
      <c r="D6388">
        <v>0.24</v>
      </c>
      <c r="E6388">
        <v>0.24424999999999999</v>
      </c>
      <c r="F6388">
        <v>0.25605699999999998</v>
      </c>
      <c r="G6388">
        <v>0.28181800000000001</v>
      </c>
      <c r="H6388">
        <v>0.32528000000000001</v>
      </c>
      <c r="I6388">
        <v>0.37953100000000001</v>
      </c>
      <c r="J6388">
        <v>0.43165799999999999</v>
      </c>
      <c r="K6388">
        <v>0.473528</v>
      </c>
      <c r="L6388">
        <v>0.50292999999999999</v>
      </c>
      <c r="M6388">
        <v>0.52119599999999999</v>
      </c>
      <c r="N6388">
        <v>0.53112800000000004</v>
      </c>
      <c r="O6388">
        <v>0.53567699999999996</v>
      </c>
      <c r="P6388">
        <v>0.53722499999999995</v>
      </c>
      <c r="Q6388">
        <v>0.53732100000000005</v>
      </c>
      <c r="R6388">
        <v>0.53680899999999998</v>
      </c>
      <c r="S6388">
        <v>0.53609600000000002</v>
      </c>
      <c r="T6388">
        <v>0.53535900000000003</v>
      </c>
      <c r="U6388">
        <v>0.53467100000000001</v>
      </c>
      <c r="V6388">
        <v>0.53405599999999998</v>
      </c>
      <c r="W6388">
        <v>0.53351700000000002</v>
      </c>
      <c r="X6388">
        <v>0.53305000000000002</v>
      </c>
      <c r="Y6388">
        <v>0.53264699999999998</v>
      </c>
      <c r="Z6388">
        <v>0.53230100000000002</v>
      </c>
      <c r="AA6388">
        <v>0.532003</v>
      </c>
      <c r="AB6388">
        <v>0.53174699999999997</v>
      </c>
      <c r="AC6388">
        <v>0.531528</v>
      </c>
      <c r="AD6388">
        <v>0.53133900000000001</v>
      </c>
      <c r="AE6388">
        <v>0.53117700000000001</v>
      </c>
      <c r="AF6388">
        <v>0.531026</v>
      </c>
      <c r="AG6388">
        <v>0.53066599999999997</v>
      </c>
      <c r="AH6388" t="s">
        <v>106</v>
      </c>
    </row>
    <row r="6389" spans="1:34" x14ac:dyDescent="0.35">
      <c r="A6389">
        <v>1</v>
      </c>
      <c r="B6389">
        <v>1</v>
      </c>
      <c r="C6389">
        <v>2011</v>
      </c>
      <c r="D6389">
        <v>0.24</v>
      </c>
      <c r="E6389">
        <v>0.24379200000000001</v>
      </c>
      <c r="F6389">
        <v>0.25464300000000001</v>
      </c>
      <c r="G6389">
        <v>0.27884399999999998</v>
      </c>
      <c r="H6389">
        <v>0.31992799999999999</v>
      </c>
      <c r="I6389">
        <v>0.37112699999999998</v>
      </c>
      <c r="J6389">
        <v>0.42014899999999999</v>
      </c>
      <c r="K6389">
        <v>0.45891900000000002</v>
      </c>
      <c r="L6389">
        <v>0.485433</v>
      </c>
      <c r="M6389">
        <v>0.50143199999999999</v>
      </c>
      <c r="N6389">
        <v>0.50984200000000002</v>
      </c>
      <c r="O6389">
        <v>0.51346700000000001</v>
      </c>
      <c r="P6389">
        <v>0.51447200000000004</v>
      </c>
      <c r="Q6389">
        <v>0.514235</v>
      </c>
      <c r="R6389">
        <v>0.51350200000000001</v>
      </c>
      <c r="S6389">
        <v>0.51262799999999997</v>
      </c>
      <c r="T6389">
        <v>0.51176699999999997</v>
      </c>
      <c r="U6389">
        <v>0.51097899999999996</v>
      </c>
      <c r="V6389">
        <v>0.51028099999999998</v>
      </c>
      <c r="W6389">
        <v>0.50967300000000004</v>
      </c>
      <c r="X6389">
        <v>0.50914800000000004</v>
      </c>
      <c r="Y6389">
        <v>0.50869600000000004</v>
      </c>
      <c r="Z6389">
        <v>0.50830699999999995</v>
      </c>
      <c r="AA6389">
        <v>0.50797400000000004</v>
      </c>
      <c r="AB6389">
        <v>0.50768800000000003</v>
      </c>
      <c r="AC6389">
        <v>0.50744199999999995</v>
      </c>
      <c r="AD6389">
        <v>0.50723099999999999</v>
      </c>
      <c r="AE6389">
        <v>0.50705</v>
      </c>
      <c r="AF6389">
        <v>0.50688100000000003</v>
      </c>
      <c r="AG6389">
        <v>0.506498</v>
      </c>
      <c r="AH6389" t="s">
        <v>106</v>
      </c>
    </row>
    <row r="6390" spans="1:34" x14ac:dyDescent="0.35">
      <c r="A6390">
        <v>1</v>
      </c>
      <c r="B6390">
        <v>1</v>
      </c>
      <c r="C6390">
        <v>2012</v>
      </c>
      <c r="D6390">
        <v>0.24</v>
      </c>
      <c r="E6390">
        <v>0.24413699999999999</v>
      </c>
      <c r="F6390">
        <v>0.25608300000000001</v>
      </c>
      <c r="G6390">
        <v>0.28310800000000003</v>
      </c>
      <c r="H6390">
        <v>0.32921699999999998</v>
      </c>
      <c r="I6390">
        <v>0.38582699999999998</v>
      </c>
      <c r="J6390">
        <v>0.43849900000000003</v>
      </c>
      <c r="K6390">
        <v>0.47953000000000001</v>
      </c>
      <c r="L6390">
        <v>0.50759100000000001</v>
      </c>
      <c r="M6390">
        <v>0.52449599999999996</v>
      </c>
      <c r="N6390">
        <v>0.53322800000000004</v>
      </c>
      <c r="O6390">
        <v>0.53676000000000001</v>
      </c>
      <c r="P6390">
        <v>0.53744999999999998</v>
      </c>
      <c r="Q6390">
        <v>0.53681199999999996</v>
      </c>
      <c r="R6390">
        <v>0.53566999999999998</v>
      </c>
      <c r="S6390">
        <v>0.53441399999999994</v>
      </c>
      <c r="T6390">
        <v>0.53321200000000002</v>
      </c>
      <c r="U6390">
        <v>0.53212400000000004</v>
      </c>
      <c r="V6390">
        <v>0.53116799999999997</v>
      </c>
      <c r="W6390">
        <v>0.53033699999999995</v>
      </c>
      <c r="X6390">
        <v>0.52962100000000001</v>
      </c>
      <c r="Y6390">
        <v>0.52900499999999995</v>
      </c>
      <c r="Z6390">
        <v>0.52847699999999997</v>
      </c>
      <c r="AA6390">
        <v>0.52802300000000002</v>
      </c>
      <c r="AB6390">
        <v>0.52763400000000005</v>
      </c>
      <c r="AC6390">
        <v>0.52730100000000002</v>
      </c>
      <c r="AD6390">
        <v>0.52701399999999998</v>
      </c>
      <c r="AE6390">
        <v>0.52676900000000004</v>
      </c>
      <c r="AF6390">
        <v>0.52653899999999998</v>
      </c>
      <c r="AG6390">
        <v>0.52609899999999998</v>
      </c>
      <c r="AH6390" t="s">
        <v>106</v>
      </c>
    </row>
    <row r="6391" spans="1:34" x14ac:dyDescent="0.35">
      <c r="A6391">
        <v>1</v>
      </c>
      <c r="B6391">
        <v>1</v>
      </c>
      <c r="C6391">
        <v>2013</v>
      </c>
      <c r="D6391">
        <v>0.24</v>
      </c>
      <c r="E6391">
        <v>0.24488799999999999</v>
      </c>
      <c r="F6391">
        <v>0.25867899999999999</v>
      </c>
      <c r="G6391">
        <v>0.28947400000000001</v>
      </c>
      <c r="H6391">
        <v>0.34178999999999998</v>
      </c>
      <c r="I6391">
        <v>0.40606500000000001</v>
      </c>
      <c r="J6391">
        <v>0.46608899999999998</v>
      </c>
      <c r="K6391">
        <v>0.51335399999999998</v>
      </c>
      <c r="L6391">
        <v>0.54625400000000002</v>
      </c>
      <c r="M6391">
        <v>0.566469</v>
      </c>
      <c r="N6391">
        <v>0.57713199999999998</v>
      </c>
      <c r="O6391">
        <v>0.58160299999999998</v>
      </c>
      <c r="P6391">
        <v>0.58264400000000005</v>
      </c>
      <c r="Q6391">
        <v>0.58206500000000005</v>
      </c>
      <c r="R6391">
        <v>0.58085399999999998</v>
      </c>
      <c r="S6391">
        <v>0.579484</v>
      </c>
      <c r="T6391">
        <v>0.57815899999999998</v>
      </c>
      <c r="U6391">
        <v>0.576955</v>
      </c>
      <c r="V6391">
        <v>0.57589299999999999</v>
      </c>
      <c r="W6391">
        <v>0.57496999999999998</v>
      </c>
      <c r="X6391">
        <v>0.57417300000000004</v>
      </c>
      <c r="Y6391">
        <v>0.573488</v>
      </c>
      <c r="Z6391">
        <v>0.57289900000000005</v>
      </c>
      <c r="AA6391">
        <v>0.57239499999999999</v>
      </c>
      <c r="AB6391">
        <v>0.57196100000000005</v>
      </c>
      <c r="AC6391">
        <v>0.57159000000000004</v>
      </c>
      <c r="AD6391">
        <v>0.57127099999999997</v>
      </c>
      <c r="AE6391">
        <v>0.57099699999999998</v>
      </c>
      <c r="AF6391">
        <v>0.57074199999999997</v>
      </c>
      <c r="AG6391">
        <v>0.56999699999999998</v>
      </c>
      <c r="AH6391" t="s">
        <v>106</v>
      </c>
    </row>
    <row r="6392" spans="1:34" x14ac:dyDescent="0.35">
      <c r="A6392">
        <v>1</v>
      </c>
      <c r="B6392">
        <v>1</v>
      </c>
      <c r="C6392">
        <v>2014</v>
      </c>
      <c r="D6392">
        <v>0.24</v>
      </c>
      <c r="E6392">
        <v>0.24326800000000001</v>
      </c>
      <c r="F6392">
        <v>0.25435099999999999</v>
      </c>
      <c r="G6392">
        <v>0.28265099999999999</v>
      </c>
      <c r="H6392">
        <v>0.33294400000000002</v>
      </c>
      <c r="I6392">
        <v>0.39178099999999999</v>
      </c>
      <c r="J6392">
        <v>0.44014700000000001</v>
      </c>
      <c r="K6392">
        <v>0.473163</v>
      </c>
      <c r="L6392">
        <v>0.49318699999999999</v>
      </c>
      <c r="M6392">
        <v>0.50344599999999995</v>
      </c>
      <c r="N6392">
        <v>0.50712100000000004</v>
      </c>
      <c r="O6392">
        <v>0.50689600000000001</v>
      </c>
      <c r="P6392">
        <v>0.50472600000000001</v>
      </c>
      <c r="Q6392">
        <v>0.50181900000000002</v>
      </c>
      <c r="R6392">
        <v>0.49880999999999998</v>
      </c>
      <c r="S6392">
        <v>0.49598599999999998</v>
      </c>
      <c r="T6392">
        <v>0.493454</v>
      </c>
      <c r="U6392">
        <v>0.49123499999999998</v>
      </c>
      <c r="V6392">
        <v>0.48931400000000003</v>
      </c>
      <c r="W6392">
        <v>0.48766199999999998</v>
      </c>
      <c r="X6392">
        <v>0.48624499999999998</v>
      </c>
      <c r="Y6392">
        <v>0.48503200000000002</v>
      </c>
      <c r="Z6392">
        <v>0.48399300000000001</v>
      </c>
      <c r="AA6392">
        <v>0.483103</v>
      </c>
      <c r="AB6392">
        <v>0.48233999999999999</v>
      </c>
      <c r="AC6392">
        <v>0.48168699999999998</v>
      </c>
      <c r="AD6392">
        <v>0.481126</v>
      </c>
      <c r="AE6392">
        <v>0.48064600000000002</v>
      </c>
      <c r="AF6392">
        <v>0.48019600000000001</v>
      </c>
      <c r="AG6392">
        <v>0.47887299999999999</v>
      </c>
      <c r="AH6392" t="s">
        <v>106</v>
      </c>
    </row>
    <row r="6393" spans="1:34" x14ac:dyDescent="0.35">
      <c r="A6393">
        <v>1</v>
      </c>
      <c r="B6393">
        <v>1</v>
      </c>
      <c r="C6393">
        <v>2015</v>
      </c>
      <c r="D6393">
        <v>0.24</v>
      </c>
      <c r="E6393">
        <v>0.240565</v>
      </c>
      <c r="F6393">
        <v>0.24493999999999999</v>
      </c>
      <c r="G6393">
        <v>0.26513599999999998</v>
      </c>
      <c r="H6393">
        <v>0.31573400000000001</v>
      </c>
      <c r="I6393">
        <v>0.386239</v>
      </c>
      <c r="J6393">
        <v>0.44445499999999999</v>
      </c>
      <c r="K6393">
        <v>0.47350799999999998</v>
      </c>
      <c r="L6393">
        <v>0.48250399999999999</v>
      </c>
      <c r="M6393">
        <v>0.48294599999999999</v>
      </c>
      <c r="N6393">
        <v>0.48027999999999998</v>
      </c>
      <c r="O6393">
        <v>0.476522</v>
      </c>
      <c r="P6393">
        <v>0.472441</v>
      </c>
      <c r="Q6393">
        <v>0.46837200000000001</v>
      </c>
      <c r="R6393">
        <v>0.46448099999999998</v>
      </c>
      <c r="S6393">
        <v>0.46084900000000001</v>
      </c>
      <c r="T6393">
        <v>0.457511</v>
      </c>
      <c r="U6393">
        <v>0.45447399999999999</v>
      </c>
      <c r="V6393">
        <v>0.45173000000000002</v>
      </c>
      <c r="W6393">
        <v>0.44926100000000002</v>
      </c>
      <c r="X6393">
        <v>0.44704700000000003</v>
      </c>
      <c r="Y6393">
        <v>0.44506600000000002</v>
      </c>
      <c r="Z6393">
        <v>0.44329499999999999</v>
      </c>
      <c r="AA6393">
        <v>0.441714</v>
      </c>
      <c r="AB6393">
        <v>0.440305</v>
      </c>
      <c r="AC6393">
        <v>0.43905100000000002</v>
      </c>
      <c r="AD6393">
        <v>0.43793599999999999</v>
      </c>
      <c r="AE6393">
        <v>0.43694699999999997</v>
      </c>
      <c r="AF6393">
        <v>0.43604500000000002</v>
      </c>
      <c r="AG6393">
        <v>0.43357299999999999</v>
      </c>
      <c r="AH6393" t="s">
        <v>106</v>
      </c>
    </row>
    <row r="6394" spans="1:34" x14ac:dyDescent="0.35">
      <c r="A6394">
        <v>1</v>
      </c>
      <c r="B6394">
        <v>1</v>
      </c>
      <c r="C6394">
        <v>2016</v>
      </c>
      <c r="D6394">
        <v>0.24</v>
      </c>
      <c r="E6394">
        <v>0.24021500000000001</v>
      </c>
      <c r="F6394">
        <v>0.242311</v>
      </c>
      <c r="G6394">
        <v>0.25329600000000002</v>
      </c>
      <c r="H6394">
        <v>0.28265800000000002</v>
      </c>
      <c r="I6394">
        <v>0.32740000000000002</v>
      </c>
      <c r="J6394">
        <v>0.36783100000000002</v>
      </c>
      <c r="K6394">
        <v>0.38824999999999998</v>
      </c>
      <c r="L6394">
        <v>0.39394299999999999</v>
      </c>
      <c r="M6394">
        <v>0.39367799999999997</v>
      </c>
      <c r="N6394">
        <v>0.39140399999999997</v>
      </c>
      <c r="O6394">
        <v>0.38844699999999999</v>
      </c>
      <c r="P6394">
        <v>0.385299</v>
      </c>
      <c r="Q6394">
        <v>0.382185</v>
      </c>
      <c r="R6394">
        <v>0.37922299999999998</v>
      </c>
      <c r="S6394">
        <v>0.37647199999999997</v>
      </c>
      <c r="T6394">
        <v>0.37395600000000001</v>
      </c>
      <c r="U6394">
        <v>0.37167800000000001</v>
      </c>
      <c r="V6394">
        <v>0.36963000000000001</v>
      </c>
      <c r="W6394">
        <v>0.36779800000000001</v>
      </c>
      <c r="X6394">
        <v>0.36616300000000002</v>
      </c>
      <c r="Y6394">
        <v>0.36470599999999997</v>
      </c>
      <c r="Z6394">
        <v>0.36341000000000001</v>
      </c>
      <c r="AA6394">
        <v>0.362259</v>
      </c>
      <c r="AB6394">
        <v>0.361238</v>
      </c>
      <c r="AC6394">
        <v>0.36033199999999999</v>
      </c>
      <c r="AD6394">
        <v>0.35953099999999999</v>
      </c>
      <c r="AE6394">
        <v>0.35882199999999997</v>
      </c>
      <c r="AF6394">
        <v>0.35817300000000002</v>
      </c>
      <c r="AG6394">
        <v>0.35699900000000001</v>
      </c>
      <c r="AH6394" t="s">
        <v>106</v>
      </c>
    </row>
    <row r="6395" spans="1:34" x14ac:dyDescent="0.35">
      <c r="A6395">
        <v>1</v>
      </c>
      <c r="B6395">
        <v>1</v>
      </c>
      <c r="C6395">
        <v>2017</v>
      </c>
      <c r="D6395">
        <v>0.24</v>
      </c>
      <c r="E6395">
        <v>0.24021200000000001</v>
      </c>
      <c r="F6395">
        <v>0.242231</v>
      </c>
      <c r="G6395">
        <v>0.25262099999999998</v>
      </c>
      <c r="H6395">
        <v>0.27919300000000002</v>
      </c>
      <c r="I6395">
        <v>0.31587100000000001</v>
      </c>
      <c r="J6395">
        <v>0.34589199999999998</v>
      </c>
      <c r="K6395">
        <v>0.360404</v>
      </c>
      <c r="L6395">
        <v>0.36462499999999998</v>
      </c>
      <c r="M6395">
        <v>0.36479899999999998</v>
      </c>
      <c r="N6395">
        <v>0.363622</v>
      </c>
      <c r="O6395">
        <v>0.36198999999999998</v>
      </c>
      <c r="P6395">
        <v>0.36021999999999998</v>
      </c>
      <c r="Q6395">
        <v>0.35844799999999999</v>
      </c>
      <c r="R6395">
        <v>0.356742</v>
      </c>
      <c r="S6395">
        <v>0.35513699999999998</v>
      </c>
      <c r="T6395">
        <v>0.35365000000000002</v>
      </c>
      <c r="U6395">
        <v>0.35228500000000001</v>
      </c>
      <c r="V6395">
        <v>0.35104099999999999</v>
      </c>
      <c r="W6395">
        <v>0.34991299999999997</v>
      </c>
      <c r="X6395">
        <v>0.34889199999999998</v>
      </c>
      <c r="Y6395">
        <v>0.34797099999999997</v>
      </c>
      <c r="Z6395">
        <v>0.34714099999999998</v>
      </c>
      <c r="AA6395">
        <v>0.34639500000000001</v>
      </c>
      <c r="AB6395">
        <v>0.34572599999999998</v>
      </c>
      <c r="AC6395">
        <v>0.34512700000000002</v>
      </c>
      <c r="AD6395">
        <v>0.34459099999999998</v>
      </c>
      <c r="AE6395">
        <v>0.34411199999999997</v>
      </c>
      <c r="AF6395">
        <v>0.34367799999999998</v>
      </c>
      <c r="AG6395">
        <v>0.34275699999999998</v>
      </c>
      <c r="AH6395" t="s">
        <v>106</v>
      </c>
    </row>
    <row r="6396" spans="1:34" x14ac:dyDescent="0.35">
      <c r="A6396">
        <v>1</v>
      </c>
      <c r="B6396">
        <v>1</v>
      </c>
      <c r="C6396">
        <v>2018</v>
      </c>
      <c r="D6396">
        <v>0.24</v>
      </c>
      <c r="E6396">
        <v>0.240144</v>
      </c>
      <c r="F6396">
        <v>0.241533</v>
      </c>
      <c r="G6396">
        <v>0.248747</v>
      </c>
      <c r="H6396">
        <v>0.26810400000000001</v>
      </c>
      <c r="I6396">
        <v>0.29975200000000002</v>
      </c>
      <c r="J6396">
        <v>0.33152799999999999</v>
      </c>
      <c r="K6396">
        <v>0.34850799999999998</v>
      </c>
      <c r="L6396">
        <v>0.35348099999999999</v>
      </c>
      <c r="M6396">
        <v>0.35369899999999999</v>
      </c>
      <c r="N6396">
        <v>0.35243099999999999</v>
      </c>
      <c r="O6396">
        <v>0.35069899999999998</v>
      </c>
      <c r="P6396">
        <v>0.34883900000000001</v>
      </c>
      <c r="Q6396">
        <v>0.34699400000000002</v>
      </c>
      <c r="R6396">
        <v>0.34523500000000001</v>
      </c>
      <c r="S6396">
        <v>0.34359800000000001</v>
      </c>
      <c r="T6396">
        <v>0.34209699999999998</v>
      </c>
      <c r="U6396">
        <v>0.34073599999999998</v>
      </c>
      <c r="V6396">
        <v>0.33950999999999998</v>
      </c>
      <c r="W6396">
        <v>0.33840999999999999</v>
      </c>
      <c r="X6396">
        <v>0.337426</v>
      </c>
      <c r="Y6396">
        <v>0.33654699999999999</v>
      </c>
      <c r="Z6396">
        <v>0.33576400000000001</v>
      </c>
      <c r="AA6396">
        <v>0.335067</v>
      </c>
      <c r="AB6396">
        <v>0.33444699999999999</v>
      </c>
      <c r="AC6396">
        <v>0.333897</v>
      </c>
      <c r="AD6396">
        <v>0.33340900000000001</v>
      </c>
      <c r="AE6396">
        <v>0.33297599999999999</v>
      </c>
      <c r="AF6396">
        <v>0.33258100000000002</v>
      </c>
      <c r="AG6396">
        <v>0.33202799999999999</v>
      </c>
      <c r="AH6396" t="s">
        <v>106</v>
      </c>
    </row>
    <row r="6397" spans="1:34" x14ac:dyDescent="0.35">
      <c r="A6397">
        <v>1</v>
      </c>
      <c r="B6397">
        <v>1</v>
      </c>
      <c r="C6397">
        <v>2019</v>
      </c>
      <c r="D6397">
        <v>0.24</v>
      </c>
      <c r="E6397">
        <v>0.24021700000000001</v>
      </c>
      <c r="F6397">
        <v>0.241928</v>
      </c>
      <c r="G6397">
        <v>0.249918</v>
      </c>
      <c r="H6397">
        <v>0.27021000000000001</v>
      </c>
      <c r="I6397">
        <v>0.30129099999999998</v>
      </c>
      <c r="J6397">
        <v>0.33107599999999998</v>
      </c>
      <c r="K6397">
        <v>0.34705399999999997</v>
      </c>
      <c r="L6397">
        <v>0.35208899999999999</v>
      </c>
      <c r="M6397">
        <v>0.352661</v>
      </c>
      <c r="N6397">
        <v>0.35178799999999999</v>
      </c>
      <c r="O6397">
        <v>0.35045500000000002</v>
      </c>
      <c r="P6397">
        <v>0.34899000000000002</v>
      </c>
      <c r="Q6397">
        <v>0.34752499999999997</v>
      </c>
      <c r="R6397">
        <v>0.34611900000000001</v>
      </c>
      <c r="S6397">
        <v>0.34480300000000003</v>
      </c>
      <c r="T6397">
        <v>0.34359000000000001</v>
      </c>
      <c r="U6397">
        <v>0.34248400000000001</v>
      </c>
      <c r="V6397">
        <v>0.34148099999999998</v>
      </c>
      <c r="W6397">
        <v>0.34057599999999999</v>
      </c>
      <c r="X6397">
        <v>0.33976200000000001</v>
      </c>
      <c r="Y6397">
        <v>0.33903100000000003</v>
      </c>
      <c r="Z6397">
        <v>0.33837600000000001</v>
      </c>
      <c r="AA6397">
        <v>0.33779100000000001</v>
      </c>
      <c r="AB6397">
        <v>0.33726699999999998</v>
      </c>
      <c r="AC6397">
        <v>0.33679999999999999</v>
      </c>
      <c r="AD6397">
        <v>0.33638400000000002</v>
      </c>
      <c r="AE6397">
        <v>0.33601399999999998</v>
      </c>
      <c r="AF6397">
        <v>0.335677</v>
      </c>
      <c r="AG6397">
        <v>0.33474399999999999</v>
      </c>
      <c r="AH6397" t="s">
        <v>106</v>
      </c>
    </row>
    <row r="6399" spans="1:34" x14ac:dyDescent="0.35">
      <c r="A6399" t="s">
        <v>70</v>
      </c>
    </row>
    <row r="6400" spans="1:34" x14ac:dyDescent="0.35">
      <c r="A6400" t="s">
        <v>40</v>
      </c>
      <c r="B6400" t="s">
        <v>1364</v>
      </c>
    </row>
    <row r="6401" spans="1:3" x14ac:dyDescent="0.35">
      <c r="A6401" t="s">
        <v>502</v>
      </c>
      <c r="B6401" t="s">
        <v>1361</v>
      </c>
      <c r="C6401">
        <v>1</v>
      </c>
    </row>
    <row r="6402" spans="1:3" x14ac:dyDescent="0.35">
      <c r="A6402" t="s">
        <v>1362</v>
      </c>
      <c r="B6402" t="s">
        <v>1363</v>
      </c>
      <c r="C6402">
        <v>1</v>
      </c>
    </row>
    <row r="6403" spans="1:3" x14ac:dyDescent="0.35">
      <c r="A6403">
        <v>1983</v>
      </c>
      <c r="B6403" t="s">
        <v>572</v>
      </c>
      <c r="C6403">
        <v>42854.9</v>
      </c>
    </row>
    <row r="6404" spans="1:3" x14ac:dyDescent="0.35">
      <c r="A6404">
        <v>1984</v>
      </c>
      <c r="B6404" t="s">
        <v>573</v>
      </c>
      <c r="C6404">
        <v>42854.9</v>
      </c>
    </row>
    <row r="6405" spans="1:3" x14ac:dyDescent="0.35">
      <c r="A6405">
        <v>1985</v>
      </c>
      <c r="B6405" t="s">
        <v>574</v>
      </c>
      <c r="C6405">
        <v>45354.400000000001</v>
      </c>
    </row>
    <row r="6406" spans="1:3" x14ac:dyDescent="0.35">
      <c r="A6406">
        <v>1986</v>
      </c>
      <c r="B6406" t="s">
        <v>574</v>
      </c>
      <c r="C6406">
        <v>42241</v>
      </c>
    </row>
    <row r="6407" spans="1:3" x14ac:dyDescent="0.35">
      <c r="A6407">
        <v>1987</v>
      </c>
      <c r="B6407" t="s">
        <v>574</v>
      </c>
      <c r="C6407">
        <v>39782.1</v>
      </c>
    </row>
    <row r="6408" spans="1:3" x14ac:dyDescent="0.35">
      <c r="A6408">
        <v>1988</v>
      </c>
      <c r="B6408" t="s">
        <v>574</v>
      </c>
      <c r="C6408">
        <v>38254.9</v>
      </c>
    </row>
    <row r="6409" spans="1:3" x14ac:dyDescent="0.35">
      <c r="A6409">
        <v>1989</v>
      </c>
      <c r="B6409" t="s">
        <v>574</v>
      </c>
      <c r="C6409">
        <v>37128</v>
      </c>
    </row>
    <row r="6410" spans="1:3" x14ac:dyDescent="0.35">
      <c r="A6410">
        <v>1990</v>
      </c>
      <c r="B6410" t="s">
        <v>574</v>
      </c>
      <c r="C6410">
        <v>35318.5</v>
      </c>
    </row>
    <row r="6411" spans="1:3" x14ac:dyDescent="0.35">
      <c r="A6411">
        <v>1991</v>
      </c>
      <c r="B6411" t="s">
        <v>574</v>
      </c>
      <c r="C6411">
        <v>32859.599999999999</v>
      </c>
    </row>
    <row r="6412" spans="1:3" x14ac:dyDescent="0.35">
      <c r="A6412">
        <v>1992</v>
      </c>
      <c r="B6412" t="s">
        <v>574</v>
      </c>
      <c r="C6412">
        <v>30618</v>
      </c>
    </row>
    <row r="6413" spans="1:3" x14ac:dyDescent="0.35">
      <c r="A6413">
        <v>1993</v>
      </c>
      <c r="B6413" t="s">
        <v>574</v>
      </c>
      <c r="C6413">
        <v>30288.7</v>
      </c>
    </row>
    <row r="6414" spans="1:3" x14ac:dyDescent="0.35">
      <c r="A6414">
        <v>1994</v>
      </c>
      <c r="B6414" t="s">
        <v>574</v>
      </c>
      <c r="C6414">
        <v>32501.4</v>
      </c>
    </row>
    <row r="6415" spans="1:3" x14ac:dyDescent="0.35">
      <c r="A6415">
        <v>1995</v>
      </c>
      <c r="B6415" t="s">
        <v>574</v>
      </c>
      <c r="C6415">
        <v>36502</v>
      </c>
    </row>
    <row r="6416" spans="1:3" x14ac:dyDescent="0.35">
      <c r="A6416">
        <v>1996</v>
      </c>
      <c r="B6416" t="s">
        <v>574</v>
      </c>
      <c r="C6416">
        <v>39768.6</v>
      </c>
    </row>
    <row r="6417" spans="1:3" x14ac:dyDescent="0.35">
      <c r="A6417">
        <v>1997</v>
      </c>
      <c r="B6417" t="s">
        <v>574</v>
      </c>
      <c r="C6417">
        <v>41345.699999999997</v>
      </c>
    </row>
    <row r="6418" spans="1:3" x14ac:dyDescent="0.35">
      <c r="A6418">
        <v>1998</v>
      </c>
      <c r="B6418" t="s">
        <v>574</v>
      </c>
      <c r="C6418">
        <v>41901</v>
      </c>
    </row>
    <row r="6419" spans="1:3" x14ac:dyDescent="0.35">
      <c r="A6419">
        <v>1999</v>
      </c>
      <c r="B6419" t="s">
        <v>574</v>
      </c>
      <c r="C6419">
        <v>42492.9</v>
      </c>
    </row>
    <row r="6420" spans="1:3" x14ac:dyDescent="0.35">
      <c r="A6420">
        <v>2000</v>
      </c>
      <c r="B6420" t="s">
        <v>574</v>
      </c>
      <c r="C6420">
        <v>43735.5</v>
      </c>
    </row>
    <row r="6421" spans="1:3" x14ac:dyDescent="0.35">
      <c r="A6421">
        <v>2001</v>
      </c>
      <c r="B6421" t="s">
        <v>574</v>
      </c>
      <c r="C6421">
        <v>45667.5</v>
      </c>
    </row>
    <row r="6422" spans="1:3" x14ac:dyDescent="0.35">
      <c r="A6422">
        <v>2002</v>
      </c>
      <c r="B6422" t="s">
        <v>574</v>
      </c>
      <c r="C6422">
        <v>47580.7</v>
      </c>
    </row>
    <row r="6423" spans="1:3" x14ac:dyDescent="0.35">
      <c r="A6423">
        <v>2003</v>
      </c>
      <c r="B6423" t="s">
        <v>574</v>
      </c>
      <c r="C6423">
        <v>49940.800000000003</v>
      </c>
    </row>
    <row r="6424" spans="1:3" x14ac:dyDescent="0.35">
      <c r="A6424">
        <v>2004</v>
      </c>
      <c r="B6424" t="s">
        <v>574</v>
      </c>
      <c r="C6424">
        <v>52561.4</v>
      </c>
    </row>
    <row r="6425" spans="1:3" x14ac:dyDescent="0.35">
      <c r="A6425">
        <v>2005</v>
      </c>
      <c r="B6425" t="s">
        <v>574</v>
      </c>
      <c r="C6425">
        <v>55229</v>
      </c>
    </row>
    <row r="6426" spans="1:3" x14ac:dyDescent="0.35">
      <c r="A6426">
        <v>2006</v>
      </c>
      <c r="B6426" t="s">
        <v>574</v>
      </c>
      <c r="C6426">
        <v>57437</v>
      </c>
    </row>
    <row r="6427" spans="1:3" x14ac:dyDescent="0.35">
      <c r="A6427">
        <v>2007</v>
      </c>
      <c r="B6427" t="s">
        <v>574</v>
      </c>
      <c r="C6427">
        <v>59350.5</v>
      </c>
    </row>
    <row r="6428" spans="1:3" x14ac:dyDescent="0.35">
      <c r="A6428">
        <v>2008</v>
      </c>
      <c r="B6428" t="s">
        <v>574</v>
      </c>
      <c r="C6428">
        <v>61435.199999999997</v>
      </c>
    </row>
    <row r="6429" spans="1:3" x14ac:dyDescent="0.35">
      <c r="A6429">
        <v>2009</v>
      </c>
      <c r="B6429" t="s">
        <v>574</v>
      </c>
      <c r="C6429">
        <v>63383.3</v>
      </c>
    </row>
    <row r="6430" spans="1:3" x14ac:dyDescent="0.35">
      <c r="A6430">
        <v>2010</v>
      </c>
      <c r="B6430" t="s">
        <v>574</v>
      </c>
      <c r="C6430">
        <v>64475.199999999997</v>
      </c>
    </row>
    <row r="6431" spans="1:3" x14ac:dyDescent="0.35">
      <c r="A6431">
        <v>2011</v>
      </c>
      <c r="B6431" t="s">
        <v>574</v>
      </c>
      <c r="C6431">
        <v>64468.6</v>
      </c>
    </row>
    <row r="6432" spans="1:3" x14ac:dyDescent="0.35">
      <c r="A6432">
        <v>2012</v>
      </c>
      <c r="B6432" t="s">
        <v>574</v>
      </c>
      <c r="C6432">
        <v>63590</v>
      </c>
    </row>
    <row r="6433" spans="1:34" x14ac:dyDescent="0.35">
      <c r="A6433">
        <v>2013</v>
      </c>
      <c r="B6433" t="s">
        <v>574</v>
      </c>
      <c r="C6433">
        <v>61984.2</v>
      </c>
    </row>
    <row r="6434" spans="1:34" x14ac:dyDescent="0.35">
      <c r="A6434">
        <v>2014</v>
      </c>
      <c r="B6434" t="s">
        <v>574</v>
      </c>
      <c r="C6434">
        <v>59396.6</v>
      </c>
    </row>
    <row r="6435" spans="1:34" x14ac:dyDescent="0.35">
      <c r="A6435">
        <v>2015</v>
      </c>
      <c r="B6435" t="s">
        <v>574</v>
      </c>
      <c r="C6435">
        <v>55826.400000000001</v>
      </c>
    </row>
    <row r="6436" spans="1:34" x14ac:dyDescent="0.35">
      <c r="A6436">
        <v>2016</v>
      </c>
      <c r="B6436" t="s">
        <v>574</v>
      </c>
      <c r="C6436">
        <v>51536</v>
      </c>
    </row>
    <row r="6437" spans="1:34" x14ac:dyDescent="0.35">
      <c r="A6437">
        <v>2017</v>
      </c>
      <c r="B6437" t="s">
        <v>574</v>
      </c>
      <c r="C6437">
        <v>47151.6</v>
      </c>
    </row>
    <row r="6438" spans="1:34" x14ac:dyDescent="0.35">
      <c r="A6438">
        <v>2018</v>
      </c>
      <c r="B6438" t="s">
        <v>574</v>
      </c>
      <c r="C6438">
        <v>43316.7</v>
      </c>
    </row>
    <row r="6439" spans="1:34" x14ac:dyDescent="0.35">
      <c r="A6439">
        <v>2019</v>
      </c>
      <c r="B6439" t="s">
        <v>574</v>
      </c>
      <c r="C6439">
        <v>40375.599999999999</v>
      </c>
    </row>
    <row r="6440" spans="1:34" x14ac:dyDescent="0.35">
      <c r="A6440">
        <v>2020</v>
      </c>
      <c r="B6440" t="s">
        <v>1481</v>
      </c>
      <c r="C6440">
        <v>38163.300000000003</v>
      </c>
    </row>
    <row r="6442" spans="1:34" x14ac:dyDescent="0.35">
      <c r="A6442" t="s">
        <v>41</v>
      </c>
      <c r="B6442" t="s">
        <v>1364</v>
      </c>
    </row>
    <row r="6443" spans="1:34" x14ac:dyDescent="0.35">
      <c r="A6443" t="s">
        <v>1244</v>
      </c>
      <c r="B6443" t="s">
        <v>480</v>
      </c>
      <c r="C6443" t="s">
        <v>477</v>
      </c>
      <c r="D6443">
        <v>0</v>
      </c>
      <c r="E6443">
        <v>1</v>
      </c>
      <c r="F6443">
        <v>2</v>
      </c>
      <c r="G6443">
        <v>3</v>
      </c>
      <c r="H6443">
        <v>4</v>
      </c>
      <c r="I6443">
        <v>5</v>
      </c>
      <c r="J6443">
        <v>6</v>
      </c>
      <c r="K6443">
        <v>7</v>
      </c>
      <c r="L6443">
        <v>8</v>
      </c>
      <c r="M6443">
        <v>9</v>
      </c>
      <c r="N6443">
        <v>10</v>
      </c>
      <c r="O6443">
        <v>11</v>
      </c>
      <c r="P6443">
        <v>12</v>
      </c>
      <c r="Q6443">
        <v>13</v>
      </c>
      <c r="R6443">
        <v>14</v>
      </c>
      <c r="S6443">
        <v>15</v>
      </c>
      <c r="T6443">
        <v>16</v>
      </c>
      <c r="U6443">
        <v>17</v>
      </c>
      <c r="V6443">
        <v>18</v>
      </c>
      <c r="W6443">
        <v>19</v>
      </c>
      <c r="X6443">
        <v>20</v>
      </c>
      <c r="Y6443">
        <v>21</v>
      </c>
      <c r="Z6443">
        <v>22</v>
      </c>
      <c r="AA6443">
        <v>23</v>
      </c>
      <c r="AB6443">
        <v>24</v>
      </c>
      <c r="AC6443">
        <v>25</v>
      </c>
      <c r="AD6443">
        <v>26</v>
      </c>
      <c r="AE6443">
        <v>27</v>
      </c>
      <c r="AF6443">
        <v>28</v>
      </c>
      <c r="AG6443">
        <v>29</v>
      </c>
      <c r="AH6443">
        <v>30</v>
      </c>
    </row>
    <row r="6444" spans="1:34" x14ac:dyDescent="0.35">
      <c r="A6444">
        <v>1</v>
      </c>
      <c r="B6444">
        <v>1</v>
      </c>
      <c r="C6444">
        <v>1985</v>
      </c>
      <c r="D6444">
        <v>850.09299999999996</v>
      </c>
      <c r="E6444">
        <v>1196.1300000000001</v>
      </c>
      <c r="F6444">
        <v>21761.1</v>
      </c>
      <c r="G6444">
        <v>8021.47</v>
      </c>
      <c r="H6444">
        <v>4942.88</v>
      </c>
      <c r="I6444">
        <v>1674.73</v>
      </c>
      <c r="J6444">
        <v>1602.08</v>
      </c>
      <c r="K6444">
        <v>1444.79</v>
      </c>
      <c r="L6444">
        <v>2169.08</v>
      </c>
      <c r="M6444">
        <v>5857.01</v>
      </c>
      <c r="N6444">
        <v>2283.92</v>
      </c>
      <c r="O6444">
        <v>1600.74</v>
      </c>
      <c r="P6444">
        <v>1340.73</v>
      </c>
      <c r="Q6444">
        <v>1136.01</v>
      </c>
      <c r="R6444">
        <v>923.21400000000006</v>
      </c>
      <c r="S6444">
        <v>713.11900000000003</v>
      </c>
      <c r="T6444">
        <v>540.58000000000004</v>
      </c>
      <c r="U6444">
        <v>410.50900000000001</v>
      </c>
      <c r="V6444">
        <v>314.12099999999998</v>
      </c>
      <c r="W6444">
        <v>242.167</v>
      </c>
      <c r="X6444">
        <v>187.80500000000001</v>
      </c>
      <c r="Y6444">
        <v>146.27500000000001</v>
      </c>
      <c r="Z6444">
        <v>114.26900000000001</v>
      </c>
      <c r="AA6444">
        <v>89.458699999999993</v>
      </c>
      <c r="AB6444">
        <v>70.136499999999998</v>
      </c>
      <c r="AC6444">
        <v>55.048200000000001</v>
      </c>
      <c r="AD6444">
        <v>43.234099999999998</v>
      </c>
      <c r="AE6444">
        <v>33.971499999999999</v>
      </c>
      <c r="AF6444">
        <v>26.702300000000001</v>
      </c>
      <c r="AG6444">
        <v>20.993200000000002</v>
      </c>
      <c r="AH6444">
        <v>77.539299999999997</v>
      </c>
    </row>
    <row r="6445" spans="1:34" x14ac:dyDescent="0.35">
      <c r="A6445">
        <v>1</v>
      </c>
      <c r="B6445">
        <v>1</v>
      </c>
      <c r="C6445">
        <v>1986</v>
      </c>
      <c r="D6445">
        <v>2476.64</v>
      </c>
      <c r="E6445">
        <v>668.70699999999999</v>
      </c>
      <c r="F6445">
        <v>940.91</v>
      </c>
      <c r="G6445">
        <v>17117.900000000001</v>
      </c>
      <c r="H6445">
        <v>6309.91</v>
      </c>
      <c r="I6445">
        <v>3888.21</v>
      </c>
      <c r="J6445">
        <v>1317.39</v>
      </c>
      <c r="K6445">
        <v>1260.24</v>
      </c>
      <c r="L6445">
        <v>1136.51</v>
      </c>
      <c r="M6445">
        <v>1706.26</v>
      </c>
      <c r="N6445">
        <v>4607.29</v>
      </c>
      <c r="O6445">
        <v>1796.59</v>
      </c>
      <c r="P6445">
        <v>1259.19</v>
      </c>
      <c r="Q6445">
        <v>1054.6500000000001</v>
      </c>
      <c r="R6445">
        <v>893.62</v>
      </c>
      <c r="S6445">
        <v>726.226</v>
      </c>
      <c r="T6445">
        <v>560.95899999999995</v>
      </c>
      <c r="U6445">
        <v>425.23500000000001</v>
      </c>
      <c r="V6445">
        <v>322.91800000000001</v>
      </c>
      <c r="W6445">
        <v>247.096</v>
      </c>
      <c r="X6445">
        <v>190.49600000000001</v>
      </c>
      <c r="Y6445">
        <v>147.733</v>
      </c>
      <c r="Z6445">
        <v>115.06399999999999</v>
      </c>
      <c r="AA6445">
        <v>89.887200000000007</v>
      </c>
      <c r="AB6445">
        <v>70.370699999999999</v>
      </c>
      <c r="AC6445">
        <v>55.171300000000002</v>
      </c>
      <c r="AD6445">
        <v>43.302500000000002</v>
      </c>
      <c r="AE6445">
        <v>34.009099999999997</v>
      </c>
      <c r="AF6445">
        <v>26.722899999999999</v>
      </c>
      <c r="AG6445">
        <v>21.004799999999999</v>
      </c>
      <c r="AH6445">
        <v>77.508399999999995</v>
      </c>
    </row>
    <row r="6446" spans="1:34" x14ac:dyDescent="0.35">
      <c r="A6446">
        <v>1</v>
      </c>
      <c r="B6446">
        <v>1</v>
      </c>
      <c r="C6446">
        <v>1987</v>
      </c>
      <c r="D6446">
        <v>21113</v>
      </c>
      <c r="E6446">
        <v>1948.2</v>
      </c>
      <c r="F6446">
        <v>526.02300000000002</v>
      </c>
      <c r="G6446">
        <v>740.14599999999996</v>
      </c>
      <c r="H6446">
        <v>13465.4</v>
      </c>
      <c r="I6446">
        <v>4963.55</v>
      </c>
      <c r="J6446">
        <v>3058.57</v>
      </c>
      <c r="K6446">
        <v>1036.3</v>
      </c>
      <c r="L6446">
        <v>991.34199999999998</v>
      </c>
      <c r="M6446">
        <v>894.01400000000001</v>
      </c>
      <c r="N6446">
        <v>1342.19</v>
      </c>
      <c r="O6446">
        <v>3624.22</v>
      </c>
      <c r="P6446">
        <v>1413.25</v>
      </c>
      <c r="Q6446">
        <v>990.51099999999997</v>
      </c>
      <c r="R6446">
        <v>829.61900000000003</v>
      </c>
      <c r="S6446">
        <v>702.94600000000003</v>
      </c>
      <c r="T6446">
        <v>571.27</v>
      </c>
      <c r="U6446">
        <v>441.26600000000002</v>
      </c>
      <c r="V6446">
        <v>334.50200000000001</v>
      </c>
      <c r="W6446">
        <v>254.01599999999999</v>
      </c>
      <c r="X6446">
        <v>194.37299999999999</v>
      </c>
      <c r="Y6446">
        <v>149.84899999999999</v>
      </c>
      <c r="Z6446">
        <v>116.211</v>
      </c>
      <c r="AA6446">
        <v>90.5124</v>
      </c>
      <c r="AB6446">
        <v>70.707800000000006</v>
      </c>
      <c r="AC6446">
        <v>55.355499999999999</v>
      </c>
      <c r="AD6446">
        <v>43.399299999999997</v>
      </c>
      <c r="AE6446">
        <v>34.062899999999999</v>
      </c>
      <c r="AF6446">
        <v>26.752500000000001</v>
      </c>
      <c r="AG6446">
        <v>21.021000000000001</v>
      </c>
      <c r="AH6446">
        <v>77.493300000000005</v>
      </c>
    </row>
    <row r="6447" spans="1:34" x14ac:dyDescent="0.35">
      <c r="A6447">
        <v>1</v>
      </c>
      <c r="B6447">
        <v>1</v>
      </c>
      <c r="C6447">
        <v>1988</v>
      </c>
      <c r="D6447">
        <v>17127</v>
      </c>
      <c r="E6447">
        <v>16608.099999999999</v>
      </c>
      <c r="F6447">
        <v>1532.5</v>
      </c>
      <c r="G6447">
        <v>413.78500000000003</v>
      </c>
      <c r="H6447">
        <v>582.21900000000005</v>
      </c>
      <c r="I6447">
        <v>10592.3</v>
      </c>
      <c r="J6447">
        <v>3904.47</v>
      </c>
      <c r="K6447">
        <v>2405.96</v>
      </c>
      <c r="L6447">
        <v>815.18</v>
      </c>
      <c r="M6447">
        <v>779.81700000000001</v>
      </c>
      <c r="N6447">
        <v>703.25599999999997</v>
      </c>
      <c r="O6447">
        <v>1055.81</v>
      </c>
      <c r="P6447">
        <v>2850.91</v>
      </c>
      <c r="Q6447">
        <v>1111.7</v>
      </c>
      <c r="R6447">
        <v>779.16399999999999</v>
      </c>
      <c r="S6447">
        <v>652.60199999999998</v>
      </c>
      <c r="T6447">
        <v>552.95699999999999</v>
      </c>
      <c r="U6447">
        <v>449.37700000000001</v>
      </c>
      <c r="V6447">
        <v>347.11200000000002</v>
      </c>
      <c r="W6447">
        <v>263.12799999999999</v>
      </c>
      <c r="X6447">
        <v>199.816</v>
      </c>
      <c r="Y6447">
        <v>152.899</v>
      </c>
      <c r="Z6447">
        <v>117.876</v>
      </c>
      <c r="AA6447">
        <v>91.414500000000004</v>
      </c>
      <c r="AB6447">
        <v>71.199600000000004</v>
      </c>
      <c r="AC6447">
        <v>55.620699999999999</v>
      </c>
      <c r="AD6447">
        <v>43.544199999999996</v>
      </c>
      <c r="AE6447">
        <v>34.139099999999999</v>
      </c>
      <c r="AF6447">
        <v>26.794799999999999</v>
      </c>
      <c r="AG6447">
        <v>21.0443</v>
      </c>
      <c r="AH6447">
        <v>77.494100000000003</v>
      </c>
    </row>
    <row r="6448" spans="1:34" x14ac:dyDescent="0.35">
      <c r="A6448">
        <v>1</v>
      </c>
      <c r="B6448">
        <v>1</v>
      </c>
      <c r="C6448">
        <v>1989</v>
      </c>
      <c r="D6448">
        <v>90862.1</v>
      </c>
      <c r="E6448">
        <v>13472.6</v>
      </c>
      <c r="F6448">
        <v>13064.4</v>
      </c>
      <c r="G6448">
        <v>1205.51</v>
      </c>
      <c r="H6448">
        <v>325.495</v>
      </c>
      <c r="I6448">
        <v>457.99</v>
      </c>
      <c r="J6448">
        <v>8332.18</v>
      </c>
      <c r="K6448">
        <v>3071.36</v>
      </c>
      <c r="L6448">
        <v>1892.6</v>
      </c>
      <c r="M6448">
        <v>641.24400000000003</v>
      </c>
      <c r="N6448">
        <v>613.42600000000004</v>
      </c>
      <c r="O6448">
        <v>553.20100000000002</v>
      </c>
      <c r="P6448">
        <v>830.52700000000004</v>
      </c>
      <c r="Q6448">
        <v>2242.61</v>
      </c>
      <c r="R6448">
        <v>874.49599999999998</v>
      </c>
      <c r="S6448">
        <v>612.91200000000003</v>
      </c>
      <c r="T6448">
        <v>513.35500000000002</v>
      </c>
      <c r="U6448">
        <v>434.971</v>
      </c>
      <c r="V6448">
        <v>353.49200000000002</v>
      </c>
      <c r="W6448">
        <v>273.048</v>
      </c>
      <c r="X6448">
        <v>206.98400000000001</v>
      </c>
      <c r="Y6448">
        <v>157.18100000000001</v>
      </c>
      <c r="Z6448">
        <v>120.27500000000001</v>
      </c>
      <c r="AA6448">
        <v>92.724199999999996</v>
      </c>
      <c r="AB6448">
        <v>71.909199999999998</v>
      </c>
      <c r="AC6448">
        <v>56.007599999999996</v>
      </c>
      <c r="AD6448">
        <v>43.752800000000001</v>
      </c>
      <c r="AE6448">
        <v>34.253100000000003</v>
      </c>
      <c r="AF6448">
        <v>26.854800000000001</v>
      </c>
      <c r="AG6448">
        <v>21.0776</v>
      </c>
      <c r="AH6448">
        <v>77.513000000000005</v>
      </c>
    </row>
    <row r="6449" spans="1:34" x14ac:dyDescent="0.35">
      <c r="A6449">
        <v>1</v>
      </c>
      <c r="B6449">
        <v>1</v>
      </c>
      <c r="C6449">
        <v>1990</v>
      </c>
      <c r="D6449">
        <v>7369.35</v>
      </c>
      <c r="E6449">
        <v>71474.7</v>
      </c>
      <c r="F6449">
        <v>10597.9</v>
      </c>
      <c r="G6449">
        <v>10276.799999999999</v>
      </c>
      <c r="H6449">
        <v>948.28899999999999</v>
      </c>
      <c r="I6449">
        <v>256.04300000000001</v>
      </c>
      <c r="J6449">
        <v>360.26799999999997</v>
      </c>
      <c r="K6449">
        <v>6554.33</v>
      </c>
      <c r="L6449">
        <v>2416.02</v>
      </c>
      <c r="M6449">
        <v>1488.77</v>
      </c>
      <c r="N6449">
        <v>504.42</v>
      </c>
      <c r="O6449">
        <v>482.53800000000001</v>
      </c>
      <c r="P6449">
        <v>435.16300000000001</v>
      </c>
      <c r="Q6449">
        <v>653.31600000000003</v>
      </c>
      <c r="R6449">
        <v>1764.1</v>
      </c>
      <c r="S6449">
        <v>687.90300000000002</v>
      </c>
      <c r="T6449">
        <v>482.13400000000001</v>
      </c>
      <c r="U6449">
        <v>403.81900000000002</v>
      </c>
      <c r="V6449">
        <v>342.161</v>
      </c>
      <c r="W6449">
        <v>278.06700000000001</v>
      </c>
      <c r="X6449">
        <v>214.78700000000001</v>
      </c>
      <c r="Y6449">
        <v>162.82</v>
      </c>
      <c r="Z6449">
        <v>123.643</v>
      </c>
      <c r="AA6449">
        <v>94.6113</v>
      </c>
      <c r="AB6449">
        <v>72.939400000000006</v>
      </c>
      <c r="AC6449">
        <v>56.565800000000003</v>
      </c>
      <c r="AD6449">
        <v>44.057099999999998</v>
      </c>
      <c r="AE6449">
        <v>34.417200000000001</v>
      </c>
      <c r="AF6449">
        <v>26.944400000000002</v>
      </c>
      <c r="AG6449">
        <v>21.124700000000001</v>
      </c>
      <c r="AH6449">
        <v>77.554100000000005</v>
      </c>
    </row>
    <row r="6450" spans="1:34" x14ac:dyDescent="0.35">
      <c r="A6450">
        <v>1</v>
      </c>
      <c r="B6450">
        <v>1</v>
      </c>
      <c r="C6450">
        <v>1991</v>
      </c>
      <c r="D6450">
        <v>15371.2</v>
      </c>
      <c r="E6450">
        <v>5796.94</v>
      </c>
      <c r="F6450">
        <v>56224</v>
      </c>
      <c r="G6450">
        <v>8336.6200000000008</v>
      </c>
      <c r="H6450">
        <v>8084.01</v>
      </c>
      <c r="I6450">
        <v>745.95</v>
      </c>
      <c r="J6450">
        <v>201.411</v>
      </c>
      <c r="K6450">
        <v>283.39699999999999</v>
      </c>
      <c r="L6450">
        <v>5155.82</v>
      </c>
      <c r="M6450">
        <v>1900.51</v>
      </c>
      <c r="N6450">
        <v>1171.1099999999999</v>
      </c>
      <c r="O6450">
        <v>396.791</v>
      </c>
      <c r="P6450">
        <v>379.57799999999997</v>
      </c>
      <c r="Q6450">
        <v>342.31200000000001</v>
      </c>
      <c r="R6450">
        <v>513.91600000000005</v>
      </c>
      <c r="S6450">
        <v>1387.69</v>
      </c>
      <c r="T6450">
        <v>541.12400000000002</v>
      </c>
      <c r="U6450">
        <v>379.26</v>
      </c>
      <c r="V6450">
        <v>317.65499999999997</v>
      </c>
      <c r="W6450">
        <v>269.15300000000002</v>
      </c>
      <c r="X6450">
        <v>218.73500000000001</v>
      </c>
      <c r="Y6450">
        <v>168.958</v>
      </c>
      <c r="Z6450">
        <v>128.078</v>
      </c>
      <c r="AA6450">
        <v>97.260999999999996</v>
      </c>
      <c r="AB6450">
        <v>74.423900000000003</v>
      </c>
      <c r="AC6450">
        <v>57.376199999999997</v>
      </c>
      <c r="AD6450">
        <v>44.496200000000002</v>
      </c>
      <c r="AE6450">
        <v>34.656599999999997</v>
      </c>
      <c r="AF6450">
        <v>27.073499999999999</v>
      </c>
      <c r="AG6450">
        <v>21.1952</v>
      </c>
      <c r="AH6450">
        <v>77.623500000000007</v>
      </c>
    </row>
    <row r="6451" spans="1:34" x14ac:dyDescent="0.35">
      <c r="A6451">
        <v>1</v>
      </c>
      <c r="B6451">
        <v>1</v>
      </c>
      <c r="C6451">
        <v>1992</v>
      </c>
      <c r="D6451">
        <v>22715.8</v>
      </c>
      <c r="E6451">
        <v>12091.4</v>
      </c>
      <c r="F6451">
        <v>4560.03</v>
      </c>
      <c r="G6451">
        <v>44227.3</v>
      </c>
      <c r="H6451">
        <v>6557.82</v>
      </c>
      <c r="I6451">
        <v>6359.11</v>
      </c>
      <c r="J6451">
        <v>586.78499999999997</v>
      </c>
      <c r="K6451">
        <v>158.435</v>
      </c>
      <c r="L6451">
        <v>222.928</v>
      </c>
      <c r="M6451">
        <v>4055.71</v>
      </c>
      <c r="N6451">
        <v>1494.99</v>
      </c>
      <c r="O6451">
        <v>921.22500000000002</v>
      </c>
      <c r="P6451">
        <v>312.12700000000001</v>
      </c>
      <c r="Q6451">
        <v>298.58600000000001</v>
      </c>
      <c r="R6451">
        <v>269.27199999999999</v>
      </c>
      <c r="S6451">
        <v>404.26100000000002</v>
      </c>
      <c r="T6451">
        <v>1091.5899999999999</v>
      </c>
      <c r="U6451">
        <v>425.66300000000001</v>
      </c>
      <c r="V6451">
        <v>298.33600000000001</v>
      </c>
      <c r="W6451">
        <v>249.87700000000001</v>
      </c>
      <c r="X6451">
        <v>211.72300000000001</v>
      </c>
      <c r="Y6451">
        <v>172.06299999999999</v>
      </c>
      <c r="Z6451">
        <v>132.90700000000001</v>
      </c>
      <c r="AA6451">
        <v>100.75</v>
      </c>
      <c r="AB6451">
        <v>76.508200000000002</v>
      </c>
      <c r="AC6451">
        <v>58.543900000000001</v>
      </c>
      <c r="AD6451">
        <v>45.133699999999997</v>
      </c>
      <c r="AE6451">
        <v>35.002000000000002</v>
      </c>
      <c r="AF6451">
        <v>27.261800000000001</v>
      </c>
      <c r="AG6451">
        <v>21.296800000000001</v>
      </c>
      <c r="AH6451">
        <v>77.733599999999996</v>
      </c>
    </row>
    <row r="6452" spans="1:34" x14ac:dyDescent="0.35">
      <c r="A6452">
        <v>1</v>
      </c>
      <c r="B6452">
        <v>1</v>
      </c>
      <c r="C6452">
        <v>1993</v>
      </c>
      <c r="D6452">
        <v>8650.11</v>
      </c>
      <c r="E6452">
        <v>17868.900000000001</v>
      </c>
      <c r="F6452">
        <v>9511.42</v>
      </c>
      <c r="G6452">
        <v>3587.05</v>
      </c>
      <c r="H6452">
        <v>34790.5</v>
      </c>
      <c r="I6452">
        <v>5158.5600000000004</v>
      </c>
      <c r="J6452">
        <v>5002.25</v>
      </c>
      <c r="K6452">
        <v>461.58199999999999</v>
      </c>
      <c r="L6452">
        <v>124.63</v>
      </c>
      <c r="M6452">
        <v>175.36099999999999</v>
      </c>
      <c r="N6452">
        <v>3190.33</v>
      </c>
      <c r="O6452">
        <v>1176</v>
      </c>
      <c r="P6452">
        <v>724.66099999999994</v>
      </c>
      <c r="Q6452">
        <v>245.52799999999999</v>
      </c>
      <c r="R6452">
        <v>234.876</v>
      </c>
      <c r="S6452">
        <v>211.81700000000001</v>
      </c>
      <c r="T6452">
        <v>318.00299999999999</v>
      </c>
      <c r="U6452">
        <v>858.678</v>
      </c>
      <c r="V6452">
        <v>334.83800000000002</v>
      </c>
      <c r="W6452">
        <v>234.68</v>
      </c>
      <c r="X6452">
        <v>196.56</v>
      </c>
      <c r="Y6452">
        <v>166.547</v>
      </c>
      <c r="Z6452">
        <v>135.35</v>
      </c>
      <c r="AA6452">
        <v>104.548</v>
      </c>
      <c r="AB6452">
        <v>79.252799999999993</v>
      </c>
      <c r="AC6452">
        <v>60.183500000000002</v>
      </c>
      <c r="AD6452">
        <v>46.052300000000002</v>
      </c>
      <c r="AE6452">
        <v>35.503399999999999</v>
      </c>
      <c r="AF6452">
        <v>27.5335</v>
      </c>
      <c r="AG6452">
        <v>21.444900000000001</v>
      </c>
      <c r="AH6452">
        <v>77.900000000000006</v>
      </c>
    </row>
    <row r="6453" spans="1:34" x14ac:dyDescent="0.35">
      <c r="A6453">
        <v>1</v>
      </c>
      <c r="B6453">
        <v>1</v>
      </c>
      <c r="C6453">
        <v>1994</v>
      </c>
      <c r="D6453">
        <v>33648.5</v>
      </c>
      <c r="E6453">
        <v>6804.42</v>
      </c>
      <c r="F6453">
        <v>14056.2</v>
      </c>
      <c r="G6453">
        <v>7481.95</v>
      </c>
      <c r="H6453">
        <v>2821.67</v>
      </c>
      <c r="I6453">
        <v>27367.1</v>
      </c>
      <c r="J6453">
        <v>4057.87</v>
      </c>
      <c r="K6453">
        <v>3934.91</v>
      </c>
      <c r="L6453">
        <v>363.09300000000002</v>
      </c>
      <c r="M6453">
        <v>98.037099999999995</v>
      </c>
      <c r="N6453">
        <v>137.94399999999999</v>
      </c>
      <c r="O6453">
        <v>2509.61</v>
      </c>
      <c r="P6453">
        <v>925.077</v>
      </c>
      <c r="Q6453">
        <v>570.03899999999999</v>
      </c>
      <c r="R6453">
        <v>193.13900000000001</v>
      </c>
      <c r="S6453">
        <v>184.76</v>
      </c>
      <c r="T6453">
        <v>166.62100000000001</v>
      </c>
      <c r="U6453">
        <v>250.15</v>
      </c>
      <c r="V6453">
        <v>675.46</v>
      </c>
      <c r="W6453">
        <v>263.39299999999997</v>
      </c>
      <c r="X6453">
        <v>184.60599999999999</v>
      </c>
      <c r="Y6453">
        <v>154.619</v>
      </c>
      <c r="Z6453">
        <v>131.011</v>
      </c>
      <c r="AA6453">
        <v>106.47</v>
      </c>
      <c r="AB6453">
        <v>82.240499999999997</v>
      </c>
      <c r="AC6453">
        <v>62.342399999999998</v>
      </c>
      <c r="AD6453">
        <v>47.341999999999999</v>
      </c>
      <c r="AE6453">
        <v>36.225999999999999</v>
      </c>
      <c r="AF6453">
        <v>27.928000000000001</v>
      </c>
      <c r="AG6453">
        <v>21.6586</v>
      </c>
      <c r="AH6453">
        <v>78.147499999999994</v>
      </c>
    </row>
    <row r="6454" spans="1:34" x14ac:dyDescent="0.35">
      <c r="A6454">
        <v>1</v>
      </c>
      <c r="B6454">
        <v>1</v>
      </c>
      <c r="C6454">
        <v>1995</v>
      </c>
      <c r="D6454">
        <v>50056</v>
      </c>
      <c r="E6454">
        <v>26468.799999999999</v>
      </c>
      <c r="F6454">
        <v>5352.55</v>
      </c>
      <c r="G6454">
        <v>11057</v>
      </c>
      <c r="H6454">
        <v>5885.51</v>
      </c>
      <c r="I6454">
        <v>2219.61</v>
      </c>
      <c r="J6454">
        <v>21527.8</v>
      </c>
      <c r="K6454">
        <v>3192.03</v>
      </c>
      <c r="L6454">
        <v>3095.31</v>
      </c>
      <c r="M6454">
        <v>285.61900000000003</v>
      </c>
      <c r="N6454">
        <v>77.118700000000004</v>
      </c>
      <c r="O6454">
        <v>108.511</v>
      </c>
      <c r="P6454">
        <v>1974.13</v>
      </c>
      <c r="Q6454">
        <v>727.69100000000003</v>
      </c>
      <c r="R6454">
        <v>448.40800000000002</v>
      </c>
      <c r="S6454">
        <v>151.928</v>
      </c>
      <c r="T6454">
        <v>145.33799999999999</v>
      </c>
      <c r="U6454">
        <v>131.06899999999999</v>
      </c>
      <c r="V6454">
        <v>196.77500000000001</v>
      </c>
      <c r="W6454">
        <v>531.33600000000001</v>
      </c>
      <c r="X6454">
        <v>207.19200000000001</v>
      </c>
      <c r="Y6454">
        <v>145.21600000000001</v>
      </c>
      <c r="Z6454">
        <v>121.628</v>
      </c>
      <c r="AA6454">
        <v>103.057</v>
      </c>
      <c r="AB6454">
        <v>83.752099999999999</v>
      </c>
      <c r="AC6454">
        <v>64.692700000000002</v>
      </c>
      <c r="AD6454">
        <v>49.040300000000002</v>
      </c>
      <c r="AE6454">
        <v>37.240600000000001</v>
      </c>
      <c r="AF6454">
        <v>28.496400000000001</v>
      </c>
      <c r="AG6454">
        <v>21.968900000000001</v>
      </c>
      <c r="AH6454">
        <v>78.510300000000001</v>
      </c>
    </row>
    <row r="6455" spans="1:34" x14ac:dyDescent="0.35">
      <c r="A6455">
        <v>1</v>
      </c>
      <c r="B6455">
        <v>1</v>
      </c>
      <c r="C6455">
        <v>1996</v>
      </c>
      <c r="D6455">
        <v>3118.66</v>
      </c>
      <c r="E6455">
        <v>39375.5</v>
      </c>
      <c r="F6455">
        <v>20821.099999999999</v>
      </c>
      <c r="G6455">
        <v>4210.46</v>
      </c>
      <c r="H6455">
        <v>8697.7199999999993</v>
      </c>
      <c r="I6455">
        <v>4629.71</v>
      </c>
      <c r="J6455">
        <v>1746</v>
      </c>
      <c r="K6455">
        <v>16934.3</v>
      </c>
      <c r="L6455">
        <v>2510.94</v>
      </c>
      <c r="M6455">
        <v>2434.86</v>
      </c>
      <c r="N6455">
        <v>224.67599999999999</v>
      </c>
      <c r="O6455">
        <v>60.663699999999999</v>
      </c>
      <c r="P6455">
        <v>85.357399999999998</v>
      </c>
      <c r="Q6455">
        <v>1552.9</v>
      </c>
      <c r="R6455">
        <v>572.42200000000003</v>
      </c>
      <c r="S6455">
        <v>352.73</v>
      </c>
      <c r="T6455">
        <v>119.511</v>
      </c>
      <c r="U6455">
        <v>114.327</v>
      </c>
      <c r="V6455">
        <v>103.102</v>
      </c>
      <c r="W6455">
        <v>154.78899999999999</v>
      </c>
      <c r="X6455">
        <v>417.964</v>
      </c>
      <c r="Y6455">
        <v>162.983</v>
      </c>
      <c r="Z6455">
        <v>114.23099999999999</v>
      </c>
      <c r="AA6455">
        <v>95.675899999999999</v>
      </c>
      <c r="AB6455">
        <v>81.067300000000003</v>
      </c>
      <c r="AC6455">
        <v>65.881699999999995</v>
      </c>
      <c r="AD6455">
        <v>50.889000000000003</v>
      </c>
      <c r="AE6455">
        <v>38.576500000000003</v>
      </c>
      <c r="AF6455">
        <v>29.294499999999999</v>
      </c>
      <c r="AG6455">
        <v>22.416</v>
      </c>
      <c r="AH6455">
        <v>79.039699999999996</v>
      </c>
    </row>
    <row r="6456" spans="1:34" x14ac:dyDescent="0.35">
      <c r="A6456">
        <v>1</v>
      </c>
      <c r="B6456">
        <v>1</v>
      </c>
      <c r="C6456">
        <v>1997</v>
      </c>
      <c r="D6456">
        <v>57829</v>
      </c>
      <c r="E6456">
        <v>2453.2199999999998</v>
      </c>
      <c r="F6456">
        <v>30973.8</v>
      </c>
      <c r="G6456">
        <v>16378.5</v>
      </c>
      <c r="H6456">
        <v>3312.07</v>
      </c>
      <c r="I6456">
        <v>6841.87</v>
      </c>
      <c r="J6456">
        <v>3641.86</v>
      </c>
      <c r="K6456">
        <v>1373.46</v>
      </c>
      <c r="L6456">
        <v>13321</v>
      </c>
      <c r="M6456">
        <v>1975.18</v>
      </c>
      <c r="N6456">
        <v>1915.33</v>
      </c>
      <c r="O6456">
        <v>176.73599999999999</v>
      </c>
      <c r="P6456">
        <v>47.719799999999999</v>
      </c>
      <c r="Q6456">
        <v>67.144499999999994</v>
      </c>
      <c r="R6456">
        <v>1221.56</v>
      </c>
      <c r="S6456">
        <v>450.28300000000002</v>
      </c>
      <c r="T6456">
        <v>277.46800000000002</v>
      </c>
      <c r="U6456">
        <v>94.010800000000003</v>
      </c>
      <c r="V6456">
        <v>89.932500000000005</v>
      </c>
      <c r="W6456">
        <v>81.103099999999998</v>
      </c>
      <c r="X6456">
        <v>121.761</v>
      </c>
      <c r="Y6456">
        <v>328.78199999999998</v>
      </c>
      <c r="Z6456">
        <v>128.20699999999999</v>
      </c>
      <c r="AA6456">
        <v>89.857200000000006</v>
      </c>
      <c r="AB6456">
        <v>75.261399999999995</v>
      </c>
      <c r="AC6456">
        <v>63.769799999999996</v>
      </c>
      <c r="AD6456">
        <v>51.824399999999997</v>
      </c>
      <c r="AE6456">
        <v>40.030700000000003</v>
      </c>
      <c r="AF6456">
        <v>30.345300000000002</v>
      </c>
      <c r="AG6456">
        <v>23.043800000000001</v>
      </c>
      <c r="AH6456">
        <v>79.808000000000007</v>
      </c>
    </row>
    <row r="6457" spans="1:34" x14ac:dyDescent="0.35">
      <c r="A6457">
        <v>1</v>
      </c>
      <c r="B6457">
        <v>1</v>
      </c>
      <c r="C6457">
        <v>1998</v>
      </c>
      <c r="D6457">
        <v>17159.5</v>
      </c>
      <c r="E6457">
        <v>45489.9</v>
      </c>
      <c r="F6457">
        <v>1929.77</v>
      </c>
      <c r="G6457">
        <v>24364.9</v>
      </c>
      <c r="H6457">
        <v>12883.8</v>
      </c>
      <c r="I6457">
        <v>2605.36</v>
      </c>
      <c r="J6457">
        <v>5382.01</v>
      </c>
      <c r="K6457">
        <v>2864.78</v>
      </c>
      <c r="L6457">
        <v>1080.4000000000001</v>
      </c>
      <c r="M6457">
        <v>10478.700000000001</v>
      </c>
      <c r="N6457">
        <v>1553.73</v>
      </c>
      <c r="O6457">
        <v>1506.65</v>
      </c>
      <c r="P6457">
        <v>139.02600000000001</v>
      </c>
      <c r="Q6457">
        <v>37.537700000000001</v>
      </c>
      <c r="R6457">
        <v>52.817700000000002</v>
      </c>
      <c r="S6457">
        <v>960.91</v>
      </c>
      <c r="T6457">
        <v>354.20499999999998</v>
      </c>
      <c r="U6457">
        <v>218.26400000000001</v>
      </c>
      <c r="V6457">
        <v>73.951499999999996</v>
      </c>
      <c r="W6457">
        <v>70.743399999999994</v>
      </c>
      <c r="X6457">
        <v>63.798000000000002</v>
      </c>
      <c r="Y6457">
        <v>95.780600000000007</v>
      </c>
      <c r="Z6457">
        <v>258.62900000000002</v>
      </c>
      <c r="AA6457">
        <v>100.851</v>
      </c>
      <c r="AB6457">
        <v>70.684100000000001</v>
      </c>
      <c r="AC6457">
        <v>59.2027</v>
      </c>
      <c r="AD6457">
        <v>50.1631</v>
      </c>
      <c r="AE6457">
        <v>40.766500000000001</v>
      </c>
      <c r="AF6457">
        <v>31.4893</v>
      </c>
      <c r="AG6457">
        <v>23.8705</v>
      </c>
      <c r="AH6457">
        <v>80.906099999999995</v>
      </c>
    </row>
    <row r="6458" spans="1:34" x14ac:dyDescent="0.35">
      <c r="A6458">
        <v>1</v>
      </c>
      <c r="B6458">
        <v>1</v>
      </c>
      <c r="C6458">
        <v>1999</v>
      </c>
      <c r="D6458">
        <v>58065.1</v>
      </c>
      <c r="E6458">
        <v>13498.1</v>
      </c>
      <c r="F6458">
        <v>35783.599999999999</v>
      </c>
      <c r="G6458">
        <v>1518.01</v>
      </c>
      <c r="H6458">
        <v>19166.099999999999</v>
      </c>
      <c r="I6458">
        <v>10134.700000000001</v>
      </c>
      <c r="J6458">
        <v>2049.4499999999998</v>
      </c>
      <c r="K6458">
        <v>4233.6400000000003</v>
      </c>
      <c r="L6458">
        <v>2253.52</v>
      </c>
      <c r="M6458">
        <v>849.87199999999996</v>
      </c>
      <c r="N6458">
        <v>8242.83</v>
      </c>
      <c r="O6458">
        <v>1222.21</v>
      </c>
      <c r="P6458">
        <v>1185.17</v>
      </c>
      <c r="Q6458">
        <v>109.36199999999999</v>
      </c>
      <c r="R6458">
        <v>29.528199999999998</v>
      </c>
      <c r="S6458">
        <v>41.547899999999998</v>
      </c>
      <c r="T6458">
        <v>755.87900000000002</v>
      </c>
      <c r="U6458">
        <v>278.62799999999999</v>
      </c>
      <c r="V6458">
        <v>171.69200000000001</v>
      </c>
      <c r="W6458">
        <v>58.1723</v>
      </c>
      <c r="X6458">
        <v>55.648800000000001</v>
      </c>
      <c r="Y6458">
        <v>50.185299999999998</v>
      </c>
      <c r="Z6458">
        <v>75.343699999999998</v>
      </c>
      <c r="AA6458">
        <v>203.44499999999999</v>
      </c>
      <c r="AB6458">
        <v>79.332499999999996</v>
      </c>
      <c r="AC6458">
        <v>55.6021</v>
      </c>
      <c r="AD6458">
        <v>46.570500000000003</v>
      </c>
      <c r="AE6458">
        <v>39.459699999999998</v>
      </c>
      <c r="AF6458">
        <v>32.068100000000001</v>
      </c>
      <c r="AG6458">
        <v>24.770399999999999</v>
      </c>
      <c r="AH6458">
        <v>82.420199999999994</v>
      </c>
    </row>
    <row r="6459" spans="1:34" x14ac:dyDescent="0.35">
      <c r="A6459">
        <v>1</v>
      </c>
      <c r="B6459">
        <v>1</v>
      </c>
      <c r="C6459">
        <v>2000</v>
      </c>
      <c r="D6459">
        <v>25064</v>
      </c>
      <c r="E6459">
        <v>45675.7</v>
      </c>
      <c r="F6459">
        <v>10618</v>
      </c>
      <c r="G6459">
        <v>28148.400000000001</v>
      </c>
      <c r="H6459">
        <v>1194.1099999999999</v>
      </c>
      <c r="I6459">
        <v>15076.6</v>
      </c>
      <c r="J6459">
        <v>7972.25</v>
      </c>
      <c r="K6459">
        <v>1612.16</v>
      </c>
      <c r="L6459">
        <v>3330.3</v>
      </c>
      <c r="M6459">
        <v>1772.68</v>
      </c>
      <c r="N6459">
        <v>668.53300000000002</v>
      </c>
      <c r="O6459">
        <v>6484.04</v>
      </c>
      <c r="P6459">
        <v>961.42200000000003</v>
      </c>
      <c r="Q6459">
        <v>932.29</v>
      </c>
      <c r="R6459">
        <v>86.026799999999994</v>
      </c>
      <c r="S6459">
        <v>23.227699999999999</v>
      </c>
      <c r="T6459">
        <v>32.682699999999997</v>
      </c>
      <c r="U6459">
        <v>594.59500000000003</v>
      </c>
      <c r="V6459">
        <v>219.17599999999999</v>
      </c>
      <c r="W6459">
        <v>135.05799999999999</v>
      </c>
      <c r="X6459">
        <v>45.76</v>
      </c>
      <c r="Y6459">
        <v>43.774900000000002</v>
      </c>
      <c r="Z6459">
        <v>39.4771</v>
      </c>
      <c r="AA6459">
        <v>59.267499999999998</v>
      </c>
      <c r="AB6459">
        <v>160.035</v>
      </c>
      <c r="AC6459">
        <v>62.405200000000001</v>
      </c>
      <c r="AD6459">
        <v>43.738199999999999</v>
      </c>
      <c r="AE6459">
        <v>36.633600000000001</v>
      </c>
      <c r="AF6459">
        <v>31.040099999999999</v>
      </c>
      <c r="AG6459">
        <v>25.2256</v>
      </c>
      <c r="AH6459">
        <v>84.319100000000006</v>
      </c>
    </row>
    <row r="6460" spans="1:34" x14ac:dyDescent="0.35">
      <c r="A6460">
        <v>1</v>
      </c>
      <c r="B6460">
        <v>1</v>
      </c>
      <c r="C6460">
        <v>2001</v>
      </c>
      <c r="D6460">
        <v>28118.5</v>
      </c>
      <c r="E6460">
        <v>19716</v>
      </c>
      <c r="F6460">
        <v>35929.699999999997</v>
      </c>
      <c r="G6460">
        <v>8352.41</v>
      </c>
      <c r="H6460">
        <v>22142.3</v>
      </c>
      <c r="I6460">
        <v>939.32100000000003</v>
      </c>
      <c r="J6460">
        <v>11859.7</v>
      </c>
      <c r="K6460">
        <v>6271.2</v>
      </c>
      <c r="L6460">
        <v>1268.17</v>
      </c>
      <c r="M6460">
        <v>2619.6999999999998</v>
      </c>
      <c r="N6460">
        <v>1394.44</v>
      </c>
      <c r="O6460">
        <v>525.88699999999994</v>
      </c>
      <c r="P6460">
        <v>5100.5200000000004</v>
      </c>
      <c r="Q6460">
        <v>756.28099999999995</v>
      </c>
      <c r="R6460">
        <v>733.36500000000001</v>
      </c>
      <c r="S6460">
        <v>67.671099999999996</v>
      </c>
      <c r="T6460">
        <v>18.271599999999999</v>
      </c>
      <c r="U6460">
        <v>25.709199999999999</v>
      </c>
      <c r="V6460">
        <v>467.72500000000002</v>
      </c>
      <c r="W6460">
        <v>172.41</v>
      </c>
      <c r="X6460">
        <v>106.24</v>
      </c>
      <c r="Y6460">
        <v>35.996099999999998</v>
      </c>
      <c r="Z6460">
        <v>34.4345</v>
      </c>
      <c r="AA6460">
        <v>31.053799999999999</v>
      </c>
      <c r="AB6460">
        <v>46.621400000000001</v>
      </c>
      <c r="AC6460">
        <v>125.88800000000001</v>
      </c>
      <c r="AD6460">
        <v>49.089599999999997</v>
      </c>
      <c r="AE6460">
        <v>34.405700000000003</v>
      </c>
      <c r="AF6460">
        <v>28.817</v>
      </c>
      <c r="AG6460">
        <v>24.417000000000002</v>
      </c>
      <c r="AH6460">
        <v>86.170900000000003</v>
      </c>
    </row>
    <row r="6461" spans="1:34" x14ac:dyDescent="0.35">
      <c r="A6461">
        <v>1</v>
      </c>
      <c r="B6461">
        <v>1</v>
      </c>
      <c r="C6461">
        <v>2002</v>
      </c>
      <c r="D6461">
        <v>43869.3</v>
      </c>
      <c r="E6461">
        <v>22118.799999999999</v>
      </c>
      <c r="F6461">
        <v>15509.2</v>
      </c>
      <c r="G6461">
        <v>28263.3</v>
      </c>
      <c r="H6461">
        <v>6570.23</v>
      </c>
      <c r="I6461">
        <v>17417.8</v>
      </c>
      <c r="J6461">
        <v>738.89599999999996</v>
      </c>
      <c r="K6461">
        <v>9329.14</v>
      </c>
      <c r="L6461">
        <v>4933.1000000000004</v>
      </c>
      <c r="M6461">
        <v>997.57500000000005</v>
      </c>
      <c r="N6461">
        <v>2060.73</v>
      </c>
      <c r="O6461">
        <v>1096.9100000000001</v>
      </c>
      <c r="P6461">
        <v>413.67700000000002</v>
      </c>
      <c r="Q6461">
        <v>4012.21</v>
      </c>
      <c r="R6461">
        <v>594.91200000000003</v>
      </c>
      <c r="S6461">
        <v>576.88599999999997</v>
      </c>
      <c r="T6461">
        <v>53.231999999999999</v>
      </c>
      <c r="U6461">
        <v>14.3729</v>
      </c>
      <c r="V6461">
        <v>20.223500000000001</v>
      </c>
      <c r="W6461">
        <v>367.92599999999999</v>
      </c>
      <c r="X6461">
        <v>135.62299999999999</v>
      </c>
      <c r="Y6461">
        <v>83.571600000000004</v>
      </c>
      <c r="Z6461">
        <v>28.3155</v>
      </c>
      <c r="AA6461">
        <v>27.087199999999999</v>
      </c>
      <c r="AB6461">
        <v>24.427800000000001</v>
      </c>
      <c r="AC6461">
        <v>36.673699999999997</v>
      </c>
      <c r="AD6461">
        <v>99.027199999999993</v>
      </c>
      <c r="AE6461">
        <v>38.615299999999998</v>
      </c>
      <c r="AF6461">
        <v>27.064499999999999</v>
      </c>
      <c r="AG6461">
        <v>22.668299999999999</v>
      </c>
      <c r="AH6461">
        <v>86.991500000000002</v>
      </c>
    </row>
    <row r="6462" spans="1:34" x14ac:dyDescent="0.35">
      <c r="A6462">
        <v>1</v>
      </c>
      <c r="B6462">
        <v>1</v>
      </c>
      <c r="C6462">
        <v>2003</v>
      </c>
      <c r="D6462">
        <v>44222</v>
      </c>
      <c r="E6462">
        <v>34508.800000000003</v>
      </c>
      <c r="F6462">
        <v>17399.2</v>
      </c>
      <c r="G6462">
        <v>12199.9</v>
      </c>
      <c r="H6462">
        <v>22232.7</v>
      </c>
      <c r="I6462">
        <v>5168.33</v>
      </c>
      <c r="J6462">
        <v>13701.3</v>
      </c>
      <c r="K6462">
        <v>581.23699999999997</v>
      </c>
      <c r="L6462">
        <v>7338.56</v>
      </c>
      <c r="M6462">
        <v>3880.51</v>
      </c>
      <c r="N6462">
        <v>784.72</v>
      </c>
      <c r="O6462">
        <v>1621.03</v>
      </c>
      <c r="P6462">
        <v>862.85699999999997</v>
      </c>
      <c r="Q6462">
        <v>325.41000000000003</v>
      </c>
      <c r="R6462">
        <v>3156.12</v>
      </c>
      <c r="S6462">
        <v>467.97399999999999</v>
      </c>
      <c r="T6462">
        <v>453.79399999999998</v>
      </c>
      <c r="U6462">
        <v>41.873699999999999</v>
      </c>
      <c r="V6462">
        <v>11.306100000000001</v>
      </c>
      <c r="W6462">
        <v>15.9084</v>
      </c>
      <c r="X6462">
        <v>289.42099999999999</v>
      </c>
      <c r="Y6462">
        <v>106.685</v>
      </c>
      <c r="Z6462">
        <v>65.739800000000002</v>
      </c>
      <c r="AA6462">
        <v>22.273800000000001</v>
      </c>
      <c r="AB6462">
        <v>21.307500000000001</v>
      </c>
      <c r="AC6462">
        <v>19.215599999999998</v>
      </c>
      <c r="AD6462">
        <v>28.848600000000001</v>
      </c>
      <c r="AE6462">
        <v>77.897499999999994</v>
      </c>
      <c r="AF6462">
        <v>30.375900000000001</v>
      </c>
      <c r="AG6462">
        <v>21.2897</v>
      </c>
      <c r="AH6462">
        <v>86.261499999999998</v>
      </c>
    </row>
    <row r="6463" spans="1:34" x14ac:dyDescent="0.35">
      <c r="A6463">
        <v>1</v>
      </c>
      <c r="B6463">
        <v>1</v>
      </c>
      <c r="C6463">
        <v>2004</v>
      </c>
      <c r="D6463">
        <v>33539.599999999999</v>
      </c>
      <c r="E6463">
        <v>34786.300000000003</v>
      </c>
      <c r="F6463">
        <v>27145.599999999999</v>
      </c>
      <c r="G6463">
        <v>13686.7</v>
      </c>
      <c r="H6463">
        <v>9596.81</v>
      </c>
      <c r="I6463">
        <v>17488.900000000001</v>
      </c>
      <c r="J6463">
        <v>4065.55</v>
      </c>
      <c r="K6463">
        <v>10777.8</v>
      </c>
      <c r="L6463">
        <v>457.21699999999998</v>
      </c>
      <c r="M6463">
        <v>5772.72</v>
      </c>
      <c r="N6463">
        <v>3052.52</v>
      </c>
      <c r="O6463">
        <v>617.28300000000002</v>
      </c>
      <c r="P6463">
        <v>1275.1500000000001</v>
      </c>
      <c r="Q6463">
        <v>678.74699999999996</v>
      </c>
      <c r="R6463">
        <v>255.976</v>
      </c>
      <c r="S6463">
        <v>2482.69</v>
      </c>
      <c r="T6463">
        <v>368.12200000000001</v>
      </c>
      <c r="U6463">
        <v>356.96699999999998</v>
      </c>
      <c r="V6463">
        <v>32.939100000000003</v>
      </c>
      <c r="W6463">
        <v>8.8937200000000001</v>
      </c>
      <c r="X6463">
        <v>12.513999999999999</v>
      </c>
      <c r="Y6463">
        <v>227.666</v>
      </c>
      <c r="Z6463">
        <v>83.921000000000006</v>
      </c>
      <c r="AA6463">
        <v>51.712699999999998</v>
      </c>
      <c r="AB6463">
        <v>17.5212</v>
      </c>
      <c r="AC6463">
        <v>16.761099999999999</v>
      </c>
      <c r="AD6463">
        <v>15.115500000000001</v>
      </c>
      <c r="AE6463">
        <v>22.693100000000001</v>
      </c>
      <c r="AF6463">
        <v>61.276400000000002</v>
      </c>
      <c r="AG6463">
        <v>23.894500000000001</v>
      </c>
      <c r="AH6463">
        <v>84.602699999999999</v>
      </c>
    </row>
    <row r="6464" spans="1:34" x14ac:dyDescent="0.35">
      <c r="A6464">
        <v>1</v>
      </c>
      <c r="B6464">
        <v>1</v>
      </c>
      <c r="C6464">
        <v>2005</v>
      </c>
      <c r="D6464">
        <v>22803.9</v>
      </c>
      <c r="E6464">
        <v>26383.200000000001</v>
      </c>
      <c r="F6464">
        <v>27363.9</v>
      </c>
      <c r="G6464">
        <v>21353.5</v>
      </c>
      <c r="H6464">
        <v>10766.4</v>
      </c>
      <c r="I6464">
        <v>7549.12</v>
      </c>
      <c r="J6464">
        <v>13757.2</v>
      </c>
      <c r="K6464">
        <v>3198.08</v>
      </c>
      <c r="L6464">
        <v>8478.1299999999992</v>
      </c>
      <c r="M6464">
        <v>359.66</v>
      </c>
      <c r="N6464">
        <v>4540.9799999999996</v>
      </c>
      <c r="O6464">
        <v>2401.1999999999998</v>
      </c>
      <c r="P6464">
        <v>485.572</v>
      </c>
      <c r="Q6464">
        <v>1003.07</v>
      </c>
      <c r="R6464">
        <v>533.92100000000005</v>
      </c>
      <c r="S6464">
        <v>201.358</v>
      </c>
      <c r="T6464">
        <v>1952.95</v>
      </c>
      <c r="U6464">
        <v>289.57499999999999</v>
      </c>
      <c r="V6464">
        <v>280.8</v>
      </c>
      <c r="W6464">
        <v>25.910799999999998</v>
      </c>
      <c r="X6464">
        <v>6.9960500000000003</v>
      </c>
      <c r="Y6464">
        <v>9.8438499999999998</v>
      </c>
      <c r="Z6464">
        <v>179.089</v>
      </c>
      <c r="AA6464">
        <v>66.014600000000002</v>
      </c>
      <c r="AB6464">
        <v>40.678699999999999</v>
      </c>
      <c r="AC6464">
        <v>13.7826</v>
      </c>
      <c r="AD6464">
        <v>13.184699999999999</v>
      </c>
      <c r="AE6464">
        <v>11.8903</v>
      </c>
      <c r="AF6464">
        <v>17.850999999999999</v>
      </c>
      <c r="AG6464">
        <v>48.201700000000002</v>
      </c>
      <c r="AH6464">
        <v>85.346900000000005</v>
      </c>
    </row>
    <row r="6465" spans="1:34" x14ac:dyDescent="0.35">
      <c r="A6465">
        <v>1</v>
      </c>
      <c r="B6465">
        <v>1</v>
      </c>
      <c r="C6465">
        <v>2006</v>
      </c>
      <c r="D6465">
        <v>24744.3</v>
      </c>
      <c r="E6465">
        <v>17938.2</v>
      </c>
      <c r="F6465">
        <v>20753.8</v>
      </c>
      <c r="G6465">
        <v>21525.200000000001</v>
      </c>
      <c r="H6465">
        <v>16797.3</v>
      </c>
      <c r="I6465">
        <v>8469.1200000000008</v>
      </c>
      <c r="J6465">
        <v>5938.35</v>
      </c>
      <c r="K6465">
        <v>10821.8</v>
      </c>
      <c r="L6465">
        <v>2515.6999999999998</v>
      </c>
      <c r="M6465">
        <v>6669.13</v>
      </c>
      <c r="N6465">
        <v>282.91800000000001</v>
      </c>
      <c r="O6465">
        <v>3572.06</v>
      </c>
      <c r="P6465">
        <v>1888.85</v>
      </c>
      <c r="Q6465">
        <v>381.964</v>
      </c>
      <c r="R6465">
        <v>789.04</v>
      </c>
      <c r="S6465">
        <v>419.99700000000001</v>
      </c>
      <c r="T6465">
        <v>158.39400000000001</v>
      </c>
      <c r="U6465">
        <v>1536.25</v>
      </c>
      <c r="V6465">
        <v>227.78800000000001</v>
      </c>
      <c r="W6465">
        <v>220.88499999999999</v>
      </c>
      <c r="X6465">
        <v>20.382100000000001</v>
      </c>
      <c r="Y6465">
        <v>5.5032899999999998</v>
      </c>
      <c r="Z6465">
        <v>7.7434500000000002</v>
      </c>
      <c r="AA6465">
        <v>140.876</v>
      </c>
      <c r="AB6465">
        <v>51.929000000000002</v>
      </c>
      <c r="AC6465">
        <v>31.998999999999999</v>
      </c>
      <c r="AD6465">
        <v>10.841799999999999</v>
      </c>
      <c r="AE6465">
        <v>10.371499999999999</v>
      </c>
      <c r="AF6465">
        <v>9.3532299999999999</v>
      </c>
      <c r="AG6465">
        <v>14.0421</v>
      </c>
      <c r="AH6465">
        <v>105.053</v>
      </c>
    </row>
    <row r="6466" spans="1:34" x14ac:dyDescent="0.35">
      <c r="A6466">
        <v>1</v>
      </c>
      <c r="B6466">
        <v>1</v>
      </c>
      <c r="C6466">
        <v>2007</v>
      </c>
      <c r="D6466">
        <v>28642.6</v>
      </c>
      <c r="E6466">
        <v>19464.599999999999</v>
      </c>
      <c r="F6466">
        <v>14110.7</v>
      </c>
      <c r="G6466">
        <v>16325.5</v>
      </c>
      <c r="H6466">
        <v>16932.3</v>
      </c>
      <c r="I6466">
        <v>13213.2</v>
      </c>
      <c r="J6466">
        <v>6662.05</v>
      </c>
      <c r="K6466">
        <v>4671.2700000000004</v>
      </c>
      <c r="L6466">
        <v>8512.75</v>
      </c>
      <c r="M6466">
        <v>1978.92</v>
      </c>
      <c r="N6466">
        <v>5246.13</v>
      </c>
      <c r="O6466">
        <v>222.55099999999999</v>
      </c>
      <c r="P6466">
        <v>2809.88</v>
      </c>
      <c r="Q6466">
        <v>1485.82</v>
      </c>
      <c r="R6466">
        <v>300.464</v>
      </c>
      <c r="S6466">
        <v>620.68100000000004</v>
      </c>
      <c r="T6466">
        <v>330.38200000000001</v>
      </c>
      <c r="U6466">
        <v>124.59699999999999</v>
      </c>
      <c r="V6466">
        <v>1208.46</v>
      </c>
      <c r="W6466">
        <v>179.184</v>
      </c>
      <c r="X6466">
        <v>173.755</v>
      </c>
      <c r="Y6466">
        <v>16.033200000000001</v>
      </c>
      <c r="Z6466">
        <v>4.32904</v>
      </c>
      <c r="AA6466">
        <v>6.0912100000000002</v>
      </c>
      <c r="AB6466">
        <v>110.81699999999999</v>
      </c>
      <c r="AC6466">
        <v>40.848799999999997</v>
      </c>
      <c r="AD6466">
        <v>25.171299999999999</v>
      </c>
      <c r="AE6466">
        <v>8.5284600000000008</v>
      </c>
      <c r="AF6466">
        <v>8.1584900000000005</v>
      </c>
      <c r="AG6466">
        <v>7.3575100000000004</v>
      </c>
      <c r="AH6466">
        <v>93.683599999999998</v>
      </c>
    </row>
    <row r="6467" spans="1:34" x14ac:dyDescent="0.35">
      <c r="A6467">
        <v>1</v>
      </c>
      <c r="B6467">
        <v>1</v>
      </c>
      <c r="C6467">
        <v>2008</v>
      </c>
      <c r="D6467">
        <v>15344.9</v>
      </c>
      <c r="E6467">
        <v>22531.1</v>
      </c>
      <c r="F6467">
        <v>15311.4</v>
      </c>
      <c r="G6467">
        <v>11099.8</v>
      </c>
      <c r="H6467">
        <v>12842.1</v>
      </c>
      <c r="I6467">
        <v>13319.4</v>
      </c>
      <c r="J6467">
        <v>10393.9</v>
      </c>
      <c r="K6467">
        <v>5240.55</v>
      </c>
      <c r="L6467">
        <v>3674.55</v>
      </c>
      <c r="M6467">
        <v>6696.37</v>
      </c>
      <c r="N6467">
        <v>1556.67</v>
      </c>
      <c r="O6467">
        <v>4126.75</v>
      </c>
      <c r="P6467">
        <v>175.065</v>
      </c>
      <c r="Q6467">
        <v>2210.33</v>
      </c>
      <c r="R6467">
        <v>1168.79</v>
      </c>
      <c r="S6467">
        <v>236.35300000000001</v>
      </c>
      <c r="T6467">
        <v>488.245</v>
      </c>
      <c r="U6467">
        <v>259.887</v>
      </c>
      <c r="V6467">
        <v>98.011600000000001</v>
      </c>
      <c r="W6467">
        <v>950.60500000000002</v>
      </c>
      <c r="X6467">
        <v>140.95099999999999</v>
      </c>
      <c r="Y6467">
        <v>136.68</v>
      </c>
      <c r="Z6467">
        <v>12.6121</v>
      </c>
      <c r="AA6467">
        <v>3.4053399999999998</v>
      </c>
      <c r="AB6467">
        <v>4.7915200000000002</v>
      </c>
      <c r="AC6467">
        <v>87.171800000000005</v>
      </c>
      <c r="AD6467">
        <v>32.132800000000003</v>
      </c>
      <c r="AE6467">
        <v>19.8004</v>
      </c>
      <c r="AF6467">
        <v>6.7087300000000001</v>
      </c>
      <c r="AG6467">
        <v>6.4177</v>
      </c>
      <c r="AH6467">
        <v>79.481700000000004</v>
      </c>
    </row>
    <row r="6468" spans="1:34" x14ac:dyDescent="0.35">
      <c r="A6468">
        <v>1</v>
      </c>
      <c r="B6468">
        <v>1</v>
      </c>
      <c r="C6468">
        <v>2009</v>
      </c>
      <c r="D6468">
        <v>13397.5</v>
      </c>
      <c r="E6468">
        <v>12070.8</v>
      </c>
      <c r="F6468">
        <v>17723.599999999999</v>
      </c>
      <c r="G6468">
        <v>12044.4</v>
      </c>
      <c r="H6468">
        <v>8731.44</v>
      </c>
      <c r="I6468">
        <v>10101.9</v>
      </c>
      <c r="J6468">
        <v>10477.4</v>
      </c>
      <c r="K6468">
        <v>8176.1</v>
      </c>
      <c r="L6468">
        <v>4122.3599999999997</v>
      </c>
      <c r="M6468">
        <v>2890.51</v>
      </c>
      <c r="N6468">
        <v>5267.55</v>
      </c>
      <c r="O6468">
        <v>1224.52</v>
      </c>
      <c r="P6468">
        <v>3246.22</v>
      </c>
      <c r="Q6468">
        <v>137.71100000000001</v>
      </c>
      <c r="R6468">
        <v>1738.71</v>
      </c>
      <c r="S6468">
        <v>919.40099999999995</v>
      </c>
      <c r="T6468">
        <v>185.922</v>
      </c>
      <c r="U6468">
        <v>384.06700000000001</v>
      </c>
      <c r="V6468">
        <v>204.435</v>
      </c>
      <c r="W6468">
        <v>77.098600000000005</v>
      </c>
      <c r="X6468">
        <v>747.77200000000005</v>
      </c>
      <c r="Y6468">
        <v>110.876</v>
      </c>
      <c r="Z6468">
        <v>107.51600000000001</v>
      </c>
      <c r="AA6468">
        <v>9.9210499999999993</v>
      </c>
      <c r="AB6468">
        <v>2.6787399999999999</v>
      </c>
      <c r="AC6468">
        <v>3.7691400000000002</v>
      </c>
      <c r="AD6468">
        <v>68.571799999999996</v>
      </c>
      <c r="AE6468">
        <v>25.276499999999999</v>
      </c>
      <c r="AF6468">
        <v>15.5756</v>
      </c>
      <c r="AG6468">
        <v>5.2772699999999997</v>
      </c>
      <c r="AH6468">
        <v>67.570899999999995</v>
      </c>
    </row>
    <row r="6469" spans="1:34" x14ac:dyDescent="0.35">
      <c r="A6469">
        <v>1</v>
      </c>
      <c r="B6469">
        <v>1</v>
      </c>
      <c r="C6469">
        <v>2010</v>
      </c>
      <c r="D6469">
        <v>2603.5100000000002</v>
      </c>
      <c r="E6469">
        <v>10538.9</v>
      </c>
      <c r="F6469">
        <v>9495.2000000000007</v>
      </c>
      <c r="G6469">
        <v>13941.8</v>
      </c>
      <c r="H6469">
        <v>9474.43</v>
      </c>
      <c r="I6469">
        <v>6868.4</v>
      </c>
      <c r="J6469">
        <v>7946.47</v>
      </c>
      <c r="K6469">
        <v>8241.84</v>
      </c>
      <c r="L6469">
        <v>6431.55</v>
      </c>
      <c r="M6469">
        <v>3242.77</v>
      </c>
      <c r="N6469">
        <v>2273.75</v>
      </c>
      <c r="O6469">
        <v>4143.6000000000004</v>
      </c>
      <c r="P6469">
        <v>963.24199999999996</v>
      </c>
      <c r="Q6469">
        <v>2553.56</v>
      </c>
      <c r="R6469">
        <v>108.327</v>
      </c>
      <c r="S6469">
        <v>1367.72</v>
      </c>
      <c r="T6469">
        <v>723.226</v>
      </c>
      <c r="U6469">
        <v>146.251</v>
      </c>
      <c r="V6469">
        <v>302.11799999999999</v>
      </c>
      <c r="W6469">
        <v>160.81399999999999</v>
      </c>
      <c r="X6469">
        <v>60.6479</v>
      </c>
      <c r="Y6469">
        <v>588.21900000000005</v>
      </c>
      <c r="Z6469">
        <v>87.218199999999996</v>
      </c>
      <c r="AA6469">
        <v>84.575400000000002</v>
      </c>
      <c r="AB6469">
        <v>7.8041799999999997</v>
      </c>
      <c r="AC6469">
        <v>2.10717</v>
      </c>
      <c r="AD6469">
        <v>2.9649100000000002</v>
      </c>
      <c r="AE6469">
        <v>53.9405</v>
      </c>
      <c r="AF6469">
        <v>19.883199999999999</v>
      </c>
      <c r="AG6469">
        <v>12.2522</v>
      </c>
      <c r="AH6469">
        <v>57.304400000000001</v>
      </c>
    </row>
    <row r="6470" spans="1:34" x14ac:dyDescent="0.35">
      <c r="A6470">
        <v>1</v>
      </c>
      <c r="B6470">
        <v>1</v>
      </c>
      <c r="C6470">
        <v>2011</v>
      </c>
      <c r="D6470">
        <v>10925.4</v>
      </c>
      <c r="E6470">
        <v>2047.99</v>
      </c>
      <c r="F6470">
        <v>8290.16</v>
      </c>
      <c r="G6470">
        <v>7469.19</v>
      </c>
      <c r="H6470">
        <v>10967</v>
      </c>
      <c r="I6470">
        <v>7452.85</v>
      </c>
      <c r="J6470">
        <v>5402.87</v>
      </c>
      <c r="K6470">
        <v>6250.92</v>
      </c>
      <c r="L6470">
        <v>6483.26</v>
      </c>
      <c r="M6470">
        <v>5059.24</v>
      </c>
      <c r="N6470">
        <v>2550.85</v>
      </c>
      <c r="O6470">
        <v>1788.6</v>
      </c>
      <c r="P6470">
        <v>3259.47</v>
      </c>
      <c r="Q6470">
        <v>757.71299999999997</v>
      </c>
      <c r="R6470">
        <v>2008.7</v>
      </c>
      <c r="S6470">
        <v>85.213300000000004</v>
      </c>
      <c r="T6470">
        <v>1075.8800000000001</v>
      </c>
      <c r="U6470">
        <v>568.91</v>
      </c>
      <c r="V6470">
        <v>115.045</v>
      </c>
      <c r="W6470">
        <v>237.654</v>
      </c>
      <c r="X6470">
        <v>126.501</v>
      </c>
      <c r="Y6470">
        <v>47.707299999999996</v>
      </c>
      <c r="Z6470">
        <v>462.709</v>
      </c>
      <c r="AA6470">
        <v>68.6083</v>
      </c>
      <c r="AB6470">
        <v>66.529399999999995</v>
      </c>
      <c r="AC6470">
        <v>6.1389800000000001</v>
      </c>
      <c r="AD6470">
        <v>1.6575599999999999</v>
      </c>
      <c r="AE6470">
        <v>2.3322799999999999</v>
      </c>
      <c r="AF6470">
        <v>42.431100000000001</v>
      </c>
      <c r="AG6470">
        <v>15.640700000000001</v>
      </c>
      <c r="AH6470">
        <v>54.7151</v>
      </c>
    </row>
    <row r="6471" spans="1:34" x14ac:dyDescent="0.35">
      <c r="A6471">
        <v>1</v>
      </c>
      <c r="B6471">
        <v>1</v>
      </c>
      <c r="C6471">
        <v>2012</v>
      </c>
      <c r="D6471">
        <v>4805.03</v>
      </c>
      <c r="E6471">
        <v>8594.2099999999991</v>
      </c>
      <c r="F6471">
        <v>1611.01</v>
      </c>
      <c r="G6471">
        <v>6521.27</v>
      </c>
      <c r="H6471">
        <v>5875.47</v>
      </c>
      <c r="I6471">
        <v>8626.98</v>
      </c>
      <c r="J6471">
        <v>5862.62</v>
      </c>
      <c r="K6471">
        <v>4250.05</v>
      </c>
      <c r="L6471">
        <v>4917.1499999999996</v>
      </c>
      <c r="M6471">
        <v>5099.91</v>
      </c>
      <c r="N6471">
        <v>3979.74</v>
      </c>
      <c r="O6471">
        <v>2006.57</v>
      </c>
      <c r="P6471">
        <v>1406.96</v>
      </c>
      <c r="Q6471">
        <v>2563.9899999999998</v>
      </c>
      <c r="R6471">
        <v>596.03800000000001</v>
      </c>
      <c r="S6471">
        <v>1580.1</v>
      </c>
      <c r="T6471">
        <v>67.031199999999998</v>
      </c>
      <c r="U6471">
        <v>846.32</v>
      </c>
      <c r="V6471">
        <v>447.52</v>
      </c>
      <c r="W6471">
        <v>90.498000000000005</v>
      </c>
      <c r="X6471">
        <v>186.94499999999999</v>
      </c>
      <c r="Y6471">
        <v>99.509</v>
      </c>
      <c r="Z6471">
        <v>37.527900000000002</v>
      </c>
      <c r="AA6471">
        <v>363.98</v>
      </c>
      <c r="AB6471">
        <v>53.969200000000001</v>
      </c>
      <c r="AC6471">
        <v>52.3339</v>
      </c>
      <c r="AD6471">
        <v>4.8290899999999999</v>
      </c>
      <c r="AE6471">
        <v>1.3038799999999999</v>
      </c>
      <c r="AF6471">
        <v>1.83464</v>
      </c>
      <c r="AG6471">
        <v>33.377499999999998</v>
      </c>
      <c r="AH6471">
        <v>55.343899999999998</v>
      </c>
    </row>
    <row r="6472" spans="1:34" x14ac:dyDescent="0.35">
      <c r="A6472">
        <v>1</v>
      </c>
      <c r="B6472">
        <v>1</v>
      </c>
      <c r="C6472">
        <v>2013</v>
      </c>
      <c r="D6472">
        <v>17156.400000000001</v>
      </c>
      <c r="E6472">
        <v>3779.77</v>
      </c>
      <c r="F6472">
        <v>6760.45</v>
      </c>
      <c r="G6472">
        <v>1267.26</v>
      </c>
      <c r="H6472">
        <v>5129.8100000000004</v>
      </c>
      <c r="I6472">
        <v>4621.8100000000004</v>
      </c>
      <c r="J6472">
        <v>6786.22</v>
      </c>
      <c r="K6472">
        <v>4611.7</v>
      </c>
      <c r="L6472">
        <v>3343.21</v>
      </c>
      <c r="M6472">
        <v>3867.96</v>
      </c>
      <c r="N6472">
        <v>4011.73</v>
      </c>
      <c r="O6472">
        <v>3130.57</v>
      </c>
      <c r="P6472">
        <v>1578.42</v>
      </c>
      <c r="Q6472">
        <v>1106.75</v>
      </c>
      <c r="R6472">
        <v>2016.91</v>
      </c>
      <c r="S6472">
        <v>468.86</v>
      </c>
      <c r="T6472">
        <v>1242.95</v>
      </c>
      <c r="U6472">
        <v>52.7286</v>
      </c>
      <c r="V6472">
        <v>665.73900000000003</v>
      </c>
      <c r="W6472">
        <v>352.03199999999998</v>
      </c>
      <c r="X6472">
        <v>71.188199999999995</v>
      </c>
      <c r="Y6472">
        <v>147.05600000000001</v>
      </c>
      <c r="Z6472">
        <v>78.276600000000002</v>
      </c>
      <c r="AA6472">
        <v>29.520499999999998</v>
      </c>
      <c r="AB6472">
        <v>286.31700000000001</v>
      </c>
      <c r="AC6472">
        <v>42.453699999999998</v>
      </c>
      <c r="AD6472">
        <v>41.167299999999997</v>
      </c>
      <c r="AE6472">
        <v>3.7987000000000002</v>
      </c>
      <c r="AF6472">
        <v>1.0256700000000001</v>
      </c>
      <c r="AG6472">
        <v>1.4431799999999999</v>
      </c>
      <c r="AH6472">
        <v>69.790700000000001</v>
      </c>
    </row>
    <row r="6473" spans="1:34" x14ac:dyDescent="0.35">
      <c r="A6473">
        <v>1</v>
      </c>
      <c r="B6473">
        <v>1</v>
      </c>
      <c r="C6473">
        <v>2014</v>
      </c>
      <c r="D6473">
        <v>24202.7</v>
      </c>
      <c r="E6473">
        <v>13495.7</v>
      </c>
      <c r="F6473">
        <v>2973.27</v>
      </c>
      <c r="G6473">
        <v>5317.96</v>
      </c>
      <c r="H6473">
        <v>996.86400000000003</v>
      </c>
      <c r="I6473">
        <v>4035.25</v>
      </c>
      <c r="J6473">
        <v>3635.64</v>
      </c>
      <c r="K6473">
        <v>5338.23</v>
      </c>
      <c r="L6473">
        <v>3627.69</v>
      </c>
      <c r="M6473">
        <v>2629.86</v>
      </c>
      <c r="N6473">
        <v>3042.65</v>
      </c>
      <c r="O6473">
        <v>3155.74</v>
      </c>
      <c r="P6473">
        <v>2462.59</v>
      </c>
      <c r="Q6473">
        <v>1241.6300000000001</v>
      </c>
      <c r="R6473">
        <v>870.60299999999995</v>
      </c>
      <c r="S6473">
        <v>1586.56</v>
      </c>
      <c r="T6473">
        <v>368.81900000000002</v>
      </c>
      <c r="U6473">
        <v>977.74099999999999</v>
      </c>
      <c r="V6473">
        <v>41.477800000000002</v>
      </c>
      <c r="W6473">
        <v>523.68899999999996</v>
      </c>
      <c r="X6473">
        <v>276.91800000000001</v>
      </c>
      <c r="Y6473">
        <v>55.998600000000003</v>
      </c>
      <c r="Z6473">
        <v>115.679</v>
      </c>
      <c r="AA6473">
        <v>61.5745</v>
      </c>
      <c r="AB6473">
        <v>23.221699999999998</v>
      </c>
      <c r="AC6473">
        <v>225.22499999999999</v>
      </c>
      <c r="AD6473">
        <v>33.395200000000003</v>
      </c>
      <c r="AE6473">
        <v>32.383299999999998</v>
      </c>
      <c r="AF6473">
        <v>2.9881600000000001</v>
      </c>
      <c r="AG6473">
        <v>0.80681999999999998</v>
      </c>
      <c r="AH6473">
        <v>56.034500000000001</v>
      </c>
    </row>
    <row r="6474" spans="1:34" x14ac:dyDescent="0.35">
      <c r="A6474">
        <v>1</v>
      </c>
      <c r="B6474">
        <v>1</v>
      </c>
      <c r="C6474">
        <v>2015</v>
      </c>
      <c r="D6474">
        <v>4584.3</v>
      </c>
      <c r="E6474">
        <v>19038.5</v>
      </c>
      <c r="F6474">
        <v>10616.1</v>
      </c>
      <c r="G6474">
        <v>2338.86</v>
      </c>
      <c r="H6474">
        <v>4183.25</v>
      </c>
      <c r="I6474">
        <v>784.16099999999994</v>
      </c>
      <c r="J6474">
        <v>3174.24</v>
      </c>
      <c r="K6474">
        <v>2859.9</v>
      </c>
      <c r="L6474">
        <v>4199.2</v>
      </c>
      <c r="M6474">
        <v>2853.64</v>
      </c>
      <c r="N6474">
        <v>2068.7199999999998</v>
      </c>
      <c r="O6474">
        <v>2393.4299999999998</v>
      </c>
      <c r="P6474">
        <v>2482.39</v>
      </c>
      <c r="Q6474">
        <v>1937.15</v>
      </c>
      <c r="R6474">
        <v>976.702</v>
      </c>
      <c r="S6474">
        <v>684.84100000000001</v>
      </c>
      <c r="T6474">
        <v>1248.03</v>
      </c>
      <c r="U6474">
        <v>290.12299999999999</v>
      </c>
      <c r="V6474">
        <v>769.11900000000003</v>
      </c>
      <c r="W6474">
        <v>32.627600000000001</v>
      </c>
      <c r="X6474">
        <v>411.94799999999998</v>
      </c>
      <c r="Y6474">
        <v>217.83199999999999</v>
      </c>
      <c r="Z6474">
        <v>44.0501</v>
      </c>
      <c r="AA6474">
        <v>90.996099999999998</v>
      </c>
      <c r="AB6474">
        <v>48.436199999999999</v>
      </c>
      <c r="AC6474">
        <v>18.2668</v>
      </c>
      <c r="AD6474">
        <v>177.16800000000001</v>
      </c>
      <c r="AE6474">
        <v>26.269600000000001</v>
      </c>
      <c r="AF6474">
        <v>25.473600000000001</v>
      </c>
      <c r="AG6474">
        <v>2.3505699999999998</v>
      </c>
      <c r="AH6474">
        <v>44.713000000000001</v>
      </c>
    </row>
    <row r="6475" spans="1:34" x14ac:dyDescent="0.35">
      <c r="A6475">
        <v>1</v>
      </c>
      <c r="B6475">
        <v>1</v>
      </c>
      <c r="C6475">
        <v>2016</v>
      </c>
      <c r="D6475">
        <v>17943.5</v>
      </c>
      <c r="E6475">
        <v>3606.14</v>
      </c>
      <c r="F6475">
        <v>14976.2</v>
      </c>
      <c r="G6475">
        <v>8350.93</v>
      </c>
      <c r="H6475">
        <v>1839.81</v>
      </c>
      <c r="I6475">
        <v>3290.66</v>
      </c>
      <c r="J6475">
        <v>616.84299999999996</v>
      </c>
      <c r="K6475">
        <v>2496.9499999999998</v>
      </c>
      <c r="L6475">
        <v>2249.6799999999998</v>
      </c>
      <c r="M6475">
        <v>3303.21</v>
      </c>
      <c r="N6475">
        <v>2244.7600000000002</v>
      </c>
      <c r="O6475">
        <v>1627.31</v>
      </c>
      <c r="P6475">
        <v>1882.74</v>
      </c>
      <c r="Q6475">
        <v>1952.72</v>
      </c>
      <c r="R6475">
        <v>1523.81</v>
      </c>
      <c r="S6475">
        <v>768.30100000000004</v>
      </c>
      <c r="T6475">
        <v>538.71500000000003</v>
      </c>
      <c r="U6475">
        <v>981.73400000000004</v>
      </c>
      <c r="V6475">
        <v>228.21899999999999</v>
      </c>
      <c r="W6475">
        <v>605.01</v>
      </c>
      <c r="X6475">
        <v>25.665800000000001</v>
      </c>
      <c r="Y6475">
        <v>324.05</v>
      </c>
      <c r="Z6475">
        <v>171.352</v>
      </c>
      <c r="AA6475">
        <v>34.651000000000003</v>
      </c>
      <c r="AB6475">
        <v>71.580100000000002</v>
      </c>
      <c r="AC6475">
        <v>38.101300000000002</v>
      </c>
      <c r="AD6475">
        <v>14.369199999999999</v>
      </c>
      <c r="AE6475">
        <v>139.36500000000001</v>
      </c>
      <c r="AF6475">
        <v>20.664400000000001</v>
      </c>
      <c r="AG6475">
        <v>20.0383</v>
      </c>
      <c r="AH6475">
        <v>37.021500000000003</v>
      </c>
    </row>
    <row r="6476" spans="1:34" x14ac:dyDescent="0.35">
      <c r="A6476">
        <v>1</v>
      </c>
      <c r="B6476">
        <v>1</v>
      </c>
      <c r="C6476">
        <v>2017</v>
      </c>
      <c r="D6476">
        <v>4469.24</v>
      </c>
      <c r="E6476">
        <v>14114.8</v>
      </c>
      <c r="F6476">
        <v>2836.69</v>
      </c>
      <c r="G6476">
        <v>11780.7</v>
      </c>
      <c r="H6476">
        <v>6569.07</v>
      </c>
      <c r="I6476">
        <v>1447.25</v>
      </c>
      <c r="J6476">
        <v>2588.5300000000002</v>
      </c>
      <c r="K6476">
        <v>485.226</v>
      </c>
      <c r="L6476">
        <v>1964.17</v>
      </c>
      <c r="M6476">
        <v>1769.66</v>
      </c>
      <c r="N6476">
        <v>2598.4</v>
      </c>
      <c r="O6476">
        <v>1765.79</v>
      </c>
      <c r="P6476">
        <v>1280.0899999999999</v>
      </c>
      <c r="Q6476">
        <v>1481.02</v>
      </c>
      <c r="R6476">
        <v>1536.06</v>
      </c>
      <c r="S6476">
        <v>1198.67</v>
      </c>
      <c r="T6476">
        <v>604.36699999999996</v>
      </c>
      <c r="U6476">
        <v>423.76799999999997</v>
      </c>
      <c r="V6476">
        <v>772.26</v>
      </c>
      <c r="W6476">
        <v>179.523</v>
      </c>
      <c r="X6476">
        <v>475.91800000000001</v>
      </c>
      <c r="Y6476">
        <v>20.189399999999999</v>
      </c>
      <c r="Z6476">
        <v>254.90700000000001</v>
      </c>
      <c r="AA6476">
        <v>134.791</v>
      </c>
      <c r="AB6476">
        <v>27.2575</v>
      </c>
      <c r="AC6476">
        <v>56.306899999999999</v>
      </c>
      <c r="AD6476">
        <v>29.971499999999999</v>
      </c>
      <c r="AE6476">
        <v>11.3032</v>
      </c>
      <c r="AF6476">
        <v>109.629</v>
      </c>
      <c r="AG6476">
        <v>16.255199999999999</v>
      </c>
      <c r="AH6476">
        <v>44.884799999999998</v>
      </c>
    </row>
    <row r="6477" spans="1:34" x14ac:dyDescent="0.35">
      <c r="A6477">
        <v>1</v>
      </c>
      <c r="B6477">
        <v>1</v>
      </c>
      <c r="C6477">
        <v>2018</v>
      </c>
      <c r="D6477">
        <v>21759.3</v>
      </c>
      <c r="E6477">
        <v>3515.63</v>
      </c>
      <c r="F6477">
        <v>11103.1</v>
      </c>
      <c r="G6477">
        <v>2231.42</v>
      </c>
      <c r="H6477">
        <v>9267.0400000000009</v>
      </c>
      <c r="I6477">
        <v>5167.41</v>
      </c>
      <c r="J6477">
        <v>1138.45</v>
      </c>
      <c r="K6477">
        <v>2036.21</v>
      </c>
      <c r="L6477">
        <v>381.69200000000001</v>
      </c>
      <c r="M6477">
        <v>1545.07</v>
      </c>
      <c r="N6477">
        <v>1392.06</v>
      </c>
      <c r="O6477">
        <v>2043.97</v>
      </c>
      <c r="P6477">
        <v>1389.02</v>
      </c>
      <c r="Q6477">
        <v>1006.95</v>
      </c>
      <c r="R6477">
        <v>1165.01</v>
      </c>
      <c r="S6477">
        <v>1208.31</v>
      </c>
      <c r="T6477">
        <v>942.91</v>
      </c>
      <c r="U6477">
        <v>475.41199999999998</v>
      </c>
      <c r="V6477">
        <v>333.34800000000001</v>
      </c>
      <c r="W6477">
        <v>607.48099999999999</v>
      </c>
      <c r="X6477">
        <v>141.21799999999999</v>
      </c>
      <c r="Y6477">
        <v>374.37</v>
      </c>
      <c r="Z6477">
        <v>15.881500000000001</v>
      </c>
      <c r="AA6477">
        <v>200.517</v>
      </c>
      <c r="AB6477">
        <v>106.03</v>
      </c>
      <c r="AC6477">
        <v>21.441500000000001</v>
      </c>
      <c r="AD6477">
        <v>44.2926</v>
      </c>
      <c r="AE6477">
        <v>23.576499999999999</v>
      </c>
      <c r="AF6477">
        <v>8.8914100000000005</v>
      </c>
      <c r="AG6477">
        <v>86.236900000000006</v>
      </c>
      <c r="AH6477">
        <v>48.0944</v>
      </c>
    </row>
    <row r="6478" spans="1:34" x14ac:dyDescent="0.35">
      <c r="A6478">
        <v>1</v>
      </c>
      <c r="B6478">
        <v>1</v>
      </c>
      <c r="C6478">
        <v>2019</v>
      </c>
      <c r="D6478">
        <v>21731.599999999999</v>
      </c>
      <c r="E6478">
        <v>17116.400000000001</v>
      </c>
      <c r="F6478">
        <v>2765.49</v>
      </c>
      <c r="G6478">
        <v>8734.02</v>
      </c>
      <c r="H6478">
        <v>1755.3</v>
      </c>
      <c r="I6478">
        <v>7289.71</v>
      </c>
      <c r="J6478">
        <v>4064.83</v>
      </c>
      <c r="K6478">
        <v>895.53300000000002</v>
      </c>
      <c r="L6478">
        <v>1601.74</v>
      </c>
      <c r="M6478">
        <v>300.25</v>
      </c>
      <c r="N6478">
        <v>1215.4000000000001</v>
      </c>
      <c r="O6478">
        <v>1095.03</v>
      </c>
      <c r="P6478">
        <v>1607.84</v>
      </c>
      <c r="Q6478">
        <v>1092.6400000000001</v>
      </c>
      <c r="R6478">
        <v>792.09900000000005</v>
      </c>
      <c r="S6478">
        <v>916.428</v>
      </c>
      <c r="T6478">
        <v>950.49099999999999</v>
      </c>
      <c r="U6478">
        <v>741.71900000000005</v>
      </c>
      <c r="V6478">
        <v>373.97199999999998</v>
      </c>
      <c r="W6478">
        <v>262.221</v>
      </c>
      <c r="X6478">
        <v>477.86099999999999</v>
      </c>
      <c r="Y6478">
        <v>111.086</v>
      </c>
      <c r="Z6478">
        <v>294.49</v>
      </c>
      <c r="AA6478">
        <v>12.492900000000001</v>
      </c>
      <c r="AB6478">
        <v>157.732</v>
      </c>
      <c r="AC6478">
        <v>83.406199999999998</v>
      </c>
      <c r="AD6478">
        <v>16.866499999999998</v>
      </c>
      <c r="AE6478">
        <v>34.841799999999999</v>
      </c>
      <c r="AF6478">
        <v>18.5459</v>
      </c>
      <c r="AG6478">
        <v>6.9942299999999999</v>
      </c>
      <c r="AH6478">
        <v>105.669</v>
      </c>
    </row>
    <row r="6479" spans="1:34" x14ac:dyDescent="0.35">
      <c r="A6479">
        <v>1</v>
      </c>
      <c r="B6479">
        <v>1</v>
      </c>
      <c r="C6479">
        <v>2020</v>
      </c>
      <c r="D6479">
        <v>21731.200000000001</v>
      </c>
      <c r="E6479">
        <v>17094.7</v>
      </c>
      <c r="F6479">
        <v>13464.3</v>
      </c>
      <c r="G6479">
        <v>2175.41</v>
      </c>
      <c r="H6479">
        <v>6870.42</v>
      </c>
      <c r="I6479">
        <v>1380.76</v>
      </c>
      <c r="J6479">
        <v>5734.29</v>
      </c>
      <c r="K6479">
        <v>3197.51</v>
      </c>
      <c r="L6479">
        <v>704.45100000000002</v>
      </c>
      <c r="M6479">
        <v>1259.97</v>
      </c>
      <c r="N6479">
        <v>236.185</v>
      </c>
      <c r="O6479">
        <v>956.06399999999996</v>
      </c>
      <c r="P6479">
        <v>861.38499999999999</v>
      </c>
      <c r="Q6479">
        <v>1264.78</v>
      </c>
      <c r="R6479">
        <v>859.50099999999998</v>
      </c>
      <c r="S6479">
        <v>623.08699999999999</v>
      </c>
      <c r="T6479">
        <v>720.88800000000003</v>
      </c>
      <c r="U6479">
        <v>747.68200000000002</v>
      </c>
      <c r="V6479">
        <v>583.45699999999999</v>
      </c>
      <c r="W6479">
        <v>294.17700000000002</v>
      </c>
      <c r="X6479">
        <v>206.27</v>
      </c>
      <c r="Y6479">
        <v>375.899</v>
      </c>
      <c r="Z6479">
        <v>87.383399999999995</v>
      </c>
      <c r="AA6479">
        <v>231.654</v>
      </c>
      <c r="AB6479">
        <v>9.8272399999999998</v>
      </c>
      <c r="AC6479">
        <v>124.07599999999999</v>
      </c>
      <c r="AD6479">
        <v>65.6096</v>
      </c>
      <c r="AE6479">
        <v>13.2676</v>
      </c>
      <c r="AF6479">
        <v>27.407499999999999</v>
      </c>
      <c r="AG6479">
        <v>14.588699999999999</v>
      </c>
      <c r="AH6479">
        <v>88.623900000000006</v>
      </c>
    </row>
    <row r="6481" spans="1:34" x14ac:dyDescent="0.35">
      <c r="A6481" t="s">
        <v>42</v>
      </c>
      <c r="B6481" t="s">
        <v>1364</v>
      </c>
    </row>
    <row r="6482" spans="1:34" x14ac:dyDescent="0.35">
      <c r="A6482" t="s">
        <v>1244</v>
      </c>
      <c r="B6482" t="s">
        <v>480</v>
      </c>
      <c r="C6482" t="s">
        <v>477</v>
      </c>
      <c r="D6482">
        <v>0</v>
      </c>
      <c r="E6482">
        <v>1</v>
      </c>
      <c r="F6482">
        <v>2</v>
      </c>
      <c r="G6482">
        <v>3</v>
      </c>
      <c r="H6482">
        <v>4</v>
      </c>
      <c r="I6482">
        <v>5</v>
      </c>
      <c r="J6482">
        <v>6</v>
      </c>
      <c r="K6482">
        <v>7</v>
      </c>
      <c r="L6482">
        <v>8</v>
      </c>
      <c r="M6482">
        <v>9</v>
      </c>
      <c r="N6482">
        <v>10</v>
      </c>
      <c r="O6482">
        <v>11</v>
      </c>
      <c r="P6482">
        <v>12</v>
      </c>
      <c r="Q6482">
        <v>13</v>
      </c>
      <c r="R6482">
        <v>14</v>
      </c>
      <c r="S6482">
        <v>15</v>
      </c>
      <c r="T6482">
        <v>16</v>
      </c>
      <c r="U6482">
        <v>17</v>
      </c>
      <c r="V6482">
        <v>18</v>
      </c>
      <c r="W6482">
        <v>19</v>
      </c>
      <c r="X6482">
        <v>20</v>
      </c>
      <c r="Y6482">
        <v>21</v>
      </c>
      <c r="Z6482">
        <v>22</v>
      </c>
      <c r="AA6482">
        <v>23</v>
      </c>
      <c r="AB6482">
        <v>24</v>
      </c>
      <c r="AC6482">
        <v>25</v>
      </c>
      <c r="AD6482">
        <v>26</v>
      </c>
      <c r="AE6482">
        <v>27</v>
      </c>
      <c r="AF6482">
        <v>28</v>
      </c>
      <c r="AG6482">
        <v>29</v>
      </c>
      <c r="AH6482">
        <v>30</v>
      </c>
    </row>
    <row r="6483" spans="1:34" x14ac:dyDescent="0.35">
      <c r="A6483">
        <v>1</v>
      </c>
      <c r="B6483">
        <v>1</v>
      </c>
      <c r="C6483">
        <v>1985</v>
      </c>
      <c r="D6483">
        <v>0.24</v>
      </c>
      <c r="E6483">
        <v>0.24</v>
      </c>
      <c r="F6483">
        <v>0.24</v>
      </c>
      <c r="G6483">
        <v>0.24</v>
      </c>
      <c r="H6483">
        <v>0.24</v>
      </c>
      <c r="I6483">
        <v>0.24</v>
      </c>
      <c r="J6483">
        <v>0.24</v>
      </c>
      <c r="K6483">
        <v>0.24</v>
      </c>
      <c r="L6483">
        <v>0.24</v>
      </c>
      <c r="M6483">
        <v>0.24</v>
      </c>
      <c r="N6483">
        <v>0.24</v>
      </c>
      <c r="O6483">
        <v>0.24</v>
      </c>
      <c r="P6483">
        <v>0.24</v>
      </c>
      <c r="Q6483">
        <v>0.24</v>
      </c>
      <c r="R6483">
        <v>0.24</v>
      </c>
      <c r="S6483">
        <v>0.24</v>
      </c>
      <c r="T6483">
        <v>0.24</v>
      </c>
      <c r="U6483">
        <v>0.24</v>
      </c>
      <c r="V6483">
        <v>0.24</v>
      </c>
      <c r="W6483">
        <v>0.24</v>
      </c>
      <c r="X6483">
        <v>0.24</v>
      </c>
      <c r="Y6483">
        <v>0.24</v>
      </c>
      <c r="Z6483">
        <v>0.24</v>
      </c>
      <c r="AA6483">
        <v>0.24</v>
      </c>
      <c r="AB6483">
        <v>0.24</v>
      </c>
      <c r="AC6483">
        <v>0.24</v>
      </c>
      <c r="AD6483">
        <v>0.24</v>
      </c>
      <c r="AE6483">
        <v>0.24</v>
      </c>
      <c r="AF6483">
        <v>0.24</v>
      </c>
      <c r="AG6483">
        <v>0.24</v>
      </c>
      <c r="AH6483" t="s">
        <v>106</v>
      </c>
    </row>
    <row r="6484" spans="1:34" x14ac:dyDescent="0.35">
      <c r="A6484">
        <v>1</v>
      </c>
      <c r="B6484">
        <v>1</v>
      </c>
      <c r="C6484">
        <v>1986</v>
      </c>
      <c r="D6484">
        <v>0.24</v>
      </c>
      <c r="E6484">
        <v>0.24</v>
      </c>
      <c r="F6484">
        <v>0.24</v>
      </c>
      <c r="G6484">
        <v>0.24</v>
      </c>
      <c r="H6484">
        <v>0.24</v>
      </c>
      <c r="I6484">
        <v>0.24</v>
      </c>
      <c r="J6484">
        <v>0.24</v>
      </c>
      <c r="K6484">
        <v>0.24</v>
      </c>
      <c r="L6484">
        <v>0.24</v>
      </c>
      <c r="M6484">
        <v>0.24</v>
      </c>
      <c r="N6484">
        <v>0.24</v>
      </c>
      <c r="O6484">
        <v>0.24</v>
      </c>
      <c r="P6484">
        <v>0.24</v>
      </c>
      <c r="Q6484">
        <v>0.24</v>
      </c>
      <c r="R6484">
        <v>0.24</v>
      </c>
      <c r="S6484">
        <v>0.24</v>
      </c>
      <c r="T6484">
        <v>0.24</v>
      </c>
      <c r="U6484">
        <v>0.24</v>
      </c>
      <c r="V6484">
        <v>0.24</v>
      </c>
      <c r="W6484">
        <v>0.24</v>
      </c>
      <c r="X6484">
        <v>0.24</v>
      </c>
      <c r="Y6484">
        <v>0.24</v>
      </c>
      <c r="Z6484">
        <v>0.24</v>
      </c>
      <c r="AA6484">
        <v>0.24</v>
      </c>
      <c r="AB6484">
        <v>0.24</v>
      </c>
      <c r="AC6484">
        <v>0.24</v>
      </c>
      <c r="AD6484">
        <v>0.24</v>
      </c>
      <c r="AE6484">
        <v>0.24</v>
      </c>
      <c r="AF6484">
        <v>0.24</v>
      </c>
      <c r="AG6484">
        <v>0.24</v>
      </c>
      <c r="AH6484" t="s">
        <v>106</v>
      </c>
    </row>
    <row r="6485" spans="1:34" x14ac:dyDescent="0.35">
      <c r="A6485">
        <v>1</v>
      </c>
      <c r="B6485">
        <v>1</v>
      </c>
      <c r="C6485">
        <v>1987</v>
      </c>
      <c r="D6485">
        <v>0.24</v>
      </c>
      <c r="E6485">
        <v>0.24</v>
      </c>
      <c r="F6485">
        <v>0.24</v>
      </c>
      <c r="G6485">
        <v>0.24</v>
      </c>
      <c r="H6485">
        <v>0.24</v>
      </c>
      <c r="I6485">
        <v>0.24</v>
      </c>
      <c r="J6485">
        <v>0.24</v>
      </c>
      <c r="K6485">
        <v>0.24</v>
      </c>
      <c r="L6485">
        <v>0.24</v>
      </c>
      <c r="M6485">
        <v>0.24</v>
      </c>
      <c r="N6485">
        <v>0.24</v>
      </c>
      <c r="O6485">
        <v>0.24</v>
      </c>
      <c r="P6485">
        <v>0.24</v>
      </c>
      <c r="Q6485">
        <v>0.24</v>
      </c>
      <c r="R6485">
        <v>0.24</v>
      </c>
      <c r="S6485">
        <v>0.24</v>
      </c>
      <c r="T6485">
        <v>0.24</v>
      </c>
      <c r="U6485">
        <v>0.24</v>
      </c>
      <c r="V6485">
        <v>0.24</v>
      </c>
      <c r="W6485">
        <v>0.24</v>
      </c>
      <c r="X6485">
        <v>0.24</v>
      </c>
      <c r="Y6485">
        <v>0.24</v>
      </c>
      <c r="Z6485">
        <v>0.24</v>
      </c>
      <c r="AA6485">
        <v>0.24</v>
      </c>
      <c r="AB6485">
        <v>0.24</v>
      </c>
      <c r="AC6485">
        <v>0.24</v>
      </c>
      <c r="AD6485">
        <v>0.24</v>
      </c>
      <c r="AE6485">
        <v>0.24</v>
      </c>
      <c r="AF6485">
        <v>0.24</v>
      </c>
      <c r="AG6485">
        <v>0.24</v>
      </c>
      <c r="AH6485" t="s">
        <v>106</v>
      </c>
    </row>
    <row r="6486" spans="1:34" x14ac:dyDescent="0.35">
      <c r="A6486">
        <v>1</v>
      </c>
      <c r="B6486">
        <v>1</v>
      </c>
      <c r="C6486">
        <v>1988</v>
      </c>
      <c r="D6486">
        <v>0.24</v>
      </c>
      <c r="E6486">
        <v>0.24</v>
      </c>
      <c r="F6486">
        <v>0.24</v>
      </c>
      <c r="G6486">
        <v>0.24</v>
      </c>
      <c r="H6486">
        <v>0.24</v>
      </c>
      <c r="I6486">
        <v>0.24</v>
      </c>
      <c r="J6486">
        <v>0.24</v>
      </c>
      <c r="K6486">
        <v>0.24</v>
      </c>
      <c r="L6486">
        <v>0.24</v>
      </c>
      <c r="M6486">
        <v>0.24</v>
      </c>
      <c r="N6486">
        <v>0.24</v>
      </c>
      <c r="O6486">
        <v>0.24</v>
      </c>
      <c r="P6486">
        <v>0.24</v>
      </c>
      <c r="Q6486">
        <v>0.24</v>
      </c>
      <c r="R6486">
        <v>0.24</v>
      </c>
      <c r="S6486">
        <v>0.24</v>
      </c>
      <c r="T6486">
        <v>0.24</v>
      </c>
      <c r="U6486">
        <v>0.24</v>
      </c>
      <c r="V6486">
        <v>0.24</v>
      </c>
      <c r="W6486">
        <v>0.24</v>
      </c>
      <c r="X6486">
        <v>0.24</v>
      </c>
      <c r="Y6486">
        <v>0.24</v>
      </c>
      <c r="Z6486">
        <v>0.24</v>
      </c>
      <c r="AA6486">
        <v>0.24</v>
      </c>
      <c r="AB6486">
        <v>0.24</v>
      </c>
      <c r="AC6486">
        <v>0.24</v>
      </c>
      <c r="AD6486">
        <v>0.24</v>
      </c>
      <c r="AE6486">
        <v>0.24</v>
      </c>
      <c r="AF6486">
        <v>0.24</v>
      </c>
      <c r="AG6486">
        <v>0.24</v>
      </c>
      <c r="AH6486" t="s">
        <v>106</v>
      </c>
    </row>
    <row r="6487" spans="1:34" x14ac:dyDescent="0.35">
      <c r="A6487">
        <v>1</v>
      </c>
      <c r="B6487">
        <v>1</v>
      </c>
      <c r="C6487">
        <v>1989</v>
      </c>
      <c r="D6487">
        <v>0.24</v>
      </c>
      <c r="E6487">
        <v>0.24</v>
      </c>
      <c r="F6487">
        <v>0.24</v>
      </c>
      <c r="G6487">
        <v>0.24</v>
      </c>
      <c r="H6487">
        <v>0.24</v>
      </c>
      <c r="I6487">
        <v>0.24</v>
      </c>
      <c r="J6487">
        <v>0.24</v>
      </c>
      <c r="K6487">
        <v>0.24</v>
      </c>
      <c r="L6487">
        <v>0.24</v>
      </c>
      <c r="M6487">
        <v>0.24</v>
      </c>
      <c r="N6487">
        <v>0.24</v>
      </c>
      <c r="O6487">
        <v>0.24</v>
      </c>
      <c r="P6487">
        <v>0.24</v>
      </c>
      <c r="Q6487">
        <v>0.24</v>
      </c>
      <c r="R6487">
        <v>0.24</v>
      </c>
      <c r="S6487">
        <v>0.24</v>
      </c>
      <c r="T6487">
        <v>0.24</v>
      </c>
      <c r="U6487">
        <v>0.24</v>
      </c>
      <c r="V6487">
        <v>0.24</v>
      </c>
      <c r="W6487">
        <v>0.24</v>
      </c>
      <c r="X6487">
        <v>0.24</v>
      </c>
      <c r="Y6487">
        <v>0.24</v>
      </c>
      <c r="Z6487">
        <v>0.24</v>
      </c>
      <c r="AA6487">
        <v>0.24</v>
      </c>
      <c r="AB6487">
        <v>0.24</v>
      </c>
      <c r="AC6487">
        <v>0.24</v>
      </c>
      <c r="AD6487">
        <v>0.24</v>
      </c>
      <c r="AE6487">
        <v>0.24</v>
      </c>
      <c r="AF6487">
        <v>0.24</v>
      </c>
      <c r="AG6487">
        <v>0.24</v>
      </c>
      <c r="AH6487" t="s">
        <v>106</v>
      </c>
    </row>
    <row r="6488" spans="1:34" x14ac:dyDescent="0.35">
      <c r="A6488">
        <v>1</v>
      </c>
      <c r="B6488">
        <v>1</v>
      </c>
      <c r="C6488">
        <v>1990</v>
      </c>
      <c r="D6488">
        <v>0.24</v>
      </c>
      <c r="E6488">
        <v>0.24</v>
      </c>
      <c r="F6488">
        <v>0.24</v>
      </c>
      <c r="G6488">
        <v>0.24</v>
      </c>
      <c r="H6488">
        <v>0.24</v>
      </c>
      <c r="I6488">
        <v>0.24</v>
      </c>
      <c r="J6488">
        <v>0.24</v>
      </c>
      <c r="K6488">
        <v>0.24</v>
      </c>
      <c r="L6488">
        <v>0.24</v>
      </c>
      <c r="M6488">
        <v>0.24</v>
      </c>
      <c r="N6488">
        <v>0.24</v>
      </c>
      <c r="O6488">
        <v>0.24</v>
      </c>
      <c r="P6488">
        <v>0.24</v>
      </c>
      <c r="Q6488">
        <v>0.24</v>
      </c>
      <c r="R6488">
        <v>0.24</v>
      </c>
      <c r="S6488">
        <v>0.24</v>
      </c>
      <c r="T6488">
        <v>0.24</v>
      </c>
      <c r="U6488">
        <v>0.24</v>
      </c>
      <c r="V6488">
        <v>0.24</v>
      </c>
      <c r="W6488">
        <v>0.24</v>
      </c>
      <c r="X6488">
        <v>0.24</v>
      </c>
      <c r="Y6488">
        <v>0.24</v>
      </c>
      <c r="Z6488">
        <v>0.24</v>
      </c>
      <c r="AA6488">
        <v>0.24</v>
      </c>
      <c r="AB6488">
        <v>0.24</v>
      </c>
      <c r="AC6488">
        <v>0.24</v>
      </c>
      <c r="AD6488">
        <v>0.24</v>
      </c>
      <c r="AE6488">
        <v>0.24</v>
      </c>
      <c r="AF6488">
        <v>0.24</v>
      </c>
      <c r="AG6488">
        <v>0.24</v>
      </c>
      <c r="AH6488" t="s">
        <v>106</v>
      </c>
    </row>
    <row r="6489" spans="1:34" x14ac:dyDescent="0.35">
      <c r="A6489">
        <v>1</v>
      </c>
      <c r="B6489">
        <v>1</v>
      </c>
      <c r="C6489">
        <v>1991</v>
      </c>
      <c r="D6489">
        <v>0.24</v>
      </c>
      <c r="E6489">
        <v>0.24</v>
      </c>
      <c r="F6489">
        <v>0.24</v>
      </c>
      <c r="G6489">
        <v>0.24</v>
      </c>
      <c r="H6489">
        <v>0.24</v>
      </c>
      <c r="I6489">
        <v>0.24</v>
      </c>
      <c r="J6489">
        <v>0.24</v>
      </c>
      <c r="K6489">
        <v>0.24</v>
      </c>
      <c r="L6489">
        <v>0.24</v>
      </c>
      <c r="M6489">
        <v>0.24</v>
      </c>
      <c r="N6489">
        <v>0.24</v>
      </c>
      <c r="O6489">
        <v>0.24</v>
      </c>
      <c r="P6489">
        <v>0.24</v>
      </c>
      <c r="Q6489">
        <v>0.24</v>
      </c>
      <c r="R6489">
        <v>0.24</v>
      </c>
      <c r="S6489">
        <v>0.24</v>
      </c>
      <c r="T6489">
        <v>0.24</v>
      </c>
      <c r="U6489">
        <v>0.24</v>
      </c>
      <c r="V6489">
        <v>0.24</v>
      </c>
      <c r="W6489">
        <v>0.24</v>
      </c>
      <c r="X6489">
        <v>0.24</v>
      </c>
      <c r="Y6489">
        <v>0.24</v>
      </c>
      <c r="Z6489">
        <v>0.24</v>
      </c>
      <c r="AA6489">
        <v>0.24</v>
      </c>
      <c r="AB6489">
        <v>0.24</v>
      </c>
      <c r="AC6489">
        <v>0.24</v>
      </c>
      <c r="AD6489">
        <v>0.24</v>
      </c>
      <c r="AE6489">
        <v>0.24</v>
      </c>
      <c r="AF6489">
        <v>0.24</v>
      </c>
      <c r="AG6489">
        <v>0.24</v>
      </c>
      <c r="AH6489" t="s">
        <v>106</v>
      </c>
    </row>
    <row r="6490" spans="1:34" x14ac:dyDescent="0.35">
      <c r="A6490">
        <v>1</v>
      </c>
      <c r="B6490">
        <v>1</v>
      </c>
      <c r="C6490">
        <v>1992</v>
      </c>
      <c r="D6490">
        <v>0.24</v>
      </c>
      <c r="E6490">
        <v>0.24</v>
      </c>
      <c r="F6490">
        <v>0.24</v>
      </c>
      <c r="G6490">
        <v>0.24</v>
      </c>
      <c r="H6490">
        <v>0.24</v>
      </c>
      <c r="I6490">
        <v>0.24</v>
      </c>
      <c r="J6490">
        <v>0.24</v>
      </c>
      <c r="K6490">
        <v>0.24</v>
      </c>
      <c r="L6490">
        <v>0.24</v>
      </c>
      <c r="M6490">
        <v>0.24</v>
      </c>
      <c r="N6490">
        <v>0.24</v>
      </c>
      <c r="O6490">
        <v>0.24</v>
      </c>
      <c r="P6490">
        <v>0.24</v>
      </c>
      <c r="Q6490">
        <v>0.24</v>
      </c>
      <c r="R6490">
        <v>0.24</v>
      </c>
      <c r="S6490">
        <v>0.24</v>
      </c>
      <c r="T6490">
        <v>0.24</v>
      </c>
      <c r="U6490">
        <v>0.24</v>
      </c>
      <c r="V6490">
        <v>0.24</v>
      </c>
      <c r="W6490">
        <v>0.24</v>
      </c>
      <c r="X6490">
        <v>0.24</v>
      </c>
      <c r="Y6490">
        <v>0.24</v>
      </c>
      <c r="Z6490">
        <v>0.24</v>
      </c>
      <c r="AA6490">
        <v>0.24</v>
      </c>
      <c r="AB6490">
        <v>0.24</v>
      </c>
      <c r="AC6490">
        <v>0.24</v>
      </c>
      <c r="AD6490">
        <v>0.24</v>
      </c>
      <c r="AE6490">
        <v>0.24</v>
      </c>
      <c r="AF6490">
        <v>0.24</v>
      </c>
      <c r="AG6490">
        <v>0.24</v>
      </c>
      <c r="AH6490" t="s">
        <v>106</v>
      </c>
    </row>
    <row r="6491" spans="1:34" x14ac:dyDescent="0.35">
      <c r="A6491">
        <v>1</v>
      </c>
      <c r="B6491">
        <v>1</v>
      </c>
      <c r="C6491">
        <v>1993</v>
      </c>
      <c r="D6491">
        <v>0.24</v>
      </c>
      <c r="E6491">
        <v>0.24</v>
      </c>
      <c r="F6491">
        <v>0.24</v>
      </c>
      <c r="G6491">
        <v>0.24</v>
      </c>
      <c r="H6491">
        <v>0.24</v>
      </c>
      <c r="I6491">
        <v>0.24</v>
      </c>
      <c r="J6491">
        <v>0.24</v>
      </c>
      <c r="K6491">
        <v>0.24</v>
      </c>
      <c r="L6491">
        <v>0.24</v>
      </c>
      <c r="M6491">
        <v>0.24</v>
      </c>
      <c r="N6491">
        <v>0.24</v>
      </c>
      <c r="O6491">
        <v>0.24</v>
      </c>
      <c r="P6491">
        <v>0.24</v>
      </c>
      <c r="Q6491">
        <v>0.24</v>
      </c>
      <c r="R6491">
        <v>0.24</v>
      </c>
      <c r="S6491">
        <v>0.24</v>
      </c>
      <c r="T6491">
        <v>0.24</v>
      </c>
      <c r="U6491">
        <v>0.24</v>
      </c>
      <c r="V6491">
        <v>0.24</v>
      </c>
      <c r="W6491">
        <v>0.24</v>
      </c>
      <c r="X6491">
        <v>0.24</v>
      </c>
      <c r="Y6491">
        <v>0.24</v>
      </c>
      <c r="Z6491">
        <v>0.24</v>
      </c>
      <c r="AA6491">
        <v>0.24</v>
      </c>
      <c r="AB6491">
        <v>0.24</v>
      </c>
      <c r="AC6491">
        <v>0.24</v>
      </c>
      <c r="AD6491">
        <v>0.24</v>
      </c>
      <c r="AE6491">
        <v>0.24</v>
      </c>
      <c r="AF6491">
        <v>0.24</v>
      </c>
      <c r="AG6491">
        <v>0.24</v>
      </c>
      <c r="AH6491" t="s">
        <v>106</v>
      </c>
    </row>
    <row r="6492" spans="1:34" x14ac:dyDescent="0.35">
      <c r="A6492">
        <v>1</v>
      </c>
      <c r="B6492">
        <v>1</v>
      </c>
      <c r="C6492">
        <v>1994</v>
      </c>
      <c r="D6492">
        <v>0.24</v>
      </c>
      <c r="E6492">
        <v>0.24</v>
      </c>
      <c r="F6492">
        <v>0.24</v>
      </c>
      <c r="G6492">
        <v>0.24</v>
      </c>
      <c r="H6492">
        <v>0.24</v>
      </c>
      <c r="I6492">
        <v>0.24</v>
      </c>
      <c r="J6492">
        <v>0.24</v>
      </c>
      <c r="K6492">
        <v>0.24</v>
      </c>
      <c r="L6492">
        <v>0.24</v>
      </c>
      <c r="M6492">
        <v>0.24</v>
      </c>
      <c r="N6492">
        <v>0.24</v>
      </c>
      <c r="O6492">
        <v>0.24</v>
      </c>
      <c r="P6492">
        <v>0.24</v>
      </c>
      <c r="Q6492">
        <v>0.24</v>
      </c>
      <c r="R6492">
        <v>0.24</v>
      </c>
      <c r="S6492">
        <v>0.24</v>
      </c>
      <c r="T6492">
        <v>0.24</v>
      </c>
      <c r="U6492">
        <v>0.24</v>
      </c>
      <c r="V6492">
        <v>0.24</v>
      </c>
      <c r="W6492">
        <v>0.24</v>
      </c>
      <c r="X6492">
        <v>0.24</v>
      </c>
      <c r="Y6492">
        <v>0.24</v>
      </c>
      <c r="Z6492">
        <v>0.24</v>
      </c>
      <c r="AA6492">
        <v>0.24</v>
      </c>
      <c r="AB6492">
        <v>0.24</v>
      </c>
      <c r="AC6492">
        <v>0.24</v>
      </c>
      <c r="AD6492">
        <v>0.24</v>
      </c>
      <c r="AE6492">
        <v>0.24</v>
      </c>
      <c r="AF6492">
        <v>0.24</v>
      </c>
      <c r="AG6492">
        <v>0.24</v>
      </c>
      <c r="AH6492" t="s">
        <v>106</v>
      </c>
    </row>
    <row r="6493" spans="1:34" x14ac:dyDescent="0.35">
      <c r="A6493">
        <v>1</v>
      </c>
      <c r="B6493">
        <v>1</v>
      </c>
      <c r="C6493">
        <v>1995</v>
      </c>
      <c r="D6493">
        <v>0.24</v>
      </c>
      <c r="E6493">
        <v>0.24</v>
      </c>
      <c r="F6493">
        <v>0.24</v>
      </c>
      <c r="G6493">
        <v>0.24</v>
      </c>
      <c r="H6493">
        <v>0.24</v>
      </c>
      <c r="I6493">
        <v>0.24</v>
      </c>
      <c r="J6493">
        <v>0.24</v>
      </c>
      <c r="K6493">
        <v>0.24</v>
      </c>
      <c r="L6493">
        <v>0.24</v>
      </c>
      <c r="M6493">
        <v>0.24</v>
      </c>
      <c r="N6493">
        <v>0.24</v>
      </c>
      <c r="O6493">
        <v>0.24</v>
      </c>
      <c r="P6493">
        <v>0.24</v>
      </c>
      <c r="Q6493">
        <v>0.24</v>
      </c>
      <c r="R6493">
        <v>0.24</v>
      </c>
      <c r="S6493">
        <v>0.24</v>
      </c>
      <c r="T6493">
        <v>0.24</v>
      </c>
      <c r="U6493">
        <v>0.24</v>
      </c>
      <c r="V6493">
        <v>0.24</v>
      </c>
      <c r="W6493">
        <v>0.24</v>
      </c>
      <c r="X6493">
        <v>0.24</v>
      </c>
      <c r="Y6493">
        <v>0.24</v>
      </c>
      <c r="Z6493">
        <v>0.24</v>
      </c>
      <c r="AA6493">
        <v>0.24</v>
      </c>
      <c r="AB6493">
        <v>0.24</v>
      </c>
      <c r="AC6493">
        <v>0.24</v>
      </c>
      <c r="AD6493">
        <v>0.24</v>
      </c>
      <c r="AE6493">
        <v>0.24</v>
      </c>
      <c r="AF6493">
        <v>0.24</v>
      </c>
      <c r="AG6493">
        <v>0.24</v>
      </c>
      <c r="AH6493" t="s">
        <v>106</v>
      </c>
    </row>
    <row r="6494" spans="1:34" x14ac:dyDescent="0.35">
      <c r="A6494">
        <v>1</v>
      </c>
      <c r="B6494">
        <v>1</v>
      </c>
      <c r="C6494">
        <v>1996</v>
      </c>
      <c r="D6494">
        <v>0.24</v>
      </c>
      <c r="E6494">
        <v>0.24</v>
      </c>
      <c r="F6494">
        <v>0.24</v>
      </c>
      <c r="G6494">
        <v>0.24</v>
      </c>
      <c r="H6494">
        <v>0.24</v>
      </c>
      <c r="I6494">
        <v>0.24</v>
      </c>
      <c r="J6494">
        <v>0.24</v>
      </c>
      <c r="K6494">
        <v>0.24</v>
      </c>
      <c r="L6494">
        <v>0.24</v>
      </c>
      <c r="M6494">
        <v>0.24</v>
      </c>
      <c r="N6494">
        <v>0.24</v>
      </c>
      <c r="O6494">
        <v>0.24</v>
      </c>
      <c r="P6494">
        <v>0.24</v>
      </c>
      <c r="Q6494">
        <v>0.24</v>
      </c>
      <c r="R6494">
        <v>0.24</v>
      </c>
      <c r="S6494">
        <v>0.24</v>
      </c>
      <c r="T6494">
        <v>0.24</v>
      </c>
      <c r="U6494">
        <v>0.24</v>
      </c>
      <c r="V6494">
        <v>0.24</v>
      </c>
      <c r="W6494">
        <v>0.24</v>
      </c>
      <c r="X6494">
        <v>0.24</v>
      </c>
      <c r="Y6494">
        <v>0.24</v>
      </c>
      <c r="Z6494">
        <v>0.24</v>
      </c>
      <c r="AA6494">
        <v>0.24</v>
      </c>
      <c r="AB6494">
        <v>0.24</v>
      </c>
      <c r="AC6494">
        <v>0.24</v>
      </c>
      <c r="AD6494">
        <v>0.24</v>
      </c>
      <c r="AE6494">
        <v>0.24</v>
      </c>
      <c r="AF6494">
        <v>0.24</v>
      </c>
      <c r="AG6494">
        <v>0.24</v>
      </c>
      <c r="AH6494" t="s">
        <v>106</v>
      </c>
    </row>
    <row r="6495" spans="1:34" x14ac:dyDescent="0.35">
      <c r="A6495">
        <v>1</v>
      </c>
      <c r="B6495">
        <v>1</v>
      </c>
      <c r="C6495">
        <v>1997</v>
      </c>
      <c r="D6495">
        <v>0.24</v>
      </c>
      <c r="E6495">
        <v>0.24</v>
      </c>
      <c r="F6495">
        <v>0.24</v>
      </c>
      <c r="G6495">
        <v>0.24</v>
      </c>
      <c r="H6495">
        <v>0.24</v>
      </c>
      <c r="I6495">
        <v>0.24</v>
      </c>
      <c r="J6495">
        <v>0.24</v>
      </c>
      <c r="K6495">
        <v>0.24</v>
      </c>
      <c r="L6495">
        <v>0.24</v>
      </c>
      <c r="M6495">
        <v>0.24</v>
      </c>
      <c r="N6495">
        <v>0.24</v>
      </c>
      <c r="O6495">
        <v>0.24</v>
      </c>
      <c r="P6495">
        <v>0.24</v>
      </c>
      <c r="Q6495">
        <v>0.24</v>
      </c>
      <c r="R6495">
        <v>0.24</v>
      </c>
      <c r="S6495">
        <v>0.24</v>
      </c>
      <c r="T6495">
        <v>0.24</v>
      </c>
      <c r="U6495">
        <v>0.24</v>
      </c>
      <c r="V6495">
        <v>0.24</v>
      </c>
      <c r="W6495">
        <v>0.24</v>
      </c>
      <c r="X6495">
        <v>0.24</v>
      </c>
      <c r="Y6495">
        <v>0.24</v>
      </c>
      <c r="Z6495">
        <v>0.24</v>
      </c>
      <c r="AA6495">
        <v>0.24</v>
      </c>
      <c r="AB6495">
        <v>0.24</v>
      </c>
      <c r="AC6495">
        <v>0.24</v>
      </c>
      <c r="AD6495">
        <v>0.24</v>
      </c>
      <c r="AE6495">
        <v>0.24</v>
      </c>
      <c r="AF6495">
        <v>0.24</v>
      </c>
      <c r="AG6495">
        <v>0.24</v>
      </c>
      <c r="AH6495" t="s">
        <v>106</v>
      </c>
    </row>
    <row r="6496" spans="1:34" x14ac:dyDescent="0.35">
      <c r="A6496">
        <v>1</v>
      </c>
      <c r="B6496">
        <v>1</v>
      </c>
      <c r="C6496">
        <v>1998</v>
      </c>
      <c r="D6496">
        <v>0.24</v>
      </c>
      <c r="E6496">
        <v>0.24</v>
      </c>
      <c r="F6496">
        <v>0.24</v>
      </c>
      <c r="G6496">
        <v>0.24</v>
      </c>
      <c r="H6496">
        <v>0.24</v>
      </c>
      <c r="I6496">
        <v>0.24</v>
      </c>
      <c r="J6496">
        <v>0.24</v>
      </c>
      <c r="K6496">
        <v>0.24</v>
      </c>
      <c r="L6496">
        <v>0.24</v>
      </c>
      <c r="M6496">
        <v>0.24</v>
      </c>
      <c r="N6496">
        <v>0.24</v>
      </c>
      <c r="O6496">
        <v>0.24</v>
      </c>
      <c r="P6496">
        <v>0.24</v>
      </c>
      <c r="Q6496">
        <v>0.24</v>
      </c>
      <c r="R6496">
        <v>0.24</v>
      </c>
      <c r="S6496">
        <v>0.24</v>
      </c>
      <c r="T6496">
        <v>0.24</v>
      </c>
      <c r="U6496">
        <v>0.24</v>
      </c>
      <c r="V6496">
        <v>0.24</v>
      </c>
      <c r="W6496">
        <v>0.24</v>
      </c>
      <c r="X6496">
        <v>0.24</v>
      </c>
      <c r="Y6496">
        <v>0.24</v>
      </c>
      <c r="Z6496">
        <v>0.24</v>
      </c>
      <c r="AA6496">
        <v>0.24</v>
      </c>
      <c r="AB6496">
        <v>0.24</v>
      </c>
      <c r="AC6496">
        <v>0.24</v>
      </c>
      <c r="AD6496">
        <v>0.24</v>
      </c>
      <c r="AE6496">
        <v>0.24</v>
      </c>
      <c r="AF6496">
        <v>0.24</v>
      </c>
      <c r="AG6496">
        <v>0.24</v>
      </c>
      <c r="AH6496" t="s">
        <v>106</v>
      </c>
    </row>
    <row r="6497" spans="1:34" x14ac:dyDescent="0.35">
      <c r="A6497">
        <v>1</v>
      </c>
      <c r="B6497">
        <v>1</v>
      </c>
      <c r="C6497">
        <v>1999</v>
      </c>
      <c r="D6497">
        <v>0.24</v>
      </c>
      <c r="E6497">
        <v>0.24</v>
      </c>
      <c r="F6497">
        <v>0.24</v>
      </c>
      <c r="G6497">
        <v>0.24</v>
      </c>
      <c r="H6497">
        <v>0.24</v>
      </c>
      <c r="I6497">
        <v>0.24</v>
      </c>
      <c r="J6497">
        <v>0.24</v>
      </c>
      <c r="K6497">
        <v>0.24</v>
      </c>
      <c r="L6497">
        <v>0.24</v>
      </c>
      <c r="M6497">
        <v>0.24</v>
      </c>
      <c r="N6497">
        <v>0.24</v>
      </c>
      <c r="O6497">
        <v>0.24</v>
      </c>
      <c r="P6497">
        <v>0.24</v>
      </c>
      <c r="Q6497">
        <v>0.24</v>
      </c>
      <c r="R6497">
        <v>0.24</v>
      </c>
      <c r="S6497">
        <v>0.24</v>
      </c>
      <c r="T6497">
        <v>0.24</v>
      </c>
      <c r="U6497">
        <v>0.24</v>
      </c>
      <c r="V6497">
        <v>0.24</v>
      </c>
      <c r="W6497">
        <v>0.24</v>
      </c>
      <c r="X6497">
        <v>0.24</v>
      </c>
      <c r="Y6497">
        <v>0.24</v>
      </c>
      <c r="Z6497">
        <v>0.24</v>
      </c>
      <c r="AA6497">
        <v>0.24</v>
      </c>
      <c r="AB6497">
        <v>0.24</v>
      </c>
      <c r="AC6497">
        <v>0.24</v>
      </c>
      <c r="AD6497">
        <v>0.24</v>
      </c>
      <c r="AE6497">
        <v>0.24</v>
      </c>
      <c r="AF6497">
        <v>0.24</v>
      </c>
      <c r="AG6497">
        <v>0.24</v>
      </c>
      <c r="AH6497" t="s">
        <v>106</v>
      </c>
    </row>
    <row r="6498" spans="1:34" x14ac:dyDescent="0.35">
      <c r="A6498">
        <v>1</v>
      </c>
      <c r="B6498">
        <v>1</v>
      </c>
      <c r="C6498">
        <v>2000</v>
      </c>
      <c r="D6498">
        <v>0.24</v>
      </c>
      <c r="E6498">
        <v>0.24</v>
      </c>
      <c r="F6498">
        <v>0.24</v>
      </c>
      <c r="G6498">
        <v>0.24</v>
      </c>
      <c r="H6498">
        <v>0.24</v>
      </c>
      <c r="I6498">
        <v>0.24</v>
      </c>
      <c r="J6498">
        <v>0.24</v>
      </c>
      <c r="K6498">
        <v>0.24</v>
      </c>
      <c r="L6498">
        <v>0.24</v>
      </c>
      <c r="M6498">
        <v>0.24</v>
      </c>
      <c r="N6498">
        <v>0.24</v>
      </c>
      <c r="O6498">
        <v>0.24</v>
      </c>
      <c r="P6498">
        <v>0.24</v>
      </c>
      <c r="Q6498">
        <v>0.24</v>
      </c>
      <c r="R6498">
        <v>0.24</v>
      </c>
      <c r="S6498">
        <v>0.24</v>
      </c>
      <c r="T6498">
        <v>0.24</v>
      </c>
      <c r="U6498">
        <v>0.24</v>
      </c>
      <c r="V6498">
        <v>0.24</v>
      </c>
      <c r="W6498">
        <v>0.24</v>
      </c>
      <c r="X6498">
        <v>0.24</v>
      </c>
      <c r="Y6498">
        <v>0.24</v>
      </c>
      <c r="Z6498">
        <v>0.24</v>
      </c>
      <c r="AA6498">
        <v>0.24</v>
      </c>
      <c r="AB6498">
        <v>0.24</v>
      </c>
      <c r="AC6498">
        <v>0.24</v>
      </c>
      <c r="AD6498">
        <v>0.24</v>
      </c>
      <c r="AE6498">
        <v>0.24</v>
      </c>
      <c r="AF6498">
        <v>0.24</v>
      </c>
      <c r="AG6498">
        <v>0.24</v>
      </c>
      <c r="AH6498" t="s">
        <v>106</v>
      </c>
    </row>
    <row r="6499" spans="1:34" x14ac:dyDescent="0.35">
      <c r="A6499">
        <v>1</v>
      </c>
      <c r="B6499">
        <v>1</v>
      </c>
      <c r="C6499">
        <v>2001</v>
      </c>
      <c r="D6499">
        <v>0.24</v>
      </c>
      <c r="E6499">
        <v>0.24</v>
      </c>
      <c r="F6499">
        <v>0.24</v>
      </c>
      <c r="G6499">
        <v>0.24</v>
      </c>
      <c r="H6499">
        <v>0.24</v>
      </c>
      <c r="I6499">
        <v>0.24</v>
      </c>
      <c r="J6499">
        <v>0.24</v>
      </c>
      <c r="K6499">
        <v>0.24</v>
      </c>
      <c r="L6499">
        <v>0.24</v>
      </c>
      <c r="M6499">
        <v>0.24</v>
      </c>
      <c r="N6499">
        <v>0.24</v>
      </c>
      <c r="O6499">
        <v>0.24</v>
      </c>
      <c r="P6499">
        <v>0.24</v>
      </c>
      <c r="Q6499">
        <v>0.24</v>
      </c>
      <c r="R6499">
        <v>0.24</v>
      </c>
      <c r="S6499">
        <v>0.24</v>
      </c>
      <c r="T6499">
        <v>0.24</v>
      </c>
      <c r="U6499">
        <v>0.24</v>
      </c>
      <c r="V6499">
        <v>0.24</v>
      </c>
      <c r="W6499">
        <v>0.24</v>
      </c>
      <c r="X6499">
        <v>0.24</v>
      </c>
      <c r="Y6499">
        <v>0.24</v>
      </c>
      <c r="Z6499">
        <v>0.24</v>
      </c>
      <c r="AA6499">
        <v>0.24</v>
      </c>
      <c r="AB6499">
        <v>0.24</v>
      </c>
      <c r="AC6499">
        <v>0.24</v>
      </c>
      <c r="AD6499">
        <v>0.24</v>
      </c>
      <c r="AE6499">
        <v>0.24</v>
      </c>
      <c r="AF6499">
        <v>0.24</v>
      </c>
      <c r="AG6499">
        <v>0.24</v>
      </c>
      <c r="AH6499" t="s">
        <v>106</v>
      </c>
    </row>
    <row r="6500" spans="1:34" x14ac:dyDescent="0.35">
      <c r="A6500">
        <v>1</v>
      </c>
      <c r="B6500">
        <v>1</v>
      </c>
      <c r="C6500">
        <v>2002</v>
      </c>
      <c r="D6500">
        <v>0.24</v>
      </c>
      <c r="E6500">
        <v>0.24</v>
      </c>
      <c r="F6500">
        <v>0.24</v>
      </c>
      <c r="G6500">
        <v>0.24</v>
      </c>
      <c r="H6500">
        <v>0.24</v>
      </c>
      <c r="I6500">
        <v>0.24</v>
      </c>
      <c r="J6500">
        <v>0.24</v>
      </c>
      <c r="K6500">
        <v>0.24</v>
      </c>
      <c r="L6500">
        <v>0.24</v>
      </c>
      <c r="M6500">
        <v>0.24</v>
      </c>
      <c r="N6500">
        <v>0.24</v>
      </c>
      <c r="O6500">
        <v>0.24</v>
      </c>
      <c r="P6500">
        <v>0.24</v>
      </c>
      <c r="Q6500">
        <v>0.24</v>
      </c>
      <c r="R6500">
        <v>0.24</v>
      </c>
      <c r="S6500">
        <v>0.24</v>
      </c>
      <c r="T6500">
        <v>0.24</v>
      </c>
      <c r="U6500">
        <v>0.24</v>
      </c>
      <c r="V6500">
        <v>0.24</v>
      </c>
      <c r="W6500">
        <v>0.24</v>
      </c>
      <c r="X6500">
        <v>0.24</v>
      </c>
      <c r="Y6500">
        <v>0.24</v>
      </c>
      <c r="Z6500">
        <v>0.24</v>
      </c>
      <c r="AA6500">
        <v>0.24</v>
      </c>
      <c r="AB6500">
        <v>0.24</v>
      </c>
      <c r="AC6500">
        <v>0.24</v>
      </c>
      <c r="AD6500">
        <v>0.24</v>
      </c>
      <c r="AE6500">
        <v>0.24</v>
      </c>
      <c r="AF6500">
        <v>0.24</v>
      </c>
      <c r="AG6500">
        <v>0.24</v>
      </c>
      <c r="AH6500" t="s">
        <v>106</v>
      </c>
    </row>
    <row r="6501" spans="1:34" x14ac:dyDescent="0.35">
      <c r="A6501">
        <v>1</v>
      </c>
      <c r="B6501">
        <v>1</v>
      </c>
      <c r="C6501">
        <v>2003</v>
      </c>
      <c r="D6501">
        <v>0.24</v>
      </c>
      <c r="E6501">
        <v>0.24</v>
      </c>
      <c r="F6501">
        <v>0.24</v>
      </c>
      <c r="G6501">
        <v>0.24</v>
      </c>
      <c r="H6501">
        <v>0.24</v>
      </c>
      <c r="I6501">
        <v>0.24</v>
      </c>
      <c r="J6501">
        <v>0.24</v>
      </c>
      <c r="K6501">
        <v>0.24</v>
      </c>
      <c r="L6501">
        <v>0.24</v>
      </c>
      <c r="M6501">
        <v>0.24</v>
      </c>
      <c r="N6501">
        <v>0.24</v>
      </c>
      <c r="O6501">
        <v>0.24</v>
      </c>
      <c r="P6501">
        <v>0.24</v>
      </c>
      <c r="Q6501">
        <v>0.24</v>
      </c>
      <c r="R6501">
        <v>0.24</v>
      </c>
      <c r="S6501">
        <v>0.24</v>
      </c>
      <c r="T6501">
        <v>0.24</v>
      </c>
      <c r="U6501">
        <v>0.24</v>
      </c>
      <c r="V6501">
        <v>0.24</v>
      </c>
      <c r="W6501">
        <v>0.24</v>
      </c>
      <c r="X6501">
        <v>0.24</v>
      </c>
      <c r="Y6501">
        <v>0.24</v>
      </c>
      <c r="Z6501">
        <v>0.24</v>
      </c>
      <c r="AA6501">
        <v>0.24</v>
      </c>
      <c r="AB6501">
        <v>0.24</v>
      </c>
      <c r="AC6501">
        <v>0.24</v>
      </c>
      <c r="AD6501">
        <v>0.24</v>
      </c>
      <c r="AE6501">
        <v>0.24</v>
      </c>
      <c r="AF6501">
        <v>0.24</v>
      </c>
      <c r="AG6501">
        <v>0.24</v>
      </c>
      <c r="AH6501" t="s">
        <v>106</v>
      </c>
    </row>
    <row r="6502" spans="1:34" x14ac:dyDescent="0.35">
      <c r="A6502">
        <v>1</v>
      </c>
      <c r="B6502">
        <v>1</v>
      </c>
      <c r="C6502">
        <v>2004</v>
      </c>
      <c r="D6502">
        <v>0.24</v>
      </c>
      <c r="E6502">
        <v>0.24</v>
      </c>
      <c r="F6502">
        <v>0.24</v>
      </c>
      <c r="G6502">
        <v>0.24</v>
      </c>
      <c r="H6502">
        <v>0.24</v>
      </c>
      <c r="I6502">
        <v>0.24</v>
      </c>
      <c r="J6502">
        <v>0.24</v>
      </c>
      <c r="K6502">
        <v>0.24</v>
      </c>
      <c r="L6502">
        <v>0.24</v>
      </c>
      <c r="M6502">
        <v>0.24</v>
      </c>
      <c r="N6502">
        <v>0.24</v>
      </c>
      <c r="O6502">
        <v>0.24</v>
      </c>
      <c r="P6502">
        <v>0.24</v>
      </c>
      <c r="Q6502">
        <v>0.24</v>
      </c>
      <c r="R6502">
        <v>0.24</v>
      </c>
      <c r="S6502">
        <v>0.24</v>
      </c>
      <c r="T6502">
        <v>0.24</v>
      </c>
      <c r="U6502">
        <v>0.24</v>
      </c>
      <c r="V6502">
        <v>0.24</v>
      </c>
      <c r="W6502">
        <v>0.24</v>
      </c>
      <c r="X6502">
        <v>0.24</v>
      </c>
      <c r="Y6502">
        <v>0.24</v>
      </c>
      <c r="Z6502">
        <v>0.24</v>
      </c>
      <c r="AA6502">
        <v>0.24</v>
      </c>
      <c r="AB6502">
        <v>0.24</v>
      </c>
      <c r="AC6502">
        <v>0.24</v>
      </c>
      <c r="AD6502">
        <v>0.24</v>
      </c>
      <c r="AE6502">
        <v>0.24</v>
      </c>
      <c r="AF6502">
        <v>0.24</v>
      </c>
      <c r="AG6502">
        <v>0.24</v>
      </c>
      <c r="AH6502" t="s">
        <v>106</v>
      </c>
    </row>
    <row r="6503" spans="1:34" x14ac:dyDescent="0.35">
      <c r="A6503">
        <v>1</v>
      </c>
      <c r="B6503">
        <v>1</v>
      </c>
      <c r="C6503">
        <v>2005</v>
      </c>
      <c r="D6503">
        <v>0.24</v>
      </c>
      <c r="E6503">
        <v>0.24</v>
      </c>
      <c r="F6503">
        <v>0.24</v>
      </c>
      <c r="G6503">
        <v>0.24</v>
      </c>
      <c r="H6503">
        <v>0.24</v>
      </c>
      <c r="I6503">
        <v>0.24</v>
      </c>
      <c r="J6503">
        <v>0.24</v>
      </c>
      <c r="K6503">
        <v>0.24</v>
      </c>
      <c r="L6503">
        <v>0.24</v>
      </c>
      <c r="M6503">
        <v>0.24</v>
      </c>
      <c r="N6503">
        <v>0.24</v>
      </c>
      <c r="O6503">
        <v>0.24</v>
      </c>
      <c r="P6503">
        <v>0.24</v>
      </c>
      <c r="Q6503">
        <v>0.24</v>
      </c>
      <c r="R6503">
        <v>0.24</v>
      </c>
      <c r="S6503">
        <v>0.24</v>
      </c>
      <c r="T6503">
        <v>0.24</v>
      </c>
      <c r="U6503">
        <v>0.24</v>
      </c>
      <c r="V6503">
        <v>0.24</v>
      </c>
      <c r="W6503">
        <v>0.24</v>
      </c>
      <c r="X6503">
        <v>0.24</v>
      </c>
      <c r="Y6503">
        <v>0.24</v>
      </c>
      <c r="Z6503">
        <v>0.24</v>
      </c>
      <c r="AA6503">
        <v>0.24</v>
      </c>
      <c r="AB6503">
        <v>0.24</v>
      </c>
      <c r="AC6503">
        <v>0.24</v>
      </c>
      <c r="AD6503">
        <v>0.24</v>
      </c>
      <c r="AE6503">
        <v>0.24</v>
      </c>
      <c r="AF6503">
        <v>0.24</v>
      </c>
      <c r="AG6503">
        <v>0.24</v>
      </c>
      <c r="AH6503" t="s">
        <v>106</v>
      </c>
    </row>
    <row r="6504" spans="1:34" x14ac:dyDescent="0.35">
      <c r="A6504">
        <v>1</v>
      </c>
      <c r="B6504">
        <v>1</v>
      </c>
      <c r="C6504">
        <v>2006</v>
      </c>
      <c r="D6504">
        <v>0.24</v>
      </c>
      <c r="E6504">
        <v>0.24</v>
      </c>
      <c r="F6504">
        <v>0.24</v>
      </c>
      <c r="G6504">
        <v>0.24</v>
      </c>
      <c r="H6504">
        <v>0.24</v>
      </c>
      <c r="I6504">
        <v>0.24</v>
      </c>
      <c r="J6504">
        <v>0.24</v>
      </c>
      <c r="K6504">
        <v>0.24</v>
      </c>
      <c r="L6504">
        <v>0.24</v>
      </c>
      <c r="M6504">
        <v>0.24</v>
      </c>
      <c r="N6504">
        <v>0.24</v>
      </c>
      <c r="O6504">
        <v>0.24</v>
      </c>
      <c r="P6504">
        <v>0.24</v>
      </c>
      <c r="Q6504">
        <v>0.24</v>
      </c>
      <c r="R6504">
        <v>0.24</v>
      </c>
      <c r="S6504">
        <v>0.24</v>
      </c>
      <c r="T6504">
        <v>0.24</v>
      </c>
      <c r="U6504">
        <v>0.24</v>
      </c>
      <c r="V6504">
        <v>0.24</v>
      </c>
      <c r="W6504">
        <v>0.24</v>
      </c>
      <c r="X6504">
        <v>0.24</v>
      </c>
      <c r="Y6504">
        <v>0.24</v>
      </c>
      <c r="Z6504">
        <v>0.24</v>
      </c>
      <c r="AA6504">
        <v>0.24</v>
      </c>
      <c r="AB6504">
        <v>0.24</v>
      </c>
      <c r="AC6504">
        <v>0.24</v>
      </c>
      <c r="AD6504">
        <v>0.24</v>
      </c>
      <c r="AE6504">
        <v>0.24</v>
      </c>
      <c r="AF6504">
        <v>0.24</v>
      </c>
      <c r="AG6504">
        <v>0.24</v>
      </c>
      <c r="AH6504" t="s">
        <v>106</v>
      </c>
    </row>
    <row r="6505" spans="1:34" x14ac:dyDescent="0.35">
      <c r="A6505">
        <v>1</v>
      </c>
      <c r="B6505">
        <v>1</v>
      </c>
      <c r="C6505">
        <v>2007</v>
      </c>
      <c r="D6505">
        <v>0.24</v>
      </c>
      <c r="E6505">
        <v>0.24</v>
      </c>
      <c r="F6505">
        <v>0.24</v>
      </c>
      <c r="G6505">
        <v>0.24</v>
      </c>
      <c r="H6505">
        <v>0.24</v>
      </c>
      <c r="I6505">
        <v>0.24</v>
      </c>
      <c r="J6505">
        <v>0.24</v>
      </c>
      <c r="K6505">
        <v>0.24</v>
      </c>
      <c r="L6505">
        <v>0.24</v>
      </c>
      <c r="M6505">
        <v>0.24</v>
      </c>
      <c r="N6505">
        <v>0.24</v>
      </c>
      <c r="O6505">
        <v>0.24</v>
      </c>
      <c r="P6505">
        <v>0.24</v>
      </c>
      <c r="Q6505">
        <v>0.24</v>
      </c>
      <c r="R6505">
        <v>0.24</v>
      </c>
      <c r="S6505">
        <v>0.24</v>
      </c>
      <c r="T6505">
        <v>0.24</v>
      </c>
      <c r="U6505">
        <v>0.24</v>
      </c>
      <c r="V6505">
        <v>0.24</v>
      </c>
      <c r="W6505">
        <v>0.24</v>
      </c>
      <c r="X6505">
        <v>0.24</v>
      </c>
      <c r="Y6505">
        <v>0.24</v>
      </c>
      <c r="Z6505">
        <v>0.24</v>
      </c>
      <c r="AA6505">
        <v>0.24</v>
      </c>
      <c r="AB6505">
        <v>0.24</v>
      </c>
      <c r="AC6505">
        <v>0.24</v>
      </c>
      <c r="AD6505">
        <v>0.24</v>
      </c>
      <c r="AE6505">
        <v>0.24</v>
      </c>
      <c r="AF6505">
        <v>0.24</v>
      </c>
      <c r="AG6505">
        <v>0.24</v>
      </c>
      <c r="AH6505" t="s">
        <v>106</v>
      </c>
    </row>
    <row r="6506" spans="1:34" x14ac:dyDescent="0.35">
      <c r="A6506">
        <v>1</v>
      </c>
      <c r="B6506">
        <v>1</v>
      </c>
      <c r="C6506">
        <v>2008</v>
      </c>
      <c r="D6506">
        <v>0.24</v>
      </c>
      <c r="E6506">
        <v>0.24</v>
      </c>
      <c r="F6506">
        <v>0.24</v>
      </c>
      <c r="G6506">
        <v>0.24</v>
      </c>
      <c r="H6506">
        <v>0.24</v>
      </c>
      <c r="I6506">
        <v>0.24</v>
      </c>
      <c r="J6506">
        <v>0.24</v>
      </c>
      <c r="K6506">
        <v>0.24</v>
      </c>
      <c r="L6506">
        <v>0.24</v>
      </c>
      <c r="M6506">
        <v>0.24</v>
      </c>
      <c r="N6506">
        <v>0.24</v>
      </c>
      <c r="O6506">
        <v>0.24</v>
      </c>
      <c r="P6506">
        <v>0.24</v>
      </c>
      <c r="Q6506">
        <v>0.24</v>
      </c>
      <c r="R6506">
        <v>0.24</v>
      </c>
      <c r="S6506">
        <v>0.24</v>
      </c>
      <c r="T6506">
        <v>0.24</v>
      </c>
      <c r="U6506">
        <v>0.24</v>
      </c>
      <c r="V6506">
        <v>0.24</v>
      </c>
      <c r="W6506">
        <v>0.24</v>
      </c>
      <c r="X6506">
        <v>0.24</v>
      </c>
      <c r="Y6506">
        <v>0.24</v>
      </c>
      <c r="Z6506">
        <v>0.24</v>
      </c>
      <c r="AA6506">
        <v>0.24</v>
      </c>
      <c r="AB6506">
        <v>0.24</v>
      </c>
      <c r="AC6506">
        <v>0.24</v>
      </c>
      <c r="AD6506">
        <v>0.24</v>
      </c>
      <c r="AE6506">
        <v>0.24</v>
      </c>
      <c r="AF6506">
        <v>0.24</v>
      </c>
      <c r="AG6506">
        <v>0.24</v>
      </c>
      <c r="AH6506" t="s">
        <v>106</v>
      </c>
    </row>
    <row r="6507" spans="1:34" x14ac:dyDescent="0.35">
      <c r="A6507">
        <v>1</v>
      </c>
      <c r="B6507">
        <v>1</v>
      </c>
      <c r="C6507">
        <v>2009</v>
      </c>
      <c r="D6507">
        <v>0.24</v>
      </c>
      <c r="E6507">
        <v>0.24</v>
      </c>
      <c r="F6507">
        <v>0.24</v>
      </c>
      <c r="G6507">
        <v>0.24</v>
      </c>
      <c r="H6507">
        <v>0.24</v>
      </c>
      <c r="I6507">
        <v>0.24</v>
      </c>
      <c r="J6507">
        <v>0.24</v>
      </c>
      <c r="K6507">
        <v>0.24</v>
      </c>
      <c r="L6507">
        <v>0.24</v>
      </c>
      <c r="M6507">
        <v>0.24</v>
      </c>
      <c r="N6507">
        <v>0.24</v>
      </c>
      <c r="O6507">
        <v>0.24</v>
      </c>
      <c r="P6507">
        <v>0.24</v>
      </c>
      <c r="Q6507">
        <v>0.24</v>
      </c>
      <c r="R6507">
        <v>0.24</v>
      </c>
      <c r="S6507">
        <v>0.24</v>
      </c>
      <c r="T6507">
        <v>0.24</v>
      </c>
      <c r="U6507">
        <v>0.24</v>
      </c>
      <c r="V6507">
        <v>0.24</v>
      </c>
      <c r="W6507">
        <v>0.24</v>
      </c>
      <c r="X6507">
        <v>0.24</v>
      </c>
      <c r="Y6507">
        <v>0.24</v>
      </c>
      <c r="Z6507">
        <v>0.24</v>
      </c>
      <c r="AA6507">
        <v>0.24</v>
      </c>
      <c r="AB6507">
        <v>0.24</v>
      </c>
      <c r="AC6507">
        <v>0.24</v>
      </c>
      <c r="AD6507">
        <v>0.24</v>
      </c>
      <c r="AE6507">
        <v>0.24</v>
      </c>
      <c r="AF6507">
        <v>0.24</v>
      </c>
      <c r="AG6507">
        <v>0.24</v>
      </c>
      <c r="AH6507" t="s">
        <v>106</v>
      </c>
    </row>
    <row r="6508" spans="1:34" x14ac:dyDescent="0.35">
      <c r="A6508">
        <v>1</v>
      </c>
      <c r="B6508">
        <v>1</v>
      </c>
      <c r="C6508">
        <v>2010</v>
      </c>
      <c r="D6508">
        <v>0.24</v>
      </c>
      <c r="E6508">
        <v>0.24</v>
      </c>
      <c r="F6508">
        <v>0.24</v>
      </c>
      <c r="G6508">
        <v>0.24</v>
      </c>
      <c r="H6508">
        <v>0.24</v>
      </c>
      <c r="I6508">
        <v>0.24</v>
      </c>
      <c r="J6508">
        <v>0.24</v>
      </c>
      <c r="K6508">
        <v>0.24</v>
      </c>
      <c r="L6508">
        <v>0.24</v>
      </c>
      <c r="M6508">
        <v>0.24</v>
      </c>
      <c r="N6508">
        <v>0.24</v>
      </c>
      <c r="O6508">
        <v>0.24</v>
      </c>
      <c r="P6508">
        <v>0.24</v>
      </c>
      <c r="Q6508">
        <v>0.24</v>
      </c>
      <c r="R6508">
        <v>0.24</v>
      </c>
      <c r="S6508">
        <v>0.24</v>
      </c>
      <c r="T6508">
        <v>0.24</v>
      </c>
      <c r="U6508">
        <v>0.24</v>
      </c>
      <c r="V6508">
        <v>0.24</v>
      </c>
      <c r="W6508">
        <v>0.24</v>
      </c>
      <c r="X6508">
        <v>0.24</v>
      </c>
      <c r="Y6508">
        <v>0.24</v>
      </c>
      <c r="Z6508">
        <v>0.24</v>
      </c>
      <c r="AA6508">
        <v>0.24</v>
      </c>
      <c r="AB6508">
        <v>0.24</v>
      </c>
      <c r="AC6508">
        <v>0.24</v>
      </c>
      <c r="AD6508">
        <v>0.24</v>
      </c>
      <c r="AE6508">
        <v>0.24</v>
      </c>
      <c r="AF6508">
        <v>0.24</v>
      </c>
      <c r="AG6508">
        <v>0.24</v>
      </c>
      <c r="AH6508" t="s">
        <v>106</v>
      </c>
    </row>
    <row r="6509" spans="1:34" x14ac:dyDescent="0.35">
      <c r="A6509">
        <v>1</v>
      </c>
      <c r="B6509">
        <v>1</v>
      </c>
      <c r="C6509">
        <v>2011</v>
      </c>
      <c r="D6509">
        <v>0.24</v>
      </c>
      <c r="E6509">
        <v>0.24</v>
      </c>
      <c r="F6509">
        <v>0.24</v>
      </c>
      <c r="G6509">
        <v>0.24</v>
      </c>
      <c r="H6509">
        <v>0.24</v>
      </c>
      <c r="I6509">
        <v>0.24</v>
      </c>
      <c r="J6509">
        <v>0.24</v>
      </c>
      <c r="K6509">
        <v>0.24</v>
      </c>
      <c r="L6509">
        <v>0.24</v>
      </c>
      <c r="M6509">
        <v>0.24</v>
      </c>
      <c r="N6509">
        <v>0.24</v>
      </c>
      <c r="O6509">
        <v>0.24</v>
      </c>
      <c r="P6509">
        <v>0.24</v>
      </c>
      <c r="Q6509">
        <v>0.24</v>
      </c>
      <c r="R6509">
        <v>0.24</v>
      </c>
      <c r="S6509">
        <v>0.24</v>
      </c>
      <c r="T6509">
        <v>0.24</v>
      </c>
      <c r="U6509">
        <v>0.24</v>
      </c>
      <c r="V6509">
        <v>0.24</v>
      </c>
      <c r="W6509">
        <v>0.24</v>
      </c>
      <c r="X6509">
        <v>0.24</v>
      </c>
      <c r="Y6509">
        <v>0.24</v>
      </c>
      <c r="Z6509">
        <v>0.24</v>
      </c>
      <c r="AA6509">
        <v>0.24</v>
      </c>
      <c r="AB6509">
        <v>0.24</v>
      </c>
      <c r="AC6509">
        <v>0.24</v>
      </c>
      <c r="AD6509">
        <v>0.24</v>
      </c>
      <c r="AE6509">
        <v>0.24</v>
      </c>
      <c r="AF6509">
        <v>0.24</v>
      </c>
      <c r="AG6509">
        <v>0.24</v>
      </c>
      <c r="AH6509" t="s">
        <v>106</v>
      </c>
    </row>
    <row r="6510" spans="1:34" x14ac:dyDescent="0.35">
      <c r="A6510">
        <v>1</v>
      </c>
      <c r="B6510">
        <v>1</v>
      </c>
      <c r="C6510">
        <v>2012</v>
      </c>
      <c r="D6510">
        <v>0.24</v>
      </c>
      <c r="E6510">
        <v>0.24</v>
      </c>
      <c r="F6510">
        <v>0.24</v>
      </c>
      <c r="G6510">
        <v>0.24</v>
      </c>
      <c r="H6510">
        <v>0.24</v>
      </c>
      <c r="I6510">
        <v>0.24</v>
      </c>
      <c r="J6510">
        <v>0.24</v>
      </c>
      <c r="K6510">
        <v>0.24</v>
      </c>
      <c r="L6510">
        <v>0.24</v>
      </c>
      <c r="M6510">
        <v>0.24</v>
      </c>
      <c r="N6510">
        <v>0.24</v>
      </c>
      <c r="O6510">
        <v>0.24</v>
      </c>
      <c r="P6510">
        <v>0.24</v>
      </c>
      <c r="Q6510">
        <v>0.24</v>
      </c>
      <c r="R6510">
        <v>0.24</v>
      </c>
      <c r="S6510">
        <v>0.24</v>
      </c>
      <c r="T6510">
        <v>0.24</v>
      </c>
      <c r="U6510">
        <v>0.24</v>
      </c>
      <c r="V6510">
        <v>0.24</v>
      </c>
      <c r="W6510">
        <v>0.24</v>
      </c>
      <c r="X6510">
        <v>0.24</v>
      </c>
      <c r="Y6510">
        <v>0.24</v>
      </c>
      <c r="Z6510">
        <v>0.24</v>
      </c>
      <c r="AA6510">
        <v>0.24</v>
      </c>
      <c r="AB6510">
        <v>0.24</v>
      </c>
      <c r="AC6510">
        <v>0.24</v>
      </c>
      <c r="AD6510">
        <v>0.24</v>
      </c>
      <c r="AE6510">
        <v>0.24</v>
      </c>
      <c r="AF6510">
        <v>0.24</v>
      </c>
      <c r="AG6510">
        <v>0.24</v>
      </c>
      <c r="AH6510" t="s">
        <v>106</v>
      </c>
    </row>
    <row r="6511" spans="1:34" x14ac:dyDescent="0.35">
      <c r="A6511">
        <v>1</v>
      </c>
      <c r="B6511">
        <v>1</v>
      </c>
      <c r="C6511">
        <v>2013</v>
      </c>
      <c r="D6511">
        <v>0.24</v>
      </c>
      <c r="E6511">
        <v>0.24</v>
      </c>
      <c r="F6511">
        <v>0.24</v>
      </c>
      <c r="G6511">
        <v>0.24</v>
      </c>
      <c r="H6511">
        <v>0.24</v>
      </c>
      <c r="I6511">
        <v>0.24</v>
      </c>
      <c r="J6511">
        <v>0.24</v>
      </c>
      <c r="K6511">
        <v>0.24</v>
      </c>
      <c r="L6511">
        <v>0.24</v>
      </c>
      <c r="M6511">
        <v>0.24</v>
      </c>
      <c r="N6511">
        <v>0.24</v>
      </c>
      <c r="O6511">
        <v>0.24</v>
      </c>
      <c r="P6511">
        <v>0.24</v>
      </c>
      <c r="Q6511">
        <v>0.24</v>
      </c>
      <c r="R6511">
        <v>0.24</v>
      </c>
      <c r="S6511">
        <v>0.24</v>
      </c>
      <c r="T6511">
        <v>0.24</v>
      </c>
      <c r="U6511">
        <v>0.24</v>
      </c>
      <c r="V6511">
        <v>0.24</v>
      </c>
      <c r="W6511">
        <v>0.24</v>
      </c>
      <c r="X6511">
        <v>0.24</v>
      </c>
      <c r="Y6511">
        <v>0.24</v>
      </c>
      <c r="Z6511">
        <v>0.24</v>
      </c>
      <c r="AA6511">
        <v>0.24</v>
      </c>
      <c r="AB6511">
        <v>0.24</v>
      </c>
      <c r="AC6511">
        <v>0.24</v>
      </c>
      <c r="AD6511">
        <v>0.24</v>
      </c>
      <c r="AE6511">
        <v>0.24</v>
      </c>
      <c r="AF6511">
        <v>0.24</v>
      </c>
      <c r="AG6511">
        <v>0.24</v>
      </c>
      <c r="AH6511" t="s">
        <v>106</v>
      </c>
    </row>
    <row r="6512" spans="1:34" x14ac:dyDescent="0.35">
      <c r="A6512">
        <v>1</v>
      </c>
      <c r="B6512">
        <v>1</v>
      </c>
      <c r="C6512">
        <v>2014</v>
      </c>
      <c r="D6512">
        <v>0.24</v>
      </c>
      <c r="E6512">
        <v>0.24</v>
      </c>
      <c r="F6512">
        <v>0.24</v>
      </c>
      <c r="G6512">
        <v>0.24</v>
      </c>
      <c r="H6512">
        <v>0.24</v>
      </c>
      <c r="I6512">
        <v>0.24</v>
      </c>
      <c r="J6512">
        <v>0.24</v>
      </c>
      <c r="K6512">
        <v>0.24</v>
      </c>
      <c r="L6512">
        <v>0.24</v>
      </c>
      <c r="M6512">
        <v>0.24</v>
      </c>
      <c r="N6512">
        <v>0.24</v>
      </c>
      <c r="O6512">
        <v>0.24</v>
      </c>
      <c r="P6512">
        <v>0.24</v>
      </c>
      <c r="Q6512">
        <v>0.24</v>
      </c>
      <c r="R6512">
        <v>0.24</v>
      </c>
      <c r="S6512">
        <v>0.24</v>
      </c>
      <c r="T6512">
        <v>0.24</v>
      </c>
      <c r="U6512">
        <v>0.24</v>
      </c>
      <c r="V6512">
        <v>0.24</v>
      </c>
      <c r="W6512">
        <v>0.24</v>
      </c>
      <c r="X6512">
        <v>0.24</v>
      </c>
      <c r="Y6512">
        <v>0.24</v>
      </c>
      <c r="Z6512">
        <v>0.24</v>
      </c>
      <c r="AA6512">
        <v>0.24</v>
      </c>
      <c r="AB6512">
        <v>0.24</v>
      </c>
      <c r="AC6512">
        <v>0.24</v>
      </c>
      <c r="AD6512">
        <v>0.24</v>
      </c>
      <c r="AE6512">
        <v>0.24</v>
      </c>
      <c r="AF6512">
        <v>0.24</v>
      </c>
      <c r="AG6512">
        <v>0.24</v>
      </c>
      <c r="AH6512" t="s">
        <v>106</v>
      </c>
    </row>
    <row r="6513" spans="1:39" x14ac:dyDescent="0.35">
      <c r="A6513">
        <v>1</v>
      </c>
      <c r="B6513">
        <v>1</v>
      </c>
      <c r="C6513">
        <v>2015</v>
      </c>
      <c r="D6513">
        <v>0.24</v>
      </c>
      <c r="E6513">
        <v>0.24</v>
      </c>
      <c r="F6513">
        <v>0.24</v>
      </c>
      <c r="G6513">
        <v>0.24</v>
      </c>
      <c r="H6513">
        <v>0.24</v>
      </c>
      <c r="I6513">
        <v>0.24</v>
      </c>
      <c r="J6513">
        <v>0.24</v>
      </c>
      <c r="K6513">
        <v>0.24</v>
      </c>
      <c r="L6513">
        <v>0.24</v>
      </c>
      <c r="M6513">
        <v>0.24</v>
      </c>
      <c r="N6513">
        <v>0.24</v>
      </c>
      <c r="O6513">
        <v>0.24</v>
      </c>
      <c r="P6513">
        <v>0.24</v>
      </c>
      <c r="Q6513">
        <v>0.24</v>
      </c>
      <c r="R6513">
        <v>0.24</v>
      </c>
      <c r="S6513">
        <v>0.24</v>
      </c>
      <c r="T6513">
        <v>0.24</v>
      </c>
      <c r="U6513">
        <v>0.24</v>
      </c>
      <c r="V6513">
        <v>0.24</v>
      </c>
      <c r="W6513">
        <v>0.24</v>
      </c>
      <c r="X6513">
        <v>0.24</v>
      </c>
      <c r="Y6513">
        <v>0.24</v>
      </c>
      <c r="Z6513">
        <v>0.24</v>
      </c>
      <c r="AA6513">
        <v>0.24</v>
      </c>
      <c r="AB6513">
        <v>0.24</v>
      </c>
      <c r="AC6513">
        <v>0.24</v>
      </c>
      <c r="AD6513">
        <v>0.24</v>
      </c>
      <c r="AE6513">
        <v>0.24</v>
      </c>
      <c r="AF6513">
        <v>0.24</v>
      </c>
      <c r="AG6513">
        <v>0.24</v>
      </c>
      <c r="AH6513" t="s">
        <v>106</v>
      </c>
    </row>
    <row r="6514" spans="1:39" x14ac:dyDescent="0.35">
      <c r="A6514">
        <v>1</v>
      </c>
      <c r="B6514">
        <v>1</v>
      </c>
      <c r="C6514">
        <v>2016</v>
      </c>
      <c r="D6514">
        <v>0.24</v>
      </c>
      <c r="E6514">
        <v>0.24</v>
      </c>
      <c r="F6514">
        <v>0.24</v>
      </c>
      <c r="G6514">
        <v>0.24</v>
      </c>
      <c r="H6514">
        <v>0.24</v>
      </c>
      <c r="I6514">
        <v>0.24</v>
      </c>
      <c r="J6514">
        <v>0.24</v>
      </c>
      <c r="K6514">
        <v>0.24</v>
      </c>
      <c r="L6514">
        <v>0.24</v>
      </c>
      <c r="M6514">
        <v>0.24</v>
      </c>
      <c r="N6514">
        <v>0.24</v>
      </c>
      <c r="O6514">
        <v>0.24</v>
      </c>
      <c r="P6514">
        <v>0.24</v>
      </c>
      <c r="Q6514">
        <v>0.24</v>
      </c>
      <c r="R6514">
        <v>0.24</v>
      </c>
      <c r="S6514">
        <v>0.24</v>
      </c>
      <c r="T6514">
        <v>0.24</v>
      </c>
      <c r="U6514">
        <v>0.24</v>
      </c>
      <c r="V6514">
        <v>0.24</v>
      </c>
      <c r="W6514">
        <v>0.24</v>
      </c>
      <c r="X6514">
        <v>0.24</v>
      </c>
      <c r="Y6514">
        <v>0.24</v>
      </c>
      <c r="Z6514">
        <v>0.24</v>
      </c>
      <c r="AA6514">
        <v>0.24</v>
      </c>
      <c r="AB6514">
        <v>0.24</v>
      </c>
      <c r="AC6514">
        <v>0.24</v>
      </c>
      <c r="AD6514">
        <v>0.24</v>
      </c>
      <c r="AE6514">
        <v>0.24</v>
      </c>
      <c r="AF6514">
        <v>0.24</v>
      </c>
      <c r="AG6514">
        <v>0.24</v>
      </c>
      <c r="AH6514" t="s">
        <v>106</v>
      </c>
    </row>
    <row r="6515" spans="1:39" x14ac:dyDescent="0.35">
      <c r="A6515">
        <v>1</v>
      </c>
      <c r="B6515">
        <v>1</v>
      </c>
      <c r="C6515">
        <v>2017</v>
      </c>
      <c r="D6515">
        <v>0.24</v>
      </c>
      <c r="E6515">
        <v>0.24</v>
      </c>
      <c r="F6515">
        <v>0.24</v>
      </c>
      <c r="G6515">
        <v>0.24</v>
      </c>
      <c r="H6515">
        <v>0.24</v>
      </c>
      <c r="I6515">
        <v>0.24</v>
      </c>
      <c r="J6515">
        <v>0.24</v>
      </c>
      <c r="K6515">
        <v>0.24</v>
      </c>
      <c r="L6515">
        <v>0.24</v>
      </c>
      <c r="M6515">
        <v>0.24</v>
      </c>
      <c r="N6515">
        <v>0.24</v>
      </c>
      <c r="O6515">
        <v>0.24</v>
      </c>
      <c r="P6515">
        <v>0.24</v>
      </c>
      <c r="Q6515">
        <v>0.24</v>
      </c>
      <c r="R6515">
        <v>0.24</v>
      </c>
      <c r="S6515">
        <v>0.24</v>
      </c>
      <c r="T6515">
        <v>0.24</v>
      </c>
      <c r="U6515">
        <v>0.24</v>
      </c>
      <c r="V6515">
        <v>0.24</v>
      </c>
      <c r="W6515">
        <v>0.24</v>
      </c>
      <c r="X6515">
        <v>0.24</v>
      </c>
      <c r="Y6515">
        <v>0.24</v>
      </c>
      <c r="Z6515">
        <v>0.24</v>
      </c>
      <c r="AA6515">
        <v>0.24</v>
      </c>
      <c r="AB6515">
        <v>0.24</v>
      </c>
      <c r="AC6515">
        <v>0.24</v>
      </c>
      <c r="AD6515">
        <v>0.24</v>
      </c>
      <c r="AE6515">
        <v>0.24</v>
      </c>
      <c r="AF6515">
        <v>0.24</v>
      </c>
      <c r="AG6515">
        <v>0.24</v>
      </c>
      <c r="AH6515" t="s">
        <v>106</v>
      </c>
    </row>
    <row r="6516" spans="1:39" x14ac:dyDescent="0.35">
      <c r="A6516">
        <v>1</v>
      </c>
      <c r="B6516">
        <v>1</v>
      </c>
      <c r="C6516">
        <v>2018</v>
      </c>
      <c r="D6516">
        <v>0.24</v>
      </c>
      <c r="E6516">
        <v>0.24</v>
      </c>
      <c r="F6516">
        <v>0.24</v>
      </c>
      <c r="G6516">
        <v>0.24</v>
      </c>
      <c r="H6516">
        <v>0.24</v>
      </c>
      <c r="I6516">
        <v>0.24</v>
      </c>
      <c r="J6516">
        <v>0.24</v>
      </c>
      <c r="K6516">
        <v>0.24</v>
      </c>
      <c r="L6516">
        <v>0.24</v>
      </c>
      <c r="M6516">
        <v>0.24</v>
      </c>
      <c r="N6516">
        <v>0.24</v>
      </c>
      <c r="O6516">
        <v>0.24</v>
      </c>
      <c r="P6516">
        <v>0.24</v>
      </c>
      <c r="Q6516">
        <v>0.24</v>
      </c>
      <c r="R6516">
        <v>0.24</v>
      </c>
      <c r="S6516">
        <v>0.24</v>
      </c>
      <c r="T6516">
        <v>0.24</v>
      </c>
      <c r="U6516">
        <v>0.24</v>
      </c>
      <c r="V6516">
        <v>0.24</v>
      </c>
      <c r="W6516">
        <v>0.24</v>
      </c>
      <c r="X6516">
        <v>0.24</v>
      </c>
      <c r="Y6516">
        <v>0.24</v>
      </c>
      <c r="Z6516">
        <v>0.24</v>
      </c>
      <c r="AA6516">
        <v>0.24</v>
      </c>
      <c r="AB6516">
        <v>0.24</v>
      </c>
      <c r="AC6516">
        <v>0.24</v>
      </c>
      <c r="AD6516">
        <v>0.24</v>
      </c>
      <c r="AE6516">
        <v>0.24</v>
      </c>
      <c r="AF6516">
        <v>0.24</v>
      </c>
      <c r="AG6516">
        <v>0.24</v>
      </c>
      <c r="AH6516" t="s">
        <v>106</v>
      </c>
    </row>
    <row r="6517" spans="1:39" x14ac:dyDescent="0.35">
      <c r="A6517">
        <v>1</v>
      </c>
      <c r="B6517">
        <v>1</v>
      </c>
      <c r="C6517">
        <v>2019</v>
      </c>
      <c r="D6517">
        <v>0.24</v>
      </c>
      <c r="E6517">
        <v>0.24</v>
      </c>
      <c r="F6517">
        <v>0.24</v>
      </c>
      <c r="G6517">
        <v>0.24</v>
      </c>
      <c r="H6517">
        <v>0.24</v>
      </c>
      <c r="I6517">
        <v>0.24</v>
      </c>
      <c r="J6517">
        <v>0.24</v>
      </c>
      <c r="K6517">
        <v>0.24</v>
      </c>
      <c r="L6517">
        <v>0.24</v>
      </c>
      <c r="M6517">
        <v>0.24</v>
      </c>
      <c r="N6517">
        <v>0.24</v>
      </c>
      <c r="O6517">
        <v>0.24</v>
      </c>
      <c r="P6517">
        <v>0.24</v>
      </c>
      <c r="Q6517">
        <v>0.24</v>
      </c>
      <c r="R6517">
        <v>0.24</v>
      </c>
      <c r="S6517">
        <v>0.24</v>
      </c>
      <c r="T6517">
        <v>0.24</v>
      </c>
      <c r="U6517">
        <v>0.24</v>
      </c>
      <c r="V6517">
        <v>0.24</v>
      </c>
      <c r="W6517">
        <v>0.24</v>
      </c>
      <c r="X6517">
        <v>0.24</v>
      </c>
      <c r="Y6517">
        <v>0.24</v>
      </c>
      <c r="Z6517">
        <v>0.24</v>
      </c>
      <c r="AA6517">
        <v>0.24</v>
      </c>
      <c r="AB6517">
        <v>0.24</v>
      </c>
      <c r="AC6517">
        <v>0.24</v>
      </c>
      <c r="AD6517">
        <v>0.24</v>
      </c>
      <c r="AE6517">
        <v>0.24</v>
      </c>
      <c r="AF6517">
        <v>0.24</v>
      </c>
      <c r="AG6517">
        <v>0.24</v>
      </c>
      <c r="AH6517" t="s">
        <v>106</v>
      </c>
    </row>
    <row r="6518" spans="1:39" x14ac:dyDescent="0.35">
      <c r="B6518" t="s">
        <v>1365</v>
      </c>
      <c r="C6518" t="s">
        <v>1366</v>
      </c>
      <c r="D6518" t="s">
        <v>1367</v>
      </c>
      <c r="E6518" t="s">
        <v>130</v>
      </c>
      <c r="F6518" t="e" cm="1">
        <f t="array" ref="F6518">-LN(Nt+1)</f>
        <v>#NAME?</v>
      </c>
      <c r="G6518" t="s">
        <v>1368</v>
      </c>
      <c r="H6518" t="s">
        <v>1369</v>
      </c>
    </row>
    <row r="6519" spans="1:39" x14ac:dyDescent="0.35">
      <c r="B6519" t="s">
        <v>1365</v>
      </c>
      <c r="C6519" t="s">
        <v>1366</v>
      </c>
      <c r="D6519" t="s">
        <v>1370</v>
      </c>
      <c r="E6519" t="s">
        <v>1371</v>
      </c>
      <c r="F6519" t="s">
        <v>1372</v>
      </c>
      <c r="G6519" t="s">
        <v>1373</v>
      </c>
      <c r="H6519" t="s">
        <v>1374</v>
      </c>
      <c r="I6519" t="s">
        <v>1375</v>
      </c>
      <c r="J6519" t="s">
        <v>1376</v>
      </c>
      <c r="K6519" t="s">
        <v>1377</v>
      </c>
      <c r="L6519" t="s">
        <v>1378</v>
      </c>
      <c r="M6519" t="s">
        <v>1379</v>
      </c>
    </row>
    <row r="6521" spans="1:39" ht="21" x14ac:dyDescent="0.5">
      <c r="A6521" s="37" t="s">
        <v>1511</v>
      </c>
      <c r="AK6521" t="s">
        <v>1754</v>
      </c>
    </row>
    <row r="6522" spans="1:39" x14ac:dyDescent="0.35">
      <c r="A6522" s="38" t="s">
        <v>1244</v>
      </c>
      <c r="B6522" s="38" t="s">
        <v>480</v>
      </c>
      <c r="C6522" s="38" t="s">
        <v>477</v>
      </c>
      <c r="D6522" s="38">
        <v>0</v>
      </c>
      <c r="E6522" s="38">
        <v>1</v>
      </c>
      <c r="F6522" s="38">
        <v>2</v>
      </c>
      <c r="G6522" s="38">
        <v>3</v>
      </c>
      <c r="H6522" s="38">
        <v>4</v>
      </c>
      <c r="I6522" s="38">
        <v>5</v>
      </c>
      <c r="J6522" s="38">
        <v>6</v>
      </c>
      <c r="K6522" s="38">
        <v>7</v>
      </c>
      <c r="L6522" s="38">
        <v>8</v>
      </c>
      <c r="M6522" s="38">
        <v>9</v>
      </c>
      <c r="N6522" s="38">
        <v>10</v>
      </c>
      <c r="O6522" s="38">
        <v>11</v>
      </c>
      <c r="P6522" s="38">
        <v>12</v>
      </c>
      <c r="Q6522" s="38">
        <v>13</v>
      </c>
      <c r="R6522" s="38">
        <v>14</v>
      </c>
      <c r="S6522" s="38">
        <v>15</v>
      </c>
      <c r="T6522" s="38">
        <v>16</v>
      </c>
      <c r="U6522" s="38">
        <v>17</v>
      </c>
      <c r="V6522" s="38">
        <v>18</v>
      </c>
      <c r="W6522" s="38">
        <v>19</v>
      </c>
      <c r="X6522" s="38">
        <v>20</v>
      </c>
      <c r="Y6522" s="38">
        <v>21</v>
      </c>
      <c r="Z6522" s="38">
        <v>22</v>
      </c>
      <c r="AA6522" s="38">
        <v>23</v>
      </c>
      <c r="AB6522" s="38">
        <v>24</v>
      </c>
      <c r="AC6522" s="38">
        <v>25</v>
      </c>
      <c r="AD6522" s="38">
        <v>26</v>
      </c>
      <c r="AE6522" s="38">
        <v>27</v>
      </c>
      <c r="AF6522" s="38">
        <v>28</v>
      </c>
      <c r="AG6522" s="38">
        <v>29</v>
      </c>
      <c r="AH6522" s="38">
        <v>30</v>
      </c>
      <c r="AJ6522" t="s">
        <v>1688</v>
      </c>
    </row>
    <row r="6523" spans="1:39" x14ac:dyDescent="0.35">
      <c r="A6523" s="38"/>
      <c r="B6523" s="38"/>
      <c r="C6523" s="38">
        <v>1985</v>
      </c>
      <c r="D6523" s="38">
        <f>D6363-D6483</f>
        <v>0</v>
      </c>
      <c r="E6523" s="38">
        <f t="shared" ref="E6523:AF6523" si="0">E6363-E6483</f>
        <v>1.3650000000000051E-3</v>
      </c>
      <c r="F6523" s="38">
        <f t="shared" si="0"/>
        <v>5.9790000000000121E-3</v>
      </c>
      <c r="G6523" s="38">
        <f t="shared" si="0"/>
        <v>1.6824000000000006E-2</v>
      </c>
      <c r="H6523" s="38">
        <f t="shared" si="0"/>
        <v>3.5631999999999997E-2</v>
      </c>
      <c r="I6523" s="38">
        <f t="shared" si="0"/>
        <v>5.9383000000000019E-2</v>
      </c>
      <c r="J6523" s="38">
        <f t="shared" si="0"/>
        <v>8.2089000000000023E-2</v>
      </c>
      <c r="K6523" s="38">
        <f t="shared" si="0"/>
        <v>9.9254999999999982E-2</v>
      </c>
      <c r="L6523" s="38">
        <f t="shared" si="0"/>
        <v>0.10985699999999998</v>
      </c>
      <c r="M6523" s="38">
        <f t="shared" si="0"/>
        <v>0.11549300000000001</v>
      </c>
      <c r="N6523" s="38">
        <f t="shared" si="0"/>
        <v>0.11818899999999999</v>
      </c>
      <c r="O6523" s="38">
        <f t="shared" si="0"/>
        <v>0.119338</v>
      </c>
      <c r="P6523" s="38">
        <f t="shared" si="0"/>
        <v>0.119728</v>
      </c>
      <c r="Q6523" s="38">
        <f t="shared" si="0"/>
        <v>0.11977500000000002</v>
      </c>
      <c r="R6523" s="38">
        <f t="shared" si="0"/>
        <v>0.11968200000000001</v>
      </c>
      <c r="S6523" s="38">
        <f t="shared" si="0"/>
        <v>0.11954199999999998</v>
      </c>
      <c r="T6523" s="38">
        <f t="shared" si="0"/>
        <v>0.119396</v>
      </c>
      <c r="U6523" s="38">
        <f t="shared" si="0"/>
        <v>0.11925800000000003</v>
      </c>
      <c r="V6523" s="38">
        <f t="shared" si="0"/>
        <v>0.11913400000000002</v>
      </c>
      <c r="W6523" s="38">
        <f t="shared" si="0"/>
        <v>0.11902499999999999</v>
      </c>
      <c r="X6523" s="38">
        <f t="shared" si="0"/>
        <v>0.11893100000000001</v>
      </c>
      <c r="Y6523" s="38">
        <f t="shared" si="0"/>
        <v>0.11885000000000001</v>
      </c>
      <c r="Z6523" s="38">
        <f t="shared" si="0"/>
        <v>0.11878</v>
      </c>
      <c r="AA6523" s="38">
        <f t="shared" si="0"/>
        <v>0.11871999999999999</v>
      </c>
      <c r="AB6523" s="38">
        <f t="shared" si="0"/>
        <v>0.11866900000000002</v>
      </c>
      <c r="AC6523" s="38">
        <f t="shared" si="0"/>
        <v>0.11862400000000001</v>
      </c>
      <c r="AD6523" s="38">
        <f t="shared" si="0"/>
        <v>0.11858600000000002</v>
      </c>
      <c r="AE6523" s="38">
        <f t="shared" si="0"/>
        <v>0.11855300000000002</v>
      </c>
      <c r="AF6523" s="38">
        <f t="shared" si="0"/>
        <v>0.11852299999999999</v>
      </c>
      <c r="AG6523" s="38">
        <f>AG6363-AG6483</f>
        <v>0.11845100000000003</v>
      </c>
      <c r="AH6523" s="38">
        <f>AG6523</f>
        <v>0.11845100000000003</v>
      </c>
      <c r="AJ6523">
        <f>AVERAGE(H6523:S6523)</f>
        <v>0.10149691666666667</v>
      </c>
      <c r="AK6523">
        <f t="shared" ref="AK6523:AK6557" si="1">C395</f>
        <v>8.6532499999999998E-2</v>
      </c>
      <c r="AM6523" s="10">
        <f>AJ6523-AK6523</f>
        <v>1.4964416666666674E-2</v>
      </c>
    </row>
    <row r="6524" spans="1:39" x14ac:dyDescent="0.35">
      <c r="A6524" s="38"/>
      <c r="B6524" s="38"/>
      <c r="C6524" s="38">
        <v>1986</v>
      </c>
      <c r="D6524" s="38">
        <f t="shared" ref="D6524:AG6524" si="2">D6364-D6484</f>
        <v>0</v>
      </c>
      <c r="E6524" s="38">
        <f t="shared" si="2"/>
        <v>1.7570000000000086E-3</v>
      </c>
      <c r="F6524" s="38">
        <f t="shared" si="2"/>
        <v>7.3140000000000149E-3</v>
      </c>
      <c r="G6524" s="38">
        <f t="shared" si="2"/>
        <v>2.0029999999999992E-2</v>
      </c>
      <c r="H6524" s="38">
        <f t="shared" si="2"/>
        <v>4.1825000000000001E-2</v>
      </c>
      <c r="I6524" s="38">
        <f t="shared" si="2"/>
        <v>6.9253000000000009E-2</v>
      </c>
      <c r="J6524" s="38">
        <f t="shared" si="2"/>
        <v>9.5652000000000015E-2</v>
      </c>
      <c r="K6524" s="38">
        <f t="shared" si="2"/>
        <v>0.11607499999999998</v>
      </c>
      <c r="L6524" s="38">
        <f t="shared" si="2"/>
        <v>0.129247</v>
      </c>
      <c r="M6524" s="38">
        <f t="shared" si="2"/>
        <v>0.136656</v>
      </c>
      <c r="N6524" s="38">
        <f t="shared" si="2"/>
        <v>0.140403</v>
      </c>
      <c r="O6524" s="38">
        <f t="shared" si="2"/>
        <v>0.14208199999999999</v>
      </c>
      <c r="P6524" s="38">
        <f t="shared" si="2"/>
        <v>0.14269199999999999</v>
      </c>
      <c r="Q6524" s="38">
        <f t="shared" si="2"/>
        <v>0.14280300000000001</v>
      </c>
      <c r="R6524" s="38">
        <f t="shared" si="2"/>
        <v>0.142704</v>
      </c>
      <c r="S6524" s="38">
        <f t="shared" si="2"/>
        <v>0.14253100000000002</v>
      </c>
      <c r="T6524" s="38">
        <f t="shared" si="2"/>
        <v>0.14234200000000002</v>
      </c>
      <c r="U6524" s="38">
        <f t="shared" si="2"/>
        <v>0.14216299999999998</v>
      </c>
      <c r="V6524" s="38">
        <f t="shared" si="2"/>
        <v>0.14200000000000002</v>
      </c>
      <c r="W6524" s="38">
        <f t="shared" si="2"/>
        <v>0.14185799999999998</v>
      </c>
      <c r="X6524" s="38">
        <f t="shared" si="2"/>
        <v>0.14173400000000003</v>
      </c>
      <c r="Y6524" s="38">
        <f t="shared" si="2"/>
        <v>0.14162600000000003</v>
      </c>
      <c r="Z6524" s="38">
        <f t="shared" si="2"/>
        <v>0.14153399999999999</v>
      </c>
      <c r="AA6524" s="38">
        <f t="shared" si="2"/>
        <v>0.141455</v>
      </c>
      <c r="AB6524" s="38">
        <f t="shared" si="2"/>
        <v>0.14138600000000001</v>
      </c>
      <c r="AC6524" s="38">
        <f t="shared" si="2"/>
        <v>0.14132800000000001</v>
      </c>
      <c r="AD6524" s="38">
        <f t="shared" si="2"/>
        <v>0.14127699999999999</v>
      </c>
      <c r="AE6524" s="38">
        <f t="shared" si="2"/>
        <v>0.14123400000000003</v>
      </c>
      <c r="AF6524" s="38">
        <f t="shared" si="2"/>
        <v>0.14119399999999999</v>
      </c>
      <c r="AG6524" s="38">
        <f t="shared" si="2"/>
        <v>0.141098</v>
      </c>
      <c r="AH6524" s="38">
        <f t="shared" ref="AH6524:AH6556" si="3">AG6524</f>
        <v>0.141098</v>
      </c>
      <c r="AJ6524">
        <f t="shared" ref="AJ6524:AJ6554" si="4">AVERAGE(H6524:S6524)</f>
        <v>0.12016025000000001</v>
      </c>
      <c r="AK6524">
        <f t="shared" si="1"/>
        <v>9.0902399999999994E-2</v>
      </c>
      <c r="AM6524" s="10">
        <f t="shared" ref="AM6524:AM6555" si="5">AJ6524-AK6524</f>
        <v>2.9257850000000016E-2</v>
      </c>
    </row>
    <row r="6525" spans="1:39" x14ac:dyDescent="0.35">
      <c r="A6525" s="38"/>
      <c r="B6525" s="38"/>
      <c r="C6525" s="38">
        <v>1987</v>
      </c>
      <c r="D6525" s="38">
        <f t="shared" ref="D6525:AG6525" si="6">D6365-D6485</f>
        <v>0</v>
      </c>
      <c r="E6525" s="38">
        <f t="shared" si="6"/>
        <v>2.594000000000013E-3</v>
      </c>
      <c r="F6525" s="38">
        <f t="shared" si="6"/>
        <v>1.0095000000000021E-2</v>
      </c>
      <c r="G6525" s="38">
        <f t="shared" si="6"/>
        <v>2.6473000000000024E-2</v>
      </c>
      <c r="H6525" s="38">
        <f t="shared" si="6"/>
        <v>5.3852000000000011E-2</v>
      </c>
      <c r="I6525" s="38">
        <f t="shared" si="6"/>
        <v>8.8133000000000017E-2</v>
      </c>
      <c r="J6525" s="38">
        <f t="shared" si="6"/>
        <v>0.121813</v>
      </c>
      <c r="K6525" s="38">
        <f t="shared" si="6"/>
        <v>0.14905099999999999</v>
      </c>
      <c r="L6525" s="38">
        <f t="shared" si="6"/>
        <v>0.16778399999999999</v>
      </c>
      <c r="M6525" s="38">
        <f t="shared" si="6"/>
        <v>0.17912600000000001</v>
      </c>
      <c r="N6525" s="38">
        <f t="shared" si="6"/>
        <v>0.18527900000000003</v>
      </c>
      <c r="O6525" s="38">
        <f t="shared" si="6"/>
        <v>0.18824299999999999</v>
      </c>
      <c r="P6525" s="38">
        <f t="shared" si="6"/>
        <v>0.18946600000000002</v>
      </c>
      <c r="Q6525" s="38">
        <f t="shared" si="6"/>
        <v>0.18983900000000004</v>
      </c>
      <c r="R6525" s="38">
        <f t="shared" si="6"/>
        <v>0.18983800000000001</v>
      </c>
      <c r="S6525" s="38">
        <f t="shared" si="6"/>
        <v>0.18969000000000003</v>
      </c>
      <c r="T6525" s="38">
        <f t="shared" si="6"/>
        <v>0.189496</v>
      </c>
      <c r="U6525" s="38">
        <f t="shared" si="6"/>
        <v>0.18930000000000002</v>
      </c>
      <c r="V6525" s="38">
        <f t="shared" si="6"/>
        <v>0.18911800000000001</v>
      </c>
      <c r="W6525" s="38">
        <f t="shared" si="6"/>
        <v>0.18895499999999998</v>
      </c>
      <c r="X6525" s="38">
        <f t="shared" si="6"/>
        <v>0.18881200000000004</v>
      </c>
      <c r="Y6525" s="38">
        <f t="shared" si="6"/>
        <v>0.18868800000000002</v>
      </c>
      <c r="Z6525" s="38">
        <f t="shared" si="6"/>
        <v>0.188581</v>
      </c>
      <c r="AA6525" s="38">
        <f t="shared" si="6"/>
        <v>0.18848799999999999</v>
      </c>
      <c r="AB6525" s="38">
        <f t="shared" si="6"/>
        <v>0.18840899999999999</v>
      </c>
      <c r="AC6525" s="38">
        <f t="shared" si="6"/>
        <v>0.18834000000000001</v>
      </c>
      <c r="AD6525" s="38">
        <f t="shared" si="6"/>
        <v>0.18828100000000003</v>
      </c>
      <c r="AE6525" s="38">
        <f t="shared" si="6"/>
        <v>0.18823000000000001</v>
      </c>
      <c r="AF6525" s="38">
        <f t="shared" si="6"/>
        <v>0.18818400000000002</v>
      </c>
      <c r="AG6525" s="38">
        <f t="shared" si="6"/>
        <v>0.18807299999999999</v>
      </c>
      <c r="AH6525" s="38">
        <f t="shared" si="3"/>
        <v>0.18807299999999999</v>
      </c>
      <c r="AJ6525">
        <f t="shared" si="4"/>
        <v>0.1576761666666667</v>
      </c>
      <c r="AK6525">
        <f t="shared" si="1"/>
        <v>9.5977199999999999E-2</v>
      </c>
      <c r="AM6525" s="10">
        <f t="shared" si="5"/>
        <v>6.1698966666666702E-2</v>
      </c>
    </row>
    <row r="6526" spans="1:39" x14ac:dyDescent="0.35">
      <c r="A6526" s="38"/>
      <c r="B6526" s="38"/>
      <c r="C6526" s="38">
        <v>1988</v>
      </c>
      <c r="D6526" s="38">
        <f t="shared" ref="D6526:AG6526" si="7">D6366-D6486</f>
        <v>0</v>
      </c>
      <c r="E6526" s="38">
        <f t="shared" si="7"/>
        <v>1.8460000000000143E-3</v>
      </c>
      <c r="F6526" s="38">
        <f t="shared" si="7"/>
        <v>7.7330000000000176E-3</v>
      </c>
      <c r="G6526" s="38">
        <f t="shared" si="7"/>
        <v>2.1367999999999998E-2</v>
      </c>
      <c r="H6526" s="38">
        <f t="shared" si="7"/>
        <v>4.4735999999999998E-2</v>
      </c>
      <c r="I6526" s="38">
        <f t="shared" si="7"/>
        <v>7.3790000000000022E-2</v>
      </c>
      <c r="J6526" s="38">
        <f t="shared" si="7"/>
        <v>0.10138800000000003</v>
      </c>
      <c r="K6526" s="38">
        <f t="shared" si="7"/>
        <v>0.12257299999999999</v>
      </c>
      <c r="L6526" s="38">
        <f t="shared" si="7"/>
        <v>0.13617099999999999</v>
      </c>
      <c r="M6526" s="38">
        <f t="shared" si="7"/>
        <v>0.14375300000000002</v>
      </c>
      <c r="N6526" s="38">
        <f t="shared" si="7"/>
        <v>0.14749299999999999</v>
      </c>
      <c r="O6526" s="38">
        <f t="shared" si="7"/>
        <v>0.14905200000000002</v>
      </c>
      <c r="P6526" s="38">
        <f t="shared" si="7"/>
        <v>0.14949200000000001</v>
      </c>
      <c r="Q6526" s="38">
        <f t="shared" si="7"/>
        <v>0.149418</v>
      </c>
      <c r="R6526" s="38">
        <f t="shared" si="7"/>
        <v>0.149142</v>
      </c>
      <c r="S6526" s="38">
        <f t="shared" si="7"/>
        <v>0.14880700000000002</v>
      </c>
      <c r="T6526" s="38">
        <f t="shared" si="7"/>
        <v>0.14847500000000002</v>
      </c>
      <c r="U6526" s="38">
        <f t="shared" si="7"/>
        <v>0.148171</v>
      </c>
      <c r="V6526" s="38">
        <f t="shared" si="7"/>
        <v>0.14790200000000003</v>
      </c>
      <c r="W6526" s="38">
        <f t="shared" si="7"/>
        <v>0.14766699999999999</v>
      </c>
      <c r="X6526" s="38">
        <f t="shared" si="7"/>
        <v>0.14746500000000001</v>
      </c>
      <c r="Y6526" s="38">
        <f t="shared" si="7"/>
        <v>0.14729000000000003</v>
      </c>
      <c r="Z6526" s="38">
        <f t="shared" si="7"/>
        <v>0.14713999999999999</v>
      </c>
      <c r="AA6526" s="38">
        <f t="shared" si="7"/>
        <v>0.147011</v>
      </c>
      <c r="AB6526" s="38">
        <f t="shared" si="7"/>
        <v>0.146901</v>
      </c>
      <c r="AC6526" s="38">
        <f t="shared" si="7"/>
        <v>0.14680599999999999</v>
      </c>
      <c r="AD6526" s="38">
        <f t="shared" si="7"/>
        <v>0.14672400000000002</v>
      </c>
      <c r="AE6526" s="38">
        <f t="shared" si="7"/>
        <v>0.14665400000000001</v>
      </c>
      <c r="AF6526" s="38">
        <f t="shared" si="7"/>
        <v>0.14658900000000002</v>
      </c>
      <c r="AG6526" s="38">
        <f t="shared" si="7"/>
        <v>0.14643400000000001</v>
      </c>
      <c r="AH6526" s="38">
        <f t="shared" si="3"/>
        <v>0.14643400000000001</v>
      </c>
      <c r="AJ6526">
        <f t="shared" si="4"/>
        <v>0.1263179166666667</v>
      </c>
      <c r="AK6526">
        <f t="shared" si="1"/>
        <v>9.7240599999999996E-2</v>
      </c>
      <c r="AM6526" s="10">
        <f t="shared" si="5"/>
        <v>2.90773166666667E-2</v>
      </c>
    </row>
    <row r="6527" spans="1:39" x14ac:dyDescent="0.35">
      <c r="A6527" s="38"/>
      <c r="B6527" s="38"/>
      <c r="C6527" s="38">
        <v>1989</v>
      </c>
      <c r="D6527" s="38">
        <f t="shared" ref="D6527:AG6527" si="8">D6367-D6487</f>
        <v>0</v>
      </c>
      <c r="E6527" s="38">
        <f t="shared" si="8"/>
        <v>1.8380000000000063E-3</v>
      </c>
      <c r="F6527" s="38">
        <f t="shared" si="8"/>
        <v>7.7790000000000081E-3</v>
      </c>
      <c r="G6527" s="38">
        <f t="shared" si="8"/>
        <v>2.1695999999999993E-2</v>
      </c>
      <c r="H6527" s="38">
        <f t="shared" si="8"/>
        <v>4.5592000000000021E-2</v>
      </c>
      <c r="I6527" s="38">
        <f t="shared" si="8"/>
        <v>7.5073000000000001E-2</v>
      </c>
      <c r="J6527" s="38">
        <f t="shared" si="8"/>
        <v>0.10275699999999999</v>
      </c>
      <c r="K6527" s="38">
        <f t="shared" si="8"/>
        <v>0.12381599999999998</v>
      </c>
      <c r="L6527" s="38">
        <f t="shared" si="8"/>
        <v>0.13722200000000001</v>
      </c>
      <c r="M6527" s="38">
        <f t="shared" si="8"/>
        <v>0.14460499999999998</v>
      </c>
      <c r="N6527" s="38">
        <f t="shared" si="8"/>
        <v>0.14815899999999999</v>
      </c>
      <c r="O6527" s="38">
        <f t="shared" si="8"/>
        <v>0.14955099999999999</v>
      </c>
      <c r="P6527" s="38">
        <f t="shared" si="8"/>
        <v>0.149843</v>
      </c>
      <c r="Q6527" s="38">
        <f t="shared" si="8"/>
        <v>0.14964</v>
      </c>
      <c r="R6527" s="38">
        <f t="shared" si="8"/>
        <v>0.14924900000000002</v>
      </c>
      <c r="S6527" s="38">
        <f t="shared" si="8"/>
        <v>0.148816</v>
      </c>
      <c r="T6527" s="38">
        <f t="shared" si="8"/>
        <v>0.148399</v>
      </c>
      <c r="U6527" s="38">
        <f t="shared" si="8"/>
        <v>0.14802199999999999</v>
      </c>
      <c r="V6527" s="38">
        <f t="shared" si="8"/>
        <v>0.14769100000000002</v>
      </c>
      <c r="W6527" s="38">
        <f t="shared" si="8"/>
        <v>0.14740200000000003</v>
      </c>
      <c r="X6527" s="38">
        <f t="shared" si="8"/>
        <v>0.14715400000000001</v>
      </c>
      <c r="Y6527" s="38">
        <f t="shared" si="8"/>
        <v>0.14694000000000002</v>
      </c>
      <c r="Z6527" s="38">
        <f t="shared" si="8"/>
        <v>0.14675700000000003</v>
      </c>
      <c r="AA6527" s="38">
        <f t="shared" si="8"/>
        <v>0.14659900000000003</v>
      </c>
      <c r="AB6527" s="38">
        <f t="shared" si="8"/>
        <v>0.14646399999999998</v>
      </c>
      <c r="AC6527" s="38">
        <f t="shared" si="8"/>
        <v>0.14634800000000003</v>
      </c>
      <c r="AD6527" s="38">
        <f t="shared" si="8"/>
        <v>0.14624900000000002</v>
      </c>
      <c r="AE6527" s="38">
        <f t="shared" si="8"/>
        <v>0.14616400000000002</v>
      </c>
      <c r="AF6527" s="38">
        <f t="shared" si="8"/>
        <v>0.14608399999999999</v>
      </c>
      <c r="AG6527" s="38">
        <f t="shared" si="8"/>
        <v>0.14589400000000002</v>
      </c>
      <c r="AH6527" s="38">
        <f t="shared" si="3"/>
        <v>0.14589400000000002</v>
      </c>
      <c r="AJ6527">
        <f t="shared" si="4"/>
        <v>0.12702691666666666</v>
      </c>
      <c r="AK6527">
        <f t="shared" si="1"/>
        <v>0.11576400000000001</v>
      </c>
      <c r="AM6527" s="10">
        <f t="shared" si="5"/>
        <v>1.126291666666665E-2</v>
      </c>
    </row>
    <row r="6528" spans="1:39" x14ac:dyDescent="0.35">
      <c r="A6528" s="38"/>
      <c r="B6528" s="38"/>
      <c r="C6528" s="38">
        <v>1990</v>
      </c>
      <c r="D6528" s="38">
        <f t="shared" ref="D6528:AG6528" si="9">D6368-D6488</f>
        <v>0</v>
      </c>
      <c r="E6528" s="38">
        <f t="shared" si="9"/>
        <v>1.8589999999999995E-3</v>
      </c>
      <c r="F6528" s="38">
        <f t="shared" si="9"/>
        <v>7.8769999999999951E-3</v>
      </c>
      <c r="G6528" s="38">
        <f t="shared" si="9"/>
        <v>2.1998000000000018E-2</v>
      </c>
      <c r="H6528" s="38">
        <f t="shared" si="9"/>
        <v>4.6204000000000023E-2</v>
      </c>
      <c r="I6528" s="38">
        <f t="shared" si="9"/>
        <v>7.6066000000000022E-2</v>
      </c>
      <c r="J6528" s="38">
        <f t="shared" si="9"/>
        <v>0.10424800000000001</v>
      </c>
      <c r="K6528" s="38">
        <f t="shared" si="9"/>
        <v>0.12571900000000003</v>
      </c>
      <c r="L6528" s="38">
        <f t="shared" si="9"/>
        <v>0.13934400000000002</v>
      </c>
      <c r="M6528" s="38">
        <f t="shared" si="9"/>
        <v>0.14681100000000002</v>
      </c>
      <c r="N6528" s="38">
        <f t="shared" si="9"/>
        <v>0.15037800000000001</v>
      </c>
      <c r="O6528" s="38">
        <f t="shared" si="9"/>
        <v>0.15174900000000002</v>
      </c>
      <c r="P6528" s="38">
        <f t="shared" si="9"/>
        <v>0.15200400000000003</v>
      </c>
      <c r="Q6528" s="38">
        <f t="shared" si="9"/>
        <v>0.15176000000000001</v>
      </c>
      <c r="R6528" s="38">
        <f t="shared" si="9"/>
        <v>0.15133000000000002</v>
      </c>
      <c r="S6528" s="38">
        <f t="shared" si="9"/>
        <v>0.15085999999999999</v>
      </c>
      <c r="T6528" s="38">
        <f t="shared" si="9"/>
        <v>0.15041100000000002</v>
      </c>
      <c r="U6528" s="38">
        <f t="shared" si="9"/>
        <v>0.15000600000000003</v>
      </c>
      <c r="V6528" s="38">
        <f t="shared" si="9"/>
        <v>0.14965000000000001</v>
      </c>
      <c r="W6528" s="38">
        <f t="shared" si="9"/>
        <v>0.149341</v>
      </c>
      <c r="X6528" s="38">
        <f t="shared" si="9"/>
        <v>0.14907500000000001</v>
      </c>
      <c r="Y6528" s="38">
        <f t="shared" si="9"/>
        <v>0.14884600000000003</v>
      </c>
      <c r="Z6528" s="38">
        <f t="shared" si="9"/>
        <v>0.14865</v>
      </c>
      <c r="AA6528" s="38">
        <f t="shared" si="9"/>
        <v>0.14848100000000003</v>
      </c>
      <c r="AB6528" s="38">
        <f t="shared" si="9"/>
        <v>0.148337</v>
      </c>
      <c r="AC6528" s="38">
        <f t="shared" si="9"/>
        <v>0.14821299999999998</v>
      </c>
      <c r="AD6528" s="38">
        <f t="shared" si="9"/>
        <v>0.14810600000000002</v>
      </c>
      <c r="AE6528" s="38">
        <f t="shared" si="9"/>
        <v>0.14801500000000001</v>
      </c>
      <c r="AF6528" s="38">
        <f t="shared" si="9"/>
        <v>0.14793000000000001</v>
      </c>
      <c r="AG6528" s="38">
        <f t="shared" si="9"/>
        <v>0.14772600000000002</v>
      </c>
      <c r="AH6528" s="38">
        <f t="shared" si="3"/>
        <v>0.14772600000000002</v>
      </c>
      <c r="AJ6528">
        <f t="shared" si="4"/>
        <v>0.12887275000000001</v>
      </c>
      <c r="AK6528">
        <f t="shared" si="1"/>
        <v>0.124721</v>
      </c>
      <c r="AM6528" s="10">
        <f t="shared" si="5"/>
        <v>4.1517500000000096E-3</v>
      </c>
    </row>
    <row r="6529" spans="1:39" x14ac:dyDescent="0.35">
      <c r="A6529" s="38"/>
      <c r="B6529" s="38"/>
      <c r="C6529" s="38">
        <v>1991</v>
      </c>
      <c r="D6529" s="38">
        <f t="shared" ref="D6529:AG6529" si="10">D6369-D6489</f>
        <v>0</v>
      </c>
      <c r="E6529" s="38">
        <f t="shared" si="10"/>
        <v>2.1899999999999975E-3</v>
      </c>
      <c r="F6529" s="38">
        <f t="shared" si="10"/>
        <v>9.0960000000000207E-3</v>
      </c>
      <c r="G6529" s="38">
        <f t="shared" si="10"/>
        <v>2.5249000000000021E-2</v>
      </c>
      <c r="H6529" s="38">
        <f t="shared" si="10"/>
        <v>5.322300000000002E-2</v>
      </c>
      <c r="I6529" s="38">
        <f t="shared" si="10"/>
        <v>8.7901000000000007E-2</v>
      </c>
      <c r="J6529" s="38">
        <f t="shared" si="10"/>
        <v>0.12014400000000003</v>
      </c>
      <c r="K6529" s="38">
        <f t="shared" si="10"/>
        <v>0.14451800000000004</v>
      </c>
      <c r="L6529" s="38">
        <f t="shared" si="10"/>
        <v>0.16017999999999999</v>
      </c>
      <c r="M6529" s="38">
        <f t="shared" si="10"/>
        <v>0.16894900000000002</v>
      </c>
      <c r="N6529" s="38">
        <f t="shared" si="10"/>
        <v>0.17320400000000002</v>
      </c>
      <c r="O6529" s="38">
        <f t="shared" si="10"/>
        <v>0.17483199999999999</v>
      </c>
      <c r="P6529" s="38">
        <f t="shared" si="10"/>
        <v>0.17509800000000003</v>
      </c>
      <c r="Q6529" s="38">
        <f t="shared" si="10"/>
        <v>0.17475000000000002</v>
      </c>
      <c r="R6529" s="38">
        <f t="shared" si="10"/>
        <v>0.174176</v>
      </c>
      <c r="S6529" s="38">
        <f t="shared" si="10"/>
        <v>0.17355599999999999</v>
      </c>
      <c r="T6529" s="38">
        <f t="shared" si="10"/>
        <v>0.17296800000000001</v>
      </c>
      <c r="U6529" s="38">
        <f t="shared" si="10"/>
        <v>0.17243700000000001</v>
      </c>
      <c r="V6529" s="38">
        <f t="shared" si="10"/>
        <v>0.17197099999999998</v>
      </c>
      <c r="W6529" s="38">
        <f t="shared" si="10"/>
        <v>0.17156700000000003</v>
      </c>
      <c r="X6529" s="38">
        <f t="shared" si="10"/>
        <v>0.17121799999999998</v>
      </c>
      <c r="Y6529" s="38">
        <f t="shared" si="10"/>
        <v>0.17091899999999999</v>
      </c>
      <c r="Z6529" s="38">
        <f t="shared" si="10"/>
        <v>0.17066200000000004</v>
      </c>
      <c r="AA6529" s="38">
        <f t="shared" si="10"/>
        <v>0.17044199999999998</v>
      </c>
      <c r="AB6529" s="38">
        <f t="shared" si="10"/>
        <v>0.17025299999999999</v>
      </c>
      <c r="AC6529" s="38">
        <f t="shared" si="10"/>
        <v>0.17009099999999999</v>
      </c>
      <c r="AD6529" s="38">
        <f t="shared" si="10"/>
        <v>0.16995199999999999</v>
      </c>
      <c r="AE6529" s="38">
        <f t="shared" si="10"/>
        <v>0.16983300000000001</v>
      </c>
      <c r="AF6529" s="38">
        <f t="shared" si="10"/>
        <v>0.16972100000000001</v>
      </c>
      <c r="AG6529" s="38">
        <f t="shared" si="10"/>
        <v>0.16945500000000002</v>
      </c>
      <c r="AH6529" s="38">
        <f t="shared" si="3"/>
        <v>0.16945500000000002</v>
      </c>
      <c r="AJ6529">
        <f t="shared" si="4"/>
        <v>0.14837758333333331</v>
      </c>
      <c r="AK6529">
        <f t="shared" si="1"/>
        <v>0.101683</v>
      </c>
      <c r="AM6529" s="10">
        <f t="shared" si="5"/>
        <v>4.6694583333333317E-2</v>
      </c>
    </row>
    <row r="6530" spans="1:39" x14ac:dyDescent="0.35">
      <c r="A6530" s="38"/>
      <c r="B6530" s="38"/>
      <c r="C6530" s="38">
        <v>1992</v>
      </c>
      <c r="D6530" s="38">
        <f t="shared" ref="D6530:AG6530" si="11">D6370-D6490</f>
        <v>0</v>
      </c>
      <c r="E6530" s="38">
        <f t="shared" si="11"/>
        <v>2.357999999999999E-3</v>
      </c>
      <c r="F6530" s="38">
        <f t="shared" si="11"/>
        <v>9.4310000000000227E-3</v>
      </c>
      <c r="G6530" s="38">
        <f t="shared" si="11"/>
        <v>2.5307999999999997E-2</v>
      </c>
      <c r="H6530" s="38">
        <f t="shared" si="11"/>
        <v>5.2190000000000014E-2</v>
      </c>
      <c r="I6530" s="38">
        <f t="shared" si="11"/>
        <v>8.5714000000000012E-2</v>
      </c>
      <c r="J6530" s="38">
        <f t="shared" si="11"/>
        <v>0.11805100000000002</v>
      </c>
      <c r="K6530" s="38">
        <f t="shared" si="11"/>
        <v>0.14356099999999999</v>
      </c>
      <c r="L6530" s="38">
        <f t="shared" si="11"/>
        <v>0.16062100000000001</v>
      </c>
      <c r="M6530" s="38">
        <f t="shared" si="11"/>
        <v>0.17062900000000003</v>
      </c>
      <c r="N6530" s="38">
        <f t="shared" si="11"/>
        <v>0.17585000000000001</v>
      </c>
      <c r="O6530" s="38">
        <f t="shared" si="11"/>
        <v>0.178201</v>
      </c>
      <c r="P6530" s="38">
        <f t="shared" si="11"/>
        <v>0.17902099999999999</v>
      </c>
      <c r="Q6530" s="38">
        <f t="shared" si="11"/>
        <v>0.17911199999999999</v>
      </c>
      <c r="R6530" s="38">
        <f t="shared" si="11"/>
        <v>0.17889900000000003</v>
      </c>
      <c r="S6530" s="38">
        <f t="shared" si="11"/>
        <v>0.17858299999999999</v>
      </c>
      <c r="T6530" s="38">
        <f t="shared" si="11"/>
        <v>0.17825200000000002</v>
      </c>
      <c r="U6530" s="38">
        <f t="shared" si="11"/>
        <v>0.17793999999999999</v>
      </c>
      <c r="V6530" s="38">
        <f t="shared" si="11"/>
        <v>0.17766100000000001</v>
      </c>
      <c r="W6530" s="38">
        <f t="shared" si="11"/>
        <v>0.17741600000000002</v>
      </c>
      <c r="X6530" s="38">
        <f t="shared" si="11"/>
        <v>0.177203</v>
      </c>
      <c r="Y6530" s="38">
        <f t="shared" si="11"/>
        <v>0.17702000000000001</v>
      </c>
      <c r="Z6530" s="38">
        <f t="shared" si="11"/>
        <v>0.17686200000000002</v>
      </c>
      <c r="AA6530" s="38">
        <f t="shared" si="11"/>
        <v>0.17672700000000002</v>
      </c>
      <c r="AB6530" s="38">
        <f t="shared" si="11"/>
        <v>0.17660999999999999</v>
      </c>
      <c r="AC6530" s="38">
        <f t="shared" si="11"/>
        <v>0.17651</v>
      </c>
      <c r="AD6530" s="38">
        <f t="shared" si="11"/>
        <v>0.17642400000000003</v>
      </c>
      <c r="AE6530" s="38">
        <f t="shared" si="11"/>
        <v>0.17635000000000001</v>
      </c>
      <c r="AF6530" s="38">
        <f t="shared" si="11"/>
        <v>0.17628100000000002</v>
      </c>
      <c r="AG6530" s="38">
        <f t="shared" si="11"/>
        <v>0.176118</v>
      </c>
      <c r="AH6530" s="38">
        <f t="shared" si="3"/>
        <v>0.176118</v>
      </c>
      <c r="AJ6530">
        <f t="shared" si="4"/>
        <v>0.150036</v>
      </c>
      <c r="AK6530">
        <f t="shared" si="1"/>
        <v>9.4407699999999997E-2</v>
      </c>
      <c r="AM6530" s="10">
        <f t="shared" si="5"/>
        <v>5.5628300000000006E-2</v>
      </c>
    </row>
    <row r="6531" spans="1:39" x14ac:dyDescent="0.35">
      <c r="A6531" s="38"/>
      <c r="B6531" s="38"/>
      <c r="C6531" s="38">
        <v>1993</v>
      </c>
      <c r="D6531" s="38">
        <f t="shared" ref="D6531:AG6531" si="12">D6371-D6491</f>
        <v>0</v>
      </c>
      <c r="E6531" s="38">
        <f t="shared" si="12"/>
        <v>2.1740000000000093E-3</v>
      </c>
      <c r="F6531" s="38">
        <f t="shared" si="12"/>
        <v>8.8270000000000015E-3</v>
      </c>
      <c r="G6531" s="38">
        <f t="shared" si="12"/>
        <v>2.396100000000001E-2</v>
      </c>
      <c r="H6531" s="38">
        <f t="shared" si="12"/>
        <v>4.9987000000000004E-2</v>
      </c>
      <c r="I6531" s="38">
        <f t="shared" si="12"/>
        <v>8.2677E-2</v>
      </c>
      <c r="J6531" s="38">
        <f t="shared" si="12"/>
        <v>0.11376000000000003</v>
      </c>
      <c r="K6531" s="38">
        <f t="shared" si="12"/>
        <v>0.13779400000000003</v>
      </c>
      <c r="L6531" s="38">
        <f t="shared" si="12"/>
        <v>0.15359400000000001</v>
      </c>
      <c r="M6531" s="38">
        <f t="shared" si="12"/>
        <v>0.162713</v>
      </c>
      <c r="N6531" s="38">
        <f t="shared" si="12"/>
        <v>0.16738999999999998</v>
      </c>
      <c r="O6531" s="38">
        <f t="shared" si="12"/>
        <v>0.16944799999999999</v>
      </c>
      <c r="P6531" s="38">
        <f t="shared" si="12"/>
        <v>0.170124</v>
      </c>
      <c r="Q6531" s="38">
        <f t="shared" si="12"/>
        <v>0.17015000000000002</v>
      </c>
      <c r="R6531" s="38">
        <f t="shared" si="12"/>
        <v>0.16990900000000003</v>
      </c>
      <c r="S6531" s="38">
        <f t="shared" si="12"/>
        <v>0.16958099999999998</v>
      </c>
      <c r="T6531" s="38">
        <f t="shared" si="12"/>
        <v>0.16924500000000003</v>
      </c>
      <c r="U6531" s="38">
        <f t="shared" si="12"/>
        <v>0.168933</v>
      </c>
      <c r="V6531" s="38">
        <f t="shared" si="12"/>
        <v>0.16865400000000003</v>
      </c>
      <c r="W6531" s="38">
        <f t="shared" si="12"/>
        <v>0.16841</v>
      </c>
      <c r="X6531" s="38">
        <f t="shared" si="12"/>
        <v>0.16819899999999999</v>
      </c>
      <c r="Y6531" s="38">
        <f t="shared" si="12"/>
        <v>0.16801700000000003</v>
      </c>
      <c r="Z6531" s="38">
        <f t="shared" si="12"/>
        <v>0.16786000000000001</v>
      </c>
      <c r="AA6531" s="38">
        <f t="shared" si="12"/>
        <v>0.16772500000000001</v>
      </c>
      <c r="AB6531" s="38">
        <f t="shared" si="12"/>
        <v>0.16760999999999998</v>
      </c>
      <c r="AC6531" s="38">
        <f t="shared" si="12"/>
        <v>0.16750999999999999</v>
      </c>
      <c r="AD6531" s="38">
        <f t="shared" si="12"/>
        <v>0.16742499999999999</v>
      </c>
      <c r="AE6531" s="38">
        <f t="shared" si="12"/>
        <v>0.167352</v>
      </c>
      <c r="AF6531" s="38">
        <f t="shared" si="12"/>
        <v>0.16728399999999999</v>
      </c>
      <c r="AG6531" s="38">
        <f t="shared" si="12"/>
        <v>0.16712199999999999</v>
      </c>
      <c r="AH6531" s="38">
        <f t="shared" si="3"/>
        <v>0.16712199999999999</v>
      </c>
      <c r="AJ6531">
        <f t="shared" si="4"/>
        <v>0.14309391666666668</v>
      </c>
      <c r="AK6531">
        <f t="shared" si="1"/>
        <v>6.6409300000000004E-2</v>
      </c>
      <c r="AM6531" s="10">
        <f t="shared" si="5"/>
        <v>7.6684616666666677E-2</v>
      </c>
    </row>
    <row r="6532" spans="1:39" x14ac:dyDescent="0.35">
      <c r="A6532" s="38"/>
      <c r="B6532" s="38"/>
      <c r="C6532" s="38">
        <v>1994</v>
      </c>
      <c r="D6532" s="38">
        <f t="shared" ref="D6532:AG6532" si="13">D6372-D6492</f>
        <v>0</v>
      </c>
      <c r="E6532" s="38">
        <f t="shared" si="13"/>
        <v>1.6790000000000138E-3</v>
      </c>
      <c r="F6532" s="38">
        <f t="shared" si="13"/>
        <v>7.5080000000000147E-3</v>
      </c>
      <c r="G6532" s="38">
        <f t="shared" si="13"/>
        <v>2.1933000000000036E-2</v>
      </c>
      <c r="H6532" s="38">
        <f t="shared" si="13"/>
        <v>4.7704000000000024E-2</v>
      </c>
      <c r="I6532" s="38">
        <f t="shared" si="13"/>
        <v>7.9558999999999991E-2</v>
      </c>
      <c r="J6532" s="38">
        <f t="shared" si="13"/>
        <v>0.10782999999999998</v>
      </c>
      <c r="K6532" s="38">
        <f t="shared" si="13"/>
        <v>0.12788300000000002</v>
      </c>
      <c r="L6532" s="38">
        <f t="shared" si="13"/>
        <v>0.13987100000000002</v>
      </c>
      <c r="M6532" s="38">
        <f t="shared" si="13"/>
        <v>0.14597599999999999</v>
      </c>
      <c r="N6532" s="38">
        <f t="shared" si="13"/>
        <v>0.14851700000000001</v>
      </c>
      <c r="O6532" s="38">
        <f t="shared" si="13"/>
        <v>0.14913500000000002</v>
      </c>
      <c r="P6532" s="38">
        <f t="shared" si="13"/>
        <v>0.14882200000000001</v>
      </c>
      <c r="Q6532" s="38">
        <f t="shared" si="13"/>
        <v>0.14812999999999998</v>
      </c>
      <c r="R6532" s="38">
        <f t="shared" si="13"/>
        <v>0.14733299999999999</v>
      </c>
      <c r="S6532" s="38">
        <f t="shared" si="13"/>
        <v>0.14655600000000002</v>
      </c>
      <c r="T6532" s="38">
        <f t="shared" si="13"/>
        <v>0.145847</v>
      </c>
      <c r="U6532" s="38">
        <f t="shared" si="13"/>
        <v>0.14522099999999999</v>
      </c>
      <c r="V6532" s="38">
        <f t="shared" si="13"/>
        <v>0.144677</v>
      </c>
      <c r="W6532" s="38">
        <f t="shared" si="13"/>
        <v>0.14420700000000003</v>
      </c>
      <c r="X6532" s="38">
        <f t="shared" si="13"/>
        <v>0.14380399999999999</v>
      </c>
      <c r="Y6532" s="38">
        <f t="shared" si="13"/>
        <v>0.143459</v>
      </c>
      <c r="Z6532" s="38">
        <f t="shared" si="13"/>
        <v>0.14316200000000001</v>
      </c>
      <c r="AA6532" s="38">
        <f t="shared" si="13"/>
        <v>0.14290900000000001</v>
      </c>
      <c r="AB6532" s="38">
        <f t="shared" si="13"/>
        <v>0.14269100000000001</v>
      </c>
      <c r="AC6532" s="38">
        <f t="shared" si="13"/>
        <v>0.14250499999999999</v>
      </c>
      <c r="AD6532" s="38">
        <f t="shared" si="13"/>
        <v>0.142345</v>
      </c>
      <c r="AE6532" s="38">
        <f t="shared" si="13"/>
        <v>0.142208</v>
      </c>
      <c r="AF6532" s="38">
        <f t="shared" si="13"/>
        <v>0.14207900000000001</v>
      </c>
      <c r="AG6532" s="38">
        <f t="shared" si="13"/>
        <v>0.14177299999999998</v>
      </c>
      <c r="AH6532" s="38">
        <f t="shared" si="3"/>
        <v>0.14177299999999998</v>
      </c>
      <c r="AJ6532">
        <f t="shared" si="4"/>
        <v>0.12810966666666668</v>
      </c>
      <c r="AK6532">
        <f t="shared" si="1"/>
        <v>8.7287100000000006E-2</v>
      </c>
      <c r="AM6532" s="10">
        <f t="shared" si="5"/>
        <v>4.0822566666666671E-2</v>
      </c>
    </row>
    <row r="6533" spans="1:39" x14ac:dyDescent="0.35">
      <c r="A6533" s="38"/>
      <c r="B6533" s="38"/>
      <c r="C6533" s="38">
        <v>1995</v>
      </c>
      <c r="D6533" s="38">
        <f t="shared" ref="D6533:AG6533" si="14">D6373-D6493</f>
        <v>0</v>
      </c>
      <c r="E6533" s="38">
        <f t="shared" si="14"/>
        <v>1.9389999999999963E-3</v>
      </c>
      <c r="F6533" s="38">
        <f t="shared" si="14"/>
        <v>8.4359999999999991E-3</v>
      </c>
      <c r="G6533" s="38">
        <f t="shared" si="14"/>
        <v>2.4280999999999997E-2</v>
      </c>
      <c r="H6533" s="38">
        <f t="shared" si="14"/>
        <v>5.2310000000000023E-2</v>
      </c>
      <c r="I6533" s="38">
        <f t="shared" si="14"/>
        <v>8.6774999999999991E-2</v>
      </c>
      <c r="J6533" s="38">
        <f t="shared" si="14"/>
        <v>0.11754100000000001</v>
      </c>
      <c r="K6533" s="38">
        <f t="shared" si="14"/>
        <v>0.139733</v>
      </c>
      <c r="L6533" s="38">
        <f t="shared" si="14"/>
        <v>0.15335799999999999</v>
      </c>
      <c r="M6533" s="38">
        <f t="shared" si="14"/>
        <v>0.16055000000000003</v>
      </c>
      <c r="N6533" s="38">
        <f t="shared" si="14"/>
        <v>0.16369500000000003</v>
      </c>
      <c r="O6533" s="38">
        <f t="shared" si="14"/>
        <v>0.164574</v>
      </c>
      <c r="P6533" s="38">
        <f t="shared" si="14"/>
        <v>0.16432400000000003</v>
      </c>
      <c r="Q6533" s="38">
        <f t="shared" si="14"/>
        <v>0.16359800000000002</v>
      </c>
      <c r="R6533" s="38">
        <f t="shared" si="14"/>
        <v>0.16272999999999999</v>
      </c>
      <c r="S6533" s="38">
        <f t="shared" si="14"/>
        <v>0.16187299999999999</v>
      </c>
      <c r="T6533" s="38">
        <f t="shared" si="14"/>
        <v>0.16108600000000001</v>
      </c>
      <c r="U6533" s="38">
        <f t="shared" si="14"/>
        <v>0.160389</v>
      </c>
      <c r="V6533" s="38">
        <f t="shared" si="14"/>
        <v>0.15978100000000001</v>
      </c>
      <c r="W6533" s="38">
        <f t="shared" si="14"/>
        <v>0.15925699999999998</v>
      </c>
      <c r="X6533" s="38">
        <f t="shared" si="14"/>
        <v>0.15880700000000003</v>
      </c>
      <c r="Y6533" s="38">
        <f t="shared" si="14"/>
        <v>0.15842100000000003</v>
      </c>
      <c r="Z6533" s="38">
        <f t="shared" si="14"/>
        <v>0.15809000000000001</v>
      </c>
      <c r="AA6533" s="38">
        <f t="shared" si="14"/>
        <v>0.157806</v>
      </c>
      <c r="AB6533" s="38">
        <f t="shared" si="14"/>
        <v>0.15756300000000001</v>
      </c>
      <c r="AC6533" s="38">
        <f t="shared" si="14"/>
        <v>0.15735399999999999</v>
      </c>
      <c r="AD6533" s="38">
        <f t="shared" si="14"/>
        <v>0.15717599999999998</v>
      </c>
      <c r="AE6533" s="38">
        <f t="shared" si="14"/>
        <v>0.15702199999999999</v>
      </c>
      <c r="AF6533" s="38">
        <f t="shared" si="14"/>
        <v>0.15687899999999999</v>
      </c>
      <c r="AG6533" s="38">
        <f t="shared" si="14"/>
        <v>0.15653699999999998</v>
      </c>
      <c r="AH6533" s="38">
        <f t="shared" si="3"/>
        <v>0.15653699999999998</v>
      </c>
      <c r="AJ6533">
        <f t="shared" si="4"/>
        <v>0.14092175000000001</v>
      </c>
      <c r="AK6533">
        <f t="shared" si="1"/>
        <v>0.109308</v>
      </c>
      <c r="AM6533" s="10">
        <f t="shared" si="5"/>
        <v>3.161375000000001E-2</v>
      </c>
    </row>
    <row r="6534" spans="1:39" x14ac:dyDescent="0.35">
      <c r="A6534" s="38"/>
      <c r="B6534" s="38"/>
      <c r="C6534" s="38">
        <v>1996</v>
      </c>
      <c r="D6534" s="38">
        <f t="shared" ref="D6534:AG6534" si="15">D6374-D6494</f>
        <v>0</v>
      </c>
      <c r="E6534" s="38">
        <f t="shared" si="15"/>
        <v>3.1370000000000009E-3</v>
      </c>
      <c r="F6534" s="38">
        <f t="shared" si="15"/>
        <v>1.2193000000000009E-2</v>
      </c>
      <c r="G6534" s="38">
        <f t="shared" si="15"/>
        <v>3.2313000000000036E-2</v>
      </c>
      <c r="H6534" s="38">
        <f t="shared" si="15"/>
        <v>6.6615000000000035E-2</v>
      </c>
      <c r="I6534" s="38">
        <f t="shared" si="15"/>
        <v>0.109983</v>
      </c>
      <c r="J6534" s="38">
        <f t="shared" si="15"/>
        <v>0.15202100000000002</v>
      </c>
      <c r="K6534" s="38">
        <f t="shared" si="15"/>
        <v>0.18526399999999998</v>
      </c>
      <c r="L6534" s="38">
        <f t="shared" si="15"/>
        <v>0.20778099999999999</v>
      </c>
      <c r="M6534" s="38">
        <f t="shared" si="15"/>
        <v>0.22125800000000001</v>
      </c>
      <c r="N6534" s="38">
        <f t="shared" si="15"/>
        <v>0.22838700000000001</v>
      </c>
      <c r="O6534" s="38">
        <f t="shared" si="15"/>
        <v>0.23158600000000001</v>
      </c>
      <c r="P6534" s="38">
        <f t="shared" si="15"/>
        <v>0.23264600000000002</v>
      </c>
      <c r="Q6534" s="38">
        <f t="shared" si="15"/>
        <v>0.232684</v>
      </c>
      <c r="R6534" s="38">
        <f t="shared" si="15"/>
        <v>0.23229900000000003</v>
      </c>
      <c r="S6534" s="38">
        <f t="shared" si="15"/>
        <v>0.23177599999999998</v>
      </c>
      <c r="T6534" s="38">
        <f t="shared" si="15"/>
        <v>0.23124</v>
      </c>
      <c r="U6534" s="38">
        <f t="shared" si="15"/>
        <v>0.23074100000000003</v>
      </c>
      <c r="V6534" s="38">
        <f t="shared" si="15"/>
        <v>0.230296</v>
      </c>
      <c r="W6534" s="38">
        <f t="shared" si="15"/>
        <v>0.229906</v>
      </c>
      <c r="X6534" s="38">
        <f t="shared" si="15"/>
        <v>0.22956799999999999</v>
      </c>
      <c r="Y6534" s="38">
        <f t="shared" si="15"/>
        <v>0.22927700000000001</v>
      </c>
      <c r="Z6534" s="38">
        <f t="shared" si="15"/>
        <v>0.22902700000000004</v>
      </c>
      <c r="AA6534" s="38">
        <f t="shared" si="15"/>
        <v>0.22881099999999999</v>
      </c>
      <c r="AB6534" s="38">
        <f t="shared" si="15"/>
        <v>0.22862700000000002</v>
      </c>
      <c r="AC6534" s="38">
        <f t="shared" si="15"/>
        <v>0.228468</v>
      </c>
      <c r="AD6534" s="38">
        <f t="shared" si="15"/>
        <v>0.22833200000000003</v>
      </c>
      <c r="AE6534" s="38">
        <f t="shared" si="15"/>
        <v>0.228215</v>
      </c>
      <c r="AF6534" s="38">
        <f t="shared" si="15"/>
        <v>0.22810600000000003</v>
      </c>
      <c r="AG6534" s="38">
        <f t="shared" si="15"/>
        <v>0.22784799999999999</v>
      </c>
      <c r="AH6534" s="38">
        <f t="shared" si="3"/>
        <v>0.22784799999999999</v>
      </c>
      <c r="AJ6534">
        <f t="shared" si="4"/>
        <v>0.19435833333333333</v>
      </c>
      <c r="AK6534">
        <f t="shared" si="1"/>
        <v>0.14341000000000001</v>
      </c>
      <c r="AM6534" s="10">
        <f t="shared" si="5"/>
        <v>5.0948333333333318E-2</v>
      </c>
    </row>
    <row r="6535" spans="1:39" x14ac:dyDescent="0.35">
      <c r="A6535" s="38"/>
      <c r="B6535" s="38"/>
      <c r="C6535" s="38">
        <v>1997</v>
      </c>
      <c r="D6535" s="38">
        <f t="shared" ref="D6535:AG6535" si="16">D6375-D6495</f>
        <v>0</v>
      </c>
      <c r="E6535" s="38">
        <f t="shared" si="16"/>
        <v>2.8170000000000139E-3</v>
      </c>
      <c r="F6535" s="38">
        <f t="shared" si="16"/>
        <v>1.1251999999999984E-2</v>
      </c>
      <c r="G6535" s="38">
        <f t="shared" si="16"/>
        <v>3.0496999999999996E-2</v>
      </c>
      <c r="H6535" s="38">
        <f t="shared" si="16"/>
        <v>6.3564999999999983E-2</v>
      </c>
      <c r="I6535" s="38">
        <f t="shared" si="16"/>
        <v>0.10491500000000004</v>
      </c>
      <c r="J6535" s="38">
        <f t="shared" si="16"/>
        <v>0.14415100000000003</v>
      </c>
      <c r="K6535" s="38">
        <f t="shared" si="16"/>
        <v>0.17450199999999999</v>
      </c>
      <c r="L6535" s="38">
        <f t="shared" si="16"/>
        <v>0.19458599999999998</v>
      </c>
      <c r="M6535" s="38">
        <f t="shared" si="16"/>
        <v>0.206266</v>
      </c>
      <c r="N6535" s="38">
        <f t="shared" si="16"/>
        <v>0.21219500000000002</v>
      </c>
      <c r="O6535" s="38">
        <f t="shared" si="16"/>
        <v>0.214642</v>
      </c>
      <c r="P6535" s="38">
        <f t="shared" si="16"/>
        <v>0.215229</v>
      </c>
      <c r="Q6535" s="38">
        <f t="shared" si="16"/>
        <v>0.21495300000000001</v>
      </c>
      <c r="R6535" s="38">
        <f t="shared" si="16"/>
        <v>0.214341</v>
      </c>
      <c r="S6535" s="38">
        <f t="shared" si="16"/>
        <v>0.21364300000000003</v>
      </c>
      <c r="T6535" s="38">
        <f t="shared" si="16"/>
        <v>0.21296599999999999</v>
      </c>
      <c r="U6535" s="38">
        <f t="shared" si="16"/>
        <v>0.21234999999999998</v>
      </c>
      <c r="V6535" s="38">
        <f t="shared" si="16"/>
        <v>0.21180700000000002</v>
      </c>
      <c r="W6535" s="38">
        <f t="shared" si="16"/>
        <v>0.211335</v>
      </c>
      <c r="X6535" s="38">
        <f t="shared" si="16"/>
        <v>0.21092700000000003</v>
      </c>
      <c r="Y6535" s="38">
        <f t="shared" si="16"/>
        <v>0.21057700000000001</v>
      </c>
      <c r="Z6535" s="38">
        <f t="shared" si="16"/>
        <v>0.21027600000000002</v>
      </c>
      <c r="AA6535" s="38">
        <f t="shared" si="16"/>
        <v>0.21001700000000001</v>
      </c>
      <c r="AB6535" s="38">
        <f t="shared" si="16"/>
        <v>0.20979500000000001</v>
      </c>
      <c r="AC6535" s="38">
        <f t="shared" si="16"/>
        <v>0.20960499999999999</v>
      </c>
      <c r="AD6535" s="38">
        <f t="shared" si="16"/>
        <v>0.20944200000000002</v>
      </c>
      <c r="AE6535" s="38">
        <f t="shared" si="16"/>
        <v>0.20930199999999999</v>
      </c>
      <c r="AF6535" s="38">
        <f t="shared" si="16"/>
        <v>0.209171</v>
      </c>
      <c r="AG6535" s="38">
        <f t="shared" si="16"/>
        <v>0.20886199999999999</v>
      </c>
      <c r="AH6535" s="38">
        <f t="shared" si="3"/>
        <v>0.20886199999999999</v>
      </c>
      <c r="AJ6535">
        <f t="shared" si="4"/>
        <v>0.18108233333333335</v>
      </c>
      <c r="AK6535">
        <f t="shared" si="1"/>
        <v>0.147478</v>
      </c>
      <c r="AM6535" s="10">
        <f t="shared" si="5"/>
        <v>3.3604333333333347E-2</v>
      </c>
    </row>
    <row r="6536" spans="1:39" x14ac:dyDescent="0.35">
      <c r="A6536" s="38"/>
      <c r="B6536" s="38"/>
      <c r="C6536" s="38">
        <v>1998</v>
      </c>
      <c r="D6536" s="38">
        <f t="shared" ref="D6536:AG6536" si="17">D6376-D6496</f>
        <v>0</v>
      </c>
      <c r="E6536" s="38">
        <f t="shared" si="17"/>
        <v>2.7330000000000132E-3</v>
      </c>
      <c r="F6536" s="38">
        <f t="shared" si="17"/>
        <v>1.0813000000000017E-2</v>
      </c>
      <c r="G6536" s="38">
        <f t="shared" si="17"/>
        <v>2.9002000000000028E-2</v>
      </c>
      <c r="H6536" s="38">
        <f t="shared" si="17"/>
        <v>6.0348000000000013E-2</v>
      </c>
      <c r="I6536" s="38">
        <f t="shared" si="17"/>
        <v>0.10031299999999999</v>
      </c>
      <c r="J6536" s="38">
        <f t="shared" si="17"/>
        <v>0.13897900000000002</v>
      </c>
      <c r="K6536" s="38">
        <f t="shared" si="17"/>
        <v>0.16912300000000002</v>
      </c>
      <c r="L6536" s="38">
        <f t="shared" si="17"/>
        <v>0.18909900000000002</v>
      </c>
      <c r="M6536" s="38">
        <f t="shared" si="17"/>
        <v>0.20078699999999999</v>
      </c>
      <c r="N6536" s="38">
        <f t="shared" si="17"/>
        <v>0.20684800000000003</v>
      </c>
      <c r="O6536" s="38">
        <f t="shared" si="17"/>
        <v>0.20951200000000003</v>
      </c>
      <c r="P6536" s="38">
        <f t="shared" si="17"/>
        <v>0.21035399999999999</v>
      </c>
      <c r="Q6536" s="38">
        <f t="shared" si="17"/>
        <v>0.21033299999999999</v>
      </c>
      <c r="R6536" s="38">
        <f t="shared" si="17"/>
        <v>0.20996100000000001</v>
      </c>
      <c r="S6536" s="38">
        <f t="shared" si="17"/>
        <v>0.20947900000000003</v>
      </c>
      <c r="T6536" s="38">
        <f t="shared" si="17"/>
        <v>0.20899099999999998</v>
      </c>
      <c r="U6536" s="38">
        <f t="shared" si="17"/>
        <v>0.20853900000000003</v>
      </c>
      <c r="V6536" s="38">
        <f t="shared" si="17"/>
        <v>0.20813700000000002</v>
      </c>
      <c r="W6536" s="38">
        <f t="shared" si="17"/>
        <v>0.20778600000000003</v>
      </c>
      <c r="X6536" s="38">
        <f t="shared" si="17"/>
        <v>0.207482</v>
      </c>
      <c r="Y6536" s="38">
        <f t="shared" si="17"/>
        <v>0.20722000000000002</v>
      </c>
      <c r="Z6536" s="38">
        <f t="shared" si="17"/>
        <v>0.20699499999999998</v>
      </c>
      <c r="AA6536" s="38">
        <f t="shared" si="17"/>
        <v>0.20680100000000001</v>
      </c>
      <c r="AB6536" s="38">
        <f t="shared" si="17"/>
        <v>0.20663500000000001</v>
      </c>
      <c r="AC6536" s="38">
        <f t="shared" si="17"/>
        <v>0.20649200000000001</v>
      </c>
      <c r="AD6536" s="38">
        <f t="shared" si="17"/>
        <v>0.20637</v>
      </c>
      <c r="AE6536" s="38">
        <f t="shared" si="17"/>
        <v>0.20626500000000003</v>
      </c>
      <c r="AF6536" s="38">
        <f t="shared" si="17"/>
        <v>0.20616699999999999</v>
      </c>
      <c r="AG6536" s="38">
        <f t="shared" si="17"/>
        <v>0.20593600000000001</v>
      </c>
      <c r="AH6536" s="38">
        <f t="shared" si="3"/>
        <v>0.20593600000000001</v>
      </c>
      <c r="AJ6536">
        <f t="shared" si="4"/>
        <v>0.17626133333333338</v>
      </c>
      <c r="AK6536">
        <f t="shared" si="1"/>
        <v>0.118759</v>
      </c>
      <c r="AM6536" s="10">
        <f t="shared" si="5"/>
        <v>5.7502333333333377E-2</v>
      </c>
    </row>
    <row r="6537" spans="1:39" x14ac:dyDescent="0.35">
      <c r="A6537" s="38"/>
      <c r="B6537" s="38"/>
      <c r="C6537" s="38">
        <v>1999</v>
      </c>
      <c r="D6537" s="38">
        <f t="shared" ref="D6537:AG6537" si="18">D6377-D6497</f>
        <v>0</v>
      </c>
      <c r="E6537" s="38">
        <f t="shared" si="18"/>
        <v>2.8400000000000092E-3</v>
      </c>
      <c r="F6537" s="38">
        <f t="shared" si="18"/>
        <v>1.120500000000002E-2</v>
      </c>
      <c r="G6537" s="38">
        <f t="shared" si="18"/>
        <v>3.0058000000000029E-2</v>
      </c>
      <c r="H6537" s="38">
        <f t="shared" si="18"/>
        <v>6.2883999999999995E-2</v>
      </c>
      <c r="I6537" s="38">
        <f t="shared" si="18"/>
        <v>0.10600999999999999</v>
      </c>
      <c r="J6537" s="38">
        <f t="shared" si="18"/>
        <v>0.14904699999999999</v>
      </c>
      <c r="K6537" s="38">
        <f t="shared" si="18"/>
        <v>0.18257800000000002</v>
      </c>
      <c r="L6537" s="38">
        <f t="shared" si="18"/>
        <v>0.20432400000000001</v>
      </c>
      <c r="M6537" s="38">
        <f t="shared" si="18"/>
        <v>0.21679999999999999</v>
      </c>
      <c r="N6537" s="38">
        <f t="shared" si="18"/>
        <v>0.22319</v>
      </c>
      <c r="O6537" s="38">
        <f t="shared" si="18"/>
        <v>0.225968</v>
      </c>
      <c r="P6537" s="38">
        <f t="shared" si="18"/>
        <v>0.226823</v>
      </c>
      <c r="Q6537" s="38">
        <f t="shared" si="18"/>
        <v>0.22677400000000003</v>
      </c>
      <c r="R6537" s="38">
        <f t="shared" si="18"/>
        <v>0.226358</v>
      </c>
      <c r="S6537" s="38">
        <f t="shared" si="18"/>
        <v>0.22582800000000003</v>
      </c>
      <c r="T6537" s="38">
        <f t="shared" si="18"/>
        <v>0.22529700000000003</v>
      </c>
      <c r="U6537" s="38">
        <f t="shared" si="18"/>
        <v>0.22480600000000001</v>
      </c>
      <c r="V6537" s="38">
        <f t="shared" si="18"/>
        <v>0.22436899999999999</v>
      </c>
      <c r="W6537" s="38">
        <f t="shared" si="18"/>
        <v>0.22398800000000002</v>
      </c>
      <c r="X6537" s="38">
        <f t="shared" si="18"/>
        <v>0.22365800000000002</v>
      </c>
      <c r="Y6537" s="38">
        <f t="shared" si="18"/>
        <v>0.22337299999999999</v>
      </c>
      <c r="Z6537" s="38">
        <f t="shared" si="18"/>
        <v>0.22312900000000002</v>
      </c>
      <c r="AA6537" s="38">
        <f t="shared" si="18"/>
        <v>0.22291900000000003</v>
      </c>
      <c r="AB6537" s="38">
        <f t="shared" si="18"/>
        <v>0.22273900000000002</v>
      </c>
      <c r="AC6537" s="38">
        <f t="shared" si="18"/>
        <v>0.22258500000000003</v>
      </c>
      <c r="AD6537" s="38">
        <f t="shared" si="18"/>
        <v>0.22245199999999998</v>
      </c>
      <c r="AE6537" s="38">
        <f t="shared" si="18"/>
        <v>0.22233800000000004</v>
      </c>
      <c r="AF6537" s="38">
        <f t="shared" si="18"/>
        <v>0.22223199999999999</v>
      </c>
      <c r="AG6537" s="38">
        <f t="shared" si="18"/>
        <v>0.22198200000000001</v>
      </c>
      <c r="AH6537" s="38">
        <f t="shared" si="3"/>
        <v>0.22198200000000001</v>
      </c>
      <c r="AJ6537">
        <f t="shared" si="4"/>
        <v>0.18971533333333332</v>
      </c>
      <c r="AK6537">
        <f t="shared" si="1"/>
        <v>0.109476</v>
      </c>
      <c r="AM6537" s="10">
        <f t="shared" si="5"/>
        <v>8.0239333333333315E-2</v>
      </c>
    </row>
    <row r="6538" spans="1:39" x14ac:dyDescent="0.35">
      <c r="A6538" s="38"/>
      <c r="B6538" s="38"/>
      <c r="C6538" s="38">
        <v>2000</v>
      </c>
      <c r="D6538" s="38">
        <f t="shared" ref="D6538:AG6538" si="19">D6378-D6498</f>
        <v>0</v>
      </c>
      <c r="E6538" s="38">
        <f t="shared" si="19"/>
        <v>2.8160000000000129E-3</v>
      </c>
      <c r="F6538" s="38">
        <f t="shared" si="19"/>
        <v>1.1026000000000036E-2</v>
      </c>
      <c r="G6538" s="38">
        <f t="shared" si="19"/>
        <v>2.9249999999999998E-2</v>
      </c>
      <c r="H6538" s="38">
        <f t="shared" si="19"/>
        <v>6.0016999999999987E-2</v>
      </c>
      <c r="I6538" s="38">
        <f t="shared" si="19"/>
        <v>9.8588999999999982E-2</v>
      </c>
      <c r="J6538" s="38">
        <f t="shared" si="19"/>
        <v>0.136183</v>
      </c>
      <c r="K6538" s="38">
        <f t="shared" si="19"/>
        <v>0.16613600000000001</v>
      </c>
      <c r="L6538" s="38">
        <f t="shared" si="19"/>
        <v>0.18642900000000001</v>
      </c>
      <c r="M6538" s="38">
        <f t="shared" si="19"/>
        <v>0.19852900000000001</v>
      </c>
      <c r="N6538" s="38">
        <f t="shared" si="19"/>
        <v>0.20492700000000003</v>
      </c>
      <c r="O6538" s="38">
        <f t="shared" si="19"/>
        <v>0.20783099999999999</v>
      </c>
      <c r="P6538" s="38">
        <f t="shared" si="19"/>
        <v>0.208843</v>
      </c>
      <c r="Q6538" s="38">
        <f t="shared" si="19"/>
        <v>0.20894800000000002</v>
      </c>
      <c r="R6538" s="38">
        <f t="shared" si="19"/>
        <v>0.20867400000000003</v>
      </c>
      <c r="S6538" s="38">
        <f t="shared" si="19"/>
        <v>0.20827200000000001</v>
      </c>
      <c r="T6538" s="38">
        <f t="shared" si="19"/>
        <v>0.20785100000000001</v>
      </c>
      <c r="U6538" s="38">
        <f t="shared" si="19"/>
        <v>0.207455</v>
      </c>
      <c r="V6538" s="38">
        <f t="shared" si="19"/>
        <v>0.20710100000000004</v>
      </c>
      <c r="W6538" s="38">
        <f t="shared" si="19"/>
        <v>0.20679000000000003</v>
      </c>
      <c r="X6538" s="38">
        <f t="shared" si="19"/>
        <v>0.20651999999999998</v>
      </c>
      <c r="Y6538" s="38">
        <f t="shared" si="19"/>
        <v>0.20628800000000003</v>
      </c>
      <c r="Z6538" s="38">
        <f t="shared" si="19"/>
        <v>0.20608799999999999</v>
      </c>
      <c r="AA6538" s="38">
        <f t="shared" si="19"/>
        <v>0.20591599999999999</v>
      </c>
      <c r="AB6538" s="38">
        <f t="shared" si="19"/>
        <v>0.20576800000000001</v>
      </c>
      <c r="AC6538" s="38">
        <f t="shared" si="19"/>
        <v>0.20564100000000002</v>
      </c>
      <c r="AD6538" s="38">
        <f t="shared" si="19"/>
        <v>0.20553199999999999</v>
      </c>
      <c r="AE6538" s="38">
        <f t="shared" si="19"/>
        <v>0.20543800000000001</v>
      </c>
      <c r="AF6538" s="38">
        <f t="shared" si="19"/>
        <v>0.20535100000000001</v>
      </c>
      <c r="AG6538" s="38">
        <f t="shared" si="19"/>
        <v>0.205146</v>
      </c>
      <c r="AH6538" s="38">
        <f t="shared" si="3"/>
        <v>0.205146</v>
      </c>
      <c r="AJ6538">
        <f t="shared" si="4"/>
        <v>0.17444816666666663</v>
      </c>
      <c r="AK6538">
        <f t="shared" si="1"/>
        <v>0.12829699999999999</v>
      </c>
      <c r="AM6538" s="10">
        <f t="shared" si="5"/>
        <v>4.6151166666666632E-2</v>
      </c>
    </row>
    <row r="6539" spans="1:39" x14ac:dyDescent="0.35">
      <c r="A6539" s="38"/>
      <c r="B6539" s="38"/>
      <c r="C6539" s="38">
        <v>2001</v>
      </c>
      <c r="D6539" s="38">
        <f t="shared" ref="D6539:AG6539" si="20">D6379-D6499</f>
        <v>0</v>
      </c>
      <c r="E6539" s="38">
        <f t="shared" si="20"/>
        <v>2.7640000000000164E-3</v>
      </c>
      <c r="F6539" s="38">
        <f t="shared" si="20"/>
        <v>1.088100000000003E-2</v>
      </c>
      <c r="G6539" s="38">
        <f t="shared" si="20"/>
        <v>2.8998000000000024E-2</v>
      </c>
      <c r="H6539" s="38">
        <f t="shared" si="20"/>
        <v>5.9711000000000014E-2</v>
      </c>
      <c r="I6539" s="38">
        <f t="shared" si="20"/>
        <v>9.848800000000002E-2</v>
      </c>
      <c r="J6539" s="38">
        <f t="shared" si="20"/>
        <v>0.136521</v>
      </c>
      <c r="K6539" s="38">
        <f t="shared" si="20"/>
        <v>0.16669100000000003</v>
      </c>
      <c r="L6539" s="38">
        <f t="shared" si="20"/>
        <v>0.186888</v>
      </c>
      <c r="M6539" s="38">
        <f t="shared" si="20"/>
        <v>0.19878499999999999</v>
      </c>
      <c r="N6539" s="38">
        <f t="shared" si="20"/>
        <v>0.20500400000000002</v>
      </c>
      <c r="O6539" s="38">
        <f t="shared" si="20"/>
        <v>0.20778099999999999</v>
      </c>
      <c r="P6539" s="38">
        <f t="shared" si="20"/>
        <v>0.20870500000000003</v>
      </c>
      <c r="Q6539" s="38">
        <f t="shared" si="20"/>
        <v>0.20874900000000002</v>
      </c>
      <c r="R6539" s="38">
        <f t="shared" si="20"/>
        <v>0.208428</v>
      </c>
      <c r="S6539" s="38">
        <f t="shared" si="20"/>
        <v>0.20798900000000003</v>
      </c>
      <c r="T6539" s="38">
        <f t="shared" si="20"/>
        <v>0.20753700000000003</v>
      </c>
      <c r="U6539" s="38">
        <f t="shared" si="20"/>
        <v>0.20711600000000002</v>
      </c>
      <c r="V6539" s="38">
        <f t="shared" si="20"/>
        <v>0.20674000000000003</v>
      </c>
      <c r="W6539" s="38">
        <f t="shared" si="20"/>
        <v>0.20641100000000001</v>
      </c>
      <c r="X6539" s="38">
        <f t="shared" si="20"/>
        <v>0.20612600000000003</v>
      </c>
      <c r="Y6539" s="38">
        <f t="shared" si="20"/>
        <v>0.20588000000000001</v>
      </c>
      <c r="Z6539" s="38">
        <f t="shared" si="20"/>
        <v>0.20566899999999999</v>
      </c>
      <c r="AA6539" s="38">
        <f t="shared" si="20"/>
        <v>0.20548700000000003</v>
      </c>
      <c r="AB6539" s="38">
        <f t="shared" si="20"/>
        <v>0.20533099999999999</v>
      </c>
      <c r="AC6539" s="38">
        <f t="shared" si="20"/>
        <v>0.20519700000000002</v>
      </c>
      <c r="AD6539" s="38">
        <f t="shared" si="20"/>
        <v>0.20508199999999999</v>
      </c>
      <c r="AE6539" s="38">
        <f t="shared" si="20"/>
        <v>0.20498300000000003</v>
      </c>
      <c r="AF6539" s="38">
        <f t="shared" si="20"/>
        <v>0.20489099999999999</v>
      </c>
      <c r="AG6539" s="38">
        <f t="shared" si="20"/>
        <v>0.20467299999999999</v>
      </c>
      <c r="AH6539" s="38">
        <f t="shared" si="3"/>
        <v>0.20467299999999999</v>
      </c>
      <c r="AJ6539">
        <f t="shared" si="4"/>
        <v>0.17447833333333337</v>
      </c>
      <c r="AK6539">
        <f t="shared" si="1"/>
        <v>0.104777</v>
      </c>
      <c r="AM6539" s="10">
        <f t="shared" si="5"/>
        <v>6.9701333333333379E-2</v>
      </c>
    </row>
    <row r="6540" spans="1:39" x14ac:dyDescent="0.35">
      <c r="A6540" s="38"/>
      <c r="B6540" s="38"/>
      <c r="C6540" s="38">
        <v>2002</v>
      </c>
      <c r="D6540" s="38">
        <f t="shared" ref="D6540:AG6540" si="21">D6380-D6500</f>
        <v>0</v>
      </c>
      <c r="E6540" s="38">
        <f t="shared" si="21"/>
        <v>2.6500000000000135E-3</v>
      </c>
      <c r="F6540" s="38">
        <f t="shared" si="21"/>
        <v>1.0639999999999983E-2</v>
      </c>
      <c r="G6540" s="38">
        <f t="shared" si="21"/>
        <v>2.8861999999999999E-2</v>
      </c>
      <c r="H6540" s="38">
        <f t="shared" si="21"/>
        <v>5.9983999999999982E-2</v>
      </c>
      <c r="I6540" s="38">
        <f t="shared" si="21"/>
        <v>9.8980999999999986E-2</v>
      </c>
      <c r="J6540" s="38">
        <f t="shared" si="21"/>
        <v>0.13660300000000003</v>
      </c>
      <c r="K6540" s="38">
        <f t="shared" si="21"/>
        <v>0.16591899999999998</v>
      </c>
      <c r="L6540" s="38">
        <f t="shared" si="21"/>
        <v>0.18517800000000001</v>
      </c>
      <c r="M6540" s="38">
        <f t="shared" si="21"/>
        <v>0.19626100000000002</v>
      </c>
      <c r="N6540" s="38">
        <f t="shared" si="21"/>
        <v>0.20185400000000003</v>
      </c>
      <c r="O6540" s="38">
        <f t="shared" si="21"/>
        <v>0.20416600000000001</v>
      </c>
      <c r="P6540" s="38">
        <f t="shared" si="21"/>
        <v>0.20474100000000001</v>
      </c>
      <c r="Q6540" s="38">
        <f t="shared" si="21"/>
        <v>0.204509</v>
      </c>
      <c r="R6540" s="38">
        <f t="shared" si="21"/>
        <v>0.20396300000000001</v>
      </c>
      <c r="S6540" s="38">
        <f t="shared" si="21"/>
        <v>0.20333400000000001</v>
      </c>
      <c r="T6540" s="38">
        <f t="shared" si="21"/>
        <v>0.20272299999999999</v>
      </c>
      <c r="U6540" s="38">
        <f t="shared" si="21"/>
        <v>0.20216699999999999</v>
      </c>
      <c r="V6540" s="38">
        <f t="shared" si="21"/>
        <v>0.20167499999999999</v>
      </c>
      <c r="W6540" s="38">
        <f t="shared" si="21"/>
        <v>0.20124700000000001</v>
      </c>
      <c r="X6540" s="38">
        <f t="shared" si="21"/>
        <v>0.200878</v>
      </c>
      <c r="Y6540" s="38">
        <f t="shared" si="21"/>
        <v>0.20056099999999999</v>
      </c>
      <c r="Z6540" s="38">
        <f t="shared" si="21"/>
        <v>0.20028800000000002</v>
      </c>
      <c r="AA6540" s="38">
        <f t="shared" si="21"/>
        <v>0.20005400000000001</v>
      </c>
      <c r="AB6540" s="38">
        <f t="shared" si="21"/>
        <v>0.199853</v>
      </c>
      <c r="AC6540" s="38">
        <f t="shared" si="21"/>
        <v>0.199681</v>
      </c>
      <c r="AD6540" s="38">
        <f t="shared" si="21"/>
        <v>0.19953300000000002</v>
      </c>
      <c r="AE6540" s="38">
        <f t="shared" si="21"/>
        <v>0.19940600000000003</v>
      </c>
      <c r="AF6540" s="38">
        <f t="shared" si="21"/>
        <v>0.19928800000000002</v>
      </c>
      <c r="AG6540" s="38">
        <f t="shared" si="21"/>
        <v>0.19900200000000001</v>
      </c>
      <c r="AH6540" s="38">
        <f t="shared" si="3"/>
        <v>0.19900200000000001</v>
      </c>
      <c r="AJ6540">
        <f t="shared" si="4"/>
        <v>0.17212441666666667</v>
      </c>
      <c r="AK6540">
        <f t="shared" si="1"/>
        <v>0.119946</v>
      </c>
      <c r="AM6540" s="10">
        <f t="shared" si="5"/>
        <v>5.2178416666666672E-2</v>
      </c>
    </row>
    <row r="6541" spans="1:39" x14ac:dyDescent="0.35">
      <c r="A6541" s="38"/>
      <c r="B6541" s="38"/>
      <c r="C6541" s="38">
        <v>2003</v>
      </c>
      <c r="D6541" s="38">
        <f t="shared" ref="D6541:AG6541" si="22">D6381-D6501</f>
        <v>0</v>
      </c>
      <c r="E6541" s="38">
        <f t="shared" si="22"/>
        <v>3.3130000000000104E-3</v>
      </c>
      <c r="F6541" s="38">
        <f t="shared" si="22"/>
        <v>1.2765000000000026E-2</v>
      </c>
      <c r="G6541" s="38">
        <f t="shared" si="22"/>
        <v>3.3561000000000007E-2</v>
      </c>
      <c r="H6541" s="38">
        <f t="shared" si="22"/>
        <v>6.8528000000000033E-2</v>
      </c>
      <c r="I6541" s="38">
        <f t="shared" si="22"/>
        <v>0.112568</v>
      </c>
      <c r="J6541" s="38">
        <f t="shared" si="22"/>
        <v>0.15601700000000002</v>
      </c>
      <c r="K6541" s="38">
        <f t="shared" si="22"/>
        <v>0.19096299999999999</v>
      </c>
      <c r="L6541" s="38">
        <f t="shared" si="22"/>
        <v>0.21484200000000003</v>
      </c>
      <c r="M6541" s="38">
        <f t="shared" si="22"/>
        <v>0.22922900000000002</v>
      </c>
      <c r="N6541" s="38">
        <f t="shared" si="22"/>
        <v>0.2369</v>
      </c>
      <c r="O6541" s="38">
        <f t="shared" si="22"/>
        <v>0.24039100000000002</v>
      </c>
      <c r="P6541" s="38">
        <f t="shared" si="22"/>
        <v>0.24159700000000001</v>
      </c>
      <c r="Q6541" s="38">
        <f t="shared" si="22"/>
        <v>0.24170400000000003</v>
      </c>
      <c r="R6541" s="38">
        <f t="shared" si="22"/>
        <v>0.24135200000000001</v>
      </c>
      <c r="S6541" s="38">
        <f t="shared" si="22"/>
        <v>0.240846</v>
      </c>
      <c r="T6541" s="38">
        <f t="shared" si="22"/>
        <v>0.24031800000000003</v>
      </c>
      <c r="U6541" s="38">
        <f t="shared" si="22"/>
        <v>0.23982399999999998</v>
      </c>
      <c r="V6541" s="38">
        <f t="shared" si="22"/>
        <v>0.23938100000000001</v>
      </c>
      <c r="W6541" s="38">
        <f t="shared" si="22"/>
        <v>0.23899300000000001</v>
      </c>
      <c r="X6541" s="38">
        <f t="shared" si="22"/>
        <v>0.23865700000000001</v>
      </c>
      <c r="Y6541" s="38">
        <f t="shared" si="22"/>
        <v>0.238367</v>
      </c>
      <c r="Z6541" s="38">
        <f t="shared" si="22"/>
        <v>0.23811700000000002</v>
      </c>
      <c r="AA6541" s="38">
        <f t="shared" si="22"/>
        <v>0.237902</v>
      </c>
      <c r="AB6541" s="38">
        <f t="shared" si="22"/>
        <v>0.23771799999999998</v>
      </c>
      <c r="AC6541" s="38">
        <f t="shared" si="22"/>
        <v>0.23755999999999999</v>
      </c>
      <c r="AD6541" s="38">
        <f t="shared" si="22"/>
        <v>0.23742400000000002</v>
      </c>
      <c r="AE6541" s="38">
        <f t="shared" si="22"/>
        <v>0.23730699999999999</v>
      </c>
      <c r="AF6541" s="38">
        <f t="shared" si="22"/>
        <v>0.23719800000000002</v>
      </c>
      <c r="AG6541" s="38">
        <f t="shared" si="22"/>
        <v>0.23693500000000001</v>
      </c>
      <c r="AH6541" s="38">
        <f t="shared" si="3"/>
        <v>0.23693500000000001</v>
      </c>
      <c r="AJ6541">
        <f t="shared" si="4"/>
        <v>0.20124475</v>
      </c>
      <c r="AK6541">
        <f t="shared" si="1"/>
        <v>0.12146700000000001</v>
      </c>
      <c r="AM6541" s="10">
        <f t="shared" si="5"/>
        <v>7.9777749999999995E-2</v>
      </c>
    </row>
    <row r="6542" spans="1:39" x14ac:dyDescent="0.35">
      <c r="A6542" s="38"/>
      <c r="B6542" s="38"/>
      <c r="C6542" s="38">
        <v>2004</v>
      </c>
      <c r="D6542" s="38">
        <f t="shared" ref="D6542:AG6542" si="23">D6382-D6502</f>
        <v>0</v>
      </c>
      <c r="E6542" s="38">
        <f t="shared" si="23"/>
        <v>3.4160000000000024E-3</v>
      </c>
      <c r="F6542" s="38">
        <f t="shared" si="23"/>
        <v>1.3126000000000027E-2</v>
      </c>
      <c r="G6542" s="38">
        <f t="shared" si="23"/>
        <v>3.4455999999999987E-2</v>
      </c>
      <c r="H6542" s="38">
        <f t="shared" si="23"/>
        <v>7.0294000000000023E-2</v>
      </c>
      <c r="I6542" s="38">
        <f t="shared" si="23"/>
        <v>0.11537800000000004</v>
      </c>
      <c r="J6542" s="38">
        <f t="shared" si="23"/>
        <v>0.15981299999999998</v>
      </c>
      <c r="K6542" s="38">
        <f t="shared" si="23"/>
        <v>0.19559599999999999</v>
      </c>
      <c r="L6542" s="38">
        <f t="shared" si="23"/>
        <v>0.22012599999999999</v>
      </c>
      <c r="M6542" s="38">
        <f t="shared" si="23"/>
        <v>0.23495500000000002</v>
      </c>
      <c r="N6542" s="38">
        <f t="shared" si="23"/>
        <v>0.24287999999999998</v>
      </c>
      <c r="O6542" s="38">
        <f t="shared" si="23"/>
        <v>0.24648999999999999</v>
      </c>
      <c r="P6542" s="38">
        <f t="shared" si="23"/>
        <v>0.24773400000000001</v>
      </c>
      <c r="Q6542" s="38">
        <f t="shared" si="23"/>
        <v>0.24784200000000001</v>
      </c>
      <c r="R6542" s="38">
        <f t="shared" si="23"/>
        <v>0.247473</v>
      </c>
      <c r="S6542" s="38">
        <f t="shared" si="23"/>
        <v>0.24694500000000003</v>
      </c>
      <c r="T6542" s="38">
        <f t="shared" si="23"/>
        <v>0.24639500000000003</v>
      </c>
      <c r="U6542" s="38">
        <f t="shared" si="23"/>
        <v>0.24587999999999999</v>
      </c>
      <c r="V6542" s="38">
        <f t="shared" si="23"/>
        <v>0.245419</v>
      </c>
      <c r="W6542" s="38">
        <f t="shared" si="23"/>
        <v>0.24501499999999998</v>
      </c>
      <c r="X6542" s="38">
        <f t="shared" si="23"/>
        <v>0.24466399999999999</v>
      </c>
      <c r="Y6542" s="38">
        <f t="shared" si="23"/>
        <v>0.24436200000000002</v>
      </c>
      <c r="Z6542" s="38">
        <f t="shared" si="23"/>
        <v>0.24410199999999999</v>
      </c>
      <c r="AA6542" s="38">
        <f t="shared" si="23"/>
        <v>0.24387900000000001</v>
      </c>
      <c r="AB6542" s="38">
        <f t="shared" si="23"/>
        <v>0.24368699999999999</v>
      </c>
      <c r="AC6542" s="38">
        <f t="shared" si="23"/>
        <v>0.24352200000000002</v>
      </c>
      <c r="AD6542" s="38">
        <f t="shared" si="23"/>
        <v>0.24337999999999999</v>
      </c>
      <c r="AE6542" s="38">
        <f t="shared" si="23"/>
        <v>0.24325800000000003</v>
      </c>
      <c r="AF6542" s="38">
        <f t="shared" si="23"/>
        <v>0.243145</v>
      </c>
      <c r="AG6542" s="38">
        <f t="shared" si="23"/>
        <v>0.24287700000000001</v>
      </c>
      <c r="AH6542" s="38">
        <f t="shared" si="3"/>
        <v>0.24287700000000001</v>
      </c>
      <c r="AJ6542">
        <f t="shared" si="4"/>
        <v>0.20629383333333332</v>
      </c>
      <c r="AK6542">
        <f t="shared" si="1"/>
        <v>0.13809099999999999</v>
      </c>
      <c r="AM6542" s="10">
        <f t="shared" si="5"/>
        <v>6.8202833333333324E-2</v>
      </c>
    </row>
    <row r="6543" spans="1:39" x14ac:dyDescent="0.35">
      <c r="A6543" s="38"/>
      <c r="B6543" s="38"/>
      <c r="C6543" s="38">
        <v>2005</v>
      </c>
      <c r="D6543" s="38">
        <f t="shared" ref="D6543:AG6543" si="24">D6383-D6503</f>
        <v>0</v>
      </c>
      <c r="E6543" s="38">
        <f t="shared" si="24"/>
        <v>4.1020000000000223E-3</v>
      </c>
      <c r="F6543" s="38">
        <f t="shared" si="24"/>
        <v>1.5344999999999998E-2</v>
      </c>
      <c r="G6543" s="38">
        <f t="shared" si="24"/>
        <v>3.9415000000000033E-2</v>
      </c>
      <c r="H6543" s="38">
        <f t="shared" si="24"/>
        <v>7.9284000000000021E-2</v>
      </c>
      <c r="I6543" s="38">
        <f t="shared" si="24"/>
        <v>0.12906299999999998</v>
      </c>
      <c r="J6543" s="38">
        <f t="shared" si="24"/>
        <v>0.17829200000000001</v>
      </c>
      <c r="K6543" s="38">
        <f t="shared" si="24"/>
        <v>0.21885300000000002</v>
      </c>
      <c r="L6543" s="38">
        <f t="shared" si="24"/>
        <v>0.24766100000000002</v>
      </c>
      <c r="M6543" s="38">
        <f t="shared" si="24"/>
        <v>0.26571500000000003</v>
      </c>
      <c r="N6543" s="38">
        <f t="shared" si="24"/>
        <v>0.27570700000000004</v>
      </c>
      <c r="O6543" s="38">
        <f t="shared" si="24"/>
        <v>0.28048600000000001</v>
      </c>
      <c r="P6543" s="38">
        <f t="shared" si="24"/>
        <v>0.28234599999999999</v>
      </c>
      <c r="Q6543" s="38">
        <f t="shared" si="24"/>
        <v>0.28277200000000002</v>
      </c>
      <c r="R6543" s="38">
        <f t="shared" si="24"/>
        <v>0.28257600000000005</v>
      </c>
      <c r="S6543" s="38">
        <f t="shared" si="24"/>
        <v>0.28214899999999998</v>
      </c>
      <c r="T6543" s="38">
        <f t="shared" si="24"/>
        <v>0.28166500000000005</v>
      </c>
      <c r="U6543" s="38">
        <f t="shared" si="24"/>
        <v>0.281196</v>
      </c>
      <c r="V6543" s="38">
        <f t="shared" si="24"/>
        <v>0.28076999999999996</v>
      </c>
      <c r="W6543" s="38">
        <f t="shared" si="24"/>
        <v>0.28039400000000003</v>
      </c>
      <c r="X6543" s="38">
        <f t="shared" si="24"/>
        <v>0.28006600000000004</v>
      </c>
      <c r="Y6543" s="38">
        <f t="shared" si="24"/>
        <v>0.27978199999999998</v>
      </c>
      <c r="Z6543" s="38">
        <f t="shared" si="24"/>
        <v>0.27953700000000004</v>
      </c>
      <c r="AA6543" s="38">
        <f t="shared" si="24"/>
        <v>0.27932699999999999</v>
      </c>
      <c r="AB6543" s="38">
        <f t="shared" si="24"/>
        <v>0.27914600000000001</v>
      </c>
      <c r="AC6543" s="38">
        <f t="shared" si="24"/>
        <v>0.27898999999999996</v>
      </c>
      <c r="AD6543" s="38">
        <f t="shared" si="24"/>
        <v>0.27885599999999999</v>
      </c>
      <c r="AE6543" s="38">
        <f t="shared" si="24"/>
        <v>0.27874100000000002</v>
      </c>
      <c r="AF6543" s="38">
        <f t="shared" si="24"/>
        <v>0.27863400000000005</v>
      </c>
      <c r="AG6543" s="38">
        <f t="shared" si="24"/>
        <v>0.27841700000000003</v>
      </c>
      <c r="AH6543" s="38">
        <f t="shared" si="3"/>
        <v>0.27841700000000003</v>
      </c>
      <c r="AJ6543">
        <f t="shared" si="4"/>
        <v>0.23374200000000003</v>
      </c>
      <c r="AK6543">
        <f t="shared" si="1"/>
        <v>0.160108</v>
      </c>
      <c r="AM6543" s="10">
        <f t="shared" si="5"/>
        <v>7.3634000000000033E-2</v>
      </c>
    </row>
    <row r="6544" spans="1:39" x14ac:dyDescent="0.35">
      <c r="A6544" s="38"/>
      <c r="B6544" s="38"/>
      <c r="C6544" s="38">
        <v>2006</v>
      </c>
      <c r="D6544" s="38">
        <f t="shared" ref="D6544:AG6544" si="25">D6384-D6504</f>
        <v>0</v>
      </c>
      <c r="E6544" s="38">
        <f t="shared" si="25"/>
        <v>4.1230000000000155E-3</v>
      </c>
      <c r="F6544" s="38">
        <f t="shared" si="25"/>
        <v>1.5434000000000003E-2</v>
      </c>
      <c r="G6544" s="38">
        <f t="shared" si="25"/>
        <v>3.9720000000000033E-2</v>
      </c>
      <c r="H6544" s="38">
        <f t="shared" si="25"/>
        <v>8.0222000000000016E-2</v>
      </c>
      <c r="I6544" s="38">
        <f t="shared" si="25"/>
        <v>0.13074000000000002</v>
      </c>
      <c r="J6544" s="38">
        <f t="shared" si="25"/>
        <v>0.17995700000000003</v>
      </c>
      <c r="K6544" s="38">
        <f t="shared" si="25"/>
        <v>0.22018700000000002</v>
      </c>
      <c r="L6544" s="38">
        <f t="shared" si="25"/>
        <v>0.24882599999999999</v>
      </c>
      <c r="M6544" s="38">
        <f t="shared" si="25"/>
        <v>0.26684099999999999</v>
      </c>
      <c r="N6544" s="38">
        <f t="shared" si="25"/>
        <v>0.27682399999999996</v>
      </c>
      <c r="O6544" s="38">
        <f t="shared" si="25"/>
        <v>0.28159000000000001</v>
      </c>
      <c r="P6544" s="38">
        <f t="shared" si="25"/>
        <v>0.28342800000000001</v>
      </c>
      <c r="Q6544" s="38">
        <f t="shared" si="25"/>
        <v>0.283829</v>
      </c>
      <c r="R6544" s="38">
        <f t="shared" si="25"/>
        <v>0.28360700000000005</v>
      </c>
      <c r="S6544" s="38">
        <f t="shared" si="25"/>
        <v>0.28315699999999999</v>
      </c>
      <c r="T6544" s="38">
        <f t="shared" si="25"/>
        <v>0.28265200000000001</v>
      </c>
      <c r="U6544" s="38">
        <f t="shared" si="25"/>
        <v>0.282165</v>
      </c>
      <c r="V6544" s="38">
        <f t="shared" si="25"/>
        <v>0.28172300000000006</v>
      </c>
      <c r="W6544" s="38">
        <f t="shared" si="25"/>
        <v>0.28133300000000006</v>
      </c>
      <c r="X6544" s="38">
        <f t="shared" si="25"/>
        <v>0.28099300000000005</v>
      </c>
      <c r="Y6544" s="38">
        <f t="shared" si="25"/>
        <v>0.28069900000000003</v>
      </c>
      <c r="Z6544" s="38">
        <f t="shared" si="25"/>
        <v>0.28044599999999997</v>
      </c>
      <c r="AA6544" s="38">
        <f t="shared" si="25"/>
        <v>0.28022800000000003</v>
      </c>
      <c r="AB6544" s="38">
        <f t="shared" si="25"/>
        <v>0.28004099999999998</v>
      </c>
      <c r="AC6544" s="38">
        <f t="shared" si="25"/>
        <v>0.27988000000000002</v>
      </c>
      <c r="AD6544" s="38">
        <f t="shared" si="25"/>
        <v>0.27974100000000002</v>
      </c>
      <c r="AE6544" s="38">
        <f t="shared" si="25"/>
        <v>0.27962200000000004</v>
      </c>
      <c r="AF6544" s="38">
        <f t="shared" si="25"/>
        <v>0.27951199999999998</v>
      </c>
      <c r="AG6544" s="38">
        <f t="shared" si="25"/>
        <v>0.27922000000000002</v>
      </c>
      <c r="AH6544" s="38">
        <f t="shared" si="3"/>
        <v>0.27922000000000002</v>
      </c>
      <c r="AJ6544">
        <f t="shared" si="4"/>
        <v>0.234934</v>
      </c>
      <c r="AK6544">
        <f t="shared" si="1"/>
        <v>0.15049799999999999</v>
      </c>
      <c r="AM6544" s="10">
        <f t="shared" si="5"/>
        <v>8.4436000000000011E-2</v>
      </c>
    </row>
    <row r="6545" spans="1:39" x14ac:dyDescent="0.35">
      <c r="A6545" s="38"/>
      <c r="B6545" s="38"/>
      <c r="C6545" s="38">
        <v>2007</v>
      </c>
      <c r="D6545" s="38">
        <f t="shared" ref="D6545:AG6545" si="26">D6385-D6505</f>
        <v>0</v>
      </c>
      <c r="E6545" s="38">
        <f t="shared" si="26"/>
        <v>3.7200000000000011E-3</v>
      </c>
      <c r="F6545" s="38">
        <f t="shared" si="26"/>
        <v>1.4185000000000003E-2</v>
      </c>
      <c r="G6545" s="38">
        <f t="shared" si="26"/>
        <v>3.7125999999999992E-2</v>
      </c>
      <c r="H6545" s="38">
        <f t="shared" si="26"/>
        <v>7.5934000000000001E-2</v>
      </c>
      <c r="I6545" s="38">
        <f t="shared" si="26"/>
        <v>0.124525</v>
      </c>
      <c r="J6545" s="38">
        <f t="shared" si="26"/>
        <v>0.17128500000000002</v>
      </c>
      <c r="K6545" s="38">
        <f t="shared" si="26"/>
        <v>0.208679</v>
      </c>
      <c r="L6545" s="38">
        <f t="shared" si="26"/>
        <v>0.23467900000000003</v>
      </c>
      <c r="M6545" s="38">
        <f t="shared" si="26"/>
        <v>0.250668</v>
      </c>
      <c r="N6545" s="38">
        <f t="shared" si="26"/>
        <v>0.25931300000000002</v>
      </c>
      <c r="O6545" s="38">
        <f t="shared" si="26"/>
        <v>0.26327599999999995</v>
      </c>
      <c r="P6545" s="38">
        <f t="shared" si="26"/>
        <v>0.26464699999999997</v>
      </c>
      <c r="Q6545" s="38">
        <f t="shared" si="26"/>
        <v>0.26476600000000006</v>
      </c>
      <c r="R6545" s="38">
        <f t="shared" si="26"/>
        <v>0.26436000000000004</v>
      </c>
      <c r="S6545" s="38">
        <f t="shared" si="26"/>
        <v>0.26377600000000001</v>
      </c>
      <c r="T6545" s="38">
        <f t="shared" si="26"/>
        <v>0.26317000000000002</v>
      </c>
      <c r="U6545" s="38">
        <f t="shared" si="26"/>
        <v>0.26260099999999997</v>
      </c>
      <c r="V6545" s="38">
        <f t="shared" si="26"/>
        <v>0.26209199999999999</v>
      </c>
      <c r="W6545" s="38">
        <f t="shared" si="26"/>
        <v>0.26164600000000005</v>
      </c>
      <c r="X6545" s="38">
        <f t="shared" si="26"/>
        <v>0.26125900000000002</v>
      </c>
      <c r="Y6545" s="38">
        <f t="shared" si="26"/>
        <v>0.26092499999999996</v>
      </c>
      <c r="Z6545" s="38">
        <f t="shared" si="26"/>
        <v>0.26063800000000004</v>
      </c>
      <c r="AA6545" s="38">
        <f t="shared" si="26"/>
        <v>0.26039100000000004</v>
      </c>
      <c r="AB6545" s="38">
        <f t="shared" si="26"/>
        <v>0.26017900000000005</v>
      </c>
      <c r="AC6545" s="38">
        <f t="shared" si="26"/>
        <v>0.25999700000000003</v>
      </c>
      <c r="AD6545" s="38">
        <f t="shared" si="26"/>
        <v>0.25984099999999999</v>
      </c>
      <c r="AE6545" s="38">
        <f t="shared" si="26"/>
        <v>0.25970599999999999</v>
      </c>
      <c r="AF6545" s="38">
        <f t="shared" si="26"/>
        <v>0.25958100000000001</v>
      </c>
      <c r="AG6545" s="38">
        <f t="shared" si="26"/>
        <v>0.259237</v>
      </c>
      <c r="AH6545" s="38">
        <f t="shared" si="3"/>
        <v>0.259237</v>
      </c>
      <c r="AJ6545">
        <f t="shared" si="4"/>
        <v>0.22049233333333337</v>
      </c>
      <c r="AK6545">
        <f t="shared" si="1"/>
        <v>0.13889199999999999</v>
      </c>
      <c r="AM6545" s="10">
        <f t="shared" si="5"/>
        <v>8.1600333333333386E-2</v>
      </c>
    </row>
    <row r="6546" spans="1:39" x14ac:dyDescent="0.35">
      <c r="A6546" s="38"/>
      <c r="B6546" s="38"/>
      <c r="C6546" s="38">
        <v>2008</v>
      </c>
      <c r="D6546" s="38">
        <f t="shared" ref="D6546:AG6546" si="27">D6386-D6506</f>
        <v>0</v>
      </c>
      <c r="E6546" s="38">
        <f t="shared" si="27"/>
        <v>3.6629999999999996E-3</v>
      </c>
      <c r="F6546" s="38">
        <f t="shared" si="27"/>
        <v>1.4147000000000021E-2</v>
      </c>
      <c r="G6546" s="38">
        <f t="shared" si="27"/>
        <v>3.7474000000000007E-2</v>
      </c>
      <c r="H6546" s="38">
        <f t="shared" si="27"/>
        <v>7.6981000000000022E-2</v>
      </c>
      <c r="I6546" s="38">
        <f t="shared" si="27"/>
        <v>0.125774</v>
      </c>
      <c r="J6546" s="38">
        <f t="shared" si="27"/>
        <v>0.17191800000000002</v>
      </c>
      <c r="K6546" s="38">
        <f t="shared" si="27"/>
        <v>0.20843</v>
      </c>
      <c r="L6546" s="38">
        <f t="shared" si="27"/>
        <v>0.23365000000000002</v>
      </c>
      <c r="M6546" s="38">
        <f t="shared" si="27"/>
        <v>0.24901000000000001</v>
      </c>
      <c r="N6546" s="38">
        <f t="shared" si="27"/>
        <v>0.25715199999999999</v>
      </c>
      <c r="O6546" s="38">
        <f t="shared" si="27"/>
        <v>0.26071299999999997</v>
      </c>
      <c r="P6546" s="38">
        <f t="shared" si="27"/>
        <v>0.26175400000000004</v>
      </c>
      <c r="Q6546" s="38">
        <f t="shared" si="27"/>
        <v>0.26159699999999997</v>
      </c>
      <c r="R6546" s="38">
        <f t="shared" si="27"/>
        <v>0.26095500000000005</v>
      </c>
      <c r="S6546" s="38">
        <f t="shared" si="27"/>
        <v>0.26017100000000004</v>
      </c>
      <c r="T6546" s="38">
        <f t="shared" si="27"/>
        <v>0.25939200000000001</v>
      </c>
      <c r="U6546" s="38">
        <f t="shared" si="27"/>
        <v>0.25867600000000002</v>
      </c>
      <c r="V6546" s="38">
        <f t="shared" si="27"/>
        <v>0.25804100000000002</v>
      </c>
      <c r="W6546" s="38">
        <f t="shared" si="27"/>
        <v>0.25748700000000002</v>
      </c>
      <c r="X6546" s="38">
        <f t="shared" si="27"/>
        <v>0.25700800000000001</v>
      </c>
      <c r="Y6546" s="38">
        <f t="shared" si="27"/>
        <v>0.25659599999999999</v>
      </c>
      <c r="Z6546" s="38">
        <f t="shared" si="27"/>
        <v>0.25624200000000003</v>
      </c>
      <c r="AA6546" s="38">
        <f t="shared" si="27"/>
        <v>0.255938</v>
      </c>
      <c r="AB6546" s="38">
        <f t="shared" si="27"/>
        <v>0.25567600000000001</v>
      </c>
      <c r="AC6546" s="38">
        <f t="shared" si="27"/>
        <v>0.25545200000000001</v>
      </c>
      <c r="AD6546" s="38">
        <f t="shared" si="27"/>
        <v>0.25525999999999999</v>
      </c>
      <c r="AE6546" s="38">
        <f t="shared" si="27"/>
        <v>0.25509500000000002</v>
      </c>
      <c r="AF6546" s="38">
        <f t="shared" si="27"/>
        <v>0.25494100000000003</v>
      </c>
      <c r="AG6546" s="38">
        <f t="shared" si="27"/>
        <v>0.254519</v>
      </c>
      <c r="AH6546" s="38">
        <f t="shared" si="3"/>
        <v>0.254519</v>
      </c>
      <c r="AJ6546">
        <f t="shared" si="4"/>
        <v>0.21900875</v>
      </c>
      <c r="AK6546">
        <f t="shared" si="1"/>
        <v>0.145645</v>
      </c>
      <c r="AM6546" s="10">
        <f t="shared" si="5"/>
        <v>7.3363750000000005E-2</v>
      </c>
    </row>
    <row r="6547" spans="1:39" x14ac:dyDescent="0.35">
      <c r="A6547" s="38"/>
      <c r="B6547" s="38"/>
      <c r="C6547" s="38">
        <v>2009</v>
      </c>
      <c r="D6547" s="38">
        <f t="shared" ref="D6547:AG6547" si="28">D6387-D6507</f>
        <v>0</v>
      </c>
      <c r="E6547" s="38">
        <f t="shared" si="28"/>
        <v>3.5280000000000034E-3</v>
      </c>
      <c r="F6547" s="38">
        <f t="shared" si="28"/>
        <v>1.3685000000000003E-2</v>
      </c>
      <c r="G6547" s="38">
        <f t="shared" si="28"/>
        <v>3.6351000000000022E-2</v>
      </c>
      <c r="H6547" s="38">
        <f t="shared" si="28"/>
        <v>7.4724999999999986E-2</v>
      </c>
      <c r="I6547" s="38">
        <f t="shared" si="28"/>
        <v>0.121998</v>
      </c>
      <c r="J6547" s="38">
        <f t="shared" si="28"/>
        <v>0.166605</v>
      </c>
      <c r="K6547" s="38">
        <f t="shared" si="28"/>
        <v>0.20184000000000002</v>
      </c>
      <c r="L6547" s="38">
        <f t="shared" si="28"/>
        <v>0.22611700000000001</v>
      </c>
      <c r="M6547" s="38">
        <f t="shared" si="28"/>
        <v>0.24084900000000004</v>
      </c>
      <c r="N6547" s="38">
        <f t="shared" si="28"/>
        <v>0.24862699999999999</v>
      </c>
      <c r="O6547" s="38">
        <f t="shared" si="28"/>
        <v>0.25200600000000001</v>
      </c>
      <c r="P6547" s="38">
        <f t="shared" si="28"/>
        <v>0.25297400000000003</v>
      </c>
      <c r="Q6547" s="38">
        <f t="shared" si="28"/>
        <v>0.25279699999999999</v>
      </c>
      <c r="R6547" s="38">
        <f t="shared" si="28"/>
        <v>0.25216</v>
      </c>
      <c r="S6547" s="38">
        <f t="shared" si="28"/>
        <v>0.25138900000000003</v>
      </c>
      <c r="T6547" s="38">
        <f t="shared" si="28"/>
        <v>0.25062600000000002</v>
      </c>
      <c r="U6547" s="38">
        <f t="shared" si="28"/>
        <v>0.24992599999999998</v>
      </c>
      <c r="V6547" s="38">
        <f t="shared" si="28"/>
        <v>0.24930600000000003</v>
      </c>
      <c r="W6547" s="38">
        <f t="shared" si="28"/>
        <v>0.24876500000000001</v>
      </c>
      <c r="X6547" s="38">
        <f t="shared" si="28"/>
        <v>0.24829699999999999</v>
      </c>
      <c r="Y6547" s="38">
        <f t="shared" si="28"/>
        <v>0.24789500000000003</v>
      </c>
      <c r="Z6547" s="38">
        <f t="shared" si="28"/>
        <v>0.24754900000000002</v>
      </c>
      <c r="AA6547" s="38">
        <f t="shared" si="28"/>
        <v>0.24725200000000003</v>
      </c>
      <c r="AB6547" s="38">
        <f t="shared" si="28"/>
        <v>0.24699700000000002</v>
      </c>
      <c r="AC6547" s="38">
        <f t="shared" si="28"/>
        <v>0.246778</v>
      </c>
      <c r="AD6547" s="38">
        <f t="shared" si="28"/>
        <v>0.246591</v>
      </c>
      <c r="AE6547" s="38">
        <f t="shared" si="28"/>
        <v>0.24642900000000001</v>
      </c>
      <c r="AF6547" s="38">
        <f t="shared" si="28"/>
        <v>0.24627900000000003</v>
      </c>
      <c r="AG6547" s="38">
        <f t="shared" si="28"/>
        <v>0.24586800000000003</v>
      </c>
      <c r="AH6547" s="38">
        <f t="shared" si="3"/>
        <v>0.24586800000000003</v>
      </c>
      <c r="AJ6547">
        <f t="shared" si="4"/>
        <v>0.21184058333333333</v>
      </c>
      <c r="AK6547">
        <f t="shared" si="1"/>
        <v>0.15166399999999999</v>
      </c>
      <c r="AM6547" s="10">
        <f t="shared" si="5"/>
        <v>6.0176583333333339E-2</v>
      </c>
    </row>
    <row r="6548" spans="1:39" x14ac:dyDescent="0.35">
      <c r="A6548" s="38"/>
      <c r="B6548" s="38"/>
      <c r="C6548" s="38">
        <v>2010</v>
      </c>
      <c r="D6548" s="38">
        <f t="shared" ref="D6548:AG6548" si="29">D6388-D6508</f>
        <v>0</v>
      </c>
      <c r="E6548" s="38">
        <f t="shared" si="29"/>
        <v>4.2500000000000038E-3</v>
      </c>
      <c r="F6548" s="38">
        <f t="shared" si="29"/>
        <v>1.6056999999999988E-2</v>
      </c>
      <c r="G6548" s="38">
        <f t="shared" si="29"/>
        <v>4.1818000000000022E-2</v>
      </c>
      <c r="H6548" s="38">
        <f t="shared" si="29"/>
        <v>8.5280000000000022E-2</v>
      </c>
      <c r="I6548" s="38">
        <f t="shared" si="29"/>
        <v>0.13953100000000002</v>
      </c>
      <c r="J6548" s="38">
        <f t="shared" si="29"/>
        <v>0.191658</v>
      </c>
      <c r="K6548" s="38">
        <f t="shared" si="29"/>
        <v>0.23352800000000001</v>
      </c>
      <c r="L6548" s="38">
        <f t="shared" si="29"/>
        <v>0.26293</v>
      </c>
      <c r="M6548" s="38">
        <f t="shared" si="29"/>
        <v>0.281196</v>
      </c>
      <c r="N6548" s="38">
        <f t="shared" si="29"/>
        <v>0.29112800000000005</v>
      </c>
      <c r="O6548" s="38">
        <f t="shared" si="29"/>
        <v>0.29567699999999997</v>
      </c>
      <c r="P6548" s="38">
        <f t="shared" si="29"/>
        <v>0.29722499999999996</v>
      </c>
      <c r="Q6548" s="38">
        <f t="shared" si="29"/>
        <v>0.29732100000000006</v>
      </c>
      <c r="R6548" s="38">
        <f t="shared" si="29"/>
        <v>0.29680899999999999</v>
      </c>
      <c r="S6548" s="38">
        <f t="shared" si="29"/>
        <v>0.29609600000000003</v>
      </c>
      <c r="T6548" s="38">
        <f t="shared" si="29"/>
        <v>0.29535900000000004</v>
      </c>
      <c r="U6548" s="38">
        <f t="shared" si="29"/>
        <v>0.29467100000000002</v>
      </c>
      <c r="V6548" s="38">
        <f t="shared" si="29"/>
        <v>0.29405599999999998</v>
      </c>
      <c r="W6548" s="38">
        <f t="shared" si="29"/>
        <v>0.29351700000000003</v>
      </c>
      <c r="X6548" s="38">
        <f t="shared" si="29"/>
        <v>0.29305000000000003</v>
      </c>
      <c r="Y6548" s="38">
        <f t="shared" si="29"/>
        <v>0.29264699999999999</v>
      </c>
      <c r="Z6548" s="38">
        <f t="shared" si="29"/>
        <v>0.29230100000000003</v>
      </c>
      <c r="AA6548" s="38">
        <f t="shared" si="29"/>
        <v>0.29200300000000001</v>
      </c>
      <c r="AB6548" s="38">
        <f t="shared" si="29"/>
        <v>0.29174699999999998</v>
      </c>
      <c r="AC6548" s="38">
        <f t="shared" si="29"/>
        <v>0.29152800000000001</v>
      </c>
      <c r="AD6548" s="38">
        <f t="shared" si="29"/>
        <v>0.29133900000000001</v>
      </c>
      <c r="AE6548" s="38">
        <f t="shared" si="29"/>
        <v>0.29117700000000002</v>
      </c>
      <c r="AF6548" s="38">
        <f t="shared" si="29"/>
        <v>0.29102600000000001</v>
      </c>
      <c r="AG6548" s="38">
        <f t="shared" si="29"/>
        <v>0.29066599999999998</v>
      </c>
      <c r="AH6548" s="38">
        <f t="shared" si="3"/>
        <v>0.29066599999999998</v>
      </c>
      <c r="AJ6548">
        <f t="shared" si="4"/>
        <v>0.24736491666666668</v>
      </c>
      <c r="AK6548">
        <f t="shared" si="1"/>
        <v>0.17682</v>
      </c>
      <c r="AM6548" s="10">
        <f t="shared" si="5"/>
        <v>7.0544916666666679E-2</v>
      </c>
    </row>
    <row r="6549" spans="1:39" x14ac:dyDescent="0.35">
      <c r="A6549" s="38"/>
      <c r="B6549" s="38"/>
      <c r="C6549" s="38">
        <v>2011</v>
      </c>
      <c r="D6549" s="38">
        <f t="shared" ref="D6549:AG6549" si="30">D6389-D6509</f>
        <v>0</v>
      </c>
      <c r="E6549" s="38">
        <f t="shared" si="30"/>
        <v>3.7920000000000176E-3</v>
      </c>
      <c r="F6549" s="38">
        <f t="shared" si="30"/>
        <v>1.4643000000000017E-2</v>
      </c>
      <c r="G6549" s="38">
        <f t="shared" si="30"/>
        <v>3.884399999999999E-2</v>
      </c>
      <c r="H6549" s="38">
        <f t="shared" si="30"/>
        <v>7.9927999999999999E-2</v>
      </c>
      <c r="I6549" s="38">
        <f t="shared" si="30"/>
        <v>0.13112699999999999</v>
      </c>
      <c r="J6549" s="38">
        <f t="shared" si="30"/>
        <v>0.180149</v>
      </c>
      <c r="K6549" s="38">
        <f t="shared" si="30"/>
        <v>0.21891900000000003</v>
      </c>
      <c r="L6549" s="38">
        <f t="shared" si="30"/>
        <v>0.24543300000000001</v>
      </c>
      <c r="M6549" s="38">
        <f t="shared" si="30"/>
        <v>0.261432</v>
      </c>
      <c r="N6549" s="38">
        <f t="shared" si="30"/>
        <v>0.26984200000000003</v>
      </c>
      <c r="O6549" s="38">
        <f t="shared" si="30"/>
        <v>0.27346700000000002</v>
      </c>
      <c r="P6549" s="38">
        <f t="shared" si="30"/>
        <v>0.27447200000000005</v>
      </c>
      <c r="Q6549" s="38">
        <f t="shared" si="30"/>
        <v>0.27423500000000001</v>
      </c>
      <c r="R6549" s="38">
        <f t="shared" si="30"/>
        <v>0.27350200000000002</v>
      </c>
      <c r="S6549" s="38">
        <f t="shared" si="30"/>
        <v>0.27262799999999998</v>
      </c>
      <c r="T6549" s="38">
        <f t="shared" si="30"/>
        <v>0.27176699999999998</v>
      </c>
      <c r="U6549" s="38">
        <f t="shared" si="30"/>
        <v>0.27097899999999997</v>
      </c>
      <c r="V6549" s="38">
        <f t="shared" si="30"/>
        <v>0.27028099999999999</v>
      </c>
      <c r="W6549" s="38">
        <f t="shared" si="30"/>
        <v>0.26967300000000005</v>
      </c>
      <c r="X6549" s="38">
        <f t="shared" si="30"/>
        <v>0.26914800000000005</v>
      </c>
      <c r="Y6549" s="38">
        <f t="shared" si="30"/>
        <v>0.26869600000000005</v>
      </c>
      <c r="Z6549" s="38">
        <f t="shared" si="30"/>
        <v>0.26830699999999996</v>
      </c>
      <c r="AA6549" s="38">
        <f t="shared" si="30"/>
        <v>0.26797400000000005</v>
      </c>
      <c r="AB6549" s="38">
        <f t="shared" si="30"/>
        <v>0.26768800000000004</v>
      </c>
      <c r="AC6549" s="38">
        <f t="shared" si="30"/>
        <v>0.26744199999999996</v>
      </c>
      <c r="AD6549" s="38">
        <f t="shared" si="30"/>
        <v>0.267231</v>
      </c>
      <c r="AE6549" s="38">
        <f t="shared" si="30"/>
        <v>0.26705000000000001</v>
      </c>
      <c r="AF6549" s="38">
        <f t="shared" si="30"/>
        <v>0.26688100000000003</v>
      </c>
      <c r="AG6549" s="38">
        <f t="shared" si="30"/>
        <v>0.26649800000000001</v>
      </c>
      <c r="AH6549" s="38">
        <f t="shared" si="3"/>
        <v>0.26649800000000001</v>
      </c>
      <c r="AJ6549">
        <f t="shared" si="4"/>
        <v>0.22959450000000003</v>
      </c>
      <c r="AK6549">
        <f t="shared" si="1"/>
        <v>0.159083</v>
      </c>
      <c r="AM6549" s="10">
        <f t="shared" si="5"/>
        <v>7.0511500000000032E-2</v>
      </c>
    </row>
    <row r="6550" spans="1:39" x14ac:dyDescent="0.35">
      <c r="A6550" s="38"/>
      <c r="B6550" s="38"/>
      <c r="C6550" s="38">
        <v>2012</v>
      </c>
      <c r="D6550" s="38">
        <f t="shared" ref="D6550:AG6550" si="31">D6390-D6510</f>
        <v>0</v>
      </c>
      <c r="E6550" s="38">
        <f t="shared" si="31"/>
        <v>4.1370000000000018E-3</v>
      </c>
      <c r="F6550" s="38">
        <f t="shared" si="31"/>
        <v>1.6083000000000014E-2</v>
      </c>
      <c r="G6550" s="38">
        <f t="shared" si="31"/>
        <v>4.3108000000000035E-2</v>
      </c>
      <c r="H6550" s="38">
        <f t="shared" si="31"/>
        <v>8.9216999999999991E-2</v>
      </c>
      <c r="I6550" s="38">
        <f t="shared" si="31"/>
        <v>0.14582699999999998</v>
      </c>
      <c r="J6550" s="38">
        <f t="shared" si="31"/>
        <v>0.19849900000000004</v>
      </c>
      <c r="K6550" s="38">
        <f t="shared" si="31"/>
        <v>0.23953000000000002</v>
      </c>
      <c r="L6550" s="38">
        <f t="shared" si="31"/>
        <v>0.26759100000000002</v>
      </c>
      <c r="M6550" s="38">
        <f t="shared" si="31"/>
        <v>0.28449599999999997</v>
      </c>
      <c r="N6550" s="38">
        <f t="shared" si="31"/>
        <v>0.29322800000000004</v>
      </c>
      <c r="O6550" s="38">
        <f t="shared" si="31"/>
        <v>0.29676000000000002</v>
      </c>
      <c r="P6550" s="38">
        <f t="shared" si="31"/>
        <v>0.29744999999999999</v>
      </c>
      <c r="Q6550" s="38">
        <f t="shared" si="31"/>
        <v>0.29681199999999996</v>
      </c>
      <c r="R6550" s="38">
        <f t="shared" si="31"/>
        <v>0.29566999999999999</v>
      </c>
      <c r="S6550" s="38">
        <f t="shared" si="31"/>
        <v>0.29441399999999995</v>
      </c>
      <c r="T6550" s="38">
        <f t="shared" si="31"/>
        <v>0.29321200000000003</v>
      </c>
      <c r="U6550" s="38">
        <f t="shared" si="31"/>
        <v>0.29212400000000005</v>
      </c>
      <c r="V6550" s="38">
        <f t="shared" si="31"/>
        <v>0.29116799999999998</v>
      </c>
      <c r="W6550" s="38">
        <f t="shared" si="31"/>
        <v>0.29033699999999996</v>
      </c>
      <c r="X6550" s="38">
        <f t="shared" si="31"/>
        <v>0.28962100000000002</v>
      </c>
      <c r="Y6550" s="38">
        <f t="shared" si="31"/>
        <v>0.28900499999999996</v>
      </c>
      <c r="Z6550" s="38">
        <f t="shared" si="31"/>
        <v>0.28847699999999998</v>
      </c>
      <c r="AA6550" s="38">
        <f t="shared" si="31"/>
        <v>0.28802300000000003</v>
      </c>
      <c r="AB6550" s="38">
        <f t="shared" si="31"/>
        <v>0.28763400000000006</v>
      </c>
      <c r="AC6550" s="38">
        <f t="shared" si="31"/>
        <v>0.28730100000000003</v>
      </c>
      <c r="AD6550" s="38">
        <f t="shared" si="31"/>
        <v>0.28701399999999999</v>
      </c>
      <c r="AE6550" s="38">
        <f t="shared" si="31"/>
        <v>0.28676900000000005</v>
      </c>
      <c r="AF6550" s="38">
        <f t="shared" si="31"/>
        <v>0.28653899999999999</v>
      </c>
      <c r="AG6550" s="38">
        <f t="shared" si="31"/>
        <v>0.28609899999999999</v>
      </c>
      <c r="AH6550" s="38">
        <f t="shared" si="3"/>
        <v>0.28609899999999999</v>
      </c>
      <c r="AJ6550">
        <f t="shared" si="4"/>
        <v>0.24995783333333335</v>
      </c>
      <c r="AK6550">
        <f t="shared" si="1"/>
        <v>0.18540699999999999</v>
      </c>
      <c r="AM6550" s="10">
        <f t="shared" si="5"/>
        <v>6.4550833333333363E-2</v>
      </c>
    </row>
    <row r="6551" spans="1:39" x14ac:dyDescent="0.35">
      <c r="A6551" s="38"/>
      <c r="B6551" s="38"/>
      <c r="C6551" s="38">
        <v>2013</v>
      </c>
      <c r="D6551" s="38">
        <f t="shared" ref="D6551:AG6551" si="32">D6391-D6511</f>
        <v>0</v>
      </c>
      <c r="E6551" s="38">
        <f t="shared" si="32"/>
        <v>4.8880000000000035E-3</v>
      </c>
      <c r="F6551" s="38">
        <f t="shared" si="32"/>
        <v>1.8679000000000001E-2</v>
      </c>
      <c r="G6551" s="38">
        <f t="shared" si="32"/>
        <v>4.9474000000000018E-2</v>
      </c>
      <c r="H6551" s="38">
        <f t="shared" si="32"/>
        <v>0.10178999999999999</v>
      </c>
      <c r="I6551" s="38">
        <f t="shared" si="32"/>
        <v>0.16606500000000002</v>
      </c>
      <c r="J6551" s="38">
        <f t="shared" si="32"/>
        <v>0.22608899999999998</v>
      </c>
      <c r="K6551" s="38">
        <f t="shared" si="32"/>
        <v>0.27335399999999999</v>
      </c>
      <c r="L6551" s="38">
        <f t="shared" si="32"/>
        <v>0.30625400000000003</v>
      </c>
      <c r="M6551" s="38">
        <f t="shared" si="32"/>
        <v>0.32646900000000001</v>
      </c>
      <c r="N6551" s="38">
        <f t="shared" si="32"/>
        <v>0.33713199999999999</v>
      </c>
      <c r="O6551" s="38">
        <f t="shared" si="32"/>
        <v>0.34160299999999999</v>
      </c>
      <c r="P6551" s="38">
        <f t="shared" si="32"/>
        <v>0.34264400000000006</v>
      </c>
      <c r="Q6551" s="38">
        <f t="shared" si="32"/>
        <v>0.34206500000000006</v>
      </c>
      <c r="R6551" s="38">
        <f t="shared" si="32"/>
        <v>0.34085399999999999</v>
      </c>
      <c r="S6551" s="38">
        <f t="shared" si="32"/>
        <v>0.33948400000000001</v>
      </c>
      <c r="T6551" s="38">
        <f t="shared" si="32"/>
        <v>0.33815899999999999</v>
      </c>
      <c r="U6551" s="38">
        <f t="shared" si="32"/>
        <v>0.336955</v>
      </c>
      <c r="V6551" s="38">
        <f t="shared" si="32"/>
        <v>0.335893</v>
      </c>
      <c r="W6551" s="38">
        <f t="shared" si="32"/>
        <v>0.33496999999999999</v>
      </c>
      <c r="X6551" s="38">
        <f t="shared" si="32"/>
        <v>0.33417300000000005</v>
      </c>
      <c r="Y6551" s="38">
        <f t="shared" si="32"/>
        <v>0.33348800000000001</v>
      </c>
      <c r="Z6551" s="38">
        <f t="shared" si="32"/>
        <v>0.33289900000000006</v>
      </c>
      <c r="AA6551" s="38">
        <f t="shared" si="32"/>
        <v>0.332395</v>
      </c>
      <c r="AB6551" s="38">
        <f t="shared" si="32"/>
        <v>0.33196100000000006</v>
      </c>
      <c r="AC6551" s="38">
        <f t="shared" si="32"/>
        <v>0.33159000000000005</v>
      </c>
      <c r="AD6551" s="38">
        <f t="shared" si="32"/>
        <v>0.33127099999999998</v>
      </c>
      <c r="AE6551" s="38">
        <f t="shared" si="32"/>
        <v>0.33099699999999999</v>
      </c>
      <c r="AF6551" s="38">
        <f t="shared" si="32"/>
        <v>0.33074199999999998</v>
      </c>
      <c r="AG6551" s="38">
        <f t="shared" si="32"/>
        <v>0.32999699999999998</v>
      </c>
      <c r="AH6551" s="38">
        <f t="shared" si="3"/>
        <v>0.32999699999999998</v>
      </c>
      <c r="AJ6551">
        <f>AVERAGE(H6551:S6551)</f>
        <v>0.28698358333333335</v>
      </c>
      <c r="AK6551">
        <f t="shared" si="1"/>
        <v>0.21760499999999999</v>
      </c>
      <c r="AM6551" s="10">
        <f t="shared" si="5"/>
        <v>6.9378583333333355E-2</v>
      </c>
    </row>
    <row r="6552" spans="1:39" x14ac:dyDescent="0.35">
      <c r="C6552" s="38">
        <v>2014</v>
      </c>
      <c r="D6552" s="38">
        <f t="shared" ref="D6552:AG6552" si="33">D6392-D6512</f>
        <v>0</v>
      </c>
      <c r="E6552" s="38">
        <f t="shared" si="33"/>
        <v>3.2680000000000209E-3</v>
      </c>
      <c r="F6552" s="38">
        <f t="shared" si="33"/>
        <v>1.4351000000000003E-2</v>
      </c>
      <c r="G6552" s="38">
        <f t="shared" si="33"/>
        <v>4.2650999999999994E-2</v>
      </c>
      <c r="H6552" s="38">
        <f t="shared" si="33"/>
        <v>9.2944000000000027E-2</v>
      </c>
      <c r="I6552" s="38">
        <f t="shared" si="33"/>
        <v>0.151781</v>
      </c>
      <c r="J6552" s="38">
        <f t="shared" si="33"/>
        <v>0.20014700000000002</v>
      </c>
      <c r="K6552" s="38">
        <f t="shared" si="33"/>
        <v>0.23316300000000001</v>
      </c>
      <c r="L6552" s="38">
        <f t="shared" si="33"/>
        <v>0.253187</v>
      </c>
      <c r="M6552" s="38">
        <f t="shared" si="33"/>
        <v>0.26344599999999996</v>
      </c>
      <c r="N6552" s="38">
        <f t="shared" si="33"/>
        <v>0.26712100000000005</v>
      </c>
      <c r="O6552" s="38">
        <f t="shared" si="33"/>
        <v>0.26689600000000002</v>
      </c>
      <c r="P6552" s="38">
        <f t="shared" si="33"/>
        <v>0.26472600000000002</v>
      </c>
      <c r="Q6552" s="38">
        <f t="shared" si="33"/>
        <v>0.26181900000000002</v>
      </c>
      <c r="R6552" s="38">
        <f t="shared" si="33"/>
        <v>0.25880999999999998</v>
      </c>
      <c r="S6552" s="38">
        <f t="shared" si="33"/>
        <v>0.25598599999999999</v>
      </c>
      <c r="T6552" s="38">
        <f t="shared" si="33"/>
        <v>0.25345400000000001</v>
      </c>
      <c r="U6552" s="38">
        <f t="shared" si="33"/>
        <v>0.25123499999999999</v>
      </c>
      <c r="V6552" s="38">
        <f t="shared" si="33"/>
        <v>0.24931400000000004</v>
      </c>
      <c r="W6552" s="38">
        <f t="shared" si="33"/>
        <v>0.24766199999999999</v>
      </c>
      <c r="X6552" s="38">
        <f t="shared" si="33"/>
        <v>0.24624499999999999</v>
      </c>
      <c r="Y6552" s="38">
        <f t="shared" si="33"/>
        <v>0.24503200000000003</v>
      </c>
      <c r="Z6552" s="38">
        <f t="shared" si="33"/>
        <v>0.24399300000000002</v>
      </c>
      <c r="AA6552" s="38">
        <f t="shared" si="33"/>
        <v>0.24310300000000001</v>
      </c>
      <c r="AB6552" s="38">
        <f t="shared" si="33"/>
        <v>0.24234</v>
      </c>
      <c r="AC6552" s="38">
        <f t="shared" si="33"/>
        <v>0.24168699999999999</v>
      </c>
      <c r="AD6552" s="38">
        <f t="shared" si="33"/>
        <v>0.24112600000000001</v>
      </c>
      <c r="AE6552" s="38">
        <f t="shared" si="33"/>
        <v>0.24064600000000003</v>
      </c>
      <c r="AF6552" s="38">
        <f t="shared" si="33"/>
        <v>0.24019600000000002</v>
      </c>
      <c r="AG6552" s="38">
        <f t="shared" si="33"/>
        <v>0.238873</v>
      </c>
      <c r="AH6552" s="38">
        <f t="shared" si="3"/>
        <v>0.238873</v>
      </c>
      <c r="AJ6552">
        <f t="shared" si="4"/>
        <v>0.2308355</v>
      </c>
      <c r="AK6552">
        <f t="shared" si="1"/>
        <v>0.20835600000000001</v>
      </c>
      <c r="AM6552" s="10">
        <f t="shared" si="5"/>
        <v>2.2479499999999986E-2</v>
      </c>
    </row>
    <row r="6553" spans="1:39" x14ac:dyDescent="0.35">
      <c r="C6553" s="38">
        <v>2015</v>
      </c>
      <c r="D6553" s="38">
        <f t="shared" ref="D6553:AG6553" si="34">D6393-D6513</f>
        <v>0</v>
      </c>
      <c r="E6553" s="38">
        <f t="shared" si="34"/>
        <v>5.6500000000000994E-4</v>
      </c>
      <c r="F6553" s="38">
        <f t="shared" si="34"/>
        <v>4.9399999999999999E-3</v>
      </c>
      <c r="G6553" s="38">
        <f t="shared" si="34"/>
        <v>2.5135999999999992E-2</v>
      </c>
      <c r="H6553" s="38">
        <f t="shared" si="34"/>
        <v>7.5734000000000024E-2</v>
      </c>
      <c r="I6553" s="38">
        <f t="shared" si="34"/>
        <v>0.14623900000000001</v>
      </c>
      <c r="J6553" s="38">
        <f t="shared" si="34"/>
        <v>0.204455</v>
      </c>
      <c r="K6553" s="38">
        <f t="shared" si="34"/>
        <v>0.23350799999999999</v>
      </c>
      <c r="L6553" s="38">
        <f t="shared" si="34"/>
        <v>0.242504</v>
      </c>
      <c r="M6553" s="38">
        <f t="shared" si="34"/>
        <v>0.242946</v>
      </c>
      <c r="N6553" s="38">
        <f t="shared" si="34"/>
        <v>0.24027999999999999</v>
      </c>
      <c r="O6553" s="38">
        <f t="shared" si="34"/>
        <v>0.23652200000000001</v>
      </c>
      <c r="P6553" s="38">
        <f t="shared" si="34"/>
        <v>0.23244100000000001</v>
      </c>
      <c r="Q6553" s="38">
        <f t="shared" si="34"/>
        <v>0.22837200000000002</v>
      </c>
      <c r="R6553" s="38">
        <f t="shared" si="34"/>
        <v>0.22448099999999999</v>
      </c>
      <c r="S6553" s="38">
        <f t="shared" si="34"/>
        <v>0.22084900000000002</v>
      </c>
      <c r="T6553" s="38">
        <f t="shared" si="34"/>
        <v>0.21751100000000001</v>
      </c>
      <c r="U6553" s="38">
        <f t="shared" si="34"/>
        <v>0.214474</v>
      </c>
      <c r="V6553" s="38">
        <f t="shared" si="34"/>
        <v>0.21173000000000003</v>
      </c>
      <c r="W6553" s="38">
        <f t="shared" si="34"/>
        <v>0.20926100000000003</v>
      </c>
      <c r="X6553" s="38">
        <f t="shared" si="34"/>
        <v>0.20704700000000004</v>
      </c>
      <c r="Y6553" s="38">
        <f t="shared" si="34"/>
        <v>0.20506600000000003</v>
      </c>
      <c r="Z6553" s="38">
        <f t="shared" si="34"/>
        <v>0.203295</v>
      </c>
      <c r="AA6553" s="38">
        <f t="shared" si="34"/>
        <v>0.201714</v>
      </c>
      <c r="AB6553" s="38">
        <f t="shared" si="34"/>
        <v>0.20030500000000001</v>
      </c>
      <c r="AC6553" s="38">
        <f t="shared" si="34"/>
        <v>0.19905100000000003</v>
      </c>
      <c r="AD6553" s="38">
        <f t="shared" si="34"/>
        <v>0.197936</v>
      </c>
      <c r="AE6553" s="38">
        <f t="shared" si="34"/>
        <v>0.19694699999999998</v>
      </c>
      <c r="AF6553" s="38">
        <f t="shared" si="34"/>
        <v>0.19604500000000002</v>
      </c>
      <c r="AG6553" s="38">
        <f t="shared" si="34"/>
        <v>0.193573</v>
      </c>
      <c r="AH6553" s="38">
        <f t="shared" si="3"/>
        <v>0.193573</v>
      </c>
      <c r="AJ6553">
        <f t="shared" si="4"/>
        <v>0.21069425</v>
      </c>
      <c r="AK6553">
        <f t="shared" si="1"/>
        <v>0.17843600000000001</v>
      </c>
      <c r="AM6553" s="10">
        <f t="shared" si="5"/>
        <v>3.2258249999999988E-2</v>
      </c>
    </row>
    <row r="6554" spans="1:39" x14ac:dyDescent="0.35">
      <c r="C6554" s="38">
        <v>2016</v>
      </c>
      <c r="D6554" s="38">
        <f t="shared" ref="D6554:AG6554" si="35">D6394-D6514</f>
        <v>0</v>
      </c>
      <c r="E6554" s="38">
        <f t="shared" si="35"/>
        <v>2.1500000000002073E-4</v>
      </c>
      <c r="F6554" s="38">
        <f t="shared" si="35"/>
        <v>2.3110000000000075E-3</v>
      </c>
      <c r="G6554" s="38">
        <f t="shared" si="35"/>
        <v>1.329600000000003E-2</v>
      </c>
      <c r="H6554" s="38">
        <f t="shared" si="35"/>
        <v>4.2658000000000029E-2</v>
      </c>
      <c r="I6554" s="38">
        <f t="shared" si="35"/>
        <v>8.7400000000000033E-2</v>
      </c>
      <c r="J6554" s="38">
        <f t="shared" si="35"/>
        <v>0.12783100000000003</v>
      </c>
      <c r="K6554" s="38">
        <f t="shared" si="35"/>
        <v>0.14824999999999999</v>
      </c>
      <c r="L6554" s="38">
        <f t="shared" si="35"/>
        <v>0.153943</v>
      </c>
      <c r="M6554" s="38">
        <f t="shared" si="35"/>
        <v>0.15367799999999998</v>
      </c>
      <c r="N6554" s="38">
        <f t="shared" si="35"/>
        <v>0.15140399999999998</v>
      </c>
      <c r="O6554" s="38">
        <f t="shared" si="35"/>
        <v>0.148447</v>
      </c>
      <c r="P6554" s="38">
        <f t="shared" si="35"/>
        <v>0.14529900000000001</v>
      </c>
      <c r="Q6554" s="38">
        <f t="shared" si="35"/>
        <v>0.14218500000000001</v>
      </c>
      <c r="R6554" s="38">
        <f t="shared" si="35"/>
        <v>0.13922299999999999</v>
      </c>
      <c r="S6554" s="38">
        <f t="shared" si="35"/>
        <v>0.13647199999999998</v>
      </c>
      <c r="T6554" s="38">
        <f t="shared" si="35"/>
        <v>0.13395600000000002</v>
      </c>
      <c r="U6554" s="38">
        <f t="shared" si="35"/>
        <v>0.13167800000000002</v>
      </c>
      <c r="V6554" s="38">
        <f t="shared" si="35"/>
        <v>0.12963000000000002</v>
      </c>
      <c r="W6554" s="38">
        <f t="shared" si="35"/>
        <v>0.12779800000000002</v>
      </c>
      <c r="X6554" s="38">
        <f t="shared" si="35"/>
        <v>0.12616300000000003</v>
      </c>
      <c r="Y6554" s="38">
        <f t="shared" si="35"/>
        <v>0.12470599999999998</v>
      </c>
      <c r="Z6554" s="38">
        <f t="shared" si="35"/>
        <v>0.12341000000000002</v>
      </c>
      <c r="AA6554" s="38">
        <f t="shared" si="35"/>
        <v>0.12225900000000001</v>
      </c>
      <c r="AB6554" s="38">
        <f t="shared" si="35"/>
        <v>0.12123800000000001</v>
      </c>
      <c r="AC6554" s="38">
        <f t="shared" si="35"/>
        <v>0.12033199999999999</v>
      </c>
      <c r="AD6554" s="38">
        <f t="shared" si="35"/>
        <v>0.119531</v>
      </c>
      <c r="AE6554" s="38">
        <f t="shared" si="35"/>
        <v>0.11882199999999998</v>
      </c>
      <c r="AF6554" s="38">
        <f t="shared" si="35"/>
        <v>0.11817300000000003</v>
      </c>
      <c r="AG6554" s="38">
        <f t="shared" si="35"/>
        <v>0.11699900000000002</v>
      </c>
      <c r="AH6554" s="38">
        <f t="shared" si="3"/>
        <v>0.11699900000000002</v>
      </c>
      <c r="AJ6554">
        <f t="shared" si="4"/>
        <v>0.13139916666666665</v>
      </c>
      <c r="AK6554">
        <f t="shared" si="1"/>
        <v>0.113732</v>
      </c>
      <c r="AM6554" s="10">
        <f t="shared" si="5"/>
        <v>1.766716666666665E-2</v>
      </c>
    </row>
    <row r="6555" spans="1:39" x14ac:dyDescent="0.35">
      <c r="C6555" s="38">
        <v>2017</v>
      </c>
      <c r="D6555" s="38">
        <f t="shared" ref="D6555:AG6555" si="36">D6395-D6515</f>
        <v>0</v>
      </c>
      <c r="E6555" s="38">
        <f t="shared" si="36"/>
        <v>2.1200000000001773E-4</v>
      </c>
      <c r="F6555" s="38">
        <f t="shared" si="36"/>
        <v>2.2310000000000108E-3</v>
      </c>
      <c r="G6555" s="38">
        <f t="shared" si="36"/>
        <v>1.2620999999999993E-2</v>
      </c>
      <c r="H6555" s="38">
        <f t="shared" si="36"/>
        <v>3.9193000000000033E-2</v>
      </c>
      <c r="I6555" s="38">
        <f t="shared" si="36"/>
        <v>7.5871000000000022E-2</v>
      </c>
      <c r="J6555" s="38">
        <f t="shared" si="36"/>
        <v>0.10589199999999999</v>
      </c>
      <c r="K6555" s="38">
        <f t="shared" si="36"/>
        <v>0.12040400000000001</v>
      </c>
      <c r="L6555" s="38">
        <f t="shared" si="36"/>
        <v>0.12462499999999999</v>
      </c>
      <c r="M6555" s="38">
        <f t="shared" si="36"/>
        <v>0.12479899999999999</v>
      </c>
      <c r="N6555" s="38">
        <f t="shared" si="36"/>
        <v>0.12362200000000001</v>
      </c>
      <c r="O6555" s="38">
        <f t="shared" si="36"/>
        <v>0.12198999999999999</v>
      </c>
      <c r="P6555" s="38">
        <f t="shared" si="36"/>
        <v>0.12021999999999999</v>
      </c>
      <c r="Q6555" s="38">
        <f t="shared" si="36"/>
        <v>0.118448</v>
      </c>
      <c r="R6555" s="38">
        <f t="shared" si="36"/>
        <v>0.11674200000000001</v>
      </c>
      <c r="S6555" s="38">
        <f t="shared" si="36"/>
        <v>0.11513699999999999</v>
      </c>
      <c r="T6555" s="38">
        <f t="shared" si="36"/>
        <v>0.11365000000000003</v>
      </c>
      <c r="U6555" s="38">
        <f t="shared" si="36"/>
        <v>0.11228500000000002</v>
      </c>
      <c r="V6555" s="38">
        <f t="shared" si="36"/>
        <v>0.111041</v>
      </c>
      <c r="W6555" s="38">
        <f t="shared" si="36"/>
        <v>0.10991299999999998</v>
      </c>
      <c r="X6555" s="38">
        <f t="shared" si="36"/>
        <v>0.10889199999999999</v>
      </c>
      <c r="Y6555" s="38">
        <f t="shared" si="36"/>
        <v>0.10797099999999998</v>
      </c>
      <c r="Z6555" s="38">
        <f t="shared" si="36"/>
        <v>0.10714099999999999</v>
      </c>
      <c r="AA6555" s="38">
        <f t="shared" si="36"/>
        <v>0.10639500000000002</v>
      </c>
      <c r="AB6555" s="38">
        <f t="shared" si="36"/>
        <v>0.10572599999999999</v>
      </c>
      <c r="AC6555" s="38">
        <f t="shared" si="36"/>
        <v>0.10512700000000003</v>
      </c>
      <c r="AD6555" s="38">
        <f t="shared" si="36"/>
        <v>0.10459099999999999</v>
      </c>
      <c r="AE6555" s="38">
        <f t="shared" si="36"/>
        <v>0.10411199999999998</v>
      </c>
      <c r="AF6555" s="38">
        <f t="shared" si="36"/>
        <v>0.10367799999999999</v>
      </c>
      <c r="AG6555" s="38">
        <f t="shared" si="36"/>
        <v>0.10275699999999999</v>
      </c>
      <c r="AH6555" s="38">
        <f t="shared" si="3"/>
        <v>0.10275699999999999</v>
      </c>
      <c r="AJ6555">
        <f>AVERAGE(H6555:S6555)</f>
        <v>0.10891191666666665</v>
      </c>
      <c r="AK6555">
        <f t="shared" si="1"/>
        <v>7.6313300000000001E-2</v>
      </c>
      <c r="AM6555" s="10">
        <f t="shared" si="5"/>
        <v>3.2598616666666649E-2</v>
      </c>
    </row>
    <row r="6556" spans="1:39" x14ac:dyDescent="0.35">
      <c r="C6556" s="38">
        <v>2018</v>
      </c>
      <c r="D6556" s="38">
        <f t="shared" ref="D6556:AG6556" si="37">D6396-D6516</f>
        <v>0</v>
      </c>
      <c r="E6556" s="38">
        <f t="shared" si="37"/>
        <v>1.4400000000000523E-4</v>
      </c>
      <c r="F6556" s="38">
        <f t="shared" si="37"/>
        <v>1.5330000000000066E-3</v>
      </c>
      <c r="G6556" s="38">
        <f t="shared" si="37"/>
        <v>8.7470000000000048E-3</v>
      </c>
      <c r="H6556" s="38">
        <f t="shared" si="37"/>
        <v>2.8104000000000018E-2</v>
      </c>
      <c r="I6556" s="38">
        <f t="shared" si="37"/>
        <v>5.9752000000000027E-2</v>
      </c>
      <c r="J6556" s="38">
        <f t="shared" si="37"/>
        <v>9.1527999999999998E-2</v>
      </c>
      <c r="K6556" s="38">
        <f t="shared" si="37"/>
        <v>0.10850799999999999</v>
      </c>
      <c r="L6556" s="38">
        <f t="shared" si="37"/>
        <v>0.113481</v>
      </c>
      <c r="M6556" s="38">
        <f t="shared" si="37"/>
        <v>0.11369899999999999</v>
      </c>
      <c r="N6556" s="38">
        <f t="shared" si="37"/>
        <v>0.112431</v>
      </c>
      <c r="O6556" s="38">
        <f t="shared" si="37"/>
        <v>0.11069899999999999</v>
      </c>
      <c r="P6556" s="38">
        <f t="shared" si="37"/>
        <v>0.10883900000000002</v>
      </c>
      <c r="Q6556" s="38">
        <f t="shared" si="37"/>
        <v>0.10699400000000003</v>
      </c>
      <c r="R6556" s="38">
        <f t="shared" si="37"/>
        <v>0.10523500000000002</v>
      </c>
      <c r="S6556" s="38">
        <f t="shared" si="37"/>
        <v>0.10359800000000002</v>
      </c>
      <c r="T6556" s="38">
        <f t="shared" si="37"/>
        <v>0.10209699999999999</v>
      </c>
      <c r="U6556" s="38">
        <f t="shared" si="37"/>
        <v>0.10073599999999999</v>
      </c>
      <c r="V6556" s="38">
        <f t="shared" si="37"/>
        <v>9.9509999999999987E-2</v>
      </c>
      <c r="W6556" s="38">
        <f t="shared" si="37"/>
        <v>9.8409999999999997E-2</v>
      </c>
      <c r="X6556" s="38">
        <f t="shared" si="37"/>
        <v>9.7426000000000013E-2</v>
      </c>
      <c r="Y6556" s="38">
        <f t="shared" si="37"/>
        <v>9.6546999999999994E-2</v>
      </c>
      <c r="Z6556" s="38">
        <f t="shared" si="37"/>
        <v>9.5764000000000016E-2</v>
      </c>
      <c r="AA6556" s="38">
        <f t="shared" si="37"/>
        <v>9.5067000000000013E-2</v>
      </c>
      <c r="AB6556" s="38">
        <f t="shared" si="37"/>
        <v>9.4447000000000003E-2</v>
      </c>
      <c r="AC6556" s="38">
        <f t="shared" si="37"/>
        <v>9.3897000000000008E-2</v>
      </c>
      <c r="AD6556" s="38">
        <f t="shared" si="37"/>
        <v>9.340900000000002E-2</v>
      </c>
      <c r="AE6556" s="38">
        <f t="shared" si="37"/>
        <v>9.2976000000000003E-2</v>
      </c>
      <c r="AF6556" s="38">
        <f t="shared" si="37"/>
        <v>9.2581000000000024E-2</v>
      </c>
      <c r="AG6556" s="38">
        <f t="shared" si="37"/>
        <v>9.2027999999999999E-2</v>
      </c>
      <c r="AH6556" s="38">
        <f t="shared" si="3"/>
        <v>9.2027999999999999E-2</v>
      </c>
      <c r="AJ6556">
        <f>AVERAGE(H6556:S6556)</f>
        <v>9.6905666666666668E-2</v>
      </c>
      <c r="AK6556">
        <f t="shared" si="1"/>
        <v>5.6802900000000003E-2</v>
      </c>
      <c r="AM6556" s="10">
        <f>AJ6556-AK6556</f>
        <v>4.0102766666666664E-2</v>
      </c>
    </row>
    <row r="6557" spans="1:39" x14ac:dyDescent="0.35">
      <c r="C6557" s="38">
        <v>2019</v>
      </c>
      <c r="D6557" s="38">
        <f t="shared" ref="D6557:AF6557" si="38">D6397-D6517</f>
        <v>0</v>
      </c>
      <c r="E6557" s="38">
        <f t="shared" si="38"/>
        <v>2.1700000000002273E-4</v>
      </c>
      <c r="F6557" s="38">
        <f t="shared" si="38"/>
        <v>1.928000000000013E-3</v>
      </c>
      <c r="G6557" s="38">
        <f t="shared" si="38"/>
        <v>9.9180000000000101E-3</v>
      </c>
      <c r="H6557" s="38">
        <f t="shared" si="38"/>
        <v>3.0210000000000015E-2</v>
      </c>
      <c r="I6557" s="38">
        <f t="shared" si="38"/>
        <v>6.1290999999999984E-2</v>
      </c>
      <c r="J6557" s="38">
        <f t="shared" si="38"/>
        <v>9.107599999999999E-2</v>
      </c>
      <c r="K6557" s="38">
        <f t="shared" si="38"/>
        <v>0.10705399999999998</v>
      </c>
      <c r="L6557" s="38">
        <f t="shared" si="38"/>
        <v>0.11208899999999999</v>
      </c>
      <c r="M6557" s="38">
        <f t="shared" si="38"/>
        <v>0.11266100000000001</v>
      </c>
      <c r="N6557" s="38">
        <f t="shared" si="38"/>
        <v>0.111788</v>
      </c>
      <c r="O6557" s="38">
        <f t="shared" si="38"/>
        <v>0.11045500000000003</v>
      </c>
      <c r="P6557" s="38">
        <f t="shared" si="38"/>
        <v>0.10899000000000003</v>
      </c>
      <c r="Q6557" s="38">
        <f t="shared" si="38"/>
        <v>0.10752499999999998</v>
      </c>
      <c r="R6557" s="38">
        <f t="shared" si="38"/>
        <v>0.10611900000000002</v>
      </c>
      <c r="S6557" s="38">
        <f t="shared" si="38"/>
        <v>0.10480300000000004</v>
      </c>
      <c r="T6557" s="38">
        <f t="shared" si="38"/>
        <v>0.10359000000000002</v>
      </c>
      <c r="U6557" s="38">
        <f t="shared" si="38"/>
        <v>0.10248400000000002</v>
      </c>
      <c r="V6557" s="38">
        <f t="shared" si="38"/>
        <v>0.10148099999999999</v>
      </c>
      <c r="W6557" s="38">
        <f t="shared" si="38"/>
        <v>0.100576</v>
      </c>
      <c r="X6557" s="38">
        <f t="shared" si="38"/>
        <v>9.9762000000000017E-2</v>
      </c>
      <c r="Y6557" s="38">
        <f t="shared" si="38"/>
        <v>9.9031000000000036E-2</v>
      </c>
      <c r="Z6557" s="38">
        <f t="shared" si="38"/>
        <v>9.8376000000000019E-2</v>
      </c>
      <c r="AA6557" s="38">
        <f t="shared" si="38"/>
        <v>9.7791000000000017E-2</v>
      </c>
      <c r="AB6557" s="38">
        <f t="shared" si="38"/>
        <v>9.7266999999999992E-2</v>
      </c>
      <c r="AC6557" s="38">
        <f t="shared" si="38"/>
        <v>9.6799999999999997E-2</v>
      </c>
      <c r="AD6557" s="38">
        <f t="shared" si="38"/>
        <v>9.6384000000000025E-2</v>
      </c>
      <c r="AE6557" s="38">
        <f t="shared" si="38"/>
        <v>9.6013999999999988E-2</v>
      </c>
      <c r="AF6557" s="38">
        <f t="shared" si="38"/>
        <v>9.5677000000000012E-2</v>
      </c>
      <c r="AG6557" s="38">
        <f>AG6397-AG6517</f>
        <v>9.4743999999999995E-2</v>
      </c>
      <c r="AH6557" s="38">
        <f t="shared" ref="AH6557" si="39">AG6557</f>
        <v>9.4743999999999995E-2</v>
      </c>
      <c r="AJ6557">
        <f>AVERAGE(H6557:S6557)</f>
        <v>9.7005083333333339E-2</v>
      </c>
      <c r="AK6557">
        <f t="shared" si="1"/>
        <v>7.5255500000000003E-2</v>
      </c>
      <c r="AM6557" s="10">
        <f>AJ6557-AK6557</f>
        <v>2.1749583333333336E-2</v>
      </c>
    </row>
    <row r="6559" spans="1:39" x14ac:dyDescent="0.35">
      <c r="D6559" s="39">
        <f>AVERAGE(D6555:D6557)</f>
        <v>0</v>
      </c>
      <c r="E6559" s="39">
        <f>AVERAGE(E6555:E6557)</f>
        <v>1.9100000000001524E-4</v>
      </c>
      <c r="F6559" s="39">
        <f t="shared" ref="F6559:AH6559" si="40">AVERAGE(F6555:F6557)</f>
        <v>1.8973333333333435E-3</v>
      </c>
      <c r="G6559" s="39">
        <f t="shared" si="40"/>
        <v>1.0428666666666669E-2</v>
      </c>
      <c r="H6559" s="39">
        <f t="shared" si="40"/>
        <v>3.2502333333333355E-2</v>
      </c>
      <c r="I6559" s="39">
        <f t="shared" si="40"/>
        <v>6.5638000000000016E-2</v>
      </c>
      <c r="J6559" s="39">
        <f t="shared" si="40"/>
        <v>9.6165333333333325E-2</v>
      </c>
      <c r="K6559" s="39">
        <f t="shared" si="40"/>
        <v>0.11198866666666667</v>
      </c>
      <c r="L6559" s="39">
        <f t="shared" si="40"/>
        <v>0.11673166666666666</v>
      </c>
      <c r="M6559" s="39">
        <f t="shared" si="40"/>
        <v>0.117053</v>
      </c>
      <c r="N6559" s="39">
        <f t="shared" si="40"/>
        <v>0.11594700000000001</v>
      </c>
      <c r="O6559" s="39">
        <f t="shared" si="40"/>
        <v>0.11438133333333333</v>
      </c>
      <c r="P6559" s="39">
        <f t="shared" si="40"/>
        <v>0.11268300000000002</v>
      </c>
      <c r="Q6559" s="39">
        <f t="shared" si="40"/>
        <v>0.110989</v>
      </c>
      <c r="R6559" s="39">
        <f t="shared" si="40"/>
        <v>0.10936533333333336</v>
      </c>
      <c r="S6559" s="39">
        <f t="shared" si="40"/>
        <v>0.10784600000000001</v>
      </c>
      <c r="T6559" s="39">
        <f t="shared" si="40"/>
        <v>0.10644566666666667</v>
      </c>
      <c r="U6559" s="39">
        <f t="shared" si="40"/>
        <v>0.10516833333333335</v>
      </c>
      <c r="V6559" s="39">
        <f t="shared" si="40"/>
        <v>0.10401066666666665</v>
      </c>
      <c r="W6559" s="39">
        <f t="shared" si="40"/>
        <v>0.10296633333333333</v>
      </c>
      <c r="X6559" s="39">
        <f t="shared" si="40"/>
        <v>0.10202666666666667</v>
      </c>
      <c r="Y6559" s="39">
        <f t="shared" si="40"/>
        <v>0.10118300000000001</v>
      </c>
      <c r="Z6559" s="39">
        <f t="shared" si="40"/>
        <v>0.100427</v>
      </c>
      <c r="AA6559" s="39">
        <f t="shared" si="40"/>
        <v>9.975100000000002E-2</v>
      </c>
      <c r="AB6559" s="39">
        <f t="shared" si="40"/>
        <v>9.9146666666666661E-2</v>
      </c>
      <c r="AC6559" s="39">
        <f t="shared" si="40"/>
        <v>9.8608000000000015E-2</v>
      </c>
      <c r="AD6559" s="39">
        <f t="shared" si="40"/>
        <v>9.8128000000000007E-2</v>
      </c>
      <c r="AE6559" s="39">
        <f t="shared" si="40"/>
        <v>9.7700666666666658E-2</v>
      </c>
      <c r="AF6559" s="39">
        <f t="shared" si="40"/>
        <v>9.731200000000001E-2</v>
      </c>
      <c r="AG6559" s="39">
        <f t="shared" si="40"/>
        <v>9.650966666666666E-2</v>
      </c>
      <c r="AH6559" s="39">
        <f t="shared" si="40"/>
        <v>9.650966666666666E-2</v>
      </c>
    </row>
    <row r="6565" spans="1:36" x14ac:dyDescent="0.35">
      <c r="A6565" t="s">
        <v>1244</v>
      </c>
      <c r="B6565" t="s">
        <v>480</v>
      </c>
      <c r="C6565" t="s">
        <v>477</v>
      </c>
      <c r="D6565">
        <v>0</v>
      </c>
      <c r="E6565">
        <v>1</v>
      </c>
      <c r="F6565">
        <v>2</v>
      </c>
      <c r="G6565">
        <v>3</v>
      </c>
      <c r="H6565">
        <v>4</v>
      </c>
      <c r="I6565">
        <v>5</v>
      </c>
      <c r="J6565">
        <v>6</v>
      </c>
      <c r="K6565">
        <v>7</v>
      </c>
      <c r="L6565">
        <v>8</v>
      </c>
      <c r="M6565">
        <v>9</v>
      </c>
      <c r="N6565">
        <v>10</v>
      </c>
      <c r="O6565">
        <v>11</v>
      </c>
      <c r="P6565">
        <v>12</v>
      </c>
      <c r="Q6565">
        <v>13</v>
      </c>
      <c r="R6565">
        <v>14</v>
      </c>
      <c r="S6565">
        <v>15</v>
      </c>
      <c r="T6565">
        <v>16</v>
      </c>
      <c r="U6565">
        <v>17</v>
      </c>
      <c r="V6565">
        <v>18</v>
      </c>
      <c r="W6565">
        <v>19</v>
      </c>
      <c r="X6565">
        <v>20</v>
      </c>
      <c r="Y6565">
        <v>21</v>
      </c>
      <c r="Z6565">
        <v>22</v>
      </c>
      <c r="AA6565">
        <v>23</v>
      </c>
      <c r="AB6565">
        <v>24</v>
      </c>
      <c r="AC6565">
        <v>25</v>
      </c>
      <c r="AD6565">
        <v>26</v>
      </c>
      <c r="AE6565">
        <v>27</v>
      </c>
      <c r="AF6565">
        <v>28</v>
      </c>
      <c r="AG6565">
        <v>29</v>
      </c>
      <c r="AH6565">
        <v>30</v>
      </c>
      <c r="AJ6565" t="s">
        <v>1445</v>
      </c>
    </row>
    <row r="6566" spans="1:36" x14ac:dyDescent="0.35">
      <c r="B6566" t="s">
        <v>1660</v>
      </c>
      <c r="D6566">
        <f>D6550</f>
        <v>0</v>
      </c>
      <c r="E6566">
        <f>E6550</f>
        <v>4.1370000000000018E-3</v>
      </c>
      <c r="F6566">
        <f t="shared" ref="F6566:AH6566" si="41">F6550</f>
        <v>1.6083000000000014E-2</v>
      </c>
      <c r="G6566">
        <f t="shared" si="41"/>
        <v>4.3108000000000035E-2</v>
      </c>
      <c r="H6566" s="11">
        <f>H6550</f>
        <v>8.9216999999999991E-2</v>
      </c>
      <c r="I6566" s="11">
        <f t="shared" si="41"/>
        <v>0.14582699999999998</v>
      </c>
      <c r="J6566" s="11">
        <f t="shared" si="41"/>
        <v>0.19849900000000004</v>
      </c>
      <c r="K6566" s="11">
        <f t="shared" si="41"/>
        <v>0.23953000000000002</v>
      </c>
      <c r="L6566" s="11">
        <f t="shared" si="41"/>
        <v>0.26759100000000002</v>
      </c>
      <c r="M6566" s="11">
        <f t="shared" si="41"/>
        <v>0.28449599999999997</v>
      </c>
      <c r="N6566" s="11">
        <f t="shared" si="41"/>
        <v>0.29322800000000004</v>
      </c>
      <c r="O6566" s="11">
        <f t="shared" si="41"/>
        <v>0.29676000000000002</v>
      </c>
      <c r="P6566" s="11">
        <f t="shared" si="41"/>
        <v>0.29744999999999999</v>
      </c>
      <c r="Q6566" s="11">
        <f t="shared" si="41"/>
        <v>0.29681199999999996</v>
      </c>
      <c r="R6566" s="11">
        <f t="shared" si="41"/>
        <v>0.29566999999999999</v>
      </c>
      <c r="S6566" s="11">
        <f t="shared" si="41"/>
        <v>0.29441399999999995</v>
      </c>
      <c r="T6566">
        <f t="shared" si="41"/>
        <v>0.29321200000000003</v>
      </c>
      <c r="U6566">
        <f t="shared" si="41"/>
        <v>0.29212400000000005</v>
      </c>
      <c r="V6566">
        <f t="shared" si="41"/>
        <v>0.29116799999999998</v>
      </c>
      <c r="W6566">
        <f t="shared" si="41"/>
        <v>0.29033699999999996</v>
      </c>
      <c r="X6566">
        <f t="shared" si="41"/>
        <v>0.28962100000000002</v>
      </c>
      <c r="Y6566">
        <f t="shared" si="41"/>
        <v>0.28900499999999996</v>
      </c>
      <c r="Z6566">
        <f t="shared" si="41"/>
        <v>0.28847699999999998</v>
      </c>
      <c r="AA6566">
        <f t="shared" si="41"/>
        <v>0.28802300000000003</v>
      </c>
      <c r="AB6566">
        <f t="shared" si="41"/>
        <v>0.28763400000000006</v>
      </c>
      <c r="AC6566">
        <f t="shared" si="41"/>
        <v>0.28730100000000003</v>
      </c>
      <c r="AD6566">
        <f t="shared" si="41"/>
        <v>0.28701399999999999</v>
      </c>
      <c r="AE6566">
        <f t="shared" si="41"/>
        <v>0.28676900000000005</v>
      </c>
      <c r="AF6566">
        <f t="shared" si="41"/>
        <v>0.28653899999999999</v>
      </c>
      <c r="AG6566">
        <f t="shared" si="41"/>
        <v>0.28609899999999999</v>
      </c>
      <c r="AH6566">
        <f t="shared" si="41"/>
        <v>0.28609899999999999</v>
      </c>
      <c r="AJ6566">
        <f>AVERAGE(H6566:S6566)</f>
        <v>0.24995783333333335</v>
      </c>
    </row>
    <row r="6567" spans="1:36" x14ac:dyDescent="0.35">
      <c r="H6567" s="40"/>
      <c r="I6567" s="40"/>
      <c r="J6567" s="40"/>
      <c r="K6567" s="40"/>
      <c r="L6567" s="40"/>
      <c r="M6567" s="40"/>
      <c r="N6567" s="40"/>
      <c r="O6567" s="40"/>
      <c r="P6567" s="40"/>
      <c r="Q6567" s="40"/>
      <c r="R6567" s="40"/>
      <c r="S6567" s="40"/>
    </row>
    <row r="6568" spans="1:36" x14ac:dyDescent="0.35">
      <c r="B6568" s="96" t="s">
        <v>1685</v>
      </c>
      <c r="D6568">
        <f>D6554</f>
        <v>0</v>
      </c>
      <c r="E6568">
        <f>E6555</f>
        <v>2.1200000000001773E-4</v>
      </c>
      <c r="F6568">
        <f t="shared" ref="F6568:G6568" si="42">F6555</f>
        <v>2.2310000000000108E-3</v>
      </c>
      <c r="G6568">
        <f t="shared" si="42"/>
        <v>1.2620999999999993E-2</v>
      </c>
      <c r="H6568" s="11">
        <f>H6555</f>
        <v>3.9193000000000033E-2</v>
      </c>
      <c r="I6568" s="11">
        <f t="shared" ref="I6568:S6568" si="43">I6555</f>
        <v>7.5871000000000022E-2</v>
      </c>
      <c r="J6568" s="11">
        <f t="shared" si="43"/>
        <v>0.10589199999999999</v>
      </c>
      <c r="K6568" s="11">
        <f t="shared" si="43"/>
        <v>0.12040400000000001</v>
      </c>
      <c r="L6568" s="11">
        <f t="shared" si="43"/>
        <v>0.12462499999999999</v>
      </c>
      <c r="M6568" s="11">
        <f t="shared" si="43"/>
        <v>0.12479899999999999</v>
      </c>
      <c r="N6568" s="11">
        <f t="shared" si="43"/>
        <v>0.12362200000000001</v>
      </c>
      <c r="O6568" s="11">
        <f t="shared" si="43"/>
        <v>0.12198999999999999</v>
      </c>
      <c r="P6568" s="11">
        <f t="shared" si="43"/>
        <v>0.12021999999999999</v>
      </c>
      <c r="Q6568" s="11">
        <f t="shared" si="43"/>
        <v>0.118448</v>
      </c>
      <c r="R6568" s="11">
        <f t="shared" si="43"/>
        <v>0.11674200000000001</v>
      </c>
      <c r="S6568" s="11">
        <f t="shared" si="43"/>
        <v>0.11513699999999999</v>
      </c>
      <c r="T6568">
        <f>T6555</f>
        <v>0.11365000000000003</v>
      </c>
      <c r="U6568">
        <f t="shared" ref="U6568:AH6568" si="44">U6555</f>
        <v>0.11228500000000002</v>
      </c>
      <c r="V6568">
        <f t="shared" si="44"/>
        <v>0.111041</v>
      </c>
      <c r="W6568">
        <f t="shared" si="44"/>
        <v>0.10991299999999998</v>
      </c>
      <c r="X6568">
        <f t="shared" si="44"/>
        <v>0.10889199999999999</v>
      </c>
      <c r="Y6568">
        <f t="shared" si="44"/>
        <v>0.10797099999999998</v>
      </c>
      <c r="Z6568">
        <f t="shared" si="44"/>
        <v>0.10714099999999999</v>
      </c>
      <c r="AA6568">
        <f t="shared" si="44"/>
        <v>0.10639500000000002</v>
      </c>
      <c r="AB6568">
        <f t="shared" si="44"/>
        <v>0.10572599999999999</v>
      </c>
      <c r="AC6568">
        <f t="shared" si="44"/>
        <v>0.10512700000000003</v>
      </c>
      <c r="AD6568">
        <f t="shared" si="44"/>
        <v>0.10459099999999999</v>
      </c>
      <c r="AE6568">
        <f t="shared" si="44"/>
        <v>0.10411199999999998</v>
      </c>
      <c r="AF6568">
        <f t="shared" si="44"/>
        <v>0.10367799999999999</v>
      </c>
      <c r="AG6568">
        <f t="shared" si="44"/>
        <v>0.10275699999999999</v>
      </c>
      <c r="AH6568">
        <f t="shared" si="44"/>
        <v>0.10275699999999999</v>
      </c>
      <c r="AJ6568">
        <f>AVERAGE(H6568:S6568)</f>
        <v>0.10891191666666665</v>
      </c>
    </row>
    <row r="6569" spans="1:36" x14ac:dyDescent="0.35">
      <c r="B6569" s="96" t="s">
        <v>1755</v>
      </c>
      <c r="D6569">
        <f t="shared" ref="D6569:D6570" si="45">D6555</f>
        <v>0</v>
      </c>
      <c r="E6569">
        <f>E6556</f>
        <v>1.4400000000000523E-4</v>
      </c>
      <c r="F6569">
        <f t="shared" ref="F6569:G6569" si="46">F6556</f>
        <v>1.5330000000000066E-3</v>
      </c>
      <c r="G6569">
        <f t="shared" si="46"/>
        <v>8.7470000000000048E-3</v>
      </c>
      <c r="H6569" s="11">
        <f>H6556</f>
        <v>2.8104000000000018E-2</v>
      </c>
      <c r="I6569" s="11">
        <f t="shared" ref="I6569:T6569" si="47">I6556</f>
        <v>5.9752000000000027E-2</v>
      </c>
      <c r="J6569" s="11">
        <f t="shared" si="47"/>
        <v>9.1527999999999998E-2</v>
      </c>
      <c r="K6569" s="11">
        <f t="shared" si="47"/>
        <v>0.10850799999999999</v>
      </c>
      <c r="L6569" s="11">
        <f t="shared" si="47"/>
        <v>0.113481</v>
      </c>
      <c r="M6569" s="11">
        <f t="shared" si="47"/>
        <v>0.11369899999999999</v>
      </c>
      <c r="N6569" s="11">
        <f t="shared" si="47"/>
        <v>0.112431</v>
      </c>
      <c r="O6569" s="11">
        <f t="shared" si="47"/>
        <v>0.11069899999999999</v>
      </c>
      <c r="P6569" s="11">
        <f t="shared" si="47"/>
        <v>0.10883900000000002</v>
      </c>
      <c r="Q6569" s="11">
        <f t="shared" si="47"/>
        <v>0.10699400000000003</v>
      </c>
      <c r="R6569" s="11">
        <f t="shared" si="47"/>
        <v>0.10523500000000002</v>
      </c>
      <c r="S6569" s="11">
        <f t="shared" si="47"/>
        <v>0.10359800000000002</v>
      </c>
      <c r="T6569">
        <f t="shared" si="47"/>
        <v>0.10209699999999999</v>
      </c>
      <c r="U6569">
        <f t="shared" ref="U6569:AH6569" si="48">U6556</f>
        <v>0.10073599999999999</v>
      </c>
      <c r="V6569">
        <f t="shared" si="48"/>
        <v>9.9509999999999987E-2</v>
      </c>
      <c r="W6569">
        <f t="shared" si="48"/>
        <v>9.8409999999999997E-2</v>
      </c>
      <c r="X6569">
        <f t="shared" si="48"/>
        <v>9.7426000000000013E-2</v>
      </c>
      <c r="Y6569">
        <f t="shared" si="48"/>
        <v>9.6546999999999994E-2</v>
      </c>
      <c r="Z6569">
        <f t="shared" si="48"/>
        <v>9.5764000000000016E-2</v>
      </c>
      <c r="AA6569">
        <f t="shared" si="48"/>
        <v>9.5067000000000013E-2</v>
      </c>
      <c r="AB6569">
        <f t="shared" si="48"/>
        <v>9.4447000000000003E-2</v>
      </c>
      <c r="AC6569">
        <f t="shared" si="48"/>
        <v>9.3897000000000008E-2</v>
      </c>
      <c r="AD6569">
        <f t="shared" si="48"/>
        <v>9.340900000000002E-2</v>
      </c>
      <c r="AE6569">
        <f t="shared" si="48"/>
        <v>9.2976000000000003E-2</v>
      </c>
      <c r="AF6569">
        <f t="shared" si="48"/>
        <v>9.2581000000000024E-2</v>
      </c>
      <c r="AG6569">
        <f t="shared" si="48"/>
        <v>9.2027999999999999E-2</v>
      </c>
      <c r="AH6569">
        <f t="shared" si="48"/>
        <v>9.2027999999999999E-2</v>
      </c>
      <c r="AJ6569">
        <f>AVERAGE(H6569:S6569)</f>
        <v>9.6905666666666668E-2</v>
      </c>
    </row>
    <row r="6570" spans="1:36" x14ac:dyDescent="0.35">
      <c r="B6570" s="96" t="s">
        <v>1875</v>
      </c>
      <c r="D6570">
        <f t="shared" si="45"/>
        <v>0</v>
      </c>
      <c r="E6570">
        <f>E6557</f>
        <v>2.1700000000002273E-4</v>
      </c>
      <c r="F6570">
        <f t="shared" ref="F6570:G6570" si="49">F6557</f>
        <v>1.928000000000013E-3</v>
      </c>
      <c r="G6570">
        <f t="shared" si="49"/>
        <v>9.9180000000000101E-3</v>
      </c>
      <c r="H6570" s="11">
        <f>H6557</f>
        <v>3.0210000000000015E-2</v>
      </c>
      <c r="I6570" s="11">
        <f t="shared" ref="I6570:T6570" si="50">I6557</f>
        <v>6.1290999999999984E-2</v>
      </c>
      <c r="J6570" s="11">
        <f t="shared" si="50"/>
        <v>9.107599999999999E-2</v>
      </c>
      <c r="K6570" s="11">
        <f t="shared" si="50"/>
        <v>0.10705399999999998</v>
      </c>
      <c r="L6570" s="11">
        <f t="shared" si="50"/>
        <v>0.11208899999999999</v>
      </c>
      <c r="M6570" s="11">
        <f t="shared" si="50"/>
        <v>0.11266100000000001</v>
      </c>
      <c r="N6570" s="11">
        <f t="shared" si="50"/>
        <v>0.111788</v>
      </c>
      <c r="O6570" s="11">
        <f t="shared" si="50"/>
        <v>0.11045500000000003</v>
      </c>
      <c r="P6570" s="11">
        <f t="shared" si="50"/>
        <v>0.10899000000000003</v>
      </c>
      <c r="Q6570" s="11">
        <f t="shared" si="50"/>
        <v>0.10752499999999998</v>
      </c>
      <c r="R6570" s="11">
        <f t="shared" si="50"/>
        <v>0.10611900000000002</v>
      </c>
      <c r="S6570" s="11">
        <f t="shared" si="50"/>
        <v>0.10480300000000004</v>
      </c>
      <c r="T6570">
        <f t="shared" si="50"/>
        <v>0.10359000000000002</v>
      </c>
      <c r="U6570">
        <f t="shared" ref="U6570:AH6570" si="51">U6557</f>
        <v>0.10248400000000002</v>
      </c>
      <c r="V6570">
        <f t="shared" si="51"/>
        <v>0.10148099999999999</v>
      </c>
      <c r="W6570">
        <f t="shared" si="51"/>
        <v>0.100576</v>
      </c>
      <c r="X6570">
        <f t="shared" si="51"/>
        <v>9.9762000000000017E-2</v>
      </c>
      <c r="Y6570">
        <f t="shared" si="51"/>
        <v>9.9031000000000036E-2</v>
      </c>
      <c r="Z6570">
        <f t="shared" si="51"/>
        <v>9.8376000000000019E-2</v>
      </c>
      <c r="AA6570">
        <f t="shared" si="51"/>
        <v>9.7791000000000017E-2</v>
      </c>
      <c r="AB6570">
        <f t="shared" si="51"/>
        <v>9.7266999999999992E-2</v>
      </c>
      <c r="AC6570">
        <f t="shared" si="51"/>
        <v>9.6799999999999997E-2</v>
      </c>
      <c r="AD6570">
        <f t="shared" si="51"/>
        <v>9.6384000000000025E-2</v>
      </c>
      <c r="AE6570">
        <f t="shared" si="51"/>
        <v>9.6013999999999988E-2</v>
      </c>
      <c r="AF6570">
        <f t="shared" si="51"/>
        <v>9.5677000000000012E-2</v>
      </c>
      <c r="AG6570">
        <f t="shared" si="51"/>
        <v>9.4743999999999995E-2</v>
      </c>
      <c r="AH6570">
        <f t="shared" si="51"/>
        <v>9.4743999999999995E-2</v>
      </c>
      <c r="AJ6570">
        <f>AVERAGE(H6570:S6570)</f>
        <v>9.7005083333333339E-2</v>
      </c>
    </row>
    <row r="6571" spans="1:36" x14ac:dyDescent="0.35">
      <c r="E6571" s="10"/>
      <c r="F6571" s="10"/>
      <c r="G6571" s="10"/>
      <c r="H6571" s="10"/>
      <c r="I6571" s="10"/>
      <c r="J6571" s="10"/>
      <c r="K6571" s="10"/>
      <c r="L6571" s="10"/>
      <c r="M6571" s="10"/>
      <c r="N6571" s="10"/>
      <c r="O6571" s="10"/>
      <c r="P6571" s="10"/>
    </row>
    <row r="6572" spans="1:36" x14ac:dyDescent="0.35">
      <c r="B6572" t="s">
        <v>1888</v>
      </c>
      <c r="D6572">
        <f>AVERAGE(D6568:D6570)*$AJ$6570/AVERAGE($H$6568:$S$6570)</f>
        <v>0</v>
      </c>
      <c r="E6572">
        <f>AVERAGE(E6568:E6570)</f>
        <v>1.9100000000001524E-4</v>
      </c>
      <c r="F6572">
        <f t="shared" ref="F6572:AH6572" si="52">AVERAGE(F6568:F6570)</f>
        <v>1.8973333333333435E-3</v>
      </c>
      <c r="G6572">
        <f t="shared" si="52"/>
        <v>1.0428666666666669E-2</v>
      </c>
      <c r="H6572">
        <f>AVERAGE(H6568:H6570)</f>
        <v>3.2502333333333355E-2</v>
      </c>
      <c r="I6572">
        <f t="shared" si="52"/>
        <v>6.5638000000000016E-2</v>
      </c>
      <c r="J6572">
        <f>AVERAGE(J6568:J6570)</f>
        <v>9.6165333333333325E-2</v>
      </c>
      <c r="K6572">
        <f t="shared" si="52"/>
        <v>0.11198866666666667</v>
      </c>
      <c r="L6572">
        <f t="shared" si="52"/>
        <v>0.11673166666666666</v>
      </c>
      <c r="M6572">
        <f t="shared" si="52"/>
        <v>0.117053</v>
      </c>
      <c r="N6572">
        <f t="shared" si="52"/>
        <v>0.11594700000000001</v>
      </c>
      <c r="O6572">
        <f t="shared" si="52"/>
        <v>0.11438133333333333</v>
      </c>
      <c r="P6572">
        <f t="shared" si="52"/>
        <v>0.11268300000000002</v>
      </c>
      <c r="Q6572">
        <f t="shared" si="52"/>
        <v>0.110989</v>
      </c>
      <c r="R6572">
        <f t="shared" si="52"/>
        <v>0.10936533333333336</v>
      </c>
      <c r="S6572">
        <f t="shared" si="52"/>
        <v>0.10784600000000001</v>
      </c>
      <c r="T6572">
        <f t="shared" si="52"/>
        <v>0.10644566666666667</v>
      </c>
      <c r="U6572">
        <f t="shared" si="52"/>
        <v>0.10516833333333335</v>
      </c>
      <c r="V6572">
        <f t="shared" si="52"/>
        <v>0.10401066666666665</v>
      </c>
      <c r="W6572">
        <f t="shared" si="52"/>
        <v>0.10296633333333333</v>
      </c>
      <c r="X6572">
        <f t="shared" si="52"/>
        <v>0.10202666666666667</v>
      </c>
      <c r="Y6572">
        <f t="shared" si="52"/>
        <v>0.10118300000000001</v>
      </c>
      <c r="Z6572">
        <f t="shared" si="52"/>
        <v>0.100427</v>
      </c>
      <c r="AA6572">
        <f t="shared" si="52"/>
        <v>9.975100000000002E-2</v>
      </c>
      <c r="AB6572">
        <f t="shared" si="52"/>
        <v>9.9146666666666661E-2</v>
      </c>
      <c r="AC6572">
        <f t="shared" si="52"/>
        <v>9.8608000000000015E-2</v>
      </c>
      <c r="AD6572">
        <f t="shared" si="52"/>
        <v>9.8128000000000007E-2</v>
      </c>
      <c r="AE6572">
        <f t="shared" si="52"/>
        <v>9.7700666666666658E-2</v>
      </c>
      <c r="AF6572">
        <f t="shared" si="52"/>
        <v>9.731200000000001E-2</v>
      </c>
      <c r="AG6572">
        <f t="shared" si="52"/>
        <v>9.650966666666666E-2</v>
      </c>
      <c r="AH6572">
        <f t="shared" si="52"/>
        <v>9.650966666666666E-2</v>
      </c>
      <c r="AJ6572">
        <f>AVERAGE(H6572:S6572)</f>
        <v>0.10094088888888891</v>
      </c>
    </row>
    <row r="6573" spans="1:36" x14ac:dyDescent="0.35">
      <c r="E6573" s="10"/>
      <c r="F6573" s="10"/>
      <c r="G6573" s="10"/>
      <c r="H6573" s="10"/>
      <c r="I6573" s="10"/>
      <c r="J6573" s="10"/>
      <c r="K6573" s="10"/>
      <c r="L6573" s="10"/>
      <c r="M6573" s="10"/>
      <c r="N6573" s="10"/>
      <c r="O6573" s="10"/>
      <c r="P6573" s="10"/>
    </row>
    <row r="6574" spans="1:36" x14ac:dyDescent="0.35">
      <c r="A6574" t="s">
        <v>1876</v>
      </c>
      <c r="C6574" s="96" t="s">
        <v>1447</v>
      </c>
      <c r="D6574">
        <f t="shared" ref="D6574:AH6574" si="53">K2784</f>
        <v>0</v>
      </c>
      <c r="E6574" s="2">
        <f>L2784</f>
        <v>7.15765E-6</v>
      </c>
      <c r="F6574">
        <f t="shared" si="53"/>
        <v>1.63776E-3</v>
      </c>
      <c r="G6574">
        <f t="shared" si="53"/>
        <v>0.50624999999999998</v>
      </c>
      <c r="H6574">
        <f t="shared" si="53"/>
        <v>1.67777</v>
      </c>
      <c r="I6574">
        <f t="shared" si="53"/>
        <v>31.6538</v>
      </c>
      <c r="J6574">
        <f t="shared" si="53"/>
        <v>33.267000000000003</v>
      </c>
      <c r="K6574">
        <f t="shared" si="53"/>
        <v>8.2281300000000002</v>
      </c>
      <c r="L6574">
        <f t="shared" si="53"/>
        <v>12.7866</v>
      </c>
      <c r="M6574">
        <f t="shared" si="53"/>
        <v>1.8574900000000001</v>
      </c>
      <c r="N6574">
        <f t="shared" si="53"/>
        <v>5.59924</v>
      </c>
      <c r="O6574">
        <f t="shared" si="53"/>
        <v>3.7144599999999999</v>
      </c>
      <c r="P6574">
        <f t="shared" si="53"/>
        <v>3.9628000000000001</v>
      </c>
      <c r="Q6574">
        <f t="shared" si="53"/>
        <v>1.9276599999999999</v>
      </c>
      <c r="R6574">
        <f t="shared" si="53"/>
        <v>0.99002599999999996</v>
      </c>
      <c r="S6574">
        <f t="shared" si="53"/>
        <v>0.80921900000000002</v>
      </c>
      <c r="T6574">
        <f t="shared" si="53"/>
        <v>0.59478200000000003</v>
      </c>
      <c r="U6574">
        <f t="shared" si="53"/>
        <v>0.33075100000000002</v>
      </c>
      <c r="V6574">
        <f t="shared" si="53"/>
        <v>0.119739</v>
      </c>
      <c r="W6574">
        <f t="shared" si="53"/>
        <v>6.0830500000000003E-2</v>
      </c>
      <c r="X6574">
        <f t="shared" si="53"/>
        <v>8.1105399999999994E-2</v>
      </c>
      <c r="Y6574">
        <f t="shared" si="53"/>
        <v>1.39493E-2</v>
      </c>
      <c r="Z6574">
        <f t="shared" si="53"/>
        <v>2.7724200000000001E-2</v>
      </c>
      <c r="AA6574">
        <f t="shared" si="53"/>
        <v>8.9380600000000003E-4</v>
      </c>
      <c r="AB6574">
        <f t="shared" si="53"/>
        <v>8.6671700000000001E-3</v>
      </c>
      <c r="AC6574">
        <f t="shared" si="53"/>
        <v>3.54353E-3</v>
      </c>
      <c r="AD6574">
        <f t="shared" si="53"/>
        <v>5.5712899999999996E-4</v>
      </c>
      <c r="AE6574">
        <f t="shared" si="53"/>
        <v>9.0215399999999996E-4</v>
      </c>
      <c r="AF6574">
        <f t="shared" si="53"/>
        <v>3.7927700000000002E-4</v>
      </c>
      <c r="AG6574">
        <f t="shared" si="53"/>
        <v>1.1397500000000001E-4</v>
      </c>
      <c r="AH6574">
        <f t="shared" si="53"/>
        <v>1.1117099999999999E-3</v>
      </c>
    </row>
    <row r="6575" spans="1:36" x14ac:dyDescent="0.35">
      <c r="C6575" s="96" t="s">
        <v>1448</v>
      </c>
      <c r="D6575">
        <f t="shared" ref="D6575:AH6575" si="54">K2820</f>
        <v>0</v>
      </c>
      <c r="E6575" s="2">
        <f t="shared" si="54"/>
        <v>6.7454400000000004E-11</v>
      </c>
      <c r="F6575">
        <f t="shared" si="54"/>
        <v>1.9743899999999998E-6</v>
      </c>
      <c r="G6575">
        <f t="shared" si="54"/>
        <v>2.8355200000000001E-2</v>
      </c>
      <c r="H6575">
        <f t="shared" si="54"/>
        <v>0.72759200000000002</v>
      </c>
      <c r="I6575">
        <f t="shared" si="54"/>
        <v>33.791400000000003</v>
      </c>
      <c r="J6575">
        <f t="shared" si="54"/>
        <v>49.322499999999998</v>
      </c>
      <c r="K6575">
        <f t="shared" si="54"/>
        <v>13.4918</v>
      </c>
      <c r="L6575">
        <f t="shared" si="54"/>
        <v>21.8901</v>
      </c>
      <c r="M6575">
        <f t="shared" si="54"/>
        <v>3.3330700000000002</v>
      </c>
      <c r="N6575">
        <f t="shared" si="54"/>
        <v>10.695600000000001</v>
      </c>
      <c r="O6575">
        <f t="shared" si="54"/>
        <v>7.6516799999999998</v>
      </c>
      <c r="P6575">
        <f t="shared" si="54"/>
        <v>8.8793199999999999</v>
      </c>
      <c r="Q6575">
        <f t="shared" si="54"/>
        <v>4.7208899999999998</v>
      </c>
      <c r="R6575">
        <f t="shared" si="54"/>
        <v>2.65516</v>
      </c>
      <c r="S6575">
        <f t="shared" si="54"/>
        <v>2.3759000000000001</v>
      </c>
      <c r="T6575">
        <f t="shared" si="54"/>
        <v>1.9080699999999999</v>
      </c>
      <c r="U6575">
        <f t="shared" si="54"/>
        <v>1.1557200000000001</v>
      </c>
      <c r="V6575">
        <f t="shared" si="54"/>
        <v>0.45392199999999999</v>
      </c>
      <c r="W6575">
        <f t="shared" si="54"/>
        <v>0.249058</v>
      </c>
      <c r="X6575">
        <f t="shared" si="54"/>
        <v>0.35691000000000001</v>
      </c>
      <c r="Y6575">
        <f t="shared" si="54"/>
        <v>6.5646899999999994E-2</v>
      </c>
      <c r="Z6575">
        <f t="shared" si="54"/>
        <v>0.13882800000000001</v>
      </c>
      <c r="AA6575">
        <f t="shared" si="54"/>
        <v>4.7384899999999997E-3</v>
      </c>
      <c r="AB6575">
        <f t="shared" si="54"/>
        <v>4.8409399999999998E-2</v>
      </c>
      <c r="AC6575">
        <f t="shared" si="54"/>
        <v>2.0753600000000001E-2</v>
      </c>
      <c r="AD6575">
        <f t="shared" si="54"/>
        <v>3.4060700000000002E-3</v>
      </c>
      <c r="AE6575">
        <f t="shared" si="54"/>
        <v>5.7326900000000004E-3</v>
      </c>
      <c r="AF6575">
        <f t="shared" si="54"/>
        <v>2.5017500000000001E-3</v>
      </c>
      <c r="AG6575">
        <f t="shared" si="54"/>
        <v>7.7989900000000002E-4</v>
      </c>
      <c r="AH6575">
        <f t="shared" si="54"/>
        <v>8.2696799999999997E-3</v>
      </c>
    </row>
    <row r="6576" spans="1:36" x14ac:dyDescent="0.35">
      <c r="C6576" s="96" t="s">
        <v>1449</v>
      </c>
      <c r="D6576">
        <f t="shared" ref="D6576:AH6576" si="55">K2856</f>
        <v>0</v>
      </c>
      <c r="E6576" s="2">
        <f t="shared" si="55"/>
        <v>3.5925700000000003E-7</v>
      </c>
      <c r="F6576">
        <f t="shared" si="55"/>
        <v>6.4944799999999997E-6</v>
      </c>
      <c r="G6576">
        <f t="shared" si="55"/>
        <v>1.0732199999999999E-3</v>
      </c>
      <c r="H6576">
        <f t="shared" si="55"/>
        <v>4.7542599999999997E-3</v>
      </c>
      <c r="I6576">
        <f t="shared" si="55"/>
        <v>0.12975300000000001</v>
      </c>
      <c r="J6576">
        <f t="shared" si="55"/>
        <v>0.174508</v>
      </c>
      <c r="K6576">
        <f t="shared" si="55"/>
        <v>5.0035299999999998E-2</v>
      </c>
      <c r="L6576">
        <f t="shared" si="55"/>
        <v>8.5131600000000002E-2</v>
      </c>
      <c r="M6576">
        <f t="shared" si="55"/>
        <v>1.3262299999999999E-2</v>
      </c>
      <c r="N6576">
        <f t="shared" si="55"/>
        <v>4.2906199999999999E-2</v>
      </c>
      <c r="O6576">
        <f t="shared" si="55"/>
        <v>3.0774699999999999E-2</v>
      </c>
      <c r="P6576">
        <f t="shared" si="55"/>
        <v>3.5741099999999998E-2</v>
      </c>
      <c r="Q6576">
        <f t="shared" si="55"/>
        <v>1.9007699999999999E-2</v>
      </c>
      <c r="R6576">
        <f t="shared" si="55"/>
        <v>1.06914E-2</v>
      </c>
      <c r="S6576">
        <f t="shared" si="55"/>
        <v>9.5673100000000007E-3</v>
      </c>
      <c r="T6576">
        <f t="shared" si="55"/>
        <v>7.6835699999999998E-3</v>
      </c>
      <c r="U6576">
        <f t="shared" si="55"/>
        <v>4.6539800000000003E-3</v>
      </c>
      <c r="V6576">
        <f t="shared" si="55"/>
        <v>1.8279100000000001E-3</v>
      </c>
      <c r="W6576">
        <f t="shared" si="55"/>
        <v>1.0029399999999999E-3</v>
      </c>
      <c r="X6576">
        <f t="shared" si="55"/>
        <v>1.4372600000000001E-3</v>
      </c>
      <c r="Y6576">
        <f t="shared" si="55"/>
        <v>2.6435599999999999E-4</v>
      </c>
      <c r="Z6576">
        <f t="shared" si="55"/>
        <v>5.5905099999999997E-4</v>
      </c>
      <c r="AA6576">
        <f t="shared" si="55"/>
        <v>1.9081700000000001E-5</v>
      </c>
      <c r="AB6576">
        <f t="shared" si="55"/>
        <v>1.94942E-4</v>
      </c>
      <c r="AC6576">
        <f t="shared" si="55"/>
        <v>8.3573599999999996E-5</v>
      </c>
      <c r="AD6576">
        <f t="shared" si="55"/>
        <v>1.3716100000000001E-5</v>
      </c>
      <c r="AE6576">
        <f t="shared" si="55"/>
        <v>2.30852E-5</v>
      </c>
      <c r="AF6576">
        <f t="shared" si="55"/>
        <v>1.00744E-5</v>
      </c>
      <c r="AG6576">
        <f t="shared" si="55"/>
        <v>3.1406200000000002E-6</v>
      </c>
      <c r="AH6576">
        <f t="shared" si="55"/>
        <v>3.33016E-5</v>
      </c>
    </row>
    <row r="6577" spans="1:36" x14ac:dyDescent="0.35">
      <c r="C6577" s="96" t="s">
        <v>1450</v>
      </c>
      <c r="D6577">
        <f t="shared" ref="D6577:AH6577" si="56">K2892</f>
        <v>0</v>
      </c>
      <c r="E6577">
        <f t="shared" si="56"/>
        <v>0.28907300000000002</v>
      </c>
      <c r="F6577">
        <f t="shared" si="56"/>
        <v>1.38653</v>
      </c>
      <c r="G6577">
        <f t="shared" si="56"/>
        <v>32.406199999999998</v>
      </c>
      <c r="H6577">
        <f t="shared" si="56"/>
        <v>20.703700000000001</v>
      </c>
      <c r="I6577">
        <f t="shared" si="56"/>
        <v>145.964</v>
      </c>
      <c r="J6577">
        <f t="shared" si="56"/>
        <v>91.650199999999998</v>
      </c>
      <c r="K6577">
        <f t="shared" si="56"/>
        <v>18.448599999999999</v>
      </c>
      <c r="L6577">
        <f t="shared" si="56"/>
        <v>27.414200000000001</v>
      </c>
      <c r="M6577">
        <f t="shared" si="56"/>
        <v>4.0733800000000002</v>
      </c>
      <c r="N6577">
        <f t="shared" si="56"/>
        <v>12.9224</v>
      </c>
      <c r="O6577">
        <f t="shared" si="56"/>
        <v>9.15489</v>
      </c>
      <c r="P6577">
        <f t="shared" si="56"/>
        <v>10.518599999999999</v>
      </c>
      <c r="Q6577">
        <f t="shared" si="56"/>
        <v>5.5357500000000002</v>
      </c>
      <c r="R6577">
        <f t="shared" si="56"/>
        <v>3.08162</v>
      </c>
      <c r="S6577">
        <f t="shared" si="56"/>
        <v>2.7295699999999998</v>
      </c>
      <c r="T6577">
        <f t="shared" si="56"/>
        <v>2.1703899999999998</v>
      </c>
      <c r="U6577">
        <f t="shared" si="56"/>
        <v>1.30202</v>
      </c>
      <c r="V6577">
        <f t="shared" si="56"/>
        <v>0.506691</v>
      </c>
      <c r="W6577">
        <f t="shared" si="56"/>
        <v>0.275584</v>
      </c>
      <c r="X6577">
        <f t="shared" si="56"/>
        <v>0.39166200000000001</v>
      </c>
      <c r="Y6577">
        <f t="shared" si="56"/>
        <v>7.1479399999999998E-2</v>
      </c>
      <c r="Z6577">
        <f t="shared" si="56"/>
        <v>0.150064</v>
      </c>
      <c r="AA6577">
        <f t="shared" si="56"/>
        <v>5.0873899999999998E-3</v>
      </c>
      <c r="AB6577">
        <f t="shared" si="56"/>
        <v>5.1648199999999998E-2</v>
      </c>
      <c r="AC6577">
        <f t="shared" si="56"/>
        <v>2.2014200000000001E-2</v>
      </c>
      <c r="AD6577">
        <f t="shared" si="56"/>
        <v>3.5938099999999998E-3</v>
      </c>
      <c r="AE6577">
        <f t="shared" si="56"/>
        <v>6.0193399999999998E-3</v>
      </c>
      <c r="AF6577">
        <f t="shared" si="56"/>
        <v>2.61538E-3</v>
      </c>
      <c r="AG6577">
        <f t="shared" si="56"/>
        <v>8.1210600000000005E-4</v>
      </c>
      <c r="AH6577">
        <f t="shared" si="56"/>
        <v>8.5348200000000003E-3</v>
      </c>
    </row>
    <row r="6578" spans="1:36" x14ac:dyDescent="0.35">
      <c r="C6578" s="96" t="s">
        <v>1451</v>
      </c>
      <c r="D6578">
        <f>K2927</f>
        <v>0</v>
      </c>
      <c r="E6578">
        <f>L2928</f>
        <v>0.16847999999999999</v>
      </c>
      <c r="F6578">
        <f t="shared" ref="F6578:AH6578" si="57">M2928</f>
        <v>0.80811100000000002</v>
      </c>
      <c r="G6578">
        <f t="shared" si="57"/>
        <v>18.8872</v>
      </c>
      <c r="H6578">
        <f t="shared" si="57"/>
        <v>12.066700000000001</v>
      </c>
      <c r="I6578">
        <f t="shared" si="57"/>
        <v>85.071600000000004</v>
      </c>
      <c r="J6578">
        <f t="shared" si="57"/>
        <v>53.4163</v>
      </c>
      <c r="K6578">
        <f t="shared" si="57"/>
        <v>10.7524</v>
      </c>
      <c r="L6578">
        <f t="shared" si="57"/>
        <v>15.9778</v>
      </c>
      <c r="M6578">
        <f t="shared" si="57"/>
        <v>2.3740800000000002</v>
      </c>
      <c r="N6578">
        <f t="shared" si="57"/>
        <v>7.5315500000000002</v>
      </c>
      <c r="O6578">
        <f t="shared" si="57"/>
        <v>5.3357299999999999</v>
      </c>
      <c r="P6578">
        <f t="shared" si="57"/>
        <v>6.13056</v>
      </c>
      <c r="Q6578">
        <f t="shared" si="57"/>
        <v>3.2263899999999999</v>
      </c>
      <c r="R6578">
        <f t="shared" si="57"/>
        <v>1.79606</v>
      </c>
      <c r="S6578">
        <f t="shared" si="57"/>
        <v>1.59087</v>
      </c>
      <c r="T6578">
        <f t="shared" si="57"/>
        <v>1.2649699999999999</v>
      </c>
      <c r="U6578">
        <f t="shared" si="57"/>
        <v>0.75885400000000003</v>
      </c>
      <c r="V6578">
        <f t="shared" si="57"/>
        <v>0.29531400000000002</v>
      </c>
      <c r="W6578">
        <f t="shared" si="57"/>
        <v>0.16061800000000001</v>
      </c>
      <c r="X6578">
        <f t="shared" si="57"/>
        <v>0.228271</v>
      </c>
      <c r="Y6578">
        <f t="shared" si="57"/>
        <v>4.1660200000000001E-2</v>
      </c>
      <c r="Z6578">
        <f t="shared" si="57"/>
        <v>8.7461499999999998E-2</v>
      </c>
      <c r="AA6578">
        <f t="shared" si="57"/>
        <v>2.9650700000000002E-3</v>
      </c>
      <c r="AB6578">
        <f t="shared" si="57"/>
        <v>3.0102E-2</v>
      </c>
      <c r="AC6578">
        <f t="shared" si="57"/>
        <v>1.28305E-2</v>
      </c>
      <c r="AD6578">
        <f t="shared" si="57"/>
        <v>2.09457E-3</v>
      </c>
      <c r="AE6578">
        <f t="shared" si="57"/>
        <v>3.5082400000000001E-3</v>
      </c>
      <c r="AF6578">
        <f t="shared" si="57"/>
        <v>1.52432E-3</v>
      </c>
      <c r="AG6578">
        <f t="shared" si="57"/>
        <v>4.7331800000000002E-4</v>
      </c>
      <c r="AH6578">
        <f t="shared" si="57"/>
        <v>4.9743299999999999E-3</v>
      </c>
    </row>
    <row r="6579" spans="1:36" x14ac:dyDescent="0.35">
      <c r="C6579" s="96" t="s">
        <v>1452</v>
      </c>
      <c r="D6579">
        <f t="shared" ref="D6579:AH6579" si="58">K2964</f>
        <v>0</v>
      </c>
      <c r="E6579">
        <f t="shared" si="58"/>
        <v>2.8373400000000002</v>
      </c>
      <c r="F6579">
        <f t="shared" si="58"/>
        <v>2.5339399999999999</v>
      </c>
      <c r="G6579">
        <f t="shared" si="58"/>
        <v>24.618400000000001</v>
      </c>
      <c r="H6579">
        <f t="shared" si="58"/>
        <v>10.7372</v>
      </c>
      <c r="I6579">
        <f t="shared" si="58"/>
        <v>72.482799999999997</v>
      </c>
      <c r="J6579">
        <f t="shared" si="58"/>
        <v>51.440600000000003</v>
      </c>
      <c r="K6579">
        <f t="shared" si="58"/>
        <v>11.809699999999999</v>
      </c>
      <c r="L6579">
        <f t="shared" si="58"/>
        <v>18.984000000000002</v>
      </c>
      <c r="M6579">
        <f t="shared" si="58"/>
        <v>2.9267799999999999</v>
      </c>
      <c r="N6579">
        <f t="shared" si="58"/>
        <v>9.4558</v>
      </c>
      <c r="O6579">
        <f t="shared" si="58"/>
        <v>6.7812200000000002</v>
      </c>
      <c r="P6579">
        <f t="shared" si="58"/>
        <v>7.8753000000000002</v>
      </c>
      <c r="Q6579">
        <f t="shared" si="58"/>
        <v>4.1881000000000004</v>
      </c>
      <c r="R6579">
        <f t="shared" si="58"/>
        <v>2.35568</v>
      </c>
      <c r="S6579">
        <f t="shared" si="58"/>
        <v>2.10798</v>
      </c>
      <c r="T6579">
        <f t="shared" si="58"/>
        <v>1.69292</v>
      </c>
      <c r="U6579">
        <f t="shared" si="58"/>
        <v>1.0254099999999999</v>
      </c>
      <c r="V6579">
        <f t="shared" si="58"/>
        <v>0.40274300000000002</v>
      </c>
      <c r="W6579">
        <f t="shared" si="58"/>
        <v>0.22097700000000001</v>
      </c>
      <c r="X6579">
        <f t="shared" si="58"/>
        <v>0.31667000000000001</v>
      </c>
      <c r="Y6579">
        <f t="shared" si="58"/>
        <v>5.8245400000000003E-2</v>
      </c>
      <c r="Z6579">
        <f t="shared" si="58"/>
        <v>0.12317500000000001</v>
      </c>
      <c r="AA6579">
        <f t="shared" si="58"/>
        <v>4.2042399999999997E-3</v>
      </c>
      <c r="AB6579">
        <f t="shared" si="58"/>
        <v>4.2951400000000001E-2</v>
      </c>
      <c r="AC6579">
        <f t="shared" si="58"/>
        <v>1.8413700000000002E-2</v>
      </c>
      <c r="AD6579">
        <f t="shared" si="58"/>
        <v>3.0220500000000001E-3</v>
      </c>
      <c r="AE6579">
        <f t="shared" si="58"/>
        <v>5.08634E-3</v>
      </c>
      <c r="AF6579">
        <f t="shared" si="58"/>
        <v>2.2196899999999999E-3</v>
      </c>
      <c r="AG6579">
        <f t="shared" si="58"/>
        <v>6.9196800000000005E-4</v>
      </c>
      <c r="AH6579">
        <f t="shared" si="58"/>
        <v>7.3373099999999997E-3</v>
      </c>
    </row>
    <row r="6580" spans="1:36" x14ac:dyDescent="0.35">
      <c r="E6580" s="10"/>
      <c r="F6580" s="10"/>
      <c r="G6580" s="10"/>
      <c r="H6580" s="10"/>
      <c r="I6580" s="10"/>
      <c r="J6580" s="10"/>
      <c r="K6580" s="10"/>
      <c r="L6580" s="10"/>
      <c r="M6580" s="10"/>
      <c r="N6580" s="10"/>
      <c r="O6580" s="10"/>
      <c r="P6580" s="10"/>
    </row>
    <row r="6581" spans="1:36" x14ac:dyDescent="0.35">
      <c r="C6581" t="s">
        <v>1444</v>
      </c>
      <c r="D6581">
        <f>SUM(D6574:D6579)</f>
        <v>0</v>
      </c>
      <c r="E6581" s="2">
        <f>SUM(E6574:E6579)</f>
        <v>3.2949005169744545</v>
      </c>
      <c r="F6581">
        <f t="shared" ref="F6581:AH6581" si="59">SUM(F6574:F6579)</f>
        <v>4.7302272288699996</v>
      </c>
      <c r="G6581">
        <f t="shared" si="59"/>
        <v>76.447478419999996</v>
      </c>
      <c r="H6581">
        <f>SUM(H6574:H6579)</f>
        <v>45.917716260000006</v>
      </c>
      <c r="I6581">
        <f t="shared" si="59"/>
        <v>369.09335299999998</v>
      </c>
      <c r="J6581">
        <f t="shared" si="59"/>
        <v>279.27110800000003</v>
      </c>
      <c r="K6581">
        <f t="shared" si="59"/>
        <v>62.780665299999995</v>
      </c>
      <c r="L6581">
        <f t="shared" si="59"/>
        <v>97.137831599999998</v>
      </c>
      <c r="M6581">
        <f t="shared" si="59"/>
        <v>14.578062300000003</v>
      </c>
      <c r="N6581">
        <f t="shared" si="59"/>
        <v>46.2474962</v>
      </c>
      <c r="O6581">
        <f t="shared" si="59"/>
        <v>32.668754699999994</v>
      </c>
      <c r="P6581">
        <f t="shared" si="59"/>
        <v>37.402321099999995</v>
      </c>
      <c r="Q6581">
        <f t="shared" si="59"/>
        <v>19.617797700000001</v>
      </c>
      <c r="R6581">
        <f t="shared" si="59"/>
        <v>10.889237399999999</v>
      </c>
      <c r="S6581">
        <f t="shared" si="59"/>
        <v>9.6231063100000007</v>
      </c>
      <c r="T6581">
        <f t="shared" si="59"/>
        <v>7.6388155699999993</v>
      </c>
      <c r="U6581">
        <f t="shared" si="59"/>
        <v>4.5774089799999995</v>
      </c>
      <c r="V6581">
        <f t="shared" si="59"/>
        <v>1.7802369100000002</v>
      </c>
      <c r="W6581">
        <f t="shared" si="59"/>
        <v>0.96807044000000009</v>
      </c>
      <c r="X6581">
        <f t="shared" si="59"/>
        <v>1.37605566</v>
      </c>
      <c r="Y6581">
        <f t="shared" si="59"/>
        <v>0.25124555599999998</v>
      </c>
      <c r="Z6581">
        <f t="shared" si="59"/>
        <v>0.527811751</v>
      </c>
      <c r="AA6581">
        <f t="shared" si="59"/>
        <v>1.7908077699999997E-2</v>
      </c>
      <c r="AB6581">
        <f t="shared" si="59"/>
        <v>0.18197311199999999</v>
      </c>
      <c r="AC6581">
        <f t="shared" si="59"/>
        <v>7.7639103600000009E-2</v>
      </c>
      <c r="AD6581">
        <f t="shared" si="59"/>
        <v>1.2687345100000001E-2</v>
      </c>
      <c r="AE6581">
        <f t="shared" si="59"/>
        <v>2.1271849199999998E-2</v>
      </c>
      <c r="AF6581">
        <f t="shared" si="59"/>
        <v>9.2504913999999997E-3</v>
      </c>
      <c r="AG6581">
        <f t="shared" si="59"/>
        <v>2.8744066200000005E-3</v>
      </c>
      <c r="AH6581">
        <f t="shared" si="59"/>
        <v>3.0261151600000001E-2</v>
      </c>
    </row>
    <row r="6583" spans="1:36" x14ac:dyDescent="0.35">
      <c r="A6583" t="s">
        <v>1578</v>
      </c>
    </row>
    <row r="6584" spans="1:36" x14ac:dyDescent="0.35">
      <c r="C6584" s="96" t="s">
        <v>1576</v>
      </c>
      <c r="D6584">
        <v>0</v>
      </c>
      <c r="E6584" s="2">
        <f>I2482/I2483</f>
        <v>1.8592340887789337E-6</v>
      </c>
      <c r="F6584">
        <f t="shared" ref="F6584:AH6584" si="60">J2482/J2483</f>
        <v>1.3851723267854139E-3</v>
      </c>
      <c r="G6584">
        <f t="shared" si="60"/>
        <v>5.9873119586688957E-2</v>
      </c>
      <c r="H6584">
        <f t="shared" si="60"/>
        <v>0.35617396267142831</v>
      </c>
      <c r="I6584">
        <f t="shared" si="60"/>
        <v>0.7242729621729701</v>
      </c>
      <c r="J6584">
        <f t="shared" si="60"/>
        <v>0.91803462475475939</v>
      </c>
      <c r="K6584">
        <f t="shared" si="60"/>
        <v>0.98102418710413797</v>
      </c>
      <c r="L6584">
        <f t="shared" si="60"/>
        <v>0.99625347438729239</v>
      </c>
      <c r="M6584">
        <f t="shared" si="60"/>
        <v>0.99929826238469133</v>
      </c>
      <c r="N6584">
        <f t="shared" si="60"/>
        <v>0.99986174207292411</v>
      </c>
      <c r="O6584">
        <f t="shared" si="60"/>
        <v>0.99996895894510074</v>
      </c>
      <c r="P6584">
        <f t="shared" si="60"/>
        <v>0.99999189779336406</v>
      </c>
      <c r="Q6584">
        <f t="shared" si="60"/>
        <v>0.99999704821010837</v>
      </c>
      <c r="R6584">
        <f t="shared" si="60"/>
        <v>0.99999838378091843</v>
      </c>
      <c r="S6584">
        <f t="shared" si="60"/>
        <v>1</v>
      </c>
      <c r="T6584">
        <f t="shared" si="60"/>
        <v>1</v>
      </c>
      <c r="U6584">
        <f t="shared" si="60"/>
        <v>1</v>
      </c>
      <c r="V6584">
        <f t="shared" si="60"/>
        <v>1</v>
      </c>
      <c r="W6584">
        <f t="shared" si="60"/>
        <v>1</v>
      </c>
      <c r="X6584">
        <f t="shared" si="60"/>
        <v>1</v>
      </c>
      <c r="Y6584">
        <f t="shared" si="60"/>
        <v>1</v>
      </c>
      <c r="Z6584">
        <f t="shared" si="60"/>
        <v>1</v>
      </c>
      <c r="AA6584">
        <f t="shared" si="60"/>
        <v>1</v>
      </c>
      <c r="AB6584">
        <f t="shared" si="60"/>
        <v>1</v>
      </c>
      <c r="AC6584">
        <f t="shared" si="60"/>
        <v>1</v>
      </c>
      <c r="AD6584">
        <f t="shared" si="60"/>
        <v>1</v>
      </c>
      <c r="AE6584">
        <f t="shared" si="60"/>
        <v>1</v>
      </c>
      <c r="AF6584">
        <f t="shared" si="60"/>
        <v>1</v>
      </c>
      <c r="AG6584">
        <f t="shared" si="60"/>
        <v>1</v>
      </c>
      <c r="AH6584">
        <f t="shared" si="60"/>
        <v>1</v>
      </c>
    </row>
    <row r="6585" spans="1:36" x14ac:dyDescent="0.35">
      <c r="C6585" s="96" t="s">
        <v>1577</v>
      </c>
      <c r="D6585">
        <v>0</v>
      </c>
      <c r="E6585" s="10">
        <f>I2500/I2501</f>
        <v>2.4083094099151169E-4</v>
      </c>
      <c r="F6585" s="10">
        <f t="shared" ref="F6585:AH6585" si="61">J2500/J2501</f>
        <v>3.9067682248584189E-3</v>
      </c>
      <c r="G6585" s="10">
        <f t="shared" si="61"/>
        <v>3.6010457456819356E-2</v>
      </c>
      <c r="H6585" s="10">
        <f t="shared" si="61"/>
        <v>0.17266379657650399</v>
      </c>
      <c r="I6585" s="10">
        <f t="shared" si="61"/>
        <v>0.43790262073686015</v>
      </c>
      <c r="J6585" s="10">
        <f>N2500/N2501</f>
        <v>0.71133363648590664</v>
      </c>
      <c r="K6585" s="10">
        <f t="shared" si="61"/>
        <v>0.8846418313698764</v>
      </c>
      <c r="L6585" s="10">
        <f t="shared" si="61"/>
        <v>0.96052155162415032</v>
      </c>
      <c r="M6585" s="10">
        <f t="shared" si="61"/>
        <v>0.98708591988243355</v>
      </c>
      <c r="N6585" s="10">
        <f t="shared" si="61"/>
        <v>0.99563441883839177</v>
      </c>
      <c r="O6585" s="10">
        <f t="shared" si="61"/>
        <v>0.9984085263407444</v>
      </c>
      <c r="P6585" s="10">
        <f t="shared" si="61"/>
        <v>0.99936297047284861</v>
      </c>
      <c r="Q6585" s="10">
        <f t="shared" si="61"/>
        <v>0.99971924142608526</v>
      </c>
      <c r="R6585" s="10">
        <f t="shared" si="61"/>
        <v>0.99986295272081338</v>
      </c>
      <c r="S6585">
        <f t="shared" si="61"/>
        <v>0.99992701881519341</v>
      </c>
      <c r="T6585">
        <f t="shared" si="61"/>
        <v>0.99995772449377796</v>
      </c>
      <c r="U6585">
        <f t="shared" si="61"/>
        <v>0.9999748272382416</v>
      </c>
      <c r="V6585">
        <f t="shared" si="61"/>
        <v>0.99998232632019624</v>
      </c>
      <c r="W6585">
        <f t="shared" si="61"/>
        <v>0.99998774231220111</v>
      </c>
      <c r="X6585">
        <f t="shared" si="61"/>
        <v>0.99998988749273876</v>
      </c>
      <c r="Y6585">
        <f t="shared" si="61"/>
        <v>0.99999207317142225</v>
      </c>
      <c r="Z6585">
        <f t="shared" si="61"/>
        <v>0.99999315586491055</v>
      </c>
      <c r="AA6585">
        <f t="shared" si="61"/>
        <v>0.99999425772479567</v>
      </c>
      <c r="AB6585">
        <f t="shared" si="61"/>
        <v>0.99999422153034689</v>
      </c>
      <c r="AC6585">
        <f t="shared" si="61"/>
        <v>0.99999535036726284</v>
      </c>
      <c r="AD6585">
        <f t="shared" si="61"/>
        <v>0.99999532557924842</v>
      </c>
      <c r="AE6585">
        <f t="shared" si="61"/>
        <v>0.99999412851965885</v>
      </c>
      <c r="AF6585">
        <f t="shared" si="61"/>
        <v>0.99999528221217071</v>
      </c>
      <c r="AG6585">
        <f t="shared" si="61"/>
        <v>0.99999526353681178</v>
      </c>
      <c r="AH6585">
        <f t="shared" si="61"/>
        <v>0.9999976105765439</v>
      </c>
    </row>
    <row r="6587" spans="1:36" x14ac:dyDescent="0.35">
      <c r="E6587" s="10"/>
      <c r="F6587" s="10"/>
      <c r="G6587" s="10"/>
      <c r="H6587" s="10"/>
      <c r="I6587" s="10"/>
      <c r="J6587" s="10"/>
      <c r="K6587" s="10"/>
      <c r="L6587" s="10"/>
      <c r="M6587" s="10"/>
      <c r="N6587" s="10"/>
      <c r="O6587" s="10"/>
      <c r="P6587" s="10"/>
    </row>
    <row r="6588" spans="1:36" x14ac:dyDescent="0.35">
      <c r="A6588" t="s">
        <v>1453</v>
      </c>
      <c r="C6588" t="s">
        <v>1569</v>
      </c>
      <c r="D6588" t="e">
        <f>D6574/D$6581*D$6570*D6584</f>
        <v>#DIV/0!</v>
      </c>
      <c r="E6588" s="10">
        <f>E6574/E$6581*E$6572*E6584</f>
        <v>7.7142834514589972E-16</v>
      </c>
      <c r="F6588" s="10">
        <f t="shared" ref="F6588:AH6588" si="62">F6574/F$6581*F$6572*F6584</f>
        <v>9.0994616587493284E-10</v>
      </c>
      <c r="G6588" s="10">
        <f t="shared" si="62"/>
        <v>4.1348765165970692E-6</v>
      </c>
      <c r="H6588" s="10">
        <f>H6574/H$6581*H$6572*H6584</f>
        <v>4.2298878482065883E-4</v>
      </c>
      <c r="I6588" s="10">
        <f>I6574/I$6581*I$6572*I6584</f>
        <v>4.0770613103472486E-3</v>
      </c>
      <c r="J6588" s="10">
        <f t="shared" si="62"/>
        <v>1.051635487247728E-2</v>
      </c>
      <c r="K6588" s="10">
        <f t="shared" si="62"/>
        <v>1.4398890200905914E-2</v>
      </c>
      <c r="L6588" s="10">
        <f t="shared" si="62"/>
        <v>1.5308238161666408E-2</v>
      </c>
      <c r="M6588" s="10">
        <f t="shared" si="62"/>
        <v>1.4904052222736079E-2</v>
      </c>
      <c r="N6588" s="10">
        <f t="shared" si="62"/>
        <v>1.4035901929514059E-2</v>
      </c>
      <c r="O6588" s="10">
        <f t="shared" si="62"/>
        <v>1.3004832999007411E-2</v>
      </c>
      <c r="P6588" s="10">
        <f t="shared" si="62"/>
        <v>1.193873966391594E-2</v>
      </c>
      <c r="Q6588" s="10">
        <f t="shared" si="62"/>
        <v>1.0905832931865738E-2</v>
      </c>
      <c r="R6588" s="10">
        <f t="shared" si="62"/>
        <v>9.9432443729545062E-3</v>
      </c>
      <c r="S6588" s="10">
        <f t="shared" si="62"/>
        <v>9.0689045161343532E-3</v>
      </c>
      <c r="T6588" s="10">
        <f t="shared" si="62"/>
        <v>8.2881915306319328E-3</v>
      </c>
      <c r="U6588" s="10">
        <f t="shared" si="62"/>
        <v>7.5991748979208204E-3</v>
      </c>
      <c r="V6588" s="10">
        <f t="shared" si="62"/>
        <v>6.9957729479948813E-3</v>
      </c>
      <c r="W6588" s="10">
        <f t="shared" si="62"/>
        <v>6.4700803588562542E-3</v>
      </c>
      <c r="X6588" s="10">
        <f t="shared" si="62"/>
        <v>6.0135021069326992E-3</v>
      </c>
      <c r="Y6588" s="10">
        <f t="shared" si="62"/>
        <v>5.6177392522715917E-3</v>
      </c>
      <c r="Z6588" s="10">
        <f t="shared" si="62"/>
        <v>5.2750970930921931E-3</v>
      </c>
      <c r="AA6588" s="10">
        <f t="shared" si="62"/>
        <v>4.9786495122254261E-3</v>
      </c>
      <c r="AB6588" s="10">
        <f t="shared" si="62"/>
        <v>4.7222416844381566E-3</v>
      </c>
      <c r="AC6588" s="10">
        <f t="shared" si="62"/>
        <v>4.5005723924921772E-3</v>
      </c>
      <c r="AD6588" s="10">
        <f t="shared" si="62"/>
        <v>4.3090145401656959E-3</v>
      </c>
      <c r="AE6588" s="10">
        <f t="shared" si="62"/>
        <v>4.1435535955190953E-3</v>
      </c>
      <c r="AF6588" s="10">
        <f t="shared" si="62"/>
        <v>3.9898640870040707E-3</v>
      </c>
      <c r="AG6588" s="10">
        <f t="shared" si="62"/>
        <v>3.8267686909005693E-3</v>
      </c>
      <c r="AH6588" s="10">
        <f t="shared" si="62"/>
        <v>3.5454949946452131E-3</v>
      </c>
      <c r="AJ6588">
        <f>AVERAGE(H6588:S6588)</f>
        <v>1.0710420163862132E-2</v>
      </c>
    </row>
    <row r="6589" spans="1:36" x14ac:dyDescent="0.35">
      <c r="C6589" t="s">
        <v>1574</v>
      </c>
      <c r="D6589" t="e">
        <f>D6574/D$6581*D$6570*(1-D6584)</f>
        <v>#DIV/0!</v>
      </c>
      <c r="E6589" s="10">
        <f>E6574/E$6581*E$6572*(1-E6584)</f>
        <v>4.1491650542329716E-10</v>
      </c>
      <c r="F6589" s="10">
        <f t="shared" ref="F6589:AH6589" si="63">F6574/F$6581*F$6572*(1-F6584)</f>
        <v>6.5600915933391217E-7</v>
      </c>
      <c r="G6589" s="10">
        <f t="shared" si="63"/>
        <v>6.4925772822214717E-5</v>
      </c>
      <c r="H6589" s="10">
        <f>H6574/H$6581*H$6572*(1-H6584)</f>
        <v>7.6460163208712456E-4</v>
      </c>
      <c r="I6589" s="10">
        <f>I6574/I$6581*I$6572*(1-I6584)</f>
        <v>1.5521165318232134E-3</v>
      </c>
      <c r="J6589" s="10">
        <f t="shared" si="63"/>
        <v>9.3893732337707884E-4</v>
      </c>
      <c r="K6589" s="10">
        <f t="shared" si="63"/>
        <v>2.7851570833028588E-4</v>
      </c>
      <c r="L6589" s="10">
        <f t="shared" si="63"/>
        <v>5.756838779747675E-5</v>
      </c>
      <c r="M6589" s="10">
        <f t="shared" si="63"/>
        <v>1.046607850619131E-5</v>
      </c>
      <c r="N6589" s="10">
        <f t="shared" si="63"/>
        <v>1.9408430423509281E-6</v>
      </c>
      <c r="O6589" s="10">
        <f t="shared" si="63"/>
        <v>4.0369626623587597E-7</v>
      </c>
      <c r="P6589" s="10">
        <f t="shared" si="63"/>
        <v>9.6730919463642309E-8</v>
      </c>
      <c r="Q6589" s="10">
        <f t="shared" si="63"/>
        <v>3.2191822431532374E-8</v>
      </c>
      <c r="R6589" s="10">
        <f t="shared" si="63"/>
        <v>1.6070487261693682E-8</v>
      </c>
      <c r="S6589" s="10">
        <f t="shared" si="63"/>
        <v>0</v>
      </c>
      <c r="T6589" s="10">
        <f t="shared" si="63"/>
        <v>0</v>
      </c>
      <c r="U6589" s="10">
        <f t="shared" si="63"/>
        <v>0</v>
      </c>
      <c r="V6589" s="10">
        <f t="shared" si="63"/>
        <v>0</v>
      </c>
      <c r="W6589" s="10">
        <f t="shared" si="63"/>
        <v>0</v>
      </c>
      <c r="X6589" s="10">
        <f t="shared" si="63"/>
        <v>0</v>
      </c>
      <c r="Y6589" s="10">
        <f t="shared" si="63"/>
        <v>0</v>
      </c>
      <c r="Z6589" s="10">
        <f t="shared" si="63"/>
        <v>0</v>
      </c>
      <c r="AA6589" s="10">
        <f t="shared" si="63"/>
        <v>0</v>
      </c>
      <c r="AB6589" s="10">
        <f t="shared" si="63"/>
        <v>0</v>
      </c>
      <c r="AC6589" s="10">
        <f t="shared" si="63"/>
        <v>0</v>
      </c>
      <c r="AD6589" s="10">
        <f t="shared" si="63"/>
        <v>0</v>
      </c>
      <c r="AE6589" s="10">
        <f t="shared" si="63"/>
        <v>0</v>
      </c>
      <c r="AF6589" s="10">
        <f t="shared" si="63"/>
        <v>0</v>
      </c>
      <c r="AG6589" s="10">
        <f t="shared" si="63"/>
        <v>0</v>
      </c>
      <c r="AH6589" s="10">
        <f t="shared" si="63"/>
        <v>0</v>
      </c>
      <c r="AJ6589">
        <f t="shared" ref="AJ6589:AJ6595" si="64">AVERAGE(H6589:S6589)</f>
        <v>3.0039126620492627E-4</v>
      </c>
    </row>
    <row r="6590" spans="1:36" x14ac:dyDescent="0.35">
      <c r="C6590" t="s">
        <v>1570</v>
      </c>
      <c r="D6590" t="e">
        <f>D6575/D$6581*D$6570</f>
        <v>#DIV/0!</v>
      </c>
      <c r="E6590" s="10">
        <f>E6575/E$6581*E$6572</f>
        <v>3.9102213659038125E-15</v>
      </c>
      <c r="F6590" s="10">
        <f t="shared" ref="F6590:AH6590" si="65">F6575/F$6581*F$6572</f>
        <v>7.9194418761462267E-10</v>
      </c>
      <c r="G6590" s="10">
        <f t="shared" si="65"/>
        <v>3.8681057266802489E-6</v>
      </c>
      <c r="H6590" s="10">
        <f t="shared" si="65"/>
        <v>5.1501772389467434E-4</v>
      </c>
      <c r="I6590" s="10">
        <f>I6575/I$6581*I$6572</f>
        <v>6.0093195804585536E-3</v>
      </c>
      <c r="J6590" s="10">
        <f t="shared" si="65"/>
        <v>1.6983907455737714E-2</v>
      </c>
      <c r="K6590" s="10">
        <f t="shared" si="65"/>
        <v>2.4066783709814132E-2</v>
      </c>
      <c r="L6590" s="10">
        <f t="shared" si="65"/>
        <v>2.6305588815511507E-2</v>
      </c>
      <c r="M6590" s="10">
        <f t="shared" si="65"/>
        <v>2.6762530896167178E-2</v>
      </c>
      <c r="N6590" s="10">
        <f t="shared" si="65"/>
        <v>2.6814916159720668E-2</v>
      </c>
      <c r="O6590" s="10">
        <f t="shared" si="65"/>
        <v>2.67904108582382E-2</v>
      </c>
      <c r="P6590" s="10">
        <f t="shared" si="65"/>
        <v>2.6750971226756307E-2</v>
      </c>
      <c r="Q6590" s="10">
        <f t="shared" si="65"/>
        <v>2.6708750300243948E-2</v>
      </c>
      <c r="R6590" s="10">
        <f t="shared" si="65"/>
        <v>2.6666923291922481E-2</v>
      </c>
      <c r="S6590" s="10">
        <f t="shared" si="65"/>
        <v>2.662667366915954E-2</v>
      </c>
      <c r="T6590" s="10">
        <f t="shared" si="65"/>
        <v>2.658864863740475E-2</v>
      </c>
      <c r="U6590" s="10">
        <f t="shared" si="65"/>
        <v>2.6553263370405682E-2</v>
      </c>
      <c r="V6590" s="10">
        <f t="shared" si="65"/>
        <v>2.6520475768961924E-2</v>
      </c>
      <c r="W6590" s="10">
        <f t="shared" si="65"/>
        <v>2.6490416386780003E-2</v>
      </c>
      <c r="X6590" s="10">
        <f t="shared" si="65"/>
        <v>2.6462837702364451E-2</v>
      </c>
      <c r="Y6590" s="10">
        <f t="shared" si="65"/>
        <v>2.6437682673678815E-2</v>
      </c>
      <c r="Z6590" s="10">
        <f t="shared" si="65"/>
        <v>2.6414871456698585E-2</v>
      </c>
      <c r="AA6590" s="10">
        <f t="shared" si="65"/>
        <v>2.6394185010153278E-2</v>
      </c>
      <c r="AB6590" s="10">
        <f t="shared" si="65"/>
        <v>2.6375493569255073E-2</v>
      </c>
      <c r="AC6590" s="10">
        <f t="shared" si="65"/>
        <v>2.6358766316307652E-2</v>
      </c>
      <c r="AD6590" s="10">
        <f t="shared" si="65"/>
        <v>2.6343638824800317E-2</v>
      </c>
      <c r="AE6590" s="10">
        <f t="shared" si="65"/>
        <v>2.6329992730172856E-2</v>
      </c>
      <c r="AF6590" s="10">
        <f t="shared" si="65"/>
        <v>2.6317552816707664E-2</v>
      </c>
      <c r="AG6590" s="10">
        <f t="shared" si="65"/>
        <v>2.6185506253693029E-2</v>
      </c>
      <c r="AH6590" s="10">
        <f t="shared" si="65"/>
        <v>2.6373882619853763E-2</v>
      </c>
      <c r="AJ6590">
        <f t="shared" si="64"/>
        <v>2.1750149473968746E-2</v>
      </c>
    </row>
    <row r="6591" spans="1:36" x14ac:dyDescent="0.35">
      <c r="C6591" t="s">
        <v>1571</v>
      </c>
      <c r="D6591" t="e">
        <f>D6576/D$6581*D$6570</f>
        <v>#DIV/0!</v>
      </c>
      <c r="E6591" s="10">
        <f>E6576/E$6581*E$6572</f>
        <v>2.0825541362023914E-11</v>
      </c>
      <c r="F6591" s="10">
        <f t="shared" ref="F6591:AH6591" si="66">F6576/F$6581*F$6572</f>
        <v>2.6049897373768177E-9</v>
      </c>
      <c r="G6591" s="10">
        <f t="shared" si="66"/>
        <v>1.4640448411535721E-7</v>
      </c>
      <c r="H6591" s="10">
        <f t="shared" si="66"/>
        <v>3.3652488812459379E-6</v>
      </c>
      <c r="I6591" s="10">
        <f>I6576/I$6581*I$6572</f>
        <v>2.3074724442409567E-5</v>
      </c>
      <c r="J6591" s="10">
        <f t="shared" si="66"/>
        <v>6.0090784576732259E-5</v>
      </c>
      <c r="K6591" s="10">
        <f t="shared" si="66"/>
        <v>8.9253379308592111E-5</v>
      </c>
      <c r="L6591" s="10">
        <f t="shared" si="66"/>
        <v>1.0230363793708568E-4</v>
      </c>
      <c r="M6591" s="10">
        <f t="shared" si="66"/>
        <v>1.0648822662117446E-4</v>
      </c>
      <c r="N6591" s="10">
        <f t="shared" si="66"/>
        <v>1.0757004335728775E-4</v>
      </c>
      <c r="O6591" s="10">
        <f t="shared" si="66"/>
        <v>1.0774978266720813E-4</v>
      </c>
      <c r="P6591" s="10">
        <f t="shared" si="66"/>
        <v>1.0767819356804573E-4</v>
      </c>
      <c r="Q6591" s="10">
        <f t="shared" si="66"/>
        <v>1.0753733153747426E-4</v>
      </c>
      <c r="R6591" s="10">
        <f t="shared" si="66"/>
        <v>1.073783665328116E-4</v>
      </c>
      <c r="S6591" s="10">
        <f t="shared" si="66"/>
        <v>1.0722069163756336E-4</v>
      </c>
      <c r="T6591" s="10">
        <f t="shared" si="66"/>
        <v>1.0706931245232305E-4</v>
      </c>
      <c r="U6591" s="10">
        <f t="shared" si="66"/>
        <v>1.0692759202973095E-4</v>
      </c>
      <c r="V6591" s="10">
        <f t="shared" si="66"/>
        <v>1.067959756584682E-4</v>
      </c>
      <c r="W6591" s="10">
        <f t="shared" si="66"/>
        <v>1.0667514478939497E-4</v>
      </c>
      <c r="X6591" s="10">
        <f t="shared" si="66"/>
        <v>1.0656461885657542E-4</v>
      </c>
      <c r="Y6591" s="10">
        <f t="shared" si="66"/>
        <v>1.064629105240771E-4</v>
      </c>
      <c r="Z6591" s="10">
        <f t="shared" si="66"/>
        <v>1.0637090718542944E-4</v>
      </c>
      <c r="AA6591" s="10">
        <f t="shared" si="66"/>
        <v>1.0628827329133159E-4</v>
      </c>
      <c r="AB6591" s="10">
        <f t="shared" si="66"/>
        <v>1.0621266670063507E-4</v>
      </c>
      <c r="AC6591" s="10">
        <f t="shared" si="66"/>
        <v>1.061452949181139E-4</v>
      </c>
      <c r="AD6591" s="10">
        <f t="shared" si="66"/>
        <v>1.0608472065601811E-4</v>
      </c>
      <c r="AE6591" s="10">
        <f t="shared" si="66"/>
        <v>1.0602930703990386E-4</v>
      </c>
      <c r="AF6591" s="10">
        <f t="shared" si="66"/>
        <v>1.0597923617333455E-4</v>
      </c>
      <c r="AG6591" s="10">
        <f t="shared" si="66"/>
        <v>1.0544791652569552E-4</v>
      </c>
      <c r="AH6591" s="10">
        <f t="shared" si="66"/>
        <v>1.0620634528220222E-4</v>
      </c>
      <c r="AJ6591">
        <f t="shared" si="64"/>
        <v>8.5809200922302563E-5</v>
      </c>
    </row>
    <row r="6592" spans="1:36" x14ac:dyDescent="0.35">
      <c r="C6592" t="s">
        <v>1572</v>
      </c>
      <c r="D6592" t="e">
        <f>D6577/D$6581*D$6570*D6585</f>
        <v>#DIV/0!</v>
      </c>
      <c r="E6592" s="10">
        <f>E6577/E$6581*E$6572*E6585</f>
        <v>4.0356256430502885E-9</v>
      </c>
      <c r="F6592" s="10">
        <f t="shared" ref="F6592:AH6592" si="67">F6577/F$6581*F$6572*F6585</f>
        <v>2.1727439559970178E-6</v>
      </c>
      <c r="G6592" s="10">
        <f t="shared" si="67"/>
        <v>1.5919241371481721E-4</v>
      </c>
      <c r="H6592" s="10">
        <f>H6577/H$6581*H$6572*H6585</f>
        <v>2.5303669821583634E-3</v>
      </c>
      <c r="I6592" s="10">
        <f>I6577/I$6581*I$6572*I6585</f>
        <v>1.1366909862040466E-2</v>
      </c>
      <c r="J6592" s="10">
        <f>J6577/J$6581*J$6572*J6585</f>
        <v>2.2449118670420414E-2</v>
      </c>
      <c r="K6592" s="10">
        <f t="shared" si="67"/>
        <v>2.9112469503137482E-2</v>
      </c>
      <c r="L6592" s="10">
        <f t="shared" si="67"/>
        <v>3.1643387705330379E-2</v>
      </c>
      <c r="M6592" s="10">
        <f t="shared" si="67"/>
        <v>3.2284393400969495E-2</v>
      </c>
      <c r="N6592" s="10">
        <f t="shared" si="67"/>
        <v>3.2256286850710358E-2</v>
      </c>
      <c r="O6592" s="10">
        <f t="shared" si="67"/>
        <v>3.2002505912035267E-2</v>
      </c>
      <c r="P6592" s="10">
        <f t="shared" si="67"/>
        <v>3.1669487845400315E-2</v>
      </c>
      <c r="Q6592" s="10">
        <f t="shared" si="67"/>
        <v>3.1310082100434553E-2</v>
      </c>
      <c r="R6592" s="10">
        <f t="shared" si="67"/>
        <v>3.0945804386992837E-2</v>
      </c>
      <c r="S6592" s="10">
        <f t="shared" si="67"/>
        <v>3.0588015245010296E-2</v>
      </c>
      <c r="T6592" s="10">
        <f t="shared" si="67"/>
        <v>3.0242757075126896E-2</v>
      </c>
      <c r="U6592" s="10">
        <f t="shared" si="67"/>
        <v>2.9913828330966608E-2</v>
      </c>
      <c r="V6592" s="10">
        <f t="shared" si="67"/>
        <v>2.960299103036329E-2</v>
      </c>
      <c r="W6592" s="10">
        <f t="shared" si="67"/>
        <v>2.9311427154752035E-2</v>
      </c>
      <c r="X6592" s="10">
        <f t="shared" si="67"/>
        <v>2.903920632435043E-2</v>
      </c>
      <c r="Y6592" s="10">
        <f t="shared" si="67"/>
        <v>2.8786351148082718E-2</v>
      </c>
      <c r="Z6592" s="10">
        <f t="shared" si="67"/>
        <v>2.8552555253013506E-2</v>
      </c>
      <c r="AA6592" s="10">
        <f t="shared" si="67"/>
        <v>2.8337453876735197E-2</v>
      </c>
      <c r="AB6592" s="10">
        <f t="shared" si="67"/>
        <v>2.8139966520179902E-2</v>
      </c>
      <c r="AC6592" s="10">
        <f t="shared" si="67"/>
        <v>2.7959701228283621E-2</v>
      </c>
      <c r="AD6592" s="10">
        <f t="shared" si="67"/>
        <v>2.7795550325945381E-2</v>
      </c>
      <c r="AE6592" s="10">
        <f t="shared" si="67"/>
        <v>2.7646401231244531E-2</v>
      </c>
      <c r="AF6592" s="10">
        <f t="shared" si="67"/>
        <v>2.7512771683234308E-2</v>
      </c>
      <c r="AG6592" s="10">
        <f t="shared" si="67"/>
        <v>2.7266743538388205E-2</v>
      </c>
      <c r="AH6592" s="10">
        <f t="shared" si="67"/>
        <v>2.7219409095769555E-2</v>
      </c>
      <c r="AJ6592">
        <f t="shared" si="64"/>
        <v>2.651323570538669E-2</v>
      </c>
    </row>
    <row r="6593" spans="1:38" x14ac:dyDescent="0.35">
      <c r="C6593" t="s">
        <v>1575</v>
      </c>
      <c r="D6593" t="e">
        <f>D6577/D$6581*D$6570*(1-D6585)</f>
        <v>#DIV/0!</v>
      </c>
      <c r="E6593" s="10">
        <f>E6577/E$6581*E$6572*(1-E6585)</f>
        <v>1.6753053917899148E-5</v>
      </c>
      <c r="F6593" s="10">
        <f t="shared" ref="F6593:AH6593" si="68">F6577/F$6581*F$6572*(1-F6585)</f>
        <v>5.5397592700227513E-4</v>
      </c>
      <c r="G6593" s="10">
        <f t="shared" si="68"/>
        <v>4.261534923773385E-3</v>
      </c>
      <c r="H6593" s="10">
        <f t="shared" si="68"/>
        <v>1.2124511645146734E-2</v>
      </c>
      <c r="I6593" s="10">
        <f>I6577/I$6581*I$6572*(1-I6585)</f>
        <v>1.459071022005297E-2</v>
      </c>
      <c r="J6593" s="10">
        <f t="shared" si="68"/>
        <v>9.1100787567143134E-3</v>
      </c>
      <c r="K6593" s="10">
        <f t="shared" si="68"/>
        <v>3.7962947795288061E-3</v>
      </c>
      <c r="L6593" s="10">
        <f t="shared" si="68"/>
        <v>1.3005765938823028E-3</v>
      </c>
      <c r="M6593" s="10">
        <f t="shared" si="68"/>
        <v>4.2237786450931357E-4</v>
      </c>
      <c r="N6593" s="10">
        <f t="shared" si="68"/>
        <v>1.4143488368269195E-4</v>
      </c>
      <c r="O6593" s="10">
        <f t="shared" si="68"/>
        <v>5.1012329968618197E-5</v>
      </c>
      <c r="P6593" s="10">
        <f t="shared" si="68"/>
        <v>2.0187258747176227E-5</v>
      </c>
      <c r="Q6593" s="10">
        <f t="shared" si="68"/>
        <v>8.7930427218064124E-6</v>
      </c>
      <c r="R6593" s="10">
        <f t="shared" si="68"/>
        <v>4.2416195959036861E-6</v>
      </c>
      <c r="S6593" s="10">
        <f t="shared" si="68"/>
        <v>2.2325125248719407E-6</v>
      </c>
      <c r="T6593" s="10">
        <f t="shared" si="68"/>
        <v>1.2785819175991289E-6</v>
      </c>
      <c r="U6593" s="10">
        <f t="shared" si="68"/>
        <v>7.5303262976797451E-7</v>
      </c>
      <c r="V6593" s="10">
        <f t="shared" si="68"/>
        <v>5.232030316272115E-7</v>
      </c>
      <c r="W6593" s="10">
        <f t="shared" si="68"/>
        <v>3.5929472712541819E-7</v>
      </c>
      <c r="X6593" s="10">
        <f t="shared" si="68"/>
        <v>2.9366215447629751E-7</v>
      </c>
      <c r="Y6593" s="10">
        <f t="shared" si="68"/>
        <v>2.2818627972338957E-7</v>
      </c>
      <c r="Z6593" s="10">
        <f t="shared" si="68"/>
        <v>1.9541888277371333E-7</v>
      </c>
      <c r="AA6593" s="10">
        <f t="shared" si="68"/>
        <v>1.6272239314711437E-7</v>
      </c>
      <c r="AB6593" s="10">
        <f t="shared" si="68"/>
        <v>1.6260688219521319E-7</v>
      </c>
      <c r="AC6593" s="10">
        <f t="shared" si="68"/>
        <v>1.3000294661829955E-7</v>
      </c>
      <c r="AD6593" s="10">
        <f t="shared" si="68"/>
        <v>1.2992870458668862E-7</v>
      </c>
      <c r="AE6593" s="10">
        <f t="shared" si="68"/>
        <v>1.6232625442810889E-7</v>
      </c>
      <c r="AF6593" s="10">
        <f t="shared" si="68"/>
        <v>1.2980003176618605E-7</v>
      </c>
      <c r="AG6593" s="10">
        <f t="shared" si="68"/>
        <v>1.2914853873937967E-7</v>
      </c>
      <c r="AH6593" s="10">
        <f t="shared" si="68"/>
        <v>6.5038849959832443E-8</v>
      </c>
      <c r="AJ6593">
        <f t="shared" si="64"/>
        <v>3.4643709589229593E-3</v>
      </c>
    </row>
    <row r="6594" spans="1:38" x14ac:dyDescent="0.35">
      <c r="C6594" t="s">
        <v>1573</v>
      </c>
      <c r="D6594" t="e">
        <f>D6578/D$6581*D$6570</f>
        <v>#DIV/0!</v>
      </c>
      <c r="E6594" s="10">
        <f>E6578/E$6581*E$6572</f>
        <v>9.7665103496209918E-6</v>
      </c>
      <c r="F6594" s="10">
        <f t="shared" ref="F6594:AH6594" si="69">F6578/F$6581*F$6572</f>
        <v>3.2414001762440069E-4</v>
      </c>
      <c r="G6594" s="10">
        <f t="shared" si="69"/>
        <v>2.5765181159348267E-3</v>
      </c>
      <c r="H6594" s="10">
        <f t="shared" si="69"/>
        <v>8.5412763869309547E-3</v>
      </c>
      <c r="I6594" s="10">
        <f>I6578/I$6581*I$6572</f>
        <v>1.5128773345316794E-2</v>
      </c>
      <c r="J6594" s="10">
        <f t="shared" si="69"/>
        <v>1.8393582965744282E-2</v>
      </c>
      <c r="K6594" s="10">
        <f t="shared" si="69"/>
        <v>1.9180219478602222E-2</v>
      </c>
      <c r="L6594" s="10">
        <f t="shared" si="69"/>
        <v>1.920070885818154E-2</v>
      </c>
      <c r="M6594" s="10">
        <f t="shared" si="69"/>
        <v>1.9062422736387946E-2</v>
      </c>
      <c r="N6594" s="10">
        <f t="shared" si="69"/>
        <v>1.888233309049929E-2</v>
      </c>
      <c r="O6594" s="10">
        <f t="shared" si="69"/>
        <v>1.8681701133427861E-2</v>
      </c>
      <c r="P6594" s="10">
        <f t="shared" si="69"/>
        <v>1.8469706482467482E-2</v>
      </c>
      <c r="Q6594" s="10">
        <f t="shared" si="69"/>
        <v>1.8253516790521292E-2</v>
      </c>
      <c r="R6594" s="10">
        <f t="shared" si="69"/>
        <v>1.8038609442628806E-2</v>
      </c>
      <c r="S6594" s="10">
        <f t="shared" si="69"/>
        <v>1.7828854892906199E-2</v>
      </c>
      <c r="T6594" s="10">
        <f t="shared" si="69"/>
        <v>1.7627153546179063E-2</v>
      </c>
      <c r="U6594" s="10">
        <f t="shared" si="69"/>
        <v>1.7435062231064474E-2</v>
      </c>
      <c r="V6594" s="10">
        <f t="shared" si="69"/>
        <v>1.7253774395678604E-2</v>
      </c>
      <c r="W6594" s="10">
        <f t="shared" si="69"/>
        <v>1.7083722262331791E-2</v>
      </c>
      <c r="X6594" s="10">
        <f t="shared" si="69"/>
        <v>1.6924990684364226E-2</v>
      </c>
      <c r="Y6594" s="10">
        <f t="shared" si="69"/>
        <v>1.6777626174609834E-2</v>
      </c>
      <c r="Z6594" s="10">
        <f t="shared" si="69"/>
        <v>1.6641342379851636E-2</v>
      </c>
      <c r="AA6594" s="10">
        <f t="shared" si="69"/>
        <v>1.6515937808891691E-2</v>
      </c>
      <c r="AB6594" s="10">
        <f t="shared" si="69"/>
        <v>1.640084585683186E-2</v>
      </c>
      <c r="AC6594" s="10">
        <f t="shared" si="69"/>
        <v>1.629578247732371E-2</v>
      </c>
      <c r="AD6594" s="10">
        <f t="shared" si="69"/>
        <v>1.620007679620853E-2</v>
      </c>
      <c r="AE6594" s="10">
        <f t="shared" si="69"/>
        <v>1.6113191834147955E-2</v>
      </c>
      <c r="AF6594" s="10">
        <f t="shared" si="69"/>
        <v>1.603532411694367E-2</v>
      </c>
      <c r="AG6594" s="10">
        <f t="shared" si="69"/>
        <v>1.5891892987406675E-2</v>
      </c>
      <c r="AH6594" s="10">
        <f t="shared" si="69"/>
        <v>1.5864265066171505E-2</v>
      </c>
      <c r="AJ6594">
        <f t="shared" si="64"/>
        <v>1.7471808800301223E-2</v>
      </c>
    </row>
    <row r="6595" spans="1:38" x14ac:dyDescent="0.35">
      <c r="C6595" t="s">
        <v>1579</v>
      </c>
      <c r="D6595" t="e">
        <f>D6579/D$6581*D$6570</f>
        <v>#DIV/0!</v>
      </c>
      <c r="E6595" s="10">
        <f>E6579/E$6581*E$6572</f>
        <v>1.6447596436012363E-4</v>
      </c>
      <c r="F6595" s="10">
        <f t="shared" ref="F6595:AH6595" si="70">F6579/F$6581*F$6572</f>
        <v>1.0163843287112461E-3</v>
      </c>
      <c r="G6595" s="10">
        <f t="shared" si="70"/>
        <v>3.3583460536940331E-3</v>
      </c>
      <c r="H6595" s="10">
        <f t="shared" si="70"/>
        <v>7.6002049294135966E-3</v>
      </c>
      <c r="I6595" s="10">
        <f>I6579/I$6581*I$6572</f>
        <v>1.2890034425518362E-2</v>
      </c>
      <c r="J6595" s="10">
        <f t="shared" si="70"/>
        <v>1.7713262504285499E-2</v>
      </c>
      <c r="K6595" s="10">
        <f t="shared" si="70"/>
        <v>2.1066239907039236E-2</v>
      </c>
      <c r="L6595" s="10">
        <f t="shared" si="70"/>
        <v>2.2813294506359973E-2</v>
      </c>
      <c r="M6595" s="10">
        <f t="shared" si="70"/>
        <v>2.3500268574102607E-2</v>
      </c>
      <c r="N6595" s="10">
        <f t="shared" si="70"/>
        <v>2.3706616199473302E-2</v>
      </c>
      <c r="O6595" s="10">
        <f t="shared" si="70"/>
        <v>2.3742716621722556E-2</v>
      </c>
      <c r="P6595" s="10">
        <f t="shared" si="70"/>
        <v>2.372613259822531E-2</v>
      </c>
      <c r="Q6595" s="10">
        <f t="shared" si="70"/>
        <v>2.369445531085276E-2</v>
      </c>
      <c r="R6595" s="10">
        <f t="shared" si="70"/>
        <v>2.3659115782218756E-2</v>
      </c>
      <c r="S6595" s="10">
        <f t="shared" si="70"/>
        <v>2.362409847262718E-2</v>
      </c>
      <c r="T6595" s="10">
        <f t="shared" si="70"/>
        <v>2.3590567982954114E-2</v>
      </c>
      <c r="U6595" s="10">
        <f t="shared" si="70"/>
        <v>2.3559323878316277E-2</v>
      </c>
      <c r="V6595" s="10">
        <f t="shared" si="70"/>
        <v>2.3530333344977849E-2</v>
      </c>
      <c r="W6595" s="10">
        <f t="shared" si="70"/>
        <v>2.3503652731096714E-2</v>
      </c>
      <c r="X6595" s="10">
        <f t="shared" si="70"/>
        <v>2.3479271567643806E-2</v>
      </c>
      <c r="Y6595" s="10">
        <f t="shared" si="70"/>
        <v>2.3456909654553257E-2</v>
      </c>
      <c r="Z6595" s="10">
        <f t="shared" si="70"/>
        <v>2.3436567491275883E-2</v>
      </c>
      <c r="AA6595" s="10">
        <f t="shared" si="70"/>
        <v>2.3418322796309964E-2</v>
      </c>
      <c r="AB6595" s="10">
        <f t="shared" si="70"/>
        <v>2.3401743762378843E-2</v>
      </c>
      <c r="AC6595" s="10">
        <f t="shared" si="70"/>
        <v>2.3386902287728117E-2</v>
      </c>
      <c r="AD6595" s="10">
        <f t="shared" si="70"/>
        <v>2.3373504863519478E-2</v>
      </c>
      <c r="AE6595" s="10">
        <f t="shared" si="70"/>
        <v>2.33613356422879E-2</v>
      </c>
      <c r="AF6595" s="10">
        <f t="shared" si="70"/>
        <v>2.33503782599052E-2</v>
      </c>
      <c r="AG6595" s="10">
        <f t="shared" si="70"/>
        <v>2.3233178131213734E-2</v>
      </c>
      <c r="AH6595" s="10">
        <f t="shared" si="70"/>
        <v>2.3400343506094459E-2</v>
      </c>
      <c r="AJ6595">
        <f t="shared" si="64"/>
        <v>2.0644703319319928E-2</v>
      </c>
    </row>
    <row r="6597" spans="1:38" x14ac:dyDescent="0.35">
      <c r="A6597" t="s">
        <v>1454</v>
      </c>
      <c r="D6597">
        <v>0</v>
      </c>
      <c r="E6597" s="10">
        <f>SUM(E6588:E6595)</f>
        <v>1.9100000000001527E-4</v>
      </c>
      <c r="F6597" s="10">
        <f t="shared" ref="F6597:AH6597" si="71">SUM(F6588:F6595)</f>
        <v>1.8973333333333437E-3</v>
      </c>
      <c r="G6597" s="10">
        <f t="shared" si="71"/>
        <v>1.0428666666666669E-2</v>
      </c>
      <c r="H6597" s="10">
        <f>SUM(H6588:H6595)</f>
        <v>3.2502333333333348E-2</v>
      </c>
      <c r="I6597" s="10">
        <f>SUM(I6588:I6595)</f>
        <v>6.5638000000000016E-2</v>
      </c>
      <c r="J6597" s="10">
        <f t="shared" si="71"/>
        <v>9.6165333333333311E-2</v>
      </c>
      <c r="K6597" s="10">
        <f t="shared" si="71"/>
        <v>0.11198866666666667</v>
      </c>
      <c r="L6597" s="10">
        <f t="shared" si="71"/>
        <v>0.11673166666666665</v>
      </c>
      <c r="M6597" s="10">
        <f t="shared" si="71"/>
        <v>0.11705299999999999</v>
      </c>
      <c r="N6597" s="10">
        <f t="shared" si="71"/>
        <v>0.11594700000000001</v>
      </c>
      <c r="O6597" s="10">
        <f t="shared" si="71"/>
        <v>0.11438133333333336</v>
      </c>
      <c r="P6597" s="10">
        <f t="shared" si="71"/>
        <v>0.11268300000000005</v>
      </c>
      <c r="Q6597" s="10">
        <f t="shared" si="71"/>
        <v>0.110989</v>
      </c>
      <c r="R6597" s="10">
        <f t="shared" si="71"/>
        <v>0.10936533333333336</v>
      </c>
      <c r="S6597" s="10">
        <f t="shared" si="71"/>
        <v>0.10784600000000001</v>
      </c>
      <c r="T6597">
        <f t="shared" si="71"/>
        <v>0.10644566666666669</v>
      </c>
      <c r="U6597">
        <f t="shared" si="71"/>
        <v>0.10516833333333335</v>
      </c>
      <c r="V6597">
        <f t="shared" si="71"/>
        <v>0.10401066666666664</v>
      </c>
      <c r="W6597">
        <f t="shared" si="71"/>
        <v>0.10296633333333331</v>
      </c>
      <c r="X6597">
        <f t="shared" si="71"/>
        <v>0.10202666666666665</v>
      </c>
      <c r="Y6597">
        <f t="shared" si="71"/>
        <v>0.10118300000000002</v>
      </c>
      <c r="Z6597">
        <f t="shared" si="71"/>
        <v>0.10042700000000002</v>
      </c>
      <c r="AA6597">
        <f t="shared" si="71"/>
        <v>9.9751000000000048E-2</v>
      </c>
      <c r="AB6597">
        <f t="shared" si="71"/>
        <v>9.9146666666666675E-2</v>
      </c>
      <c r="AC6597">
        <f t="shared" si="71"/>
        <v>9.8608000000000015E-2</v>
      </c>
      <c r="AD6597">
        <f t="shared" si="71"/>
        <v>9.8128000000000007E-2</v>
      </c>
      <c r="AE6597">
        <f t="shared" si="71"/>
        <v>9.7700666666666672E-2</v>
      </c>
      <c r="AF6597">
        <f t="shared" si="71"/>
        <v>9.731200000000001E-2</v>
      </c>
      <c r="AG6597">
        <f t="shared" si="71"/>
        <v>9.650966666666666E-2</v>
      </c>
      <c r="AH6597">
        <f t="shared" si="71"/>
        <v>9.650966666666666E-2</v>
      </c>
      <c r="AJ6597">
        <f>AVERAGE(H6597:S6597)</f>
        <v>0.10094088888888891</v>
      </c>
    </row>
    <row r="6599" spans="1:38" x14ac:dyDescent="0.35">
      <c r="C6599" t="s">
        <v>1580</v>
      </c>
      <c r="D6599">
        <v>0</v>
      </c>
      <c r="E6599" s="2">
        <f>SUM(E6588,E6590:E6592,E6594)</f>
        <v>9.7705668054870531E-6</v>
      </c>
      <c r="F6599">
        <f t="shared" ref="F6599:AH6599" si="72">SUM(F6588,F6590:F6592,F6594)</f>
        <v>3.2631706846048859E-4</v>
      </c>
      <c r="G6599">
        <f t="shared" si="72"/>
        <v>2.7438599163770367E-3</v>
      </c>
      <c r="H6599">
        <f>SUM(H6588,H6590:H6592,H6594)</f>
        <v>1.2013015126685896E-2</v>
      </c>
      <c r="I6599" s="2">
        <f>SUM(I6588,I6590:I6592,I6594)</f>
        <v>3.6605138822605472E-2</v>
      </c>
      <c r="J6599">
        <f t="shared" si="72"/>
        <v>6.8403054748956416E-2</v>
      </c>
      <c r="K6599">
        <f t="shared" si="72"/>
        <v>8.6847616271768346E-2</v>
      </c>
      <c r="L6599">
        <f t="shared" si="72"/>
        <v>9.2560227178626914E-2</v>
      </c>
      <c r="M6599">
        <f t="shared" si="72"/>
        <v>9.3119887482881872E-2</v>
      </c>
      <c r="N6599">
        <f t="shared" si="72"/>
        <v>9.2097008073801653E-2</v>
      </c>
      <c r="O6599">
        <f t="shared" si="72"/>
        <v>9.0587200685375943E-2</v>
      </c>
      <c r="P6599">
        <f t="shared" si="72"/>
        <v>8.8936583412108083E-2</v>
      </c>
      <c r="Q6599">
        <f t="shared" si="72"/>
        <v>8.7285719454603006E-2</v>
      </c>
      <c r="R6599">
        <f t="shared" si="72"/>
        <v>8.5701959861031435E-2</v>
      </c>
      <c r="S6599">
        <f t="shared" si="72"/>
        <v>8.4219669014847953E-2</v>
      </c>
      <c r="T6599">
        <f t="shared" si="72"/>
        <v>8.285382010179497E-2</v>
      </c>
      <c r="U6599">
        <f t="shared" si="72"/>
        <v>8.160825642238731E-2</v>
      </c>
      <c r="V6599">
        <f t="shared" si="72"/>
        <v>8.0479810118657166E-2</v>
      </c>
      <c r="W6599">
        <f t="shared" si="72"/>
        <v>7.9462321307509479E-2</v>
      </c>
      <c r="X6599">
        <f t="shared" si="72"/>
        <v>7.8547101436868383E-2</v>
      </c>
      <c r="Y6599">
        <f t="shared" si="72"/>
        <v>7.7725862159167033E-2</v>
      </c>
      <c r="Z6599">
        <f t="shared" si="72"/>
        <v>7.699023708984136E-2</v>
      </c>
      <c r="AA6599">
        <f t="shared" si="72"/>
        <v>7.6332514481296923E-2</v>
      </c>
      <c r="AB6599">
        <f t="shared" si="72"/>
        <v>7.5744760297405622E-2</v>
      </c>
      <c r="AC6599">
        <f t="shared" si="72"/>
        <v>7.5220967709325265E-2</v>
      </c>
      <c r="AD6599">
        <f t="shared" si="72"/>
        <v>7.4754365207775952E-2</v>
      </c>
      <c r="AE6599">
        <f t="shared" si="72"/>
        <v>7.4339168698124347E-2</v>
      </c>
      <c r="AF6599">
        <f t="shared" si="72"/>
        <v>7.3961491940063046E-2</v>
      </c>
      <c r="AG6599">
        <f t="shared" si="72"/>
        <v>7.327635938691418E-2</v>
      </c>
      <c r="AH6599">
        <f t="shared" si="72"/>
        <v>7.310925812172224E-2</v>
      </c>
      <c r="AJ6599" s="99">
        <f>AVERAGE(H6599:S6599)</f>
        <v>7.6531423344441074E-2</v>
      </c>
      <c r="AL6599" t="s">
        <v>1764</v>
      </c>
    </row>
    <row r="6600" spans="1:38" x14ac:dyDescent="0.35">
      <c r="C6600" t="s">
        <v>1581</v>
      </c>
      <c r="D6600">
        <v>0</v>
      </c>
      <c r="E6600" s="2">
        <f>SUM(E6589,E6593)</f>
        <v>1.6753468834404571E-5</v>
      </c>
      <c r="F6600">
        <f t="shared" ref="F6600:AH6600" si="73">SUM(F6589,F6593)</f>
        <v>5.5463193616160904E-4</v>
      </c>
      <c r="G6600">
        <f t="shared" si="73"/>
        <v>4.3264606965955996E-3</v>
      </c>
      <c r="H6600">
        <f t="shared" si="73"/>
        <v>1.2889113277233858E-2</v>
      </c>
      <c r="I6600" s="2">
        <f>SUM(I6589,I6593)</f>
        <v>1.6142826751876185E-2</v>
      </c>
      <c r="J6600">
        <f t="shared" si="73"/>
        <v>1.0049016080091393E-2</v>
      </c>
      <c r="K6600">
        <f t="shared" si="73"/>
        <v>4.0748104878590916E-3</v>
      </c>
      <c r="L6600">
        <f t="shared" si="73"/>
        <v>1.3581449816797795E-3</v>
      </c>
      <c r="M6600">
        <f t="shared" si="73"/>
        <v>4.3284394301550485E-4</v>
      </c>
      <c r="N6600">
        <f t="shared" si="73"/>
        <v>1.4337572672504288E-4</v>
      </c>
      <c r="O6600">
        <f t="shared" si="73"/>
        <v>5.1416026234854076E-5</v>
      </c>
      <c r="P6600">
        <f t="shared" si="73"/>
        <v>2.028398966663987E-5</v>
      </c>
      <c r="Q6600">
        <f t="shared" si="73"/>
        <v>8.8252345442379449E-6</v>
      </c>
      <c r="R6600">
        <f t="shared" si="73"/>
        <v>4.2576900831653794E-6</v>
      </c>
      <c r="S6600">
        <f t="shared" si="73"/>
        <v>2.2325125248719407E-6</v>
      </c>
      <c r="T6600">
        <f t="shared" si="73"/>
        <v>1.2785819175991289E-6</v>
      </c>
      <c r="U6600">
        <f t="shared" si="73"/>
        <v>7.5303262976797451E-7</v>
      </c>
      <c r="V6600">
        <f t="shared" si="73"/>
        <v>5.232030316272115E-7</v>
      </c>
      <c r="W6600">
        <f t="shared" si="73"/>
        <v>3.5929472712541819E-7</v>
      </c>
      <c r="X6600">
        <f t="shared" si="73"/>
        <v>2.9366215447629751E-7</v>
      </c>
      <c r="Y6600">
        <f t="shared" si="73"/>
        <v>2.2818627972338957E-7</v>
      </c>
      <c r="Z6600">
        <f t="shared" si="73"/>
        <v>1.9541888277371333E-7</v>
      </c>
      <c r="AA6600">
        <f t="shared" si="73"/>
        <v>1.6272239314711437E-7</v>
      </c>
      <c r="AB6600">
        <f t="shared" si="73"/>
        <v>1.6260688219521319E-7</v>
      </c>
      <c r="AC6600">
        <f t="shared" si="73"/>
        <v>1.3000294661829955E-7</v>
      </c>
      <c r="AD6600">
        <f t="shared" si="73"/>
        <v>1.2992870458668862E-7</v>
      </c>
      <c r="AE6600">
        <f t="shared" si="73"/>
        <v>1.6232625442810889E-7</v>
      </c>
      <c r="AF6600">
        <f t="shared" si="73"/>
        <v>1.2980003176618605E-7</v>
      </c>
      <c r="AG6600">
        <f t="shared" si="73"/>
        <v>1.2914853873937967E-7</v>
      </c>
      <c r="AH6600">
        <f t="shared" si="73"/>
        <v>6.5038849959832443E-8</v>
      </c>
      <c r="AJ6600" s="99">
        <f>AVERAGE(H6600:S6600)</f>
        <v>3.764762225127886E-3</v>
      </c>
    </row>
    <row r="6601" spans="1:38" x14ac:dyDescent="0.35">
      <c r="C6601" t="s">
        <v>1455</v>
      </c>
      <c r="D6601">
        <v>0</v>
      </c>
      <c r="E6601">
        <f>E6595</f>
        <v>1.6447596436012363E-4</v>
      </c>
      <c r="F6601">
        <f t="shared" ref="F6601:AH6601" si="74">F6595</f>
        <v>1.0163843287112461E-3</v>
      </c>
      <c r="G6601">
        <f t="shared" si="74"/>
        <v>3.3583460536940331E-3</v>
      </c>
      <c r="H6601">
        <f t="shared" si="74"/>
        <v>7.6002049294135966E-3</v>
      </c>
      <c r="I6601" s="2">
        <f>I6595</f>
        <v>1.2890034425518362E-2</v>
      </c>
      <c r="J6601">
        <f t="shared" si="74"/>
        <v>1.7713262504285499E-2</v>
      </c>
      <c r="K6601">
        <f t="shared" si="74"/>
        <v>2.1066239907039236E-2</v>
      </c>
      <c r="L6601">
        <f t="shared" si="74"/>
        <v>2.2813294506359973E-2</v>
      </c>
      <c r="M6601">
        <f t="shared" si="74"/>
        <v>2.3500268574102607E-2</v>
      </c>
      <c r="N6601">
        <f t="shared" si="74"/>
        <v>2.3706616199473302E-2</v>
      </c>
      <c r="O6601">
        <f t="shared" si="74"/>
        <v>2.3742716621722556E-2</v>
      </c>
      <c r="P6601">
        <f t="shared" si="74"/>
        <v>2.372613259822531E-2</v>
      </c>
      <c r="Q6601">
        <f t="shared" si="74"/>
        <v>2.369445531085276E-2</v>
      </c>
      <c r="R6601">
        <f t="shared" si="74"/>
        <v>2.3659115782218756E-2</v>
      </c>
      <c r="S6601">
        <f t="shared" si="74"/>
        <v>2.362409847262718E-2</v>
      </c>
      <c r="T6601">
        <f t="shared" si="74"/>
        <v>2.3590567982954114E-2</v>
      </c>
      <c r="U6601">
        <f t="shared" si="74"/>
        <v>2.3559323878316277E-2</v>
      </c>
      <c r="V6601">
        <f t="shared" si="74"/>
        <v>2.3530333344977849E-2</v>
      </c>
      <c r="W6601">
        <f t="shared" si="74"/>
        <v>2.3503652731096714E-2</v>
      </c>
      <c r="X6601">
        <f t="shared" si="74"/>
        <v>2.3479271567643806E-2</v>
      </c>
      <c r="Y6601">
        <f t="shared" si="74"/>
        <v>2.3456909654553257E-2</v>
      </c>
      <c r="Z6601">
        <f t="shared" si="74"/>
        <v>2.3436567491275883E-2</v>
      </c>
      <c r="AA6601">
        <f t="shared" si="74"/>
        <v>2.3418322796309964E-2</v>
      </c>
      <c r="AB6601">
        <f t="shared" si="74"/>
        <v>2.3401743762378843E-2</v>
      </c>
      <c r="AC6601">
        <f t="shared" si="74"/>
        <v>2.3386902287728117E-2</v>
      </c>
      <c r="AD6601">
        <f t="shared" si="74"/>
        <v>2.3373504863519478E-2</v>
      </c>
      <c r="AE6601">
        <f t="shared" si="74"/>
        <v>2.33613356422879E-2</v>
      </c>
      <c r="AF6601">
        <f t="shared" si="74"/>
        <v>2.33503782599052E-2</v>
      </c>
      <c r="AG6601">
        <f t="shared" si="74"/>
        <v>2.3233178131213734E-2</v>
      </c>
      <c r="AH6601">
        <f t="shared" si="74"/>
        <v>2.3400343506094459E-2</v>
      </c>
      <c r="AJ6601" s="99">
        <f>AVERAGE(H6601:S6601)</f>
        <v>2.0644703319319928E-2</v>
      </c>
    </row>
    <row r="6603" spans="1:38" x14ac:dyDescent="0.35">
      <c r="C6603" t="s">
        <v>1582</v>
      </c>
      <c r="D6603">
        <v>0</v>
      </c>
      <c r="E6603" s="2">
        <f>E6599/SUM(E6599:E6600)</f>
        <v>0.36836652378766654</v>
      </c>
      <c r="F6603">
        <f t="shared" ref="F6603:AH6603" si="75">F6599/SUM(F6599:F6600)</f>
        <v>0.37041538925453404</v>
      </c>
      <c r="G6603">
        <f t="shared" si="75"/>
        <v>0.38808139921442858</v>
      </c>
      <c r="H6603">
        <f t="shared" si="75"/>
        <v>0.48240917128975092</v>
      </c>
      <c r="I6603" s="2">
        <f>I6599/SUM(I6599:I6600)</f>
        <v>0.69396304528404895</v>
      </c>
      <c r="J6603">
        <f t="shared" si="75"/>
        <v>0.87190884862696794</v>
      </c>
      <c r="K6603">
        <f t="shared" si="75"/>
        <v>0.95518365893783586</v>
      </c>
      <c r="L6603">
        <f t="shared" si="75"/>
        <v>0.9855390915489719</v>
      </c>
      <c r="M6603">
        <f t="shared" si="75"/>
        <v>0.99537326236852475</v>
      </c>
      <c r="N6603">
        <f t="shared" si="75"/>
        <v>0.99844562955163874</v>
      </c>
      <c r="O6603">
        <f t="shared" si="75"/>
        <v>0.99943273597832527</v>
      </c>
      <c r="P6603">
        <f t="shared" si="75"/>
        <v>0.99977197949681584</v>
      </c>
      <c r="Q6603">
        <f t="shared" si="75"/>
        <v>0.99989890279426208</v>
      </c>
      <c r="R6603">
        <f t="shared" si="75"/>
        <v>0.99995032227293634</v>
      </c>
      <c r="S6603">
        <f t="shared" si="75"/>
        <v>0.99997349249441791</v>
      </c>
      <c r="T6603">
        <f t="shared" si="75"/>
        <v>0.99998456845821304</v>
      </c>
      <c r="U6603">
        <f t="shared" si="75"/>
        <v>0.9999907726777375</v>
      </c>
      <c r="V6603">
        <f t="shared" si="75"/>
        <v>0.99999349899521994</v>
      </c>
      <c r="W6603">
        <f t="shared" si="75"/>
        <v>0.99999547844693382</v>
      </c>
      <c r="X6603">
        <f t="shared" si="75"/>
        <v>0.99999626133808628</v>
      </c>
      <c r="Y6603">
        <f t="shared" si="75"/>
        <v>0.99999706422542667</v>
      </c>
      <c r="Z6603">
        <f t="shared" si="75"/>
        <v>0.9999974617770494</v>
      </c>
      <c r="AA6603">
        <f t="shared" si="75"/>
        <v>0.99999786824726833</v>
      </c>
      <c r="AB6603">
        <f t="shared" si="75"/>
        <v>0.99999785323060664</v>
      </c>
      <c r="AC6603">
        <f t="shared" si="75"/>
        <v>0.99999827172228839</v>
      </c>
      <c r="AD6603">
        <f t="shared" si="75"/>
        <v>0.99999826192787</v>
      </c>
      <c r="AE6603">
        <f t="shared" si="75"/>
        <v>0.99999781641491536</v>
      </c>
      <c r="AF6603">
        <f t="shared" si="75"/>
        <v>0.99999824503534795</v>
      </c>
      <c r="AG6603">
        <f t="shared" si="75"/>
        <v>0.99999823751736305</v>
      </c>
      <c r="AH6603">
        <f t="shared" si="75"/>
        <v>0.99999911038911116</v>
      </c>
    </row>
    <row r="6606" spans="1:38" ht="21" x14ac:dyDescent="0.5">
      <c r="A6606" s="97" t="s">
        <v>1661</v>
      </c>
    </row>
    <row r="6608" spans="1:38" x14ac:dyDescent="0.35">
      <c r="A6608" t="s">
        <v>1662</v>
      </c>
      <c r="C6608" s="96" t="s">
        <v>1447</v>
      </c>
      <c r="D6608">
        <f>K2778</f>
        <v>0</v>
      </c>
      <c r="E6608">
        <f>L2777</f>
        <v>0.86421000000000003</v>
      </c>
      <c r="F6608">
        <f t="shared" ref="F6608:AH6608" si="76">M2777</f>
        <v>2.1740200000000001</v>
      </c>
      <c r="G6608">
        <f t="shared" si="76"/>
        <v>39.151200000000003</v>
      </c>
      <c r="H6608">
        <f t="shared" si="76"/>
        <v>79.501800000000003</v>
      </c>
      <c r="I6608">
        <f t="shared" si="76"/>
        <v>157.803</v>
      </c>
      <c r="J6608">
        <f t="shared" si="76"/>
        <v>104.408</v>
      </c>
      <c r="K6608">
        <f t="shared" si="76"/>
        <v>62.315100000000001</v>
      </c>
      <c r="L6608">
        <f t="shared" si="76"/>
        <v>54.697299999999998</v>
      </c>
      <c r="M6608">
        <f t="shared" si="76"/>
        <v>41.1357</v>
      </c>
      <c r="N6608">
        <f t="shared" si="76"/>
        <v>22.664200000000001</v>
      </c>
      <c r="O6608">
        <f t="shared" si="76"/>
        <v>7.9610700000000003</v>
      </c>
      <c r="P6608">
        <f t="shared" si="76"/>
        <v>3.8737499999999998</v>
      </c>
      <c r="Q6608">
        <f t="shared" si="76"/>
        <v>4.9096599999999997</v>
      </c>
      <c r="R6608">
        <f t="shared" si="76"/>
        <v>0.79946200000000001</v>
      </c>
      <c r="S6608">
        <f t="shared" si="76"/>
        <v>1.5018400000000001</v>
      </c>
      <c r="T6608">
        <f t="shared" si="76"/>
        <v>4.5761499999999997E-2</v>
      </c>
      <c r="U6608">
        <f t="shared" si="76"/>
        <v>0.41982999999999998</v>
      </c>
      <c r="V6608">
        <f t="shared" si="76"/>
        <v>0.162685</v>
      </c>
      <c r="W6608">
        <f t="shared" si="76"/>
        <v>2.4298299999999998E-2</v>
      </c>
      <c r="X6608">
        <f t="shared" si="76"/>
        <v>3.7476099999999998E-2</v>
      </c>
      <c r="Y6608">
        <f t="shared" si="76"/>
        <v>1.5090299999999999E-2</v>
      </c>
      <c r="Z6608">
        <f t="shared" si="76"/>
        <v>4.3697900000000001E-3</v>
      </c>
      <c r="AA6608">
        <f t="shared" si="76"/>
        <v>3.3104700000000001E-2</v>
      </c>
      <c r="AB6608">
        <f t="shared" si="76"/>
        <v>3.89661E-3</v>
      </c>
      <c r="AC6608">
        <f t="shared" si="76"/>
        <v>3.0370599999999998E-3</v>
      </c>
      <c r="AD6608">
        <f t="shared" si="76"/>
        <v>2.2731499999999999E-4</v>
      </c>
      <c r="AE6608">
        <f t="shared" si="76"/>
        <v>5.0232100000000003E-5</v>
      </c>
      <c r="AF6608">
        <f t="shared" si="76"/>
        <v>5.8145500000000001E-5</v>
      </c>
      <c r="AG6608">
        <f t="shared" si="76"/>
        <v>8.7402499999999995E-4</v>
      </c>
      <c r="AH6608">
        <f t="shared" si="76"/>
        <v>7.2633300000000001E-4</v>
      </c>
    </row>
    <row r="6609" spans="1:36" x14ac:dyDescent="0.35">
      <c r="C6609" s="96" t="s">
        <v>1448</v>
      </c>
      <c r="D6609">
        <f>K2814</f>
        <v>0</v>
      </c>
      <c r="E6609">
        <f>L2813</f>
        <v>5.2613499999999995E-4</v>
      </c>
      <c r="F6609">
        <f t="shared" ref="F6609:AH6609" si="77">M2813</f>
        <v>8.5860099999999998E-3</v>
      </c>
      <c r="G6609">
        <f t="shared" si="77"/>
        <v>1.0833699999999999</v>
      </c>
      <c r="H6609">
        <f t="shared" si="77"/>
        <v>8.4487799999999993</v>
      </c>
      <c r="I6609">
        <f t="shared" si="77"/>
        <v>32.6447</v>
      </c>
      <c r="J6609">
        <f t="shared" si="77"/>
        <v>28.37</v>
      </c>
      <c r="K6609">
        <f t="shared" si="77"/>
        <v>18.953399999999998</v>
      </c>
      <c r="L6609">
        <f t="shared" si="77"/>
        <v>17.933599999999998</v>
      </c>
      <c r="M6609">
        <f t="shared" si="77"/>
        <v>14.6129</v>
      </c>
      <c r="N6609">
        <f t="shared" si="77"/>
        <v>8.8307400000000005</v>
      </c>
      <c r="O6609">
        <f t="shared" si="77"/>
        <v>3.4352499999999999</v>
      </c>
      <c r="P6609">
        <f t="shared" si="77"/>
        <v>1.86181</v>
      </c>
      <c r="Q6609">
        <f t="shared" si="77"/>
        <v>2.6343800000000002</v>
      </c>
      <c r="R6609">
        <f t="shared" si="77"/>
        <v>0.47873700000000002</v>
      </c>
      <c r="S6609">
        <f t="shared" si="77"/>
        <v>1.0013300000000001</v>
      </c>
      <c r="T6609">
        <f t="shared" si="77"/>
        <v>3.3842200000000003E-2</v>
      </c>
      <c r="U6609">
        <f t="shared" si="77"/>
        <v>0.342727</v>
      </c>
      <c r="V6609">
        <f t="shared" si="77"/>
        <v>0.14580000000000001</v>
      </c>
      <c r="W6609">
        <f t="shared" si="77"/>
        <v>2.3766499999999999E-2</v>
      </c>
      <c r="X6609">
        <f t="shared" si="77"/>
        <v>3.9762400000000003E-2</v>
      </c>
      <c r="Y6609">
        <f t="shared" si="77"/>
        <v>1.72614E-2</v>
      </c>
      <c r="Z6609">
        <f t="shared" si="77"/>
        <v>5.35624E-3</v>
      </c>
      <c r="AA6609">
        <f t="shared" si="77"/>
        <v>4.3224600000000002E-2</v>
      </c>
      <c r="AB6609">
        <f t="shared" si="77"/>
        <v>5.3886899999999998E-3</v>
      </c>
      <c r="AC6609">
        <f t="shared" si="77"/>
        <v>4.4241100000000002E-3</v>
      </c>
      <c r="AD6609">
        <f t="shared" si="77"/>
        <v>3.46991E-4</v>
      </c>
      <c r="AE6609">
        <f t="shared" si="77"/>
        <v>7.9957399999999994E-5</v>
      </c>
      <c r="AF6609">
        <f t="shared" si="77"/>
        <v>9.6432400000000002E-5</v>
      </c>
      <c r="AG6609">
        <f t="shared" si="77"/>
        <v>1.5102399999999999E-3</v>
      </c>
      <c r="AH6609">
        <f t="shared" si="77"/>
        <v>1.3775899999999999E-3</v>
      </c>
    </row>
    <row r="6610" spans="1:36" x14ac:dyDescent="0.35">
      <c r="C6610" s="96" t="s">
        <v>1449</v>
      </c>
      <c r="D6610">
        <f>K2850</f>
        <v>0</v>
      </c>
      <c r="E6610" s="2">
        <f>L2849</f>
        <v>5.0533700000000002E-6</v>
      </c>
      <c r="F6610" s="2">
        <f t="shared" ref="F6610:AH6610" si="78">M2849</f>
        <v>1.05091E-4</v>
      </c>
      <c r="G6610" s="2">
        <f t="shared" si="78"/>
        <v>2.1760600000000001E-2</v>
      </c>
      <c r="H6610" s="2">
        <f t="shared" si="78"/>
        <v>0.414211</v>
      </c>
      <c r="I6610" s="2">
        <f t="shared" si="78"/>
        <v>3.7633000000000001</v>
      </c>
      <c r="J6610" s="2">
        <f t="shared" si="78"/>
        <v>5.7789700000000002</v>
      </c>
      <c r="K6610" s="2">
        <f t="shared" si="78"/>
        <v>5.1499600000000001</v>
      </c>
      <c r="L6610" s="2">
        <f t="shared" si="78"/>
        <v>5.45655</v>
      </c>
      <c r="M6610" s="2">
        <f t="shared" si="78"/>
        <v>4.6111300000000002</v>
      </c>
      <c r="N6610" s="2">
        <f t="shared" si="78"/>
        <v>2.8159700000000001</v>
      </c>
      <c r="O6610" s="2">
        <f t="shared" si="78"/>
        <v>1.0986899999999999</v>
      </c>
      <c r="P6610" s="2">
        <f t="shared" si="78"/>
        <v>0.59597699999999998</v>
      </c>
      <c r="Q6610" s="2">
        <f t="shared" si="78"/>
        <v>0.84351299999999996</v>
      </c>
      <c r="R6610" s="2">
        <f t="shared" si="78"/>
        <v>0.15330299999999999</v>
      </c>
      <c r="S6610" s="2">
        <f t="shared" si="78"/>
        <v>0.320662</v>
      </c>
      <c r="T6610" s="2">
        <f t="shared" si="78"/>
        <v>1.08377E-2</v>
      </c>
      <c r="U6610" s="2">
        <f t="shared" si="78"/>
        <v>0.10975600000000001</v>
      </c>
      <c r="V6610" s="2">
        <f t="shared" si="78"/>
        <v>4.6691700000000003E-2</v>
      </c>
      <c r="W6610" s="2">
        <f t="shared" si="78"/>
        <v>7.6111199999999999E-3</v>
      </c>
      <c r="X6610" s="2">
        <f t="shared" si="78"/>
        <v>1.27338E-2</v>
      </c>
      <c r="Y6610" s="2">
        <f t="shared" si="78"/>
        <v>5.5279099999999996E-3</v>
      </c>
      <c r="Z6610" s="2">
        <f t="shared" si="78"/>
        <v>1.71532E-3</v>
      </c>
      <c r="AA6610" s="2">
        <f t="shared" si="78"/>
        <v>1.3842500000000001E-2</v>
      </c>
      <c r="AB6610" s="2">
        <f t="shared" si="78"/>
        <v>1.7257100000000001E-3</v>
      </c>
      <c r="AC6610" s="2">
        <f t="shared" si="78"/>
        <v>1.4168099999999999E-3</v>
      </c>
      <c r="AD6610" s="2">
        <f t="shared" si="78"/>
        <v>1.11123E-4</v>
      </c>
      <c r="AE6610" s="2">
        <f t="shared" si="78"/>
        <v>2.5606099999999999E-5</v>
      </c>
      <c r="AF6610" s="2">
        <f t="shared" si="78"/>
        <v>3.0882200000000001E-5</v>
      </c>
      <c r="AG6610" s="2">
        <f t="shared" si="78"/>
        <v>4.8365099999999998E-4</v>
      </c>
      <c r="AH6610" s="2">
        <f t="shared" si="78"/>
        <v>4.4117000000000001E-4</v>
      </c>
    </row>
    <row r="6611" spans="1:36" x14ac:dyDescent="0.35">
      <c r="C6611" s="96" t="s">
        <v>1450</v>
      </c>
      <c r="D6611">
        <f>K2886</f>
        <v>0</v>
      </c>
      <c r="E6611">
        <f>L2885</f>
        <v>21.545400000000001</v>
      </c>
      <c r="F6611">
        <f t="shared" ref="F6611:AH6611" si="79">M2885</f>
        <v>13.119400000000001</v>
      </c>
      <c r="G6611">
        <f t="shared" si="79"/>
        <v>117.934</v>
      </c>
      <c r="H6611">
        <f t="shared" si="79"/>
        <v>186.48099999999999</v>
      </c>
      <c r="I6611">
        <f t="shared" si="79"/>
        <v>390.904</v>
      </c>
      <c r="J6611">
        <f t="shared" si="79"/>
        <v>318.09100000000001</v>
      </c>
      <c r="K6611">
        <f t="shared" si="79"/>
        <v>239.46299999999999</v>
      </c>
      <c r="L6611">
        <f t="shared" si="79"/>
        <v>258.14299999999997</v>
      </c>
      <c r="M6611">
        <f t="shared" si="79"/>
        <v>230.815</v>
      </c>
      <c r="N6611">
        <f t="shared" si="79"/>
        <v>147.41300000000001</v>
      </c>
      <c r="O6611">
        <f t="shared" si="79"/>
        <v>59.053400000000003</v>
      </c>
      <c r="P6611">
        <f t="shared" si="79"/>
        <v>32.470399999999998</v>
      </c>
      <c r="Q6611">
        <f t="shared" si="79"/>
        <v>46.257599999999996</v>
      </c>
      <c r="R6611">
        <f t="shared" si="79"/>
        <v>8.4329599999999996</v>
      </c>
      <c r="S6611">
        <f t="shared" si="79"/>
        <v>17.664999999999999</v>
      </c>
      <c r="T6611">
        <f t="shared" si="79"/>
        <v>0.59746900000000003</v>
      </c>
      <c r="U6611">
        <f t="shared" si="79"/>
        <v>6.0529700000000002</v>
      </c>
      <c r="V6611">
        <f t="shared" si="79"/>
        <v>2.57552</v>
      </c>
      <c r="W6611">
        <f t="shared" si="79"/>
        <v>0.419877</v>
      </c>
      <c r="X6611">
        <f t="shared" si="79"/>
        <v>0.70251799999999998</v>
      </c>
      <c r="Y6611">
        <f t="shared" si="79"/>
        <v>0.30498500000000001</v>
      </c>
      <c r="Z6611">
        <f t="shared" si="79"/>
        <v>9.4639299999999996E-2</v>
      </c>
      <c r="AA6611">
        <f t="shared" si="79"/>
        <v>0.76374600000000004</v>
      </c>
      <c r="AB6611">
        <f t="shared" si="79"/>
        <v>9.5214800000000002E-2</v>
      </c>
      <c r="AC6611">
        <f t="shared" si="79"/>
        <v>7.8171500000000005E-2</v>
      </c>
      <c r="AD6611">
        <f t="shared" si="79"/>
        <v>6.1311200000000003E-3</v>
      </c>
      <c r="AE6611">
        <f t="shared" si="79"/>
        <v>1.4128000000000001E-3</v>
      </c>
      <c r="AF6611">
        <f t="shared" si="79"/>
        <v>1.7039100000000001E-3</v>
      </c>
      <c r="AG6611">
        <f t="shared" si="79"/>
        <v>2.66856E-2</v>
      </c>
      <c r="AH6611">
        <f t="shared" si="79"/>
        <v>2.4342200000000001E-2</v>
      </c>
    </row>
    <row r="6612" spans="1:36" x14ac:dyDescent="0.35">
      <c r="C6612" s="96" t="s">
        <v>1451</v>
      </c>
      <c r="D6612">
        <f>K2922</f>
        <v>0</v>
      </c>
      <c r="E6612">
        <f>L2921</f>
        <v>4.5698800000000004</v>
      </c>
      <c r="F6612">
        <f t="shared" ref="F6612:AH6612" si="80">M2921</f>
        <v>2.78268</v>
      </c>
      <c r="G6612">
        <f t="shared" si="80"/>
        <v>25.014299999999999</v>
      </c>
      <c r="H6612">
        <f t="shared" si="80"/>
        <v>39.5535</v>
      </c>
      <c r="I6612">
        <f t="shared" si="80"/>
        <v>82.912599999999998</v>
      </c>
      <c r="J6612">
        <f t="shared" si="80"/>
        <v>67.468699999999998</v>
      </c>
      <c r="K6612">
        <f t="shared" si="80"/>
        <v>50.791200000000003</v>
      </c>
      <c r="L6612">
        <f t="shared" si="80"/>
        <v>54.753500000000003</v>
      </c>
      <c r="M6612">
        <f t="shared" si="80"/>
        <v>48.957099999999997</v>
      </c>
      <c r="N6612">
        <f t="shared" si="80"/>
        <v>31.267099999999999</v>
      </c>
      <c r="O6612">
        <f t="shared" si="80"/>
        <v>12.525499999999999</v>
      </c>
      <c r="P6612">
        <f t="shared" si="80"/>
        <v>6.88713</v>
      </c>
      <c r="Q6612">
        <f t="shared" si="80"/>
        <v>9.8114600000000003</v>
      </c>
      <c r="R6612">
        <f t="shared" si="80"/>
        <v>1.78867</v>
      </c>
      <c r="S6612">
        <f t="shared" si="80"/>
        <v>3.7468300000000001</v>
      </c>
      <c r="T6612">
        <f t="shared" si="80"/>
        <v>0.12672600000000001</v>
      </c>
      <c r="U6612">
        <f t="shared" si="80"/>
        <v>1.2838700000000001</v>
      </c>
      <c r="V6612">
        <f t="shared" si="80"/>
        <v>0.54628100000000002</v>
      </c>
      <c r="W6612">
        <f t="shared" si="80"/>
        <v>8.9057899999999995E-2</v>
      </c>
      <c r="X6612">
        <f t="shared" si="80"/>
        <v>0.149008</v>
      </c>
      <c r="Y6612">
        <f t="shared" si="80"/>
        <v>6.4688800000000005E-2</v>
      </c>
      <c r="Z6612">
        <f t="shared" si="80"/>
        <v>2.0073500000000001E-2</v>
      </c>
      <c r="AA6612">
        <f t="shared" si="80"/>
        <v>0.161994</v>
      </c>
      <c r="AB6612">
        <f t="shared" si="80"/>
        <v>2.0195500000000002E-2</v>
      </c>
      <c r="AC6612">
        <f t="shared" si="80"/>
        <v>1.6580600000000001E-2</v>
      </c>
      <c r="AD6612">
        <f t="shared" si="80"/>
        <v>1.3004399999999999E-3</v>
      </c>
      <c r="AE6612">
        <f t="shared" si="80"/>
        <v>2.99661E-4</v>
      </c>
      <c r="AF6612">
        <f t="shared" si="80"/>
        <v>3.6140800000000002E-4</v>
      </c>
      <c r="AG6612">
        <f t="shared" si="80"/>
        <v>5.6601500000000001E-3</v>
      </c>
      <c r="AH6612">
        <f t="shared" si="80"/>
        <v>5.1631100000000003E-3</v>
      </c>
    </row>
    <row r="6613" spans="1:36" x14ac:dyDescent="0.35">
      <c r="C6613" s="96" t="s">
        <v>1452</v>
      </c>
      <c r="D6613">
        <f>K2958</f>
        <v>0</v>
      </c>
      <c r="E6613">
        <f>L2957</f>
        <v>4.5547899999999997</v>
      </c>
      <c r="F6613">
        <f t="shared" ref="F6613:AH6613" si="81">M2957</f>
        <v>4.6794799999999999</v>
      </c>
      <c r="G6613">
        <f t="shared" si="81"/>
        <v>56.967100000000002</v>
      </c>
      <c r="H6613">
        <f t="shared" si="81"/>
        <v>106.761</v>
      </c>
      <c r="I6613">
        <f t="shared" si="81"/>
        <v>239.92099999999999</v>
      </c>
      <c r="J6613">
        <f t="shared" si="81"/>
        <v>194.411</v>
      </c>
      <c r="K6613">
        <f t="shared" si="81"/>
        <v>138.72300000000001</v>
      </c>
      <c r="L6613">
        <f t="shared" si="81"/>
        <v>138.86600000000001</v>
      </c>
      <c r="M6613">
        <f t="shared" si="81"/>
        <v>116.134</v>
      </c>
      <c r="N6613">
        <f t="shared" si="81"/>
        <v>70.825000000000003</v>
      </c>
      <c r="O6613">
        <f t="shared" si="81"/>
        <v>27.629300000000001</v>
      </c>
      <c r="P6613">
        <f t="shared" si="81"/>
        <v>14.986800000000001</v>
      </c>
      <c r="Q6613">
        <f t="shared" si="81"/>
        <v>21.210899999999999</v>
      </c>
      <c r="R6613">
        <f t="shared" si="81"/>
        <v>3.8549000000000002</v>
      </c>
      <c r="S6613">
        <f t="shared" si="81"/>
        <v>8.0631699999999995</v>
      </c>
      <c r="T6613">
        <f t="shared" si="81"/>
        <v>0.27251599999999998</v>
      </c>
      <c r="U6613">
        <f t="shared" si="81"/>
        <v>2.7598400000000001</v>
      </c>
      <c r="V6613">
        <f t="shared" si="81"/>
        <v>1.1740699999999999</v>
      </c>
      <c r="W6613">
        <f t="shared" si="81"/>
        <v>0.191382</v>
      </c>
      <c r="X6613">
        <f t="shared" si="81"/>
        <v>0.320191</v>
      </c>
      <c r="Y6613">
        <f t="shared" si="81"/>
        <v>0.13900000000000001</v>
      </c>
      <c r="Z6613">
        <f t="shared" si="81"/>
        <v>4.3131700000000002E-2</v>
      </c>
      <c r="AA6613">
        <f t="shared" si="81"/>
        <v>0.34807100000000002</v>
      </c>
      <c r="AB6613">
        <f t="shared" si="81"/>
        <v>4.3393099999999997E-2</v>
      </c>
      <c r="AC6613">
        <f t="shared" si="81"/>
        <v>3.56256E-2</v>
      </c>
      <c r="AD6613">
        <f t="shared" si="81"/>
        <v>2.7941799999999998E-3</v>
      </c>
      <c r="AE6613">
        <f t="shared" si="81"/>
        <v>6.4386499999999998E-4</v>
      </c>
      <c r="AF6613">
        <f t="shared" si="81"/>
        <v>7.7653200000000003E-4</v>
      </c>
      <c r="AG6613">
        <f t="shared" si="81"/>
        <v>1.2161399999999999E-2</v>
      </c>
      <c r="AH6613">
        <f t="shared" si="81"/>
        <v>1.1093199999999999E-2</v>
      </c>
    </row>
    <row r="6615" spans="1:36" x14ac:dyDescent="0.35">
      <c r="C6615" t="s">
        <v>1444</v>
      </c>
      <c r="D6615">
        <f>SUM(D6608:D6613)</f>
        <v>0</v>
      </c>
      <c r="E6615">
        <f>SUM(E6608:E6613)</f>
        <v>31.534811188370004</v>
      </c>
      <c r="F6615">
        <f t="shared" ref="F6615:AH6615" si="82">SUM(F6608:F6613)</f>
        <v>22.764271100999999</v>
      </c>
      <c r="G6615">
        <f t="shared" si="82"/>
        <v>240.17173059999999</v>
      </c>
      <c r="H6615">
        <f t="shared" si="82"/>
        <v>421.16029099999992</v>
      </c>
      <c r="I6615">
        <f t="shared" si="82"/>
        <v>907.94859999999994</v>
      </c>
      <c r="J6615">
        <f t="shared" si="82"/>
        <v>718.52766999999994</v>
      </c>
      <c r="K6615">
        <f t="shared" si="82"/>
        <v>515.39566000000002</v>
      </c>
      <c r="L6615">
        <f t="shared" si="82"/>
        <v>529.84994999999992</v>
      </c>
      <c r="M6615">
        <f t="shared" si="82"/>
        <v>456.26583000000005</v>
      </c>
      <c r="N6615">
        <f t="shared" si="82"/>
        <v>283.81601000000001</v>
      </c>
      <c r="O6615">
        <f t="shared" si="82"/>
        <v>111.70321</v>
      </c>
      <c r="P6615">
        <f t="shared" si="82"/>
        <v>60.675866999999997</v>
      </c>
      <c r="Q6615">
        <f t="shared" si="82"/>
        <v>85.667512999999985</v>
      </c>
      <c r="R6615">
        <f t="shared" si="82"/>
        <v>15.508032</v>
      </c>
      <c r="S6615">
        <f t="shared" si="82"/>
        <v>32.298831999999997</v>
      </c>
      <c r="T6615">
        <f t="shared" si="82"/>
        <v>1.0871523999999999</v>
      </c>
      <c r="U6615">
        <f t="shared" si="82"/>
        <v>10.968993000000001</v>
      </c>
      <c r="V6615">
        <f t="shared" si="82"/>
        <v>4.6510476999999995</v>
      </c>
      <c r="W6615">
        <f t="shared" si="82"/>
        <v>0.7559928199999999</v>
      </c>
      <c r="X6615">
        <f t="shared" si="82"/>
        <v>1.2616893</v>
      </c>
      <c r="Y6615">
        <f t="shared" si="82"/>
        <v>0.54655341000000002</v>
      </c>
      <c r="Z6615">
        <f t="shared" si="82"/>
        <v>0.16928584999999999</v>
      </c>
      <c r="AA6615">
        <f t="shared" si="82"/>
        <v>1.3639828000000001</v>
      </c>
      <c r="AB6615">
        <f t="shared" si="82"/>
        <v>0.16981441</v>
      </c>
      <c r="AC6615">
        <f t="shared" si="82"/>
        <v>0.13925567999999999</v>
      </c>
      <c r="AD6615">
        <f t="shared" si="82"/>
        <v>1.0911169E-2</v>
      </c>
      <c r="AE6615">
        <f t="shared" si="82"/>
        <v>2.5121216000000002E-3</v>
      </c>
      <c r="AF6615">
        <f t="shared" si="82"/>
        <v>3.0273101000000001E-3</v>
      </c>
      <c r="AG6615">
        <f t="shared" si="82"/>
        <v>4.7375066000000007E-2</v>
      </c>
      <c r="AH6615">
        <f t="shared" si="82"/>
        <v>4.3143602999999996E-2</v>
      </c>
    </row>
    <row r="6617" spans="1:36" x14ac:dyDescent="0.35">
      <c r="A6617" t="s">
        <v>1578</v>
      </c>
    </row>
    <row r="6618" spans="1:36" x14ac:dyDescent="0.35">
      <c r="C6618" s="96" t="s">
        <v>1576</v>
      </c>
      <c r="D6618" t="e">
        <f t="shared" ref="D6618:AH6618" si="83">H2482/H2483</f>
        <v>#DIV/0!</v>
      </c>
      <c r="E6618" s="2">
        <f t="shared" si="83"/>
        <v>1.8592340887789337E-6</v>
      </c>
      <c r="F6618">
        <f t="shared" si="83"/>
        <v>1.3851723267854139E-3</v>
      </c>
      <c r="G6618">
        <f t="shared" si="83"/>
        <v>5.9873119586688957E-2</v>
      </c>
      <c r="H6618">
        <f t="shared" si="83"/>
        <v>0.35617396267142831</v>
      </c>
      <c r="I6618">
        <f t="shared" si="83"/>
        <v>0.7242729621729701</v>
      </c>
      <c r="J6618">
        <f t="shared" si="83"/>
        <v>0.91803462475475939</v>
      </c>
      <c r="K6618">
        <f t="shared" si="83"/>
        <v>0.98102418710413797</v>
      </c>
      <c r="L6618">
        <f t="shared" si="83"/>
        <v>0.99625347438729239</v>
      </c>
      <c r="M6618">
        <f t="shared" si="83"/>
        <v>0.99929826238469133</v>
      </c>
      <c r="N6618">
        <f t="shared" si="83"/>
        <v>0.99986174207292411</v>
      </c>
      <c r="O6618">
        <f t="shared" si="83"/>
        <v>0.99996895894510074</v>
      </c>
      <c r="P6618">
        <f t="shared" si="83"/>
        <v>0.99999189779336406</v>
      </c>
      <c r="Q6618">
        <f t="shared" si="83"/>
        <v>0.99999704821010837</v>
      </c>
      <c r="R6618">
        <f t="shared" si="83"/>
        <v>0.99999838378091843</v>
      </c>
      <c r="S6618">
        <f t="shared" si="83"/>
        <v>1</v>
      </c>
      <c r="T6618">
        <f t="shared" si="83"/>
        <v>1</v>
      </c>
      <c r="U6618">
        <f t="shared" si="83"/>
        <v>1</v>
      </c>
      <c r="V6618">
        <f t="shared" si="83"/>
        <v>1</v>
      </c>
      <c r="W6618">
        <f t="shared" si="83"/>
        <v>1</v>
      </c>
      <c r="X6618">
        <f t="shared" si="83"/>
        <v>1</v>
      </c>
      <c r="Y6618">
        <f t="shared" si="83"/>
        <v>1</v>
      </c>
      <c r="Z6618">
        <f t="shared" si="83"/>
        <v>1</v>
      </c>
      <c r="AA6618">
        <f t="shared" si="83"/>
        <v>1</v>
      </c>
      <c r="AB6618">
        <f t="shared" si="83"/>
        <v>1</v>
      </c>
      <c r="AC6618">
        <f t="shared" si="83"/>
        <v>1</v>
      </c>
      <c r="AD6618">
        <f t="shared" si="83"/>
        <v>1</v>
      </c>
      <c r="AE6618">
        <f t="shared" si="83"/>
        <v>1</v>
      </c>
      <c r="AF6618">
        <f t="shared" si="83"/>
        <v>1</v>
      </c>
      <c r="AG6618">
        <f t="shared" si="83"/>
        <v>1</v>
      </c>
      <c r="AH6618">
        <f t="shared" si="83"/>
        <v>1</v>
      </c>
    </row>
    <row r="6619" spans="1:36" x14ac:dyDescent="0.35">
      <c r="C6619" s="96" t="s">
        <v>1577</v>
      </c>
      <c r="D6619" t="e">
        <f t="shared" ref="D6619:AH6619" si="84">H2500/H2501</f>
        <v>#DIV/0!</v>
      </c>
      <c r="E6619">
        <f t="shared" si="84"/>
        <v>2.4083094099151169E-4</v>
      </c>
      <c r="F6619">
        <f t="shared" si="84"/>
        <v>3.9067682248584189E-3</v>
      </c>
      <c r="G6619">
        <f t="shared" si="84"/>
        <v>3.6010457456819356E-2</v>
      </c>
      <c r="H6619">
        <f t="shared" si="84"/>
        <v>0.17266379657650399</v>
      </c>
      <c r="I6619">
        <f t="shared" si="84"/>
        <v>0.43790262073686015</v>
      </c>
      <c r="J6619">
        <f t="shared" si="84"/>
        <v>0.71133363648590664</v>
      </c>
      <c r="K6619">
        <f t="shared" si="84"/>
        <v>0.8846418313698764</v>
      </c>
      <c r="L6619">
        <f t="shared" si="84"/>
        <v>0.96052155162415032</v>
      </c>
      <c r="M6619">
        <f t="shared" si="84"/>
        <v>0.98708591988243355</v>
      </c>
      <c r="N6619">
        <f t="shared" si="84"/>
        <v>0.99563441883839177</v>
      </c>
      <c r="O6619">
        <f t="shared" si="84"/>
        <v>0.9984085263407444</v>
      </c>
      <c r="P6619">
        <f t="shared" si="84"/>
        <v>0.99936297047284861</v>
      </c>
      <c r="Q6619">
        <f t="shared" si="84"/>
        <v>0.99971924142608526</v>
      </c>
      <c r="R6619">
        <f t="shared" si="84"/>
        <v>0.99986295272081338</v>
      </c>
      <c r="S6619">
        <f t="shared" si="84"/>
        <v>0.99992701881519341</v>
      </c>
      <c r="T6619">
        <f t="shared" si="84"/>
        <v>0.99995772449377796</v>
      </c>
      <c r="U6619">
        <f t="shared" si="84"/>
        <v>0.9999748272382416</v>
      </c>
      <c r="V6619">
        <f t="shared" si="84"/>
        <v>0.99998232632019624</v>
      </c>
      <c r="W6619">
        <f t="shared" si="84"/>
        <v>0.99998774231220111</v>
      </c>
      <c r="X6619">
        <f t="shared" si="84"/>
        <v>0.99998988749273876</v>
      </c>
      <c r="Y6619">
        <f t="shared" si="84"/>
        <v>0.99999207317142225</v>
      </c>
      <c r="Z6619">
        <f t="shared" si="84"/>
        <v>0.99999315586491055</v>
      </c>
      <c r="AA6619">
        <f t="shared" si="84"/>
        <v>0.99999425772479567</v>
      </c>
      <c r="AB6619">
        <f t="shared" si="84"/>
        <v>0.99999422153034689</v>
      </c>
      <c r="AC6619">
        <f t="shared" si="84"/>
        <v>0.99999535036726284</v>
      </c>
      <c r="AD6619">
        <f t="shared" si="84"/>
        <v>0.99999532557924842</v>
      </c>
      <c r="AE6619">
        <f t="shared" si="84"/>
        <v>0.99999412851965885</v>
      </c>
      <c r="AF6619">
        <f t="shared" si="84"/>
        <v>0.99999528221217071</v>
      </c>
      <c r="AG6619">
        <f t="shared" si="84"/>
        <v>0.99999526353681178</v>
      </c>
      <c r="AH6619">
        <f t="shared" si="84"/>
        <v>0.9999976105765439</v>
      </c>
    </row>
    <row r="6622" spans="1:36" x14ac:dyDescent="0.35">
      <c r="A6622" t="s">
        <v>1453</v>
      </c>
      <c r="C6622" t="s">
        <v>1569</v>
      </c>
      <c r="D6622" t="e">
        <f>D6608/D$6615*D$6566*D6618</f>
        <v>#DIV/0!</v>
      </c>
      <c r="E6622" s="2">
        <f>E6608/E$6615*E$6566*E6618</f>
        <v>2.1078934129440328E-10</v>
      </c>
      <c r="F6622">
        <f t="shared" ref="F6622:AH6622" si="85">F6608/F$6615*F$6566*F6618</f>
        <v>2.1275543073415945E-6</v>
      </c>
      <c r="G6622">
        <f t="shared" si="85"/>
        <v>4.2073917547469689E-4</v>
      </c>
      <c r="H6622">
        <f t="shared" si="85"/>
        <v>5.9984539382633472E-3</v>
      </c>
      <c r="I6622">
        <f t="shared" si="85"/>
        <v>1.8356682921551775E-2</v>
      </c>
      <c r="J6622">
        <f t="shared" si="85"/>
        <v>2.6479370977415241E-2</v>
      </c>
      <c r="K6622">
        <f t="shared" si="85"/>
        <v>2.8411369520814137E-2</v>
      </c>
      <c r="L6622">
        <f t="shared" si="85"/>
        <v>2.7520374707351705E-2</v>
      </c>
      <c r="M6622">
        <f t="shared" si="85"/>
        <v>2.5631394997327753E-2</v>
      </c>
      <c r="N6622">
        <f t="shared" si="85"/>
        <v>2.3412559446892075E-2</v>
      </c>
      <c r="O6622">
        <f t="shared" si="85"/>
        <v>2.114938145345651E-2</v>
      </c>
      <c r="P6622">
        <f t="shared" si="85"/>
        <v>1.8990047587737258E-2</v>
      </c>
      <c r="Q6622">
        <f t="shared" si="85"/>
        <v>1.7010435477868673E-2</v>
      </c>
      <c r="R6622">
        <f t="shared" si="85"/>
        <v>1.5242201428465971E-2</v>
      </c>
      <c r="S6622">
        <f t="shared" si="85"/>
        <v>1.3689743386386231E-2</v>
      </c>
      <c r="T6622">
        <f t="shared" si="85"/>
        <v>1.2342171104989513E-2</v>
      </c>
      <c r="U6622">
        <f t="shared" si="85"/>
        <v>1.1180827530840799E-2</v>
      </c>
      <c r="V6622">
        <f t="shared" si="85"/>
        <v>1.0184515217936811E-2</v>
      </c>
      <c r="W6622">
        <f t="shared" si="85"/>
        <v>9.3316964665087695E-3</v>
      </c>
      <c r="X6622">
        <f t="shared" si="85"/>
        <v>8.6026453248830761E-3</v>
      </c>
      <c r="Y6622">
        <f t="shared" si="85"/>
        <v>7.9794070839298206E-3</v>
      </c>
      <c r="Z6622">
        <f t="shared" si="85"/>
        <v>7.4464812613103818E-3</v>
      </c>
      <c r="AA6622">
        <f t="shared" si="85"/>
        <v>6.9904950473715661E-3</v>
      </c>
      <c r="AB6622">
        <f t="shared" si="85"/>
        <v>6.600131995512043E-3</v>
      </c>
      <c r="AC6622">
        <f t="shared" si="85"/>
        <v>6.2658153337802822E-3</v>
      </c>
      <c r="AD6622">
        <f t="shared" si="85"/>
        <v>5.9794314807148519E-3</v>
      </c>
      <c r="AE6622">
        <f t="shared" si="85"/>
        <v>5.7342005597579362E-3</v>
      </c>
      <c r="AF6622">
        <f t="shared" si="85"/>
        <v>5.5035503051041913E-3</v>
      </c>
      <c r="AG6622">
        <f t="shared" si="85"/>
        <v>5.2782549891328898E-3</v>
      </c>
      <c r="AH6622">
        <f t="shared" si="85"/>
        <v>4.8165459191481996E-3</v>
      </c>
      <c r="AJ6622">
        <f>AVERAGE(H6622:S6622)</f>
        <v>2.0157667986960892E-2</v>
      </c>
    </row>
    <row r="6623" spans="1:36" x14ac:dyDescent="0.35">
      <c r="C6623" t="s">
        <v>1574</v>
      </c>
      <c r="D6623" t="e">
        <f>D6608/D$6615*D$6566*(1-D6618)</f>
        <v>#DIV/0!</v>
      </c>
      <c r="E6623" s="2">
        <f>E6608/E$6615*E$6566*(1-E6618)</f>
        <v>1.1337407734714657E-4</v>
      </c>
      <c r="F6623">
        <f t="shared" ref="F6623:AH6623" si="86">F6608/F$6615*F$6566*(1-F6618)</f>
        <v>1.5338216313647657E-3</v>
      </c>
      <c r="G6623">
        <f t="shared" si="86"/>
        <v>6.6064406070238243E-3</v>
      </c>
      <c r="H6623">
        <f t="shared" si="86"/>
        <v>1.084290609061934E-2</v>
      </c>
      <c r="I6623">
        <f t="shared" si="86"/>
        <v>6.9882959472960882E-3</v>
      </c>
      <c r="J6623">
        <f t="shared" si="86"/>
        <v>2.3641718077916339E-3</v>
      </c>
      <c r="K6623">
        <f t="shared" si="86"/>
        <v>5.4955712532797781E-4</v>
      </c>
      <c r="L6623">
        <f t="shared" si="86"/>
        <v>1.0349352987282184E-4</v>
      </c>
      <c r="M6623">
        <f t="shared" si="86"/>
        <v>1.7999144679324292E-5</v>
      </c>
      <c r="N6623">
        <f t="shared" si="86"/>
        <v>3.2374195355824325E-6</v>
      </c>
      <c r="O6623">
        <f t="shared" si="86"/>
        <v>6.5651948983968743E-7</v>
      </c>
      <c r="P6623">
        <f t="shared" si="86"/>
        <v>1.538625362082509E-7</v>
      </c>
      <c r="Q6623">
        <f t="shared" si="86"/>
        <v>5.0211379709161339E-8</v>
      </c>
      <c r="R6623">
        <f t="shared" si="86"/>
        <v>2.4634776608990054E-8</v>
      </c>
      <c r="S6623">
        <f t="shared" si="86"/>
        <v>0</v>
      </c>
      <c r="T6623">
        <f t="shared" si="86"/>
        <v>0</v>
      </c>
      <c r="U6623">
        <f t="shared" si="86"/>
        <v>0</v>
      </c>
      <c r="V6623">
        <f t="shared" si="86"/>
        <v>0</v>
      </c>
      <c r="W6623">
        <f t="shared" si="86"/>
        <v>0</v>
      </c>
      <c r="X6623">
        <f t="shared" si="86"/>
        <v>0</v>
      </c>
      <c r="Y6623">
        <f t="shared" si="86"/>
        <v>0</v>
      </c>
      <c r="Z6623">
        <f t="shared" si="86"/>
        <v>0</v>
      </c>
      <c r="AA6623">
        <f t="shared" si="86"/>
        <v>0</v>
      </c>
      <c r="AB6623">
        <f t="shared" si="86"/>
        <v>0</v>
      </c>
      <c r="AC6623">
        <f t="shared" si="86"/>
        <v>0</v>
      </c>
      <c r="AD6623">
        <f t="shared" si="86"/>
        <v>0</v>
      </c>
      <c r="AE6623">
        <f t="shared" si="86"/>
        <v>0</v>
      </c>
      <c r="AF6623">
        <f t="shared" si="86"/>
        <v>0</v>
      </c>
      <c r="AG6623">
        <f t="shared" si="86"/>
        <v>0</v>
      </c>
      <c r="AH6623">
        <f t="shared" si="86"/>
        <v>0</v>
      </c>
      <c r="AJ6623">
        <f t="shared" ref="AJ6623:AJ6628" si="87">AVERAGE(H6623:S6623)</f>
        <v>1.7392121911087612E-3</v>
      </c>
    </row>
    <row r="6624" spans="1:36" x14ac:dyDescent="0.35">
      <c r="C6624" t="s">
        <v>1570</v>
      </c>
      <c r="D6624" t="e">
        <f>D6609/D$6615*D$6566</f>
        <v>#DIV/0!</v>
      </c>
      <c r="E6624">
        <f>E6609/E$6615*E$6566</f>
        <v>6.9022785073872122E-8</v>
      </c>
      <c r="F6624">
        <f t="shared" ref="E6624:AH6625" si="88">F6609/F$6615*F$6566</f>
        <v>6.0660320823509301E-6</v>
      </c>
      <c r="G6624">
        <f t="shared" si="88"/>
        <v>1.9445216905140641E-4</v>
      </c>
      <c r="H6624">
        <f t="shared" si="88"/>
        <v>1.7897575373742917E-3</v>
      </c>
      <c r="I6624">
        <f t="shared" si="88"/>
        <v>5.2431147169564448E-3</v>
      </c>
      <c r="J6624">
        <f t="shared" si="88"/>
        <v>7.8374387864562009E-3</v>
      </c>
      <c r="K6624">
        <f t="shared" si="88"/>
        <v>8.8085877595476831E-3</v>
      </c>
      <c r="L6624">
        <f t="shared" si="88"/>
        <v>9.0570357845650481E-3</v>
      </c>
      <c r="M6624">
        <f t="shared" si="88"/>
        <v>9.1115996970450291E-3</v>
      </c>
      <c r="N6624">
        <f t="shared" si="88"/>
        <v>9.1235875971901678E-3</v>
      </c>
      <c r="O6624">
        <f t="shared" si="88"/>
        <v>9.1263696898235963E-3</v>
      </c>
      <c r="P6624">
        <f t="shared" si="88"/>
        <v>9.1271111873852586E-3</v>
      </c>
      <c r="Q6624">
        <f t="shared" si="88"/>
        <v>9.1273292427667425E-3</v>
      </c>
      <c r="R6624">
        <f t="shared" si="88"/>
        <v>9.1274101568787069E-3</v>
      </c>
      <c r="S6624">
        <f t="shared" si="88"/>
        <v>9.1274375067185078E-3</v>
      </c>
      <c r="T6624">
        <f t="shared" si="88"/>
        <v>9.1274591735252594E-3</v>
      </c>
      <c r="U6624">
        <f t="shared" si="88"/>
        <v>9.1274360506930774E-3</v>
      </c>
      <c r="V6624">
        <f t="shared" si="88"/>
        <v>9.1274691506604E-3</v>
      </c>
      <c r="W6624">
        <f t="shared" si="88"/>
        <v>9.1274601133116591E-3</v>
      </c>
      <c r="X6624">
        <f t="shared" si="88"/>
        <v>9.1274658906911558E-3</v>
      </c>
      <c r="Y6624">
        <f t="shared" si="88"/>
        <v>9.1274353351852647E-3</v>
      </c>
      <c r="Z6624">
        <f t="shared" si="88"/>
        <v>9.127473125958253E-3</v>
      </c>
      <c r="AA6624">
        <f t="shared" si="88"/>
        <v>9.1274457169108012E-3</v>
      </c>
      <c r="AB6624">
        <f t="shared" si="88"/>
        <v>9.1274377684437986E-3</v>
      </c>
      <c r="AC6624">
        <f t="shared" si="88"/>
        <v>9.1274641516238351E-3</v>
      </c>
      <c r="AD6624">
        <f t="shared" si="88"/>
        <v>9.1274614914313955E-3</v>
      </c>
      <c r="AE6624">
        <f t="shared" si="88"/>
        <v>9.1274656611367872E-3</v>
      </c>
      <c r="AF6624">
        <f t="shared" si="88"/>
        <v>9.1274572312892554E-3</v>
      </c>
      <c r="AG6624">
        <f t="shared" si="88"/>
        <v>9.1203704868717192E-3</v>
      </c>
      <c r="AH6624">
        <f t="shared" si="88"/>
        <v>9.1352389231376899E-3</v>
      </c>
      <c r="AJ6624">
        <f t="shared" si="87"/>
        <v>8.0505649718923059E-3</v>
      </c>
    </row>
    <row r="6625" spans="1:36" x14ac:dyDescent="0.35">
      <c r="C6625" t="s">
        <v>1571</v>
      </c>
      <c r="D6625" t="e">
        <f>D6610/D$6615*D$6566</f>
        <v>#DIV/0!</v>
      </c>
      <c r="E6625">
        <f t="shared" si="88"/>
        <v>6.6294329669904726E-10</v>
      </c>
      <c r="F6625">
        <f t="shared" si="88"/>
        <v>7.4246987549087595E-8</v>
      </c>
      <c r="G6625">
        <f t="shared" si="88"/>
        <v>3.9057716845214794E-6</v>
      </c>
      <c r="H6625">
        <f t="shared" si="88"/>
        <v>8.7744888529863813E-5</v>
      </c>
      <c r="I6625">
        <f t="shared" si="88"/>
        <v>6.0442931361973573E-4</v>
      </c>
      <c r="J6625">
        <f t="shared" si="88"/>
        <v>1.5964865570591044E-3</v>
      </c>
      <c r="K6625">
        <f t="shared" si="88"/>
        <v>2.3934425811812229E-3</v>
      </c>
      <c r="L6625">
        <f t="shared" si="88"/>
        <v>2.7557305064386632E-3</v>
      </c>
      <c r="M6625">
        <f t="shared" si="88"/>
        <v>2.8751836193387521E-3</v>
      </c>
      <c r="N6625">
        <f t="shared" si="88"/>
        <v>2.9093540253772162E-3</v>
      </c>
      <c r="O6625">
        <f t="shared" si="88"/>
        <v>2.9188708578741828E-3</v>
      </c>
      <c r="P6625">
        <f t="shared" si="88"/>
        <v>2.9216452506562454E-3</v>
      </c>
      <c r="Q6625">
        <f t="shared" si="88"/>
        <v>2.9225172038786747E-3</v>
      </c>
      <c r="R6625">
        <f t="shared" si="88"/>
        <v>2.9228143203470299E-3</v>
      </c>
      <c r="S6625">
        <f t="shared" si="88"/>
        <v>2.9229348624123619E-3</v>
      </c>
      <c r="T6625">
        <f t="shared" si="88"/>
        <v>2.922997449483624E-3</v>
      </c>
      <c r="U6625">
        <f t="shared" si="88"/>
        <v>2.922999562858688E-3</v>
      </c>
      <c r="V6625">
        <f t="shared" si="88"/>
        <v>2.9230250434971895E-3</v>
      </c>
      <c r="W6625">
        <f t="shared" si="88"/>
        <v>2.923030072481376E-3</v>
      </c>
      <c r="X6625">
        <f t="shared" si="88"/>
        <v>2.9230460223448043E-3</v>
      </c>
      <c r="Y6625">
        <f t="shared" si="88"/>
        <v>2.9230329558276829E-3</v>
      </c>
      <c r="Z6625">
        <f t="shared" si="88"/>
        <v>2.923046241844785E-3</v>
      </c>
      <c r="AA6625">
        <f t="shared" si="88"/>
        <v>2.9230268721130502E-3</v>
      </c>
      <c r="AB6625">
        <f t="shared" si="88"/>
        <v>2.9230315032746637E-3</v>
      </c>
      <c r="AC6625">
        <f t="shared" si="88"/>
        <v>2.923047230892126E-3</v>
      </c>
      <c r="AD6625">
        <f t="shared" si="88"/>
        <v>2.9230467168091705E-3</v>
      </c>
      <c r="AE6625">
        <f t="shared" si="88"/>
        <v>2.9230415004194064E-3</v>
      </c>
      <c r="AF6625">
        <f t="shared" si="88"/>
        <v>2.9230420450815395E-3</v>
      </c>
      <c r="AG6625">
        <f t="shared" si="88"/>
        <v>2.9207783573114167E-3</v>
      </c>
      <c r="AH6625">
        <f t="shared" si="88"/>
        <v>2.9255390614919209E-3</v>
      </c>
      <c r="AJ6625">
        <f t="shared" si="87"/>
        <v>2.3192628322260878E-3</v>
      </c>
    </row>
    <row r="6626" spans="1:36" x14ac:dyDescent="0.35">
      <c r="C6626" t="s">
        <v>1572</v>
      </c>
      <c r="D6626" t="e">
        <f>D6611/D$6615*D$6566*D6619</f>
        <v>#DIV/0!</v>
      </c>
      <c r="E6626">
        <f t="shared" ref="E6626:AH6626" si="89">E6611/E$6615*E$6566*E6619</f>
        <v>6.8070999863947192E-7</v>
      </c>
      <c r="F6626">
        <f t="shared" si="89"/>
        <v>3.6211368108342124E-5</v>
      </c>
      <c r="G6626">
        <f t="shared" si="89"/>
        <v>7.6226091883325109E-4</v>
      </c>
      <c r="H6626">
        <f t="shared" si="89"/>
        <v>6.8208119157216716E-3</v>
      </c>
      <c r="I6626">
        <f t="shared" si="89"/>
        <v>2.7493139578566857E-2</v>
      </c>
      <c r="J6626">
        <f t="shared" si="89"/>
        <v>6.2508568448331012E-2</v>
      </c>
      <c r="K6626">
        <f t="shared" si="89"/>
        <v>9.8452114485890752E-2</v>
      </c>
      <c r="L6626">
        <f t="shared" si="89"/>
        <v>0.12522356727645295</v>
      </c>
      <c r="M6626">
        <f t="shared" si="89"/>
        <v>0.14206176468461154</v>
      </c>
      <c r="N6626">
        <f t="shared" si="89"/>
        <v>0.15163666847151713</v>
      </c>
      <c r="O6626">
        <f t="shared" si="89"/>
        <v>0.15663647361860294</v>
      </c>
      <c r="P6626">
        <f t="shared" si="89"/>
        <v>0.15907754304807131</v>
      </c>
      <c r="Q6626">
        <f t="shared" si="89"/>
        <v>0.16022358451222646</v>
      </c>
      <c r="R6626">
        <f t="shared" si="89"/>
        <v>0.16075744318657201</v>
      </c>
      <c r="S6626">
        <f t="shared" si="89"/>
        <v>0.1610102726858007</v>
      </c>
      <c r="T6626">
        <f t="shared" si="89"/>
        <v>0.16113442272678824</v>
      </c>
      <c r="U6626">
        <f t="shared" si="89"/>
        <v>0.16119741323149495</v>
      </c>
      <c r="V6626">
        <f t="shared" si="89"/>
        <v>0.16123157664203741</v>
      </c>
      <c r="W6626">
        <f t="shared" si="89"/>
        <v>0.16125065085328824</v>
      </c>
      <c r="X6626">
        <f t="shared" si="89"/>
        <v>0.1612614992828818</v>
      </c>
      <c r="Y6626">
        <f t="shared" si="89"/>
        <v>0.16126784615060763</v>
      </c>
      <c r="Z6626">
        <f t="shared" si="89"/>
        <v>0.16127204070853668</v>
      </c>
      <c r="AA6626">
        <f t="shared" si="89"/>
        <v>0.16127413849565511</v>
      </c>
      <c r="AB6626">
        <f t="shared" si="89"/>
        <v>0.16127521526690206</v>
      </c>
      <c r="AC6626">
        <f t="shared" si="89"/>
        <v>0.16127633498727093</v>
      </c>
      <c r="AD6626">
        <f t="shared" si="89"/>
        <v>0.16127594119576463</v>
      </c>
      <c r="AE6626">
        <f t="shared" si="89"/>
        <v>0.16127597660317333</v>
      </c>
      <c r="AF6626">
        <f t="shared" si="89"/>
        <v>0.16127662775379115</v>
      </c>
      <c r="AG6626">
        <f t="shared" si="89"/>
        <v>0.16115412510060267</v>
      </c>
      <c r="AH6626">
        <f t="shared" si="89"/>
        <v>0.16142051087361012</v>
      </c>
      <c r="AJ6626">
        <f t="shared" si="87"/>
        <v>0.11765849599269711</v>
      </c>
    </row>
    <row r="6627" spans="1:36" x14ac:dyDescent="0.35">
      <c r="C6627" t="s">
        <v>1575</v>
      </c>
      <c r="D6627" t="e">
        <f>D6611/D$6615*D$6566*(1-D6619)</f>
        <v>#DIV/0!</v>
      </c>
      <c r="E6627">
        <f t="shared" ref="E6627:AH6627" si="90">E6611/E$6615*E$6566*(1-E6619)</f>
        <v>2.8258248703763684E-3</v>
      </c>
      <c r="F6627">
        <f t="shared" si="90"/>
        <v>9.2326692063604502E-3</v>
      </c>
      <c r="G6627">
        <f t="shared" si="90"/>
        <v>2.0405504576711725E-2</v>
      </c>
      <c r="H6627">
        <f t="shared" si="90"/>
        <v>3.2682616428618604E-2</v>
      </c>
      <c r="I6627">
        <f t="shared" si="90"/>
        <v>3.529054399999694E-2</v>
      </c>
      <c r="J6627">
        <f t="shared" si="90"/>
        <v>2.536660747774017E-2</v>
      </c>
      <c r="K6627">
        <f t="shared" si="90"/>
        <v>1.2838252976652484E-2</v>
      </c>
      <c r="L6627">
        <f t="shared" si="90"/>
        <v>5.1468206286511501E-3</v>
      </c>
      <c r="M6627">
        <f t="shared" si="90"/>
        <v>1.8585991085745147E-3</v>
      </c>
      <c r="N6627">
        <f t="shared" si="90"/>
        <v>6.6488479181005429E-4</v>
      </c>
      <c r="O6627">
        <f t="shared" si="90"/>
        <v>2.4968018127442842E-4</v>
      </c>
      <c r="P6627">
        <f t="shared" si="90"/>
        <v>1.0140168789761141E-4</v>
      </c>
      <c r="Q6627">
        <f t="shared" si="90"/>
        <v>4.4996778326474405E-5</v>
      </c>
      <c r="R6627">
        <f t="shared" si="90"/>
        <v>2.2034389950908569E-5</v>
      </c>
      <c r="S6627">
        <f t="shared" si="90"/>
        <v>1.1751578110735166E-5</v>
      </c>
      <c r="T6627">
        <f t="shared" si="90"/>
        <v>6.812327285156462E-6</v>
      </c>
      <c r="U6627">
        <f t="shared" si="90"/>
        <v>4.0578862275494354E-6</v>
      </c>
      <c r="V6627">
        <f t="shared" si="90"/>
        <v>2.8496056228448566E-6</v>
      </c>
      <c r="W6627">
        <f t="shared" si="90"/>
        <v>1.9765843638812886E-6</v>
      </c>
      <c r="X6627">
        <f t="shared" si="90"/>
        <v>1.6307745736762411E-6</v>
      </c>
      <c r="Y6627">
        <f t="shared" si="90"/>
        <v>1.2783527048221279E-6</v>
      </c>
      <c r="Z6627">
        <f t="shared" si="90"/>
        <v>1.103775187146265E-6</v>
      </c>
      <c r="AA6627">
        <f t="shared" si="90"/>
        <v>9.2608580442357129E-7</v>
      </c>
      <c r="AB6627">
        <f t="shared" si="90"/>
        <v>9.3192932234324262E-7</v>
      </c>
      <c r="AC6627">
        <f t="shared" si="90"/>
        <v>7.4987921354953104E-7</v>
      </c>
      <c r="AD6627">
        <f t="shared" si="90"/>
        <v>7.5387513018603881E-7</v>
      </c>
      <c r="AE6627">
        <f t="shared" si="90"/>
        <v>9.4693428603075953E-7</v>
      </c>
      <c r="AF6627">
        <f t="shared" si="90"/>
        <v>7.6087250120067002E-7</v>
      </c>
      <c r="AG6627">
        <f t="shared" si="90"/>
        <v>7.6330419653025844E-7</v>
      </c>
      <c r="AH6627">
        <f t="shared" si="90"/>
        <v>3.8570287658375083E-7</v>
      </c>
      <c r="AJ6627">
        <f t="shared" si="87"/>
        <v>9.52318250230034E-3</v>
      </c>
    </row>
    <row r="6628" spans="1:36" x14ac:dyDescent="0.35">
      <c r="C6628" t="s">
        <v>1573</v>
      </c>
      <c r="D6628" t="e">
        <f>D6612/D$6615*D$6566</f>
        <v>#DIV/0!</v>
      </c>
      <c r="E6628">
        <f t="shared" ref="E6628:AH6629" si="91">E6612/E$6615*E$6566</f>
        <v>5.9951503901733733E-4</v>
      </c>
      <c r="F6628">
        <f t="shared" si="91"/>
        <v>1.9659686111379191E-3</v>
      </c>
      <c r="G6628">
        <f t="shared" si="91"/>
        <v>4.489772554439015E-3</v>
      </c>
      <c r="H6628">
        <f t="shared" si="91"/>
        <v>8.3788635465160705E-3</v>
      </c>
      <c r="I6628">
        <f t="shared" si="91"/>
        <v>1.3316718281409323E-2</v>
      </c>
      <c r="J6628">
        <f t="shared" si="91"/>
        <v>1.8638766522797938E-2</v>
      </c>
      <c r="K6628">
        <f t="shared" si="91"/>
        <v>2.3605197094597193E-2</v>
      </c>
      <c r="L6628">
        <f t="shared" si="91"/>
        <v>2.7652251016537802E-2</v>
      </c>
      <c r="M6628">
        <f t="shared" si="91"/>
        <v>3.0526281403978898E-2</v>
      </c>
      <c r="N6628">
        <f t="shared" si="91"/>
        <v>3.2303988766525189E-2</v>
      </c>
      <c r="O6628">
        <f t="shared" si="91"/>
        <v>3.327628078011366E-2</v>
      </c>
      <c r="P6628">
        <f t="shared" si="91"/>
        <v>3.3762629522871096E-2</v>
      </c>
      <c r="Q6628">
        <f t="shared" si="91"/>
        <v>3.39937388578095E-2</v>
      </c>
      <c r="R6628">
        <f t="shared" si="91"/>
        <v>3.41020742606154E-2</v>
      </c>
      <c r="S6628">
        <f t="shared" si="91"/>
        <v>3.4153532475106219E-2</v>
      </c>
      <c r="T6628">
        <f t="shared" si="91"/>
        <v>3.4178817902623414E-2</v>
      </c>
      <c r="U6628">
        <f t="shared" si="91"/>
        <v>3.4191765814783545E-2</v>
      </c>
      <c r="V6628">
        <f t="shared" si="91"/>
        <v>3.4198648663181848E-2</v>
      </c>
      <c r="W6628">
        <f t="shared" si="91"/>
        <v>3.4202445880769074E-2</v>
      </c>
      <c r="X6628">
        <f t="shared" si="91"/>
        <v>3.4204812522385664E-2</v>
      </c>
      <c r="Y6628">
        <f t="shared" si="91"/>
        <v>3.4205964690623737E-2</v>
      </c>
      <c r="Z6628">
        <f t="shared" si="91"/>
        <v>3.4206893603334246E-2</v>
      </c>
      <c r="AA6628">
        <f t="shared" si="91"/>
        <v>3.4207174652055736E-2</v>
      </c>
      <c r="AB6628">
        <f t="shared" si="91"/>
        <v>3.4207417656723013E-2</v>
      </c>
      <c r="AC6628">
        <f t="shared" si="91"/>
        <v>3.4207746216168712E-2</v>
      </c>
      <c r="AD6628">
        <f t="shared" si="91"/>
        <v>3.4207561642570099E-2</v>
      </c>
      <c r="AE6628">
        <f t="shared" si="91"/>
        <v>3.4207534105435027E-2</v>
      </c>
      <c r="AF6628">
        <f t="shared" si="91"/>
        <v>3.4207756553251679E-2</v>
      </c>
      <c r="AG6628">
        <f t="shared" si="91"/>
        <v>3.4181762508784679E-2</v>
      </c>
      <c r="AH6628">
        <f t="shared" si="91"/>
        <v>3.4238230123942136E-2</v>
      </c>
      <c r="AJ6628">
        <f t="shared" si="87"/>
        <v>2.6975860210739857E-2</v>
      </c>
    </row>
    <row r="6629" spans="1:36" x14ac:dyDescent="0.35">
      <c r="C6629" t="s">
        <v>1579</v>
      </c>
      <c r="D6629" t="e">
        <f>D6613/D$6615*D$6566</f>
        <v>#DIV/0!</v>
      </c>
      <c r="E6629">
        <f>E6613/E$6615*E$6566</f>
        <v>5.9753540674279803E-4</v>
      </c>
      <c r="F6629">
        <f t="shared" si="91"/>
        <v>3.3060613496512965E-3</v>
      </c>
      <c r="G6629">
        <f t="shared" si="91"/>
        <v>1.0224924226781593E-2</v>
      </c>
      <c r="H6629">
        <f t="shared" si="91"/>
        <v>2.2615845654356814E-2</v>
      </c>
      <c r="I6629">
        <f t="shared" si="91"/>
        <v>3.8534075240602823E-2</v>
      </c>
      <c r="J6629">
        <f t="shared" si="91"/>
        <v>5.3707589422408754E-2</v>
      </c>
      <c r="K6629">
        <f t="shared" si="91"/>
        <v>6.4471478455988551E-2</v>
      </c>
      <c r="L6629">
        <f t="shared" si="91"/>
        <v>7.0131726550129919E-2</v>
      </c>
      <c r="M6629">
        <f t="shared" si="91"/>
        <v>7.2413177344444121E-2</v>
      </c>
      <c r="N6629">
        <f t="shared" si="91"/>
        <v>7.3173719481152602E-2</v>
      </c>
      <c r="O6629">
        <f t="shared" si="91"/>
        <v>7.3402286899364858E-2</v>
      </c>
      <c r="P6629">
        <f t="shared" si="91"/>
        <v>7.3469467852845027E-2</v>
      </c>
      <c r="Q6629">
        <f t="shared" si="91"/>
        <v>7.348934771574378E-2</v>
      </c>
      <c r="R6629">
        <f t="shared" si="91"/>
        <v>7.3495997622393353E-2</v>
      </c>
      <c r="S6629">
        <f t="shared" si="91"/>
        <v>7.34983275054652E-2</v>
      </c>
      <c r="T6629">
        <f t="shared" si="91"/>
        <v>7.3499319315304845E-2</v>
      </c>
      <c r="U6629">
        <f t="shared" si="91"/>
        <v>7.3499499923101438E-2</v>
      </c>
      <c r="V6629">
        <f t="shared" si="91"/>
        <v>7.3499915677063474E-2</v>
      </c>
      <c r="W6629">
        <f t="shared" si="91"/>
        <v>7.3499740029276991E-2</v>
      </c>
      <c r="X6629">
        <f t="shared" si="91"/>
        <v>7.34999001822398E-2</v>
      </c>
      <c r="Y6629">
        <f t="shared" si="91"/>
        <v>7.3500035431120991E-2</v>
      </c>
      <c r="Z6629">
        <f t="shared" si="91"/>
        <v>7.3499961283828505E-2</v>
      </c>
      <c r="AA6629">
        <f t="shared" si="91"/>
        <v>7.3499793130089336E-2</v>
      </c>
      <c r="AB6629">
        <f t="shared" si="91"/>
        <v>7.3499833879822105E-2</v>
      </c>
      <c r="AC6629">
        <f t="shared" si="91"/>
        <v>7.349984220105063E-2</v>
      </c>
      <c r="AD6629">
        <f t="shared" si="91"/>
        <v>7.3499803597579683E-2</v>
      </c>
      <c r="AE6629">
        <f t="shared" si="91"/>
        <v>7.3499834635791517E-2</v>
      </c>
      <c r="AF6629">
        <f t="shared" si="91"/>
        <v>7.3499805238980961E-2</v>
      </c>
      <c r="AG6629">
        <f t="shared" si="91"/>
        <v>7.3442945253099995E-2</v>
      </c>
      <c r="AH6629">
        <f t="shared" si="91"/>
        <v>7.3562549395793403E-2</v>
      </c>
      <c r="AJ6629" s="53">
        <f>AVERAGE(H6629:S6629)</f>
        <v>6.353358664540798E-2</v>
      </c>
    </row>
    <row r="6631" spans="1:36" x14ac:dyDescent="0.35">
      <c r="A6631" t="s">
        <v>1454</v>
      </c>
      <c r="D6631">
        <v>0</v>
      </c>
      <c r="E6631" s="2">
        <f>SUM(E6622:E6629)</f>
        <v>4.1370000000000018E-3</v>
      </c>
      <c r="F6631">
        <f t="shared" ref="F6631:AH6631" si="92">SUM(F6622:F6629)</f>
        <v>1.6083000000000014E-2</v>
      </c>
      <c r="G6631">
        <f t="shared" si="92"/>
        <v>4.3108000000000035E-2</v>
      </c>
      <c r="H6631">
        <f t="shared" si="92"/>
        <v>8.9217000000000005E-2</v>
      </c>
      <c r="I6631">
        <f t="shared" si="92"/>
        <v>0.14582699999999998</v>
      </c>
      <c r="J6631">
        <f t="shared" si="92"/>
        <v>0.19849900000000006</v>
      </c>
      <c r="K6631">
        <f t="shared" si="92"/>
        <v>0.23952999999999999</v>
      </c>
      <c r="L6631">
        <f t="shared" si="92"/>
        <v>0.26759100000000002</v>
      </c>
      <c r="M6631">
        <f t="shared" si="92"/>
        <v>0.28449599999999992</v>
      </c>
      <c r="N6631">
        <f t="shared" si="92"/>
        <v>0.29322800000000004</v>
      </c>
      <c r="O6631">
        <f t="shared" si="92"/>
        <v>0.29676000000000002</v>
      </c>
      <c r="P6631">
        <f t="shared" si="92"/>
        <v>0.29744999999999999</v>
      </c>
      <c r="Q6631">
        <f t="shared" si="92"/>
        <v>0.29681200000000002</v>
      </c>
      <c r="R6631">
        <f t="shared" si="92"/>
        <v>0.29566999999999999</v>
      </c>
      <c r="S6631">
        <f t="shared" si="92"/>
        <v>0.29441399999999995</v>
      </c>
      <c r="T6631">
        <f t="shared" si="92"/>
        <v>0.29321200000000003</v>
      </c>
      <c r="U6631">
        <f t="shared" si="92"/>
        <v>0.29212400000000005</v>
      </c>
      <c r="V6631">
        <f t="shared" si="92"/>
        <v>0.29116799999999998</v>
      </c>
      <c r="W6631">
        <f t="shared" si="92"/>
        <v>0.29033699999999996</v>
      </c>
      <c r="X6631">
        <f t="shared" si="92"/>
        <v>0.28962100000000002</v>
      </c>
      <c r="Y6631">
        <f t="shared" si="92"/>
        <v>0.28900499999999996</v>
      </c>
      <c r="Z6631">
        <f t="shared" si="92"/>
        <v>0.28847699999999998</v>
      </c>
      <c r="AA6631">
        <f t="shared" si="92"/>
        <v>0.28802300000000003</v>
      </c>
      <c r="AB6631">
        <f t="shared" si="92"/>
        <v>0.28763400000000006</v>
      </c>
      <c r="AC6631">
        <f t="shared" si="92"/>
        <v>0.28730100000000003</v>
      </c>
      <c r="AD6631">
        <f t="shared" si="92"/>
        <v>0.28701399999999999</v>
      </c>
      <c r="AE6631">
        <f t="shared" si="92"/>
        <v>0.28676900000000005</v>
      </c>
      <c r="AF6631">
        <f t="shared" si="92"/>
        <v>0.28653899999999999</v>
      </c>
      <c r="AG6631">
        <f t="shared" si="92"/>
        <v>0.28609899999999994</v>
      </c>
      <c r="AH6631">
        <f t="shared" si="92"/>
        <v>0.28609900000000005</v>
      </c>
      <c r="AJ6631">
        <f>AVERAGE(H6631:S6631)</f>
        <v>0.24995783333333335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P87"/>
  <sheetViews>
    <sheetView workbookViewId="0">
      <pane xSplit="8" topLeftCell="Y1" activePane="topRight" state="frozen"/>
      <selection activeCell="A7" sqref="A7"/>
      <selection pane="topRight" activeCell="D78" sqref="D78"/>
    </sheetView>
  </sheetViews>
  <sheetFormatPr defaultRowHeight="14.5" x14ac:dyDescent="0.35"/>
  <cols>
    <col min="2" max="2" width="18.26953125" customWidth="1"/>
    <col min="7" max="7" width="18.81640625" customWidth="1"/>
    <col min="9" max="9" width="12" bestFit="1" customWidth="1"/>
    <col min="41" max="41" width="11.54296875" bestFit="1" customWidth="1"/>
    <col min="42" max="42" width="12.54296875" bestFit="1" customWidth="1"/>
  </cols>
  <sheetData>
    <row r="1" spans="1:40" x14ac:dyDescent="0.35">
      <c r="A1" s="4" t="s">
        <v>1756</v>
      </c>
      <c r="H1" t="s">
        <v>1380</v>
      </c>
      <c r="I1" t="s">
        <v>1381</v>
      </c>
      <c r="J1" t="s">
        <v>1382</v>
      </c>
      <c r="K1" t="s">
        <v>1383</v>
      </c>
      <c r="L1" t="s">
        <v>1384</v>
      </c>
      <c r="M1" t="s">
        <v>1385</v>
      </c>
      <c r="N1" t="s">
        <v>1386</v>
      </c>
      <c r="O1" t="s">
        <v>1387</v>
      </c>
      <c r="P1" t="s">
        <v>1388</v>
      </c>
      <c r="Q1" t="s">
        <v>1389</v>
      </c>
      <c r="R1" t="s">
        <v>1390</v>
      </c>
      <c r="S1" t="s">
        <v>1391</v>
      </c>
      <c r="T1" t="s">
        <v>1392</v>
      </c>
      <c r="U1" t="s">
        <v>1393</v>
      </c>
      <c r="V1" t="s">
        <v>1394</v>
      </c>
      <c r="W1" t="s">
        <v>1395</v>
      </c>
      <c r="X1" t="s">
        <v>1396</v>
      </c>
      <c r="Y1" t="s">
        <v>1397</v>
      </c>
      <c r="Z1" t="s">
        <v>1398</v>
      </c>
      <c r="AA1" t="s">
        <v>1399</v>
      </c>
      <c r="AB1" t="s">
        <v>1400</v>
      </c>
      <c r="AC1" t="s">
        <v>1401</v>
      </c>
      <c r="AD1" t="s">
        <v>1402</v>
      </c>
      <c r="AE1" t="s">
        <v>1403</v>
      </c>
      <c r="AF1" t="s">
        <v>1404</v>
      </c>
      <c r="AG1" t="s">
        <v>1405</v>
      </c>
      <c r="AH1" t="s">
        <v>1406</v>
      </c>
      <c r="AI1" t="s">
        <v>1407</v>
      </c>
      <c r="AJ1" t="s">
        <v>1408</v>
      </c>
      <c r="AK1" t="s">
        <v>1409</v>
      </c>
      <c r="AL1" t="s">
        <v>1410</v>
      </c>
    </row>
    <row r="2" spans="1:40" x14ac:dyDescent="0.35">
      <c r="A2" s="38" t="s">
        <v>1757</v>
      </c>
    </row>
    <row r="3" spans="1:40" x14ac:dyDescent="0.35">
      <c r="A3" s="96" t="s">
        <v>810</v>
      </c>
      <c r="B3" s="42">
        <v>1</v>
      </c>
      <c r="C3" s="36">
        <v>2019</v>
      </c>
      <c r="D3" s="36">
        <f>Reportnew!D2442</f>
        <v>1</v>
      </c>
      <c r="E3" s="36">
        <f>Reportnew!E2442</f>
        <v>1</v>
      </c>
      <c r="F3" s="36">
        <f>Reportnew!F2442</f>
        <v>1</v>
      </c>
      <c r="G3" s="36" t="str">
        <f>Reportnew!G2455</f>
        <v>2019_1_bodywt</v>
      </c>
      <c r="H3" s="36">
        <f>Reportnew!H2455</f>
        <v>1.0461399999999999E-2</v>
      </c>
      <c r="I3" s="36">
        <f>Reportnew!I2455</f>
        <v>0.21921199999999999</v>
      </c>
      <c r="J3" s="36">
        <f>Reportnew!J2455</f>
        <v>0.38541900000000001</v>
      </c>
      <c r="K3" s="36">
        <f>Reportnew!K2455</f>
        <v>0.54100099999999995</v>
      </c>
      <c r="L3" s="36">
        <f>Reportnew!L2455</f>
        <v>0.701515</v>
      </c>
      <c r="M3" s="36">
        <f>Reportnew!M2455</f>
        <v>0.86369600000000002</v>
      </c>
      <c r="N3" s="36">
        <f>Reportnew!N2455</f>
        <v>1.04054</v>
      </c>
      <c r="O3" s="36">
        <f>Reportnew!O2455</f>
        <v>1.25349</v>
      </c>
      <c r="P3" s="36">
        <f>Reportnew!P2455</f>
        <v>1.5056799999999999</v>
      </c>
      <c r="Q3" s="36">
        <f>Reportnew!Q2455</f>
        <v>1.78091</v>
      </c>
      <c r="R3" s="36">
        <f>Reportnew!R2455</f>
        <v>2.0630600000000001</v>
      </c>
      <c r="S3" s="36">
        <f>Reportnew!S2455</f>
        <v>2.3428</v>
      </c>
      <c r="T3" s="36">
        <f>Reportnew!T2455</f>
        <v>2.6150099999999998</v>
      </c>
      <c r="U3" s="36">
        <f>Reportnew!U2455</f>
        <v>2.87642</v>
      </c>
      <c r="V3" s="36">
        <f>Reportnew!V2455</f>
        <v>3.1248100000000001</v>
      </c>
      <c r="W3" s="36">
        <f>Reportnew!W2455</f>
        <v>3.3586499999999999</v>
      </c>
      <c r="X3" s="36">
        <f>Reportnew!X2455</f>
        <v>3.5769799999999998</v>
      </c>
      <c r="Y3" s="36">
        <f>Reportnew!Y2455</f>
        <v>3.7793100000000002</v>
      </c>
      <c r="Z3" s="36">
        <f>Reportnew!Z2455</f>
        <v>3.9654699999999998</v>
      </c>
      <c r="AA3" s="36">
        <f>Reportnew!AA2455</f>
        <v>4.1356299999999999</v>
      </c>
      <c r="AB3" s="36">
        <f>Reportnew!AB2455</f>
        <v>4.2901499999999997</v>
      </c>
      <c r="AC3" s="36">
        <f>Reportnew!AC2455</f>
        <v>4.4295999999999998</v>
      </c>
      <c r="AD3" s="36">
        <f>Reportnew!AD2455</f>
        <v>4.5546600000000002</v>
      </c>
      <c r="AE3" s="36">
        <f>Reportnew!AE2455</f>
        <v>4.6661000000000001</v>
      </c>
      <c r="AF3" s="36">
        <f>Reportnew!AF2455</f>
        <v>4.7647399999999998</v>
      </c>
      <c r="AG3" s="36">
        <f>Reportnew!AG2455</f>
        <v>4.8514400000000002</v>
      </c>
      <c r="AH3" s="36">
        <f>Reportnew!AH2455</f>
        <v>4.9270500000000004</v>
      </c>
      <c r="AI3" s="36">
        <f>Reportnew!AI2455</f>
        <v>4.9923999999999999</v>
      </c>
      <c r="AJ3" s="36">
        <f>Reportnew!AJ2455</f>
        <v>5.0635599999999998</v>
      </c>
      <c r="AK3" s="36">
        <f>Reportnew!AK2455</f>
        <v>5.1425299999999998</v>
      </c>
      <c r="AL3" s="36">
        <f>Reportnew!AL2455</f>
        <v>5.3220299999999998</v>
      </c>
    </row>
    <row r="4" spans="1:40" x14ac:dyDescent="0.35">
      <c r="A4" s="96" t="s">
        <v>810</v>
      </c>
      <c r="B4" s="42">
        <v>2</v>
      </c>
      <c r="C4" s="36">
        <v>2019</v>
      </c>
      <c r="D4" s="36">
        <f>Reportnew!D2444</f>
        <v>1</v>
      </c>
      <c r="E4" s="36">
        <f>Reportnew!E2444</f>
        <v>1</v>
      </c>
      <c r="F4" s="36">
        <f>Reportnew!F2444</f>
        <v>1</v>
      </c>
      <c r="G4" s="36" t="str">
        <f>Reportnew!G2457</f>
        <v>2019_2_bodywt</v>
      </c>
      <c r="H4" s="36">
        <f>Reportnew!H2457</f>
        <v>0.18126999999999999</v>
      </c>
      <c r="I4" s="36">
        <f>Reportnew!I2457</f>
        <v>0.40435300000000002</v>
      </c>
      <c r="J4" s="36">
        <f>Reportnew!J2457</f>
        <v>0.67337599999999997</v>
      </c>
      <c r="K4" s="36">
        <f>Reportnew!K2457</f>
        <v>0.79805499999999996</v>
      </c>
      <c r="L4" s="36">
        <f>Reportnew!L2457</f>
        <v>0.87397800000000003</v>
      </c>
      <c r="M4" s="36">
        <f>Reportnew!M2457</f>
        <v>0.95837099999999997</v>
      </c>
      <c r="N4" s="36">
        <f>Reportnew!N2457</f>
        <v>1.08239</v>
      </c>
      <c r="O4" s="36">
        <f>Reportnew!O2457</f>
        <v>1.2719100000000001</v>
      </c>
      <c r="P4" s="36">
        <f>Reportnew!P2457</f>
        <v>1.5252699999999999</v>
      </c>
      <c r="Q4" s="36">
        <f>Reportnew!Q2457</f>
        <v>1.8165</v>
      </c>
      <c r="R4" s="36">
        <f>Reportnew!R2457</f>
        <v>2.12262</v>
      </c>
      <c r="S4" s="36">
        <f>Reportnew!S2457</f>
        <v>2.4317700000000002</v>
      </c>
      <c r="T4" s="36">
        <f>Reportnew!T2457</f>
        <v>2.738</v>
      </c>
      <c r="U4" s="36">
        <f>Reportnew!U2457</f>
        <v>3.0376799999999999</v>
      </c>
      <c r="V4" s="36">
        <f>Reportnew!V2457</f>
        <v>3.3282400000000001</v>
      </c>
      <c r="W4" s="36">
        <f>Reportnew!W2457</f>
        <v>3.6078000000000001</v>
      </c>
      <c r="X4" s="36">
        <f>Reportnew!X2457</f>
        <v>3.87507</v>
      </c>
      <c r="Y4" s="36">
        <f>Reportnew!Y2457</f>
        <v>4.1291700000000002</v>
      </c>
      <c r="Z4" s="36">
        <f>Reportnew!Z2457</f>
        <v>4.3696000000000002</v>
      </c>
      <c r="AA4" s="36">
        <f>Reportnew!AA2457</f>
        <v>4.5961400000000001</v>
      </c>
      <c r="AB4" s="36">
        <f>Reportnew!AB2457</f>
        <v>4.8087600000000004</v>
      </c>
      <c r="AC4" s="36">
        <f>Reportnew!AC2457</f>
        <v>5.0075399999999997</v>
      </c>
      <c r="AD4" s="36">
        <f>Reportnew!AD2457</f>
        <v>5.1926699999999997</v>
      </c>
      <c r="AE4" s="36">
        <f>Reportnew!AE2457</f>
        <v>5.36442</v>
      </c>
      <c r="AF4" s="36">
        <f>Reportnew!AF2457</f>
        <v>5.5230899999999998</v>
      </c>
      <c r="AG4" s="36">
        <f>Reportnew!AG2457</f>
        <v>5.6690800000000001</v>
      </c>
      <c r="AH4" s="36">
        <f>Reportnew!AH2457</f>
        <v>5.8028599999999999</v>
      </c>
      <c r="AI4" s="36">
        <f>Reportnew!AI2457</f>
        <v>5.9249799999999997</v>
      </c>
      <c r="AJ4" s="36">
        <f>Reportnew!AJ2457</f>
        <v>6.0343499999999999</v>
      </c>
      <c r="AK4" s="36">
        <f>Reportnew!AK2457</f>
        <v>6.1324399999999999</v>
      </c>
      <c r="AL4" s="36">
        <f>Reportnew!AL2457</f>
        <v>6.3527800000000001</v>
      </c>
    </row>
    <row r="5" spans="1:40" x14ac:dyDescent="0.35">
      <c r="A5" s="96" t="s">
        <v>810</v>
      </c>
      <c r="B5" s="42">
        <v>3</v>
      </c>
      <c r="C5" s="36">
        <v>2019</v>
      </c>
      <c r="D5" s="36">
        <f>Reportnew!D2446</f>
        <v>1</v>
      </c>
      <c r="E5" s="36">
        <f>Reportnew!E2446</f>
        <v>1</v>
      </c>
      <c r="F5" s="36">
        <f>Reportnew!F2446</f>
        <v>1</v>
      </c>
      <c r="G5" s="36" t="str">
        <f>Reportnew!G2459</f>
        <v>2019_3_bodywt</v>
      </c>
      <c r="H5" s="36">
        <f>Reportnew!H2459</f>
        <v>4.0964199999999999E-2</v>
      </c>
      <c r="I5" s="36">
        <f>Reportnew!I2459</f>
        <v>0.13791900000000001</v>
      </c>
      <c r="J5" s="36">
        <f>Reportnew!J2459</f>
        <v>0.31542500000000001</v>
      </c>
      <c r="K5" s="36">
        <f>Reportnew!K2459</f>
        <v>0.54575099999999999</v>
      </c>
      <c r="L5" s="36">
        <f>Reportnew!L2459</f>
        <v>0.75289799999999996</v>
      </c>
      <c r="M5" s="36">
        <f>Reportnew!M2459</f>
        <v>0.91881699999999999</v>
      </c>
      <c r="N5" s="36">
        <f>Reportnew!N2459</f>
        <v>1.0877300000000001</v>
      </c>
      <c r="O5" s="36">
        <f>Reportnew!O2459</f>
        <v>1.2921</v>
      </c>
      <c r="P5" s="36">
        <f>Reportnew!P2459</f>
        <v>1.5413300000000001</v>
      </c>
      <c r="Q5" s="36">
        <f>Reportnew!Q2459</f>
        <v>1.8248500000000001</v>
      </c>
      <c r="R5" s="36">
        <f>Reportnew!R2459</f>
        <v>2.12622</v>
      </c>
      <c r="S5" s="36">
        <f>Reportnew!S2459</f>
        <v>2.4332400000000001</v>
      </c>
      <c r="T5" s="36">
        <f>Reportnew!T2459</f>
        <v>2.7386200000000001</v>
      </c>
      <c r="U5" s="36">
        <f>Reportnew!U2459</f>
        <v>3.03796</v>
      </c>
      <c r="V5" s="36">
        <f>Reportnew!V2459</f>
        <v>3.3283700000000001</v>
      </c>
      <c r="W5" s="36">
        <f>Reportnew!W2459</f>
        <v>3.6078800000000002</v>
      </c>
      <c r="X5" s="36">
        <f>Reportnew!X2459</f>
        <v>3.8751099999999998</v>
      </c>
      <c r="Y5" s="36">
        <f>Reportnew!Y2459</f>
        <v>4.1292</v>
      </c>
      <c r="Z5" s="36">
        <f>Reportnew!Z2459</f>
        <v>4.3696200000000003</v>
      </c>
      <c r="AA5" s="36">
        <f>Reportnew!AA2459</f>
        <v>4.5961600000000002</v>
      </c>
      <c r="AB5" s="36">
        <f>Reportnew!AB2459</f>
        <v>4.80877</v>
      </c>
      <c r="AC5" s="36">
        <f>Reportnew!AC2459</f>
        <v>5.0075500000000002</v>
      </c>
      <c r="AD5" s="36">
        <f>Reportnew!AD2459</f>
        <v>5.1926800000000002</v>
      </c>
      <c r="AE5" s="36">
        <f>Reportnew!AE2459</f>
        <v>5.36442</v>
      </c>
      <c r="AF5" s="36">
        <f>Reportnew!AF2459</f>
        <v>5.5231000000000003</v>
      </c>
      <c r="AG5" s="36">
        <f>Reportnew!AG2459</f>
        <v>5.6690899999999997</v>
      </c>
      <c r="AH5" s="36">
        <f>Reportnew!AH2459</f>
        <v>5.8028700000000004</v>
      </c>
      <c r="AI5" s="36">
        <f>Reportnew!AI2459</f>
        <v>5.9249900000000002</v>
      </c>
      <c r="AJ5" s="36">
        <f>Reportnew!AJ2459</f>
        <v>6.0343600000000004</v>
      </c>
      <c r="AK5" s="36">
        <f>Reportnew!AK2459</f>
        <v>6.1324500000000004</v>
      </c>
      <c r="AL5" s="36">
        <f>Reportnew!AL2459</f>
        <v>6.3527800000000001</v>
      </c>
    </row>
    <row r="6" spans="1:40" x14ac:dyDescent="0.35">
      <c r="A6" s="96" t="s">
        <v>810</v>
      </c>
      <c r="B6" s="42">
        <v>4</v>
      </c>
      <c r="C6" s="36">
        <v>2019</v>
      </c>
      <c r="D6" s="36">
        <f>Reportnew!D2448</f>
        <v>1</v>
      </c>
      <c r="E6" s="36">
        <f>Reportnew!E2448</f>
        <v>1</v>
      </c>
      <c r="F6" s="36">
        <f>Reportnew!F2448</f>
        <v>1</v>
      </c>
      <c r="G6" s="36" t="str">
        <f>Reportnew!G2461</f>
        <v>2019_4_bodywt</v>
      </c>
      <c r="H6" s="36">
        <f>Reportnew!H2461</f>
        <v>4.4361999999999999E-2</v>
      </c>
      <c r="I6" s="36">
        <f>Reportnew!I2461</f>
        <v>0.118745</v>
      </c>
      <c r="J6" s="36">
        <f>Reportnew!J2461</f>
        <v>0.23807700000000001</v>
      </c>
      <c r="K6" s="36">
        <f>Reportnew!K2461</f>
        <v>0.384463</v>
      </c>
      <c r="L6" s="36">
        <f>Reportnew!L2461</f>
        <v>0.55340500000000004</v>
      </c>
      <c r="M6" s="36">
        <f>Reportnew!M2461</f>
        <v>0.74162899999999998</v>
      </c>
      <c r="N6" s="36">
        <f>Reportnew!N2461</f>
        <v>0.96105399999999996</v>
      </c>
      <c r="O6" s="36">
        <f>Reportnew!O2461</f>
        <v>1.2196400000000001</v>
      </c>
      <c r="P6" s="36">
        <f>Reportnew!P2461</f>
        <v>1.5064</v>
      </c>
      <c r="Q6" s="36">
        <f>Reportnew!Q2461</f>
        <v>1.8074699999999999</v>
      </c>
      <c r="R6" s="36">
        <f>Reportnew!R2461</f>
        <v>2.11416</v>
      </c>
      <c r="S6" s="36">
        <f>Reportnew!S2461</f>
        <v>2.4209499999999999</v>
      </c>
      <c r="T6" s="36">
        <f>Reportnew!T2461</f>
        <v>2.7237399999999998</v>
      </c>
      <c r="U6" s="36">
        <f>Reportnew!U2461</f>
        <v>3.0193500000000002</v>
      </c>
      <c r="V6" s="36">
        <f>Reportnew!V2461</f>
        <v>3.3053599999999999</v>
      </c>
      <c r="W6" s="36">
        <f>Reportnew!W2461</f>
        <v>3.5799400000000001</v>
      </c>
      <c r="X6" s="36">
        <f>Reportnew!X2461</f>
        <v>3.8418199999999998</v>
      </c>
      <c r="Y6" s="36">
        <f>Reportnew!Y2461</f>
        <v>4.0901699999999996</v>
      </c>
      <c r="Z6" s="36">
        <f>Reportnew!Z2461</f>
        <v>4.3245100000000001</v>
      </c>
      <c r="AA6" s="36">
        <f>Reportnew!AA2461</f>
        <v>4.5446600000000004</v>
      </c>
      <c r="AB6" s="36">
        <f>Reportnew!AB2461</f>
        <v>4.7506399999999998</v>
      </c>
      <c r="AC6" s="36">
        <f>Reportnew!AC2461</f>
        <v>4.9426300000000003</v>
      </c>
      <c r="AD6" s="36">
        <f>Reportnew!AD2461</f>
        <v>5.1208900000000002</v>
      </c>
      <c r="AE6" s="36">
        <f>Reportnew!AE2461</f>
        <v>5.2857700000000003</v>
      </c>
      <c r="AF6" s="36">
        <f>Reportnew!AF2461</f>
        <v>5.4376899999999999</v>
      </c>
      <c r="AG6" s="36">
        <f>Reportnew!AG2461</f>
        <v>5.5771100000000002</v>
      </c>
      <c r="AH6" s="36">
        <f>Reportnew!AH2461</f>
        <v>5.7045599999999999</v>
      </c>
      <c r="AI6" s="36">
        <f>Reportnew!AI2461</f>
        <v>5.8206300000000004</v>
      </c>
      <c r="AJ6" s="36">
        <f>Reportnew!AJ2461</f>
        <v>5.9263000000000003</v>
      </c>
      <c r="AK6" s="36">
        <f>Reportnew!AK2461</f>
        <v>6.0229799999999996</v>
      </c>
      <c r="AL6" s="36">
        <f>Reportnew!AL2461</f>
        <v>6.2406899999999998</v>
      </c>
    </row>
    <row r="7" spans="1:40" x14ac:dyDescent="0.35">
      <c r="A7" s="96" t="s">
        <v>810</v>
      </c>
      <c r="B7" s="42">
        <v>5</v>
      </c>
      <c r="C7" s="36">
        <v>2019</v>
      </c>
      <c r="D7" s="36">
        <f>Reportnew!D2450</f>
        <v>1</v>
      </c>
      <c r="E7" s="36">
        <f>Reportnew!E2450</f>
        <v>1</v>
      </c>
      <c r="F7" s="36">
        <f>Reportnew!F2450</f>
        <v>1</v>
      </c>
      <c r="G7" s="36" t="str">
        <f>Reportnew!G2463</f>
        <v>2019_5_bodywt</v>
      </c>
      <c r="H7" s="36">
        <f>Reportnew!H2463</f>
        <v>4.4361999999999999E-2</v>
      </c>
      <c r="I7" s="36">
        <f>Reportnew!I2463</f>
        <v>0.118745</v>
      </c>
      <c r="J7" s="36">
        <f>Reportnew!J2463</f>
        <v>0.23807700000000001</v>
      </c>
      <c r="K7" s="36">
        <f>Reportnew!K2463</f>
        <v>0.384463</v>
      </c>
      <c r="L7" s="36">
        <f>Reportnew!L2463</f>
        <v>0.55340500000000004</v>
      </c>
      <c r="M7" s="36">
        <f>Reportnew!M2463</f>
        <v>0.74162899999999998</v>
      </c>
      <c r="N7" s="36">
        <f>Reportnew!N2463</f>
        <v>0.96105399999999996</v>
      </c>
      <c r="O7" s="36">
        <f>Reportnew!O2463</f>
        <v>1.2196400000000001</v>
      </c>
      <c r="P7" s="36">
        <f>Reportnew!P2463</f>
        <v>1.5064</v>
      </c>
      <c r="Q7" s="36">
        <f>Reportnew!Q2463</f>
        <v>1.8074699999999999</v>
      </c>
      <c r="R7" s="36">
        <f>Reportnew!R2463</f>
        <v>2.11416</v>
      </c>
      <c r="S7" s="36">
        <f>Reportnew!S2463</f>
        <v>2.4209499999999999</v>
      </c>
      <c r="T7" s="36">
        <f>Reportnew!T2463</f>
        <v>2.7237399999999998</v>
      </c>
      <c r="U7" s="36">
        <f>Reportnew!U2463</f>
        <v>3.0193500000000002</v>
      </c>
      <c r="V7" s="36">
        <f>Reportnew!V2463</f>
        <v>3.3053599999999999</v>
      </c>
      <c r="W7" s="36">
        <f>Reportnew!W2463</f>
        <v>3.5799400000000001</v>
      </c>
      <c r="X7" s="36">
        <f>Reportnew!X2463</f>
        <v>3.8418199999999998</v>
      </c>
      <c r="Y7" s="36">
        <f>Reportnew!Y2463</f>
        <v>4.0901699999999996</v>
      </c>
      <c r="Z7" s="36">
        <f>Reportnew!Z2463</f>
        <v>4.3245100000000001</v>
      </c>
      <c r="AA7" s="36">
        <f>Reportnew!AA2463</f>
        <v>4.5446600000000004</v>
      </c>
      <c r="AB7" s="36">
        <f>Reportnew!AB2463</f>
        <v>4.7506399999999998</v>
      </c>
      <c r="AC7" s="36">
        <f>Reportnew!AC2463</f>
        <v>4.9426300000000003</v>
      </c>
      <c r="AD7" s="36">
        <f>Reportnew!AD2463</f>
        <v>5.1208900000000002</v>
      </c>
      <c r="AE7" s="36">
        <f>Reportnew!AE2463</f>
        <v>5.2857700000000003</v>
      </c>
      <c r="AF7" s="36">
        <f>Reportnew!AF2463</f>
        <v>5.4376899999999999</v>
      </c>
      <c r="AG7" s="36">
        <f>Reportnew!AG2463</f>
        <v>5.5771100000000002</v>
      </c>
      <c r="AH7" s="36">
        <f>Reportnew!AH2463</f>
        <v>5.7045599999999999</v>
      </c>
      <c r="AI7" s="36">
        <f>Reportnew!AI2463</f>
        <v>5.8206300000000004</v>
      </c>
      <c r="AJ7" s="36">
        <f>Reportnew!AJ2463</f>
        <v>5.9263000000000003</v>
      </c>
      <c r="AK7" s="36">
        <f>Reportnew!AK2463</f>
        <v>6.0229799999999996</v>
      </c>
      <c r="AL7" s="36">
        <f>Reportnew!AL2463</f>
        <v>6.2406899999999998</v>
      </c>
    </row>
    <row r="8" spans="1:40" x14ac:dyDescent="0.35">
      <c r="A8" s="96" t="s">
        <v>810</v>
      </c>
      <c r="B8" s="42">
        <v>6</v>
      </c>
      <c r="C8" s="36">
        <v>2019</v>
      </c>
      <c r="D8" s="36">
        <f>Reportnew!D2452</f>
        <v>1</v>
      </c>
      <c r="E8" s="36">
        <f>Reportnew!E2452</f>
        <v>1</v>
      </c>
      <c r="F8" s="36">
        <f>Reportnew!F2452</f>
        <v>1</v>
      </c>
      <c r="G8" s="36" t="str">
        <f>Reportnew!G2465</f>
        <v>2019_6_bodywt</v>
      </c>
      <c r="H8" s="36">
        <f>Reportnew!H2465</f>
        <v>2.0172599999999999E-2</v>
      </c>
      <c r="I8" s="36">
        <f>Reportnew!I2465</f>
        <v>8.0052300000000007E-2</v>
      </c>
      <c r="J8" s="36">
        <f>Reportnew!J2465</f>
        <v>0.192721</v>
      </c>
      <c r="K8" s="36">
        <f>Reportnew!K2465</f>
        <v>0.34431499999999998</v>
      </c>
      <c r="L8" s="36">
        <f>Reportnew!L2465</f>
        <v>0.53434400000000004</v>
      </c>
      <c r="M8" s="36">
        <f>Reportnew!M2465</f>
        <v>0.75473299999999999</v>
      </c>
      <c r="N8" s="36">
        <f>Reportnew!N2465</f>
        <v>0.99711099999999997</v>
      </c>
      <c r="O8" s="36">
        <f>Reportnew!O2465</f>
        <v>1.25593</v>
      </c>
      <c r="P8" s="36">
        <f>Reportnew!P2465</f>
        <v>1.5311699999999999</v>
      </c>
      <c r="Q8" s="36">
        <f>Reportnew!Q2465</f>
        <v>1.8228500000000001</v>
      </c>
      <c r="R8" s="36">
        <f>Reportnew!R2465</f>
        <v>2.1259399999999999</v>
      </c>
      <c r="S8" s="36">
        <f>Reportnew!S2465</f>
        <v>2.4331900000000002</v>
      </c>
      <c r="T8" s="36">
        <f>Reportnew!T2465</f>
        <v>2.7385799999999998</v>
      </c>
      <c r="U8" s="36">
        <f>Reportnew!U2465</f>
        <v>3.0379200000000002</v>
      </c>
      <c r="V8" s="36">
        <f>Reportnew!V2465</f>
        <v>3.3283499999999999</v>
      </c>
      <c r="W8" s="36">
        <f>Reportnew!W2465</f>
        <v>3.6078600000000001</v>
      </c>
      <c r="X8" s="36">
        <f>Reportnew!X2465</f>
        <v>3.8751000000000002</v>
      </c>
      <c r="Y8" s="36">
        <f>Reportnew!Y2465</f>
        <v>4.1291900000000004</v>
      </c>
      <c r="Z8" s="36">
        <f>Reportnew!Z2465</f>
        <v>4.3696200000000003</v>
      </c>
      <c r="AA8" s="36">
        <f>Reportnew!AA2465</f>
        <v>4.5961499999999997</v>
      </c>
      <c r="AB8" s="36">
        <f>Reportnew!AB2465</f>
        <v>4.8087600000000004</v>
      </c>
      <c r="AC8" s="36">
        <f>Reportnew!AC2465</f>
        <v>5.0075399999999997</v>
      </c>
      <c r="AD8" s="36">
        <f>Reportnew!AD2465</f>
        <v>5.1926800000000002</v>
      </c>
      <c r="AE8" s="36">
        <f>Reportnew!AE2465</f>
        <v>5.36442</v>
      </c>
      <c r="AF8" s="36">
        <f>Reportnew!AF2465</f>
        <v>5.5230899999999998</v>
      </c>
      <c r="AG8" s="36">
        <f>Reportnew!AG2465</f>
        <v>5.6690899999999997</v>
      </c>
      <c r="AH8" s="36">
        <f>Reportnew!AH2465</f>
        <v>5.8028700000000004</v>
      </c>
      <c r="AI8" s="36">
        <f>Reportnew!AI2465</f>
        <v>5.9249799999999997</v>
      </c>
      <c r="AJ8" s="36">
        <f>Reportnew!AJ2465</f>
        <v>6.0343600000000004</v>
      </c>
      <c r="AK8" s="36">
        <f>Reportnew!AK2465</f>
        <v>6.1324500000000004</v>
      </c>
      <c r="AL8" s="36">
        <f>Reportnew!AL2465</f>
        <v>6.3527800000000001</v>
      </c>
    </row>
    <row r="9" spans="1:40" x14ac:dyDescent="0.35">
      <c r="X9">
        <f>AVERAGE(X3,X6)</f>
        <v>3.7093999999999996</v>
      </c>
      <c r="Y9">
        <f t="shared" ref="Y9:AL9" si="0">AVERAGE(Y3,Y6)</f>
        <v>3.9347399999999997</v>
      </c>
      <c r="Z9">
        <f t="shared" si="0"/>
        <v>4.14499</v>
      </c>
      <c r="AA9">
        <f t="shared" si="0"/>
        <v>4.3401449999999997</v>
      </c>
      <c r="AB9">
        <f t="shared" si="0"/>
        <v>4.5203949999999997</v>
      </c>
      <c r="AC9">
        <f t="shared" si="0"/>
        <v>4.686115</v>
      </c>
      <c r="AD9">
        <f t="shared" si="0"/>
        <v>4.8377750000000006</v>
      </c>
      <c r="AE9">
        <f t="shared" si="0"/>
        <v>4.9759349999999998</v>
      </c>
      <c r="AF9">
        <f t="shared" si="0"/>
        <v>5.1012149999999998</v>
      </c>
      <c r="AG9">
        <f t="shared" si="0"/>
        <v>5.2142750000000007</v>
      </c>
      <c r="AH9">
        <f t="shared" si="0"/>
        <v>5.3158050000000001</v>
      </c>
      <c r="AI9">
        <f t="shared" si="0"/>
        <v>5.4065150000000006</v>
      </c>
      <c r="AJ9">
        <f t="shared" si="0"/>
        <v>5.4949300000000001</v>
      </c>
      <c r="AK9">
        <f t="shared" si="0"/>
        <v>5.5827549999999997</v>
      </c>
      <c r="AL9">
        <f t="shared" si="0"/>
        <v>5.7813599999999994</v>
      </c>
    </row>
    <row r="10" spans="1:40" x14ac:dyDescent="0.35">
      <c r="A10" s="43" t="s">
        <v>1758</v>
      </c>
      <c r="AN10" t="s">
        <v>1415</v>
      </c>
    </row>
    <row r="11" spans="1:40" x14ac:dyDescent="0.35">
      <c r="A11" t="s">
        <v>1416</v>
      </c>
      <c r="C11">
        <v>2018</v>
      </c>
      <c r="G11" t="s">
        <v>1412</v>
      </c>
      <c r="H11">
        <f>H3</f>
        <v>1.0461399999999999E-2</v>
      </c>
      <c r="I11">
        <f t="shared" ref="I11:AL11" si="1">I3</f>
        <v>0.21921199999999999</v>
      </c>
      <c r="J11">
        <f t="shared" si="1"/>
        <v>0.38541900000000001</v>
      </c>
      <c r="K11">
        <f t="shared" si="1"/>
        <v>0.54100099999999995</v>
      </c>
      <c r="L11">
        <f t="shared" si="1"/>
        <v>0.701515</v>
      </c>
      <c r="M11">
        <f t="shared" si="1"/>
        <v>0.86369600000000002</v>
      </c>
      <c r="N11">
        <f t="shared" si="1"/>
        <v>1.04054</v>
      </c>
      <c r="O11">
        <f t="shared" si="1"/>
        <v>1.25349</v>
      </c>
      <c r="P11">
        <f t="shared" si="1"/>
        <v>1.5056799999999999</v>
      </c>
      <c r="Q11">
        <f t="shared" si="1"/>
        <v>1.78091</v>
      </c>
      <c r="R11">
        <f t="shared" si="1"/>
        <v>2.0630600000000001</v>
      </c>
      <c r="S11">
        <f t="shared" si="1"/>
        <v>2.3428</v>
      </c>
      <c r="T11">
        <f t="shared" si="1"/>
        <v>2.6150099999999998</v>
      </c>
      <c r="U11">
        <f t="shared" si="1"/>
        <v>2.87642</v>
      </c>
      <c r="V11">
        <f t="shared" si="1"/>
        <v>3.1248100000000001</v>
      </c>
      <c r="W11">
        <f t="shared" si="1"/>
        <v>3.3586499999999999</v>
      </c>
      <c r="X11">
        <f t="shared" si="1"/>
        <v>3.5769799999999998</v>
      </c>
      <c r="Y11">
        <f t="shared" si="1"/>
        <v>3.7793100000000002</v>
      </c>
      <c r="Z11">
        <f t="shared" si="1"/>
        <v>3.9654699999999998</v>
      </c>
      <c r="AA11">
        <f t="shared" si="1"/>
        <v>4.1356299999999999</v>
      </c>
      <c r="AB11">
        <f t="shared" si="1"/>
        <v>4.2901499999999997</v>
      </c>
      <c r="AC11">
        <f t="shared" si="1"/>
        <v>4.4295999999999998</v>
      </c>
      <c r="AD11">
        <f t="shared" si="1"/>
        <v>4.5546600000000002</v>
      </c>
      <c r="AE11">
        <f t="shared" si="1"/>
        <v>4.6661000000000001</v>
      </c>
      <c r="AF11">
        <f t="shared" si="1"/>
        <v>4.7647399999999998</v>
      </c>
      <c r="AG11">
        <f t="shared" si="1"/>
        <v>4.8514400000000002</v>
      </c>
      <c r="AH11">
        <f t="shared" si="1"/>
        <v>4.9270500000000004</v>
      </c>
      <c r="AI11">
        <f t="shared" si="1"/>
        <v>4.9923999999999999</v>
      </c>
      <c r="AJ11">
        <f t="shared" si="1"/>
        <v>5.0635599999999998</v>
      </c>
      <c r="AK11">
        <f t="shared" si="1"/>
        <v>5.1425299999999998</v>
      </c>
      <c r="AL11">
        <f t="shared" si="1"/>
        <v>5.3220299999999998</v>
      </c>
      <c r="AN11">
        <f>SUMPRODUCT(X11:AL11,X18:AL18)/SUM(X18:AL18)</f>
        <v>3.7896279840424048</v>
      </c>
    </row>
    <row r="12" spans="1:40" x14ac:dyDescent="0.35">
      <c r="A12" t="s">
        <v>1583</v>
      </c>
      <c r="C12">
        <v>2018</v>
      </c>
      <c r="G12" t="s">
        <v>1412</v>
      </c>
      <c r="H12">
        <f>H4</f>
        <v>0.18126999999999999</v>
      </c>
      <c r="I12">
        <f t="shared" ref="I12:AL12" si="2">I4</f>
        <v>0.40435300000000002</v>
      </c>
      <c r="J12">
        <f t="shared" si="2"/>
        <v>0.67337599999999997</v>
      </c>
      <c r="K12">
        <f t="shared" si="2"/>
        <v>0.79805499999999996</v>
      </c>
      <c r="L12">
        <f t="shared" si="2"/>
        <v>0.87397800000000003</v>
      </c>
      <c r="M12">
        <f t="shared" si="2"/>
        <v>0.95837099999999997</v>
      </c>
      <c r="N12">
        <f t="shared" si="2"/>
        <v>1.08239</v>
      </c>
      <c r="O12">
        <f t="shared" si="2"/>
        <v>1.2719100000000001</v>
      </c>
      <c r="P12">
        <f t="shared" si="2"/>
        <v>1.5252699999999999</v>
      </c>
      <c r="Q12">
        <f t="shared" si="2"/>
        <v>1.8165</v>
      </c>
      <c r="R12">
        <f t="shared" si="2"/>
        <v>2.12262</v>
      </c>
      <c r="S12">
        <f t="shared" si="2"/>
        <v>2.4317700000000002</v>
      </c>
      <c r="T12">
        <f t="shared" si="2"/>
        <v>2.738</v>
      </c>
      <c r="U12">
        <f t="shared" si="2"/>
        <v>3.0376799999999999</v>
      </c>
      <c r="V12">
        <f t="shared" si="2"/>
        <v>3.3282400000000001</v>
      </c>
      <c r="W12">
        <f t="shared" si="2"/>
        <v>3.6078000000000001</v>
      </c>
      <c r="X12">
        <f t="shared" si="2"/>
        <v>3.87507</v>
      </c>
      <c r="Y12">
        <f t="shared" si="2"/>
        <v>4.1291700000000002</v>
      </c>
      <c r="Z12">
        <f t="shared" si="2"/>
        <v>4.3696000000000002</v>
      </c>
      <c r="AA12">
        <f t="shared" si="2"/>
        <v>4.5961400000000001</v>
      </c>
      <c r="AB12">
        <f t="shared" si="2"/>
        <v>4.8087600000000004</v>
      </c>
      <c r="AC12">
        <f t="shared" si="2"/>
        <v>5.0075399999999997</v>
      </c>
      <c r="AD12">
        <f t="shared" si="2"/>
        <v>5.1926699999999997</v>
      </c>
      <c r="AE12">
        <f t="shared" si="2"/>
        <v>5.36442</v>
      </c>
      <c r="AF12">
        <f t="shared" si="2"/>
        <v>5.5230899999999998</v>
      </c>
      <c r="AG12">
        <f t="shared" si="2"/>
        <v>5.6690800000000001</v>
      </c>
      <c r="AH12">
        <f t="shared" si="2"/>
        <v>5.8028599999999999</v>
      </c>
      <c r="AI12">
        <f t="shared" si="2"/>
        <v>5.9249799999999997</v>
      </c>
      <c r="AJ12">
        <f t="shared" si="2"/>
        <v>6.0343499999999999</v>
      </c>
      <c r="AK12">
        <f t="shared" si="2"/>
        <v>6.1324399999999999</v>
      </c>
      <c r="AL12">
        <f t="shared" si="2"/>
        <v>6.3527800000000001</v>
      </c>
      <c r="AN12">
        <f>SUMPRODUCT(X12:AL12,X19:AL19)/SUM(X19:AL19)</f>
        <v>4.2047927464911927</v>
      </c>
    </row>
    <row r="13" spans="1:40" x14ac:dyDescent="0.35">
      <c r="A13" t="s">
        <v>1420</v>
      </c>
      <c r="C13">
        <v>2018</v>
      </c>
      <c r="G13" t="s">
        <v>1412</v>
      </c>
      <c r="H13">
        <f>H5</f>
        <v>4.0964199999999999E-2</v>
      </c>
      <c r="I13">
        <f t="shared" ref="I13:AL13" si="3">I5</f>
        <v>0.13791900000000001</v>
      </c>
      <c r="J13">
        <f t="shared" si="3"/>
        <v>0.31542500000000001</v>
      </c>
      <c r="K13">
        <f t="shared" si="3"/>
        <v>0.54575099999999999</v>
      </c>
      <c r="L13">
        <f t="shared" si="3"/>
        <v>0.75289799999999996</v>
      </c>
      <c r="M13">
        <f t="shared" si="3"/>
        <v>0.91881699999999999</v>
      </c>
      <c r="N13">
        <f t="shared" si="3"/>
        <v>1.0877300000000001</v>
      </c>
      <c r="O13">
        <f t="shared" si="3"/>
        <v>1.2921</v>
      </c>
      <c r="P13">
        <f t="shared" si="3"/>
        <v>1.5413300000000001</v>
      </c>
      <c r="Q13">
        <f t="shared" si="3"/>
        <v>1.8248500000000001</v>
      </c>
      <c r="R13">
        <f t="shared" si="3"/>
        <v>2.12622</v>
      </c>
      <c r="S13">
        <f t="shared" si="3"/>
        <v>2.4332400000000001</v>
      </c>
      <c r="T13">
        <f t="shared" si="3"/>
        <v>2.7386200000000001</v>
      </c>
      <c r="U13">
        <f t="shared" si="3"/>
        <v>3.03796</v>
      </c>
      <c r="V13">
        <f t="shared" si="3"/>
        <v>3.3283700000000001</v>
      </c>
      <c r="W13">
        <f t="shared" si="3"/>
        <v>3.6078800000000002</v>
      </c>
      <c r="X13">
        <f t="shared" si="3"/>
        <v>3.8751099999999998</v>
      </c>
      <c r="Y13">
        <f t="shared" si="3"/>
        <v>4.1292</v>
      </c>
      <c r="Z13">
        <f t="shared" si="3"/>
        <v>4.3696200000000003</v>
      </c>
      <c r="AA13">
        <f t="shared" si="3"/>
        <v>4.5961600000000002</v>
      </c>
      <c r="AB13">
        <f t="shared" si="3"/>
        <v>4.80877</v>
      </c>
      <c r="AC13">
        <f t="shared" si="3"/>
        <v>5.0075500000000002</v>
      </c>
      <c r="AD13">
        <f t="shared" si="3"/>
        <v>5.1926800000000002</v>
      </c>
      <c r="AE13">
        <f t="shared" si="3"/>
        <v>5.36442</v>
      </c>
      <c r="AF13">
        <f t="shared" si="3"/>
        <v>5.5231000000000003</v>
      </c>
      <c r="AG13">
        <f t="shared" si="3"/>
        <v>5.6690899999999997</v>
      </c>
      <c r="AH13">
        <f t="shared" si="3"/>
        <v>5.8028700000000004</v>
      </c>
      <c r="AI13">
        <f t="shared" si="3"/>
        <v>5.9249900000000002</v>
      </c>
      <c r="AJ13">
        <f t="shared" si="3"/>
        <v>6.0343600000000004</v>
      </c>
      <c r="AK13">
        <f t="shared" si="3"/>
        <v>6.1324500000000004</v>
      </c>
      <c r="AL13">
        <f t="shared" si="3"/>
        <v>6.3527800000000001</v>
      </c>
      <c r="AN13">
        <f>SUMPRODUCT(X13:AL13,X20:AL20)/SUM(X20:AL20)</f>
        <v>4.2048247791919469</v>
      </c>
    </row>
    <row r="14" spans="1:40" x14ac:dyDescent="0.35">
      <c r="A14" t="s">
        <v>1411</v>
      </c>
      <c r="C14">
        <v>2018</v>
      </c>
      <c r="G14" t="s">
        <v>1412</v>
      </c>
      <c r="H14">
        <f>H6</f>
        <v>4.4361999999999999E-2</v>
      </c>
      <c r="I14">
        <f t="shared" ref="I14:AL14" si="4">I6</f>
        <v>0.118745</v>
      </c>
      <c r="J14">
        <f t="shared" si="4"/>
        <v>0.23807700000000001</v>
      </c>
      <c r="K14">
        <f t="shared" si="4"/>
        <v>0.384463</v>
      </c>
      <c r="L14">
        <f t="shared" si="4"/>
        <v>0.55340500000000004</v>
      </c>
      <c r="M14">
        <f t="shared" si="4"/>
        <v>0.74162899999999998</v>
      </c>
      <c r="N14">
        <f t="shared" si="4"/>
        <v>0.96105399999999996</v>
      </c>
      <c r="O14">
        <f t="shared" si="4"/>
        <v>1.2196400000000001</v>
      </c>
      <c r="P14">
        <f t="shared" si="4"/>
        <v>1.5064</v>
      </c>
      <c r="Q14">
        <f t="shared" si="4"/>
        <v>1.8074699999999999</v>
      </c>
      <c r="R14">
        <f t="shared" si="4"/>
        <v>2.11416</v>
      </c>
      <c r="S14">
        <f t="shared" si="4"/>
        <v>2.4209499999999999</v>
      </c>
      <c r="T14">
        <f t="shared" si="4"/>
        <v>2.7237399999999998</v>
      </c>
      <c r="U14">
        <f t="shared" si="4"/>
        <v>3.0193500000000002</v>
      </c>
      <c r="V14">
        <f t="shared" si="4"/>
        <v>3.3053599999999999</v>
      </c>
      <c r="W14">
        <f t="shared" si="4"/>
        <v>3.5799400000000001</v>
      </c>
      <c r="X14">
        <f t="shared" si="4"/>
        <v>3.8418199999999998</v>
      </c>
      <c r="Y14">
        <f t="shared" si="4"/>
        <v>4.0901699999999996</v>
      </c>
      <c r="Z14">
        <f t="shared" si="4"/>
        <v>4.3245100000000001</v>
      </c>
      <c r="AA14">
        <f t="shared" si="4"/>
        <v>4.5446600000000004</v>
      </c>
      <c r="AB14">
        <f t="shared" si="4"/>
        <v>4.7506399999999998</v>
      </c>
      <c r="AC14">
        <f t="shared" si="4"/>
        <v>4.9426300000000003</v>
      </c>
      <c r="AD14">
        <f t="shared" si="4"/>
        <v>5.1208900000000002</v>
      </c>
      <c r="AE14">
        <f t="shared" si="4"/>
        <v>5.2857700000000003</v>
      </c>
      <c r="AF14">
        <f t="shared" si="4"/>
        <v>5.4376899999999999</v>
      </c>
      <c r="AG14">
        <f t="shared" si="4"/>
        <v>5.5771100000000002</v>
      </c>
      <c r="AH14">
        <f t="shared" si="4"/>
        <v>5.7045599999999999</v>
      </c>
      <c r="AI14">
        <f t="shared" si="4"/>
        <v>5.8206300000000004</v>
      </c>
      <c r="AJ14">
        <f t="shared" si="4"/>
        <v>5.9263000000000003</v>
      </c>
      <c r="AK14">
        <f t="shared" si="4"/>
        <v>6.0229799999999996</v>
      </c>
      <c r="AL14">
        <f t="shared" si="4"/>
        <v>6.2406899999999998</v>
      </c>
      <c r="AN14">
        <f>SUMPRODUCT(X14:AL14,X21:AL21)/SUM(X21:AL21)</f>
        <v>4.1563136868489785</v>
      </c>
    </row>
    <row r="15" spans="1:40" x14ac:dyDescent="0.35">
      <c r="A15" t="s">
        <v>1413</v>
      </c>
      <c r="C15">
        <v>2018</v>
      </c>
      <c r="G15" t="s">
        <v>1412</v>
      </c>
      <c r="H15">
        <f>H8</f>
        <v>2.0172599999999999E-2</v>
      </c>
      <c r="I15">
        <f t="shared" ref="I15:AL15" si="5">I8</f>
        <v>8.0052300000000007E-2</v>
      </c>
      <c r="J15">
        <f t="shared" si="5"/>
        <v>0.192721</v>
      </c>
      <c r="K15">
        <f t="shared" si="5"/>
        <v>0.34431499999999998</v>
      </c>
      <c r="L15">
        <f t="shared" si="5"/>
        <v>0.53434400000000004</v>
      </c>
      <c r="M15">
        <f t="shared" si="5"/>
        <v>0.75473299999999999</v>
      </c>
      <c r="N15">
        <f t="shared" si="5"/>
        <v>0.99711099999999997</v>
      </c>
      <c r="O15">
        <f t="shared" si="5"/>
        <v>1.25593</v>
      </c>
      <c r="P15">
        <f t="shared" si="5"/>
        <v>1.5311699999999999</v>
      </c>
      <c r="Q15">
        <f t="shared" si="5"/>
        <v>1.8228500000000001</v>
      </c>
      <c r="R15">
        <f t="shared" si="5"/>
        <v>2.1259399999999999</v>
      </c>
      <c r="S15">
        <f t="shared" si="5"/>
        <v>2.4331900000000002</v>
      </c>
      <c r="T15">
        <f t="shared" si="5"/>
        <v>2.7385799999999998</v>
      </c>
      <c r="U15">
        <f t="shared" si="5"/>
        <v>3.0379200000000002</v>
      </c>
      <c r="V15">
        <f t="shared" si="5"/>
        <v>3.3283499999999999</v>
      </c>
      <c r="W15">
        <f t="shared" si="5"/>
        <v>3.6078600000000001</v>
      </c>
      <c r="X15">
        <f t="shared" si="5"/>
        <v>3.8751000000000002</v>
      </c>
      <c r="Y15">
        <f t="shared" si="5"/>
        <v>4.1291900000000004</v>
      </c>
      <c r="Z15">
        <f t="shared" si="5"/>
        <v>4.3696200000000003</v>
      </c>
      <c r="AA15">
        <f t="shared" si="5"/>
        <v>4.5961499999999997</v>
      </c>
      <c r="AB15">
        <f t="shared" si="5"/>
        <v>4.8087600000000004</v>
      </c>
      <c r="AC15">
        <f t="shared" si="5"/>
        <v>5.0075399999999997</v>
      </c>
      <c r="AD15">
        <f t="shared" si="5"/>
        <v>5.1926800000000002</v>
      </c>
      <c r="AE15">
        <f t="shared" si="5"/>
        <v>5.36442</v>
      </c>
      <c r="AF15">
        <f t="shared" si="5"/>
        <v>5.5230899999999998</v>
      </c>
      <c r="AG15">
        <f t="shared" si="5"/>
        <v>5.6690899999999997</v>
      </c>
      <c r="AH15">
        <f t="shared" si="5"/>
        <v>5.8028700000000004</v>
      </c>
      <c r="AI15">
        <f t="shared" si="5"/>
        <v>5.9249799999999997</v>
      </c>
      <c r="AJ15">
        <f t="shared" si="5"/>
        <v>6.0343600000000004</v>
      </c>
      <c r="AK15">
        <f t="shared" si="5"/>
        <v>6.1324500000000004</v>
      </c>
      <c r="AL15">
        <f t="shared" si="5"/>
        <v>6.3527800000000001</v>
      </c>
      <c r="AN15">
        <f>SUMPRODUCT(X15:AL15,X22:AL22)/SUM(X22:AL22)</f>
        <v>4.204815654789372</v>
      </c>
    </row>
    <row r="18" spans="1:42" x14ac:dyDescent="0.35">
      <c r="A18" s="11" t="s">
        <v>1416</v>
      </c>
      <c r="B18" s="11"/>
      <c r="G18" t="s">
        <v>94</v>
      </c>
      <c r="H18">
        <f>H30+H31</f>
        <v>0</v>
      </c>
      <c r="I18" s="2">
        <f>I30+I31</f>
        <v>7.15765E-6</v>
      </c>
      <c r="J18">
        <f t="shared" ref="J18:AL18" si="6">J30+J31</f>
        <v>1.63776E-3</v>
      </c>
      <c r="K18">
        <f t="shared" si="6"/>
        <v>0.50624999999999998</v>
      </c>
      <c r="L18">
        <f t="shared" si="6"/>
        <v>1.67777</v>
      </c>
      <c r="M18">
        <f t="shared" si="6"/>
        <v>31.6538</v>
      </c>
      <c r="N18">
        <f t="shared" si="6"/>
        <v>33.267000000000003</v>
      </c>
      <c r="O18">
        <f t="shared" si="6"/>
        <v>8.2281300000000002</v>
      </c>
      <c r="P18">
        <f t="shared" si="6"/>
        <v>12.7866</v>
      </c>
      <c r="Q18">
        <f t="shared" si="6"/>
        <v>1.8574900000000001</v>
      </c>
      <c r="R18">
        <f t="shared" si="6"/>
        <v>5.59924</v>
      </c>
      <c r="S18">
        <f t="shared" si="6"/>
        <v>3.7144599999999999</v>
      </c>
      <c r="T18">
        <f t="shared" si="6"/>
        <v>3.9628000000000001</v>
      </c>
      <c r="U18">
        <f t="shared" si="6"/>
        <v>1.9276599999999999</v>
      </c>
      <c r="V18">
        <f t="shared" si="6"/>
        <v>0.99002599999999996</v>
      </c>
      <c r="W18">
        <f t="shared" si="6"/>
        <v>0.80921900000000002</v>
      </c>
      <c r="X18">
        <f t="shared" si="6"/>
        <v>0.59478200000000003</v>
      </c>
      <c r="Y18">
        <f t="shared" si="6"/>
        <v>0.33075100000000002</v>
      </c>
      <c r="Z18">
        <f t="shared" si="6"/>
        <v>0.119739</v>
      </c>
      <c r="AA18">
        <f t="shared" si="6"/>
        <v>6.0830500000000003E-2</v>
      </c>
      <c r="AB18">
        <f t="shared" si="6"/>
        <v>8.1105399999999994E-2</v>
      </c>
      <c r="AC18">
        <f t="shared" si="6"/>
        <v>1.39493E-2</v>
      </c>
      <c r="AD18">
        <f t="shared" si="6"/>
        <v>2.7724200000000001E-2</v>
      </c>
      <c r="AE18">
        <f t="shared" si="6"/>
        <v>8.9380600000000003E-4</v>
      </c>
      <c r="AF18" s="2">
        <f>AF30+AF31</f>
        <v>8.6671700000000001E-3</v>
      </c>
      <c r="AG18">
        <f t="shared" si="6"/>
        <v>3.54353E-3</v>
      </c>
      <c r="AH18">
        <f t="shared" si="6"/>
        <v>5.5712899999999996E-4</v>
      </c>
      <c r="AI18">
        <f t="shared" si="6"/>
        <v>9.0215399999999996E-4</v>
      </c>
      <c r="AJ18">
        <f t="shared" si="6"/>
        <v>3.7927700000000002E-4</v>
      </c>
      <c r="AK18">
        <f t="shared" si="6"/>
        <v>1.1397500000000001E-4</v>
      </c>
      <c r="AL18">
        <f t="shared" si="6"/>
        <v>1.1117099999999999E-3</v>
      </c>
      <c r="AN18" s="5">
        <f>SUM(X18:AL18)</f>
        <v>1.245050151</v>
      </c>
    </row>
    <row r="19" spans="1:42" x14ac:dyDescent="0.35">
      <c r="A19" s="11" t="s">
        <v>1583</v>
      </c>
      <c r="B19" s="11"/>
      <c r="G19" t="s">
        <v>94</v>
      </c>
      <c r="H19">
        <f>H32</f>
        <v>0</v>
      </c>
      <c r="I19" s="76">
        <f t="shared" ref="I19:AL19" si="7">I32</f>
        <v>6.7454400000000004E-11</v>
      </c>
      <c r="J19">
        <f t="shared" si="7"/>
        <v>1.9743899999999998E-6</v>
      </c>
      <c r="K19">
        <f t="shared" si="7"/>
        <v>2.8355200000000001E-2</v>
      </c>
      <c r="L19">
        <f t="shared" si="7"/>
        <v>0.72759200000000002</v>
      </c>
      <c r="M19">
        <f t="shared" si="7"/>
        <v>33.791400000000003</v>
      </c>
      <c r="N19">
        <f t="shared" si="7"/>
        <v>49.322499999999998</v>
      </c>
      <c r="O19">
        <f t="shared" si="7"/>
        <v>13.4918</v>
      </c>
      <c r="P19">
        <f t="shared" si="7"/>
        <v>21.8901</v>
      </c>
      <c r="Q19">
        <f t="shared" si="7"/>
        <v>3.3330700000000002</v>
      </c>
      <c r="R19">
        <f t="shared" si="7"/>
        <v>10.695600000000001</v>
      </c>
      <c r="S19">
        <f t="shared" si="7"/>
        <v>7.6516799999999998</v>
      </c>
      <c r="T19">
        <f t="shared" si="7"/>
        <v>8.8793199999999999</v>
      </c>
      <c r="U19">
        <f t="shared" si="7"/>
        <v>4.7208899999999998</v>
      </c>
      <c r="V19">
        <f t="shared" si="7"/>
        <v>2.65516</v>
      </c>
      <c r="W19">
        <f t="shared" si="7"/>
        <v>2.3759000000000001</v>
      </c>
      <c r="X19">
        <f t="shared" si="7"/>
        <v>1.9080699999999999</v>
      </c>
      <c r="Y19">
        <f t="shared" si="7"/>
        <v>1.1557200000000001</v>
      </c>
      <c r="Z19">
        <f t="shared" si="7"/>
        <v>0.45392199999999999</v>
      </c>
      <c r="AA19">
        <f t="shared" si="7"/>
        <v>0.249058</v>
      </c>
      <c r="AB19">
        <f t="shared" si="7"/>
        <v>0.35691000000000001</v>
      </c>
      <c r="AC19">
        <f t="shared" si="7"/>
        <v>6.5646899999999994E-2</v>
      </c>
      <c r="AD19">
        <f t="shared" si="7"/>
        <v>0.13882800000000001</v>
      </c>
      <c r="AE19">
        <f t="shared" si="7"/>
        <v>4.7384899999999997E-3</v>
      </c>
      <c r="AF19">
        <f t="shared" si="7"/>
        <v>4.8409399999999998E-2</v>
      </c>
      <c r="AG19">
        <f t="shared" si="7"/>
        <v>2.0753600000000001E-2</v>
      </c>
      <c r="AH19">
        <f t="shared" si="7"/>
        <v>3.4060700000000002E-3</v>
      </c>
      <c r="AI19">
        <f t="shared" si="7"/>
        <v>5.7326900000000004E-3</v>
      </c>
      <c r="AJ19">
        <f t="shared" si="7"/>
        <v>2.5017500000000001E-3</v>
      </c>
      <c r="AK19">
        <f t="shared" si="7"/>
        <v>7.7989900000000002E-4</v>
      </c>
      <c r="AL19">
        <f t="shared" si="7"/>
        <v>8.2696799999999997E-3</v>
      </c>
      <c r="AN19" s="5">
        <f>SUM(X19:AL19)</f>
        <v>4.4227464790000006</v>
      </c>
    </row>
    <row r="20" spans="1:42" x14ac:dyDescent="0.35">
      <c r="A20" s="11" t="s">
        <v>1420</v>
      </c>
      <c r="B20" s="11"/>
      <c r="G20" t="s">
        <v>94</v>
      </c>
      <c r="H20">
        <f>H33</f>
        <v>0</v>
      </c>
      <c r="I20" s="76">
        <f t="shared" ref="I20:AL20" si="8">I33</f>
        <v>3.5925700000000003E-7</v>
      </c>
      <c r="J20">
        <f t="shared" si="8"/>
        <v>6.4944799999999997E-6</v>
      </c>
      <c r="K20">
        <f t="shared" si="8"/>
        <v>1.0732199999999999E-3</v>
      </c>
      <c r="L20">
        <f t="shared" si="8"/>
        <v>4.7542599999999997E-3</v>
      </c>
      <c r="M20">
        <f t="shared" si="8"/>
        <v>0.12975300000000001</v>
      </c>
      <c r="N20">
        <f t="shared" si="8"/>
        <v>0.174508</v>
      </c>
      <c r="O20">
        <f t="shared" si="8"/>
        <v>5.0035299999999998E-2</v>
      </c>
      <c r="P20">
        <f t="shared" si="8"/>
        <v>8.5131600000000002E-2</v>
      </c>
      <c r="Q20">
        <f t="shared" si="8"/>
        <v>1.3262299999999999E-2</v>
      </c>
      <c r="R20">
        <f t="shared" si="8"/>
        <v>4.2906199999999999E-2</v>
      </c>
      <c r="S20">
        <f t="shared" si="8"/>
        <v>3.0774699999999999E-2</v>
      </c>
      <c r="T20">
        <f t="shared" si="8"/>
        <v>3.5741099999999998E-2</v>
      </c>
      <c r="U20">
        <f t="shared" si="8"/>
        <v>1.9007699999999999E-2</v>
      </c>
      <c r="V20">
        <f t="shared" si="8"/>
        <v>1.06914E-2</v>
      </c>
      <c r="W20">
        <f t="shared" si="8"/>
        <v>9.5673100000000007E-3</v>
      </c>
      <c r="X20">
        <f t="shared" si="8"/>
        <v>7.6835699999999998E-3</v>
      </c>
      <c r="Y20">
        <f t="shared" si="8"/>
        <v>4.6539800000000003E-3</v>
      </c>
      <c r="Z20">
        <f t="shared" si="8"/>
        <v>1.8279100000000001E-3</v>
      </c>
      <c r="AA20">
        <f t="shared" si="8"/>
        <v>1.0029399999999999E-3</v>
      </c>
      <c r="AB20">
        <f t="shared" si="8"/>
        <v>1.4372600000000001E-3</v>
      </c>
      <c r="AC20">
        <f t="shared" si="8"/>
        <v>2.6435599999999999E-4</v>
      </c>
      <c r="AD20">
        <f t="shared" si="8"/>
        <v>5.5905099999999997E-4</v>
      </c>
      <c r="AE20">
        <f t="shared" si="8"/>
        <v>1.9081700000000001E-5</v>
      </c>
      <c r="AF20">
        <f t="shared" si="8"/>
        <v>1.94942E-4</v>
      </c>
      <c r="AG20">
        <f t="shared" si="8"/>
        <v>8.3573599999999996E-5</v>
      </c>
      <c r="AH20">
        <f t="shared" si="8"/>
        <v>1.3716100000000001E-5</v>
      </c>
      <c r="AI20">
        <f t="shared" si="8"/>
        <v>2.30852E-5</v>
      </c>
      <c r="AJ20">
        <f t="shared" si="8"/>
        <v>1.00744E-5</v>
      </c>
      <c r="AK20">
        <f t="shared" si="8"/>
        <v>3.1406200000000002E-6</v>
      </c>
      <c r="AL20">
        <f t="shared" si="8"/>
        <v>3.33016E-5</v>
      </c>
      <c r="AN20" s="5">
        <f>SUM(X20:AL20)</f>
        <v>1.7809982219999999E-2</v>
      </c>
    </row>
    <row r="21" spans="1:42" x14ac:dyDescent="0.35">
      <c r="A21" s="11" t="s">
        <v>1411</v>
      </c>
      <c r="B21" s="11"/>
      <c r="G21" t="s">
        <v>94</v>
      </c>
      <c r="H21">
        <f>H34+H36+H35</f>
        <v>0</v>
      </c>
      <c r="I21">
        <f t="shared" ref="I21:AL21" si="9">I34+I36+I35</f>
        <v>0.45755300000000004</v>
      </c>
      <c r="J21">
        <f t="shared" si="9"/>
        <v>2.1946409999999998</v>
      </c>
      <c r="K21">
        <f t="shared" si="9"/>
        <v>51.293399999999998</v>
      </c>
      <c r="L21">
        <f t="shared" si="9"/>
        <v>32.770400000000002</v>
      </c>
      <c r="M21">
        <f t="shared" si="9"/>
        <v>231.03560000000002</v>
      </c>
      <c r="N21">
        <f t="shared" si="9"/>
        <v>145.06649999999999</v>
      </c>
      <c r="O21">
        <f t="shared" si="9"/>
        <v>29.201000000000001</v>
      </c>
      <c r="P21">
        <f t="shared" si="9"/>
        <v>43.392000000000003</v>
      </c>
      <c r="Q21">
        <f t="shared" si="9"/>
        <v>6.4474600000000004</v>
      </c>
      <c r="R21">
        <f t="shared" si="9"/>
        <v>20.453950000000003</v>
      </c>
      <c r="S21">
        <f t="shared" si="9"/>
        <v>14.49062</v>
      </c>
      <c r="T21">
        <f t="shared" si="9"/>
        <v>16.649159999999998</v>
      </c>
      <c r="U21">
        <f t="shared" si="9"/>
        <v>8.7621400000000005</v>
      </c>
      <c r="V21">
        <f t="shared" si="9"/>
        <v>4.8776799999999998</v>
      </c>
      <c r="W21">
        <f t="shared" si="9"/>
        <v>4.3204399999999996</v>
      </c>
      <c r="X21">
        <f t="shared" si="9"/>
        <v>3.4353599999999997</v>
      </c>
      <c r="Y21">
        <f t="shared" si="9"/>
        <v>2.0608740000000001</v>
      </c>
      <c r="Z21">
        <f t="shared" si="9"/>
        <v>0.80200500000000008</v>
      </c>
      <c r="AA21">
        <f t="shared" si="9"/>
        <v>0.43620199999999998</v>
      </c>
      <c r="AB21">
        <f t="shared" si="9"/>
        <v>0.61993300000000007</v>
      </c>
      <c r="AC21">
        <f t="shared" si="9"/>
        <v>0.11313959999999999</v>
      </c>
      <c r="AD21">
        <f t="shared" si="9"/>
        <v>0.2375255</v>
      </c>
      <c r="AE21">
        <f t="shared" si="9"/>
        <v>8.0524599999999991E-3</v>
      </c>
      <c r="AF21">
        <f t="shared" si="9"/>
        <v>8.1750199999999995E-2</v>
      </c>
      <c r="AG21">
        <f t="shared" si="9"/>
        <v>3.4844699999999999E-2</v>
      </c>
      <c r="AH21">
        <f t="shared" si="9"/>
        <v>5.6883799999999998E-3</v>
      </c>
      <c r="AI21">
        <f t="shared" si="9"/>
        <v>9.5275800000000008E-3</v>
      </c>
      <c r="AJ21">
        <f t="shared" si="9"/>
        <v>4.1397000000000005E-3</v>
      </c>
      <c r="AK21">
        <f t="shared" si="9"/>
        <v>1.2854240000000001E-3</v>
      </c>
      <c r="AL21">
        <f t="shared" si="9"/>
        <v>1.3509150000000001E-2</v>
      </c>
      <c r="AN21" s="5">
        <f>SUM(X21:AL21)</f>
        <v>7.8638366939999997</v>
      </c>
    </row>
    <row r="22" spans="1:42" x14ac:dyDescent="0.35">
      <c r="A22" s="11" t="s">
        <v>1413</v>
      </c>
      <c r="B22" s="11"/>
      <c r="G22" t="s">
        <v>94</v>
      </c>
      <c r="H22">
        <f>H37</f>
        <v>0</v>
      </c>
      <c r="I22">
        <f>I37</f>
        <v>2.8373400000000002</v>
      </c>
      <c r="J22">
        <f t="shared" ref="J22:AL22" si="10">J37</f>
        <v>2.5339399999999999</v>
      </c>
      <c r="K22">
        <f t="shared" si="10"/>
        <v>24.618400000000001</v>
      </c>
      <c r="L22">
        <f t="shared" si="10"/>
        <v>10.7372</v>
      </c>
      <c r="M22">
        <f t="shared" si="10"/>
        <v>72.482799999999997</v>
      </c>
      <c r="N22">
        <f t="shared" si="10"/>
        <v>51.440600000000003</v>
      </c>
      <c r="O22">
        <f t="shared" si="10"/>
        <v>11.809699999999999</v>
      </c>
      <c r="P22">
        <f t="shared" si="10"/>
        <v>18.984000000000002</v>
      </c>
      <c r="Q22">
        <f t="shared" si="10"/>
        <v>2.9267799999999999</v>
      </c>
      <c r="R22">
        <f t="shared" si="10"/>
        <v>9.4558</v>
      </c>
      <c r="S22">
        <f t="shared" si="10"/>
        <v>6.7812200000000002</v>
      </c>
      <c r="T22">
        <f t="shared" si="10"/>
        <v>7.8753000000000002</v>
      </c>
      <c r="U22">
        <f t="shared" si="10"/>
        <v>4.1881000000000004</v>
      </c>
      <c r="V22">
        <f t="shared" si="10"/>
        <v>2.35568</v>
      </c>
      <c r="W22">
        <f t="shared" si="10"/>
        <v>2.10798</v>
      </c>
      <c r="X22">
        <f t="shared" si="10"/>
        <v>1.69292</v>
      </c>
      <c r="Y22">
        <f t="shared" si="10"/>
        <v>1.0254099999999999</v>
      </c>
      <c r="Z22">
        <f t="shared" si="10"/>
        <v>0.40274300000000002</v>
      </c>
      <c r="AA22">
        <f t="shared" si="10"/>
        <v>0.22097700000000001</v>
      </c>
      <c r="AB22">
        <f t="shared" si="10"/>
        <v>0.31667000000000001</v>
      </c>
      <c r="AC22">
        <f t="shared" si="10"/>
        <v>5.8245400000000003E-2</v>
      </c>
      <c r="AD22">
        <f t="shared" si="10"/>
        <v>0.12317500000000001</v>
      </c>
      <c r="AE22">
        <f t="shared" si="10"/>
        <v>4.2042399999999997E-3</v>
      </c>
      <c r="AF22">
        <f t="shared" si="10"/>
        <v>4.2951400000000001E-2</v>
      </c>
      <c r="AG22">
        <f t="shared" si="10"/>
        <v>1.8413700000000002E-2</v>
      </c>
      <c r="AH22">
        <f t="shared" si="10"/>
        <v>3.0220500000000001E-3</v>
      </c>
      <c r="AI22">
        <f t="shared" si="10"/>
        <v>5.08634E-3</v>
      </c>
      <c r="AJ22">
        <f t="shared" si="10"/>
        <v>2.2196899999999999E-3</v>
      </c>
      <c r="AK22">
        <f t="shared" si="10"/>
        <v>6.9196800000000005E-4</v>
      </c>
      <c r="AL22">
        <f t="shared" si="10"/>
        <v>7.3373099999999997E-3</v>
      </c>
      <c r="AN22" s="5">
        <f>SUM(X22:AL22)</f>
        <v>3.9240670980000001</v>
      </c>
    </row>
    <row r="23" spans="1:42" x14ac:dyDescent="0.35">
      <c r="A23" s="11"/>
      <c r="B23" s="11"/>
      <c r="AN23" t="s">
        <v>1414</v>
      </c>
    </row>
    <row r="24" spans="1:42" x14ac:dyDescent="0.35">
      <c r="A24" s="11" t="s">
        <v>1417</v>
      </c>
      <c r="B24" s="11" t="s">
        <v>1418</v>
      </c>
      <c r="E24" s="4" t="s">
        <v>1421</v>
      </c>
      <c r="G24" t="s">
        <v>1422</v>
      </c>
      <c r="H24">
        <v>0</v>
      </c>
      <c r="I24" s="2">
        <f>(I11*I18+I12*I19+I13*I20+I14*I21+I15*I22)/SUM(I18:I22)</f>
        <v>8.5425748375514796E-2</v>
      </c>
      <c r="J24" s="76">
        <f t="shared" ref="J24:AL24" si="11">(J11*J18+J12*J19+J13*J20+J14*J21+J15*J22)/SUM(J18:J22)</f>
        <v>0.21383150301391851</v>
      </c>
      <c r="K24" s="76">
        <f t="shared" si="11"/>
        <v>0.37272642480016305</v>
      </c>
      <c r="L24" s="76">
        <f t="shared" si="11"/>
        <v>0.55945990777746668</v>
      </c>
      <c r="M24" s="76">
        <f t="shared" si="11"/>
        <v>0.77457650558448554</v>
      </c>
      <c r="N24" s="76">
        <f t="shared" si="11"/>
        <v>0.99867248258076136</v>
      </c>
      <c r="O24" s="76">
        <f t="shared" si="11"/>
        <v>1.242193729728283</v>
      </c>
      <c r="P24" s="76">
        <f t="shared" si="11"/>
        <v>1.5154290996550102</v>
      </c>
      <c r="Q24" s="76">
        <f t="shared" si="11"/>
        <v>1.8092539862622892</v>
      </c>
      <c r="R24" s="76">
        <f t="shared" si="11"/>
        <v>2.1123495319291252</v>
      </c>
      <c r="S24" s="76">
        <f t="shared" si="11"/>
        <v>2.4171508494453877</v>
      </c>
      <c r="T24" s="76">
        <f t="shared" si="11"/>
        <v>2.7187441907631227</v>
      </c>
      <c r="U24" s="76">
        <f t="shared" si="11"/>
        <v>3.0136990201347618</v>
      </c>
      <c r="V24" s="76">
        <f t="shared" si="11"/>
        <v>3.2995197341622844</v>
      </c>
      <c r="W24" s="76">
        <f t="shared" si="11"/>
        <v>3.5743537179267428</v>
      </c>
      <c r="X24" s="76">
        <f t="shared" si="11"/>
        <v>3.8369131432509112</v>
      </c>
      <c r="Y24" s="76">
        <f t="shared" si="11"/>
        <v>4.0863357276207379</v>
      </c>
      <c r="Z24" s="76">
        <f t="shared" si="11"/>
        <v>4.3221094465647276</v>
      </c>
      <c r="AA24" s="76">
        <f t="shared" si="11"/>
        <v>4.5440089766767375</v>
      </c>
      <c r="AB24" s="76">
        <f t="shared" si="11"/>
        <v>4.7520089794188998</v>
      </c>
      <c r="AC24" s="76">
        <f t="shared" si="11"/>
        <v>4.9462225085398126</v>
      </c>
      <c r="AD24" s="76">
        <f t="shared" si="11"/>
        <v>5.1268574071093012</v>
      </c>
      <c r="AE24" s="76">
        <f t="shared" si="11"/>
        <v>5.2942009286967755</v>
      </c>
      <c r="AF24" s="2">
        <f>(AF11*AF18+AF12*AF19+AF13*AF20+AF14*AF21+AF15*AF22)/SUM(AF18:AF22)</f>
        <v>5.4486052953581403</v>
      </c>
      <c r="AG24" s="76">
        <f t="shared" si="11"/>
        <v>5.5904879803535499</v>
      </c>
      <c r="AH24" s="76">
        <f t="shared" si="11"/>
        <v>5.7203307917554014</v>
      </c>
      <c r="AI24" s="76">
        <f t="shared" si="11"/>
        <v>5.8386906745064753</v>
      </c>
      <c r="AJ24" s="76">
        <f t="shared" si="11"/>
        <v>5.9461956986851545</v>
      </c>
      <c r="AK24" s="76">
        <f t="shared" si="11"/>
        <v>6.0442407346490858</v>
      </c>
      <c r="AL24" s="76">
        <f t="shared" si="11"/>
        <v>6.2648740359057573</v>
      </c>
      <c r="AN24">
        <f>(AN14*AN21+AN15*AN22+AN11*AN18+AN12*AN19)/(AN21+AN22+AN18+AN19)</f>
        <v>4.1533458012027173</v>
      </c>
    </row>
    <row r="25" spans="1:42" x14ac:dyDescent="0.35">
      <c r="A25" s="11"/>
      <c r="B25" s="11" t="s">
        <v>1585</v>
      </c>
      <c r="E25" s="4"/>
      <c r="G25" t="s">
        <v>1422</v>
      </c>
      <c r="H25">
        <v>0</v>
      </c>
      <c r="I25" s="2">
        <f>(I30*I3+I32*I4+I33*I5+I6*I34+I7*I36)/SUM(I30,I32,I33,I34,I36)</f>
        <v>0.11874504099078712</v>
      </c>
      <c r="J25">
        <f t="shared" ref="J25:AL25" si="12">(J30*J3+J32*J4+J33*J5+J6*J34+J7*J36)/SUM(J30,J32,J33,J34,J36)</f>
        <v>0.23807908477156992</v>
      </c>
      <c r="K25">
        <f t="shared" si="12"/>
        <v>0.38529055542903096</v>
      </c>
      <c r="L25">
        <f t="shared" si="12"/>
        <v>0.57241945947649919</v>
      </c>
      <c r="M25">
        <f t="shared" si="12"/>
        <v>0.79091812195896927</v>
      </c>
      <c r="N25">
        <f t="shared" si="12"/>
        <v>1.0035122564233281</v>
      </c>
      <c r="O25">
        <f t="shared" si="12"/>
        <v>1.2398114289105575</v>
      </c>
      <c r="P25">
        <f t="shared" si="12"/>
        <v>1.5116823767880547</v>
      </c>
      <c r="Q25">
        <f t="shared" si="12"/>
        <v>1.8058340958791663</v>
      </c>
      <c r="R25">
        <f t="shared" si="12"/>
        <v>2.1088494789158392</v>
      </c>
      <c r="S25">
        <f t="shared" si="12"/>
        <v>2.4129452134178888</v>
      </c>
      <c r="T25">
        <f t="shared" si="12"/>
        <v>2.7134514547541841</v>
      </c>
      <c r="U25">
        <f t="shared" si="12"/>
        <v>3.0071235092879287</v>
      </c>
      <c r="V25">
        <f t="shared" si="12"/>
        <v>3.291560516390506</v>
      </c>
      <c r="W25">
        <f t="shared" si="12"/>
        <v>3.5649548662350394</v>
      </c>
      <c r="X25">
        <f t="shared" si="12"/>
        <v>3.8260403082638663</v>
      </c>
      <c r="Y25">
        <f t="shared" si="12"/>
        <v>4.0739641782929441</v>
      </c>
      <c r="Z25">
        <f t="shared" si="12"/>
        <v>4.3082185040529977</v>
      </c>
      <c r="AA25">
        <f t="shared" si="12"/>
        <v>4.528586513313245</v>
      </c>
      <c r="AB25">
        <f t="shared" si="12"/>
        <v>4.7350449896907989</v>
      </c>
      <c r="AC25">
        <f t="shared" si="12"/>
        <v>4.9277174962091825</v>
      </c>
      <c r="AD25">
        <f t="shared" si="12"/>
        <v>5.1068203928994409</v>
      </c>
      <c r="AE25">
        <f t="shared" si="12"/>
        <v>5.2726581887843089</v>
      </c>
      <c r="AF25">
        <f t="shared" si="12"/>
        <v>5.4255928758785741</v>
      </c>
      <c r="AG25">
        <f t="shared" si="12"/>
        <v>5.5660499005216568</v>
      </c>
      <c r="AH25">
        <f t="shared" si="12"/>
        <v>5.6945232214430099</v>
      </c>
      <c r="AI25">
        <f t="shared" si="12"/>
        <v>5.8115740010383448</v>
      </c>
      <c r="AJ25">
        <f t="shared" si="12"/>
        <v>5.9183613872311893</v>
      </c>
      <c r="AK25" s="2">
        <f>(AK30*AK3+AK32*AK4+AK33*AK5+AK6*AK34+AK7*AK36)/SUM(AK30,AK32,AK33,AK34,AK36)</f>
        <v>6.0162729310344556</v>
      </c>
      <c r="AL25">
        <f t="shared" si="12"/>
        <v>6.2367376789519922</v>
      </c>
      <c r="AN25">
        <f>(AN14*AN21+AN11*AN18+AN12*AN19)/(AN21+AN18+AN19)</f>
        <v>4.1384199490042208</v>
      </c>
    </row>
    <row r="26" spans="1:42" x14ac:dyDescent="0.35">
      <c r="A26" s="11"/>
      <c r="B26" s="11" t="s">
        <v>1584</v>
      </c>
      <c r="E26" s="4"/>
      <c r="G26" t="s">
        <v>1422</v>
      </c>
      <c r="H26">
        <v>0</v>
      </c>
      <c r="I26" s="2">
        <f>(I31*I3+I35*I6)/SUM(I31,I35)</f>
        <v>0.11874748816629933</v>
      </c>
      <c r="J26">
        <f t="shared" ref="J26:AJ26" si="13">(J31*J3+J35*J6)/SUM(J31,J35)</f>
        <v>0.23825127359524859</v>
      </c>
      <c r="K26">
        <f t="shared" si="13"/>
        <v>0.38681211428504164</v>
      </c>
      <c r="L26">
        <f t="shared" si="13"/>
        <v>0.5621911085004544</v>
      </c>
      <c r="M26">
        <f t="shared" si="13"/>
        <v>0.75336561909417721</v>
      </c>
      <c r="N26">
        <f t="shared" si="13"/>
        <v>0.96848083378065331</v>
      </c>
      <c r="O26">
        <f t="shared" si="13"/>
        <v>1.221953667532532</v>
      </c>
      <c r="P26">
        <f t="shared" si="13"/>
        <v>1.5063694809907828</v>
      </c>
      <c r="Q26">
        <f t="shared" si="13"/>
        <v>1.8068277846020258</v>
      </c>
      <c r="R26">
        <f t="shared" si="13"/>
        <v>2.1134682714785167</v>
      </c>
      <c r="S26">
        <f t="shared" si="13"/>
        <v>2.4203364002040484</v>
      </c>
      <c r="T26">
        <f t="shared" si="13"/>
        <v>2.7232214850014156</v>
      </c>
      <c r="U26">
        <f t="shared" si="13"/>
        <v>3.0188286340060349</v>
      </c>
      <c r="V26">
        <f t="shared" si="13"/>
        <v>3.3046785209777072</v>
      </c>
      <c r="W26">
        <f t="shared" si="13"/>
        <v>3.5799400000000001</v>
      </c>
      <c r="X26">
        <f t="shared" si="13"/>
        <v>3.8418200000000002</v>
      </c>
      <c r="Y26">
        <f t="shared" si="13"/>
        <v>4.0901699999999996</v>
      </c>
      <c r="Z26">
        <f t="shared" si="13"/>
        <v>4.3245100000000001</v>
      </c>
      <c r="AA26">
        <f t="shared" si="13"/>
        <v>4.5446600000000004</v>
      </c>
      <c r="AB26">
        <f t="shared" si="13"/>
        <v>4.7506399999999998</v>
      </c>
      <c r="AC26">
        <f t="shared" si="13"/>
        <v>4.9426300000000003</v>
      </c>
      <c r="AD26">
        <f t="shared" si="13"/>
        <v>5.1208900000000002</v>
      </c>
      <c r="AE26">
        <f t="shared" si="13"/>
        <v>5.2857700000000003</v>
      </c>
      <c r="AF26">
        <f t="shared" si="13"/>
        <v>5.4376899999999999</v>
      </c>
      <c r="AG26">
        <f t="shared" si="13"/>
        <v>5.5771100000000002</v>
      </c>
      <c r="AH26">
        <f t="shared" si="13"/>
        <v>5.7045599999999999</v>
      </c>
      <c r="AI26">
        <f t="shared" si="13"/>
        <v>5.8206300000000004</v>
      </c>
      <c r="AJ26">
        <f t="shared" si="13"/>
        <v>5.9263000000000003</v>
      </c>
      <c r="AK26" s="2">
        <f>(AK31*AK3+AK35*AK6)/SUM(AK31,AK35)</f>
        <v>6.0229799999999996</v>
      </c>
      <c r="AL26" s="2">
        <f>(AL31*AL3+AL35*AL6)/SUM(AL31,AL35)</f>
        <v>6.2406900000000007</v>
      </c>
      <c r="AN26" s="2">
        <f>AVERAGE(X9:AL9)</f>
        <v>4.8697566666666656</v>
      </c>
      <c r="AO26" s="138"/>
      <c r="AP26" s="139"/>
    </row>
    <row r="27" spans="1:42" x14ac:dyDescent="0.35">
      <c r="A27" s="11"/>
      <c r="B27" s="11" t="s">
        <v>1456</v>
      </c>
      <c r="E27" s="4"/>
      <c r="G27" t="s">
        <v>1422</v>
      </c>
      <c r="H27">
        <f>H15</f>
        <v>2.0172599999999999E-2</v>
      </c>
      <c r="I27">
        <f t="shared" ref="I27:X27" si="14">(I22*I15)/SUM(I22)</f>
        <v>8.0052300000000007E-2</v>
      </c>
      <c r="J27">
        <f t="shared" si="14"/>
        <v>0.192721</v>
      </c>
      <c r="K27">
        <f t="shared" si="14"/>
        <v>0.34431499999999998</v>
      </c>
      <c r="L27">
        <f t="shared" si="14"/>
        <v>0.53434400000000004</v>
      </c>
      <c r="M27">
        <f t="shared" si="14"/>
        <v>0.75473299999999999</v>
      </c>
      <c r="N27">
        <f t="shared" si="14"/>
        <v>0.99711099999999997</v>
      </c>
      <c r="O27">
        <f t="shared" si="14"/>
        <v>1.25593</v>
      </c>
      <c r="P27">
        <f t="shared" si="14"/>
        <v>1.5311699999999999</v>
      </c>
      <c r="Q27">
        <f t="shared" si="14"/>
        <v>1.8228500000000003</v>
      </c>
      <c r="R27">
        <f t="shared" si="14"/>
        <v>2.1259399999999999</v>
      </c>
      <c r="S27">
        <f t="shared" si="14"/>
        <v>2.4331900000000006</v>
      </c>
      <c r="T27">
        <f t="shared" si="14"/>
        <v>2.7385799999999998</v>
      </c>
      <c r="U27">
        <f t="shared" si="14"/>
        <v>3.0379200000000002</v>
      </c>
      <c r="V27">
        <f t="shared" si="14"/>
        <v>3.3283499999999999</v>
      </c>
      <c r="W27">
        <f t="shared" si="14"/>
        <v>3.6078600000000001</v>
      </c>
      <c r="X27">
        <f t="shared" si="14"/>
        <v>3.8751000000000002</v>
      </c>
      <c r="Y27">
        <f>(Y22*Y15)/SUM(Y22)</f>
        <v>4.1291900000000004</v>
      </c>
      <c r="Z27">
        <f t="shared" ref="Z27:AL27" si="15">(Z22*Z15)/SUM(Z22)</f>
        <v>4.3696200000000003</v>
      </c>
      <c r="AA27">
        <f t="shared" si="15"/>
        <v>4.5961499999999997</v>
      </c>
      <c r="AB27">
        <f t="shared" si="15"/>
        <v>4.8087600000000004</v>
      </c>
      <c r="AC27">
        <f t="shared" si="15"/>
        <v>5.0075399999999997</v>
      </c>
      <c r="AD27">
        <f t="shared" si="15"/>
        <v>5.1926800000000002</v>
      </c>
      <c r="AE27">
        <f t="shared" si="15"/>
        <v>5.36442</v>
      </c>
      <c r="AF27">
        <f t="shared" si="15"/>
        <v>5.5230899999999998</v>
      </c>
      <c r="AG27">
        <f t="shared" si="15"/>
        <v>5.6690899999999997</v>
      </c>
      <c r="AH27">
        <f t="shared" si="15"/>
        <v>5.8028700000000004</v>
      </c>
      <c r="AI27">
        <f t="shared" si="15"/>
        <v>5.9249799999999997</v>
      </c>
      <c r="AJ27">
        <f t="shared" si="15"/>
        <v>6.0343600000000004</v>
      </c>
      <c r="AK27">
        <f t="shared" si="15"/>
        <v>6.1324500000000004</v>
      </c>
      <c r="AL27">
        <f t="shared" si="15"/>
        <v>6.3527800000000001</v>
      </c>
      <c r="AN27">
        <f>(AN15*AN22)/(AN22)</f>
        <v>4.204815654789372</v>
      </c>
    </row>
    <row r="29" spans="1:42" x14ac:dyDescent="0.35">
      <c r="A29" s="4" t="s">
        <v>1759</v>
      </c>
      <c r="E29" s="4"/>
    </row>
    <row r="30" spans="1:42" x14ac:dyDescent="0.35">
      <c r="A30">
        <v>1</v>
      </c>
      <c r="B30">
        <v>2018</v>
      </c>
      <c r="C30">
        <v>1</v>
      </c>
      <c r="D30" t="s">
        <v>1252</v>
      </c>
      <c r="E30" s="96" t="s">
        <v>1419</v>
      </c>
      <c r="F30">
        <v>2017</v>
      </c>
      <c r="G30" t="s">
        <v>1460</v>
      </c>
      <c r="H30" s="36">
        <v>0</v>
      </c>
      <c r="I30" s="75">
        <f>Reportnew!E6574*Reportnew!E6584</f>
        <v>1.3307746875548535E-11</v>
      </c>
      <c r="J30" s="75">
        <f>Reportnew!F6574*Reportnew!F6584</f>
        <v>2.2685798299160794E-6</v>
      </c>
      <c r="K30" s="75">
        <f>Reportnew!G6574*Reportnew!G6584</f>
        <v>3.0310766790761282E-2</v>
      </c>
      <c r="L30" s="75">
        <f>Reportnew!H6574*Reportnew!H6584</f>
        <v>0.59757798935124229</v>
      </c>
      <c r="M30" s="75">
        <f>Reportnew!I6574*Reportnew!I6584</f>
        <v>22.925991490030761</v>
      </c>
      <c r="N30" s="75">
        <f>Reportnew!J6574*Reportnew!J6584</f>
        <v>30.540257861716583</v>
      </c>
      <c r="O30" s="75">
        <f>Reportnew!K6574*Reportnew!K6584</f>
        <v>8.071994544637171</v>
      </c>
      <c r="P30" s="75">
        <f>Reportnew!L6574*Reportnew!L6584</f>
        <v>12.738694675600552</v>
      </c>
      <c r="Q30" s="75">
        <f>Reportnew!M6574*Reportnew!M6584</f>
        <v>1.8561865293969404</v>
      </c>
      <c r="R30" s="75">
        <f>Reportnew!N6574*Reportnew!N6584</f>
        <v>5.5984658606843993</v>
      </c>
      <c r="S30" s="75">
        <f>Reportnew!O6574*Reportnew!O6584</f>
        <v>3.714344699243219</v>
      </c>
      <c r="T30" s="75">
        <f>Reportnew!P6574*Reportnew!P6584</f>
        <v>3.9627678925755432</v>
      </c>
      <c r="U30" s="75">
        <f>Reportnew!Q6574*Reportnew!Q6584</f>
        <v>1.9276543099526975</v>
      </c>
      <c r="V30" s="75">
        <f>Reportnew!R6574*Reportnew!R6584</f>
        <v>0.99002439990108748</v>
      </c>
      <c r="W30" s="75">
        <f>Reportnew!S6574*Reportnew!S6584</f>
        <v>0.80921900000000002</v>
      </c>
      <c r="X30" s="75">
        <f>Reportnew!T6574*Reportnew!T6584</f>
        <v>0.59478200000000003</v>
      </c>
      <c r="Y30" s="75">
        <f>Reportnew!U6574*Reportnew!U6584</f>
        <v>0.33075100000000002</v>
      </c>
      <c r="Z30" s="75">
        <f>Reportnew!V6574*Reportnew!V6584</f>
        <v>0.119739</v>
      </c>
      <c r="AA30" s="75">
        <f>Reportnew!W6574*Reportnew!W6584</f>
        <v>6.0830500000000003E-2</v>
      </c>
      <c r="AB30" s="75">
        <f>Reportnew!X6574*Reportnew!X6584</f>
        <v>8.1105399999999994E-2</v>
      </c>
      <c r="AC30" s="75">
        <f>Reportnew!Y6574*Reportnew!Y6584</f>
        <v>1.39493E-2</v>
      </c>
      <c r="AD30" s="75">
        <f>Reportnew!Z6574*Reportnew!Z6584</f>
        <v>2.7724200000000001E-2</v>
      </c>
      <c r="AE30" s="75">
        <f>Reportnew!AA6574*Reportnew!AA6584</f>
        <v>8.9380600000000003E-4</v>
      </c>
      <c r="AF30" s="75">
        <f>Reportnew!AB6574*Reportnew!AB6584</f>
        <v>8.6671700000000001E-3</v>
      </c>
      <c r="AG30" s="75">
        <f>Reportnew!AC6574*Reportnew!AC6584</f>
        <v>3.54353E-3</v>
      </c>
      <c r="AH30" s="75">
        <f>Reportnew!AD6574*Reportnew!AD6584</f>
        <v>5.5712899999999996E-4</v>
      </c>
      <c r="AI30" s="75">
        <f>Reportnew!AE6574*Reportnew!AE6584</f>
        <v>9.0215399999999996E-4</v>
      </c>
      <c r="AJ30" s="75">
        <f>Reportnew!AF6574*Reportnew!AF6584</f>
        <v>3.7927700000000002E-4</v>
      </c>
      <c r="AK30" s="75">
        <f>Reportnew!AG6574*Reportnew!AG6584</f>
        <v>1.1397500000000001E-4</v>
      </c>
      <c r="AL30" s="75">
        <f>Reportnew!AH6574*Reportnew!AH6584</f>
        <v>1.1117099999999999E-3</v>
      </c>
    </row>
    <row r="31" spans="1:42" x14ac:dyDescent="0.35">
      <c r="E31" s="96" t="s">
        <v>1419</v>
      </c>
      <c r="G31" t="s">
        <v>1586</v>
      </c>
      <c r="H31" s="36">
        <v>0</v>
      </c>
      <c r="I31" s="75">
        <f>Reportnew!E6574*(1-Reportnew!E6584)</f>
        <v>7.1576366922531244E-6</v>
      </c>
      <c r="J31" s="75">
        <f>Reportnew!F6574*(1-Reportnew!F6584)</f>
        <v>1.635491420170084E-3</v>
      </c>
      <c r="K31" s="75">
        <f>Reportnew!G6574*(1-Reportnew!G6584)</f>
        <v>0.4759392332092387</v>
      </c>
      <c r="L31" s="75">
        <f>Reportnew!H6574*(1-Reportnew!H6584)</f>
        <v>1.0801920106487577</v>
      </c>
      <c r="M31" s="75">
        <f>Reportnew!I6574*(1-Reportnew!I6584)</f>
        <v>8.7278085099692397</v>
      </c>
      <c r="N31" s="75">
        <f>Reportnew!J6574*(1-Reportnew!J6584)</f>
        <v>2.7267421382834196</v>
      </c>
      <c r="O31" s="75">
        <f>Reportnew!K6574*(1-Reportnew!K6584)</f>
        <v>0.15613545536282927</v>
      </c>
      <c r="P31" s="75">
        <f>Reportnew!L6574*(1-Reportnew!L6584)</f>
        <v>4.7905324399447093E-2</v>
      </c>
      <c r="Q31" s="75">
        <f>Reportnew!M6574*(1-Reportnew!M6584)</f>
        <v>1.3034706030597069E-3</v>
      </c>
      <c r="R31" s="75">
        <f>Reportnew!N6574*(1-Reportnew!N6584)</f>
        <v>7.7413931560041198E-4</v>
      </c>
      <c r="S31" s="75">
        <f>Reportnew!O6574*(1-Reportnew!O6584)</f>
        <v>1.1530075678110988E-4</v>
      </c>
      <c r="T31" s="75">
        <f>Reportnew!P6574*(1-Reportnew!P6584)</f>
        <v>3.2107424456904665E-5</v>
      </c>
      <c r="U31" s="75">
        <f>Reportnew!Q6574*(1-Reportnew!Q6584)</f>
        <v>5.6900473024905553E-6</v>
      </c>
      <c r="V31" s="75">
        <f>Reportnew!R6574*(1-Reportnew!R6584)</f>
        <v>1.60009891244872E-6</v>
      </c>
      <c r="W31" s="75">
        <f>Reportnew!S6574*(1-Reportnew!S6584)</f>
        <v>0</v>
      </c>
      <c r="X31" s="75">
        <f>Reportnew!T6574*(1-Reportnew!T6584)</f>
        <v>0</v>
      </c>
      <c r="Y31" s="75">
        <f>Reportnew!U6574*(1-Reportnew!U6584)</f>
        <v>0</v>
      </c>
      <c r="Z31" s="75">
        <f>Reportnew!V6574*(1-Reportnew!V6584)</f>
        <v>0</v>
      </c>
      <c r="AA31" s="75">
        <f>Reportnew!W6574*(1-Reportnew!W6584)</f>
        <v>0</v>
      </c>
      <c r="AB31" s="75">
        <f>Reportnew!X6574*(1-Reportnew!X6584)</f>
        <v>0</v>
      </c>
      <c r="AC31" s="75">
        <f>Reportnew!Y6574*(1-Reportnew!Y6584)</f>
        <v>0</v>
      </c>
      <c r="AD31" s="75">
        <f>Reportnew!Z6574*(1-Reportnew!Z6584)</f>
        <v>0</v>
      </c>
      <c r="AE31" s="75">
        <f>Reportnew!AA6574*(1-Reportnew!AA6584)</f>
        <v>0</v>
      </c>
      <c r="AF31" s="75">
        <f>Reportnew!AB6574*(1-Reportnew!AB6584)</f>
        <v>0</v>
      </c>
      <c r="AG31" s="75">
        <f>Reportnew!AC6574*(1-Reportnew!AC6584)</f>
        <v>0</v>
      </c>
      <c r="AH31" s="75">
        <f>Reportnew!AD6574*(1-Reportnew!AD6584)</f>
        <v>0</v>
      </c>
      <c r="AI31" s="75">
        <f>Reportnew!AE6574*(1-Reportnew!AE6584)</f>
        <v>0</v>
      </c>
      <c r="AJ31" s="75">
        <f>Reportnew!AF6574*(1-Reportnew!AF6584)</f>
        <v>0</v>
      </c>
      <c r="AK31" s="75">
        <f>Reportnew!AG6574*(1-Reportnew!AG6584)</f>
        <v>0</v>
      </c>
      <c r="AL31" s="75">
        <f>Reportnew!AH6574*(1-Reportnew!AH6584)</f>
        <v>0</v>
      </c>
    </row>
    <row r="32" spans="1:42" x14ac:dyDescent="0.35">
      <c r="A32">
        <v>2</v>
      </c>
      <c r="B32">
        <v>2018</v>
      </c>
      <c r="C32">
        <v>1</v>
      </c>
      <c r="D32" t="s">
        <v>1252</v>
      </c>
      <c r="E32" s="96" t="s">
        <v>78</v>
      </c>
      <c r="F32">
        <v>2017</v>
      </c>
      <c r="G32" t="s">
        <v>1460</v>
      </c>
      <c r="H32" s="36">
        <f>Reportnew!K2816</f>
        <v>0</v>
      </c>
      <c r="I32" s="75">
        <f>Reportnew!E6575</f>
        <v>6.7454400000000004E-11</v>
      </c>
      <c r="J32" s="75">
        <f>Reportnew!F6575</f>
        <v>1.9743899999999998E-6</v>
      </c>
      <c r="K32" s="75">
        <f>Reportnew!G6575</f>
        <v>2.8355200000000001E-2</v>
      </c>
      <c r="L32" s="75">
        <f>Reportnew!H6575</f>
        <v>0.72759200000000002</v>
      </c>
      <c r="M32" s="75">
        <f>Reportnew!I6575</f>
        <v>33.791400000000003</v>
      </c>
      <c r="N32" s="75">
        <f>Reportnew!J6575</f>
        <v>49.322499999999998</v>
      </c>
      <c r="O32" s="75">
        <f>Reportnew!K6575</f>
        <v>13.4918</v>
      </c>
      <c r="P32" s="75">
        <f>Reportnew!L6575</f>
        <v>21.8901</v>
      </c>
      <c r="Q32" s="75">
        <f>Reportnew!M6575</f>
        <v>3.3330700000000002</v>
      </c>
      <c r="R32" s="75">
        <f>Reportnew!N6575</f>
        <v>10.695600000000001</v>
      </c>
      <c r="S32" s="75">
        <f>Reportnew!O6575</f>
        <v>7.6516799999999998</v>
      </c>
      <c r="T32" s="75">
        <f>Reportnew!P6575</f>
        <v>8.8793199999999999</v>
      </c>
      <c r="U32" s="75">
        <f>Reportnew!Q6575</f>
        <v>4.7208899999999998</v>
      </c>
      <c r="V32" s="75">
        <f>Reportnew!R6575</f>
        <v>2.65516</v>
      </c>
      <c r="W32" s="75">
        <f>Reportnew!S6575</f>
        <v>2.3759000000000001</v>
      </c>
      <c r="X32" s="75">
        <f>Reportnew!T6575</f>
        <v>1.9080699999999999</v>
      </c>
      <c r="Y32" s="75">
        <f>Reportnew!U6575</f>
        <v>1.1557200000000001</v>
      </c>
      <c r="Z32" s="75">
        <f>Reportnew!V6575</f>
        <v>0.45392199999999999</v>
      </c>
      <c r="AA32" s="75">
        <f>Reportnew!W6575</f>
        <v>0.249058</v>
      </c>
      <c r="AB32" s="75">
        <f>Reportnew!X6575</f>
        <v>0.35691000000000001</v>
      </c>
      <c r="AC32" s="75">
        <f>Reportnew!Y6575</f>
        <v>6.5646899999999994E-2</v>
      </c>
      <c r="AD32" s="75">
        <f>Reportnew!Z6575</f>
        <v>0.13882800000000001</v>
      </c>
      <c r="AE32" s="75">
        <f>Reportnew!AA6575</f>
        <v>4.7384899999999997E-3</v>
      </c>
      <c r="AF32" s="75">
        <f>Reportnew!AB6575</f>
        <v>4.8409399999999998E-2</v>
      </c>
      <c r="AG32" s="75">
        <f>Reportnew!AC6575</f>
        <v>2.0753600000000001E-2</v>
      </c>
      <c r="AH32" s="75">
        <f>Reportnew!AD6575</f>
        <v>3.4060700000000002E-3</v>
      </c>
      <c r="AI32" s="75">
        <f>Reportnew!AE6575</f>
        <v>5.7326900000000004E-3</v>
      </c>
      <c r="AJ32" s="75">
        <f>Reportnew!AF6575</f>
        <v>2.5017500000000001E-3</v>
      </c>
      <c r="AK32" s="75">
        <f>Reportnew!AG6575</f>
        <v>7.7989900000000002E-4</v>
      </c>
      <c r="AL32" s="75">
        <f>Reportnew!AH6575</f>
        <v>8.2696799999999997E-3</v>
      </c>
    </row>
    <row r="33" spans="1:38" x14ac:dyDescent="0.35">
      <c r="A33">
        <v>3</v>
      </c>
      <c r="B33">
        <v>2018</v>
      </c>
      <c r="C33">
        <v>1</v>
      </c>
      <c r="D33" t="s">
        <v>1252</v>
      </c>
      <c r="E33" s="96" t="s">
        <v>1420</v>
      </c>
      <c r="F33">
        <v>2017</v>
      </c>
      <c r="G33" t="s">
        <v>1460</v>
      </c>
      <c r="H33" s="36">
        <f>Reportnew!K2850</f>
        <v>0</v>
      </c>
      <c r="I33" s="36">
        <f>Reportnew!E6576</f>
        <v>3.5925700000000003E-7</v>
      </c>
      <c r="J33" s="36">
        <f>Reportnew!F6576</f>
        <v>6.4944799999999997E-6</v>
      </c>
      <c r="K33" s="36">
        <f>Reportnew!G6576</f>
        <v>1.0732199999999999E-3</v>
      </c>
      <c r="L33" s="36">
        <f>Reportnew!H6576</f>
        <v>4.7542599999999997E-3</v>
      </c>
      <c r="M33" s="36">
        <f>Reportnew!I6576</f>
        <v>0.12975300000000001</v>
      </c>
      <c r="N33" s="36">
        <f>Reportnew!J6576</f>
        <v>0.174508</v>
      </c>
      <c r="O33" s="36">
        <f>Reportnew!K6576</f>
        <v>5.0035299999999998E-2</v>
      </c>
      <c r="P33" s="36">
        <f>Reportnew!L6576</f>
        <v>8.5131600000000002E-2</v>
      </c>
      <c r="Q33" s="36">
        <f>Reportnew!M6576</f>
        <v>1.3262299999999999E-2</v>
      </c>
      <c r="R33" s="36">
        <f>Reportnew!N6576</f>
        <v>4.2906199999999999E-2</v>
      </c>
      <c r="S33" s="36">
        <f>Reportnew!O6576</f>
        <v>3.0774699999999999E-2</v>
      </c>
      <c r="T33" s="36">
        <f>Reportnew!P6576</f>
        <v>3.5741099999999998E-2</v>
      </c>
      <c r="U33" s="36">
        <f>Reportnew!Q6576</f>
        <v>1.9007699999999999E-2</v>
      </c>
      <c r="V33" s="36">
        <f>Reportnew!R6576</f>
        <v>1.06914E-2</v>
      </c>
      <c r="W33" s="36">
        <f>Reportnew!S6576</f>
        <v>9.5673100000000007E-3</v>
      </c>
      <c r="X33" s="36">
        <f>Reportnew!T6576</f>
        <v>7.6835699999999998E-3</v>
      </c>
      <c r="Y33" s="36">
        <f>Reportnew!U6576</f>
        <v>4.6539800000000003E-3</v>
      </c>
      <c r="Z33" s="36">
        <f>Reportnew!V6576</f>
        <v>1.8279100000000001E-3</v>
      </c>
      <c r="AA33" s="36">
        <f>Reportnew!W6576</f>
        <v>1.0029399999999999E-3</v>
      </c>
      <c r="AB33" s="36">
        <f>Reportnew!X6576</f>
        <v>1.4372600000000001E-3</v>
      </c>
      <c r="AC33" s="36">
        <f>Reportnew!Y6576</f>
        <v>2.6435599999999999E-4</v>
      </c>
      <c r="AD33" s="36">
        <f>Reportnew!Z6576</f>
        <v>5.5905099999999997E-4</v>
      </c>
      <c r="AE33" s="36">
        <f>Reportnew!AA6576</f>
        <v>1.9081700000000001E-5</v>
      </c>
      <c r="AF33" s="36">
        <f>Reportnew!AB6576</f>
        <v>1.94942E-4</v>
      </c>
      <c r="AG33" s="36">
        <f>Reportnew!AC6576</f>
        <v>8.3573599999999996E-5</v>
      </c>
      <c r="AH33" s="36">
        <f>Reportnew!AD6576</f>
        <v>1.3716100000000001E-5</v>
      </c>
      <c r="AI33" s="36">
        <f>Reportnew!AE6576</f>
        <v>2.30852E-5</v>
      </c>
      <c r="AJ33" s="36">
        <f>Reportnew!AF6576</f>
        <v>1.00744E-5</v>
      </c>
      <c r="AK33" s="36">
        <f>Reportnew!AG6576</f>
        <v>3.1406200000000002E-6</v>
      </c>
      <c r="AL33" s="36">
        <f>Reportnew!AH6576</f>
        <v>3.33016E-5</v>
      </c>
    </row>
    <row r="34" spans="1:38" x14ac:dyDescent="0.35">
      <c r="A34">
        <v>4</v>
      </c>
      <c r="B34">
        <v>2018</v>
      </c>
      <c r="C34">
        <v>1</v>
      </c>
      <c r="D34" t="s">
        <v>1252</v>
      </c>
      <c r="E34" s="96" t="s">
        <v>80</v>
      </c>
      <c r="F34">
        <v>2017</v>
      </c>
      <c r="G34" t="s">
        <v>1460</v>
      </c>
      <c r="H34" s="36">
        <v>0</v>
      </c>
      <c r="I34" s="36">
        <f>Reportnew!E6577*Reportnew!E6585</f>
        <v>6.9617722605239271E-5</v>
      </c>
      <c r="J34" s="36">
        <f>Reportnew!F6577*Reportnew!F6585</f>
        <v>5.4168513468129441E-3</v>
      </c>
      <c r="K34" s="36">
        <f>Reportnew!G6577*Reportnew!G6585</f>
        <v>1.1669620864371792</v>
      </c>
      <c r="L34" s="36">
        <f>Reportnew!H6577*Reportnew!H6585</f>
        <v>3.5747794451809658</v>
      </c>
      <c r="M34" s="36">
        <f>Reportnew!I6577*Reportnew!I6585</f>
        <v>63.918018133235051</v>
      </c>
      <c r="N34" s="36">
        <f>Reportnew!J6577*Reportnew!J6585</f>
        <v>65.193870050660635</v>
      </c>
      <c r="O34" s="36">
        <f>Reportnew!K6577*Reportnew!K6585</f>
        <v>16.320403290210301</v>
      </c>
      <c r="P34" s="36">
        <f>Reportnew!L6577*Reportnew!L6585</f>
        <v>26.331929920534783</v>
      </c>
      <c r="Q34" s="36">
        <f>Reportnew!M6577*Reportnew!M6585</f>
        <v>4.0207760443307077</v>
      </c>
      <c r="R34" s="36">
        <f>Reportnew!N6577*Reportnew!N6585</f>
        <v>12.865986213997234</v>
      </c>
      <c r="S34" s="36">
        <f>Reportnew!O6577*Reportnew!O6585</f>
        <v>9.1403202337116181</v>
      </c>
      <c r="T34" s="36">
        <f>Reportnew!P6577*Reportnew!P6585</f>
        <v>10.511899341215704</v>
      </c>
      <c r="U34" s="36">
        <f>Reportnew!Q6577*Reportnew!Q6585</f>
        <v>5.5341957907244517</v>
      </c>
      <c r="V34" s="36">
        <f>Reportnew!R6577*Reportnew!R6585</f>
        <v>3.0811976723635128</v>
      </c>
      <c r="W34" s="36">
        <f>Reportnew!S6577*Reportnew!S6585</f>
        <v>2.7293707927473871</v>
      </c>
      <c r="X34" s="36">
        <f>Reportnew!T6577*Reportnew!T6585</f>
        <v>2.1702982456640507</v>
      </c>
      <c r="Y34" s="36">
        <f>Reportnew!U6577*Reportnew!U6585</f>
        <v>1.3019872245607353</v>
      </c>
      <c r="Z34" s="36">
        <f>Reportnew!V6577*Reportnew!V6585</f>
        <v>0.5066820449055065</v>
      </c>
      <c r="AA34" s="36">
        <f>Reportnew!W6577*Reportnew!W6585</f>
        <v>0.2755806219773656</v>
      </c>
      <c r="AB34" s="36">
        <f>Reportnew!X6577*Reportnew!X6585</f>
        <v>0.39165803931518106</v>
      </c>
      <c r="AC34" s="36">
        <f>Reportnew!Y6577*Reportnew!Y6585</f>
        <v>7.147883339504936E-2</v>
      </c>
      <c r="AD34" s="36">
        <f>Reportnew!Z6577*Reportnew!Z6585</f>
        <v>0.15006297294171195</v>
      </c>
      <c r="AE34" s="36">
        <f>Reportnew!AA6577*Reportnew!AA6585</f>
        <v>5.0873607868065478E-3</v>
      </c>
      <c r="AF34" s="36">
        <f>Reportnew!AB6577*Reportnew!AB6585</f>
        <v>5.1647901552443663E-2</v>
      </c>
      <c r="AG34" s="36">
        <f>Reportnew!AC6577*Reportnew!AC6585</f>
        <v>2.2014097642054999E-2</v>
      </c>
      <c r="AH34" s="36">
        <f>Reportnew!AD6577*Reportnew!AD6585</f>
        <v>3.5937932010199586E-3</v>
      </c>
      <c r="AI34" s="36">
        <f>Reportnew!AE6577*Reportnew!AE6585</f>
        <v>6.0193046575635232E-3</v>
      </c>
      <c r="AJ34" s="36">
        <f>Reportnew!AF6577*Reportnew!AF6585</f>
        <v>2.6153676611920672E-3</v>
      </c>
      <c r="AK34" s="36">
        <f>Reportnew!AG6577*Reportnew!AG6585</f>
        <v>8.1210215348982609E-4</v>
      </c>
      <c r="AL34" s="36">
        <f>Reportnew!AH6577*Reportnew!AH6585</f>
        <v>8.5347996067008988E-3</v>
      </c>
    </row>
    <row r="35" spans="1:38" x14ac:dyDescent="0.35">
      <c r="E35" s="96" t="s">
        <v>80</v>
      </c>
      <c r="G35" t="s">
        <v>1586</v>
      </c>
      <c r="H35" s="36">
        <v>0</v>
      </c>
      <c r="I35" s="36">
        <f>Reportnew!E6577*(1-Reportnew!E6585)</f>
        <v>0.2890033822773948</v>
      </c>
      <c r="J35" s="36">
        <f>Reportnew!F6577*(1-Reportnew!F6585)</f>
        <v>1.3811131486531871</v>
      </c>
      <c r="K35" s="36">
        <f>Reportnew!G6577*(1-Reportnew!G6585)</f>
        <v>31.239237913562818</v>
      </c>
      <c r="L35" s="36">
        <f>Reportnew!H6577*(1-Reportnew!H6585)</f>
        <v>17.128920554819036</v>
      </c>
      <c r="M35" s="36">
        <f>Reportnew!I6577*(1-Reportnew!I6585)</f>
        <v>82.045981866764947</v>
      </c>
      <c r="N35" s="36">
        <f>Reportnew!J6577*(1-Reportnew!J6585)</f>
        <v>26.456329949339359</v>
      </c>
      <c r="O35" s="36">
        <f>Reportnew!K6577*(1-Reportnew!K6585)</f>
        <v>2.1281967097896981</v>
      </c>
      <c r="P35" s="36">
        <f>Reportnew!L6577*(1-Reportnew!L6585)</f>
        <v>1.0822700794652185</v>
      </c>
      <c r="Q35" s="36">
        <f>Reportnew!M6577*(1-Reportnew!M6585)</f>
        <v>5.260395566929283E-2</v>
      </c>
      <c r="R35" s="36">
        <f>Reportnew!N6577*(1-Reportnew!N6585)</f>
        <v>5.6413786002766239E-2</v>
      </c>
      <c r="S35" s="36">
        <f>Reportnew!O6577*(1-Reportnew!O6585)</f>
        <v>1.4569766288382541E-2</v>
      </c>
      <c r="T35" s="36">
        <f>Reportnew!P6577*(1-Reportnew!P6585)</f>
        <v>6.7006587842946032E-3</v>
      </c>
      <c r="U35" s="36">
        <f>Reportnew!Q6577*(1-Reportnew!Q6585)</f>
        <v>1.5542092755485282E-3</v>
      </c>
      <c r="V35" s="36">
        <f>Reportnew!R6577*(1-Reportnew!R6585)</f>
        <v>4.2232763648707047E-4</v>
      </c>
      <c r="W35" s="36">
        <f>Reportnew!S6577*(1-Reportnew!S6585)</f>
        <v>1.9920725261251415E-4</v>
      </c>
      <c r="X35" s="36">
        <f>Reportnew!T6577*(1-Reportnew!T6585)</f>
        <v>9.1754335949263785E-5</v>
      </c>
      <c r="Y35" s="36">
        <f>Reportnew!U6577*(1-Reportnew!U6585)</f>
        <v>3.2775439264667192E-5</v>
      </c>
      <c r="Z35" s="36">
        <f>Reportnew!V6577*(1-Reportnew!V6585)</f>
        <v>8.9550944934493216E-6</v>
      </c>
      <c r="AA35" s="36">
        <f>Reportnew!W6577*(1-Reportnew!W6585)</f>
        <v>3.378022634369003E-6</v>
      </c>
      <c r="AB35" s="36">
        <f>Reportnew!X6577*(1-Reportnew!X6585)</f>
        <v>3.9606848189516159E-6</v>
      </c>
      <c r="AC35" s="36">
        <f>Reportnew!Y6577*(1-Reportnew!Y6585)</f>
        <v>5.6660495064066614E-7</v>
      </c>
      <c r="AD35" s="36">
        <f>Reportnew!Z6577*(1-Reportnew!Z6585)</f>
        <v>1.0270582880625466E-6</v>
      </c>
      <c r="AE35" s="36">
        <f>Reportnew!AA6577*(1-Reportnew!AA6585)</f>
        <v>2.9213193451779637E-8</v>
      </c>
      <c r="AF35" s="36">
        <f>Reportnew!AB6577*(1-Reportnew!AB6585)</f>
        <v>2.9844755633755042E-7</v>
      </c>
      <c r="AG35" s="36">
        <f>Reportnew!AC6577*(1-Reportnew!AC6585)</f>
        <v>1.0235794500246865E-7</v>
      </c>
      <c r="AH35" s="36">
        <f>Reportnew!AD6577*(1-Reportnew!AD6585)</f>
        <v>1.6798980041244814E-8</v>
      </c>
      <c r="AI35" s="36">
        <f>Reportnew!AE6577*(1-Reportnew!AE6585)</f>
        <v>3.534243647667601E-8</v>
      </c>
      <c r="AJ35" s="36">
        <f>Reportnew!AF6577*(1-Reportnew!AF6585)</f>
        <v>1.2338807932966445E-8</v>
      </c>
      <c r="AK35" s="36">
        <f>Reportnew!AG6577*(1-Reportnew!AG6585)</f>
        <v>3.8465101739286847E-9</v>
      </c>
      <c r="AL35" s="36">
        <f>Reportnew!AH6577*(1-Reportnew!AH6585)</f>
        <v>2.0393299101549174E-8</v>
      </c>
    </row>
    <row r="36" spans="1:38" x14ac:dyDescent="0.35">
      <c r="A36">
        <v>5</v>
      </c>
      <c r="B36">
        <v>2018</v>
      </c>
      <c r="C36">
        <v>1</v>
      </c>
      <c r="D36" t="s">
        <v>1252</v>
      </c>
      <c r="E36" s="96" t="s">
        <v>81</v>
      </c>
      <c r="F36">
        <v>2017</v>
      </c>
      <c r="G36" t="s">
        <v>1460</v>
      </c>
      <c r="H36" s="36">
        <f>Reportnew!K2918</f>
        <v>0</v>
      </c>
      <c r="I36" s="36">
        <f>Reportnew!E6578</f>
        <v>0.16847999999999999</v>
      </c>
      <c r="J36" s="36">
        <f>Reportnew!F6578</f>
        <v>0.80811100000000002</v>
      </c>
      <c r="K36" s="36">
        <f>Reportnew!G6578</f>
        <v>18.8872</v>
      </c>
      <c r="L36" s="36">
        <f>Reportnew!H6578</f>
        <v>12.066700000000001</v>
      </c>
      <c r="M36" s="36">
        <f>Reportnew!I6578</f>
        <v>85.071600000000004</v>
      </c>
      <c r="N36" s="36">
        <f>Reportnew!J6578</f>
        <v>53.4163</v>
      </c>
      <c r="O36" s="36">
        <f>Reportnew!K6578</f>
        <v>10.7524</v>
      </c>
      <c r="P36" s="36">
        <f>Reportnew!L6578</f>
        <v>15.9778</v>
      </c>
      <c r="Q36" s="36">
        <f>Reportnew!M6578</f>
        <v>2.3740800000000002</v>
      </c>
      <c r="R36" s="36">
        <f>Reportnew!N6578</f>
        <v>7.5315500000000002</v>
      </c>
      <c r="S36" s="36">
        <f>Reportnew!O6578</f>
        <v>5.3357299999999999</v>
      </c>
      <c r="T36" s="36">
        <f>Reportnew!P6578</f>
        <v>6.13056</v>
      </c>
      <c r="U36" s="36">
        <f>Reportnew!Q6578</f>
        <v>3.2263899999999999</v>
      </c>
      <c r="V36" s="36">
        <f>Reportnew!R6578</f>
        <v>1.79606</v>
      </c>
      <c r="W36" s="36">
        <f>Reportnew!S6578</f>
        <v>1.59087</v>
      </c>
      <c r="X36" s="36">
        <f>Reportnew!T6578</f>
        <v>1.2649699999999999</v>
      </c>
      <c r="Y36" s="36">
        <f>Reportnew!U6578</f>
        <v>0.75885400000000003</v>
      </c>
      <c r="Z36" s="36">
        <f>Reportnew!V6578</f>
        <v>0.29531400000000002</v>
      </c>
      <c r="AA36" s="36">
        <f>Reportnew!W6578</f>
        <v>0.16061800000000001</v>
      </c>
      <c r="AB36" s="36">
        <f>Reportnew!X6578</f>
        <v>0.228271</v>
      </c>
      <c r="AC36" s="36">
        <f>Reportnew!Y6578</f>
        <v>4.1660200000000001E-2</v>
      </c>
      <c r="AD36" s="36">
        <f>Reportnew!Z6578</f>
        <v>8.7461499999999998E-2</v>
      </c>
      <c r="AE36" s="36">
        <f>Reportnew!AA6578</f>
        <v>2.9650700000000002E-3</v>
      </c>
      <c r="AF36" s="36">
        <f>Reportnew!AB6578</f>
        <v>3.0102E-2</v>
      </c>
      <c r="AG36" s="36">
        <f>Reportnew!AC6578</f>
        <v>1.28305E-2</v>
      </c>
      <c r="AH36" s="36">
        <f>Reportnew!AD6578</f>
        <v>2.09457E-3</v>
      </c>
      <c r="AI36" s="36">
        <f>Reportnew!AE6578</f>
        <v>3.5082400000000001E-3</v>
      </c>
      <c r="AJ36" s="36">
        <f>Reportnew!AF6578</f>
        <v>1.52432E-3</v>
      </c>
      <c r="AK36" s="36">
        <f>Reportnew!AG6578</f>
        <v>4.7331800000000002E-4</v>
      </c>
      <c r="AL36" s="36">
        <f>Reportnew!AH6578</f>
        <v>4.9743299999999999E-3</v>
      </c>
    </row>
    <row r="37" spans="1:38" x14ac:dyDescent="0.35">
      <c r="A37">
        <v>6</v>
      </c>
      <c r="B37">
        <v>2018</v>
      </c>
      <c r="C37">
        <v>1</v>
      </c>
      <c r="D37" t="s">
        <v>1252</v>
      </c>
      <c r="E37" s="96" t="s">
        <v>82</v>
      </c>
      <c r="F37">
        <v>2017</v>
      </c>
      <c r="G37" t="s">
        <v>94</v>
      </c>
      <c r="H37" s="36">
        <f>Reportnew!K2952</f>
        <v>0</v>
      </c>
      <c r="I37" s="36">
        <f>Reportnew!E6579</f>
        <v>2.8373400000000002</v>
      </c>
      <c r="J37" s="36">
        <f>Reportnew!F6579</f>
        <v>2.5339399999999999</v>
      </c>
      <c r="K37" s="36">
        <f>Reportnew!G6579</f>
        <v>24.618400000000001</v>
      </c>
      <c r="L37" s="36">
        <f>Reportnew!H6579</f>
        <v>10.7372</v>
      </c>
      <c r="M37" s="36">
        <f>Reportnew!I6579</f>
        <v>72.482799999999997</v>
      </c>
      <c r="N37" s="36">
        <f>Reportnew!J6579</f>
        <v>51.440600000000003</v>
      </c>
      <c r="O37" s="36">
        <f>Reportnew!K6579</f>
        <v>11.809699999999999</v>
      </c>
      <c r="P37" s="36">
        <f>Reportnew!L6579</f>
        <v>18.984000000000002</v>
      </c>
      <c r="Q37" s="36">
        <f>Reportnew!M6579</f>
        <v>2.9267799999999999</v>
      </c>
      <c r="R37" s="36">
        <f>Reportnew!N6579</f>
        <v>9.4558</v>
      </c>
      <c r="S37" s="36">
        <f>Reportnew!O6579</f>
        <v>6.7812200000000002</v>
      </c>
      <c r="T37" s="36">
        <f>Reportnew!P6579</f>
        <v>7.8753000000000002</v>
      </c>
      <c r="U37" s="36">
        <f>Reportnew!Q6579</f>
        <v>4.1881000000000004</v>
      </c>
      <c r="V37" s="36">
        <f>Reportnew!R6579</f>
        <v>2.35568</v>
      </c>
      <c r="W37" s="36">
        <f>Reportnew!S6579</f>
        <v>2.10798</v>
      </c>
      <c r="X37" s="36">
        <f>Reportnew!T6579</f>
        <v>1.69292</v>
      </c>
      <c r="Y37" s="36">
        <f>Reportnew!U6579</f>
        <v>1.0254099999999999</v>
      </c>
      <c r="Z37" s="36">
        <f>Reportnew!V6579</f>
        <v>0.40274300000000002</v>
      </c>
      <c r="AA37" s="36">
        <f>Reportnew!W6579</f>
        <v>0.22097700000000001</v>
      </c>
      <c r="AB37" s="36">
        <f>Reportnew!X6579</f>
        <v>0.31667000000000001</v>
      </c>
      <c r="AC37" s="36">
        <f>Reportnew!Y6579</f>
        <v>5.8245400000000003E-2</v>
      </c>
      <c r="AD37" s="36">
        <f>Reportnew!Z6579</f>
        <v>0.12317500000000001</v>
      </c>
      <c r="AE37" s="36">
        <f>Reportnew!AA6579</f>
        <v>4.2042399999999997E-3</v>
      </c>
      <c r="AF37" s="36">
        <f>Reportnew!AB6579</f>
        <v>4.2951400000000001E-2</v>
      </c>
      <c r="AG37" s="36">
        <f>Reportnew!AC6579</f>
        <v>1.8413700000000002E-2</v>
      </c>
      <c r="AH37" s="36">
        <f>Reportnew!AD6579</f>
        <v>3.0220500000000001E-3</v>
      </c>
      <c r="AI37" s="36">
        <f>Reportnew!AE6579</f>
        <v>5.08634E-3</v>
      </c>
      <c r="AJ37" s="36">
        <f>Reportnew!AF6579</f>
        <v>2.2196899999999999E-3</v>
      </c>
      <c r="AK37" s="36">
        <f>Reportnew!AG6579</f>
        <v>6.9196800000000005E-4</v>
      </c>
      <c r="AL37" s="36">
        <f>Reportnew!AH6579</f>
        <v>7.3373099999999997E-3</v>
      </c>
    </row>
    <row r="39" spans="1:38" x14ac:dyDescent="0.35">
      <c r="A39" s="4" t="s">
        <v>1423</v>
      </c>
      <c r="H39">
        <f>E40</f>
        <v>0</v>
      </c>
      <c r="I39">
        <f>E41</f>
        <v>2.4056999999999999E-2</v>
      </c>
      <c r="J39">
        <f>E42</f>
        <v>9.6723600000000007E-2</v>
      </c>
      <c r="K39">
        <f>E43</f>
        <v>0.21013000000000001</v>
      </c>
      <c r="L39">
        <f>E44</f>
        <v>0.36985699999999999</v>
      </c>
      <c r="M39">
        <f>E45</f>
        <v>0.57143200000000005</v>
      </c>
      <c r="N39">
        <f>E46</f>
        <v>0.80834099999999998</v>
      </c>
      <c r="O39">
        <f>E47</f>
        <v>1.0732999999999999</v>
      </c>
      <c r="P39">
        <f>E48</f>
        <v>1.3590199999999999</v>
      </c>
      <c r="Q39">
        <f>E49</f>
        <v>1.65873</v>
      </c>
      <c r="R39">
        <f>E50</f>
        <v>1.9663600000000001</v>
      </c>
      <c r="S39">
        <f>E51</f>
        <v>2.2766899999999999</v>
      </c>
      <c r="T39">
        <f>E52</f>
        <v>2.58535</v>
      </c>
      <c r="U39">
        <f>E53</f>
        <v>2.8887900000000002</v>
      </c>
      <c r="V39">
        <f>E54</f>
        <v>3.1842100000000002</v>
      </c>
      <c r="W39">
        <f>E55</f>
        <v>3.4694799999999999</v>
      </c>
      <c r="X39">
        <f>E56</f>
        <v>3.7430300000000001</v>
      </c>
      <c r="Y39">
        <f>E57</f>
        <v>4.0038</v>
      </c>
      <c r="Z39">
        <f>E58</f>
        <v>4.2511099999999997</v>
      </c>
      <c r="AA39">
        <f>E59</f>
        <v>4.4846199999999996</v>
      </c>
      <c r="AB39">
        <f>E60</f>
        <v>4.7041899999999996</v>
      </c>
      <c r="AC39">
        <f>E61</f>
        <v>4.9098699999999997</v>
      </c>
      <c r="AD39">
        <f>E62</f>
        <v>5.1017999999999999</v>
      </c>
      <c r="AE39">
        <f>E63</f>
        <v>5.2801999999999998</v>
      </c>
      <c r="AF39">
        <f>E64</f>
        <v>5.44536</v>
      </c>
      <c r="AG39">
        <f>E65</f>
        <v>5.5976400000000002</v>
      </c>
      <c r="AH39">
        <f>E66</f>
        <v>5.7374599999999996</v>
      </c>
      <c r="AI39">
        <f>E67</f>
        <v>5.8653399999999998</v>
      </c>
      <c r="AJ39">
        <f>E68</f>
        <v>5.98184</v>
      </c>
      <c r="AK39">
        <f>E69</f>
        <v>6.0845200000000004</v>
      </c>
      <c r="AL39">
        <f>E70</f>
        <v>6.3154000000000003</v>
      </c>
    </row>
    <row r="40" spans="1:38" x14ac:dyDescent="0.35">
      <c r="D40">
        <v>0</v>
      </c>
      <c r="E40" s="36">
        <f>'fleet wts at age'!O3027</f>
        <v>0</v>
      </c>
    </row>
    <row r="41" spans="1:38" x14ac:dyDescent="0.35">
      <c r="D41">
        <v>1</v>
      </c>
      <c r="E41" s="36">
        <f>Reportnew!O3028</f>
        <v>2.4056999999999999E-2</v>
      </c>
    </row>
    <row r="42" spans="1:38" x14ac:dyDescent="0.35">
      <c r="D42">
        <v>2</v>
      </c>
      <c r="E42" s="36">
        <f>Reportnew!O3029</f>
        <v>9.6723600000000007E-2</v>
      </c>
    </row>
    <row r="43" spans="1:38" x14ac:dyDescent="0.35">
      <c r="D43">
        <v>3</v>
      </c>
      <c r="E43" s="36">
        <f>Reportnew!O3030</f>
        <v>0.21013000000000001</v>
      </c>
    </row>
    <row r="44" spans="1:38" x14ac:dyDescent="0.35">
      <c r="D44">
        <v>4</v>
      </c>
      <c r="E44" s="36">
        <f>Reportnew!O3031</f>
        <v>0.36985699999999999</v>
      </c>
    </row>
    <row r="45" spans="1:38" x14ac:dyDescent="0.35">
      <c r="D45">
        <v>5</v>
      </c>
      <c r="E45" s="36">
        <f>Reportnew!O3032</f>
        <v>0.57143200000000005</v>
      </c>
    </row>
    <row r="46" spans="1:38" x14ac:dyDescent="0.35">
      <c r="D46">
        <v>6</v>
      </c>
      <c r="E46" s="36">
        <f>Reportnew!O3033</f>
        <v>0.80834099999999998</v>
      </c>
    </row>
    <row r="47" spans="1:38" x14ac:dyDescent="0.35">
      <c r="D47">
        <v>7</v>
      </c>
      <c r="E47" s="36">
        <f>Reportnew!O3034</f>
        <v>1.0732999999999999</v>
      </c>
    </row>
    <row r="48" spans="1:38" x14ac:dyDescent="0.35">
      <c r="D48">
        <v>8</v>
      </c>
      <c r="E48" s="36">
        <f>Reportnew!O3035</f>
        <v>1.3590199999999999</v>
      </c>
    </row>
    <row r="49" spans="4:5" x14ac:dyDescent="0.35">
      <c r="D49">
        <v>9</v>
      </c>
      <c r="E49" s="36">
        <f>Reportnew!O3036</f>
        <v>1.65873</v>
      </c>
    </row>
    <row r="50" spans="4:5" x14ac:dyDescent="0.35">
      <c r="D50">
        <v>10</v>
      </c>
      <c r="E50" s="36">
        <f>Reportnew!O3037</f>
        <v>1.9663600000000001</v>
      </c>
    </row>
    <row r="51" spans="4:5" x14ac:dyDescent="0.35">
      <c r="D51">
        <v>11</v>
      </c>
      <c r="E51" s="36">
        <f>Reportnew!O3038</f>
        <v>2.2766899999999999</v>
      </c>
    </row>
    <row r="52" spans="4:5" x14ac:dyDescent="0.35">
      <c r="D52">
        <v>12</v>
      </c>
      <c r="E52" s="36">
        <f>Reportnew!O3039</f>
        <v>2.58535</v>
      </c>
    </row>
    <row r="53" spans="4:5" x14ac:dyDescent="0.35">
      <c r="D53">
        <v>13</v>
      </c>
      <c r="E53" s="36">
        <f>Reportnew!O3040</f>
        <v>2.8887900000000002</v>
      </c>
    </row>
    <row r="54" spans="4:5" x14ac:dyDescent="0.35">
      <c r="D54">
        <v>14</v>
      </c>
      <c r="E54" s="36">
        <f>Reportnew!O3041</f>
        <v>3.1842100000000002</v>
      </c>
    </row>
    <row r="55" spans="4:5" x14ac:dyDescent="0.35">
      <c r="D55">
        <v>15</v>
      </c>
      <c r="E55" s="36">
        <f>Reportnew!O3042</f>
        <v>3.4694799999999999</v>
      </c>
    </row>
    <row r="56" spans="4:5" x14ac:dyDescent="0.35">
      <c r="D56">
        <v>16</v>
      </c>
      <c r="E56" s="36">
        <f>Reportnew!O3043</f>
        <v>3.7430300000000001</v>
      </c>
    </row>
    <row r="57" spans="4:5" x14ac:dyDescent="0.35">
      <c r="D57">
        <v>17</v>
      </c>
      <c r="E57" s="36">
        <f>Reportnew!O3044</f>
        <v>4.0038</v>
      </c>
    </row>
    <row r="58" spans="4:5" x14ac:dyDescent="0.35">
      <c r="D58">
        <v>18</v>
      </c>
      <c r="E58" s="36">
        <f>Reportnew!O3045</f>
        <v>4.2511099999999997</v>
      </c>
    </row>
    <row r="59" spans="4:5" x14ac:dyDescent="0.35">
      <c r="D59">
        <v>19</v>
      </c>
      <c r="E59" s="36">
        <f>Reportnew!O3046</f>
        <v>4.4846199999999996</v>
      </c>
    </row>
    <row r="60" spans="4:5" x14ac:dyDescent="0.35">
      <c r="D60">
        <v>20</v>
      </c>
      <c r="E60" s="36">
        <f>Reportnew!O3047</f>
        <v>4.7041899999999996</v>
      </c>
    </row>
    <row r="61" spans="4:5" x14ac:dyDescent="0.35">
      <c r="D61">
        <v>21</v>
      </c>
      <c r="E61" s="36">
        <f>Reportnew!O3048</f>
        <v>4.9098699999999997</v>
      </c>
    </row>
    <row r="62" spans="4:5" x14ac:dyDescent="0.35">
      <c r="D62">
        <v>22</v>
      </c>
      <c r="E62" s="36">
        <f>Reportnew!O3049</f>
        <v>5.1017999999999999</v>
      </c>
    </row>
    <row r="63" spans="4:5" x14ac:dyDescent="0.35">
      <c r="D63">
        <v>23</v>
      </c>
      <c r="E63" s="36">
        <f>Reportnew!O3050</f>
        <v>5.2801999999999998</v>
      </c>
    </row>
    <row r="64" spans="4:5" x14ac:dyDescent="0.35">
      <c r="D64">
        <v>24</v>
      </c>
      <c r="E64" s="36">
        <f>Reportnew!O3051</f>
        <v>5.44536</v>
      </c>
    </row>
    <row r="65" spans="1:35" x14ac:dyDescent="0.35">
      <c r="D65">
        <v>25</v>
      </c>
      <c r="E65" s="36">
        <f>Reportnew!O3052</f>
        <v>5.5976400000000002</v>
      </c>
    </row>
    <row r="66" spans="1:35" x14ac:dyDescent="0.35">
      <c r="D66">
        <v>26</v>
      </c>
      <c r="E66" s="36">
        <f>Reportnew!O3053</f>
        <v>5.7374599999999996</v>
      </c>
    </row>
    <row r="67" spans="1:35" x14ac:dyDescent="0.35">
      <c r="D67">
        <v>27</v>
      </c>
      <c r="E67" s="36">
        <f>Reportnew!O3054</f>
        <v>5.8653399999999998</v>
      </c>
    </row>
    <row r="68" spans="1:35" x14ac:dyDescent="0.35">
      <c r="D68">
        <v>28</v>
      </c>
      <c r="E68" s="36">
        <f>Reportnew!O3055</f>
        <v>5.98184</v>
      </c>
    </row>
    <row r="69" spans="1:35" x14ac:dyDescent="0.35">
      <c r="D69">
        <v>29</v>
      </c>
      <c r="E69" s="36">
        <f>Reportnew!O3056</f>
        <v>6.0845200000000004</v>
      </c>
    </row>
    <row r="70" spans="1:35" x14ac:dyDescent="0.35">
      <c r="D70">
        <v>30</v>
      </c>
      <c r="E70" s="36">
        <f>Reportnew!O3057</f>
        <v>6.3154000000000003</v>
      </c>
    </row>
    <row r="72" spans="1:35" s="46" customFormat="1" x14ac:dyDescent="0.35">
      <c r="A72" s="46" t="s">
        <v>1446</v>
      </c>
      <c r="C72" s="46">
        <v>0</v>
      </c>
      <c r="D72" s="46">
        <v>1</v>
      </c>
      <c r="E72" s="46">
        <v>2</v>
      </c>
      <c r="F72" s="46">
        <v>3</v>
      </c>
      <c r="G72" s="46">
        <v>4</v>
      </c>
      <c r="H72" s="46">
        <v>5</v>
      </c>
      <c r="I72" s="46">
        <v>6</v>
      </c>
      <c r="J72" s="46">
        <v>7</v>
      </c>
      <c r="K72" s="46">
        <v>8</v>
      </c>
      <c r="L72" s="46">
        <v>9</v>
      </c>
      <c r="M72" s="46">
        <v>10</v>
      </c>
      <c r="N72" s="46">
        <v>11</v>
      </c>
      <c r="O72" s="46">
        <v>12</v>
      </c>
      <c r="P72" s="46">
        <v>13</v>
      </c>
      <c r="Q72" s="46">
        <v>14</v>
      </c>
      <c r="R72" s="46">
        <v>15</v>
      </c>
      <c r="S72" s="46">
        <v>16</v>
      </c>
      <c r="T72" s="46">
        <v>17</v>
      </c>
      <c r="U72" s="46">
        <v>18</v>
      </c>
      <c r="V72" s="46">
        <v>19</v>
      </c>
      <c r="W72" s="46">
        <v>20</v>
      </c>
      <c r="X72" s="46">
        <v>21</v>
      </c>
      <c r="Y72" s="46">
        <v>22</v>
      </c>
      <c r="Z72" s="46">
        <v>23</v>
      </c>
      <c r="AA72" s="46">
        <v>24</v>
      </c>
      <c r="AB72" s="46">
        <v>25</v>
      </c>
      <c r="AC72" s="46">
        <v>26</v>
      </c>
      <c r="AD72" s="46">
        <v>27</v>
      </c>
      <c r="AE72" s="46">
        <v>28</v>
      </c>
      <c r="AF72" s="46">
        <v>29</v>
      </c>
      <c r="AG72" s="46">
        <v>30</v>
      </c>
      <c r="AI72" s="47" t="s">
        <v>1445</v>
      </c>
    </row>
    <row r="73" spans="1:35" s="46" customFormat="1" x14ac:dyDescent="0.35">
      <c r="B73" s="46" t="str">
        <f>Reportnew!C6599</f>
        <v>Commercial R</v>
      </c>
      <c r="C73" s="46">
        <f>Reportnew!D6599</f>
        <v>0</v>
      </c>
      <c r="D73" s="46">
        <f>Reportnew!E6599</f>
        <v>9.7705668054870531E-6</v>
      </c>
      <c r="E73" s="46">
        <f>Reportnew!F6599</f>
        <v>3.2631706846048859E-4</v>
      </c>
      <c r="F73" s="46">
        <f>Reportnew!G6599</f>
        <v>2.7438599163770367E-3</v>
      </c>
      <c r="G73" s="46">
        <f>Reportnew!H6599</f>
        <v>1.2013015126685896E-2</v>
      </c>
      <c r="H73" s="46">
        <f>Reportnew!I6599</f>
        <v>3.6605138822605472E-2</v>
      </c>
      <c r="I73" s="46">
        <f>Reportnew!J6599</f>
        <v>6.8403054748956416E-2</v>
      </c>
      <c r="J73" s="46">
        <f>Reportnew!K6599</f>
        <v>8.6847616271768346E-2</v>
      </c>
      <c r="K73" s="46">
        <f>Reportnew!L6599</f>
        <v>9.2560227178626914E-2</v>
      </c>
      <c r="L73" s="46">
        <f>Reportnew!M6599</f>
        <v>9.3119887482881872E-2</v>
      </c>
      <c r="M73" s="46">
        <f>Reportnew!N6599</f>
        <v>9.2097008073801653E-2</v>
      </c>
      <c r="N73" s="46">
        <f>Reportnew!O6599</f>
        <v>9.0587200685375943E-2</v>
      </c>
      <c r="O73" s="46">
        <f>Reportnew!P6599</f>
        <v>8.8936583412108083E-2</v>
      </c>
      <c r="P73" s="46">
        <f>Reportnew!Q6599</f>
        <v>8.7285719454603006E-2</v>
      </c>
      <c r="Q73" s="46">
        <f>Reportnew!R6599</f>
        <v>8.5701959861031435E-2</v>
      </c>
      <c r="R73" s="46">
        <f>Reportnew!S6599</f>
        <v>8.4219669014847953E-2</v>
      </c>
      <c r="S73" s="46">
        <f>Reportnew!T6599</f>
        <v>8.285382010179497E-2</v>
      </c>
      <c r="T73" s="46">
        <f>Reportnew!U6599</f>
        <v>8.160825642238731E-2</v>
      </c>
      <c r="U73" s="46">
        <f>Reportnew!V6599</f>
        <v>8.0479810118657166E-2</v>
      </c>
      <c r="V73" s="46">
        <f>Reportnew!W6599</f>
        <v>7.9462321307509479E-2</v>
      </c>
      <c r="W73" s="46">
        <f>Reportnew!X6599</f>
        <v>7.8547101436868383E-2</v>
      </c>
      <c r="X73" s="46">
        <f>Reportnew!Y6599</f>
        <v>7.7725862159167033E-2</v>
      </c>
      <c r="Y73" s="46">
        <f>Reportnew!Z6599</f>
        <v>7.699023708984136E-2</v>
      </c>
      <c r="Z73" s="46">
        <f>Reportnew!AA6599</f>
        <v>7.6332514481296923E-2</v>
      </c>
      <c r="AA73" s="46">
        <f>Reportnew!AB6599</f>
        <v>7.5744760297405622E-2</v>
      </c>
      <c r="AB73" s="46">
        <f>Reportnew!AC6599</f>
        <v>7.5220967709325265E-2</v>
      </c>
      <c r="AC73" s="46">
        <f>Reportnew!AD6599</f>
        <v>7.4754365207775952E-2</v>
      </c>
      <c r="AD73" s="46">
        <f>Reportnew!AE6599</f>
        <v>7.4339168698124347E-2</v>
      </c>
      <c r="AE73" s="46">
        <f>Reportnew!AF6599</f>
        <v>7.3961491940063046E-2</v>
      </c>
      <c r="AF73" s="46">
        <f>Reportnew!AG6599</f>
        <v>7.327635938691418E-2</v>
      </c>
      <c r="AG73" s="46">
        <f>Reportnew!AH6599</f>
        <v>7.310925812172224E-2</v>
      </c>
      <c r="AI73" s="48">
        <f>AVERAGE(H73:N73)</f>
        <v>8.003144760914524E-2</v>
      </c>
    </row>
    <row r="74" spans="1:35" s="46" customFormat="1" x14ac:dyDescent="0.35">
      <c r="B74" s="46" t="str">
        <f>Reportnew!C6600</f>
        <v>Commercial D</v>
      </c>
      <c r="C74" s="46">
        <f>Reportnew!D6600</f>
        <v>0</v>
      </c>
      <c r="D74" s="46">
        <f>Reportnew!E6600</f>
        <v>1.6753468834404571E-5</v>
      </c>
      <c r="E74" s="46">
        <f>Reportnew!F6600</f>
        <v>5.5463193616160904E-4</v>
      </c>
      <c r="F74" s="46">
        <f>Reportnew!G6600</f>
        <v>4.3264606965955996E-3</v>
      </c>
      <c r="G74" s="46">
        <f>Reportnew!H6600</f>
        <v>1.2889113277233858E-2</v>
      </c>
      <c r="H74" s="46">
        <f>Reportnew!I6600</f>
        <v>1.6142826751876185E-2</v>
      </c>
      <c r="I74" s="46">
        <f>Reportnew!J6600</f>
        <v>1.0049016080091393E-2</v>
      </c>
      <c r="J74" s="46">
        <f>Reportnew!K6600</f>
        <v>4.0748104878590916E-3</v>
      </c>
      <c r="K74" s="46">
        <f>Reportnew!L6600</f>
        <v>1.3581449816797795E-3</v>
      </c>
      <c r="L74" s="46">
        <f>Reportnew!M6600</f>
        <v>4.3284394301550485E-4</v>
      </c>
      <c r="M74" s="46">
        <f>Reportnew!N6600</f>
        <v>1.4337572672504288E-4</v>
      </c>
      <c r="N74" s="46">
        <f>Reportnew!O6600</f>
        <v>5.1416026234854076E-5</v>
      </c>
      <c r="O74" s="46">
        <f>Reportnew!P6600</f>
        <v>2.028398966663987E-5</v>
      </c>
      <c r="P74" s="46">
        <f>Reportnew!Q6600</f>
        <v>8.8252345442379449E-6</v>
      </c>
      <c r="Q74" s="46">
        <f>Reportnew!R6600</f>
        <v>4.2576900831653794E-6</v>
      </c>
      <c r="R74" s="46">
        <f>Reportnew!S6600</f>
        <v>2.2325125248719407E-6</v>
      </c>
      <c r="S74" s="46">
        <f>Reportnew!T6600</f>
        <v>1.2785819175991289E-6</v>
      </c>
      <c r="T74" s="46">
        <f>Reportnew!U6600</f>
        <v>7.5303262976797451E-7</v>
      </c>
      <c r="U74" s="46">
        <f>Reportnew!V6600</f>
        <v>5.232030316272115E-7</v>
      </c>
      <c r="V74" s="46">
        <f>Reportnew!W6600</f>
        <v>3.5929472712541819E-7</v>
      </c>
      <c r="W74" s="46">
        <f>Reportnew!X6600</f>
        <v>2.9366215447629751E-7</v>
      </c>
      <c r="X74" s="46">
        <f>Reportnew!Y6600</f>
        <v>2.2818627972338957E-7</v>
      </c>
      <c r="Y74" s="46">
        <f>Reportnew!Z6600</f>
        <v>1.9541888277371333E-7</v>
      </c>
      <c r="Z74" s="46">
        <f>Reportnew!AA6600</f>
        <v>1.6272239314711437E-7</v>
      </c>
      <c r="AA74" s="46">
        <f>Reportnew!AB6600</f>
        <v>1.6260688219521319E-7</v>
      </c>
      <c r="AB74" s="46">
        <f>Reportnew!AC6600</f>
        <v>1.3000294661829955E-7</v>
      </c>
      <c r="AC74" s="46">
        <f>Reportnew!AD6600</f>
        <v>1.2992870458668862E-7</v>
      </c>
      <c r="AD74" s="46">
        <f>Reportnew!AE6600</f>
        <v>1.6232625442810889E-7</v>
      </c>
      <c r="AE74" s="46">
        <f>Reportnew!AF6600</f>
        <v>1.2980003176618605E-7</v>
      </c>
      <c r="AF74" s="46">
        <f>Reportnew!AG6600</f>
        <v>1.2914853873937967E-7</v>
      </c>
      <c r="AG74" s="46">
        <f>Reportnew!AH6600</f>
        <v>6.5038849959832443E-8</v>
      </c>
      <c r="AI74" s="48">
        <f>AVERAGE(H74:N74)</f>
        <v>4.607490571068836E-3</v>
      </c>
    </row>
    <row r="75" spans="1:35" s="46" customFormat="1" x14ac:dyDescent="0.35">
      <c r="B75" s="46" t="str">
        <f>Reportnew!C6601</f>
        <v>RecFish F</v>
      </c>
      <c r="C75" s="46">
        <f>Reportnew!D6601</f>
        <v>0</v>
      </c>
      <c r="D75" s="46">
        <f>Reportnew!E6601</f>
        <v>1.6447596436012363E-4</v>
      </c>
      <c r="E75" s="46">
        <f>Reportnew!F6601</f>
        <v>1.0163843287112461E-3</v>
      </c>
      <c r="F75" s="46">
        <f>Reportnew!G6601</f>
        <v>3.3583460536940331E-3</v>
      </c>
      <c r="G75" s="46">
        <f>Reportnew!H6601</f>
        <v>7.6002049294135966E-3</v>
      </c>
      <c r="H75" s="46">
        <f>Reportnew!I6601</f>
        <v>1.2890034425518362E-2</v>
      </c>
      <c r="I75" s="46">
        <f>Reportnew!J6601</f>
        <v>1.7713262504285499E-2</v>
      </c>
      <c r="J75" s="46">
        <f>Reportnew!K6601</f>
        <v>2.1066239907039236E-2</v>
      </c>
      <c r="K75" s="46">
        <f>Reportnew!L6601</f>
        <v>2.2813294506359973E-2</v>
      </c>
      <c r="L75" s="46">
        <f>Reportnew!M6601</f>
        <v>2.3500268574102607E-2</v>
      </c>
      <c r="M75" s="46">
        <f>Reportnew!N6601</f>
        <v>2.3706616199473302E-2</v>
      </c>
      <c r="N75" s="46">
        <f>Reportnew!O6601</f>
        <v>2.3742716621722556E-2</v>
      </c>
      <c r="O75" s="46">
        <f>Reportnew!P6601</f>
        <v>2.372613259822531E-2</v>
      </c>
      <c r="P75" s="46">
        <f>Reportnew!Q6601</f>
        <v>2.369445531085276E-2</v>
      </c>
      <c r="Q75" s="46">
        <f>Reportnew!R6601</f>
        <v>2.3659115782218756E-2</v>
      </c>
      <c r="R75" s="46">
        <f>Reportnew!S6601</f>
        <v>2.362409847262718E-2</v>
      </c>
      <c r="S75" s="46">
        <f>Reportnew!T6601</f>
        <v>2.3590567982954114E-2</v>
      </c>
      <c r="T75" s="46">
        <f>Reportnew!U6601</f>
        <v>2.3559323878316277E-2</v>
      </c>
      <c r="U75" s="46">
        <f>Reportnew!V6601</f>
        <v>2.3530333344977849E-2</v>
      </c>
      <c r="V75" s="46">
        <f>Reportnew!W6601</f>
        <v>2.3503652731096714E-2</v>
      </c>
      <c r="W75" s="46">
        <f>Reportnew!X6601</f>
        <v>2.3479271567643806E-2</v>
      </c>
      <c r="X75" s="46">
        <f>Reportnew!Y6601</f>
        <v>2.3456909654553257E-2</v>
      </c>
      <c r="Y75" s="46">
        <f>Reportnew!Z6601</f>
        <v>2.3436567491275883E-2</v>
      </c>
      <c r="Z75" s="46">
        <f>Reportnew!AA6601</f>
        <v>2.3418322796309964E-2</v>
      </c>
      <c r="AA75" s="46">
        <f>Reportnew!AB6601</f>
        <v>2.3401743762378843E-2</v>
      </c>
      <c r="AB75" s="46">
        <f>Reportnew!AC6601</f>
        <v>2.3386902287728117E-2</v>
      </c>
      <c r="AC75" s="46">
        <f>Reportnew!AD6601</f>
        <v>2.3373504863519478E-2</v>
      </c>
      <c r="AD75" s="46">
        <f>Reportnew!AE6601</f>
        <v>2.33613356422879E-2</v>
      </c>
      <c r="AE75" s="46">
        <f>Reportnew!AF6601</f>
        <v>2.33503782599052E-2</v>
      </c>
      <c r="AF75" s="46">
        <f>Reportnew!AG6601</f>
        <v>2.3233178131213734E-2</v>
      </c>
      <c r="AG75" s="46">
        <f>Reportnew!AH6601</f>
        <v>2.3400343506094459E-2</v>
      </c>
    </row>
    <row r="76" spans="1:35" s="46" customFormat="1" x14ac:dyDescent="0.35"/>
    <row r="77" spans="1:35" s="45" customFormat="1" x14ac:dyDescent="0.35">
      <c r="B77" s="46" t="str">
        <f>Reportnew!C6603</f>
        <v>proportion retained</v>
      </c>
      <c r="C77" s="46">
        <f>Reportnew!D6603</f>
        <v>0</v>
      </c>
      <c r="D77" s="137">
        <f>Reportnew!E6603</f>
        <v>0.36836652378766654</v>
      </c>
      <c r="E77" s="46">
        <f>Reportnew!F6603</f>
        <v>0.37041538925453404</v>
      </c>
      <c r="F77" s="46">
        <f>Reportnew!G6603</f>
        <v>0.38808139921442858</v>
      </c>
      <c r="G77" s="46">
        <f>Reportnew!H6603</f>
        <v>0.48240917128975092</v>
      </c>
      <c r="H77" s="46">
        <f>Reportnew!I6603</f>
        <v>0.69396304528404895</v>
      </c>
      <c r="I77" s="46">
        <f>Reportnew!J6603</f>
        <v>0.87190884862696794</v>
      </c>
      <c r="J77" s="46">
        <f>Reportnew!K6603</f>
        <v>0.95518365893783586</v>
      </c>
      <c r="K77" s="46">
        <f>Reportnew!L6603</f>
        <v>0.9855390915489719</v>
      </c>
      <c r="L77" s="46">
        <f>Reportnew!M6603</f>
        <v>0.99537326236852475</v>
      </c>
      <c r="M77" s="46">
        <f>Reportnew!N6603</f>
        <v>0.99844562955163874</v>
      </c>
      <c r="N77" s="46">
        <f>Reportnew!O6603</f>
        <v>0.99943273597832527</v>
      </c>
      <c r="O77" s="46">
        <f>Reportnew!P6603</f>
        <v>0.99977197949681584</v>
      </c>
      <c r="P77" s="46">
        <f>Reportnew!Q6603</f>
        <v>0.99989890279426208</v>
      </c>
      <c r="Q77" s="46">
        <f>Reportnew!R6603</f>
        <v>0.99995032227293634</v>
      </c>
      <c r="R77" s="46">
        <f>Reportnew!S6603</f>
        <v>0.99997349249441791</v>
      </c>
      <c r="S77" s="46">
        <f>Reportnew!T6603</f>
        <v>0.99998456845821304</v>
      </c>
      <c r="T77" s="46">
        <f>Reportnew!U6603</f>
        <v>0.9999907726777375</v>
      </c>
      <c r="U77" s="46">
        <f>Reportnew!V6603</f>
        <v>0.99999349899521994</v>
      </c>
      <c r="V77" s="46">
        <f>Reportnew!W6603</f>
        <v>0.99999547844693382</v>
      </c>
      <c r="W77" s="46">
        <f>Reportnew!X6603</f>
        <v>0.99999626133808628</v>
      </c>
      <c r="X77" s="46">
        <f>Reportnew!Y6603</f>
        <v>0.99999706422542667</v>
      </c>
      <c r="Y77" s="46">
        <f>Reportnew!Z6603</f>
        <v>0.9999974617770494</v>
      </c>
      <c r="Z77" s="46">
        <f>Reportnew!AA6603</f>
        <v>0.99999786824726833</v>
      </c>
      <c r="AA77" s="46">
        <f>Reportnew!AB6603</f>
        <v>0.99999785323060664</v>
      </c>
      <c r="AB77" s="46">
        <f>Reportnew!AC6603</f>
        <v>0.99999827172228839</v>
      </c>
      <c r="AC77" s="46">
        <f>Reportnew!AD6603</f>
        <v>0.99999826192787</v>
      </c>
      <c r="AD77" s="46">
        <f>Reportnew!AE6603</f>
        <v>0.99999781641491536</v>
      </c>
      <c r="AE77" s="46">
        <f>Reportnew!AF6603</f>
        <v>0.99999824503534795</v>
      </c>
      <c r="AF77" s="46">
        <f>Reportnew!AG6603</f>
        <v>0.99999823751736305</v>
      </c>
      <c r="AG77" s="46">
        <f>Reportnew!AH6603</f>
        <v>0.99999911038911116</v>
      </c>
    </row>
    <row r="78" spans="1:35" s="45" customFormat="1" x14ac:dyDescent="0.35"/>
    <row r="79" spans="1:35" s="45" customFormat="1" x14ac:dyDescent="0.35"/>
    <row r="80" spans="1:35" s="45" customFormat="1" x14ac:dyDescent="0.35"/>
    <row r="81" s="45" customFormat="1" x14ac:dyDescent="0.35"/>
    <row r="82" s="45" customFormat="1" x14ac:dyDescent="0.35"/>
    <row r="83" s="45" customFormat="1" x14ac:dyDescent="0.35"/>
    <row r="84" s="45" customFormat="1" x14ac:dyDescent="0.35"/>
    <row r="85" s="45" customFormat="1" x14ac:dyDescent="0.35"/>
    <row r="86" s="45" customFormat="1" x14ac:dyDescent="0.35"/>
    <row r="87" s="45" customFormat="1" x14ac:dyDescent="0.35"/>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38"/>
  <sheetViews>
    <sheetView workbookViewId="0">
      <selection activeCell="K4" sqref="K4"/>
    </sheetView>
  </sheetViews>
  <sheetFormatPr defaultRowHeight="14.5" x14ac:dyDescent="0.35"/>
  <cols>
    <col min="2" max="2" width="10.54296875" customWidth="1"/>
    <col min="5" max="5" width="10.54296875" bestFit="1" customWidth="1"/>
    <col min="6" max="6" width="10.54296875" customWidth="1"/>
    <col min="10" max="10" width="11.1796875" customWidth="1"/>
    <col min="11" max="11" width="9.54296875" customWidth="1"/>
    <col min="12" max="12" width="12.54296875" customWidth="1"/>
    <col min="19" max="19" width="10.7265625" customWidth="1"/>
    <col min="24" max="24" width="10" customWidth="1"/>
  </cols>
  <sheetData>
    <row r="1" spans="1:29" x14ac:dyDescent="0.35">
      <c r="A1" s="6" t="s">
        <v>1424</v>
      </c>
      <c r="B1" s="4" t="s">
        <v>1425</v>
      </c>
      <c r="C1" s="4" t="s">
        <v>1426</v>
      </c>
      <c r="D1" s="4" t="s">
        <v>1427</v>
      </c>
      <c r="P1" t="s">
        <v>1433</v>
      </c>
      <c r="T1" s="10"/>
      <c r="U1" s="10"/>
    </row>
    <row r="3" spans="1:29" ht="65.5" x14ac:dyDescent="0.35">
      <c r="A3" s="7" t="s">
        <v>1428</v>
      </c>
      <c r="B3" s="8" t="s">
        <v>8289</v>
      </c>
      <c r="C3" s="8" t="s">
        <v>1429</v>
      </c>
      <c r="D3" s="8" t="s">
        <v>1430</v>
      </c>
      <c r="E3" s="9" t="s">
        <v>8287</v>
      </c>
      <c r="F3" s="9" t="s">
        <v>8288</v>
      </c>
      <c r="G3" s="9" t="s">
        <v>1587</v>
      </c>
      <c r="H3" s="9" t="s">
        <v>1588</v>
      </c>
      <c r="I3" s="49" t="s">
        <v>1590</v>
      </c>
      <c r="J3" s="9" t="s">
        <v>1589</v>
      </c>
      <c r="K3" s="9" t="s">
        <v>1518</v>
      </c>
      <c r="L3" s="9" t="s">
        <v>1434</v>
      </c>
      <c r="M3" s="8" t="s">
        <v>1432</v>
      </c>
      <c r="N3" s="9" t="s">
        <v>1690</v>
      </c>
      <c r="P3" s="12" t="s">
        <v>1428</v>
      </c>
      <c r="Q3" s="13">
        <v>2019</v>
      </c>
      <c r="R3" s="13" t="s">
        <v>1429</v>
      </c>
      <c r="S3" s="13" t="s">
        <v>1430</v>
      </c>
      <c r="T3" s="14" t="s">
        <v>8285</v>
      </c>
      <c r="U3" s="14" t="s">
        <v>8286</v>
      </c>
      <c r="V3" s="14" t="s">
        <v>1566</v>
      </c>
      <c r="W3" s="14" t="s">
        <v>1591</v>
      </c>
      <c r="X3" s="14" t="s">
        <v>1567</v>
      </c>
      <c r="Y3" s="14" t="s">
        <v>1431</v>
      </c>
      <c r="Z3" s="14" t="s">
        <v>1434</v>
      </c>
      <c r="AA3" s="14" t="s">
        <v>1251</v>
      </c>
      <c r="AC3" s="74" t="s">
        <v>1689</v>
      </c>
    </row>
    <row r="4" spans="1:29" x14ac:dyDescent="0.35">
      <c r="A4" s="7">
        <v>0</v>
      </c>
      <c r="B4" s="34">
        <f>Reportnew!D6360</f>
        <v>9183.5696749051494</v>
      </c>
      <c r="C4" s="10">
        <f>'fleet wts at age'!E40</f>
        <v>0</v>
      </c>
      <c r="D4" s="10">
        <f>Reportnew!S3027/Reportnew!O3027</f>
        <v>0</v>
      </c>
      <c r="E4" s="10">
        <f>'fleet wts at age'!C73</f>
        <v>0</v>
      </c>
      <c r="F4" s="10">
        <f>'fleet wts at age'!C74</f>
        <v>0</v>
      </c>
      <c r="G4">
        <f>'fleet wts at age'!H25</f>
        <v>0</v>
      </c>
      <c r="H4">
        <f>'fleet wts at age'!H26</f>
        <v>0</v>
      </c>
      <c r="I4" s="10">
        <f>'fleet wts at age'!C77</f>
        <v>0</v>
      </c>
      <c r="J4" s="10">
        <f>1-I4</f>
        <v>1</v>
      </c>
      <c r="K4" s="10">
        <f>'fleet wts at age'!C75</f>
        <v>0</v>
      </c>
      <c r="L4">
        <f>'fleet wts at age'!H27</f>
        <v>2.0172599999999999E-2</v>
      </c>
      <c r="M4">
        <f>D4*C4</f>
        <v>0</v>
      </c>
      <c r="P4" s="15">
        <f t="shared" ref="P4:X4" si="0">A4</f>
        <v>0</v>
      </c>
      <c r="Q4" s="16">
        <f t="shared" si="0"/>
        <v>9183.5696749051494</v>
      </c>
      <c r="R4" s="17">
        <v>3.0000000000000001E-3</v>
      </c>
      <c r="S4" s="17">
        <f t="shared" si="0"/>
        <v>0</v>
      </c>
      <c r="T4" s="17">
        <f t="shared" si="0"/>
        <v>0</v>
      </c>
      <c r="U4" s="17">
        <f t="shared" si="0"/>
        <v>0</v>
      </c>
      <c r="V4" s="17">
        <f t="shared" si="0"/>
        <v>0</v>
      </c>
      <c r="W4" s="17">
        <f t="shared" si="0"/>
        <v>0</v>
      </c>
      <c r="X4" s="17">
        <f t="shared" si="0"/>
        <v>0</v>
      </c>
      <c r="Y4" s="17">
        <f>K4</f>
        <v>0</v>
      </c>
      <c r="Z4" s="17">
        <f>L4</f>
        <v>2.0172599999999999E-2</v>
      </c>
      <c r="AA4" s="50">
        <v>0.24</v>
      </c>
    </row>
    <row r="5" spans="1:29" x14ac:dyDescent="0.35">
      <c r="A5" s="7">
        <v>1</v>
      </c>
      <c r="B5" s="34">
        <f>$B$4*Reportnew!E6359/Reportnew!D6358</f>
        <v>7224.0540115249396</v>
      </c>
      <c r="C5" s="10">
        <f>'fleet wts at age'!E41</f>
        <v>2.4056999999999999E-2</v>
      </c>
      <c r="D5" s="10">
        <f>Reportnew!S3028/Reportnew!O3028</f>
        <v>0</v>
      </c>
      <c r="E5" s="10">
        <f>'fleet wts at age'!D73</f>
        <v>9.7705668054870531E-6</v>
      </c>
      <c r="F5" s="10">
        <f>'fleet wts at age'!D74</f>
        <v>1.6753468834404571E-5</v>
      </c>
      <c r="G5">
        <f>'fleet wts at age'!I25</f>
        <v>0.11874504099078712</v>
      </c>
      <c r="H5">
        <f>'fleet wts at age'!I26</f>
        <v>0.11874748816629933</v>
      </c>
      <c r="I5" s="10">
        <f>'fleet wts at age'!D77</f>
        <v>0.36836652378766654</v>
      </c>
      <c r="J5" s="10">
        <f t="shared" ref="J5:J34" si="1">1-I5</f>
        <v>0.63163347621233346</v>
      </c>
      <c r="K5" s="10">
        <f>'fleet wts at age'!D75</f>
        <v>1.6447596436012363E-4</v>
      </c>
      <c r="L5">
        <f>'fleet wts at age'!I27</f>
        <v>8.0052300000000007E-2</v>
      </c>
      <c r="M5">
        <f t="shared" ref="M5:M34" si="2">D5*C5</f>
        <v>0</v>
      </c>
      <c r="P5" s="15">
        <f t="shared" ref="P5:P19" si="3">A5</f>
        <v>1</v>
      </c>
      <c r="Q5" s="16">
        <f t="shared" ref="Q5:Q6" si="4">B5</f>
        <v>7224.0540115249396</v>
      </c>
      <c r="R5" s="17">
        <f t="shared" ref="R5:R19" si="5">C5</f>
        <v>2.4056999999999999E-2</v>
      </c>
      <c r="S5" s="17">
        <f t="shared" ref="S5:S19" si="6">D5</f>
        <v>0</v>
      </c>
      <c r="T5" s="17">
        <f t="shared" ref="T5:T19" si="7">E5</f>
        <v>9.7705668054870531E-6</v>
      </c>
      <c r="U5" s="17">
        <f t="shared" ref="U5:U19" si="8">F5</f>
        <v>1.6753468834404571E-5</v>
      </c>
      <c r="V5" s="17">
        <f t="shared" ref="V5:V19" si="9">G5</f>
        <v>0.11874504099078712</v>
      </c>
      <c r="W5" s="17">
        <f t="shared" ref="W5:W18" si="10">H5</f>
        <v>0.11874748816629933</v>
      </c>
      <c r="X5" s="17">
        <f t="shared" ref="X5:X20" si="11">I5</f>
        <v>0.36836652378766654</v>
      </c>
      <c r="Y5" s="17">
        <f t="shared" ref="Y5:Y20" si="12">K5</f>
        <v>1.6447596436012363E-4</v>
      </c>
      <c r="Z5" s="17">
        <f t="shared" ref="Z5:Z20" si="13">L5</f>
        <v>8.0052300000000007E-2</v>
      </c>
      <c r="AA5" s="50">
        <v>0.24</v>
      </c>
    </row>
    <row r="6" spans="1:29" x14ac:dyDescent="0.35">
      <c r="A6" s="7">
        <v>2</v>
      </c>
      <c r="B6" s="34">
        <f>$B$4*Reportnew!F6359/Reportnew!D6357</f>
        <v>5681.4038596814062</v>
      </c>
      <c r="C6" s="10">
        <f>'fleet wts at age'!E42</f>
        <v>9.6723600000000007E-2</v>
      </c>
      <c r="D6" s="10">
        <f>Reportnew!S3029/Reportnew!O3029</f>
        <v>0</v>
      </c>
      <c r="E6" s="10">
        <f>'fleet wts at age'!E73</f>
        <v>3.2631706846048859E-4</v>
      </c>
      <c r="F6" s="10">
        <f>'fleet wts at age'!E74</f>
        <v>5.5463193616160904E-4</v>
      </c>
      <c r="G6">
        <f>'fleet wts at age'!J25</f>
        <v>0.23807908477156992</v>
      </c>
      <c r="H6">
        <f>'fleet wts at age'!J26</f>
        <v>0.23825127359524859</v>
      </c>
      <c r="I6" s="10">
        <f>'fleet wts at age'!E77</f>
        <v>0.37041538925453404</v>
      </c>
      <c r="J6" s="10">
        <f t="shared" si="1"/>
        <v>0.6295846107454659</v>
      </c>
      <c r="K6" s="10">
        <f>'fleet wts at age'!E75</f>
        <v>1.0163843287112461E-3</v>
      </c>
      <c r="L6">
        <f>'fleet wts at age'!J27</f>
        <v>0.192721</v>
      </c>
      <c r="M6">
        <f t="shared" si="2"/>
        <v>0</v>
      </c>
      <c r="P6" s="15">
        <f t="shared" si="3"/>
        <v>2</v>
      </c>
      <c r="Q6" s="16">
        <f t="shared" si="4"/>
        <v>5681.4038596814062</v>
      </c>
      <c r="R6" s="17">
        <f t="shared" si="5"/>
        <v>9.6723600000000007E-2</v>
      </c>
      <c r="S6" s="17">
        <f t="shared" si="6"/>
        <v>0</v>
      </c>
      <c r="T6" s="17">
        <f t="shared" si="7"/>
        <v>3.2631706846048859E-4</v>
      </c>
      <c r="U6" s="17">
        <f t="shared" si="8"/>
        <v>5.5463193616160904E-4</v>
      </c>
      <c r="V6" s="17">
        <f t="shared" si="9"/>
        <v>0.23807908477156992</v>
      </c>
      <c r="W6" s="17">
        <f t="shared" si="10"/>
        <v>0.23825127359524859</v>
      </c>
      <c r="X6" s="17">
        <f t="shared" si="11"/>
        <v>0.37041538925453404</v>
      </c>
      <c r="Y6" s="17">
        <f t="shared" si="12"/>
        <v>1.0163843287112461E-3</v>
      </c>
      <c r="Z6" s="17">
        <f t="shared" si="13"/>
        <v>0.192721</v>
      </c>
      <c r="AA6" s="50">
        <v>0.24</v>
      </c>
    </row>
    <row r="7" spans="1:29" x14ac:dyDescent="0.35">
      <c r="A7" s="7">
        <v>3</v>
      </c>
      <c r="B7" s="40">
        <f>Reportnew!G6359</f>
        <v>2168.9299999999998</v>
      </c>
      <c r="C7" s="10">
        <f>'fleet wts at age'!E43</f>
        <v>0.21013000000000001</v>
      </c>
      <c r="D7" s="10">
        <f>Reportnew!S3030/Reportnew!O3030</f>
        <v>0</v>
      </c>
      <c r="E7" s="10">
        <f>'fleet wts at age'!F73</f>
        <v>2.7438599163770367E-3</v>
      </c>
      <c r="F7" s="10">
        <f>'fleet wts at age'!F74</f>
        <v>4.3264606965955996E-3</v>
      </c>
      <c r="G7">
        <f>'fleet wts at age'!K25</f>
        <v>0.38529055542903096</v>
      </c>
      <c r="H7">
        <f>'fleet wts at age'!K26</f>
        <v>0.38681211428504164</v>
      </c>
      <c r="I7" s="10">
        <f>'fleet wts at age'!F77</f>
        <v>0.38808139921442858</v>
      </c>
      <c r="J7" s="10">
        <f t="shared" si="1"/>
        <v>0.61191860078557148</v>
      </c>
      <c r="K7" s="10">
        <f>'fleet wts at age'!F75</f>
        <v>3.3583460536940331E-3</v>
      </c>
      <c r="L7">
        <f>'fleet wts at age'!K27</f>
        <v>0.34431499999999998</v>
      </c>
      <c r="M7">
        <f t="shared" si="2"/>
        <v>0</v>
      </c>
      <c r="P7" s="15">
        <f t="shared" si="3"/>
        <v>3</v>
      </c>
      <c r="Q7" s="41">
        <f>B7</f>
        <v>2168.9299999999998</v>
      </c>
      <c r="R7" s="17">
        <f t="shared" si="5"/>
        <v>0.21013000000000001</v>
      </c>
      <c r="S7" s="17">
        <f t="shared" si="6"/>
        <v>0</v>
      </c>
      <c r="T7" s="17">
        <f t="shared" si="7"/>
        <v>2.7438599163770367E-3</v>
      </c>
      <c r="U7" s="17">
        <f t="shared" si="8"/>
        <v>4.3264606965955996E-3</v>
      </c>
      <c r="V7" s="17">
        <f t="shared" si="9"/>
        <v>0.38529055542903096</v>
      </c>
      <c r="W7" s="17">
        <f t="shared" si="10"/>
        <v>0.38681211428504164</v>
      </c>
      <c r="X7" s="17">
        <f t="shared" si="11"/>
        <v>0.38808139921442858</v>
      </c>
      <c r="Y7" s="17">
        <f t="shared" si="12"/>
        <v>3.3583460536940331E-3</v>
      </c>
      <c r="Z7" s="17">
        <f t="shared" si="13"/>
        <v>0.34431499999999998</v>
      </c>
      <c r="AA7" s="50">
        <v>0.24</v>
      </c>
    </row>
    <row r="8" spans="1:29" x14ac:dyDescent="0.35">
      <c r="A8" s="7">
        <v>4</v>
      </c>
      <c r="B8" s="40">
        <f>Reportnew!H6359</f>
        <v>6785.02</v>
      </c>
      <c r="C8" s="10">
        <f>'fleet wts at age'!E44</f>
        <v>0.36985699999999999</v>
      </c>
      <c r="D8" s="10">
        <f>Reportnew!S3031/Reportnew!O3031</f>
        <v>9.4617108774472297E-2</v>
      </c>
      <c r="E8" s="10">
        <f>'fleet wts at age'!G73</f>
        <v>1.2013015126685896E-2</v>
      </c>
      <c r="F8" s="10">
        <f>'fleet wts at age'!G74</f>
        <v>1.2889113277233858E-2</v>
      </c>
      <c r="G8">
        <f>'fleet wts at age'!L25</f>
        <v>0.57241945947649919</v>
      </c>
      <c r="H8">
        <f>'fleet wts at age'!L26</f>
        <v>0.5621911085004544</v>
      </c>
      <c r="I8" s="10">
        <f>'fleet wts at age'!G77</f>
        <v>0.48240917128975092</v>
      </c>
      <c r="J8" s="10">
        <f t="shared" si="1"/>
        <v>0.51759082871024908</v>
      </c>
      <c r="K8" s="10">
        <f>'fleet wts at age'!G75</f>
        <v>7.6002049294135966E-3</v>
      </c>
      <c r="L8">
        <f>'fleet wts at age'!L27</f>
        <v>0.53434400000000004</v>
      </c>
      <c r="M8">
        <f t="shared" si="2"/>
        <v>3.49948E-2</v>
      </c>
      <c r="P8" s="15">
        <f t="shared" si="3"/>
        <v>4</v>
      </c>
      <c r="Q8" s="41">
        <f t="shared" ref="Q8:Q19" si="14">B8</f>
        <v>6785.02</v>
      </c>
      <c r="R8" s="17">
        <f t="shared" si="5"/>
        <v>0.36985699999999999</v>
      </c>
      <c r="S8" s="17">
        <f t="shared" si="6"/>
        <v>9.4617108774472297E-2</v>
      </c>
      <c r="T8" s="17">
        <f t="shared" si="7"/>
        <v>1.2013015126685896E-2</v>
      </c>
      <c r="U8" s="17">
        <f t="shared" si="8"/>
        <v>1.2889113277233858E-2</v>
      </c>
      <c r="V8" s="17">
        <f t="shared" si="9"/>
        <v>0.57241945947649919</v>
      </c>
      <c r="W8" s="17">
        <f t="shared" si="10"/>
        <v>0.5621911085004544</v>
      </c>
      <c r="X8" s="17">
        <f t="shared" si="11"/>
        <v>0.48240917128975092</v>
      </c>
      <c r="Y8" s="17">
        <f>K8</f>
        <v>7.6002049294135966E-3</v>
      </c>
      <c r="Z8" s="17">
        <f t="shared" si="13"/>
        <v>0.53434400000000004</v>
      </c>
      <c r="AA8" s="50">
        <v>0.24</v>
      </c>
    </row>
    <row r="9" spans="1:29" x14ac:dyDescent="0.35">
      <c r="A9" s="7">
        <v>5</v>
      </c>
      <c r="B9" s="40">
        <f>Reportnew!I6359</f>
        <v>1323.84</v>
      </c>
      <c r="C9" s="10">
        <f>'fleet wts at age'!E45</f>
        <v>0.57143200000000005</v>
      </c>
      <c r="D9" s="10">
        <f>Reportnew!S3032/Reportnew!O3032</f>
        <v>0.29996570020579877</v>
      </c>
      <c r="E9" s="10">
        <f>'fleet wts at age'!H73</f>
        <v>3.6605138822605472E-2</v>
      </c>
      <c r="F9" s="10">
        <f>'fleet wts at age'!H74</f>
        <v>1.6142826751876185E-2</v>
      </c>
      <c r="G9">
        <f>'fleet wts at age'!M25</f>
        <v>0.79091812195896927</v>
      </c>
      <c r="H9">
        <f>'fleet wts at age'!M26</f>
        <v>0.75336561909417721</v>
      </c>
      <c r="I9" s="10">
        <f>'fleet wts at age'!H77</f>
        <v>0.69396304528404895</v>
      </c>
      <c r="J9" s="10">
        <f t="shared" si="1"/>
        <v>0.30603695471595105</v>
      </c>
      <c r="K9" s="10">
        <f>'fleet wts at age'!H75</f>
        <v>1.2890034425518362E-2</v>
      </c>
      <c r="L9">
        <f>'fleet wts at age'!M27</f>
        <v>0.75473299999999999</v>
      </c>
      <c r="M9">
        <f t="shared" si="2"/>
        <v>0.17141000000000001</v>
      </c>
      <c r="P9" s="15">
        <f t="shared" si="3"/>
        <v>5</v>
      </c>
      <c r="Q9" s="41">
        <f t="shared" si="14"/>
        <v>1323.84</v>
      </c>
      <c r="R9" s="17">
        <f t="shared" si="5"/>
        <v>0.57143200000000005</v>
      </c>
      <c r="S9" s="17">
        <f t="shared" si="6"/>
        <v>0.29996570020579877</v>
      </c>
      <c r="T9" s="17">
        <f t="shared" si="7"/>
        <v>3.6605138822605472E-2</v>
      </c>
      <c r="U9" s="17">
        <f t="shared" si="8"/>
        <v>1.6142826751876185E-2</v>
      </c>
      <c r="V9" s="17">
        <f t="shared" si="9"/>
        <v>0.79091812195896927</v>
      </c>
      <c r="W9" s="17">
        <f t="shared" si="10"/>
        <v>0.75336561909417721</v>
      </c>
      <c r="X9" s="17">
        <f t="shared" si="11"/>
        <v>0.69396304528404895</v>
      </c>
      <c r="Y9" s="17">
        <f t="shared" si="12"/>
        <v>1.2890034425518362E-2</v>
      </c>
      <c r="Z9" s="17">
        <f t="shared" si="13"/>
        <v>0.75473299999999999</v>
      </c>
      <c r="AA9" s="50">
        <v>0.24</v>
      </c>
    </row>
    <row r="10" spans="1:29" x14ac:dyDescent="0.35">
      <c r="A10" s="7">
        <v>6</v>
      </c>
      <c r="B10" s="40">
        <f>Reportnew!J6359</f>
        <v>5160.29</v>
      </c>
      <c r="C10" s="10">
        <f>'fleet wts at age'!E46</f>
        <v>0.80834099999999998</v>
      </c>
      <c r="D10" s="10">
        <f>Reportnew!S3033/Reportnew!O3033</f>
        <v>0.57989882982553154</v>
      </c>
      <c r="E10" s="10">
        <f>'fleet wts at age'!I73</f>
        <v>6.8403054748956416E-2</v>
      </c>
      <c r="F10" s="10">
        <f>'fleet wts at age'!I74</f>
        <v>1.0049016080091393E-2</v>
      </c>
      <c r="G10">
        <f>'fleet wts at age'!N25</f>
        <v>1.0035122564233281</v>
      </c>
      <c r="H10">
        <f>'fleet wts at age'!N26</f>
        <v>0.96848083378065331</v>
      </c>
      <c r="I10" s="10">
        <f>'fleet wts at age'!I77</f>
        <v>0.87190884862696794</v>
      </c>
      <c r="J10" s="10">
        <f t="shared" si="1"/>
        <v>0.12809115137303206</v>
      </c>
      <c r="K10" s="10">
        <f>'fleet wts at age'!I75</f>
        <v>1.7713262504285499E-2</v>
      </c>
      <c r="L10">
        <f>'fleet wts at age'!N27</f>
        <v>0.99711099999999997</v>
      </c>
      <c r="M10">
        <f t="shared" si="2"/>
        <v>0.46875599999999995</v>
      </c>
      <c r="P10" s="15">
        <f t="shared" si="3"/>
        <v>6</v>
      </c>
      <c r="Q10" s="41">
        <f t="shared" si="14"/>
        <v>5160.29</v>
      </c>
      <c r="R10" s="17">
        <f t="shared" si="5"/>
        <v>0.80834099999999998</v>
      </c>
      <c r="S10" s="17">
        <f t="shared" si="6"/>
        <v>0.57989882982553154</v>
      </c>
      <c r="T10" s="17">
        <f t="shared" si="7"/>
        <v>6.8403054748956416E-2</v>
      </c>
      <c r="U10" s="17">
        <f t="shared" si="8"/>
        <v>1.0049016080091393E-2</v>
      </c>
      <c r="V10" s="17">
        <f t="shared" si="9"/>
        <v>1.0035122564233281</v>
      </c>
      <c r="W10" s="17">
        <f t="shared" si="10"/>
        <v>0.96848083378065331</v>
      </c>
      <c r="X10" s="17">
        <f t="shared" si="11"/>
        <v>0.87190884862696794</v>
      </c>
      <c r="Y10" s="17">
        <f t="shared" si="12"/>
        <v>1.7713262504285499E-2</v>
      </c>
      <c r="Z10" s="17">
        <f t="shared" si="13"/>
        <v>0.99711099999999997</v>
      </c>
      <c r="AA10" s="50">
        <v>0.24</v>
      </c>
    </row>
    <row r="11" spans="1:29" x14ac:dyDescent="0.35">
      <c r="A11" s="7">
        <v>7</v>
      </c>
      <c r="B11" s="40">
        <f>Reportnew!K6359</f>
        <v>2586.6999999999998</v>
      </c>
      <c r="C11" s="10">
        <f>'fleet wts at age'!E47</f>
        <v>1.0732999999999999</v>
      </c>
      <c r="D11" s="10">
        <f>Reportnew!S3034/Reportnew!O3034</f>
        <v>0.79740706233112835</v>
      </c>
      <c r="E11" s="10">
        <f>'fleet wts at age'!J73</f>
        <v>8.6847616271768346E-2</v>
      </c>
      <c r="F11" s="10">
        <f>'fleet wts at age'!J74</f>
        <v>4.0748104878590916E-3</v>
      </c>
      <c r="G11">
        <f>'fleet wts at age'!O25</f>
        <v>1.2398114289105575</v>
      </c>
      <c r="H11">
        <f>'fleet wts at age'!O26</f>
        <v>1.221953667532532</v>
      </c>
      <c r="I11" s="10">
        <f>'fleet wts at age'!J77</f>
        <v>0.95518365893783586</v>
      </c>
      <c r="J11" s="10">
        <f t="shared" si="1"/>
        <v>4.4816341062164144E-2</v>
      </c>
      <c r="K11" s="10">
        <f>'fleet wts at age'!J75</f>
        <v>2.1066239907039236E-2</v>
      </c>
      <c r="L11">
        <f>'fleet wts at age'!O27</f>
        <v>1.25593</v>
      </c>
      <c r="M11">
        <f t="shared" si="2"/>
        <v>0.85585699999999998</v>
      </c>
      <c r="P11" s="15">
        <f t="shared" si="3"/>
        <v>7</v>
      </c>
      <c r="Q11" s="41">
        <f t="shared" si="14"/>
        <v>2586.6999999999998</v>
      </c>
      <c r="R11" s="17">
        <f t="shared" si="5"/>
        <v>1.0732999999999999</v>
      </c>
      <c r="S11" s="17">
        <f t="shared" si="6"/>
        <v>0.79740706233112835</v>
      </c>
      <c r="T11" s="17">
        <f t="shared" si="7"/>
        <v>8.6847616271768346E-2</v>
      </c>
      <c r="U11" s="17">
        <f t="shared" si="8"/>
        <v>4.0748104878590916E-3</v>
      </c>
      <c r="V11" s="17">
        <f t="shared" si="9"/>
        <v>1.2398114289105575</v>
      </c>
      <c r="W11" s="17">
        <f t="shared" si="10"/>
        <v>1.221953667532532</v>
      </c>
      <c r="X11" s="17">
        <f t="shared" si="11"/>
        <v>0.95518365893783586</v>
      </c>
      <c r="Y11" s="17">
        <f t="shared" si="12"/>
        <v>2.1066239907039236E-2</v>
      </c>
      <c r="Z11" s="17">
        <f t="shared" si="13"/>
        <v>1.25593</v>
      </c>
      <c r="AA11" s="50">
        <v>0.24</v>
      </c>
    </row>
    <row r="12" spans="1:29" x14ac:dyDescent="0.35">
      <c r="A12" s="7">
        <v>8</v>
      </c>
      <c r="B12" s="40">
        <f>Reportnew!L6359</f>
        <v>490.55099999999999</v>
      </c>
      <c r="C12" s="10">
        <f>'fleet wts at age'!E48</f>
        <v>1.3590199999999999</v>
      </c>
      <c r="D12" s="10">
        <f>Reportnew!S3035/Reportnew!O3035</f>
        <v>0.91364365498668165</v>
      </c>
      <c r="E12" s="10">
        <f>'fleet wts at age'!K73</f>
        <v>9.2560227178626914E-2</v>
      </c>
      <c r="F12" s="10">
        <f>'fleet wts at age'!K74</f>
        <v>1.3581449816797795E-3</v>
      </c>
      <c r="G12">
        <f>'fleet wts at age'!P25</f>
        <v>1.5116823767880547</v>
      </c>
      <c r="H12">
        <f>'fleet wts at age'!P26</f>
        <v>1.5063694809907828</v>
      </c>
      <c r="I12" s="10">
        <f>'fleet wts at age'!K77</f>
        <v>0.9855390915489719</v>
      </c>
      <c r="J12" s="10">
        <f t="shared" si="1"/>
        <v>1.4460908451028098E-2</v>
      </c>
      <c r="K12" s="10">
        <f>'fleet wts at age'!K75</f>
        <v>2.2813294506359973E-2</v>
      </c>
      <c r="L12">
        <f>'fleet wts at age'!P27</f>
        <v>1.5311699999999999</v>
      </c>
      <c r="M12">
        <f t="shared" si="2"/>
        <v>1.24166</v>
      </c>
      <c r="P12" s="15">
        <f t="shared" si="3"/>
        <v>8</v>
      </c>
      <c r="Q12" s="41">
        <f t="shared" si="14"/>
        <v>490.55099999999999</v>
      </c>
      <c r="R12" s="17">
        <f t="shared" si="5"/>
        <v>1.3590199999999999</v>
      </c>
      <c r="S12" s="17">
        <f t="shared" si="6"/>
        <v>0.91364365498668165</v>
      </c>
      <c r="T12" s="17">
        <f t="shared" si="7"/>
        <v>9.2560227178626914E-2</v>
      </c>
      <c r="U12" s="17">
        <f t="shared" si="8"/>
        <v>1.3581449816797795E-3</v>
      </c>
      <c r="V12" s="17">
        <f t="shared" si="9"/>
        <v>1.5116823767880547</v>
      </c>
      <c r="W12" s="17">
        <f t="shared" si="10"/>
        <v>1.5063694809907828</v>
      </c>
      <c r="X12" s="17">
        <f t="shared" si="11"/>
        <v>0.9855390915489719</v>
      </c>
      <c r="Y12" s="17">
        <f t="shared" si="12"/>
        <v>2.2813294506359973E-2</v>
      </c>
      <c r="Z12" s="17">
        <f t="shared" si="13"/>
        <v>1.5311699999999999</v>
      </c>
      <c r="AA12" s="50">
        <v>0.24</v>
      </c>
    </row>
    <row r="13" spans="1:29" x14ac:dyDescent="0.35">
      <c r="A13" s="7">
        <v>9</v>
      </c>
      <c r="B13" s="40">
        <f>Reportnew!M6359</f>
        <v>722.98500000000001</v>
      </c>
      <c r="C13" s="10">
        <f>'fleet wts at age'!E49</f>
        <v>1.65873</v>
      </c>
      <c r="D13" s="10">
        <f>Reportnew!S3036/Reportnew!O3036</f>
        <v>0.96444267602322253</v>
      </c>
      <c r="E13" s="10">
        <f>'fleet wts at age'!L73</f>
        <v>9.3119887482881872E-2</v>
      </c>
      <c r="F13" s="10">
        <f>'fleet wts at age'!L74</f>
        <v>4.3284394301550485E-4</v>
      </c>
      <c r="G13">
        <f>'fleet wts at age'!Q25</f>
        <v>1.8058340958791663</v>
      </c>
      <c r="H13">
        <f>'fleet wts at age'!Q26</f>
        <v>1.8068277846020258</v>
      </c>
      <c r="I13" s="10">
        <f>'fleet wts at age'!L77</f>
        <v>0.99537326236852475</v>
      </c>
      <c r="J13" s="10">
        <f t="shared" si="1"/>
        <v>4.6267376314752529E-3</v>
      </c>
      <c r="K13" s="10">
        <f>'fleet wts at age'!L75</f>
        <v>2.3500268574102607E-2</v>
      </c>
      <c r="L13">
        <f>'fleet wts at age'!Q27</f>
        <v>1.8228500000000003</v>
      </c>
      <c r="M13">
        <f t="shared" si="2"/>
        <v>1.59975</v>
      </c>
      <c r="P13" s="15">
        <f t="shared" si="3"/>
        <v>9</v>
      </c>
      <c r="Q13" s="41">
        <f t="shared" si="14"/>
        <v>722.98500000000001</v>
      </c>
      <c r="R13" s="17">
        <f t="shared" si="5"/>
        <v>1.65873</v>
      </c>
      <c r="S13" s="17">
        <f t="shared" si="6"/>
        <v>0.96444267602322253</v>
      </c>
      <c r="T13" s="17">
        <f t="shared" si="7"/>
        <v>9.3119887482881872E-2</v>
      </c>
      <c r="U13" s="17">
        <f t="shared" si="8"/>
        <v>4.3284394301550485E-4</v>
      </c>
      <c r="V13" s="17">
        <f t="shared" si="9"/>
        <v>1.8058340958791663</v>
      </c>
      <c r="W13" s="17">
        <f t="shared" si="10"/>
        <v>1.8068277846020258</v>
      </c>
      <c r="X13" s="17">
        <f t="shared" si="11"/>
        <v>0.99537326236852475</v>
      </c>
      <c r="Y13" s="17">
        <f t="shared" si="12"/>
        <v>2.3500268574102607E-2</v>
      </c>
      <c r="Z13" s="17">
        <f t="shared" si="13"/>
        <v>1.8228500000000003</v>
      </c>
      <c r="AA13" s="50">
        <v>0.24</v>
      </c>
    </row>
    <row r="14" spans="1:29" x14ac:dyDescent="0.35">
      <c r="A14" s="7">
        <v>10</v>
      </c>
      <c r="B14" s="40">
        <f>Reportnew!N6359</f>
        <v>107.919</v>
      </c>
      <c r="C14" s="10">
        <f>'fleet wts at age'!E50</f>
        <v>1.9663600000000001</v>
      </c>
      <c r="D14" s="10">
        <f>Reportnew!S3037/Reportnew!O3037</f>
        <v>0.98501291726845541</v>
      </c>
      <c r="E14" s="10">
        <f>'fleet wts at age'!M73</f>
        <v>9.2097008073801653E-2</v>
      </c>
      <c r="F14" s="10">
        <f>'fleet wts at age'!M74</f>
        <v>1.4337572672504288E-4</v>
      </c>
      <c r="G14">
        <f>'fleet wts at age'!R25</f>
        <v>2.1088494789158392</v>
      </c>
      <c r="H14">
        <f>'fleet wts at age'!R26</f>
        <v>2.1134682714785167</v>
      </c>
      <c r="I14" s="10">
        <f>'fleet wts at age'!M77</f>
        <v>0.99844562955163874</v>
      </c>
      <c r="J14" s="10">
        <f t="shared" si="1"/>
        <v>1.5543704483612641E-3</v>
      </c>
      <c r="K14" s="10">
        <f>'fleet wts at age'!M75</f>
        <v>2.3706616199473302E-2</v>
      </c>
      <c r="L14">
        <f>'fleet wts at age'!R27</f>
        <v>2.1259399999999999</v>
      </c>
      <c r="M14">
        <f t="shared" si="2"/>
        <v>1.93689</v>
      </c>
      <c r="P14" s="15">
        <f t="shared" si="3"/>
        <v>10</v>
      </c>
      <c r="Q14" s="41">
        <f t="shared" si="14"/>
        <v>107.919</v>
      </c>
      <c r="R14" s="17">
        <f t="shared" si="5"/>
        <v>1.9663600000000001</v>
      </c>
      <c r="S14" s="17">
        <f t="shared" si="6"/>
        <v>0.98501291726845541</v>
      </c>
      <c r="T14" s="17">
        <f t="shared" si="7"/>
        <v>9.2097008073801653E-2</v>
      </c>
      <c r="U14" s="17">
        <f t="shared" si="8"/>
        <v>1.4337572672504288E-4</v>
      </c>
      <c r="V14" s="17">
        <f t="shared" si="9"/>
        <v>2.1088494789158392</v>
      </c>
      <c r="W14" s="17">
        <f t="shared" si="10"/>
        <v>2.1134682714785167</v>
      </c>
      <c r="X14" s="17">
        <f t="shared" si="11"/>
        <v>0.99844562955163874</v>
      </c>
      <c r="Y14" s="17">
        <f t="shared" si="12"/>
        <v>2.3706616199473302E-2</v>
      </c>
      <c r="Z14" s="17">
        <f t="shared" si="13"/>
        <v>2.1259399999999999</v>
      </c>
      <c r="AA14" s="50">
        <v>0.24</v>
      </c>
    </row>
    <row r="15" spans="1:29" x14ac:dyDescent="0.35">
      <c r="A15" s="7">
        <v>11</v>
      </c>
      <c r="B15">
        <f>Reportnew!O6359</f>
        <v>345.19799999999998</v>
      </c>
      <c r="C15" s="10">
        <f>'fleet wts at age'!E51</f>
        <v>2.2766899999999999</v>
      </c>
      <c r="D15" s="10">
        <f>Reportnew!S3038/Reportnew!O3038</f>
        <v>0.99332803324124053</v>
      </c>
      <c r="E15" s="10">
        <f>'fleet wts at age'!N73</f>
        <v>9.0587200685375943E-2</v>
      </c>
      <c r="F15" s="10">
        <f>'fleet wts at age'!N74</f>
        <v>5.1416026234854076E-5</v>
      </c>
      <c r="G15">
        <f>'fleet wts at age'!S25</f>
        <v>2.4129452134178888</v>
      </c>
      <c r="H15">
        <f>'fleet wts at age'!S26</f>
        <v>2.4203364002040484</v>
      </c>
      <c r="I15" s="10">
        <f>'fleet wts at age'!N77</f>
        <v>0.99943273597832527</v>
      </c>
      <c r="J15" s="10">
        <f t="shared" si="1"/>
        <v>5.6726402167472934E-4</v>
      </c>
      <c r="K15" s="10">
        <f>'fleet wts at age'!N75</f>
        <v>2.3742716621722556E-2</v>
      </c>
      <c r="L15">
        <f>'fleet wts at age'!S27</f>
        <v>2.4331900000000006</v>
      </c>
      <c r="M15">
        <f t="shared" si="2"/>
        <v>2.2614999999999998</v>
      </c>
      <c r="P15" s="15">
        <f t="shared" si="3"/>
        <v>11</v>
      </c>
      <c r="Q15" s="41">
        <f t="shared" si="14"/>
        <v>345.19799999999998</v>
      </c>
      <c r="R15" s="17">
        <f t="shared" si="5"/>
        <v>2.2766899999999999</v>
      </c>
      <c r="S15" s="17">
        <f t="shared" si="6"/>
        <v>0.99332803324124053</v>
      </c>
      <c r="T15" s="17">
        <f t="shared" si="7"/>
        <v>9.0587200685375943E-2</v>
      </c>
      <c r="U15" s="17">
        <f t="shared" si="8"/>
        <v>5.1416026234854076E-5</v>
      </c>
      <c r="V15" s="17">
        <f t="shared" si="9"/>
        <v>2.4129452134178888</v>
      </c>
      <c r="W15" s="17">
        <f t="shared" si="10"/>
        <v>2.4203364002040484</v>
      </c>
      <c r="X15" s="17">
        <f t="shared" si="11"/>
        <v>0.99943273597832527</v>
      </c>
      <c r="Y15" s="17">
        <f t="shared" si="12"/>
        <v>2.3742716621722556E-2</v>
      </c>
      <c r="Z15" s="17">
        <f t="shared" si="13"/>
        <v>2.4331900000000006</v>
      </c>
      <c r="AA15" s="50">
        <v>0.24</v>
      </c>
    </row>
    <row r="16" spans="1:29" x14ac:dyDescent="0.35">
      <c r="A16" s="7">
        <v>12</v>
      </c>
      <c r="B16">
        <f>Reportnew!P6359</f>
        <v>246.96100000000001</v>
      </c>
      <c r="C16" s="10">
        <f>'fleet wts at age'!E52</f>
        <v>2.58535</v>
      </c>
      <c r="D16" s="10">
        <f>Reportnew!S3039/Reportnew!O3039</f>
        <v>0.99682828243758104</v>
      </c>
      <c r="E16" s="10">
        <f>'fleet wts at age'!O73</f>
        <v>8.8936583412108083E-2</v>
      </c>
      <c r="F16" s="10">
        <f>'fleet wts at age'!O74</f>
        <v>2.028398966663987E-5</v>
      </c>
      <c r="G16">
        <f>'fleet wts at age'!T25</f>
        <v>2.7134514547541841</v>
      </c>
      <c r="H16">
        <f>'fleet wts at age'!T26</f>
        <v>2.7232214850014156</v>
      </c>
      <c r="I16" s="10">
        <f>'fleet wts at age'!O77</f>
        <v>0.99977197949681584</v>
      </c>
      <c r="J16" s="10">
        <f t="shared" si="1"/>
        <v>2.2802050318415645E-4</v>
      </c>
      <c r="K16" s="10">
        <f>'fleet wts at age'!O75</f>
        <v>2.372613259822531E-2</v>
      </c>
      <c r="L16">
        <f>'fleet wts at age'!T27</f>
        <v>2.7385799999999998</v>
      </c>
      <c r="M16">
        <f t="shared" si="2"/>
        <v>2.5771500000000001</v>
      </c>
      <c r="P16" s="15">
        <f t="shared" si="3"/>
        <v>12</v>
      </c>
      <c r="Q16" s="41">
        <f t="shared" si="14"/>
        <v>246.96100000000001</v>
      </c>
      <c r="R16" s="17">
        <f t="shared" si="5"/>
        <v>2.58535</v>
      </c>
      <c r="S16" s="17">
        <f t="shared" si="6"/>
        <v>0.99682828243758104</v>
      </c>
      <c r="T16" s="17">
        <f t="shared" si="7"/>
        <v>8.8936583412108083E-2</v>
      </c>
      <c r="U16" s="17">
        <f t="shared" si="8"/>
        <v>2.028398966663987E-5</v>
      </c>
      <c r="V16" s="17">
        <f t="shared" si="9"/>
        <v>2.7134514547541841</v>
      </c>
      <c r="W16" s="17">
        <f t="shared" si="10"/>
        <v>2.7232214850014156</v>
      </c>
      <c r="X16" s="17">
        <f t="shared" si="11"/>
        <v>0.99977197949681584</v>
      </c>
      <c r="Y16" s="17">
        <f t="shared" si="12"/>
        <v>2.372613259822531E-2</v>
      </c>
      <c r="Z16" s="17">
        <f t="shared" si="13"/>
        <v>2.7385799999999998</v>
      </c>
      <c r="AA16" s="50">
        <v>0.24</v>
      </c>
    </row>
    <row r="17" spans="1:27" x14ac:dyDescent="0.35">
      <c r="A17" s="7">
        <v>13</v>
      </c>
      <c r="B17">
        <f>Reportnew!Q6359</f>
        <v>286.76600000000002</v>
      </c>
      <c r="C17" s="10">
        <f>'fleet wts at age'!E53</f>
        <v>2.8887900000000002</v>
      </c>
      <c r="D17" s="10">
        <f>Reportnew!S3040/Reportnew!O3040</f>
        <v>0.99838340620121213</v>
      </c>
      <c r="E17" s="10">
        <f>'fleet wts at age'!P73</f>
        <v>8.7285719454603006E-2</v>
      </c>
      <c r="F17" s="10">
        <f>'fleet wts at age'!P74</f>
        <v>8.8252345442379449E-6</v>
      </c>
      <c r="G17">
        <f>'fleet wts at age'!U25</f>
        <v>3.0071235092879287</v>
      </c>
      <c r="H17">
        <f>'fleet wts at age'!U26</f>
        <v>3.0188286340060349</v>
      </c>
      <c r="I17" s="10">
        <f>'fleet wts at age'!P77</f>
        <v>0.99989890279426208</v>
      </c>
      <c r="J17" s="10">
        <f t="shared" si="1"/>
        <v>1.0109720573792114E-4</v>
      </c>
      <c r="K17" s="10">
        <f>'fleet wts at age'!P75</f>
        <v>2.369445531085276E-2</v>
      </c>
      <c r="L17">
        <f>'fleet wts at age'!U27</f>
        <v>3.0379200000000002</v>
      </c>
      <c r="M17">
        <f t="shared" si="2"/>
        <v>2.8841199999999998</v>
      </c>
      <c r="P17" s="15">
        <f t="shared" si="3"/>
        <v>13</v>
      </c>
      <c r="Q17" s="41">
        <f t="shared" si="14"/>
        <v>286.76600000000002</v>
      </c>
      <c r="R17" s="17">
        <f t="shared" si="5"/>
        <v>2.8887900000000002</v>
      </c>
      <c r="S17" s="17">
        <f t="shared" si="6"/>
        <v>0.99838340620121213</v>
      </c>
      <c r="T17" s="17">
        <f t="shared" si="7"/>
        <v>8.7285719454603006E-2</v>
      </c>
      <c r="U17" s="17">
        <f t="shared" si="8"/>
        <v>8.8252345442379449E-6</v>
      </c>
      <c r="V17" s="17">
        <f t="shared" si="9"/>
        <v>3.0071235092879287</v>
      </c>
      <c r="W17" s="17">
        <f t="shared" si="10"/>
        <v>3.0188286340060349</v>
      </c>
      <c r="X17" s="17">
        <f t="shared" si="11"/>
        <v>0.99989890279426208</v>
      </c>
      <c r="Y17" s="17">
        <f t="shared" si="12"/>
        <v>2.369445531085276E-2</v>
      </c>
      <c r="Z17" s="17">
        <f t="shared" si="13"/>
        <v>3.0379200000000002</v>
      </c>
      <c r="AA17" s="50">
        <v>0.24</v>
      </c>
    </row>
    <row r="18" spans="1:27" x14ac:dyDescent="0.35">
      <c r="A18" s="7">
        <v>14</v>
      </c>
      <c r="B18">
        <f>Reportnew!R6359</f>
        <v>152.57900000000001</v>
      </c>
      <c r="C18" s="10">
        <f>'fleet wts at age'!E54</f>
        <v>3.1842100000000002</v>
      </c>
      <c r="D18" s="10">
        <f>Reportnew!S3041/Reportnew!O3041</f>
        <v>0.99911752051529257</v>
      </c>
      <c r="E18" s="10">
        <f>'fleet wts at age'!Q73</f>
        <v>8.5701959861031435E-2</v>
      </c>
      <c r="F18" s="10">
        <f>'fleet wts at age'!Q74</f>
        <v>4.2576900831653794E-6</v>
      </c>
      <c r="G18">
        <f>'fleet wts at age'!V25</f>
        <v>3.291560516390506</v>
      </c>
      <c r="H18">
        <f>'fleet wts at age'!V26</f>
        <v>3.3046785209777072</v>
      </c>
      <c r="I18" s="10">
        <f>'fleet wts at age'!Q77</f>
        <v>0.99995032227293634</v>
      </c>
      <c r="J18" s="10">
        <f t="shared" si="1"/>
        <v>4.9677727063657251E-5</v>
      </c>
      <c r="K18" s="10">
        <f>'fleet wts at age'!Q75</f>
        <v>2.3659115782218756E-2</v>
      </c>
      <c r="L18">
        <f>'fleet wts at age'!V27</f>
        <v>3.3283499999999999</v>
      </c>
      <c r="M18">
        <f t="shared" si="2"/>
        <v>3.1814</v>
      </c>
      <c r="P18" s="15">
        <f t="shared" si="3"/>
        <v>14</v>
      </c>
      <c r="Q18" s="41">
        <f t="shared" si="14"/>
        <v>152.57900000000001</v>
      </c>
      <c r="R18" s="17">
        <f t="shared" si="5"/>
        <v>3.1842100000000002</v>
      </c>
      <c r="S18" s="17">
        <f t="shared" si="6"/>
        <v>0.99911752051529257</v>
      </c>
      <c r="T18" s="17">
        <f t="shared" si="7"/>
        <v>8.5701959861031435E-2</v>
      </c>
      <c r="U18" s="17">
        <f t="shared" si="8"/>
        <v>4.2576900831653794E-6</v>
      </c>
      <c r="V18" s="17">
        <f t="shared" si="9"/>
        <v>3.291560516390506</v>
      </c>
      <c r="W18" s="17">
        <f t="shared" si="10"/>
        <v>3.3046785209777072</v>
      </c>
      <c r="X18" s="17">
        <f t="shared" si="11"/>
        <v>0.99995032227293634</v>
      </c>
      <c r="Y18" s="17">
        <f t="shared" si="12"/>
        <v>2.3659115782218756E-2</v>
      </c>
      <c r="Z18" s="17">
        <f t="shared" si="13"/>
        <v>3.3283499999999999</v>
      </c>
      <c r="AA18" s="50">
        <v>0.24</v>
      </c>
    </row>
    <row r="19" spans="1:27" x14ac:dyDescent="0.35">
      <c r="A19" s="7">
        <v>15</v>
      </c>
      <c r="B19">
        <f>Reportnew!S6359</f>
        <v>85.877499999999998</v>
      </c>
      <c r="C19" s="10">
        <f>'fleet wts at age'!E55</f>
        <v>3.4694799999999999</v>
      </c>
      <c r="D19" s="10">
        <f>Reportnew!S3042/Reportnew!O3042</f>
        <v>0.99948695481743655</v>
      </c>
      <c r="E19" s="10">
        <f>'fleet wts at age'!R73</f>
        <v>8.4219669014847953E-2</v>
      </c>
      <c r="F19" s="10">
        <f>'fleet wts at age'!R74</f>
        <v>2.2325125248719407E-6</v>
      </c>
      <c r="G19">
        <f>'fleet wts at age'!W25</f>
        <v>3.5649548662350394</v>
      </c>
      <c r="H19">
        <f>'fleet wts at age'!W26</f>
        <v>3.5799400000000001</v>
      </c>
      <c r="I19" s="10">
        <f>'fleet wts at age'!R77</f>
        <v>0.99997349249441791</v>
      </c>
      <c r="J19" s="10">
        <f t="shared" si="1"/>
        <v>2.6507505582085145E-5</v>
      </c>
      <c r="K19" s="10">
        <f>'fleet wts at age'!R75</f>
        <v>2.362409847262718E-2</v>
      </c>
      <c r="L19">
        <f>'fleet wts at age'!W27</f>
        <v>3.6078600000000001</v>
      </c>
      <c r="M19">
        <f t="shared" si="2"/>
        <v>3.4676999999999998</v>
      </c>
      <c r="P19" s="15">
        <f t="shared" si="3"/>
        <v>15</v>
      </c>
      <c r="Q19" s="41">
        <f t="shared" si="14"/>
        <v>85.877499999999998</v>
      </c>
      <c r="R19" s="17">
        <f t="shared" si="5"/>
        <v>3.4694799999999999</v>
      </c>
      <c r="S19" s="17">
        <f t="shared" si="6"/>
        <v>0.99948695481743655</v>
      </c>
      <c r="T19" s="17">
        <f t="shared" si="7"/>
        <v>8.4219669014847953E-2</v>
      </c>
      <c r="U19" s="17">
        <f t="shared" si="8"/>
        <v>2.2325125248719407E-6</v>
      </c>
      <c r="V19" s="17">
        <f t="shared" si="9"/>
        <v>3.5649548662350394</v>
      </c>
      <c r="W19" s="17">
        <f>H19</f>
        <v>3.5799400000000001</v>
      </c>
      <c r="X19" s="17">
        <f t="shared" si="11"/>
        <v>0.99997349249441791</v>
      </c>
      <c r="Y19" s="17">
        <f t="shared" si="12"/>
        <v>2.362409847262718E-2</v>
      </c>
      <c r="Z19" s="17">
        <f t="shared" si="13"/>
        <v>3.6078600000000001</v>
      </c>
      <c r="AA19" s="50">
        <v>0.24</v>
      </c>
    </row>
    <row r="20" spans="1:27" x14ac:dyDescent="0.35">
      <c r="A20" s="7">
        <v>16</v>
      </c>
      <c r="B20">
        <f>Reportnew!T6359</f>
        <v>76.898499999999999</v>
      </c>
      <c r="C20" s="10">
        <f>'fleet wts at age'!E56</f>
        <v>3.7430300000000001</v>
      </c>
      <c r="D20" s="10">
        <f>Reportnew!S3043/Reportnew!O3043</f>
        <v>0.99968474738380397</v>
      </c>
      <c r="E20" s="10">
        <f>'fleet wts at age'!S73</f>
        <v>8.285382010179497E-2</v>
      </c>
      <c r="F20" s="10">
        <f>'fleet wts at age'!S74</f>
        <v>1.2785819175991289E-6</v>
      </c>
      <c r="G20">
        <f>'fleet wts at age'!X25</f>
        <v>3.8260403082638663</v>
      </c>
      <c r="H20">
        <f>'fleet wts at age'!X26</f>
        <v>3.8418200000000002</v>
      </c>
      <c r="I20" s="10">
        <f>'fleet wts at age'!S77</f>
        <v>0.99998456845821304</v>
      </c>
      <c r="J20" s="10">
        <f t="shared" si="1"/>
        <v>1.5431541786958825E-5</v>
      </c>
      <c r="K20" s="10">
        <f>'fleet wts at age'!S75</f>
        <v>2.3590567982954114E-2</v>
      </c>
      <c r="L20">
        <f>'fleet wts at age'!X27</f>
        <v>3.8751000000000002</v>
      </c>
      <c r="M20">
        <f t="shared" si="2"/>
        <v>3.7418499999999999</v>
      </c>
      <c r="P20" s="20" t="s">
        <v>1435</v>
      </c>
      <c r="Q20" s="77">
        <f>SUM(B20:B34)</f>
        <v>220.24017819999997</v>
      </c>
      <c r="R20" s="22">
        <f>SUMPRODUCT(B20:B34,C20:C34)/SUM(B20:B34)</f>
        <v>4.1212047698413272</v>
      </c>
      <c r="S20" s="22">
        <f t="shared" ref="S20:U20" si="15">D20</f>
        <v>0.99968474738380397</v>
      </c>
      <c r="T20" s="22">
        <f t="shared" si="15"/>
        <v>8.285382010179497E-2</v>
      </c>
      <c r="U20" s="22">
        <f t="shared" si="15"/>
        <v>1.2785819175991289E-6</v>
      </c>
      <c r="V20" s="22">
        <f>'fleet wts at age'!AN25</f>
        <v>4.1384199490042208</v>
      </c>
      <c r="W20" s="22">
        <f>'fleet wts at age'!AN26</f>
        <v>4.8697566666666656</v>
      </c>
      <c r="X20" s="22">
        <f t="shared" si="11"/>
        <v>0.99998456845821304</v>
      </c>
      <c r="Y20" s="22">
        <f t="shared" si="12"/>
        <v>2.3590567982954114E-2</v>
      </c>
      <c r="Z20" s="22">
        <f t="shared" si="13"/>
        <v>3.8751000000000002</v>
      </c>
      <c r="AA20" s="51">
        <v>0.24</v>
      </c>
    </row>
    <row r="21" spans="1:27" x14ac:dyDescent="0.35">
      <c r="A21" s="7">
        <v>17</v>
      </c>
      <c r="B21">
        <f>Reportnew!U6359</f>
        <v>61.796300000000002</v>
      </c>
      <c r="C21" s="10">
        <f>'fleet wts at age'!E57</f>
        <v>4.0038</v>
      </c>
      <c r="D21" s="10">
        <f>Reportnew!S3044/Reportnew!O3044</f>
        <v>0.99979519456516308</v>
      </c>
      <c r="E21" s="10">
        <f>'fleet wts at age'!T73</f>
        <v>8.160825642238731E-2</v>
      </c>
      <c r="F21" s="10">
        <f>'fleet wts at age'!T74</f>
        <v>7.5303262976797451E-7</v>
      </c>
      <c r="G21">
        <f>'fleet wts at age'!Y25</f>
        <v>4.0739641782929441</v>
      </c>
      <c r="H21">
        <f>'fleet wts at age'!Y26</f>
        <v>4.0901699999999996</v>
      </c>
      <c r="I21" s="10">
        <f>'fleet wts at age'!T77</f>
        <v>0.9999907726777375</v>
      </c>
      <c r="J21" s="10">
        <f t="shared" si="1"/>
        <v>9.227322262495008E-6</v>
      </c>
      <c r="K21" s="10">
        <f>'fleet wts at age'!T75</f>
        <v>2.3559323878316277E-2</v>
      </c>
      <c r="L21">
        <f>'fleet wts at age'!Y27</f>
        <v>4.1291900000000004</v>
      </c>
      <c r="M21">
        <f t="shared" si="2"/>
        <v>4.00298</v>
      </c>
    </row>
    <row r="22" spans="1:27" x14ac:dyDescent="0.35">
      <c r="A22" s="7">
        <v>18</v>
      </c>
      <c r="B22">
        <f>Reportnew!V6359</f>
        <v>37.451900000000002</v>
      </c>
      <c r="C22" s="10">
        <f>'fleet wts at age'!E58</f>
        <v>4.2511099999999997</v>
      </c>
      <c r="D22" s="10">
        <f>Reportnew!S3045/Reportnew!O3045</f>
        <v>0.99985886039175664</v>
      </c>
      <c r="E22" s="10">
        <f>'fleet wts at age'!U73</f>
        <v>8.0479810118657166E-2</v>
      </c>
      <c r="F22" s="10">
        <f>'fleet wts at age'!U74</f>
        <v>5.232030316272115E-7</v>
      </c>
      <c r="G22">
        <f>'fleet wts at age'!Z25</f>
        <v>4.3082185040529977</v>
      </c>
      <c r="H22">
        <f>'fleet wts at age'!Z26</f>
        <v>4.3245100000000001</v>
      </c>
      <c r="I22" s="10">
        <f>'fleet wts at age'!U77</f>
        <v>0.99999349899521994</v>
      </c>
      <c r="J22" s="10">
        <f t="shared" si="1"/>
        <v>6.501004780057329E-6</v>
      </c>
      <c r="K22" s="10">
        <f>'fleet wts at age'!U75</f>
        <v>2.3530333344977849E-2</v>
      </c>
      <c r="L22">
        <f>'fleet wts at age'!Z27</f>
        <v>4.3696200000000003</v>
      </c>
      <c r="M22">
        <f t="shared" si="2"/>
        <v>4.2505100000000002</v>
      </c>
      <c r="Q22" t="s">
        <v>1436</v>
      </c>
    </row>
    <row r="23" spans="1:27" x14ac:dyDescent="0.35">
      <c r="A23" s="7">
        <v>19</v>
      </c>
      <c r="B23">
        <f>Reportnew!W6359</f>
        <v>14.717499999999999</v>
      </c>
      <c r="C23" s="10">
        <f>'fleet wts at age'!E59</f>
        <v>4.4846199999999996</v>
      </c>
      <c r="D23" s="10">
        <f>Reportnew!S3046/Reportnew!O3046</f>
        <v>0.99989742720676456</v>
      </c>
      <c r="E23" s="10">
        <f>'fleet wts at age'!V73</f>
        <v>7.9462321307509479E-2</v>
      </c>
      <c r="F23" s="10">
        <f>'fleet wts at age'!V74</f>
        <v>3.5929472712541819E-7</v>
      </c>
      <c r="G23">
        <f>'fleet wts at age'!AA25</f>
        <v>4.528586513313245</v>
      </c>
      <c r="H23">
        <f>'fleet wts at age'!AA26</f>
        <v>4.5446600000000004</v>
      </c>
      <c r="I23" s="10">
        <f>'fleet wts at age'!V77</f>
        <v>0.99999547844693382</v>
      </c>
      <c r="J23" s="10">
        <f t="shared" si="1"/>
        <v>4.5215530661835146E-6</v>
      </c>
      <c r="K23" s="10">
        <f>'fleet wts at age'!V75</f>
        <v>2.3503652731096714E-2</v>
      </c>
      <c r="L23">
        <f>'fleet wts at age'!AA27</f>
        <v>4.5961499999999997</v>
      </c>
      <c r="M23">
        <f t="shared" si="2"/>
        <v>4.4841600000000001</v>
      </c>
    </row>
    <row r="24" spans="1:27" x14ac:dyDescent="0.35">
      <c r="A24" s="7">
        <v>20</v>
      </c>
      <c r="B24">
        <f>Reportnew!X6359</f>
        <v>8.0790500000000005</v>
      </c>
      <c r="C24" s="10">
        <f>'fleet wts at age'!E60</f>
        <v>4.7041899999999996</v>
      </c>
      <c r="D24" s="10">
        <f>Reportnew!S3047/Reportnew!O3047</f>
        <v>0.99992347247879021</v>
      </c>
      <c r="E24" s="10">
        <f>'fleet wts at age'!W73</f>
        <v>7.8547101436868383E-2</v>
      </c>
      <c r="F24" s="10">
        <f>'fleet wts at age'!W74</f>
        <v>2.9366215447629751E-7</v>
      </c>
      <c r="G24">
        <f>'fleet wts at age'!AB25</f>
        <v>4.7350449896907989</v>
      </c>
      <c r="H24">
        <f>'fleet wts at age'!AB26</f>
        <v>4.7506399999999998</v>
      </c>
      <c r="I24" s="10">
        <f>'fleet wts at age'!W77</f>
        <v>0.99999626133808628</v>
      </c>
      <c r="J24" s="10">
        <f t="shared" si="1"/>
        <v>3.7386619137214083E-6</v>
      </c>
      <c r="K24" s="10">
        <f>'fleet wts at age'!W75</f>
        <v>2.3479271567643806E-2</v>
      </c>
      <c r="L24">
        <f>'fleet wts at age'!AB27</f>
        <v>4.8087600000000004</v>
      </c>
      <c r="M24">
        <f t="shared" si="2"/>
        <v>4.70383</v>
      </c>
      <c r="P24" t="s">
        <v>1877</v>
      </c>
      <c r="Q24" t="s">
        <v>1878</v>
      </c>
    </row>
    <row r="25" spans="1:27" x14ac:dyDescent="0.35">
      <c r="A25" s="7">
        <v>21</v>
      </c>
      <c r="B25">
        <f>Reportnew!Y6359</f>
        <v>11.582599999999999</v>
      </c>
      <c r="C25" s="10">
        <f>'fleet wts at age'!E61</f>
        <v>4.9098699999999997</v>
      </c>
      <c r="D25" s="10">
        <f>Reportnew!S3048/Reportnew!O3048</f>
        <v>0.99994093529971273</v>
      </c>
      <c r="E25" s="10">
        <f>'fleet wts at age'!X73</f>
        <v>7.7725862159167033E-2</v>
      </c>
      <c r="F25" s="10">
        <f>'fleet wts at age'!X74</f>
        <v>2.2818627972338957E-7</v>
      </c>
      <c r="G25">
        <f>'fleet wts at age'!AC25</f>
        <v>4.9277174962091825</v>
      </c>
      <c r="H25">
        <f>'fleet wts at age'!AC26</f>
        <v>4.9426300000000003</v>
      </c>
      <c r="I25" s="10">
        <f>'fleet wts at age'!X77</f>
        <v>0.99999706422542667</v>
      </c>
      <c r="J25" s="10">
        <f t="shared" si="1"/>
        <v>2.9357745733316065E-6</v>
      </c>
      <c r="K25" s="10">
        <f>'fleet wts at age'!X75</f>
        <v>2.3456909654553257E-2</v>
      </c>
      <c r="L25">
        <f>'fleet wts at age'!AC27</f>
        <v>5.0075399999999997</v>
      </c>
      <c r="M25">
        <f t="shared" si="2"/>
        <v>4.9095800000000001</v>
      </c>
      <c r="P25" t="s">
        <v>1770</v>
      </c>
      <c r="Q25" t="s">
        <v>1879</v>
      </c>
    </row>
    <row r="26" spans="1:27" x14ac:dyDescent="0.35">
      <c r="A26" s="7">
        <v>22</v>
      </c>
      <c r="B26">
        <f>Reportnew!Z6359</f>
        <v>2.1312199999999999</v>
      </c>
      <c r="C26" s="10">
        <f>'fleet wts at age'!E62</f>
        <v>5.1017999999999999</v>
      </c>
      <c r="D26" s="10">
        <f>Reportnew!S3049/Reportnew!O3049</f>
        <v>0.99995295777960724</v>
      </c>
      <c r="E26" s="10">
        <f>'fleet wts at age'!Y73</f>
        <v>7.699023708984136E-2</v>
      </c>
      <c r="F26" s="10">
        <f>'fleet wts at age'!Y74</f>
        <v>1.9541888277371333E-7</v>
      </c>
      <c r="G26">
        <f>'fleet wts at age'!AD25</f>
        <v>5.1068203928994409</v>
      </c>
      <c r="H26">
        <f>'fleet wts at age'!AD26</f>
        <v>5.1208900000000002</v>
      </c>
      <c r="I26" s="10">
        <f>'fleet wts at age'!Y77</f>
        <v>0.9999974617770494</v>
      </c>
      <c r="J26" s="10">
        <f t="shared" si="1"/>
        <v>2.5382229505988008E-6</v>
      </c>
      <c r="K26" s="10">
        <f>'fleet wts at age'!Y75</f>
        <v>2.3436567491275883E-2</v>
      </c>
      <c r="L26">
        <f>'fleet wts at age'!AD27</f>
        <v>5.1926800000000002</v>
      </c>
      <c r="M26">
        <f t="shared" si="2"/>
        <v>5.1015600000000001</v>
      </c>
      <c r="P26" t="s">
        <v>1686</v>
      </c>
      <c r="Q26" t="s">
        <v>1880</v>
      </c>
    </row>
    <row r="27" spans="1:27" x14ac:dyDescent="0.35">
      <c r="A27" s="7">
        <v>23</v>
      </c>
      <c r="B27">
        <f>Reportnew!AA6359</f>
        <v>4.5085800000000003</v>
      </c>
      <c r="C27" s="10">
        <f>'fleet wts at age'!E63</f>
        <v>5.2801999999999998</v>
      </c>
      <c r="D27" s="10">
        <f>Reportnew!S3050/Reportnew!O3050</f>
        <v>0.99996022877921287</v>
      </c>
      <c r="E27" s="10">
        <f>'fleet wts at age'!Z73</f>
        <v>7.6332514481296923E-2</v>
      </c>
      <c r="F27" s="10">
        <f>'fleet wts at age'!Z74</f>
        <v>1.6272239314711437E-7</v>
      </c>
      <c r="G27">
        <f>'fleet wts at age'!AE25</f>
        <v>5.2726581887843089</v>
      </c>
      <c r="H27">
        <f>'fleet wts at age'!AE26</f>
        <v>5.2857700000000003</v>
      </c>
      <c r="I27" s="10">
        <f>'fleet wts at age'!Z77</f>
        <v>0.99999786824726833</v>
      </c>
      <c r="J27" s="10">
        <f t="shared" si="1"/>
        <v>2.1317527316710994E-6</v>
      </c>
      <c r="K27" s="10">
        <f>'fleet wts at age'!Z75</f>
        <v>2.3418322796309964E-2</v>
      </c>
      <c r="L27">
        <f>'fleet wts at age'!AE27</f>
        <v>5.36442</v>
      </c>
      <c r="M27">
        <f t="shared" si="2"/>
        <v>5.2799899999999997</v>
      </c>
    </row>
    <row r="28" spans="1:27" x14ac:dyDescent="0.35">
      <c r="A28" s="7">
        <v>24</v>
      </c>
      <c r="B28">
        <f>Reportnew!AB6359</f>
        <v>0.15393599999999999</v>
      </c>
      <c r="C28" s="10">
        <f>'fleet wts at age'!E64</f>
        <v>5.44536</v>
      </c>
      <c r="D28" s="10">
        <f>Reportnew!S3051/Reportnew!O3051</f>
        <v>0.99996694433425881</v>
      </c>
      <c r="E28" s="10">
        <f>'fleet wts at age'!AA73</f>
        <v>7.5744760297405622E-2</v>
      </c>
      <c r="F28" s="10">
        <f>'fleet wts at age'!AA74</f>
        <v>1.6260688219521319E-7</v>
      </c>
      <c r="G28">
        <f>'fleet wts at age'!AF25</f>
        <v>5.4255928758785741</v>
      </c>
      <c r="H28">
        <f>'fleet wts at age'!AF26</f>
        <v>5.4376899999999999</v>
      </c>
      <c r="I28" s="10">
        <f>'fleet wts at age'!AA77</f>
        <v>0.99999785323060664</v>
      </c>
      <c r="J28" s="10">
        <f t="shared" si="1"/>
        <v>2.1467693933630017E-6</v>
      </c>
      <c r="K28" s="10">
        <f>'fleet wts at age'!AA75</f>
        <v>2.3401743762378843E-2</v>
      </c>
      <c r="L28">
        <f>'fleet wts at age'!AF27</f>
        <v>5.5230899999999998</v>
      </c>
      <c r="M28">
        <f t="shared" si="2"/>
        <v>5.4451799999999997</v>
      </c>
    </row>
    <row r="29" spans="1:27" x14ac:dyDescent="0.35">
      <c r="A29" s="7">
        <v>25</v>
      </c>
      <c r="B29">
        <f>Reportnew!AC6359</f>
        <v>1.57307</v>
      </c>
      <c r="C29" s="10">
        <f>'fleet wts at age'!E65</f>
        <v>5.5976400000000002</v>
      </c>
      <c r="D29" s="10">
        <f>Reportnew!S3052/Reportnew!O3052</f>
        <v>0.99997141652553578</v>
      </c>
      <c r="E29" s="10">
        <f>'fleet wts at age'!AB73</f>
        <v>7.5220967709325265E-2</v>
      </c>
      <c r="F29" s="10">
        <f>'fleet wts at age'!AB74</f>
        <v>1.3000294661829955E-7</v>
      </c>
      <c r="G29">
        <f>'fleet wts at age'!AG25</f>
        <v>5.5660499005216568</v>
      </c>
      <c r="H29">
        <f>'fleet wts at age'!AG26</f>
        <v>5.5771100000000002</v>
      </c>
      <c r="I29" s="10">
        <f>'fleet wts at age'!AB77</f>
        <v>0.99999827172228839</v>
      </c>
      <c r="J29" s="10">
        <f t="shared" si="1"/>
        <v>1.7282777116101045E-6</v>
      </c>
      <c r="K29" s="10">
        <f>'fleet wts at age'!AB75</f>
        <v>2.3386902287728117E-2</v>
      </c>
      <c r="L29">
        <f>'fleet wts at age'!AG27</f>
        <v>5.6690899999999997</v>
      </c>
      <c r="M29">
        <f t="shared" si="2"/>
        <v>5.59748</v>
      </c>
      <c r="P29" t="s">
        <v>1515</v>
      </c>
      <c r="R29" s="131">
        <v>14439</v>
      </c>
      <c r="S29" s="40"/>
      <c r="T29" s="40"/>
      <c r="U29" s="131"/>
    </row>
    <row r="30" spans="1:27" x14ac:dyDescent="0.35">
      <c r="A30" s="7">
        <v>26</v>
      </c>
      <c r="B30">
        <f>Reportnew!AD6359</f>
        <v>0.67455799999999999</v>
      </c>
      <c r="C30" s="10">
        <f>'fleet wts at age'!E66</f>
        <v>5.7374599999999996</v>
      </c>
      <c r="D30" s="10">
        <f>Reportnew!S3053/Reportnew!O3053</f>
        <v>0.99997385602688305</v>
      </c>
      <c r="E30" s="10">
        <f>'fleet wts at age'!AC73</f>
        <v>7.4754365207775952E-2</v>
      </c>
      <c r="F30" s="10">
        <f>'fleet wts at age'!AC74</f>
        <v>1.2992870458668862E-7</v>
      </c>
      <c r="G30">
        <f>'fleet wts at age'!AH25</f>
        <v>5.6945232214430099</v>
      </c>
      <c r="H30">
        <f>'fleet wts at age'!AH26</f>
        <v>5.7045599999999999</v>
      </c>
      <c r="I30" s="10">
        <f>'fleet wts at age'!AC77</f>
        <v>0.99999826192787</v>
      </c>
      <c r="J30" s="10">
        <f t="shared" si="1"/>
        <v>1.7380721299975477E-6</v>
      </c>
      <c r="K30" s="10">
        <f>'fleet wts at age'!AC75</f>
        <v>2.3373504863519478E-2</v>
      </c>
      <c r="L30">
        <f>'fleet wts at age'!AH27</f>
        <v>5.8028700000000004</v>
      </c>
      <c r="M30">
        <f t="shared" si="2"/>
        <v>5.7373099999999999</v>
      </c>
      <c r="P30" t="s">
        <v>1463</v>
      </c>
      <c r="R30" s="131">
        <v>10313</v>
      </c>
      <c r="S30" s="40"/>
      <c r="T30" s="40"/>
      <c r="U30" s="131"/>
    </row>
    <row r="31" spans="1:27" x14ac:dyDescent="0.35">
      <c r="A31" s="7">
        <v>27</v>
      </c>
      <c r="B31">
        <f>Reportnew!AE6359</f>
        <v>0.110733</v>
      </c>
      <c r="C31" s="10">
        <f>'fleet wts at age'!E67</f>
        <v>5.8653399999999998</v>
      </c>
      <c r="D31" s="10">
        <f>Reportnew!S3054/Reportnew!O3054</f>
        <v>0.99997613096597981</v>
      </c>
      <c r="E31" s="10">
        <f>'fleet wts at age'!AD73</f>
        <v>7.4339168698124347E-2</v>
      </c>
      <c r="F31" s="10">
        <f>'fleet wts at age'!AD74</f>
        <v>1.6232625442810889E-7</v>
      </c>
      <c r="G31">
        <f>'fleet wts at age'!AI25</f>
        <v>5.8115740010383448</v>
      </c>
      <c r="H31">
        <f>'fleet wts at age'!AI26</f>
        <v>5.8206300000000004</v>
      </c>
      <c r="I31" s="10">
        <f>'fleet wts at age'!AD77</f>
        <v>0.99999781641491536</v>
      </c>
      <c r="J31" s="10">
        <f t="shared" si="1"/>
        <v>2.1835850846363414E-6</v>
      </c>
      <c r="K31" s="10">
        <f>'fleet wts at age'!AD75</f>
        <v>2.33613356422879E-2</v>
      </c>
      <c r="L31">
        <f>'fleet wts at age'!AI27</f>
        <v>5.9249799999999997</v>
      </c>
      <c r="M31">
        <f t="shared" si="2"/>
        <v>5.8651999999999997</v>
      </c>
    </row>
    <row r="32" spans="1:27" x14ac:dyDescent="0.35">
      <c r="A32" s="7">
        <v>28</v>
      </c>
      <c r="B32">
        <f>Reportnew!AF6359</f>
        <v>0.18640799999999999</v>
      </c>
      <c r="C32" s="10">
        <f>'fleet wts at age'!E68</f>
        <v>5.98184</v>
      </c>
      <c r="D32" s="10">
        <f>Reportnew!S3055/Reportnew!O3055</f>
        <v>0.9999782675564709</v>
      </c>
      <c r="E32" s="10">
        <f>'fleet wts at age'!AE73</f>
        <v>7.3961491940063046E-2</v>
      </c>
      <c r="F32" s="10">
        <f>'fleet wts at age'!AE74</f>
        <v>1.2980003176618605E-7</v>
      </c>
      <c r="G32">
        <f>'fleet wts at age'!AJ25</f>
        <v>5.9183613872311893</v>
      </c>
      <c r="H32">
        <f>'fleet wts at age'!AJ26</f>
        <v>5.9263000000000003</v>
      </c>
      <c r="I32" s="10">
        <f>'fleet wts at age'!AE77</f>
        <v>0.99999824503534795</v>
      </c>
      <c r="J32" s="10">
        <f t="shared" si="1"/>
        <v>1.7549646520453877E-6</v>
      </c>
      <c r="K32" s="10">
        <f>'fleet wts at age'!AE75</f>
        <v>2.33503782599052E-2</v>
      </c>
      <c r="L32">
        <f>'fleet wts at age'!AJ27</f>
        <v>6.0343600000000004</v>
      </c>
      <c r="M32">
        <f t="shared" si="2"/>
        <v>5.9817099999999996</v>
      </c>
    </row>
    <row r="33" spans="1:13" x14ac:dyDescent="0.35">
      <c r="A33" s="7">
        <v>29</v>
      </c>
      <c r="B33">
        <f>Reportnew!AG6359</f>
        <v>8.1363199999999997E-2</v>
      </c>
      <c r="C33" s="10">
        <f>'fleet wts at age'!E69</f>
        <v>6.0845200000000004</v>
      </c>
      <c r="D33" s="10">
        <f>Reportnew!S3056/Reportnew!O3056</f>
        <v>0.99998192133479713</v>
      </c>
      <c r="E33" s="10">
        <f>'fleet wts at age'!AF73</f>
        <v>7.327635938691418E-2</v>
      </c>
      <c r="F33" s="10">
        <f>'fleet wts at age'!AF74</f>
        <v>1.2914853873937967E-7</v>
      </c>
      <c r="G33">
        <f>'fleet wts at age'!AK25</f>
        <v>6.0162729310344556</v>
      </c>
      <c r="H33">
        <f>'fleet wts at age'!AK26</f>
        <v>6.0229799999999996</v>
      </c>
      <c r="I33" s="10">
        <f>'fleet wts at age'!AF77</f>
        <v>0.99999823751736305</v>
      </c>
      <c r="J33" s="10">
        <f t="shared" si="1"/>
        <v>1.7624826369466717E-6</v>
      </c>
      <c r="K33" s="10">
        <f>'fleet wts at age'!AF75</f>
        <v>2.3233178131213734E-2</v>
      </c>
      <c r="L33">
        <f>'fleet wts at age'!AK27</f>
        <v>6.1324500000000004</v>
      </c>
      <c r="M33">
        <f t="shared" si="2"/>
        <v>6.0844100000000001</v>
      </c>
    </row>
    <row r="34" spans="1:13" x14ac:dyDescent="0.35">
      <c r="A34" s="7">
        <v>30</v>
      </c>
      <c r="B34">
        <f>Reportnew!AH6359</f>
        <v>0.29446</v>
      </c>
      <c r="C34" s="10">
        <f>'fleet wts at age'!E70</f>
        <v>6.3154000000000003</v>
      </c>
      <c r="D34" s="10">
        <f>Reportnew!S3057/Reportnew!O3057</f>
        <v>0.99998733255217398</v>
      </c>
      <c r="E34" s="10">
        <v>0.13500000000000001</v>
      </c>
      <c r="F34" s="10">
        <f>'fleet wts at age'!AG74</f>
        <v>6.5038849959832443E-8</v>
      </c>
      <c r="G34">
        <f>'fleet wts at age'!AL25</f>
        <v>6.2367376789519922</v>
      </c>
      <c r="H34">
        <f>'fleet wts at age'!AL26</f>
        <v>6.2406900000000007</v>
      </c>
      <c r="I34" s="10">
        <f>'fleet wts at age'!AG77</f>
        <v>0.99999911038911116</v>
      </c>
      <c r="J34" s="10">
        <f t="shared" si="1"/>
        <v>8.8961088884342843E-7</v>
      </c>
      <c r="K34" s="10">
        <f>'fleet wts at age'!AG75</f>
        <v>2.3400343506094459E-2</v>
      </c>
      <c r="L34">
        <f>'fleet wts at age'!AL27</f>
        <v>6.3527800000000001</v>
      </c>
      <c r="M34">
        <f t="shared" si="2"/>
        <v>6.3153199999999998</v>
      </c>
    </row>
    <row r="35" spans="1:13" x14ac:dyDescent="0.35">
      <c r="F35" s="10"/>
      <c r="K35" s="10"/>
    </row>
    <row r="36" spans="1:13" x14ac:dyDescent="0.35">
      <c r="I36" s="10"/>
    </row>
    <row r="38" spans="1:13" x14ac:dyDescent="0.35">
      <c r="B38" s="3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F24"/>
  <sheetViews>
    <sheetView showGridLines="0" tabSelected="1" topLeftCell="G1" zoomScaleNormal="100" workbookViewId="0">
      <selection activeCell="M31" sqref="M31"/>
    </sheetView>
  </sheetViews>
  <sheetFormatPr defaultColWidth="9.1796875" defaultRowHeight="14.5" x14ac:dyDescent="0.35"/>
  <cols>
    <col min="1" max="1" width="9.1796875" style="58"/>
    <col min="2" max="2" width="16.7265625" style="58" customWidth="1"/>
    <col min="3" max="3" width="6.81640625" style="58" customWidth="1"/>
    <col min="4" max="4" width="10.7265625" style="58" customWidth="1"/>
    <col min="5" max="9" width="9.1796875" style="58"/>
    <col min="10" max="10" width="10.1796875" style="58" bestFit="1" customWidth="1"/>
    <col min="11" max="16" width="9.1796875" style="58"/>
    <col min="17" max="17" width="11.1796875" style="58" customWidth="1"/>
    <col min="18" max="18" width="12.7265625" style="58" customWidth="1"/>
    <col min="19" max="19" width="9.1796875" style="58"/>
    <col min="20" max="21" width="9.26953125" style="58" customWidth="1"/>
    <col min="22" max="22" width="7.1796875" style="58" bestFit="1" customWidth="1"/>
    <col min="23" max="23" width="9.26953125" style="58" bestFit="1" customWidth="1"/>
    <col min="24" max="24" width="7.453125" style="58" customWidth="1"/>
    <col min="25" max="25" width="9.26953125" style="58" bestFit="1" customWidth="1"/>
    <col min="26" max="26" width="7.453125" style="58" bestFit="1" customWidth="1"/>
    <col min="27" max="27" width="11.7265625" style="58" customWidth="1"/>
    <col min="28" max="28" width="7.1796875" style="58" bestFit="1" customWidth="1"/>
    <col min="29" max="29" width="9.26953125" style="58" bestFit="1" customWidth="1"/>
    <col min="30" max="30" width="7.1796875" style="58" bestFit="1" customWidth="1"/>
    <col min="31" max="31" width="9.26953125" style="58" bestFit="1" customWidth="1"/>
    <col min="32" max="32" width="6.7265625" style="58" bestFit="1" customWidth="1"/>
    <col min="33" max="16384" width="9.1796875" style="58"/>
  </cols>
  <sheetData>
    <row r="1" spans="1:32" x14ac:dyDescent="0.35">
      <c r="AA1" s="58" t="s">
        <v>1687</v>
      </c>
    </row>
    <row r="2" spans="1:32" x14ac:dyDescent="0.35">
      <c r="F2" s="57">
        <v>2020</v>
      </c>
      <c r="H2" s="144" t="s">
        <v>1457</v>
      </c>
      <c r="I2" s="145"/>
      <c r="J2" s="145"/>
      <c r="K2" s="145"/>
      <c r="L2" s="145"/>
      <c r="M2" s="146"/>
      <c r="N2" s="144" t="s">
        <v>1458</v>
      </c>
      <c r="O2" s="145"/>
      <c r="P2" s="146"/>
      <c r="Q2" s="144" t="s">
        <v>1459</v>
      </c>
      <c r="R2" s="146"/>
      <c r="V2" s="88" t="s">
        <v>1517</v>
      </c>
      <c r="W2" s="88">
        <v>10313</v>
      </c>
      <c r="Y2" s="89" t="s">
        <v>1657</v>
      </c>
      <c r="Z2" s="132">
        <v>0.14199999999999999</v>
      </c>
      <c r="AA2" s="90">
        <f>$G$9/$W$3*Z2</f>
        <v>0.11261473977512841</v>
      </c>
      <c r="AC2" s="89" t="s">
        <v>1887</v>
      </c>
      <c r="AE2" s="58">
        <v>1946</v>
      </c>
      <c r="AF2" s="80" t="s">
        <v>8283</v>
      </c>
    </row>
    <row r="3" spans="1:32" x14ac:dyDescent="0.35">
      <c r="F3" s="59" t="s">
        <v>1441</v>
      </c>
      <c r="G3" s="59" t="s">
        <v>1350</v>
      </c>
      <c r="H3" s="60" t="s">
        <v>1349</v>
      </c>
      <c r="I3" s="59" t="s">
        <v>1445</v>
      </c>
      <c r="J3" s="61" t="s">
        <v>1460</v>
      </c>
      <c r="K3" s="59" t="s">
        <v>1349</v>
      </c>
      <c r="L3" s="59" t="s">
        <v>1445</v>
      </c>
      <c r="M3" s="59" t="s">
        <v>1586</v>
      </c>
      <c r="N3" s="60" t="s">
        <v>1349</v>
      </c>
      <c r="O3" s="59" t="s">
        <v>1445</v>
      </c>
      <c r="P3" s="61" t="s">
        <v>94</v>
      </c>
      <c r="Q3" s="62" t="s">
        <v>1461</v>
      </c>
      <c r="R3" s="63" t="s">
        <v>1655</v>
      </c>
      <c r="V3" s="89" t="s">
        <v>1656</v>
      </c>
      <c r="W3" s="89">
        <v>14439</v>
      </c>
      <c r="Y3" s="89" t="s">
        <v>1462</v>
      </c>
      <c r="Z3" s="125">
        <v>0.17130000000000001</v>
      </c>
      <c r="AA3" s="90">
        <f>$G$9/$W$3*Z3</f>
        <v>0.13585144312309505</v>
      </c>
      <c r="AE3">
        <v>1634</v>
      </c>
      <c r="AF3" s="80" t="s">
        <v>8284</v>
      </c>
    </row>
    <row r="4" spans="1:32" x14ac:dyDescent="0.35">
      <c r="F4" s="64">
        <f>'Detailed fcast_1'!O25</f>
        <v>17442.531703770794</v>
      </c>
      <c r="G4" s="64">
        <f>'Detailed fcast_1'!Q25</f>
        <v>11006.611417511258</v>
      </c>
      <c r="H4" s="65">
        <f>'Detailed fcast_1'!G3</f>
        <v>1</v>
      </c>
      <c r="I4" s="66">
        <f>'Detailed fcast_1'!I3</f>
        <v>7.6531423344441074E-2</v>
      </c>
      <c r="J4" s="67">
        <f>'Detailed fcast_1'!H25</f>
        <v>1084.2000299528911</v>
      </c>
      <c r="K4" s="66">
        <f>'Detailed fcast_1'!G4</f>
        <v>1</v>
      </c>
      <c r="L4" s="66">
        <f>'Detailed fcast_1'!I4</f>
        <v>3.764762225127886E-3</v>
      </c>
      <c r="M4" s="68">
        <f>'Detailed fcast_1'!J25</f>
        <v>115.40161562486929</v>
      </c>
      <c r="N4" s="65">
        <f>'Detailed fcast_1'!F5</f>
        <v>1.4279490360068012</v>
      </c>
      <c r="O4" s="66">
        <f>'Detailed fcast_1'!I5</f>
        <v>2.94795842034693E-2</v>
      </c>
      <c r="P4" s="67">
        <f>'Detailed fcast_1'!M25</f>
        <v>426.26045712826283</v>
      </c>
      <c r="Q4" s="69">
        <f>I4+O4+L4</f>
        <v>0.10977576977303825</v>
      </c>
      <c r="R4" s="70">
        <f>J4+P4+M4</f>
        <v>1625.8621027060233</v>
      </c>
      <c r="S4" s="80" t="s">
        <v>1881</v>
      </c>
      <c r="Y4" s="89" t="s">
        <v>1658</v>
      </c>
      <c r="Z4" s="125">
        <v>0.18149999999999999</v>
      </c>
    </row>
    <row r="5" spans="1:32" x14ac:dyDescent="0.35">
      <c r="Y5" s="89" t="s">
        <v>1659</v>
      </c>
      <c r="Z5" s="58">
        <v>0.254</v>
      </c>
    </row>
    <row r="6" spans="1:32" x14ac:dyDescent="0.35">
      <c r="B6" s="98"/>
      <c r="C6" s="98"/>
      <c r="D6" s="98"/>
    </row>
    <row r="7" spans="1:32" x14ac:dyDescent="0.35">
      <c r="B7" s="81"/>
      <c r="D7" s="143" t="s">
        <v>1765</v>
      </c>
      <c r="E7" s="143"/>
      <c r="F7" s="57">
        <v>2021</v>
      </c>
      <c r="H7" s="144" t="s">
        <v>1457</v>
      </c>
      <c r="I7" s="145"/>
      <c r="J7" s="145"/>
      <c r="K7" s="145"/>
      <c r="L7" s="145"/>
      <c r="M7" s="146"/>
      <c r="N7" s="144" t="s">
        <v>1458</v>
      </c>
      <c r="O7" s="145"/>
      <c r="P7" s="146"/>
      <c r="Q7" s="144" t="s">
        <v>1459</v>
      </c>
      <c r="R7" s="146"/>
      <c r="S7" s="149">
        <v>2022</v>
      </c>
      <c r="T7" s="150"/>
      <c r="U7" s="147">
        <v>2023</v>
      </c>
      <c r="V7" s="148"/>
      <c r="W7" s="147">
        <v>2024</v>
      </c>
      <c r="X7" s="148"/>
      <c r="Y7" s="147">
        <v>2025</v>
      </c>
      <c r="Z7" s="148"/>
      <c r="AA7" s="147">
        <v>2026</v>
      </c>
      <c r="AB7" s="148"/>
      <c r="AC7" s="147">
        <v>2027</v>
      </c>
      <c r="AD7" s="148"/>
      <c r="AE7" s="147">
        <v>2028</v>
      </c>
      <c r="AF7" s="148"/>
    </row>
    <row r="8" spans="1:32" x14ac:dyDescent="0.35">
      <c r="B8" s="81"/>
      <c r="C8" s="81"/>
      <c r="D8" s="120" t="s">
        <v>1766</v>
      </c>
      <c r="E8" s="121" t="s">
        <v>1350</v>
      </c>
      <c r="F8" s="59" t="s">
        <v>1441</v>
      </c>
      <c r="G8" s="59" t="s">
        <v>1350</v>
      </c>
      <c r="H8" s="60" t="s">
        <v>1349</v>
      </c>
      <c r="I8" s="59" t="s">
        <v>1445</v>
      </c>
      <c r="J8" s="61" t="s">
        <v>1460</v>
      </c>
      <c r="K8" s="59" t="s">
        <v>1349</v>
      </c>
      <c r="L8" s="59" t="s">
        <v>1445</v>
      </c>
      <c r="M8" s="59" t="s">
        <v>1586</v>
      </c>
      <c r="N8" s="60" t="s">
        <v>1349</v>
      </c>
      <c r="O8" s="59" t="s">
        <v>1445</v>
      </c>
      <c r="P8" s="61" t="s">
        <v>94</v>
      </c>
      <c r="Q8" s="62" t="s">
        <v>1461</v>
      </c>
      <c r="R8" s="63" t="s">
        <v>1655</v>
      </c>
      <c r="S8" s="60" t="s">
        <v>1441</v>
      </c>
      <c r="T8" s="61" t="s">
        <v>1350</v>
      </c>
      <c r="U8" s="104" t="s">
        <v>1441</v>
      </c>
      <c r="V8" s="105" t="s">
        <v>1350</v>
      </c>
      <c r="W8" s="104" t="s">
        <v>1441</v>
      </c>
      <c r="X8" s="105" t="s">
        <v>1350</v>
      </c>
      <c r="Y8" s="104" t="s">
        <v>1441</v>
      </c>
      <c r="Z8" s="105" t="s">
        <v>1350</v>
      </c>
      <c r="AA8" s="104" t="s">
        <v>1441</v>
      </c>
      <c r="AB8" s="105" t="s">
        <v>1350</v>
      </c>
      <c r="AC8" s="104" t="s">
        <v>1441</v>
      </c>
      <c r="AD8" s="105" t="s">
        <v>1350</v>
      </c>
      <c r="AE8" s="104" t="s">
        <v>1441</v>
      </c>
      <c r="AF8" s="105" t="s">
        <v>1350</v>
      </c>
    </row>
    <row r="9" spans="1:32" x14ac:dyDescent="0.35">
      <c r="A9" s="91" t="s">
        <v>1698</v>
      </c>
      <c r="B9" s="98" t="s">
        <v>1760</v>
      </c>
      <c r="C9" s="98"/>
      <c r="D9" s="122">
        <f>(R9-$AE$2)/$AE$2</f>
        <v>0.27319202203973092</v>
      </c>
      <c r="E9" s="123">
        <f>(T9-$G$9)/$G$9</f>
        <v>-5.5406919980282604E-2</v>
      </c>
      <c r="F9" s="64">
        <f>'Detailed fcast_1'!O51</f>
        <v>17139.746204585492</v>
      </c>
      <c r="G9" s="64">
        <f>'Detailed fcast_1'!Q51</f>
        <v>11451.015687416051</v>
      </c>
      <c r="H9" s="82">
        <f>'Detailed fcast_1'!G29</f>
        <v>1.5604552043166218</v>
      </c>
      <c r="I9" s="83">
        <f t="shared" ref="I9:I17" si="0">$I$4*H9</f>
        <v>0.11942385785159167</v>
      </c>
      <c r="J9" s="84">
        <f>'Detailed fcast_1'!H51</f>
        <v>1675.6209248160199</v>
      </c>
      <c r="K9" s="83">
        <f>'Detailed fcast_1'!G30</f>
        <v>1.5604552043166218</v>
      </c>
      <c r="L9" s="127">
        <f t="shared" ref="L9:L17" si="1">$L$4*K9</f>
        <v>5.8747428072154348E-3</v>
      </c>
      <c r="M9" s="85">
        <f>'Detailed fcast_1'!J51</f>
        <v>150.723402548801</v>
      </c>
      <c r="N9" s="82">
        <f>'Detailed fcast_1'!G31</f>
        <v>1.5604552043166218</v>
      </c>
      <c r="O9" s="83">
        <f>$O$4*N9</f>
        <v>4.6001570591393745E-2</v>
      </c>
      <c r="P9" s="84">
        <f>'Detailed fcast_1'!M51</f>
        <v>651.28734752449566</v>
      </c>
      <c r="Q9" s="100">
        <f t="shared" ref="Q9:Q17" si="2">I9+O9+L9</f>
        <v>0.17130017125020083</v>
      </c>
      <c r="R9" s="84">
        <f t="shared" ref="R9:R17" si="3">J9+P9+M9</f>
        <v>2477.6316748893164</v>
      </c>
      <c r="S9" s="86">
        <f>'Detailed fcast_1'!O76</f>
        <v>15891.500902326272</v>
      </c>
      <c r="T9" s="101">
        <f>'Detailed fcast_1'!Q76</f>
        <v>10816.550177530429</v>
      </c>
      <c r="U9" s="106">
        <f>'Detailed fcast_1'!O101</f>
        <v>14793.893040374625</v>
      </c>
      <c r="V9" s="107">
        <f>'Detailed fcast_1'!Q101</f>
        <v>9937.1517602315635</v>
      </c>
      <c r="W9" s="106">
        <f>'Detailed fcast_1'!O126</f>
        <v>13892.994845231764</v>
      </c>
      <c r="X9" s="107">
        <f>'Detailed fcast_1'!Q126</f>
        <v>9051.5736391365754</v>
      </c>
      <c r="Y9" s="106">
        <f>'Detailed fcast_1'!O151</f>
        <v>13207.668954605791</v>
      </c>
      <c r="Z9" s="107">
        <f>'Detailed fcast_1'!Q151</f>
        <v>8349.6904053575981</v>
      </c>
      <c r="AA9" s="106">
        <f>'Detailed fcast_1'!O176</f>
        <v>12685.78455427325</v>
      </c>
      <c r="AB9" s="107">
        <f>'Detailed fcast_1'!Q176</f>
        <v>7819.1357978217256</v>
      </c>
      <c r="AC9" s="106">
        <f>'Detailed fcast_1'!O201</f>
        <v>12321.645234447704</v>
      </c>
      <c r="AD9" s="107">
        <f>'Detailed fcast_1'!Q201</f>
        <v>7452.1217586608882</v>
      </c>
      <c r="AE9" s="106">
        <f>'Detailed fcast_1'!O226</f>
        <v>12048.540340006883</v>
      </c>
      <c r="AF9" s="108">
        <f>'Detailed fcast_1'!Q226</f>
        <v>7178.2178444338269</v>
      </c>
    </row>
    <row r="10" spans="1:32" x14ac:dyDescent="0.35">
      <c r="A10" s="91" t="s">
        <v>1699</v>
      </c>
      <c r="B10" s="98" t="s">
        <v>1761</v>
      </c>
      <c r="C10" s="98"/>
      <c r="D10" s="122">
        <f t="shared" ref="D10:D17" si="4">(R10-$AE$2)/$AE$2</f>
        <v>0.27319202203973092</v>
      </c>
      <c r="E10" s="123">
        <f t="shared" ref="E10:E16" si="5">(T10-$G$9)/$G$9</f>
        <v>-5.5406919980282604E-2</v>
      </c>
      <c r="F10" s="64"/>
      <c r="G10" s="64"/>
      <c r="H10" s="82">
        <f>'Detailed fcast_2'!G29</f>
        <v>1.5604552043166218</v>
      </c>
      <c r="I10" s="83">
        <f t="shared" si="0"/>
        <v>0.11942385785159167</v>
      </c>
      <c r="J10" s="84">
        <f>'Detailed fcast_2'!H51</f>
        <v>1675.6209248160199</v>
      </c>
      <c r="K10" s="83">
        <f>'Detailed fcast_2'!G30</f>
        <v>1.5604552043166218</v>
      </c>
      <c r="L10" s="127">
        <f t="shared" si="1"/>
        <v>5.8747428072154348E-3</v>
      </c>
      <c r="M10" s="85">
        <f>'Detailed fcast_2'!J51</f>
        <v>150.723402548801</v>
      </c>
      <c r="N10" s="82">
        <f>'Detailed fcast_2'!$G$31</f>
        <v>1.5604552043166218</v>
      </c>
      <c r="O10" s="83">
        <f t="shared" ref="O10:O17" si="6">$O$4*N10</f>
        <v>4.6001570591393745E-2</v>
      </c>
      <c r="P10" s="84">
        <f>'Detailed fcast_2'!M51</f>
        <v>651.28734752449566</v>
      </c>
      <c r="Q10" s="100">
        <f t="shared" si="2"/>
        <v>0.17130017125020083</v>
      </c>
      <c r="R10" s="84">
        <f t="shared" si="3"/>
        <v>2477.6316748893164</v>
      </c>
      <c r="S10" s="86">
        <f>'Detailed fcast_2'!O76</f>
        <v>15891.500902326272</v>
      </c>
      <c r="T10" s="101">
        <f>'Detailed fcast_2'!Q76</f>
        <v>10816.550177530429</v>
      </c>
      <c r="U10" s="106">
        <f>'Detailed fcast_2'!O101</f>
        <v>14793.893040374625</v>
      </c>
      <c r="V10" s="107">
        <f>'Detailed fcast_2'!Q101</f>
        <v>9937.1517602315635</v>
      </c>
      <c r="W10" s="106">
        <f>'Detailed fcast_2'!O126</f>
        <v>13892.994845231764</v>
      </c>
      <c r="X10" s="107">
        <f>'Detailed fcast_2'!Q126</f>
        <v>9051.5736391365754</v>
      </c>
      <c r="Y10" s="106">
        <f>'Detailed fcast_2'!O151</f>
        <v>13207.668954605791</v>
      </c>
      <c r="Z10" s="107">
        <f>'Detailed fcast_2'!Q151</f>
        <v>8349.6904053575981</v>
      </c>
      <c r="AA10" s="106">
        <f>'Detailed fcast_2'!O176</f>
        <v>12685.78455427325</v>
      </c>
      <c r="AB10" s="107">
        <f>'Detailed fcast_2'!Q176</f>
        <v>7819.1357978217256</v>
      </c>
      <c r="AC10" s="106">
        <f>'Detailed fcast_2'!O201</f>
        <v>12321.645234447704</v>
      </c>
      <c r="AD10" s="107">
        <f>'Detailed fcast_2'!Q201</f>
        <v>7452.1217586608882</v>
      </c>
      <c r="AE10" s="106">
        <f>'Detailed fcast_2'!O226</f>
        <v>12048.540340006883</v>
      </c>
      <c r="AF10" s="107">
        <f>'Detailed fcast_2'!Q226</f>
        <v>7178.2178444338269</v>
      </c>
    </row>
    <row r="11" spans="1:32" x14ac:dyDescent="0.35">
      <c r="A11" s="91" t="s">
        <v>1700</v>
      </c>
      <c r="B11" s="98" t="s">
        <v>1767</v>
      </c>
      <c r="C11" s="98"/>
      <c r="D11" s="122">
        <f t="shared" si="4"/>
        <v>6.7363817323012498E-2</v>
      </c>
      <c r="E11" s="123">
        <f t="shared" si="5"/>
        <v>-2.6692923406830382E-2</v>
      </c>
      <c r="F11" s="64"/>
      <c r="G11" s="64"/>
      <c r="H11" s="82">
        <f>'Detailed fcast_3'!G29</f>
        <v>1.29</v>
      </c>
      <c r="I11" s="83">
        <f t="shared" si="0"/>
        <v>9.8725536114328993E-2</v>
      </c>
      <c r="J11" s="84">
        <f>'Detailed fcast_3'!H51</f>
        <v>1405.338293751314</v>
      </c>
      <c r="K11" s="83">
        <f>'Detailed fcast_3'!G30</f>
        <v>1.29</v>
      </c>
      <c r="L11" s="127">
        <f t="shared" si="1"/>
        <v>4.856543270414973E-3</v>
      </c>
      <c r="M11" s="85">
        <f>'Detailed fcast_3'!J51</f>
        <v>125.79305238603717</v>
      </c>
      <c r="N11" s="82">
        <f>'Detailed fcast_3'!$G$31</f>
        <v>1.29</v>
      </c>
      <c r="O11" s="83">
        <f t="shared" si="6"/>
        <v>3.8028663622475395E-2</v>
      </c>
      <c r="P11" s="84">
        <f>'Detailed fcast_3'!M51</f>
        <v>545.9586423732311</v>
      </c>
      <c r="Q11" s="100">
        <f t="shared" si="2"/>
        <v>0.14161074300721938</v>
      </c>
      <c r="R11" s="84">
        <f t="shared" si="3"/>
        <v>2077.0899885105823</v>
      </c>
      <c r="S11" s="86">
        <f>'Detailed fcast_3'!O76</f>
        <v>16269.607249462371</v>
      </c>
      <c r="T11" s="101">
        <f>'Detailed fcast_3'!Q76</f>
        <v>11145.354602741441</v>
      </c>
      <c r="U11" s="106">
        <f>'Detailed fcast_3'!O101</f>
        <v>15449.637122148601</v>
      </c>
      <c r="V11" s="107">
        <f>'Detailed fcast_3'!Q101</f>
        <v>10528.852256840142</v>
      </c>
      <c r="W11" s="106">
        <f>'Detailed fcast_3'!O126</f>
        <v>14733.013332338483</v>
      </c>
      <c r="X11" s="107">
        <f>'Detailed fcast_3'!Q126</f>
        <v>9823.7895244235769</v>
      </c>
      <c r="Y11" s="106">
        <f>'Detailed fcast_3'!O151</f>
        <v>14162.081803998057</v>
      </c>
      <c r="Z11" s="107">
        <f>'Detailed fcast_3'!Q151</f>
        <v>9234.1422357896408</v>
      </c>
      <c r="AA11" s="106">
        <f>'Detailed fcast_3'!O176</f>
        <v>13704.601889031686</v>
      </c>
      <c r="AB11" s="107">
        <f>'Detailed fcast_3'!Q176</f>
        <v>8766.7366655466212</v>
      </c>
      <c r="AC11" s="106">
        <f>'Detailed fcast_3'!O201</f>
        <v>13377.371902159326</v>
      </c>
      <c r="AD11" s="107">
        <f>'Detailed fcast_3'!Q201</f>
        <v>8436.0782183985521</v>
      </c>
      <c r="AE11" s="106">
        <f>'Detailed fcast_3'!O226</f>
        <v>13119.203969347043</v>
      </c>
      <c r="AF11" s="107">
        <f>'Detailed fcast_3'!Q226</f>
        <v>8176.9045957278677</v>
      </c>
    </row>
    <row r="12" spans="1:32" ht="14.25" customHeight="1" x14ac:dyDescent="0.35">
      <c r="A12" s="91" t="s">
        <v>1701</v>
      </c>
      <c r="B12" s="98" t="s">
        <v>1762</v>
      </c>
      <c r="C12" s="98"/>
      <c r="D12" s="122">
        <f t="shared" si="4"/>
        <v>-1</v>
      </c>
      <c r="E12" s="123">
        <f t="shared" si="5"/>
        <v>0.12338783950184951</v>
      </c>
      <c r="F12" s="64"/>
      <c r="G12" s="64"/>
      <c r="H12" s="82">
        <f>'Detailed fcast_4'!G29</f>
        <v>0</v>
      </c>
      <c r="I12" s="83">
        <f t="shared" si="0"/>
        <v>0</v>
      </c>
      <c r="J12" s="84">
        <f>'Detailed fcast_4'!H51</f>
        <v>0</v>
      </c>
      <c r="K12" s="83">
        <f>'Detailed fcast_4'!G30</f>
        <v>0</v>
      </c>
      <c r="L12" s="127">
        <f t="shared" si="1"/>
        <v>0</v>
      </c>
      <c r="M12" s="85">
        <f>'Detailed fcast_4'!J51</f>
        <v>0</v>
      </c>
      <c r="N12" s="82">
        <f>'Detailed fcast_4'!$G$31</f>
        <v>0</v>
      </c>
      <c r="O12" s="127">
        <f t="shared" si="6"/>
        <v>0</v>
      </c>
      <c r="P12" s="84">
        <f>'Detailed fcast_4'!M51</f>
        <v>0</v>
      </c>
      <c r="Q12" s="100">
        <f t="shared" si="2"/>
        <v>0</v>
      </c>
      <c r="R12" s="84">
        <f t="shared" si="3"/>
        <v>0</v>
      </c>
      <c r="S12" s="86">
        <f>'Detailed fcast_4'!O76</f>
        <v>18238.221479954598</v>
      </c>
      <c r="T12" s="101">
        <f>'Detailed fcast_4'!Q76</f>
        <v>12863.931773188104</v>
      </c>
      <c r="U12" s="106">
        <f>'Detailed fcast_4'!O101</f>
        <v>19178.400718763358</v>
      </c>
      <c r="V12" s="107">
        <f>'Detailed fcast_4'!Q101</f>
        <v>13916.251798619627</v>
      </c>
      <c r="W12" s="106">
        <f>'Detailed fcast_4'!O126</f>
        <v>19938.058850784975</v>
      </c>
      <c r="X12" s="107">
        <f>'Detailed fcast_4'!Q126</f>
        <v>14657.5531462778</v>
      </c>
      <c r="Y12" s="106">
        <f>'Detailed fcast_4'!O151</f>
        <v>20571.972252919288</v>
      </c>
      <c r="Z12" s="107">
        <f>'Detailed fcast_4'!Q151</f>
        <v>15256.196575466969</v>
      </c>
      <c r="AA12" s="106">
        <f>'Detailed fcast_4'!O176</f>
        <v>21066.759388617673</v>
      </c>
      <c r="AB12" s="107">
        <f>'Detailed fcast_4'!Q176</f>
        <v>15731.319226977172</v>
      </c>
      <c r="AC12" s="106">
        <f>'Detailed fcast_4'!O201</f>
        <v>21522.671474381132</v>
      </c>
      <c r="AD12" s="107">
        <f>'Detailed fcast_4'!Q201</f>
        <v>16179.042553177282</v>
      </c>
      <c r="AE12" s="106">
        <f>'Detailed fcast_4'!O226</f>
        <v>21862.971698195091</v>
      </c>
      <c r="AF12" s="107">
        <f>'Detailed fcast_4'!Q226</f>
        <v>16516.266786892258</v>
      </c>
    </row>
    <row r="13" spans="1:32" x14ac:dyDescent="0.35">
      <c r="A13" s="91" t="s">
        <v>1702</v>
      </c>
      <c r="B13" s="98" t="s">
        <v>1658</v>
      </c>
      <c r="C13" s="98"/>
      <c r="D13" s="122">
        <f t="shared" si="4"/>
        <v>0.34255784441746656</v>
      </c>
      <c r="E13" s="123">
        <f t="shared" si="5"/>
        <v>-6.5065811547156266E-2</v>
      </c>
      <c r="F13" s="64"/>
      <c r="G13" s="64"/>
      <c r="H13" s="82">
        <f>'Detailed fcast_5'!$G$29</f>
        <v>1.6533719736629702</v>
      </c>
      <c r="I13" s="83">
        <f t="shared" si="0"/>
        <v>0.12653491046223486</v>
      </c>
      <c r="J13" s="84">
        <f>'Detailed fcast_5'!$H$51</f>
        <v>1766.6513344158495</v>
      </c>
      <c r="K13" s="83">
        <f>'Detailed fcast_5'!$G$30</f>
        <v>1.6533719736629702</v>
      </c>
      <c r="L13" s="129">
        <f t="shared" si="1"/>
        <v>6.2245523505314879E-3</v>
      </c>
      <c r="M13" s="85">
        <f>'Detailed fcast_5'!$J$51</f>
        <v>159.17834262752032</v>
      </c>
      <c r="N13" s="82">
        <f>'Detailed fcast_5'!$G$31</f>
        <v>1.6533719736629702</v>
      </c>
      <c r="O13" s="83">
        <f t="shared" si="6"/>
        <v>4.8740718317253753E-2</v>
      </c>
      <c r="P13" s="84">
        <f>'Detailed fcast_5'!$M$51</f>
        <v>686.78788819302019</v>
      </c>
      <c r="Q13" s="100">
        <f t="shared" si="2"/>
        <v>0.18150018113002009</v>
      </c>
      <c r="R13" s="84">
        <f t="shared" si="3"/>
        <v>2612.61756523639</v>
      </c>
      <c r="S13" s="86">
        <f>'Detailed fcast_5'!$O$76</f>
        <v>15764.195824462469</v>
      </c>
      <c r="T13" s="101">
        <f>'Detailed fcast_5'!$Q$76</f>
        <v>10705.946058675108</v>
      </c>
      <c r="U13" s="106">
        <f>'Detailed fcast_5'!$O$101</f>
        <v>14577.452402737275</v>
      </c>
      <c r="V13" s="107">
        <f>'Detailed fcast_5'!$Q$101</f>
        <v>9742.1693502601265</v>
      </c>
      <c r="W13" s="106">
        <f>'Detailed fcast_5'!$O$126</f>
        <v>13620.902757281876</v>
      </c>
      <c r="X13" s="107">
        <f>'Detailed fcast_5'!$Q$126</f>
        <v>8802.0771268155186</v>
      </c>
      <c r="Y13" s="106">
        <f>'Detailed fcast_5'!$O$151</f>
        <v>12903.738356418733</v>
      </c>
      <c r="Z13" s="107">
        <f>'Detailed fcast_5'!$Q$151</f>
        <v>8069.0236253131061</v>
      </c>
      <c r="AA13" s="106">
        <f>'Detailed fcast_5'!$O$176</f>
        <v>12366.09392121501</v>
      </c>
      <c r="AB13" s="107">
        <f>'Detailed fcast_5'!$Q$176</f>
        <v>7523.0979651035077</v>
      </c>
      <c r="AC13" s="106">
        <f>'Detailed fcast_5'!$O$201</f>
        <v>11994.473686505928</v>
      </c>
      <c r="AD13" s="107">
        <f>'Detailed fcast_5'!$Q$201</f>
        <v>7148.7707671946782</v>
      </c>
      <c r="AE13" s="106">
        <f>'Detailed fcast_5'!$O$226</f>
        <v>11720.058072543532</v>
      </c>
      <c r="AF13" s="107">
        <f>'Detailed fcast_5'!$Q$226</f>
        <v>6873.6166815486449</v>
      </c>
    </row>
    <row r="14" spans="1:32" x14ac:dyDescent="0.35">
      <c r="A14" s="91" t="s">
        <v>1703</v>
      </c>
      <c r="B14" s="98" t="s">
        <v>1659</v>
      </c>
      <c r="C14" s="98"/>
      <c r="D14" s="122">
        <f t="shared" si="4"/>
        <v>0.81384727610852825</v>
      </c>
      <c r="E14" s="123">
        <f t="shared" si="5"/>
        <v>-0.13043898741287877</v>
      </c>
      <c r="F14" s="64"/>
      <c r="G14" s="64"/>
      <c r="H14" s="82">
        <f>'Detailed fcast_6'!$G$29</f>
        <v>2.31</v>
      </c>
      <c r="I14" s="83">
        <f t="shared" si="0"/>
        <v>0.17678758792565888</v>
      </c>
      <c r="J14" s="84">
        <f>'Detailed fcast_6'!$H$51</f>
        <v>2384.3336088710676</v>
      </c>
      <c r="K14" s="83">
        <f>'Detailed fcast_6'!$G$30</f>
        <v>2.31</v>
      </c>
      <c r="L14" s="127">
        <f t="shared" si="1"/>
        <v>8.6966007400454161E-3</v>
      </c>
      <c r="M14" s="85">
        <f>'Detailed fcast_6'!$J$51</f>
        <v>217.36950041434227</v>
      </c>
      <c r="N14" s="82">
        <f>'Detailed fcast_6'!$G$31</f>
        <v>2.31</v>
      </c>
      <c r="O14" s="83">
        <f t="shared" si="6"/>
        <v>6.809783951001408E-2</v>
      </c>
      <c r="P14" s="84">
        <f>'Detailed fcast_6'!$M$51</f>
        <v>928.04369002178612</v>
      </c>
      <c r="Q14" s="100">
        <f t="shared" si="2"/>
        <v>0.2535820281757184</v>
      </c>
      <c r="R14" s="84">
        <f t="shared" si="3"/>
        <v>3529.7467993071959</v>
      </c>
      <c r="S14" s="86">
        <f>'Detailed fcast_6'!$O$76</f>
        <v>14900.933023066927</v>
      </c>
      <c r="T14" s="101">
        <f>'Detailed fcast_6'!$Q$76</f>
        <v>9957.3567963005116</v>
      </c>
      <c r="U14" s="106">
        <f>'Detailed fcast_6'!$O$101</f>
        <v>13167.152814748873</v>
      </c>
      <c r="V14" s="107">
        <f>'Detailed fcast_6'!$Q$101</f>
        <v>8476.0380060387288</v>
      </c>
      <c r="W14" s="106">
        <f>'Detailed fcast_6'!$O$126</f>
        <v>11912.346765161314</v>
      </c>
      <c r="X14" s="107">
        <f>'Detailed fcast_6'!$Q$126</f>
        <v>7243.8144575326151</v>
      </c>
      <c r="Y14" s="106">
        <f>'Detailed fcast_6'!$O$151</f>
        <v>11056.215728584226</v>
      </c>
      <c r="Z14" s="107">
        <f>'Detailed fcast_6'!$Q$151</f>
        <v>6375.6499291719047</v>
      </c>
      <c r="AA14" s="106">
        <f>'Detailed fcast_6'!$O$176</f>
        <v>10474.795420243665</v>
      </c>
      <c r="AB14" s="107">
        <f>'Detailed fcast_6'!$Q$176</f>
        <v>5788.201868981324</v>
      </c>
      <c r="AC14" s="106">
        <f>'Detailed fcast_6'!$O$201</f>
        <v>10100.942138102122</v>
      </c>
      <c r="AD14" s="107">
        <f>'Detailed fcast_6'!$Q$201</f>
        <v>5412.5716602963084</v>
      </c>
      <c r="AE14" s="106">
        <f>'Detailed fcast_6'!$O$226</f>
        <v>9850.5750844437389</v>
      </c>
      <c r="AF14" s="107">
        <f>'Detailed fcast_6'!$Q$226</f>
        <v>5161.7809388046153</v>
      </c>
    </row>
    <row r="15" spans="1:32" x14ac:dyDescent="0.35">
      <c r="A15" s="91" t="s">
        <v>1704</v>
      </c>
      <c r="B15" s="98" t="s">
        <v>1883</v>
      </c>
      <c r="C15" s="98"/>
      <c r="D15" s="122">
        <f t="shared" si="4"/>
        <v>0.58953615494012812</v>
      </c>
      <c r="E15" s="123">
        <f t="shared" si="5"/>
        <v>-9.9380411375950981E-2</v>
      </c>
      <c r="F15" s="64"/>
      <c r="G15" s="64"/>
      <c r="H15" s="82">
        <f>'Detailed fcast_7'!$G$29</f>
        <v>1.9918061678476615</v>
      </c>
      <c r="I15" s="83">
        <f t="shared" si="0"/>
        <v>0.15243576105161824</v>
      </c>
      <c r="J15" s="84">
        <f>'Detailed fcast_7'!$H$51</f>
        <v>2090.5247413153243</v>
      </c>
      <c r="K15" s="83">
        <f>'Detailed fcast_7'!$G$30</f>
        <v>1.9918061678476615</v>
      </c>
      <c r="L15" s="127">
        <f t="shared" si="1"/>
        <v>7.4986766204896095E-3</v>
      </c>
      <c r="M15" s="85">
        <f>'Detailed fcast_7'!$J$51</f>
        <v>189.50763617895205</v>
      </c>
      <c r="N15" s="82">
        <f>'Detailed fcast_7'!$G$31</f>
        <v>1.9918061678476615</v>
      </c>
      <c r="O15" s="83">
        <f t="shared" si="6"/>
        <v>5.8717617642054645E-2</v>
      </c>
      <c r="P15" s="84">
        <f>'Detailed fcast_7'!$M$51</f>
        <v>813.20498001921305</v>
      </c>
      <c r="Q15" s="100">
        <f t="shared" si="2"/>
        <v>0.21865205531416251</v>
      </c>
      <c r="R15" s="84">
        <f t="shared" si="3"/>
        <v>3093.2373575134893</v>
      </c>
      <c r="S15" s="86">
        <f>'Detailed fcast_7'!$O$76</f>
        <v>15311.43142690503</v>
      </c>
      <c r="T15" s="101">
        <f>'Detailed fcast_7'!$Q$76</f>
        <v>10313.009037728176</v>
      </c>
      <c r="U15" s="106">
        <f>'Detailed fcast_7'!$O$101</f>
        <v>13825.333163782992</v>
      </c>
      <c r="V15" s="107">
        <f>'Detailed fcast_7'!$Q$101</f>
        <v>9065.9501453488137</v>
      </c>
      <c r="W15" s="106">
        <f>'Detailed fcast_7'!$O$126</f>
        <v>12695.692257959752</v>
      </c>
      <c r="X15" s="107">
        <f>'Detailed fcast_7'!$Q$126</f>
        <v>7956.3132893675993</v>
      </c>
      <c r="Y15" s="106">
        <f>'Detailed fcast_7'!$O$151</f>
        <v>11889.970559699132</v>
      </c>
      <c r="Z15" s="107">
        <f>'Detailed fcast_7'!$Q$151</f>
        <v>7136.8625664465908</v>
      </c>
      <c r="AA15" s="106">
        <f>'Detailed fcast_7'!$O$176</f>
        <v>11316.997659624943</v>
      </c>
      <c r="AB15" s="107">
        <f>'Detailed fcast_7'!$Q$176</f>
        <v>6556.8683672780826</v>
      </c>
      <c r="AC15" s="106">
        <f>'Detailed fcast_7'!$O$201</f>
        <v>10935.09764608309</v>
      </c>
      <c r="AD15" s="107">
        <f>'Detailed fcast_7'!$Q$201</f>
        <v>6172.7908438115201</v>
      </c>
      <c r="AE15" s="106">
        <f>'Detailed fcast_7'!$O$226</f>
        <v>10667.455290510647</v>
      </c>
      <c r="AF15" s="107">
        <f>'Detailed fcast_7'!$Q$226</f>
        <v>5904.5939373296842</v>
      </c>
    </row>
    <row r="16" spans="1:32" x14ac:dyDescent="0.35">
      <c r="A16" s="94" t="s">
        <v>1705</v>
      </c>
      <c r="B16" s="98" t="s">
        <v>1884</v>
      </c>
      <c r="C16" s="112" t="s">
        <v>1885</v>
      </c>
      <c r="D16" s="122"/>
      <c r="E16" s="123">
        <f t="shared" si="5"/>
        <v>0.12338783950184951</v>
      </c>
      <c r="F16" s="64"/>
      <c r="G16" s="64"/>
      <c r="H16" s="114">
        <f>'Detailed fcast_8'!G29</f>
        <v>0</v>
      </c>
      <c r="I16" s="115">
        <f t="shared" si="0"/>
        <v>0</v>
      </c>
      <c r="J16" s="116">
        <f>'Detailed fcast_8'!H51</f>
        <v>0</v>
      </c>
      <c r="K16" s="115">
        <f>'Detailed fcast_8'!G30</f>
        <v>0</v>
      </c>
      <c r="L16" s="128">
        <f t="shared" si="1"/>
        <v>0</v>
      </c>
      <c r="M16" s="117">
        <f>'Detailed fcast_8'!J51</f>
        <v>0</v>
      </c>
      <c r="N16" s="114">
        <f>'Detailed fcast_8'!G31</f>
        <v>0</v>
      </c>
      <c r="O16" s="115">
        <f t="shared" si="6"/>
        <v>0</v>
      </c>
      <c r="P16" s="116">
        <f>'Detailed fcast_8'!M51</f>
        <v>0</v>
      </c>
      <c r="Q16" s="118">
        <f t="shared" si="2"/>
        <v>0</v>
      </c>
      <c r="R16" s="116">
        <f t="shared" si="3"/>
        <v>0</v>
      </c>
      <c r="S16" s="119">
        <f>'Detailed fcast_8'!O76</f>
        <v>18238.221479954598</v>
      </c>
      <c r="T16" s="113">
        <f>'Detailed fcast_8'!Q76</f>
        <v>12863.931773188104</v>
      </c>
      <c r="U16" s="106">
        <f>'Detailed fcast_8'!O101</f>
        <v>19178.400718763358</v>
      </c>
      <c r="V16" s="107">
        <f>'Detailed fcast_8'!Q101</f>
        <v>13916.251798619627</v>
      </c>
      <c r="W16" s="106">
        <f>'Detailed fcast_8'!O126</f>
        <v>19938.058850784975</v>
      </c>
      <c r="X16" s="107">
        <f>'Detailed fcast_8'!Q126</f>
        <v>14657.5531462778</v>
      </c>
      <c r="Y16" s="106">
        <f>'Detailed fcast_8'!O151</f>
        <v>20571.972252919288</v>
      </c>
      <c r="Z16" s="107">
        <f>'Detailed fcast_8'!Q151</f>
        <v>15256.196575466969</v>
      </c>
      <c r="AA16" s="106">
        <f>'Detailed fcast_8'!O176</f>
        <v>21066.759388617673</v>
      </c>
      <c r="AB16" s="107">
        <f>'Detailed fcast_8'!Q176</f>
        <v>15731.319226977172</v>
      </c>
      <c r="AC16" s="106">
        <f>'Detailed fcast_8'!O201</f>
        <v>21522.671474381132</v>
      </c>
      <c r="AD16" s="107">
        <f>'Detailed fcast_8'!Q201</f>
        <v>16179.042553177282</v>
      </c>
      <c r="AE16" s="106">
        <f>'Detailed fcast_8'!O226</f>
        <v>21862.971698195091</v>
      </c>
      <c r="AF16" s="108">
        <f>'Detailed fcast_8'!Q226</f>
        <v>16516.266786892258</v>
      </c>
    </row>
    <row r="17" spans="1:32" x14ac:dyDescent="0.35">
      <c r="A17" s="94" t="s">
        <v>1706</v>
      </c>
      <c r="B17" s="98" t="s">
        <v>1886</v>
      </c>
      <c r="C17" s="98"/>
      <c r="D17" s="122">
        <f t="shared" si="4"/>
        <v>-0.15999015072264228</v>
      </c>
      <c r="E17" s="130">
        <f>(T17-$G$9)/$G$9</f>
        <v>5.11380520753053E-3</v>
      </c>
      <c r="F17" s="64"/>
      <c r="G17" s="64"/>
      <c r="H17" s="82">
        <f>'Detailed fcast_9'!$G$29</f>
        <v>1</v>
      </c>
      <c r="I17" s="83">
        <f t="shared" si="0"/>
        <v>7.6531423344441074E-2</v>
      </c>
      <c r="J17" s="84">
        <f>'Detailed fcast_9'!$H$51</f>
        <v>1106.5042050580541</v>
      </c>
      <c r="K17" s="83">
        <f>'Detailed fcast_9'!$G$30</f>
        <v>1</v>
      </c>
      <c r="L17" s="127">
        <f t="shared" si="1"/>
        <v>3.764762225127886E-3</v>
      </c>
      <c r="M17" s="85">
        <f>'Detailed fcast_9'!$J$51</f>
        <v>98.521309986948822</v>
      </c>
      <c r="N17" s="82">
        <f>'Detailed fcast_9'!$G$31</f>
        <v>1</v>
      </c>
      <c r="O17" s="83">
        <f t="shared" si="6"/>
        <v>2.94795842034693E-2</v>
      </c>
      <c r="P17" s="84">
        <f>'Detailed fcast_9'!$M$51</f>
        <v>429.63365164873511</v>
      </c>
      <c r="Q17" s="100">
        <f t="shared" si="2"/>
        <v>0.10977576977303825</v>
      </c>
      <c r="R17" s="84">
        <f t="shared" si="3"/>
        <v>1634.6591666937381</v>
      </c>
      <c r="S17" s="86">
        <f>'Detailed fcast_9'!$O$76</f>
        <v>16687.85576780697</v>
      </c>
      <c r="T17" s="101">
        <f>'Detailed fcast_9'!$Q$76</f>
        <v>11509.573951069873</v>
      </c>
      <c r="U17" s="106">
        <f>'Detailed fcast_9'!$O$101</f>
        <v>16197.558754858639</v>
      </c>
      <c r="V17" s="107">
        <f>'Detailed fcast_9'!$Q$101</f>
        <v>11205.377284279321</v>
      </c>
      <c r="W17" s="106">
        <f>'Detailed fcast_9'!$O$126</f>
        <v>15719.410262318459</v>
      </c>
      <c r="X17" s="107">
        <f>'Detailed fcast_9'!$Q$126</f>
        <v>10733.936969686347</v>
      </c>
      <c r="Y17" s="106">
        <f>'Detailed fcast_9'!$O$151</f>
        <v>15312.894382476723</v>
      </c>
      <c r="Z17" s="107">
        <f>'Detailed fcast_9'!$Q$151</f>
        <v>10305.986547970215</v>
      </c>
      <c r="AA17" s="106">
        <f>'Detailed fcast_9'!$O$176</f>
        <v>14961.972167147276</v>
      </c>
      <c r="AB17" s="107">
        <f>'Detailed fcast_9'!$Q$176</f>
        <v>9943.5564415972385</v>
      </c>
      <c r="AC17" s="106">
        <f>'Detailed fcast_9'!$O$201</f>
        <v>14706.601856848169</v>
      </c>
      <c r="AD17" s="107">
        <f>'Detailed fcast_9'!$Q$201</f>
        <v>9684.0358775294771</v>
      </c>
      <c r="AE17" s="106">
        <f>'Detailed fcast_9'!$O$226</f>
        <v>14489.720365382807</v>
      </c>
      <c r="AF17" s="107">
        <f>'Detailed fcast_9'!$Q$226</f>
        <v>9465.865531684145</v>
      </c>
    </row>
    <row r="18" spans="1:32" x14ac:dyDescent="0.35">
      <c r="A18" s="93"/>
      <c r="B18" s="98"/>
      <c r="C18" s="98"/>
      <c r="D18" s="120"/>
      <c r="E18" s="123"/>
      <c r="F18" s="64"/>
      <c r="G18" s="64"/>
      <c r="H18" s="72"/>
      <c r="I18" s="72"/>
      <c r="J18" s="73"/>
      <c r="K18" s="72"/>
      <c r="L18" s="72"/>
      <c r="M18" s="73"/>
      <c r="N18" s="72"/>
      <c r="O18" s="72"/>
      <c r="P18" s="73"/>
      <c r="Q18" s="72"/>
      <c r="R18" s="73"/>
      <c r="S18" s="73"/>
      <c r="T18" s="87"/>
      <c r="U18" s="109"/>
      <c r="V18" s="110"/>
      <c r="W18" s="109"/>
      <c r="X18" s="110"/>
      <c r="Y18" s="109"/>
      <c r="Z18" s="110"/>
      <c r="AA18" s="109"/>
      <c r="AB18" s="110"/>
      <c r="AC18" s="109"/>
      <c r="AD18" s="110"/>
      <c r="AE18" s="109"/>
      <c r="AF18" s="110"/>
    </row>
    <row r="19" spans="1:32" x14ac:dyDescent="0.35">
      <c r="A19" s="93" t="s">
        <v>1687</v>
      </c>
      <c r="B19" s="81"/>
      <c r="C19" s="81"/>
      <c r="D19" s="95"/>
      <c r="E19" s="124"/>
      <c r="F19" s="57">
        <v>2021</v>
      </c>
      <c r="H19" s="144" t="s">
        <v>1457</v>
      </c>
      <c r="I19" s="145"/>
      <c r="J19" s="145"/>
      <c r="K19" s="145"/>
      <c r="L19" s="145"/>
      <c r="M19" s="146"/>
      <c r="N19" s="144" t="s">
        <v>1458</v>
      </c>
      <c r="O19" s="145"/>
      <c r="P19" s="146"/>
      <c r="Q19" s="144" t="s">
        <v>1459</v>
      </c>
      <c r="R19" s="146"/>
      <c r="S19" s="149">
        <v>2022</v>
      </c>
      <c r="T19" s="150"/>
      <c r="U19" s="147">
        <v>2023</v>
      </c>
      <c r="V19" s="148"/>
      <c r="W19" s="147">
        <v>2024</v>
      </c>
      <c r="X19" s="148"/>
      <c r="Y19" s="147">
        <v>2025</v>
      </c>
      <c r="Z19" s="148"/>
      <c r="AA19" s="147">
        <v>2026</v>
      </c>
      <c r="AB19" s="148"/>
      <c r="AC19" s="147">
        <v>2027</v>
      </c>
      <c r="AD19" s="148"/>
      <c r="AE19" s="147">
        <v>2028</v>
      </c>
      <c r="AF19" s="148"/>
    </row>
    <row r="20" spans="1:32" x14ac:dyDescent="0.35">
      <c r="A20" s="92"/>
      <c r="B20" s="81"/>
      <c r="C20" s="81"/>
      <c r="D20" s="95"/>
      <c r="E20" s="124"/>
      <c r="F20" s="59" t="s">
        <v>1441</v>
      </c>
      <c r="G20" s="59" t="s">
        <v>1350</v>
      </c>
      <c r="H20" s="60" t="s">
        <v>1349</v>
      </c>
      <c r="I20" s="59" t="s">
        <v>1445</v>
      </c>
      <c r="J20" s="61" t="s">
        <v>1460</v>
      </c>
      <c r="K20" s="59" t="s">
        <v>1349</v>
      </c>
      <c r="L20" s="59" t="s">
        <v>1445</v>
      </c>
      <c r="M20" s="59" t="s">
        <v>1586</v>
      </c>
      <c r="N20" s="60" t="s">
        <v>1349</v>
      </c>
      <c r="O20" s="59" t="s">
        <v>1445</v>
      </c>
      <c r="P20" s="61" t="s">
        <v>94</v>
      </c>
      <c r="Q20" s="62" t="s">
        <v>1461</v>
      </c>
      <c r="R20" s="63" t="s">
        <v>1655</v>
      </c>
      <c r="S20" s="60" t="s">
        <v>1441</v>
      </c>
      <c r="T20" s="61" t="s">
        <v>1350</v>
      </c>
      <c r="U20" s="104" t="s">
        <v>1441</v>
      </c>
      <c r="V20" s="105" t="s">
        <v>1350</v>
      </c>
      <c r="W20" s="104" t="s">
        <v>1441</v>
      </c>
      <c r="X20" s="105" t="s">
        <v>1350</v>
      </c>
      <c r="Y20" s="104" t="s">
        <v>1441</v>
      </c>
      <c r="Z20" s="105" t="s">
        <v>1350</v>
      </c>
      <c r="AA20" s="104" t="s">
        <v>1441</v>
      </c>
      <c r="AB20" s="105" t="s">
        <v>1350</v>
      </c>
      <c r="AC20" s="104" t="s">
        <v>1441</v>
      </c>
      <c r="AD20" s="105" t="s">
        <v>1350</v>
      </c>
      <c r="AE20" s="104" t="s">
        <v>1441</v>
      </c>
      <c r="AF20" s="105" t="s">
        <v>1350</v>
      </c>
    </row>
    <row r="21" spans="1:32" x14ac:dyDescent="0.35">
      <c r="A21" s="91" t="s">
        <v>1707</v>
      </c>
      <c r="B21" s="98" t="s">
        <v>1760</v>
      </c>
      <c r="C21" s="98"/>
      <c r="D21" s="126">
        <f t="shared" ref="D21:D22" si="7">(R21-$AE$2)/$AE$2</f>
        <v>2.7799658262251413E-2</v>
      </c>
      <c r="E21" s="123">
        <f>(T21-$G$9)/$G$9</f>
        <v>-2.1164582891389772E-2</v>
      </c>
      <c r="F21" s="64">
        <f>'Detailed fcast_10'!$O$51</f>
        <v>17139.746204585492</v>
      </c>
      <c r="G21" s="64">
        <f>'Detailed fcast_10'!$Q$51</f>
        <v>11451.015687416051</v>
      </c>
      <c r="H21" s="82">
        <f>'Detailed fcast_10'!$G$29</f>
        <v>1.2388890579513168</v>
      </c>
      <c r="I21" s="83">
        <f>$I$4*H21</f>
        <v>9.4813942970868009E-2</v>
      </c>
      <c r="J21" s="84">
        <f>'Detailed fcast_10'!$H$51</f>
        <v>1353.3563115041493</v>
      </c>
      <c r="K21" s="83">
        <f>'Detailed fcast_10'!$G$30</f>
        <v>1.2388890579513168</v>
      </c>
      <c r="L21" s="127">
        <f>$L$4*K21</f>
        <v>4.6641227264993899E-3</v>
      </c>
      <c r="M21" s="85">
        <f>'Detailed fcast_10'!$J$51</f>
        <v>121.02747565494779</v>
      </c>
      <c r="N21" s="82">
        <f>'Detailed fcast_10'!$G$31</f>
        <v>1.2388890579513168</v>
      </c>
      <c r="O21" s="83">
        <f>$O$4*N21</f>
        <v>3.6521934302632598E-2</v>
      </c>
      <c r="P21" s="84">
        <f>'Detailed fcast_10'!$M$51</f>
        <v>525.71434781924415</v>
      </c>
      <c r="Q21" s="100">
        <f t="shared" ref="Q21:R23" si="8">I21+O21+L21</f>
        <v>0.13599999999999998</v>
      </c>
      <c r="R21" s="103">
        <f t="shared" si="8"/>
        <v>2000.0981349783412</v>
      </c>
      <c r="S21" s="102">
        <f>'Detailed fcast_10'!$O$76</f>
        <v>16342.346375856756</v>
      </c>
      <c r="T21" s="101">
        <f>'Detailed fcast_10'!$Q$76</f>
        <v>11208.659716709129</v>
      </c>
      <c r="U21" s="106">
        <f>'Detailed fcast_10'!$O$101</f>
        <v>15578.005802892229</v>
      </c>
      <c r="V21" s="107">
        <f>'Detailed fcast_10'!$Q$101</f>
        <v>10644.846297490867</v>
      </c>
      <c r="W21" s="106">
        <f>'Detailed fcast_10'!$O$126</f>
        <v>14900.185439075382</v>
      </c>
      <c r="X21" s="107">
        <f>'Detailed fcast_10'!$Q$126</f>
        <v>9977.7965630416693</v>
      </c>
      <c r="Y21" s="106">
        <f>'Detailed fcast_10'!$O$151</f>
        <v>14354.865621123294</v>
      </c>
      <c r="Z21" s="107">
        <f>'Detailed fcast_10'!$Q$151</f>
        <v>9413.3142145161455</v>
      </c>
      <c r="AA21" s="106">
        <f>'Detailed fcast_10'!$O$176</f>
        <v>13913.07501969554</v>
      </c>
      <c r="AB21" s="107">
        <f>'Detailed fcast_10'!$Q$176</f>
        <v>8961.3381114953681</v>
      </c>
      <c r="AC21" s="106">
        <f>'Detailed fcast_10'!$O$201</f>
        <v>13595.789536826765</v>
      </c>
      <c r="AD21" s="107">
        <f>'Detailed fcast_10'!$Q$201</f>
        <v>8640.5073685429561</v>
      </c>
      <c r="AE21" s="106">
        <f>'Detailed fcast_10'!$O$226</f>
        <v>13342.71457057684</v>
      </c>
      <c r="AF21" s="107">
        <f>'Detailed fcast_10'!$Q$226</f>
        <v>8386.3818872501834</v>
      </c>
    </row>
    <row r="22" spans="1:32" x14ac:dyDescent="0.35">
      <c r="A22" s="91" t="s">
        <v>1708</v>
      </c>
      <c r="B22" s="98" t="s">
        <v>1761</v>
      </c>
      <c r="C22" s="98"/>
      <c r="D22" s="126">
        <f t="shared" si="7"/>
        <v>2.7799658262251413E-2</v>
      </c>
      <c r="E22" s="123">
        <f>(T22-$G$9)/$G$9</f>
        <v>-2.1164582891389772E-2</v>
      </c>
      <c r="F22" s="64"/>
      <c r="G22" s="64"/>
      <c r="H22" s="82">
        <f>'Detailed fcast_11'!$G$29</f>
        <v>1.2388890579513168</v>
      </c>
      <c r="I22" s="83">
        <f>$I$4*H22</f>
        <v>9.4813942970868009E-2</v>
      </c>
      <c r="J22" s="84">
        <f>'Detailed fcast_11'!$H$51</f>
        <v>1353.3563115041493</v>
      </c>
      <c r="K22" s="83">
        <f>'Detailed fcast_11'!$G$30</f>
        <v>1.2388890579513168</v>
      </c>
      <c r="L22" s="127">
        <f>$L$4*K22</f>
        <v>4.6641227264993899E-3</v>
      </c>
      <c r="M22" s="85">
        <f>'Detailed fcast_11'!$J$51</f>
        <v>121.02747565494779</v>
      </c>
      <c r="N22" s="82">
        <f>'Detailed fcast_11'!$G$31</f>
        <v>1.2388890579513168</v>
      </c>
      <c r="O22" s="83">
        <f>$O$4*N22</f>
        <v>3.6521934302632598E-2</v>
      </c>
      <c r="P22" s="84">
        <f>'Detailed fcast_11'!$M$51</f>
        <v>525.71434781924415</v>
      </c>
      <c r="Q22" s="100">
        <f t="shared" si="8"/>
        <v>0.13599999999999998</v>
      </c>
      <c r="R22" s="103">
        <f t="shared" si="8"/>
        <v>2000.0981349783412</v>
      </c>
      <c r="S22" s="102">
        <f>'Detailed fcast_11'!$O$76</f>
        <v>16342.346375856756</v>
      </c>
      <c r="T22" s="101">
        <f>'Detailed fcast_11'!$Q$76</f>
        <v>11208.659716709129</v>
      </c>
      <c r="U22" s="106">
        <f>'Detailed fcast_11'!$O$101</f>
        <v>15578.005802892229</v>
      </c>
      <c r="V22" s="107">
        <f>'Detailed fcast_11'!$Q$101</f>
        <v>10644.846297490867</v>
      </c>
      <c r="W22" s="106">
        <f>'Detailed fcast_11'!$O$126</f>
        <v>14900.185439075382</v>
      </c>
      <c r="X22" s="107">
        <f>'Detailed fcast_11'!$Q$126</f>
        <v>9977.7965630416693</v>
      </c>
      <c r="Y22" s="106">
        <f>'Detailed fcast_11'!$O$151</f>
        <v>14354.865621123294</v>
      </c>
      <c r="Z22" s="107">
        <f>'Detailed fcast_11'!$Q$151</f>
        <v>9413.3142145161455</v>
      </c>
      <c r="AA22" s="106">
        <f>'Detailed fcast_11'!$O$176</f>
        <v>13913.07501969554</v>
      </c>
      <c r="AB22" s="107">
        <f>'Detailed fcast_11'!$Q$176</f>
        <v>8961.3381114953681</v>
      </c>
      <c r="AC22" s="106">
        <f>'Detailed fcast_11'!$O$201</f>
        <v>13595.789536826765</v>
      </c>
      <c r="AD22" s="107">
        <f>'Detailed fcast_11'!$Q$201</f>
        <v>8640.5073685429561</v>
      </c>
      <c r="AE22" s="106">
        <f>'Detailed fcast_11'!$O$226</f>
        <v>13342.71457057684</v>
      </c>
      <c r="AF22" s="107">
        <f>'Detailed fcast_11'!$Q$226</f>
        <v>8386.3818872501834</v>
      </c>
    </row>
    <row r="23" spans="1:32" x14ac:dyDescent="0.35">
      <c r="A23" s="94" t="s">
        <v>1709</v>
      </c>
      <c r="B23" s="98" t="s">
        <v>1769</v>
      </c>
      <c r="C23" s="98"/>
      <c r="D23" s="126">
        <f>(R23-$AE$2)/$AE$2</f>
        <v>-0.13664424364942548</v>
      </c>
      <c r="E23" s="130">
        <f>(T23-$G$9)/$G$9</f>
        <v>1.8434901858739225E-3</v>
      </c>
      <c r="F23" s="64"/>
      <c r="G23" s="64"/>
      <c r="H23" s="82">
        <f>'Detailed fcast_12'!$G$29</f>
        <v>1.0293710555036677</v>
      </c>
      <c r="I23" s="83">
        <f>$I$4*H23</f>
        <v>7.8779232027265347E-2</v>
      </c>
      <c r="J23" s="84">
        <f>'Detailed fcast_12'!$H$51</f>
        <v>1137.2034863222764</v>
      </c>
      <c r="K23" s="83">
        <f>'Detailed fcast_12'!$G$30</f>
        <v>1.0293710555036677</v>
      </c>
      <c r="L23" s="127">
        <f>$L$4*K23</f>
        <v>3.8753372654002287E-3</v>
      </c>
      <c r="M23" s="85">
        <f>'Detailed fcast_12'!$J$51</f>
        <v>101.30918815175242</v>
      </c>
      <c r="N23" s="82">
        <f>'Detailed fcast_12'!$G$31</f>
        <v>1.0293710555036677</v>
      </c>
      <c r="O23" s="83">
        <f>$O$4*N23</f>
        <v>3.0345430707334444E-2</v>
      </c>
      <c r="P23" s="84">
        <f>'Detailed fcast_12'!$M$51</f>
        <v>441.57762738418933</v>
      </c>
      <c r="Q23" s="100">
        <f t="shared" si="8"/>
        <v>0.11300000000000002</v>
      </c>
      <c r="R23" s="103">
        <f t="shared" si="8"/>
        <v>1680.090301858218</v>
      </c>
      <c r="S23" s="102">
        <f>'Detailed fcast_12'!$O$76</f>
        <v>16644.879549071018</v>
      </c>
      <c r="T23" s="101">
        <f>'Detailed fcast_12'!$Q$76</f>
        <v>11472.125522454091</v>
      </c>
      <c r="U23" s="106">
        <f>'Detailed fcast_12'!$O$101</f>
        <v>16119.612281666045</v>
      </c>
      <c r="V23" s="107">
        <f>'Detailed fcast_12'!$Q$101</f>
        <v>11134.794271258877</v>
      </c>
      <c r="W23" s="106">
        <f>'Detailed fcast_12'!$O$126</f>
        <v>15615.221247719755</v>
      </c>
      <c r="X23" s="107">
        <f>'Detailed fcast_12'!$Q$126</f>
        <v>10637.644914257829</v>
      </c>
      <c r="Y23" s="106">
        <f>'Detailed fcast_12'!$O$151</f>
        <v>15189.842317337641</v>
      </c>
      <c r="Z23" s="107">
        <f>'Detailed fcast_12'!$Q$151</f>
        <v>10191.128003254757</v>
      </c>
      <c r="AA23" s="106">
        <f>'Detailed fcast_12'!$O$176</f>
        <v>14826.066508393071</v>
      </c>
      <c r="AB23" s="107">
        <f>'Detailed fcast_12'!$Q$176</f>
        <v>9816.0170454818835</v>
      </c>
      <c r="AC23" s="106">
        <f>'Detailed fcast_12'!$O$201</f>
        <v>14561.576419417603</v>
      </c>
      <c r="AD23" s="107">
        <f>'Detailed fcast_12'!$Q$201</f>
        <v>9547.4566940155873</v>
      </c>
      <c r="AE23" s="106">
        <f>'Detailed fcast_12'!$O$226</f>
        <v>14339.00957724436</v>
      </c>
      <c r="AF23" s="108">
        <f>'Detailed fcast_12'!$Q$226</f>
        <v>9323.633072568542</v>
      </c>
    </row>
    <row r="24" spans="1:32" x14ac:dyDescent="0.35">
      <c r="A24" s="93"/>
      <c r="B24" s="98"/>
      <c r="C24" s="98"/>
      <c r="D24" s="98"/>
      <c r="E24" s="71"/>
      <c r="F24" s="64"/>
      <c r="G24" s="64"/>
      <c r="H24" s="72"/>
      <c r="I24" s="72"/>
      <c r="J24" s="73"/>
      <c r="K24" s="72"/>
      <c r="L24" s="72"/>
      <c r="M24" s="73"/>
      <c r="N24" s="72"/>
      <c r="O24" s="72"/>
      <c r="P24" s="73"/>
      <c r="Q24" s="72"/>
      <c r="R24" s="73"/>
      <c r="S24" s="73"/>
      <c r="T24" s="87"/>
      <c r="U24" s="73"/>
      <c r="V24" s="87"/>
      <c r="W24" s="73"/>
      <c r="X24" s="87"/>
      <c r="Y24" s="73"/>
      <c r="Z24" s="87"/>
      <c r="AA24" s="73"/>
      <c r="AB24" s="87"/>
      <c r="AC24" s="73"/>
      <c r="AD24" s="87"/>
      <c r="AE24" s="73"/>
      <c r="AF24" s="87"/>
    </row>
  </sheetData>
  <mergeCells count="24">
    <mergeCell ref="N2:P2"/>
    <mergeCell ref="Q2:R2"/>
    <mergeCell ref="N7:P7"/>
    <mergeCell ref="Q7:R7"/>
    <mergeCell ref="H2:M2"/>
    <mergeCell ref="H7:M7"/>
    <mergeCell ref="Y19:Z19"/>
    <mergeCell ref="AA19:AB19"/>
    <mergeCell ref="AC19:AD19"/>
    <mergeCell ref="AE19:AF19"/>
    <mergeCell ref="W7:X7"/>
    <mergeCell ref="Y7:Z7"/>
    <mergeCell ref="AA7:AB7"/>
    <mergeCell ref="AC7:AD7"/>
    <mergeCell ref="AE7:AF7"/>
    <mergeCell ref="D7:E7"/>
    <mergeCell ref="H19:M19"/>
    <mergeCell ref="N19:P19"/>
    <mergeCell ref="Q19:R19"/>
    <mergeCell ref="W19:X19"/>
    <mergeCell ref="U19:V19"/>
    <mergeCell ref="S19:T19"/>
    <mergeCell ref="U7:V7"/>
    <mergeCell ref="S7:T7"/>
  </mergeCells>
  <conditionalFormatting sqref="T9">
    <cfRule type="expression" dxfId="169" priority="753">
      <formula>"&gt;9617.999"</formula>
    </cfRule>
    <cfRule type="expression" dxfId="168" priority="754">
      <formula>"&gt;$U$2"</formula>
    </cfRule>
  </conditionalFormatting>
  <conditionalFormatting sqref="V9">
    <cfRule type="expression" dxfId="167" priority="751">
      <formula>"&gt;9617.999"</formula>
    </cfRule>
    <cfRule type="expression" dxfId="166" priority="752">
      <formula>"&gt;$U$2"</formula>
    </cfRule>
  </conditionalFormatting>
  <conditionalFormatting sqref="X9">
    <cfRule type="expression" dxfId="165" priority="749">
      <formula>"&gt;9617.999"</formula>
    </cfRule>
    <cfRule type="expression" dxfId="164" priority="750">
      <formula>"&gt;$U$2"</formula>
    </cfRule>
  </conditionalFormatting>
  <conditionalFormatting sqref="Z9">
    <cfRule type="expression" dxfId="163" priority="747">
      <formula>"&gt;9617.999"</formula>
    </cfRule>
    <cfRule type="expression" dxfId="162" priority="748">
      <formula>"&gt;$U$2"</formula>
    </cfRule>
  </conditionalFormatting>
  <conditionalFormatting sqref="AB9">
    <cfRule type="expression" dxfId="161" priority="745">
      <formula>"&gt;9617.999"</formula>
    </cfRule>
    <cfRule type="expression" dxfId="160" priority="746">
      <formula>"&gt;$U$2"</formula>
    </cfRule>
  </conditionalFormatting>
  <conditionalFormatting sqref="AD9">
    <cfRule type="expression" dxfId="159" priority="743">
      <formula>"&gt;9617.999"</formula>
    </cfRule>
    <cfRule type="expression" dxfId="158" priority="744">
      <formula>"&gt;$U$2"</formula>
    </cfRule>
  </conditionalFormatting>
  <conditionalFormatting sqref="AF9">
    <cfRule type="expression" dxfId="157" priority="741">
      <formula>"&gt;9617.999"</formula>
    </cfRule>
    <cfRule type="expression" dxfId="156" priority="742">
      <formula>"&gt;$U$2"</formula>
    </cfRule>
  </conditionalFormatting>
  <conditionalFormatting sqref="V10">
    <cfRule type="expression" dxfId="155" priority="739">
      <formula>"&gt;9617.999"</formula>
    </cfRule>
    <cfRule type="expression" dxfId="154" priority="740">
      <formula>"&gt;$U$2"</formula>
    </cfRule>
  </conditionalFormatting>
  <conditionalFormatting sqref="X10">
    <cfRule type="expression" dxfId="153" priority="737">
      <formula>"&gt;9617.999"</formula>
    </cfRule>
    <cfRule type="expression" dxfId="152" priority="738">
      <formula>"&gt;$U$2"</formula>
    </cfRule>
  </conditionalFormatting>
  <conditionalFormatting sqref="Z10">
    <cfRule type="expression" dxfId="151" priority="735">
      <formula>"&gt;9617.999"</formula>
    </cfRule>
    <cfRule type="expression" dxfId="150" priority="736">
      <formula>"&gt;$U$2"</formula>
    </cfRule>
  </conditionalFormatting>
  <conditionalFormatting sqref="AB10">
    <cfRule type="expression" dxfId="149" priority="733">
      <formula>"&gt;9617.999"</formula>
    </cfRule>
    <cfRule type="expression" dxfId="148" priority="734">
      <formula>"&gt;$U$2"</formula>
    </cfRule>
  </conditionalFormatting>
  <conditionalFormatting sqref="AD10">
    <cfRule type="expression" dxfId="147" priority="731">
      <formula>"&gt;9617.999"</formula>
    </cfRule>
    <cfRule type="expression" dxfId="146" priority="732">
      <formula>"&gt;$U$2"</formula>
    </cfRule>
  </conditionalFormatting>
  <conditionalFormatting sqref="AF10">
    <cfRule type="expression" dxfId="145" priority="729">
      <formula>"&gt;9617.999"</formula>
    </cfRule>
    <cfRule type="expression" dxfId="144" priority="730">
      <formula>"&gt;$U$2"</formula>
    </cfRule>
  </conditionalFormatting>
  <conditionalFormatting sqref="V12">
    <cfRule type="expression" dxfId="143" priority="691">
      <formula>"&gt;9617.999"</formula>
    </cfRule>
    <cfRule type="expression" dxfId="142" priority="692">
      <formula>"&gt;$U$2"</formula>
    </cfRule>
  </conditionalFormatting>
  <conditionalFormatting sqref="X12">
    <cfRule type="expression" dxfId="141" priority="689">
      <formula>"&gt;9617.999"</formula>
    </cfRule>
    <cfRule type="expression" dxfId="140" priority="690">
      <formula>"&gt;$U$2"</formula>
    </cfRule>
  </conditionalFormatting>
  <conditionalFormatting sqref="Z12">
    <cfRule type="expression" dxfId="139" priority="687">
      <formula>"&gt;9617.999"</formula>
    </cfRule>
    <cfRule type="expression" dxfId="138" priority="688">
      <formula>"&gt;$U$2"</formula>
    </cfRule>
  </conditionalFormatting>
  <conditionalFormatting sqref="AB12">
    <cfRule type="expression" dxfId="137" priority="685">
      <formula>"&gt;9617.999"</formula>
    </cfRule>
    <cfRule type="expression" dxfId="136" priority="686">
      <formula>"&gt;$U$2"</formula>
    </cfRule>
  </conditionalFormatting>
  <conditionalFormatting sqref="AD12">
    <cfRule type="expression" dxfId="135" priority="683">
      <formula>"&gt;9617.999"</formula>
    </cfRule>
    <cfRule type="expression" dxfId="134" priority="684">
      <formula>"&gt;$U$2"</formula>
    </cfRule>
  </conditionalFormatting>
  <conditionalFormatting sqref="AF12">
    <cfRule type="expression" dxfId="133" priority="681">
      <formula>"&gt;9617.999"</formula>
    </cfRule>
    <cfRule type="expression" dxfId="132" priority="682">
      <formula>"&gt;$U$2"</formula>
    </cfRule>
  </conditionalFormatting>
  <conditionalFormatting sqref="V11">
    <cfRule type="expression" dxfId="131" priority="703">
      <formula>"&gt;9617.999"</formula>
    </cfRule>
    <cfRule type="expression" dxfId="130" priority="704">
      <formula>"&gt;$U$2"</formula>
    </cfRule>
  </conditionalFormatting>
  <conditionalFormatting sqref="X11">
    <cfRule type="expression" dxfId="129" priority="701">
      <formula>"&gt;9617.999"</formula>
    </cfRule>
    <cfRule type="expression" dxfId="128" priority="702">
      <formula>"&gt;$U$2"</formula>
    </cfRule>
  </conditionalFormatting>
  <conditionalFormatting sqref="Z11">
    <cfRule type="expression" dxfId="127" priority="699">
      <formula>"&gt;9617.999"</formula>
    </cfRule>
    <cfRule type="expression" dxfId="126" priority="700">
      <formula>"&gt;$U$2"</formula>
    </cfRule>
  </conditionalFormatting>
  <conditionalFormatting sqref="AB11">
    <cfRule type="expression" dxfId="125" priority="697">
      <formula>"&gt;9617.999"</formula>
    </cfRule>
    <cfRule type="expression" dxfId="124" priority="698">
      <formula>"&gt;$U$2"</formula>
    </cfRule>
  </conditionalFormatting>
  <conditionalFormatting sqref="AD11">
    <cfRule type="expression" dxfId="123" priority="695">
      <formula>"&gt;9617.999"</formula>
    </cfRule>
    <cfRule type="expression" dxfId="122" priority="696">
      <formula>"&gt;$U$2"</formula>
    </cfRule>
  </conditionalFormatting>
  <conditionalFormatting sqref="AF11">
    <cfRule type="expression" dxfId="121" priority="693">
      <formula>"&gt;9617.999"</formula>
    </cfRule>
    <cfRule type="expression" dxfId="120" priority="694">
      <formula>"&gt;$U$2"</formula>
    </cfRule>
  </conditionalFormatting>
  <conditionalFormatting sqref="V16">
    <cfRule type="expression" dxfId="119" priority="679">
      <formula>"&gt;9617.999"</formula>
    </cfRule>
    <cfRule type="expression" dxfId="118" priority="680">
      <formula>"&gt;$U$2"</formula>
    </cfRule>
  </conditionalFormatting>
  <conditionalFormatting sqref="X16">
    <cfRule type="expression" dxfId="117" priority="677">
      <formula>"&gt;9617.999"</formula>
    </cfRule>
    <cfRule type="expression" dxfId="116" priority="678">
      <formula>"&gt;$U$2"</formula>
    </cfRule>
  </conditionalFormatting>
  <conditionalFormatting sqref="Z16">
    <cfRule type="expression" dxfId="115" priority="675">
      <formula>"&gt;9617.999"</formula>
    </cfRule>
    <cfRule type="expression" dxfId="114" priority="676">
      <formula>"&gt;$U$2"</formula>
    </cfRule>
  </conditionalFormatting>
  <conditionalFormatting sqref="AB16">
    <cfRule type="expression" dxfId="113" priority="673">
      <formula>"&gt;9617.999"</formula>
    </cfRule>
    <cfRule type="expression" dxfId="112" priority="674">
      <formula>"&gt;$U$2"</formula>
    </cfRule>
  </conditionalFormatting>
  <conditionalFormatting sqref="AD16">
    <cfRule type="expression" dxfId="111" priority="671">
      <formula>"&gt;9617.999"</formula>
    </cfRule>
    <cfRule type="expression" dxfId="110" priority="672">
      <formula>"&gt;$U$2"</formula>
    </cfRule>
  </conditionalFormatting>
  <conditionalFormatting sqref="AF16">
    <cfRule type="expression" dxfId="109" priority="669">
      <formula>"&gt;9617.999"</formula>
    </cfRule>
    <cfRule type="expression" dxfId="108" priority="670">
      <formula>"&gt;$U$2"</formula>
    </cfRule>
  </conditionalFormatting>
  <conditionalFormatting sqref="Z13">
    <cfRule type="expression" dxfId="107" priority="447">
      <formula>"&gt;9617.999"</formula>
    </cfRule>
    <cfRule type="expression" dxfId="106" priority="448">
      <formula>"&gt;$U$2"</formula>
    </cfRule>
  </conditionalFormatting>
  <conditionalFormatting sqref="AB13">
    <cfRule type="expression" dxfId="105" priority="445">
      <formula>"&gt;9617.999"</formula>
    </cfRule>
    <cfRule type="expression" dxfId="104" priority="446">
      <formula>"&gt;$U$2"</formula>
    </cfRule>
  </conditionalFormatting>
  <conditionalFormatting sqref="AD13">
    <cfRule type="expression" dxfId="103" priority="443">
      <formula>"&gt;9617.999"</formula>
    </cfRule>
    <cfRule type="expression" dxfId="102" priority="444">
      <formula>"&gt;$U$2"</formula>
    </cfRule>
  </conditionalFormatting>
  <conditionalFormatting sqref="AF13">
    <cfRule type="expression" dxfId="101" priority="441">
      <formula>"&gt;9617.999"</formula>
    </cfRule>
    <cfRule type="expression" dxfId="100" priority="442">
      <formula>"&gt;$U$2"</formula>
    </cfRule>
  </conditionalFormatting>
  <conditionalFormatting sqref="V14">
    <cfRule type="expression" dxfId="99" priority="427">
      <formula>"&gt;9617.999"</formula>
    </cfRule>
    <cfRule type="expression" dxfId="98" priority="428">
      <formula>"&gt;$U$2"</formula>
    </cfRule>
  </conditionalFormatting>
  <conditionalFormatting sqref="X14">
    <cfRule type="expression" dxfId="97" priority="425">
      <formula>"&gt;9617.999"</formula>
    </cfRule>
    <cfRule type="expression" dxfId="96" priority="426">
      <formula>"&gt;$U$2"</formula>
    </cfRule>
  </conditionalFormatting>
  <conditionalFormatting sqref="V17">
    <cfRule type="expression" dxfId="95" priority="523">
      <formula>"&gt;9617.999"</formula>
    </cfRule>
    <cfRule type="expression" dxfId="94" priority="524">
      <formula>"&gt;$U$2"</formula>
    </cfRule>
  </conditionalFormatting>
  <conditionalFormatting sqref="X17">
    <cfRule type="expression" dxfId="93" priority="521">
      <formula>"&gt;9617.999"</formula>
    </cfRule>
    <cfRule type="expression" dxfId="92" priority="522">
      <formula>"&gt;$U$2"</formula>
    </cfRule>
  </conditionalFormatting>
  <conditionalFormatting sqref="Z15">
    <cfRule type="expression" dxfId="91" priority="399">
      <formula>"&gt;9617.999"</formula>
    </cfRule>
    <cfRule type="expression" dxfId="90" priority="400">
      <formula>"&gt;$U$2"</formula>
    </cfRule>
  </conditionalFormatting>
  <conditionalFormatting sqref="AB15">
    <cfRule type="expression" dxfId="89" priority="397">
      <formula>"&gt;9617.999"</formula>
    </cfRule>
    <cfRule type="expression" dxfId="88" priority="398">
      <formula>"&gt;$U$2"</formula>
    </cfRule>
  </conditionalFormatting>
  <conditionalFormatting sqref="AD15">
    <cfRule type="expression" dxfId="87" priority="395">
      <formula>"&gt;9617.999"</formula>
    </cfRule>
    <cfRule type="expression" dxfId="86" priority="396">
      <formula>"&gt;$U$2"</formula>
    </cfRule>
  </conditionalFormatting>
  <conditionalFormatting sqref="AF15">
    <cfRule type="expression" dxfId="85" priority="393">
      <formula>"&gt;9617.999"</formula>
    </cfRule>
    <cfRule type="expression" dxfId="84" priority="394">
      <formula>"&gt;$U$2"</formula>
    </cfRule>
  </conditionalFormatting>
  <conditionalFormatting sqref="V18">
    <cfRule type="expression" dxfId="83" priority="511">
      <formula>"&gt;9617.999"</formula>
    </cfRule>
    <cfRule type="expression" dxfId="82" priority="512">
      <formula>"&gt;$U$2"</formula>
    </cfRule>
  </conditionalFormatting>
  <conditionalFormatting sqref="X18">
    <cfRule type="expression" dxfId="81" priority="509">
      <formula>"&gt;9617.999"</formula>
    </cfRule>
    <cfRule type="expression" dxfId="80" priority="510">
      <formula>"&gt;$U$2"</formula>
    </cfRule>
  </conditionalFormatting>
  <conditionalFormatting sqref="Z18">
    <cfRule type="expression" dxfId="79" priority="507">
      <formula>"&gt;9617.999"</formula>
    </cfRule>
    <cfRule type="expression" dxfId="78" priority="508">
      <formula>"&gt;$U$2"</formula>
    </cfRule>
  </conditionalFormatting>
  <conditionalFormatting sqref="AB18">
    <cfRule type="expression" dxfId="77" priority="505">
      <formula>"&gt;9617.999"</formula>
    </cfRule>
    <cfRule type="expression" dxfId="76" priority="506">
      <formula>"&gt;$U$2"</formula>
    </cfRule>
  </conditionalFormatting>
  <conditionalFormatting sqref="AD18">
    <cfRule type="expression" dxfId="75" priority="503">
      <formula>"&gt;9617.999"</formula>
    </cfRule>
    <cfRule type="expression" dxfId="74" priority="504">
      <formula>"&gt;$U$2"</formula>
    </cfRule>
  </conditionalFormatting>
  <conditionalFormatting sqref="AF18">
    <cfRule type="expression" dxfId="73" priority="501">
      <formula>"&gt;9617.999"</formula>
    </cfRule>
    <cfRule type="expression" dxfId="72" priority="502">
      <formula>"&gt;$U$2"</formula>
    </cfRule>
  </conditionalFormatting>
  <conditionalFormatting sqref="V21">
    <cfRule type="expression" dxfId="71" priority="499">
      <formula>"&gt;9617.999"</formula>
    </cfRule>
    <cfRule type="expression" dxfId="70" priority="500">
      <formula>"&gt;$U$2"</formula>
    </cfRule>
  </conditionalFormatting>
  <conditionalFormatting sqref="X21">
    <cfRule type="expression" dxfId="69" priority="497">
      <formula>"&gt;9617.999"</formula>
    </cfRule>
    <cfRule type="expression" dxfId="68" priority="498">
      <formula>"&gt;$U$2"</formula>
    </cfRule>
  </conditionalFormatting>
  <conditionalFormatting sqref="V22">
    <cfRule type="expression" dxfId="67" priority="475">
      <formula>"&gt;9617.999"</formula>
    </cfRule>
    <cfRule type="expression" dxfId="66" priority="476">
      <formula>"&gt;$U$2"</formula>
    </cfRule>
  </conditionalFormatting>
  <conditionalFormatting sqref="X22">
    <cfRule type="expression" dxfId="65" priority="473">
      <formula>"&gt;9617.999"</formula>
    </cfRule>
    <cfRule type="expression" dxfId="64" priority="474">
      <formula>"&gt;$U$2"</formula>
    </cfRule>
  </conditionalFormatting>
  <conditionalFormatting sqref="V13">
    <cfRule type="expression" dxfId="63" priority="451">
      <formula>"&gt;9617.999"</formula>
    </cfRule>
    <cfRule type="expression" dxfId="62" priority="452">
      <formula>"&gt;$U$2"</formula>
    </cfRule>
  </conditionalFormatting>
  <conditionalFormatting sqref="X13">
    <cfRule type="expression" dxfId="61" priority="449">
      <formula>"&gt;9617.999"</formula>
    </cfRule>
    <cfRule type="expression" dxfId="60" priority="450">
      <formula>"&gt;$U$2"</formula>
    </cfRule>
  </conditionalFormatting>
  <conditionalFormatting sqref="Z14">
    <cfRule type="expression" dxfId="59" priority="423">
      <formula>"&gt;9617.999"</formula>
    </cfRule>
    <cfRule type="expression" dxfId="58" priority="424">
      <formula>"&gt;$U$2"</formula>
    </cfRule>
  </conditionalFormatting>
  <conditionalFormatting sqref="AB14">
    <cfRule type="expression" dxfId="57" priority="421">
      <formula>"&gt;9617.999"</formula>
    </cfRule>
    <cfRule type="expression" dxfId="56" priority="422">
      <formula>"&gt;$U$2"</formula>
    </cfRule>
  </conditionalFormatting>
  <conditionalFormatting sqref="AD14">
    <cfRule type="expression" dxfId="55" priority="419">
      <formula>"&gt;9617.999"</formula>
    </cfRule>
    <cfRule type="expression" dxfId="54" priority="420">
      <formula>"&gt;$U$2"</formula>
    </cfRule>
  </conditionalFormatting>
  <conditionalFormatting sqref="AF14">
    <cfRule type="expression" dxfId="53" priority="417">
      <formula>"&gt;9617.999"</formula>
    </cfRule>
    <cfRule type="expression" dxfId="52" priority="418">
      <formula>"&gt;$U$2"</formula>
    </cfRule>
  </conditionalFormatting>
  <conditionalFormatting sqref="V15">
    <cfRule type="expression" dxfId="51" priority="403">
      <formula>"&gt;9617.999"</formula>
    </cfRule>
    <cfRule type="expression" dxfId="50" priority="404">
      <formula>"&gt;$U$2"</formula>
    </cfRule>
  </conditionalFormatting>
  <conditionalFormatting sqref="X15">
    <cfRule type="expression" dxfId="49" priority="401">
      <formula>"&gt;9617.999"</formula>
    </cfRule>
    <cfRule type="expression" dxfId="48" priority="402">
      <formula>"&gt;$U$2"</formula>
    </cfRule>
  </conditionalFormatting>
  <conditionalFormatting sqref="Z17">
    <cfRule type="expression" dxfId="47" priority="359">
      <formula>"&gt;9617.999"</formula>
    </cfRule>
    <cfRule type="expression" dxfId="46" priority="360">
      <formula>"&gt;$U$2"</formula>
    </cfRule>
  </conditionalFormatting>
  <conditionalFormatting sqref="AB17">
    <cfRule type="expression" dxfId="45" priority="357">
      <formula>"&gt;9617.999"</formula>
    </cfRule>
    <cfRule type="expression" dxfId="44" priority="358">
      <formula>"&gt;$U$2"</formula>
    </cfRule>
  </conditionalFormatting>
  <conditionalFormatting sqref="AD17">
    <cfRule type="expression" dxfId="43" priority="355">
      <formula>"&gt;9617.999"</formula>
    </cfRule>
    <cfRule type="expression" dxfId="42" priority="356">
      <formula>"&gt;$U$2"</formula>
    </cfRule>
  </conditionalFormatting>
  <conditionalFormatting sqref="AF17">
    <cfRule type="expression" dxfId="41" priority="353">
      <formula>"&gt;9617.999"</formula>
    </cfRule>
    <cfRule type="expression" dxfId="40" priority="354">
      <formula>"&gt;$U$2"</formula>
    </cfRule>
  </conditionalFormatting>
  <conditionalFormatting sqref="Z21">
    <cfRule type="expression" dxfId="39" priority="351">
      <formula>"&gt;9617.999"</formula>
    </cfRule>
    <cfRule type="expression" dxfId="38" priority="352">
      <formula>"&gt;$U$2"</formula>
    </cfRule>
  </conditionalFormatting>
  <conditionalFormatting sqref="AB21">
    <cfRule type="expression" dxfId="37" priority="349">
      <formula>"&gt;9617.999"</formula>
    </cfRule>
    <cfRule type="expression" dxfId="36" priority="350">
      <formula>"&gt;$U$2"</formula>
    </cfRule>
  </conditionalFormatting>
  <conditionalFormatting sqref="AD21">
    <cfRule type="expression" dxfId="35" priority="347">
      <formula>"&gt;9617.999"</formula>
    </cfRule>
    <cfRule type="expression" dxfId="34" priority="348">
      <formula>"&gt;$U$2"</formula>
    </cfRule>
  </conditionalFormatting>
  <conditionalFormatting sqref="AF21">
    <cfRule type="expression" dxfId="33" priority="345">
      <formula>"&gt;9617.999"</formula>
    </cfRule>
    <cfRule type="expression" dxfId="32" priority="346">
      <formula>"&gt;$U$2"</formula>
    </cfRule>
  </conditionalFormatting>
  <conditionalFormatting sqref="Z22">
    <cfRule type="expression" dxfId="31" priority="343">
      <formula>"&gt;9617.999"</formula>
    </cfRule>
    <cfRule type="expression" dxfId="30" priority="344">
      <formula>"&gt;$U$2"</formula>
    </cfRule>
  </conditionalFormatting>
  <conditionalFormatting sqref="AB22">
    <cfRule type="expression" dxfId="29" priority="341">
      <formula>"&gt;9617.999"</formula>
    </cfRule>
    <cfRule type="expression" dxfId="28" priority="342">
      <formula>"&gt;$U$2"</formula>
    </cfRule>
  </conditionalFormatting>
  <conditionalFormatting sqref="AD22">
    <cfRule type="expression" dxfId="27" priority="339">
      <formula>"&gt;9617.999"</formula>
    </cfRule>
    <cfRule type="expression" dxfId="26" priority="340">
      <formula>"&gt;$U$2"</formula>
    </cfRule>
  </conditionalFormatting>
  <conditionalFormatting sqref="AF22">
    <cfRule type="expression" dxfId="25" priority="337">
      <formula>"&gt;9617.999"</formula>
    </cfRule>
    <cfRule type="expression" dxfId="24" priority="338">
      <formula>"&gt;$U$2"</formula>
    </cfRule>
  </conditionalFormatting>
  <conditionalFormatting sqref="V24">
    <cfRule type="expression" dxfId="23" priority="95">
      <formula>"&gt;9617.999"</formula>
    </cfRule>
    <cfRule type="expression" dxfId="22" priority="96">
      <formula>"&gt;$U$2"</formula>
    </cfRule>
  </conditionalFormatting>
  <conditionalFormatting sqref="X24">
    <cfRule type="expression" dxfId="21" priority="93">
      <formula>"&gt;9617.999"</formula>
    </cfRule>
    <cfRule type="expression" dxfId="20" priority="94">
      <formula>"&gt;$U$2"</formula>
    </cfRule>
  </conditionalFormatting>
  <conditionalFormatting sqref="Z24">
    <cfRule type="expression" dxfId="19" priority="91">
      <formula>"&gt;9617.999"</formula>
    </cfRule>
    <cfRule type="expression" dxfId="18" priority="92">
      <formula>"&gt;$U$2"</formula>
    </cfRule>
  </conditionalFormatting>
  <conditionalFormatting sqref="AB24">
    <cfRule type="expression" dxfId="17" priority="89">
      <formula>"&gt;9617.999"</formula>
    </cfRule>
    <cfRule type="expression" dxfId="16" priority="90">
      <formula>"&gt;$U$2"</formula>
    </cfRule>
  </conditionalFormatting>
  <conditionalFormatting sqref="AD24">
    <cfRule type="expression" dxfId="15" priority="87">
      <formula>"&gt;9617.999"</formula>
    </cfRule>
    <cfRule type="expression" dxfId="14" priority="88">
      <formula>"&gt;$U$2"</formula>
    </cfRule>
  </conditionalFormatting>
  <conditionalFormatting sqref="AF24">
    <cfRule type="expression" dxfId="13" priority="85">
      <formula>"&gt;9617.999"</formula>
    </cfRule>
    <cfRule type="expression" dxfId="12" priority="86">
      <formula>"&gt;$U$2"</formula>
    </cfRule>
  </conditionalFormatting>
  <conditionalFormatting sqref="V23">
    <cfRule type="expression" dxfId="11" priority="59">
      <formula>"&gt;9617.999"</formula>
    </cfRule>
    <cfRule type="expression" dxfId="10" priority="60">
      <formula>"&gt;$U$2"</formula>
    </cfRule>
  </conditionalFormatting>
  <conditionalFormatting sqref="X23">
    <cfRule type="expression" dxfId="9" priority="57">
      <formula>"&gt;9617.999"</formula>
    </cfRule>
    <cfRule type="expression" dxfId="8" priority="58">
      <formula>"&gt;$U$2"</formula>
    </cfRule>
  </conditionalFormatting>
  <conditionalFormatting sqref="Z23">
    <cfRule type="expression" dxfId="7" priority="55">
      <formula>"&gt;9617.999"</formula>
    </cfRule>
    <cfRule type="expression" dxfId="6" priority="56">
      <formula>"&gt;$U$2"</formula>
    </cfRule>
  </conditionalFormatting>
  <conditionalFormatting sqref="AB23">
    <cfRule type="expression" dxfId="5" priority="53">
      <formula>"&gt;9617.999"</formula>
    </cfRule>
    <cfRule type="expression" dxfId="4" priority="54">
      <formula>"&gt;$U$2"</formula>
    </cfRule>
  </conditionalFormatting>
  <conditionalFormatting sqref="AD23">
    <cfRule type="expression" dxfId="3" priority="51">
      <formula>"&gt;9617.999"</formula>
    </cfRule>
    <cfRule type="expression" dxfId="2" priority="52">
      <formula>"&gt;$U$2"</formula>
    </cfRule>
  </conditionalFormatting>
  <conditionalFormatting sqref="AF23">
    <cfRule type="expression" dxfId="1" priority="49">
      <formula>"&gt;9617.999"</formula>
    </cfRule>
    <cfRule type="expression" dxfId="0" priority="50">
      <formula>"&gt;$U$2"</formula>
    </cfRule>
  </conditionalFormatting>
  <pageMargins left="0.7" right="0.7" top="0.75" bottom="0.75" header="0.3" footer="0.3"/>
  <pageSetup paperSize="9" scale="5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topLeftCell="B1" zoomScaleNormal="10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1.5604552043166218</v>
      </c>
      <c r="H29" s="24" t="s">
        <v>1598</v>
      </c>
      <c r="I29" s="25">
        <f>G29*I3</f>
        <v>0.11942385785159167</v>
      </c>
      <c r="J29" s="15" t="s">
        <v>1516</v>
      </c>
      <c r="K29" s="25">
        <f>I29+I31+I30</f>
        <v>0.17130017125020083</v>
      </c>
      <c r="M29" s="54" t="s">
        <v>1663</v>
      </c>
      <c r="N29" s="55">
        <f>N3</f>
        <v>6.353358664540798E-2</v>
      </c>
    </row>
    <row r="30" spans="1:18" ht="12" customHeight="1" x14ac:dyDescent="0.35">
      <c r="D30" s="24" t="s">
        <v>1600</v>
      </c>
      <c r="E30" s="24"/>
      <c r="F30" s="24"/>
      <c r="G30" s="18">
        <f>G29</f>
        <v>1.5604552043166218</v>
      </c>
      <c r="H30" s="24" t="s">
        <v>1598</v>
      </c>
      <c r="I30" s="25">
        <f>G30*I4</f>
        <v>5.8747428072154348E-3</v>
      </c>
      <c r="J30" s="24"/>
      <c r="K30" s="24"/>
      <c r="N30" s="56">
        <f>AVERAGE('Forecast inputs Tab10.1.5.1'!$Y$8:$Y$19)</f>
        <v>2.0644703319319928E-2</v>
      </c>
      <c r="O30" s="25">
        <f>N30*F31</f>
        <v>4.6001570591393738E-2</v>
      </c>
    </row>
    <row r="31" spans="1:18" ht="12" customHeight="1" x14ac:dyDescent="0.35">
      <c r="D31" s="24" t="s">
        <v>1438</v>
      </c>
      <c r="E31" s="24"/>
      <c r="F31" s="141">
        <f>IF(I31/N29=F5,1,I31/N4)</f>
        <v>2.228250504735716</v>
      </c>
      <c r="G31" s="18">
        <f>G30</f>
        <v>1.5604552043166218</v>
      </c>
      <c r="H31" s="24" t="s">
        <v>1598</v>
      </c>
      <c r="I31" s="25">
        <f>I5*G31</f>
        <v>4.6001570591393745E-2</v>
      </c>
      <c r="J31" s="24"/>
      <c r="K31" s="24"/>
      <c r="N31" s="79">
        <v>0.46400000000000002</v>
      </c>
      <c r="R31">
        <f>I5*G31</f>
        <v>4.6001570591393745E-2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0.24040788322005607</v>
      </c>
      <c r="C35" s="18">
        <v>1</v>
      </c>
      <c r="D35" s="17">
        <f>$G$29*'Forecast inputs Tab10.1.5.1'!T5</f>
        <v>1.5246531820745502E-5</v>
      </c>
      <c r="E35" s="17">
        <f>$G$30*'Forecast inputs Tab10.1.5.1'!U5</f>
        <v>2.6143037633002939E-5</v>
      </c>
      <c r="F35" s="17">
        <f>$F$31*'Forecast inputs Tab10.1.5.1'!Y5</f>
        <v>3.6649365060233911E-4</v>
      </c>
      <c r="G35" s="28">
        <f t="shared" ref="G35:G50" si="7">N35*(D35/A35)*(1-EXP(-A35))</f>
        <v>9.7902403747084504E-2</v>
      </c>
      <c r="H35" s="28">
        <f>G35*'Forecast inputs Tab10.1.5.1'!V5</f>
        <v>1.1625424946044139E-2</v>
      </c>
      <c r="I35" s="28">
        <f t="shared" ref="I35:I50" si="8">N35*(E35/A35)*(1-EXP(-A35))</f>
        <v>0.16787202857760009</v>
      </c>
      <c r="J35" s="28">
        <f>I35*'Forecast inputs Tab10.1.5.1'!W5</f>
        <v>1.9934381726971231E-2</v>
      </c>
      <c r="K35" s="28">
        <f t="shared" ref="K35:K50" si="9">H35+J35</f>
        <v>3.1559806673015368E-2</v>
      </c>
      <c r="L35" s="28">
        <f t="shared" si="6"/>
        <v>2.3533620480948625</v>
      </c>
      <c r="M35" s="28">
        <f>L35*'Forecast inputs Tab10.1.5.1'!Z5</f>
        <v>0.18839204468270437</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0.24363944035245641</v>
      </c>
      <c r="C36" s="18">
        <v>2</v>
      </c>
      <c r="D36" s="17">
        <f>$G$29*'Forecast inputs Tab10.1.5.1'!T6</f>
        <v>5.0920316773651279E-4</v>
      </c>
      <c r="E36" s="17">
        <f>$G$30*'Forecast inputs Tab10.1.5.1'!U6</f>
        <v>8.6547829126358718E-4</v>
      </c>
      <c r="F36" s="17">
        <f>$F$31*'Forecast inputs Tab10.1.5.1'!Y6</f>
        <v>2.2647588934563059E-3</v>
      </c>
      <c r="G36" s="28">
        <f t="shared" si="7"/>
        <v>2.5674138605333585</v>
      </c>
      <c r="H36" s="28">
        <f>G36*'Forecast inputs Tab10.1.5.1'!V6</f>
        <v>0.61124754214562504</v>
      </c>
      <c r="I36" s="28">
        <f t="shared" si="8"/>
        <v>4.3637610717509441</v>
      </c>
      <c r="J36" s="28">
        <f>I36*'Forecast inputs Tab10.1.5.1'!W6</f>
        <v>1.0396716330100293</v>
      </c>
      <c r="K36" s="28">
        <f t="shared" si="9"/>
        <v>1.6509191751556545</v>
      </c>
      <c r="L36" s="28">
        <f t="shared" si="6"/>
        <v>11.41896543902622</v>
      </c>
      <c r="M36" s="28">
        <f>L36*'Forecast inputs Tab10.1.5.1'!Z6</f>
        <v>2.200674438374572</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0.25851615488592117</v>
      </c>
      <c r="C37" s="18">
        <v>3</v>
      </c>
      <c r="D37" s="17">
        <f>$G$29*'Forecast inputs Tab10.1.5.1'!T7</f>
        <v>4.2816704864263172E-3</v>
      </c>
      <c r="E37" s="17">
        <f>$G$30*'Forecast inputs Tab10.1.5.1'!U7</f>
        <v>6.7512481102739198E-3</v>
      </c>
      <c r="F37" s="17">
        <f>$F$31*'Forecast inputs Tab10.1.5.1'!Y7</f>
        <v>7.4832362892209292E-3</v>
      </c>
      <c r="G37" s="28">
        <f t="shared" si="7"/>
        <v>16.822786091197614</v>
      </c>
      <c r="H37" s="28">
        <f>G37*'Forecast inputs Tab10.1.5.1'!V7</f>
        <v>6.481660596941305</v>
      </c>
      <c r="I37" s="28">
        <f t="shared" si="8"/>
        <v>26.525815839353655</v>
      </c>
      <c r="J37" s="28">
        <f>I37*'Forecast inputs Tab10.1.5.1'!W7</f>
        <v>10.260506907956033</v>
      </c>
      <c r="K37" s="28">
        <f t="shared" si="9"/>
        <v>16.742167504897338</v>
      </c>
      <c r="L37" s="28">
        <f t="shared" si="6"/>
        <v>29.401814960432382</v>
      </c>
      <c r="M37" s="28">
        <f>L37*'Forecast inputs Tab10.1.5.1'!Z7</f>
        <v>10.123485918101276</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0.29579381633651808</v>
      </c>
      <c r="C38" s="18">
        <v>4</v>
      </c>
      <c r="D38" s="17">
        <f>$G$29*'Forecast inputs Tab10.1.5.1'!T8</f>
        <v>1.8745771973971308E-2</v>
      </c>
      <c r="E38" s="17">
        <f>$G$30*'Forecast inputs Tab10.1.5.1'!U8</f>
        <v>2.0112883892486041E-2</v>
      </c>
      <c r="F38" s="17">
        <f>$F$31*'Forecast inputs Tab10.1.5.1'!Y8</f>
        <v>1.6935160470060724E-2</v>
      </c>
      <c r="G38" s="28">
        <f t="shared" si="7"/>
        <v>27.360006848591603</v>
      </c>
      <c r="H38" s="28">
        <f>G38*'Forecast inputs Tab10.1.5.1'!V8</f>
        <v>15.661400331544121</v>
      </c>
      <c r="I38" s="28">
        <f t="shared" si="8"/>
        <v>29.355346998108541</v>
      </c>
      <c r="J38" s="28">
        <f>I38*'Forecast inputs Tab10.1.5.1'!W8</f>
        <v>16.503315069282127</v>
      </c>
      <c r="K38" s="28">
        <f t="shared" si="9"/>
        <v>32.164715400826246</v>
      </c>
      <c r="L38" s="28">
        <f t="shared" si="6"/>
        <v>24.717365979177593</v>
      </c>
      <c r="M38" s="28">
        <f>L38*'Forecast inputs Tab10.1.5.1'!Z8</f>
        <v>13.207576206777674</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0.3510330631125359</v>
      </c>
      <c r="C39" s="18">
        <v>5</v>
      </c>
      <c r="D39" s="17">
        <f>$G$29*'Forecast inputs Tab10.1.5.1'!T9</f>
        <v>5.7120679380467124E-2</v>
      </c>
      <c r="E39" s="17">
        <f>$G$30*'Forecast inputs Tab10.1.5.1'!U9</f>
        <v>2.5190158017346781E-2</v>
      </c>
      <c r="F39" s="17">
        <f>$F$31*'Forecast inputs Tab10.1.5.1'!Y9</f>
        <v>2.8722225714722042E-2</v>
      </c>
      <c r="G39" s="28">
        <f t="shared" si="7"/>
        <v>248.07749264801788</v>
      </c>
      <c r="H39" s="28">
        <f>G39*'Forecast inputs Tab10.1.5.1'!V9</f>
        <v>196.20898458546031</v>
      </c>
      <c r="I39" s="28">
        <f t="shared" si="8"/>
        <v>109.40190677227289</v>
      </c>
      <c r="J39" s="28">
        <f>I39*'Forecast inputs Tab10.1.5.1'!W9</f>
        <v>82.419635225576826</v>
      </c>
      <c r="K39" s="28">
        <f t="shared" si="9"/>
        <v>278.62861981103714</v>
      </c>
      <c r="L39" s="28">
        <f t="shared" si="6"/>
        <v>124.74182407948098</v>
      </c>
      <c r="M39" s="28">
        <f>L39*'Forecast inputs Tab10.1.5.1'!Z9</f>
        <v>94.146771112978911</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0.40189052833029426</v>
      </c>
      <c r="C40" s="18">
        <v>6</v>
      </c>
      <c r="D40" s="17">
        <f>$G$29*'Forecast inputs Tab10.1.5.1'!T10</f>
        <v>0.10673990277416384</v>
      </c>
      <c r="E40" s="17">
        <f>$G$30*'Forecast inputs Tab10.1.5.1'!U10</f>
        <v>1.5681039440440032E-2</v>
      </c>
      <c r="F40" s="17">
        <f>$F$31*'Forecast inputs Tab10.1.5.1'!Y10</f>
        <v>3.9469586115690396E-2</v>
      </c>
      <c r="G40" s="28">
        <f t="shared" si="7"/>
        <v>85.246999629187769</v>
      </c>
      <c r="H40" s="28">
        <f>G40*'Forecast inputs Tab10.1.5.1'!V10</f>
        <v>85.546408951204825</v>
      </c>
      <c r="I40" s="28">
        <f t="shared" si="8"/>
        <v>12.523541137120377</v>
      </c>
      <c r="J40" s="28">
        <f>I40*'Forecast inputs Tab10.1.5.1'!W10</f>
        <v>12.128809562364653</v>
      </c>
      <c r="K40" s="28">
        <f t="shared" si="9"/>
        <v>97.675218513569476</v>
      </c>
      <c r="L40" s="28">
        <f t="shared" si="6"/>
        <v>31.522080360961912</v>
      </c>
      <c r="M40" s="28">
        <f>L40*'Forecast inputs Tab10.1.5.1'!Z10</f>
        <v>31.431013070799093</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0.4288212337319014</v>
      </c>
      <c r="C41" s="18">
        <v>7</v>
      </c>
      <c r="D41" s="17">
        <f>$G$29*'Forecast inputs Tab10.1.5.1'!T11</f>
        <v>0.13552181479377384</v>
      </c>
      <c r="E41" s="17">
        <f>$G$30*'Forecast inputs Tab10.1.5.1'!U11</f>
        <v>6.3585592323836719E-3</v>
      </c>
      <c r="F41" s="17">
        <f>$F$31*'Forecast inputs Tab10.1.5.1'!Y11</f>
        <v>4.6940859705743861E-2</v>
      </c>
      <c r="G41" s="28">
        <f t="shared" si="7"/>
        <v>403.27526004153373</v>
      </c>
      <c r="H41" s="28">
        <f>G41*'Forecast inputs Tab10.1.5.1'!V11</f>
        <v>499.98527639637058</v>
      </c>
      <c r="I41" s="28">
        <f t="shared" si="8"/>
        <v>18.921305266101172</v>
      </c>
      <c r="J41" s="28">
        <f>I41*'Forecast inputs Tab10.1.5.1'!W11</f>
        <v>23.120958364414939</v>
      </c>
      <c r="K41" s="28">
        <f t="shared" si="9"/>
        <v>523.10623476078547</v>
      </c>
      <c r="L41" s="28">
        <f t="shared" si="6"/>
        <v>139.68295387139915</v>
      </c>
      <c r="M41" s="28">
        <f>L41*'Forecast inputs Tab10.1.5.1'!Z11</f>
        <v>175.43201225570633</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0.43738914761697706</v>
      </c>
      <c r="C42" s="18">
        <v>8</v>
      </c>
      <c r="D42" s="17">
        <f>$G$29*'Forecast inputs Tab10.1.5.1'!T12</f>
        <v>0.1444360882136172</v>
      </c>
      <c r="E42" s="17">
        <f>$G$30*'Forecast inputs Tab10.1.5.1'!U12</f>
        <v>2.1193244048787149E-3</v>
      </c>
      <c r="F42" s="17">
        <f>$F$31*'Forecast inputs Tab10.1.5.1'!Y12</f>
        <v>5.0833734998481143E-2</v>
      </c>
      <c r="G42" s="28">
        <f t="shared" si="7"/>
        <v>210.92024535810373</v>
      </c>
      <c r="H42" s="28">
        <f>G42*'Forecast inputs Tab10.1.5.1'!V12</f>
        <v>318.84441781565789</v>
      </c>
      <c r="I42" s="28">
        <f t="shared" si="8"/>
        <v>3.0948527407452482</v>
      </c>
      <c r="J42" s="28">
        <f>I42*'Forecast inputs Tab10.1.5.1'!W12</f>
        <v>4.6619917168193217</v>
      </c>
      <c r="K42" s="28">
        <f t="shared" si="9"/>
        <v>323.50640953247722</v>
      </c>
      <c r="L42" s="28">
        <f t="shared" si="6"/>
        <v>74.232582666536274</v>
      </c>
      <c r="M42" s="28">
        <f>L42*'Forecast inputs Tab10.1.5.1'!Z12</f>
        <v>113.66270360152033</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0.43834933194324577</v>
      </c>
      <c r="C43" s="18">
        <v>9</v>
      </c>
      <c r="D43" s="17">
        <f>$G$29*'Forecast inputs Tab10.1.5.1'!T13</f>
        <v>0.14530941304804126</v>
      </c>
      <c r="E43" s="17">
        <f>$G$30*'Forecast inputs Tab10.1.5.1'!U13</f>
        <v>6.7543358353547181E-4</v>
      </c>
      <c r="F43" s="17">
        <f>$F$31*'Forecast inputs Tab10.1.5.1'!Y13</f>
        <v>5.2364485311669019E-2</v>
      </c>
      <c r="G43" s="28">
        <f t="shared" si="7"/>
        <v>40.003363447802258</v>
      </c>
      <c r="H43" s="28">
        <f>G43*'Forecast inputs Tab10.1.5.1'!V13</f>
        <v>72.239437663887685</v>
      </c>
      <c r="I43" s="28">
        <f t="shared" si="8"/>
        <v>0.18594538757160853</v>
      </c>
      <c r="J43" s="28">
        <f>I43*'Forecast inputs Tab10.1.5.1'!W13</f>
        <v>0.33597129268297449</v>
      </c>
      <c r="K43" s="28">
        <f t="shared" si="9"/>
        <v>72.575408956570655</v>
      </c>
      <c r="L43" s="28">
        <f t="shared" si="6"/>
        <v>14.41582822296064</v>
      </c>
      <c r="M43" s="28">
        <f>L43*'Forecast inputs Tab10.1.5.1'!Z13</f>
        <v>26.277892476223805</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0.43676126646174679</v>
      </c>
      <c r="C44" s="18">
        <v>10</v>
      </c>
      <c r="D44" s="17">
        <f>$G$29*'Forecast inputs Tab10.1.5.1'!T14</f>
        <v>0.14371325555075373</v>
      </c>
      <c r="E44" s="17">
        <f>$G$30*'Forecast inputs Tab10.1.5.1'!U14</f>
        <v>2.2373139894077092E-4</v>
      </c>
      <c r="F44" s="17">
        <f>$F$31*'Forecast inputs Tab10.1.5.1'!Y14</f>
        <v>5.2824279512052284E-2</v>
      </c>
      <c r="G44" s="28">
        <f t="shared" si="7"/>
        <v>58.317279104968989</v>
      </c>
      <c r="H44" s="28">
        <f>G44*'Forecast inputs Tab10.1.5.1'!V14</f>
        <v>122.98236365230341</v>
      </c>
      <c r="I44" s="28">
        <f t="shared" si="8"/>
        <v>9.0787773101182592E-2</v>
      </c>
      <c r="J44" s="28">
        <f>I44*'Forecast inputs Tab10.1.5.1'!W14</f>
        <v>0.19187707788754013</v>
      </c>
      <c r="K44" s="28">
        <f t="shared" si="9"/>
        <v>123.17424073019095</v>
      </c>
      <c r="L44" s="28">
        <f t="shared" si="6"/>
        <v>21.435519222061707</v>
      </c>
      <c r="M44" s="28">
        <f>L44*'Forecast inputs Tab10.1.5.1'!Z14</f>
        <v>45.570627734949866</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0.43434222145584295</v>
      </c>
      <c r="C45" s="18">
        <v>11</v>
      </c>
      <c r="D45" s="17">
        <f>$G$29*'Forecast inputs Tab10.1.5.1'!T15</f>
        <v>0.14135726875396915</v>
      </c>
      <c r="E45" s="17">
        <f>$G$30*'Forecast inputs Tab10.1.5.1'!U15</f>
        <v>8.0232405723458004E-5</v>
      </c>
      <c r="F45" s="17">
        <f>$F$31*'Forecast inputs Tab10.1.5.1'!Y15</f>
        <v>5.2904720296150357E-2</v>
      </c>
      <c r="G45" s="28">
        <f t="shared" si="7"/>
        <v>8.5805761953119468</v>
      </c>
      <c r="H45" s="28">
        <f>G45*'Forecast inputs Tab10.1.5.1'!V15</f>
        <v>20.70446025884544</v>
      </c>
      <c r="I45" s="28">
        <f t="shared" si="8"/>
        <v>4.8702148585053444E-3</v>
      </c>
      <c r="J45" s="28">
        <f>I45*'Forecast inputs Tab10.1.5.1'!W15</f>
        <v>1.1787558298855094E-2</v>
      </c>
      <c r="K45" s="28">
        <f t="shared" si="9"/>
        <v>20.716247817144296</v>
      </c>
      <c r="L45" s="28">
        <f t="shared" si="6"/>
        <v>3.2113876250883497</v>
      </c>
      <c r="M45" s="28">
        <f>L45*'Forecast inputs Tab10.1.5.1'!Z15</f>
        <v>7.8139162554887234</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0.43168097363422508</v>
      </c>
      <c r="C46" s="18">
        <v>12</v>
      </c>
      <c r="D46" s="17">
        <f>$G$29*'Forecast inputs Tab10.1.5.1'!T16</f>
        <v>0.13878155443956339</v>
      </c>
      <c r="E46" s="17">
        <f>$G$30*'Forecast inputs Tab10.1.5.1'!U16</f>
        <v>3.1652257239612764E-5</v>
      </c>
      <c r="F46" s="17">
        <f>$F$31*'Forecast inputs Tab10.1.5.1'!Y16</f>
        <v>5.2867766937422074E-2</v>
      </c>
      <c r="G46" s="28">
        <f t="shared" si="7"/>
        <v>27.021532199847012</v>
      </c>
      <c r="H46" s="28">
        <f>G46*'Forecast inputs Tab10.1.5.1'!V16</f>
        <v>73.321615857361905</v>
      </c>
      <c r="I46" s="28">
        <f t="shared" si="8"/>
        <v>6.1628686294222185E-3</v>
      </c>
      <c r="J46" s="28">
        <f>I46*'Forecast inputs Tab10.1.5.1'!W16</f>
        <v>1.6782856260883813E-2</v>
      </c>
      <c r="K46" s="28">
        <f t="shared" si="9"/>
        <v>73.338398713622794</v>
      </c>
      <c r="L46" s="28">
        <f t="shared" si="6"/>
        <v>10.293645091399165</v>
      </c>
      <c r="M46" s="28">
        <f>L46*'Forecast inputs Tab10.1.5.1'!Z16</f>
        <v>28.189970574403922</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0.42901640857447526</v>
      </c>
      <c r="C47" s="18">
        <v>13</v>
      </c>
      <c r="D47" s="17">
        <f>$G$29*'Forecast inputs Tab10.1.5.1'!T17</f>
        <v>0.13620545518545585</v>
      </c>
      <c r="E47" s="17">
        <f>$G$30*'Forecast inputs Tab10.1.5.1'!U17</f>
        <v>1.3771383173870931E-5</v>
      </c>
      <c r="F47" s="17">
        <f>$F$31*'Forecast inputs Tab10.1.5.1'!Y17</f>
        <v>5.279718200584553E-2</v>
      </c>
      <c r="G47" s="28">
        <f t="shared" si="7"/>
        <v>19.028770096840752</v>
      </c>
      <c r="H47" s="28">
        <f>G47*'Forecast inputs Tab10.1.5.1'!V17</f>
        <v>57.221861911044961</v>
      </c>
      <c r="I47" s="28">
        <f t="shared" si="8"/>
        <v>1.9239499913882541E-3</v>
      </c>
      <c r="J47" s="28">
        <f>I47*'Forecast inputs Tab10.1.5.1'!W17</f>
        <v>5.8080753243985256E-3</v>
      </c>
      <c r="K47" s="28">
        <f t="shared" si="9"/>
        <v>57.227669986369357</v>
      </c>
      <c r="L47" s="28">
        <f t="shared" si="6"/>
        <v>7.3761027910545174</v>
      </c>
      <c r="M47" s="28">
        <f>L47*'Forecast inputs Tab10.1.5.1'!Z17</f>
        <v>22.40801019100034</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0.42645914990325906</v>
      </c>
      <c r="C48" s="18">
        <v>14</v>
      </c>
      <c r="D48" s="17">
        <f>$G$29*'Forecast inputs Tab10.1.5.1'!T18</f>
        <v>0.13373406928528073</v>
      </c>
      <c r="E48" s="17">
        <f>$G$30*'Forecast inputs Tab10.1.5.1'!U18</f>
        <v>6.6439346486426866E-6</v>
      </c>
      <c r="F48" s="17">
        <f>$F$31*'Forecast inputs Tab10.1.5.1'!Y18</f>
        <v>5.2718436683329685E-2</v>
      </c>
      <c r="G48" s="28">
        <f t="shared" si="7"/>
        <v>21.757799837964967</v>
      </c>
      <c r="H48" s="28">
        <f>G48*'Forecast inputs Tab10.1.5.1'!V18</f>
        <v>71.617114870173239</v>
      </c>
      <c r="I48" s="28">
        <f t="shared" si="8"/>
        <v>1.0809317400887477E-3</v>
      </c>
      <c r="J48" s="28">
        <f>I48*'Forecast inputs Tab10.1.5.1'!W18</f>
        <v>3.5721319041143421E-3</v>
      </c>
      <c r="K48" s="28">
        <f t="shared" si="9"/>
        <v>71.620687002077347</v>
      </c>
      <c r="L48" s="28">
        <f t="shared" si="6"/>
        <v>8.5770006046810998</v>
      </c>
      <c r="M48" s="28">
        <f>L48*'Forecast inputs Tab10.1.5.1'!Z18</f>
        <v>28.547259962590338</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0.42406491390138873</v>
      </c>
      <c r="C49" s="18">
        <v>15</v>
      </c>
      <c r="D49" s="17">
        <f>$G$29*'Forecast inputs Tab10.1.5.1'!T19</f>
        <v>0.13142102082004281</v>
      </c>
      <c r="E49" s="17">
        <f>$G$30*'Forecast inputs Tab10.1.5.1'!U19</f>
        <v>3.4837357881384615E-6</v>
      </c>
      <c r="F49" s="17">
        <f>$F$31*'Forecast inputs Tab10.1.5.1'!Y19</f>
        <v>5.2640409345557769E-2</v>
      </c>
      <c r="G49" s="28">
        <f t="shared" si="7"/>
        <v>11.407743306314066</v>
      </c>
      <c r="H49" s="28">
        <f>G49*'Forecast inputs Tab10.1.5.1'!V19</f>
        <v>40.668090012604523</v>
      </c>
      <c r="I49" s="28">
        <f t="shared" si="8"/>
        <v>3.023988352101003E-4</v>
      </c>
      <c r="J49" s="28">
        <f>I49*'Forecast inputs Tab10.1.5.1'!W19</f>
        <v>1.0825696861220466E-3</v>
      </c>
      <c r="K49" s="28">
        <f t="shared" si="9"/>
        <v>40.669172582290642</v>
      </c>
      <c r="L49" s="28">
        <f t="shared" si="6"/>
        <v>4.5693472292815764</v>
      </c>
      <c r="M49" s="28">
        <f>L49*'Forecast inputs Tab10.1.5.1'!Z19</f>
        <v>16.485565094635827</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0.42185736496018628</v>
      </c>
      <c r="C50" s="23" t="s">
        <v>1435</v>
      </c>
      <c r="D50" s="17">
        <f>$G$29*'Forecast inputs Tab10.1.5.1'!T20</f>
        <v>0.1292896747753591</v>
      </c>
      <c r="E50" s="17">
        <f>$G$30*'Forecast inputs Tab10.1.5.1'!U20</f>
        <v>1.9951698074626869E-6</v>
      </c>
      <c r="F50" s="17">
        <f>$F$31*'Forecast inputs Tab10.1.5.1'!Y20</f>
        <v>5.2565695015019724E-2</v>
      </c>
      <c r="G50" s="28">
        <f t="shared" si="7"/>
        <v>22.596778504324931</v>
      </c>
      <c r="H50" s="28">
        <f>G50*'Forecast inputs Tab10.1.5.1'!V20</f>
        <v>93.514958945528051</v>
      </c>
      <c r="I50" s="28">
        <f t="shared" si="8"/>
        <v>3.487085128498091E-4</v>
      </c>
      <c r="J50" s="28">
        <f>I50*'Forecast inputs Tab10.1.5.1'!W20</f>
        <v>1.6981256051737765E-3</v>
      </c>
      <c r="K50" s="28">
        <f t="shared" si="9"/>
        <v>93.516657071133224</v>
      </c>
      <c r="L50" s="30">
        <f t="shared" si="6"/>
        <v>9.187240738629189</v>
      </c>
      <c r="M50" s="28">
        <f>L50*'Forecast inputs Tab10.1.5.1'!Z20</f>
        <v>35.601476586261974</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0.11833320667264159</v>
      </c>
      <c r="E51" s="133">
        <f>AVERAGE(E38:E48)</f>
        <v>6.4084936318906435E-3</v>
      </c>
      <c r="F51" s="133">
        <f>AVERAGE(F38:F49)</f>
        <v>4.6001570591393738E-2</v>
      </c>
      <c r="G51" s="32">
        <f>SUM(G34:G50)</f>
        <v>1203.081949574288</v>
      </c>
      <c r="H51" s="32">
        <f t="shared" ref="H51" si="11">SUM(H34:H50)</f>
        <v>1675.6209248160199</v>
      </c>
      <c r="I51" s="32">
        <f>SUM(I34:I50)</f>
        <v>204.64582408727068</v>
      </c>
      <c r="J51" s="32">
        <f t="shared" ref="J51:Q51" si="12">SUM(J34:J50)</f>
        <v>150.723402548801</v>
      </c>
      <c r="K51" s="32">
        <f t="shared" si="12"/>
        <v>1826.3443273648209</v>
      </c>
      <c r="L51" s="32">
        <f t="shared" si="12"/>
        <v>517.13702093026552</v>
      </c>
      <c r="M51" s="32">
        <f t="shared" si="12"/>
        <v>651.28734752449566</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1.5604552043166218</v>
      </c>
      <c r="H54" s="24" t="s">
        <v>1598</v>
      </c>
      <c r="I54" s="25">
        <f>AVERAGE(D63:D74)</f>
        <v>0.11942385785159169</v>
      </c>
      <c r="J54" s="15" t="s">
        <v>1516</v>
      </c>
      <c r="K54" s="25">
        <f>I54+I56+I55</f>
        <v>0.17130017125020086</v>
      </c>
    </row>
    <row r="55" spans="1:17" ht="12" customHeight="1" x14ac:dyDescent="0.35">
      <c r="D55" s="24" t="s">
        <v>1600</v>
      </c>
      <c r="E55" s="24"/>
      <c r="F55" s="24"/>
      <c r="G55" s="18">
        <f>$G$30</f>
        <v>1.5604552043166218</v>
      </c>
      <c r="H55" s="24" t="s">
        <v>1598</v>
      </c>
      <c r="I55" s="25">
        <f>AVERAGE(E63:E74)</f>
        <v>5.8747428072154348E-3</v>
      </c>
      <c r="K55" s="25"/>
    </row>
    <row r="56" spans="1:17" ht="12" customHeight="1" x14ac:dyDescent="0.35">
      <c r="D56" s="24" t="s">
        <v>1438</v>
      </c>
      <c r="E56" s="24"/>
      <c r="F56" s="134">
        <f>$F$31</f>
        <v>2.228250504735716</v>
      </c>
      <c r="G56" s="18">
        <f>$G$31</f>
        <v>1.5604552043166218</v>
      </c>
      <c r="H56" s="24" t="s">
        <v>1598</v>
      </c>
      <c r="I56" s="25">
        <f>AVERAGE(F63:F74)</f>
        <v>4.6001570591393738E-2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0.24040788322005607</v>
      </c>
      <c r="C60" s="18">
        <v>1</v>
      </c>
      <c r="D60" s="17">
        <f>$G$54*'Forecast inputs Tab10.1.5.1'!T5</f>
        <v>1.5246531820745502E-5</v>
      </c>
      <c r="E60" s="17">
        <f>$G$55*'Forecast inputs Tab10.1.5.1'!U5</f>
        <v>2.6143037633002939E-5</v>
      </c>
      <c r="F60" s="17">
        <f>$F$56*'Forecast inputs Tab10.1.5.1'!Y5</f>
        <v>3.6649365060233911E-4</v>
      </c>
      <c r="G60" s="28">
        <f t="shared" ref="G60:G75" si="14">N60*(D60/A60)*(1-EXP(-A60))</f>
        <v>9.7902403747084504E-2</v>
      </c>
      <c r="H60" s="28">
        <f>G60*'Forecast inputs Tab10.1.5.1'!V5</f>
        <v>1.1625424946044139E-2</v>
      </c>
      <c r="I60" s="28">
        <f t="shared" ref="I60:I75" si="15">N60*(E60/A60)*(1-EXP(-A60))</f>
        <v>0.16787202857760009</v>
      </c>
      <c r="J60" s="28">
        <f>I60*'Forecast inputs Tab10.1.5.1'!W5</f>
        <v>1.9934381726971231E-2</v>
      </c>
      <c r="K60" s="28">
        <f t="shared" ref="K60:K75" si="16">H60+J60</f>
        <v>3.1559806673015368E-2</v>
      </c>
      <c r="L60" s="28">
        <f t="shared" si="13"/>
        <v>2.3533620480948625</v>
      </c>
      <c r="M60" s="28">
        <f>L60*'Forecast inputs Tab10.1.5.1'!Z5</f>
        <v>0.18839204468270437</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0.24363944035245641</v>
      </c>
      <c r="C61" s="18">
        <v>2</v>
      </c>
      <c r="D61" s="17">
        <f>$G$54*'Forecast inputs Tab10.1.5.1'!T6</f>
        <v>5.0920316773651279E-4</v>
      </c>
      <c r="E61" s="17">
        <f>$G$55*'Forecast inputs Tab10.1.5.1'!U6</f>
        <v>8.6547829126358718E-4</v>
      </c>
      <c r="F61" s="17">
        <f>$F$56*'Forecast inputs Tab10.1.5.1'!Y6</f>
        <v>2.2647588934563059E-3</v>
      </c>
      <c r="G61" s="28">
        <f t="shared" si="14"/>
        <v>2.5670369761033931</v>
      </c>
      <c r="H61" s="28">
        <f>G61*'Forecast inputs Tab10.1.5.1'!V6</f>
        <v>0.61115781384547418</v>
      </c>
      <c r="I61" s="28">
        <f t="shared" si="15"/>
        <v>4.3631204918937909</v>
      </c>
      <c r="J61" s="28">
        <f>I61*'Forecast inputs Tab10.1.5.1'!W6</f>
        <v>1.0395190140432231</v>
      </c>
      <c r="K61" s="28">
        <f t="shared" si="16"/>
        <v>1.6506768278886974</v>
      </c>
      <c r="L61" s="28">
        <f t="shared" si="13"/>
        <v>11.417289187936968</v>
      </c>
      <c r="M61" s="28">
        <f>L61*'Forecast inputs Tab10.1.5.1'!Z6</f>
        <v>2.2003513895884002</v>
      </c>
      <c r="N61" s="19">
        <f t="shared" ref="N61:N74" si="17">N35*EXP(-A35)</f>
        <v>5680.3230113067293</v>
      </c>
      <c r="O61" s="19">
        <f>N61*'Forecast inputs Tab10.1.5.1'!R6</f>
        <v>549.42129081642759</v>
      </c>
      <c r="P61" s="19">
        <f>N61*'Forecast inputs Tab10.1.5.1'!S6</f>
        <v>0</v>
      </c>
      <c r="Q61" s="19">
        <f>P61*'Forecast inputs Tab10.1.5.1'!R6</f>
        <v>0</v>
      </c>
    </row>
    <row r="62" spans="1:17" ht="12" customHeight="1" x14ac:dyDescent="0.35">
      <c r="A62" s="10">
        <f>D62+F62+E62+'Forecast inputs Tab10.1.5.1'!AA7</f>
        <v>0.25851615488592117</v>
      </c>
      <c r="C62" s="18">
        <v>3</v>
      </c>
      <c r="D62" s="17">
        <f>$G$54*'Forecast inputs Tab10.1.5.1'!T7</f>
        <v>4.2816704864263172E-3</v>
      </c>
      <c r="E62" s="17">
        <f>$G$55*'Forecast inputs Tab10.1.5.1'!U7</f>
        <v>6.7512481102739198E-3</v>
      </c>
      <c r="F62" s="17">
        <f>$F$56*'Forecast inputs Tab10.1.5.1'!Y7</f>
        <v>7.4832362892209292E-3</v>
      </c>
      <c r="G62" s="28">
        <f t="shared" si="14"/>
        <v>16.800080547931071</v>
      </c>
      <c r="H62" s="28">
        <f>G62*'Forecast inputs Tab10.1.5.1'!V7</f>
        <v>6.4729123655648211</v>
      </c>
      <c r="I62" s="28">
        <f t="shared" si="15"/>
        <v>26.490014215534885</v>
      </c>
      <c r="J62" s="28">
        <f>I62*'Forecast inputs Tab10.1.5.1'!W7</f>
        <v>10.246658406151857</v>
      </c>
      <c r="K62" s="28">
        <f t="shared" si="16"/>
        <v>16.719570771716679</v>
      </c>
      <c r="L62" s="28">
        <f t="shared" si="13"/>
        <v>29.362131629854449</v>
      </c>
      <c r="M62" s="28">
        <f>L62*'Forecast inputs Tab10.1.5.1'!Z7</f>
        <v>10.109822352133333</v>
      </c>
      <c r="N62" s="19">
        <f t="shared" si="17"/>
        <v>4452.7214234355743</v>
      </c>
      <c r="O62" s="19">
        <f>N62*'Forecast inputs Tab10.1.5.1'!R7</f>
        <v>935.65035270651731</v>
      </c>
      <c r="P62" s="19">
        <f>N62*'Forecast inputs Tab10.1.5.1'!S7</f>
        <v>0</v>
      </c>
      <c r="Q62" s="19">
        <f>P62*'Forecast inputs Tab10.1.5.1'!R7</f>
        <v>0</v>
      </c>
    </row>
    <row r="63" spans="1:17" ht="12" customHeight="1" x14ac:dyDescent="0.35">
      <c r="A63" s="10">
        <f>D63+F63+E63+'Forecast inputs Tab10.1.5.1'!AA8</f>
        <v>0.29579381633651808</v>
      </c>
      <c r="C63" s="18">
        <v>4</v>
      </c>
      <c r="D63" s="17">
        <f>$G$54*'Forecast inputs Tab10.1.5.1'!T8</f>
        <v>1.8745771973971308E-2</v>
      </c>
      <c r="E63" s="17">
        <f>$G$55*'Forecast inputs Tab10.1.5.1'!U8</f>
        <v>2.0112883892486041E-2</v>
      </c>
      <c r="F63" s="17">
        <f>$F$56*'Forecast inputs Tab10.1.5.1'!Y8</f>
        <v>1.6935160470060724E-2</v>
      </c>
      <c r="G63" s="28">
        <f t="shared" si="14"/>
        <v>55.872044907872045</v>
      </c>
      <c r="H63" s="28">
        <f>G63*'Forecast inputs Tab10.1.5.1'!V8</f>
        <v>31.982245746010804</v>
      </c>
      <c r="I63" s="28">
        <f t="shared" si="15"/>
        <v>59.946741784127738</v>
      </c>
      <c r="J63" s="28">
        <f>I63*'Forecast inputs Tab10.1.5.1'!W8</f>
        <v>33.701525214609283</v>
      </c>
      <c r="K63" s="28">
        <f t="shared" si="16"/>
        <v>65.68377096062008</v>
      </c>
      <c r="L63" s="28">
        <f t="shared" si="13"/>
        <v>50.475491093088259</v>
      </c>
      <c r="M63" s="28">
        <f>L63*'Forecast inputs Tab10.1.5.1'!Z8</f>
        <v>26.971275812645153</v>
      </c>
      <c r="N63" s="19">
        <f t="shared" si="17"/>
        <v>3443.0231622397882</v>
      </c>
      <c r="O63" s="19">
        <f>N63*'Forecast inputs Tab10.1.5.1'!R8</f>
        <v>1273.4262177165213</v>
      </c>
      <c r="P63" s="19">
        <f>N63*'Forecast inputs Tab10.1.5.1'!S8</f>
        <v>325.76889705466965</v>
      </c>
      <c r="Q63" s="19">
        <f>P63*'Forecast inputs Tab10.1.5.1'!R8</f>
        <v>120.48790695794895</v>
      </c>
    </row>
    <row r="64" spans="1:17" ht="12" customHeight="1" x14ac:dyDescent="0.35">
      <c r="A64" s="10">
        <f>D64+F64+E64+'Forecast inputs Tab10.1.5.1'!AA9</f>
        <v>0.3510330631125359</v>
      </c>
      <c r="C64" s="18">
        <v>5</v>
      </c>
      <c r="D64" s="17">
        <f>$G$54*'Forecast inputs Tab10.1.5.1'!T9</f>
        <v>5.7120679380467124E-2</v>
      </c>
      <c r="E64" s="17">
        <f>$G$55*'Forecast inputs Tab10.1.5.1'!U9</f>
        <v>2.5190158017346781E-2</v>
      </c>
      <c r="F64" s="17">
        <f>$F$56*'Forecast inputs Tab10.1.5.1'!Y9</f>
        <v>2.8722225714722042E-2</v>
      </c>
      <c r="G64" s="28">
        <f t="shared" si="14"/>
        <v>60.421985368896415</v>
      </c>
      <c r="H64" s="28">
        <f>G64*'Forecast inputs Tab10.1.5.1'!V9</f>
        <v>47.78884319299987</v>
      </c>
      <c r="I64" s="28">
        <f t="shared" si="15"/>
        <v>26.646030398664859</v>
      </c>
      <c r="J64" s="28">
        <f>I64*'Forecast inputs Tab10.1.5.1'!W9</f>
        <v>20.074203187692419</v>
      </c>
      <c r="K64" s="28">
        <f t="shared" si="16"/>
        <v>67.863046380692282</v>
      </c>
      <c r="L64" s="28">
        <f t="shared" si="13"/>
        <v>30.382234957984902</v>
      </c>
      <c r="M64" s="28">
        <f>L64*'Forecast inputs Tab10.1.5.1'!Z9</f>
        <v>22.93047533654482</v>
      </c>
      <c r="N64" s="19">
        <f t="shared" si="17"/>
        <v>1254.29576847455</v>
      </c>
      <c r="O64" s="19">
        <f>N64*'Forecast inputs Tab10.1.5.1'!R9</f>
        <v>716.74473957094915</v>
      </c>
      <c r="P64" s="19">
        <f>N64*'Forecast inputs Tab10.1.5.1'!S9</f>
        <v>376.24570845563886</v>
      </c>
      <c r="Q64" s="19">
        <f>P64*'Forecast inputs Tab10.1.5.1'!R9</f>
        <v>214.99883767422264</v>
      </c>
    </row>
    <row r="65" spans="1:17" ht="12" customHeight="1" x14ac:dyDescent="0.35">
      <c r="A65" s="10">
        <f>D65+F65+E65+'Forecast inputs Tab10.1.5.1'!AA10</f>
        <v>0.40189052833029426</v>
      </c>
      <c r="C65" s="18">
        <v>6</v>
      </c>
      <c r="D65" s="17">
        <f>$G$54*'Forecast inputs Tab10.1.5.1'!T10</f>
        <v>0.10673990277416384</v>
      </c>
      <c r="E65" s="17">
        <f>$G$55*'Forecast inputs Tab10.1.5.1'!U10</f>
        <v>1.5681039440440032E-2</v>
      </c>
      <c r="F65" s="17">
        <f>$F$56*'Forecast inputs Tab10.1.5.1'!Y10</f>
        <v>3.9469586115690396E-2</v>
      </c>
      <c r="G65" s="28">
        <f t="shared" si="14"/>
        <v>318.6521083471597</v>
      </c>
      <c r="H65" s="28">
        <f>G65*'Forecast inputs Tab10.1.5.1'!V10</f>
        <v>319.77129626150906</v>
      </c>
      <c r="I65" s="28">
        <f t="shared" si="15"/>
        <v>46.812823966527404</v>
      </c>
      <c r="J65" s="28">
        <f>I65*'Forecast inputs Tab10.1.5.1'!W10</f>
        <v>45.337322786729409</v>
      </c>
      <c r="K65" s="28">
        <f t="shared" si="16"/>
        <v>365.10861904823849</v>
      </c>
      <c r="L65" s="28">
        <f t="shared" si="13"/>
        <v>117.82910143701928</v>
      </c>
      <c r="M65" s="28">
        <f>L65*'Forecast inputs Tab10.1.5.1'!Z10</f>
        <v>117.48869316296772</v>
      </c>
      <c r="N65" s="19">
        <f t="shared" si="17"/>
        <v>3625.2720876151197</v>
      </c>
      <c r="O65" s="19">
        <f>N65*'Forecast inputs Tab10.1.5.1'!R10</f>
        <v>2930.4560645748934</v>
      </c>
      <c r="P65" s="19">
        <f>N65*'Forecast inputs Tab10.1.5.1'!S10</f>
        <v>2102.2910414071698</v>
      </c>
      <c r="Q65" s="19">
        <f>P65*'Forecast inputs Tab10.1.5.1'!R10</f>
        <v>1699.3680427021129</v>
      </c>
    </row>
    <row r="66" spans="1:17" ht="12" customHeight="1" x14ac:dyDescent="0.35">
      <c r="A66" s="10">
        <f>D66+F66+E66+'Forecast inputs Tab10.1.5.1'!AA11</f>
        <v>0.4288212337319014</v>
      </c>
      <c r="C66" s="18">
        <v>7</v>
      </c>
      <c r="D66" s="17">
        <f>$G$54*'Forecast inputs Tab10.1.5.1'!T11</f>
        <v>0.13552181479377384</v>
      </c>
      <c r="E66" s="17">
        <f>$G$55*'Forecast inputs Tab10.1.5.1'!U11</f>
        <v>6.3585592323836719E-3</v>
      </c>
      <c r="F66" s="17">
        <f>$F$56*'Forecast inputs Tab10.1.5.1'!Y11</f>
        <v>4.6940859705743861E-2</v>
      </c>
      <c r="G66" s="28">
        <f t="shared" si="14"/>
        <v>71.51191518957252</v>
      </c>
      <c r="H66" s="28">
        <f>G66*'Forecast inputs Tab10.1.5.1'!V11</f>
        <v>88.661289755314513</v>
      </c>
      <c r="I66" s="28">
        <f t="shared" si="15"/>
        <v>3.3552734609261226</v>
      </c>
      <c r="J66" s="28">
        <f>I66*'Forecast inputs Tab10.1.5.1'!W11</f>
        <v>4.0999887111532471</v>
      </c>
      <c r="K66" s="28">
        <f t="shared" si="16"/>
        <v>92.761278466467758</v>
      </c>
      <c r="L66" s="28">
        <f t="shared" si="13"/>
        <v>24.769671091779074</v>
      </c>
      <c r="M66" s="28">
        <f>L66*'Forecast inputs Tab10.1.5.1'!Z11</f>
        <v>31.10897301429809</v>
      </c>
      <c r="N66" s="19">
        <f t="shared" si="17"/>
        <v>648.87953110271962</v>
      </c>
      <c r="O66" s="19">
        <f>N66*'Forecast inputs Tab10.1.5.1'!R11</f>
        <v>696.44240073254889</v>
      </c>
      <c r="P66" s="19">
        <f>N66*'Forecast inputs Tab10.1.5.1'!S11</f>
        <v>517.42112070341966</v>
      </c>
      <c r="Q66" s="19">
        <f>P66*'Forecast inputs Tab10.1.5.1'!R11</f>
        <v>555.34808885098028</v>
      </c>
    </row>
    <row r="67" spans="1:17" ht="12" customHeight="1" x14ac:dyDescent="0.35">
      <c r="A67" s="10">
        <f>D67+F67+E67+'Forecast inputs Tab10.1.5.1'!AA12</f>
        <v>0.43738914761697706</v>
      </c>
      <c r="C67" s="18">
        <v>8</v>
      </c>
      <c r="D67" s="17">
        <f>$G$54*'Forecast inputs Tab10.1.5.1'!T12</f>
        <v>0.1444360882136172</v>
      </c>
      <c r="E67" s="17">
        <f>$G$55*'Forecast inputs Tab10.1.5.1'!U12</f>
        <v>2.1193244048787149E-3</v>
      </c>
      <c r="F67" s="17">
        <f>$F$56*'Forecast inputs Tab10.1.5.1'!Y12</f>
        <v>5.0833734998481143E-2</v>
      </c>
      <c r="G67" s="28">
        <f t="shared" si="14"/>
        <v>278.80899131179098</v>
      </c>
      <c r="H67" s="28">
        <f>G67*'Forecast inputs Tab10.1.5.1'!V12</f>
        <v>421.47063865608828</v>
      </c>
      <c r="I67" s="28">
        <f t="shared" si="15"/>
        <v>4.0909907412667543</v>
      </c>
      <c r="J67" s="28">
        <f>I67*'Forecast inputs Tab10.1.5.1'!W12</f>
        <v>6.1625435996600988</v>
      </c>
      <c r="K67" s="28">
        <f t="shared" si="16"/>
        <v>427.63318225574841</v>
      </c>
      <c r="L67" s="28">
        <f t="shared" si="13"/>
        <v>98.12577005392211</v>
      </c>
      <c r="M67" s="28">
        <f>L67*'Forecast inputs Tab10.1.5.1'!Z12</f>
        <v>150.24723533346392</v>
      </c>
      <c r="N67" s="19">
        <f t="shared" si="17"/>
        <v>2383.1564268494076</v>
      </c>
      <c r="O67" s="19">
        <f>N67*'Forecast inputs Tab10.1.5.1'!R12</f>
        <v>3238.7572472168818</v>
      </c>
      <c r="P67" s="19">
        <f>N67*'Forecast inputs Tab10.1.5.1'!S12</f>
        <v>2177.3557482316933</v>
      </c>
      <c r="Q67" s="19">
        <f>P67*'Forecast inputs Tab10.1.5.1'!R12</f>
        <v>2959.0700089618354</v>
      </c>
    </row>
    <row r="68" spans="1:17" ht="12" customHeight="1" x14ac:dyDescent="0.35">
      <c r="A68" s="10">
        <f>D68+F68+E68+'Forecast inputs Tab10.1.5.1'!AA13</f>
        <v>0.43834933194324577</v>
      </c>
      <c r="C68" s="18">
        <v>9</v>
      </c>
      <c r="D68" s="17">
        <f>$G$54*'Forecast inputs Tab10.1.5.1'!T13</f>
        <v>0.14530941304804126</v>
      </c>
      <c r="E68" s="17">
        <f>$G$55*'Forecast inputs Tab10.1.5.1'!U13</f>
        <v>6.7543358353547181E-4</v>
      </c>
      <c r="F68" s="17">
        <f>$F$56*'Forecast inputs Tab10.1.5.1'!Y13</f>
        <v>5.2364485311669019E-2</v>
      </c>
      <c r="G68" s="28">
        <f t="shared" si="14"/>
        <v>136.95795780243662</v>
      </c>
      <c r="H68" s="28">
        <f>G68*'Forecast inputs Tab10.1.5.1'!V13</f>
        <v>247.32334990162016</v>
      </c>
      <c r="I68" s="28">
        <f t="shared" si="15"/>
        <v>0.63661398316718798</v>
      </c>
      <c r="J68" s="28">
        <f>I68*'Forecast inputs Tab10.1.5.1'!W13</f>
        <v>1.1502518328526417</v>
      </c>
      <c r="K68" s="28">
        <f t="shared" si="16"/>
        <v>248.47360173447279</v>
      </c>
      <c r="L68" s="28">
        <f t="shared" si="13"/>
        <v>49.354909769615581</v>
      </c>
      <c r="M68" s="28">
        <f>L68*'Forecast inputs Tab10.1.5.1'!Z13</f>
        <v>89.966597273543783</v>
      </c>
      <c r="N68" s="19">
        <f t="shared" si="17"/>
        <v>1164.1484094365092</v>
      </c>
      <c r="O68" s="19">
        <f>N68*'Forecast inputs Tab10.1.5.1'!R13</f>
        <v>1931.0078911846208</v>
      </c>
      <c r="P68" s="19">
        <f>N68*'Forecast inputs Tab10.1.5.1'!S13</f>
        <v>1122.7544072851251</v>
      </c>
      <c r="Q68" s="19">
        <f>P68*'Forecast inputs Tab10.1.5.1'!R13</f>
        <v>1862.3464179960556</v>
      </c>
    </row>
    <row r="69" spans="1:17" ht="12" customHeight="1" x14ac:dyDescent="0.35">
      <c r="A69" s="10">
        <f>D69+F69+E69+'Forecast inputs Tab10.1.5.1'!AA14</f>
        <v>0.43676126646174679</v>
      </c>
      <c r="C69" s="18">
        <v>10</v>
      </c>
      <c r="D69" s="17">
        <f>$G$54*'Forecast inputs Tab10.1.5.1'!T14</f>
        <v>0.14371325555075373</v>
      </c>
      <c r="E69" s="17">
        <f>$G$55*'Forecast inputs Tab10.1.5.1'!U14</f>
        <v>2.2373139894077092E-4</v>
      </c>
      <c r="F69" s="17">
        <f>$F$56*'Forecast inputs Tab10.1.5.1'!Y14</f>
        <v>5.2824279512052284E-2</v>
      </c>
      <c r="G69" s="28">
        <f t="shared" si="14"/>
        <v>25.541515761968313</v>
      </c>
      <c r="H69" s="28">
        <f>G69*'Forecast inputs Tab10.1.5.1'!V14</f>
        <v>53.863212205347573</v>
      </c>
      <c r="I69" s="28">
        <f t="shared" si="15"/>
        <v>3.9762783402222848E-2</v>
      </c>
      <c r="J69" s="28">
        <f>I69*'Forecast inputs Tab10.1.5.1'!W14</f>
        <v>8.403738110627057E-2</v>
      </c>
      <c r="K69" s="28">
        <f t="shared" si="16"/>
        <v>53.947249586453843</v>
      </c>
      <c r="L69" s="28">
        <f t="shared" si="13"/>
        <v>9.3882235330422645</v>
      </c>
      <c r="M69" s="28">
        <f>L69*'Forecast inputs Tab10.1.5.1'!Z14</f>
        <v>19.95879993783587</v>
      </c>
      <c r="N69" s="19">
        <f t="shared" si="17"/>
        <v>219.35366219315355</v>
      </c>
      <c r="O69" s="19">
        <f>N69*'Forecast inputs Tab10.1.5.1'!R14</f>
        <v>431.32826719012945</v>
      </c>
      <c r="P69" s="19">
        <f>N69*'Forecast inputs Tab10.1.5.1'!S14</f>
        <v>216.06619071039748</v>
      </c>
      <c r="Q69" s="19">
        <f>P69*'Forecast inputs Tab10.1.5.1'!R14</f>
        <v>424.86391476529718</v>
      </c>
    </row>
    <row r="70" spans="1:17" ht="12" customHeight="1" x14ac:dyDescent="0.35">
      <c r="A70" s="10">
        <f>D70+F70+E70+'Forecast inputs Tab10.1.5.1'!AA15</f>
        <v>0.43434222145584295</v>
      </c>
      <c r="C70" s="18">
        <v>11</v>
      </c>
      <c r="D70" s="17">
        <f>$G$54*'Forecast inputs Tab10.1.5.1'!T15</f>
        <v>0.14135726875396915</v>
      </c>
      <c r="E70" s="17">
        <f>$G$55*'Forecast inputs Tab10.1.5.1'!U15</f>
        <v>8.0232405723458004E-5</v>
      </c>
      <c r="F70" s="17">
        <f>$F$56*'Forecast inputs Tab10.1.5.1'!Y15</f>
        <v>5.2904720296150357E-2</v>
      </c>
      <c r="G70" s="28">
        <f t="shared" si="14"/>
        <v>37.104180158549291</v>
      </c>
      <c r="H70" s="28">
        <f>G70*'Forecast inputs Tab10.1.5.1'!V15</f>
        <v>89.530353911366518</v>
      </c>
      <c r="I70" s="28">
        <f t="shared" si="15"/>
        <v>2.1059812931858293E-2</v>
      </c>
      <c r="J70" s="28">
        <f>I70*'Forecast inputs Tab10.1.5.1'!W15</f>
        <v>5.0971831820464567E-2</v>
      </c>
      <c r="K70" s="28">
        <f t="shared" si="16"/>
        <v>89.58132574318698</v>
      </c>
      <c r="L70" s="28">
        <f t="shared" si="13"/>
        <v>13.886702045174482</v>
      </c>
      <c r="M70" s="28">
        <f>L70*'Forecast inputs Tab10.1.5.1'!Z15</f>
        <v>33.788984549298107</v>
      </c>
      <c r="N70" s="19">
        <f t="shared" si="17"/>
        <v>323.60294675621321</v>
      </c>
      <c r="O70" s="19">
        <f>N70*'Forecast inputs Tab10.1.5.1'!R15</f>
        <v>736.74359285040305</v>
      </c>
      <c r="P70" s="19">
        <f>N70*'Forecast inputs Tab10.1.5.1'!S15</f>
        <v>321.44387865241913</v>
      </c>
      <c r="Q70" s="19">
        <f>P70*'Forecast inputs Tab10.1.5.1'!R15</f>
        <v>731.82806408917611</v>
      </c>
    </row>
    <row r="71" spans="1:17" ht="12" customHeight="1" x14ac:dyDescent="0.35">
      <c r="A71" s="10">
        <f>D71+F71+E71+'Forecast inputs Tab10.1.5.1'!AA16</f>
        <v>0.43168097363422508</v>
      </c>
      <c r="C71" s="18">
        <v>12</v>
      </c>
      <c r="D71" s="17">
        <f>$G$54*'Forecast inputs Tab10.1.5.1'!T16</f>
        <v>0.13878155443956339</v>
      </c>
      <c r="E71" s="17">
        <f>$G$55*'Forecast inputs Tab10.1.5.1'!U16</f>
        <v>3.1652257239612764E-5</v>
      </c>
      <c r="F71" s="17">
        <f>$F$56*'Forecast inputs Tab10.1.5.1'!Y16</f>
        <v>5.2867766937422074E-2</v>
      </c>
      <c r="G71" s="28">
        <f t="shared" si="14"/>
        <v>5.4630343566465323</v>
      </c>
      <c r="H71" s="28">
        <f>G71*'Forecast inputs Tab10.1.5.1'!V16</f>
        <v>14.823678522414621</v>
      </c>
      <c r="I71" s="28">
        <f t="shared" si="15"/>
        <v>1.2459679491536504E-3</v>
      </c>
      <c r="J71" s="28">
        <f>I71*'Forecast inputs Tab10.1.5.1'!W16</f>
        <v>3.3930466887583722E-3</v>
      </c>
      <c r="K71" s="28">
        <f t="shared" si="16"/>
        <v>14.82707156910338</v>
      </c>
      <c r="L71" s="28">
        <f t="shared" si="13"/>
        <v>2.0811009669450926</v>
      </c>
      <c r="M71" s="28">
        <f>L71*'Forecast inputs Tab10.1.5.1'!Z16</f>
        <v>5.699261486056491</v>
      </c>
      <c r="N71" s="19">
        <f t="shared" si="17"/>
        <v>48.470070323760645</v>
      </c>
      <c r="O71" s="19">
        <f>N71*'Forecast inputs Tab10.1.5.1'!R16</f>
        <v>125.31209631153459</v>
      </c>
      <c r="P71" s="19">
        <f>N71*'Forecast inputs Tab10.1.5.1'!S16</f>
        <v>48.316336950463089</v>
      </c>
      <c r="Q71" s="19">
        <f>P71*'Forecast inputs Tab10.1.5.1'!R16</f>
        <v>124.91464173487975</v>
      </c>
    </row>
    <row r="72" spans="1:17" ht="12" customHeight="1" x14ac:dyDescent="0.35">
      <c r="A72" s="10">
        <f>D72+F72+E72+'Forecast inputs Tab10.1.5.1'!AA17</f>
        <v>0.42901640857447526</v>
      </c>
      <c r="C72" s="18">
        <v>13</v>
      </c>
      <c r="D72" s="17">
        <f>$G$54*'Forecast inputs Tab10.1.5.1'!T17</f>
        <v>0.13620545518545585</v>
      </c>
      <c r="E72" s="17">
        <f>$G$55*'Forecast inputs Tab10.1.5.1'!U17</f>
        <v>1.3771383173870931E-5</v>
      </c>
      <c r="F72" s="17">
        <f>$F$56*'Forecast inputs Tab10.1.5.1'!Y17</f>
        <v>5.279718200584553E-2</v>
      </c>
      <c r="G72" s="28">
        <f t="shared" si="14"/>
        <v>17.243812465227354</v>
      </c>
      <c r="H72" s="28">
        <f>G72*'Forecast inputs Tab10.1.5.1'!V17</f>
        <v>51.854273853937407</v>
      </c>
      <c r="I72" s="28">
        <f t="shared" si="15"/>
        <v>1.7434775172086882E-3</v>
      </c>
      <c r="J72" s="28">
        <f>I72*'Forecast inputs Tab10.1.5.1'!W17</f>
        <v>5.2632598516953377E-3</v>
      </c>
      <c r="K72" s="28">
        <f t="shared" si="16"/>
        <v>51.859537113789102</v>
      </c>
      <c r="L72" s="28">
        <f t="shared" si="13"/>
        <v>6.6842014804888121</v>
      </c>
      <c r="M72" s="28">
        <f>L72*'Forecast inputs Tab10.1.5.1'!Z17</f>
        <v>20.306069361606575</v>
      </c>
      <c r="N72" s="19">
        <f t="shared" si="17"/>
        <v>155.69441155268461</v>
      </c>
      <c r="O72" s="19">
        <f>N72*'Forecast inputs Tab10.1.5.1'!R17</f>
        <v>449.76845914927981</v>
      </c>
      <c r="P72" s="19">
        <f>N72*'Forecast inputs Tab10.1.5.1'!S17</f>
        <v>155.44271693246262</v>
      </c>
      <c r="Q72" s="19">
        <f>P72*'Forecast inputs Tab10.1.5.1'!R17</f>
        <v>449.04136624732871</v>
      </c>
    </row>
    <row r="73" spans="1:17" ht="12" customHeight="1" x14ac:dyDescent="0.35">
      <c r="A73" s="10">
        <f>D73+F73+E73+'Forecast inputs Tab10.1.5.1'!AA18</f>
        <v>0.42645914990325906</v>
      </c>
      <c r="C73" s="18">
        <v>14</v>
      </c>
      <c r="D73" s="17">
        <f>$G$54*'Forecast inputs Tab10.1.5.1'!T18</f>
        <v>0.13373406928528073</v>
      </c>
      <c r="E73" s="17">
        <f>$G$55*'Forecast inputs Tab10.1.5.1'!U18</f>
        <v>6.6439346486426866E-6</v>
      </c>
      <c r="F73" s="17">
        <f>$F$56*'Forecast inputs Tab10.1.5.1'!Y18</f>
        <v>5.2718436683329685E-2</v>
      </c>
      <c r="G73" s="28">
        <f t="shared" si="14"/>
        <v>12.180206533208098</v>
      </c>
      <c r="H73" s="28">
        <f>G73*'Forecast inputs Tab10.1.5.1'!V18</f>
        <v>40.091886906189465</v>
      </c>
      <c r="I73" s="28">
        <f t="shared" si="15"/>
        <v>6.0511503647569143E-4</v>
      </c>
      <c r="J73" s="28">
        <f>I73*'Forecast inputs Tab10.1.5.1'!W18</f>
        <v>1.9997106637618593E-3</v>
      </c>
      <c r="K73" s="28">
        <f t="shared" si="16"/>
        <v>40.093886616853226</v>
      </c>
      <c r="L73" s="28">
        <f t="shared" si="13"/>
        <v>4.8014799096634082</v>
      </c>
      <c r="M73" s="28">
        <f>L73*'Forecast inputs Tab10.1.5.1'!Z18</f>
        <v>15.981005657328204</v>
      </c>
      <c r="N73" s="19">
        <f t="shared" si="17"/>
        <v>111.87447068498091</v>
      </c>
      <c r="O73" s="19">
        <f>N73*'Forecast inputs Tab10.1.5.1'!R18</f>
        <v>356.23180829982306</v>
      </c>
      <c r="P73" s="19">
        <f>N73*'Forecast inputs Tab10.1.5.1'!S18</f>
        <v>111.7757437597389</v>
      </c>
      <c r="Q73" s="19">
        <f>P73*'Forecast inputs Tab10.1.5.1'!R18</f>
        <v>355.91744103719822</v>
      </c>
    </row>
    <row r="74" spans="1:17" ht="12" customHeight="1" x14ac:dyDescent="0.35">
      <c r="A74" s="10">
        <f>D74+F74+E74+'Forecast inputs Tab10.1.5.1'!AA19</f>
        <v>0.42406491390138873</v>
      </c>
      <c r="C74" s="18">
        <v>15</v>
      </c>
      <c r="D74" s="17">
        <f>$G$54*'Forecast inputs Tab10.1.5.1'!T19</f>
        <v>0.13142102082004281</v>
      </c>
      <c r="E74" s="17">
        <f>$G$55*'Forecast inputs Tab10.1.5.1'!U19</f>
        <v>3.4837357881384615E-6</v>
      </c>
      <c r="F74" s="17">
        <f>$F$56*'Forecast inputs Tab10.1.5.1'!Y19</f>
        <v>5.2640409345557769E-2</v>
      </c>
      <c r="G74" s="28">
        <f t="shared" si="14"/>
        <v>13.973720795087846</v>
      </c>
      <c r="H74" s="28">
        <f>G74*'Forecast inputs Tab10.1.5.1'!V19</f>
        <v>49.815683947858183</v>
      </c>
      <c r="I74" s="28">
        <f t="shared" si="15"/>
        <v>3.7041830084368012E-4</v>
      </c>
      <c r="J74" s="28">
        <f>I74*'Forecast inputs Tab10.1.5.1'!W19</f>
        <v>1.3260752919223243E-3</v>
      </c>
      <c r="K74" s="28">
        <f t="shared" si="16"/>
        <v>49.817010023150104</v>
      </c>
      <c r="L74" s="28">
        <f t="shared" si="13"/>
        <v>5.5971440348283661</v>
      </c>
      <c r="M74" s="28">
        <f>L74*'Forecast inputs Tab10.1.5.1'!Z19</f>
        <v>20.193712077495871</v>
      </c>
      <c r="N74" s="19">
        <f t="shared" si="17"/>
        <v>130.46152855735613</v>
      </c>
      <c r="O74" s="19">
        <f>N74*'Forecast inputs Tab10.1.5.1'!R19</f>
        <v>452.63366409917592</v>
      </c>
      <c r="P74" s="19">
        <f>N74*'Forecast inputs Tab10.1.5.1'!S19</f>
        <v>130.39459589861991</v>
      </c>
      <c r="Q74" s="19">
        <f>P74*'Forecast inputs Tab10.1.5.1'!R19</f>
        <v>452.40144257834379</v>
      </c>
    </row>
    <row r="75" spans="1:17" ht="12" customHeight="1" x14ac:dyDescent="0.35">
      <c r="A75" s="10">
        <f>D75+F75+E75+'Forecast inputs Tab10.1.5.1'!AA20</f>
        <v>0.42185736496018628</v>
      </c>
      <c r="C75" s="23" t="s">
        <v>1435</v>
      </c>
      <c r="D75" s="17">
        <f>$G$54*'Forecast inputs Tab10.1.5.1'!T20</f>
        <v>0.1292896747753591</v>
      </c>
      <c r="E75" s="17">
        <f>$G$55*'Forecast inputs Tab10.1.5.1'!U20</f>
        <v>1.9951698074626869E-6</v>
      </c>
      <c r="F75" s="17">
        <f>$F$56*'Forecast inputs Tab10.1.5.1'!Y20</f>
        <v>5.2565695015019724E-2</v>
      </c>
      <c r="G75" s="28">
        <f t="shared" si="14"/>
        <v>22.17108041324655</v>
      </c>
      <c r="H75" s="28">
        <f>G75*'Forecast inputs Tab10.1.5.1'!V20</f>
        <v>91.753241473156265</v>
      </c>
      <c r="I75" s="28">
        <f t="shared" si="15"/>
        <v>3.4213923359460323E-4</v>
      </c>
      <c r="J75" s="28">
        <f>I75*'Forecast inputs Tab10.1.5.1'!W20</f>
        <v>1.6661348137255426E-3</v>
      </c>
      <c r="K75" s="28">
        <f t="shared" si="16"/>
        <v>91.754907607969997</v>
      </c>
      <c r="L75" s="30">
        <f t="shared" si="13"/>
        <v>9.0141633752358441</v>
      </c>
      <c r="M75" s="28">
        <f>L75*'Forecast inputs Tab10.1.5.1'!Z20</f>
        <v>34.930784495376422</v>
      </c>
      <c r="N75" s="19">
        <f>N49*EXP(-A49)+N50*EXP(-A50)</f>
        <v>210.19025644689407</v>
      </c>
      <c r="O75" s="19">
        <f>N75*'Forecast inputs Tab10.1.5.1'!R20</f>
        <v>866.23708744311159</v>
      </c>
      <c r="P75" s="19">
        <f>N75*'Forecast inputs Tab10.1.5.1'!S20</f>
        <v>210.12399341865026</v>
      </c>
      <c r="Q75" s="19">
        <f>P75*'Forecast inputs Tab10.1.5.1'!R20</f>
        <v>865.96400393504905</v>
      </c>
    </row>
    <row r="76" spans="1:17" ht="12" customHeight="1" x14ac:dyDescent="0.35">
      <c r="A76" t="s">
        <v>1445</v>
      </c>
      <c r="C76" s="31" t="s">
        <v>1444</v>
      </c>
      <c r="D76" s="133">
        <f>AVERAGE(D63:D73)</f>
        <v>0.11833320667264159</v>
      </c>
      <c r="E76" s="133">
        <f>AVERAGE(E63:E73)</f>
        <v>6.4084936318906435E-3</v>
      </c>
      <c r="F76" s="133">
        <f>AVERAGE(F63:F74)</f>
        <v>4.6001570591393738E-2</v>
      </c>
      <c r="G76" s="32">
        <f>SUM(G59:G75)</f>
        <v>1075.3675733394439</v>
      </c>
      <c r="H76" s="32">
        <f t="shared" ref="H76" si="18">SUM(H59:H75)</f>
        <v>1555.825689938169</v>
      </c>
      <c r="I76" s="32">
        <f>SUM(I59:I75)</f>
        <v>172.5746107850577</v>
      </c>
      <c r="J76" s="32">
        <f t="shared" ref="J76:Q76" si="19">SUM(J59:J75)</f>
        <v>121.98060457485578</v>
      </c>
      <c r="K76" s="32">
        <f t="shared" si="19"/>
        <v>1677.8062945130246</v>
      </c>
      <c r="L76" s="32">
        <f t="shared" si="19"/>
        <v>465.52297661467372</v>
      </c>
      <c r="M76" s="32">
        <f t="shared" si="19"/>
        <v>602.07043328486543</v>
      </c>
      <c r="N76" s="32">
        <f t="shared" si="19"/>
        <v>40259.088612206891</v>
      </c>
      <c r="O76" s="32">
        <f t="shared" si="19"/>
        <v>15891.500902326272</v>
      </c>
      <c r="P76" s="32">
        <f t="shared" si="19"/>
        <v>7815.4003794604678</v>
      </c>
      <c r="Q76" s="32">
        <f t="shared" si="19"/>
        <v>10816.550177530429</v>
      </c>
    </row>
    <row r="78" spans="1:17" x14ac:dyDescent="0.35">
      <c r="C78" s="15" t="s">
        <v>1437</v>
      </c>
      <c r="D78" s="15" t="s">
        <v>1691</v>
      </c>
      <c r="G78" s="15">
        <f>G53+1</f>
        <v>2023</v>
      </c>
    </row>
    <row r="79" spans="1:17" x14ac:dyDescent="0.35">
      <c r="D79" s="24" t="s">
        <v>1599</v>
      </c>
      <c r="E79" s="24"/>
      <c r="F79" s="24"/>
      <c r="G79" s="18">
        <f>G54</f>
        <v>1.5604552043166218</v>
      </c>
      <c r="H79" s="24" t="s">
        <v>1598</v>
      </c>
      <c r="I79" s="25">
        <f>AVERAGE(D88:D99)</f>
        <v>0.11942385785159169</v>
      </c>
      <c r="J79" s="15" t="s">
        <v>1516</v>
      </c>
      <c r="K79" s="25">
        <f>I79+I81+I80</f>
        <v>0.17130017125020086</v>
      </c>
    </row>
    <row r="80" spans="1:17" x14ac:dyDescent="0.35">
      <c r="D80" s="24" t="s">
        <v>1600</v>
      </c>
      <c r="E80" s="24"/>
      <c r="F80" s="24"/>
      <c r="G80" s="18">
        <f>G55</f>
        <v>1.5604552043166218</v>
      </c>
      <c r="H80" s="24" t="s">
        <v>1598</v>
      </c>
      <c r="I80" s="25">
        <f>AVERAGE(E88:E99)</f>
        <v>5.8747428072154348E-3</v>
      </c>
      <c r="K80" s="25"/>
    </row>
    <row r="81" spans="1:17" x14ac:dyDescent="0.35">
      <c r="D81" s="24" t="s">
        <v>1438</v>
      </c>
      <c r="E81" s="24"/>
      <c r="F81" s="134">
        <f>F56</f>
        <v>2.228250504735716</v>
      </c>
      <c r="G81" s="18">
        <f>I81/$I$5</f>
        <v>1.5604552043166215</v>
      </c>
      <c r="H81" s="24" t="s">
        <v>1598</v>
      </c>
      <c r="I81" s="25">
        <f>AVERAGE(F88:F99)</f>
        <v>4.6001570591393738E-2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0.24040788322005607</v>
      </c>
      <c r="C85" s="18">
        <v>1</v>
      </c>
      <c r="D85" s="17">
        <f>$G$79*'Forecast inputs Tab10.1.5.1'!T5</f>
        <v>1.5246531820745502E-5</v>
      </c>
      <c r="E85" s="17">
        <f>$G$80*'Forecast inputs Tab10.1.5.1'!U5</f>
        <v>2.6143037633002939E-5</v>
      </c>
      <c r="F85" s="17">
        <f>$F$81*'Forecast inputs Tab10.1.5.1'!Y5</f>
        <v>3.6649365060233911E-4</v>
      </c>
      <c r="G85" s="28">
        <f t="shared" ref="G85:G99" si="21">N85*(D85/A85)*(1-EXP(-A85))</f>
        <v>9.7902403747084504E-2</v>
      </c>
      <c r="H85" s="28">
        <f>G85*'Forecast inputs Tab10.1.5.1'!V5</f>
        <v>1.1625424946044139E-2</v>
      </c>
      <c r="I85" s="28">
        <f t="shared" ref="I85:I100" si="22">N85*(E85/A85)*(1-EXP(-A85))</f>
        <v>0.16787202857760009</v>
      </c>
      <c r="J85" s="28">
        <f>I85*'Forecast inputs Tab10.1.5.1'!W5</f>
        <v>1.9934381726971231E-2</v>
      </c>
      <c r="K85" s="28">
        <f t="shared" ref="K85:K100" si="23">H85+J85</f>
        <v>3.1559806673015368E-2</v>
      </c>
      <c r="L85" s="28">
        <f t="shared" si="20"/>
        <v>2.3533620480948625</v>
      </c>
      <c r="M85" s="28">
        <f>L85*'Forecast inputs Tab10.1.5.1'!Z5</f>
        <v>0.18839204468270437</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0.24363944035245641</v>
      </c>
      <c r="C86" s="18">
        <v>2</v>
      </c>
      <c r="D86" s="17">
        <f>$G$79*'Forecast inputs Tab10.1.5.1'!T6</f>
        <v>5.0920316773651279E-4</v>
      </c>
      <c r="E86" s="17">
        <f>$G$80*'Forecast inputs Tab10.1.5.1'!U6</f>
        <v>8.6547829126358718E-4</v>
      </c>
      <c r="F86" s="17">
        <f>$F$81*'Forecast inputs Tab10.1.5.1'!Y6</f>
        <v>2.2647588934563059E-3</v>
      </c>
      <c r="G86" s="28">
        <f t="shared" si="21"/>
        <v>2.5670369761033931</v>
      </c>
      <c r="H86" s="28">
        <f>G86*'Forecast inputs Tab10.1.5.1'!V6</f>
        <v>0.61115781384547418</v>
      </c>
      <c r="I86" s="28">
        <f t="shared" si="22"/>
        <v>4.3631204918937909</v>
      </c>
      <c r="J86" s="28">
        <f>I86*'Forecast inputs Tab10.1.5.1'!W6</f>
        <v>1.0395190140432231</v>
      </c>
      <c r="K86" s="28">
        <f t="shared" si="23"/>
        <v>1.6506768278886974</v>
      </c>
      <c r="L86" s="28">
        <f t="shared" si="20"/>
        <v>11.417289187936968</v>
      </c>
      <c r="M86" s="28">
        <f>L86*'Forecast inputs Tab10.1.5.1'!Z6</f>
        <v>2.2003513895884002</v>
      </c>
      <c r="N86" s="19">
        <f t="shared" ref="N86:N99" si="24">N60*EXP(-A60)</f>
        <v>5680.3230113067293</v>
      </c>
      <c r="O86" s="19">
        <f>N86*'Forecast inputs Tab10.1.5.1'!R6</f>
        <v>549.42129081642759</v>
      </c>
      <c r="P86" s="19">
        <f>N86*'Forecast inputs Tab10.1.5.1'!S6</f>
        <v>0</v>
      </c>
      <c r="Q86" s="19">
        <f>P86*'Forecast inputs Tab10.1.5.1'!R6</f>
        <v>0</v>
      </c>
    </row>
    <row r="87" spans="1:17" x14ac:dyDescent="0.35">
      <c r="A87" s="10">
        <f>D87+F87+E87+'Forecast inputs Tab10.1.5.1'!AA7</f>
        <v>0.25851615488592117</v>
      </c>
      <c r="C87" s="18">
        <v>3</v>
      </c>
      <c r="D87" s="17">
        <f>$G$79*'Forecast inputs Tab10.1.5.1'!T7</f>
        <v>4.2816704864263172E-3</v>
      </c>
      <c r="E87" s="17">
        <f>$G$80*'Forecast inputs Tab10.1.5.1'!U7</f>
        <v>6.7512481102739198E-3</v>
      </c>
      <c r="F87" s="17">
        <f>$F$81*'Forecast inputs Tab10.1.5.1'!Y7</f>
        <v>7.4832362892209292E-3</v>
      </c>
      <c r="G87" s="28">
        <f t="shared" si="21"/>
        <v>16.797614374137272</v>
      </c>
      <c r="H87" s="28">
        <f>G87*'Forecast inputs Tab10.1.5.1'!V7</f>
        <v>6.4719621720940239</v>
      </c>
      <c r="I87" s="28">
        <f t="shared" si="22"/>
        <v>26.486125604485114</v>
      </c>
      <c r="J87" s="28">
        <f>I87*'Forecast inputs Tab10.1.5.1'!W7</f>
        <v>10.245154244290063</v>
      </c>
      <c r="K87" s="28">
        <f t="shared" si="23"/>
        <v>16.717116416384087</v>
      </c>
      <c r="L87" s="28">
        <f t="shared" si="20"/>
        <v>29.357821405308261</v>
      </c>
      <c r="M87" s="28">
        <f>L87*'Forecast inputs Tab10.1.5.1'!Z7</f>
        <v>10.108338277168713</v>
      </c>
      <c r="N87" s="19">
        <f t="shared" si="24"/>
        <v>4452.0677846119843</v>
      </c>
      <c r="O87" s="19">
        <f>N87*'Forecast inputs Tab10.1.5.1'!R7</f>
        <v>935.51300358051628</v>
      </c>
      <c r="P87" s="19">
        <f>N87*'Forecast inputs Tab10.1.5.1'!S7</f>
        <v>0</v>
      </c>
      <c r="Q87" s="19">
        <f>P87*'Forecast inputs Tab10.1.5.1'!R7</f>
        <v>0</v>
      </c>
    </row>
    <row r="88" spans="1:17" x14ac:dyDescent="0.35">
      <c r="A88" s="10">
        <f>D88+F88+E88+'Forecast inputs Tab10.1.5.1'!AA8</f>
        <v>0.29579381633651808</v>
      </c>
      <c r="C88" s="18">
        <v>4</v>
      </c>
      <c r="D88" s="17">
        <f>$G$79*'Forecast inputs Tab10.1.5.1'!T8</f>
        <v>1.8745771973971308E-2</v>
      </c>
      <c r="E88" s="17">
        <f>$G$80*'Forecast inputs Tab10.1.5.1'!U8</f>
        <v>2.0112883892486041E-2</v>
      </c>
      <c r="F88" s="17">
        <f>$F$81*'Forecast inputs Tab10.1.5.1'!Y8</f>
        <v>1.6935160470060724E-2</v>
      </c>
      <c r="G88" s="28">
        <f t="shared" si="21"/>
        <v>55.796634977188241</v>
      </c>
      <c r="H88" s="28">
        <f>G88*'Forecast inputs Tab10.1.5.1'!V8</f>
        <v>31.939079634249623</v>
      </c>
      <c r="I88" s="28">
        <f t="shared" si="22"/>
        <v>59.865832276517715</v>
      </c>
      <c r="J88" s="28">
        <f>I88*'Forecast inputs Tab10.1.5.1'!W8</f>
        <v>33.656038608837775</v>
      </c>
      <c r="K88" s="28">
        <f t="shared" si="23"/>
        <v>65.595118243087398</v>
      </c>
      <c r="L88" s="28">
        <f t="shared" si="20"/>
        <v>50.407364836194731</v>
      </c>
      <c r="M88" s="28">
        <f>L88*'Forecast inputs Tab10.1.5.1'!Z8</f>
        <v>26.93487295603164</v>
      </c>
      <c r="N88" s="19">
        <f t="shared" si="24"/>
        <v>3438.3761489000158</v>
      </c>
      <c r="O88" s="19">
        <f>N88*'Forecast inputs Tab10.1.5.1'!R8</f>
        <v>1271.7074873037132</v>
      </c>
      <c r="P88" s="19">
        <f>N88*'Forecast inputs Tab10.1.5.1'!S8</f>
        <v>325.32921008802396</v>
      </c>
      <c r="Q88" s="19">
        <f>P88*'Forecast inputs Tab10.1.5.1'!R8</f>
        <v>120.32528565552627</v>
      </c>
    </row>
    <row r="89" spans="1:17" x14ac:dyDescent="0.35">
      <c r="A89" s="10">
        <f>D89+F89+E89+'Forecast inputs Tab10.1.5.1'!AA9</f>
        <v>0.3510330631125359</v>
      </c>
      <c r="C89" s="18">
        <v>5</v>
      </c>
      <c r="D89" s="17">
        <f>$G$79*'Forecast inputs Tab10.1.5.1'!T9</f>
        <v>5.7120679380467124E-2</v>
      </c>
      <c r="E89" s="17">
        <f>$G$80*'Forecast inputs Tab10.1.5.1'!U9</f>
        <v>2.5190158017346781E-2</v>
      </c>
      <c r="F89" s="17">
        <f>$F$81*'Forecast inputs Tab10.1.5.1'!Y9</f>
        <v>2.8722225714722042E-2</v>
      </c>
      <c r="G89" s="28">
        <f t="shared" si="21"/>
        <v>123.38812262130511</v>
      </c>
      <c r="H89" s="28">
        <f>G89*'Forecast inputs Tab10.1.5.1'!V9</f>
        <v>97.589902215685655</v>
      </c>
      <c r="I89" s="28">
        <f t="shared" si="22"/>
        <v>54.41402903476844</v>
      </c>
      <c r="J89" s="28">
        <f>I89*'Forecast inputs Tab10.1.5.1'!W9</f>
        <v>40.993658671186857</v>
      </c>
      <c r="K89" s="28">
        <f t="shared" si="23"/>
        <v>138.5835608868725</v>
      </c>
      <c r="L89" s="28">
        <f t="shared" si="20"/>
        <v>62.043756252255278</v>
      </c>
      <c r="M89" s="28">
        <f>L89*'Forecast inputs Tab10.1.5.1'!Z9</f>
        <v>46.826470287533382</v>
      </c>
      <c r="N89" s="19">
        <f t="shared" si="24"/>
        <v>2561.4054079658031</v>
      </c>
      <c r="O89" s="19">
        <f>N89*'Forecast inputs Tab10.1.5.1'!R9</f>
        <v>1463.6690150847148</v>
      </c>
      <c r="P89" s="19">
        <f>N89*'Forecast inputs Tab10.1.5.1'!S9</f>
        <v>768.33376671138183</v>
      </c>
      <c r="Q89" s="19">
        <f>P89*'Forecast inputs Tab10.1.5.1'!R9</f>
        <v>439.05050097941836</v>
      </c>
    </row>
    <row r="90" spans="1:17" x14ac:dyDescent="0.35">
      <c r="A90" s="10">
        <f>D90+F90+E90+'Forecast inputs Tab10.1.5.1'!AA10</f>
        <v>0.40189052833029426</v>
      </c>
      <c r="C90" s="18">
        <v>6</v>
      </c>
      <c r="D90" s="17">
        <f>$G$79*'Forecast inputs Tab10.1.5.1'!T10</f>
        <v>0.10673990277416384</v>
      </c>
      <c r="E90" s="17">
        <f>$G$80*'Forecast inputs Tab10.1.5.1'!U10</f>
        <v>1.5681039440440032E-2</v>
      </c>
      <c r="F90" s="17">
        <f>$F$81*'Forecast inputs Tab10.1.5.1'!Y10</f>
        <v>3.9469586115690396E-2</v>
      </c>
      <c r="G90" s="28">
        <f t="shared" si="21"/>
        <v>77.611204558721639</v>
      </c>
      <c r="H90" s="28">
        <f>G90*'Forecast inputs Tab10.1.5.1'!V10</f>
        <v>77.883795010455245</v>
      </c>
      <c r="I90" s="28">
        <f t="shared" si="22"/>
        <v>11.401775044523944</v>
      </c>
      <c r="J90" s="28">
        <f>I90*'Forecast inputs Tab10.1.5.1'!W10</f>
        <v>11.042400601699995</v>
      </c>
      <c r="K90" s="28">
        <f t="shared" si="23"/>
        <v>88.92619561215524</v>
      </c>
      <c r="L90" s="28">
        <f t="shared" si="20"/>
        <v>28.698565787099326</v>
      </c>
      <c r="M90" s="28">
        <f>L90*'Forecast inputs Tab10.1.5.1'!Z10</f>
        <v>28.615655630540395</v>
      </c>
      <c r="N90" s="19">
        <f t="shared" si="24"/>
        <v>882.97464916311708</v>
      </c>
      <c r="O90" s="19">
        <f>N90*'Forecast inputs Tab10.1.5.1'!R10</f>
        <v>713.74461087916325</v>
      </c>
      <c r="P90" s="19">
        <f>N90*'Forecast inputs Tab10.1.5.1'!S10</f>
        <v>512.03596581530087</v>
      </c>
      <c r="Q90" s="19">
        <f>P90*'Forecast inputs Tab10.1.5.1'!R10</f>
        <v>413.89966464310612</v>
      </c>
    </row>
    <row r="91" spans="1:17" x14ac:dyDescent="0.35">
      <c r="A91" s="10">
        <f>D91+F91+E91+'Forecast inputs Tab10.1.5.1'!AA11</f>
        <v>0.4288212337319014</v>
      </c>
      <c r="C91" s="18">
        <v>7</v>
      </c>
      <c r="D91" s="17">
        <f>$G$79*'Forecast inputs Tab10.1.5.1'!T11</f>
        <v>0.13552181479377384</v>
      </c>
      <c r="E91" s="17">
        <f>$G$80*'Forecast inputs Tab10.1.5.1'!U11</f>
        <v>6.3585592323836719E-3</v>
      </c>
      <c r="F91" s="17">
        <f>$F$81*'Forecast inputs Tab10.1.5.1'!Y11</f>
        <v>4.6940859705743861E-2</v>
      </c>
      <c r="G91" s="28">
        <f t="shared" si="21"/>
        <v>267.31055223318799</v>
      </c>
      <c r="H91" s="28">
        <f>G91*'Forecast inputs Tab10.1.5.1'!V11</f>
        <v>331.41467772709905</v>
      </c>
      <c r="I91" s="28">
        <f t="shared" si="22"/>
        <v>12.541965899751247</v>
      </c>
      <c r="J91" s="28">
        <f>I91*'Forecast inputs Tab10.1.5.1'!W11</f>
        <v>15.325701229268988</v>
      </c>
      <c r="K91" s="28">
        <f t="shared" si="23"/>
        <v>346.74037895636803</v>
      </c>
      <c r="L91" s="28">
        <f t="shared" si="20"/>
        <v>92.588688760825733</v>
      </c>
      <c r="M91" s="28">
        <f>L91*'Forecast inputs Tab10.1.5.1'!Z11</f>
        <v>116.28491187538386</v>
      </c>
      <c r="N91" s="19">
        <f t="shared" si="24"/>
        <v>2425.5027338041696</v>
      </c>
      <c r="O91" s="19">
        <f>N91*'Forecast inputs Tab10.1.5.1'!R11</f>
        <v>2603.292084192015</v>
      </c>
      <c r="P91" s="19">
        <f>N91*'Forecast inputs Tab10.1.5.1'!S11</f>
        <v>1934.1130096389036</v>
      </c>
      <c r="Q91" s="19">
        <f>P91*'Forecast inputs Tab10.1.5.1'!R11</f>
        <v>2075.8834932454351</v>
      </c>
    </row>
    <row r="92" spans="1:17" x14ac:dyDescent="0.35">
      <c r="A92" s="10">
        <f>D92+F92+E92+'Forecast inputs Tab10.1.5.1'!AA12</f>
        <v>0.43738914761697706</v>
      </c>
      <c r="C92" s="18">
        <v>8</v>
      </c>
      <c r="D92" s="17">
        <f>$G$79*'Forecast inputs Tab10.1.5.1'!T12</f>
        <v>0.1444360882136172</v>
      </c>
      <c r="E92" s="17">
        <f>$G$80*'Forecast inputs Tab10.1.5.1'!U12</f>
        <v>2.1193244048787149E-3</v>
      </c>
      <c r="F92" s="17">
        <f>$F$81*'Forecast inputs Tab10.1.5.1'!Y12</f>
        <v>5.0833734998481143E-2</v>
      </c>
      <c r="G92" s="28">
        <f t="shared" si="21"/>
        <v>49.44058541732911</v>
      </c>
      <c r="H92" s="28">
        <f>G92*'Forecast inputs Tab10.1.5.1'!V12</f>
        <v>74.738461673460904</v>
      </c>
      <c r="I92" s="28">
        <f t="shared" si="22"/>
        <v>0.72544639336582184</v>
      </c>
      <c r="J92" s="28">
        <f>I92*'Forecast inputs Tab10.1.5.1'!W12</f>
        <v>1.0927903070611082</v>
      </c>
      <c r="K92" s="28">
        <f t="shared" si="23"/>
        <v>75.831251980522012</v>
      </c>
      <c r="L92" s="28">
        <f t="shared" si="20"/>
        <v>17.400427056410226</v>
      </c>
      <c r="M92" s="28">
        <f>L92*'Forecast inputs Tab10.1.5.1'!Z12</f>
        <v>26.643011895963646</v>
      </c>
      <c r="N92" s="19">
        <f t="shared" si="24"/>
        <v>422.59988937280059</v>
      </c>
      <c r="O92" s="19">
        <f>N92*'Forecast inputs Tab10.1.5.1'!R12</f>
        <v>574.32170165542345</v>
      </c>
      <c r="P92" s="19">
        <f>N92*'Forecast inputs Tab10.1.5.1'!S12</f>
        <v>386.10570752353283</v>
      </c>
      <c r="Q92" s="19">
        <f>P92*'Forecast inputs Tab10.1.5.1'!R12</f>
        <v>524.72537863863158</v>
      </c>
    </row>
    <row r="93" spans="1:17" x14ac:dyDescent="0.35">
      <c r="A93" s="10">
        <f>D93+F93+E93+'Forecast inputs Tab10.1.5.1'!AA13</f>
        <v>0.43834933194324577</v>
      </c>
      <c r="C93" s="18">
        <v>9</v>
      </c>
      <c r="D93" s="17">
        <f>$G$79*'Forecast inputs Tab10.1.5.1'!T13</f>
        <v>0.14530941304804126</v>
      </c>
      <c r="E93" s="17">
        <f>$G$80*'Forecast inputs Tab10.1.5.1'!U13</f>
        <v>6.7543358353547181E-4</v>
      </c>
      <c r="F93" s="17">
        <f>$F$81*'Forecast inputs Tab10.1.5.1'!Y13</f>
        <v>5.2364485311669019E-2</v>
      </c>
      <c r="G93" s="28">
        <f t="shared" si="21"/>
        <v>181.04051605946555</v>
      </c>
      <c r="H93" s="28">
        <f>G93*'Forecast inputs Tab10.1.5.1'!V13</f>
        <v>326.92913663574268</v>
      </c>
      <c r="I93" s="28">
        <f t="shared" si="22"/>
        <v>0.84152046286724891</v>
      </c>
      <c r="J93" s="28">
        <f>I93*'Forecast inputs Tab10.1.5.1'!W13</f>
        <v>1.5204825536197026</v>
      </c>
      <c r="K93" s="28">
        <f t="shared" si="23"/>
        <v>328.44961918936241</v>
      </c>
      <c r="L93" s="28">
        <f t="shared" si="20"/>
        <v>65.240738677257028</v>
      </c>
      <c r="M93" s="28">
        <f>L93*'Forecast inputs Tab10.1.5.1'!Z13</f>
        <v>118.92408049783799</v>
      </c>
      <c r="N93" s="19">
        <f t="shared" si="24"/>
        <v>1538.8520112004912</v>
      </c>
      <c r="O93" s="19">
        <f>N93*'Forecast inputs Tab10.1.5.1'!R13</f>
        <v>2552.5399965385909</v>
      </c>
      <c r="P93" s="19">
        <f>N93*'Forecast inputs Tab10.1.5.1'!S13</f>
        <v>1484.1345516859199</v>
      </c>
      <c r="Q93" s="19">
        <f>P93*'Forecast inputs Tab10.1.5.1'!R13</f>
        <v>2461.7785049179861</v>
      </c>
    </row>
    <row r="94" spans="1:17" x14ac:dyDescent="0.35">
      <c r="A94" s="10">
        <f>D94+F94+E94+'Forecast inputs Tab10.1.5.1'!AA14</f>
        <v>0.43676126646174679</v>
      </c>
      <c r="C94" s="18">
        <v>10</v>
      </c>
      <c r="D94" s="17">
        <f>$G$79*'Forecast inputs Tab10.1.5.1'!T14</f>
        <v>0.14371325555075373</v>
      </c>
      <c r="E94" s="17">
        <f>$G$80*'Forecast inputs Tab10.1.5.1'!U14</f>
        <v>2.2373139894077092E-4</v>
      </c>
      <c r="F94" s="17">
        <f>$F$81*'Forecast inputs Tab10.1.5.1'!Y14</f>
        <v>5.2824279512052284E-2</v>
      </c>
      <c r="G94" s="28">
        <f t="shared" si="21"/>
        <v>87.445492989667812</v>
      </c>
      <c r="H94" s="28">
        <f>G94*'Forecast inputs Tab10.1.5.1'!V14</f>
        <v>184.40938232479962</v>
      </c>
      <c r="I94" s="28">
        <f t="shared" si="22"/>
        <v>0.13613429326798898</v>
      </c>
      <c r="J94" s="28">
        <f>I94*'Forecast inputs Tab10.1.5.1'!W14</f>
        <v>0.28771550948204616</v>
      </c>
      <c r="K94" s="28">
        <f t="shared" si="23"/>
        <v>184.69709783428166</v>
      </c>
      <c r="L94" s="28">
        <f t="shared" si="20"/>
        <v>32.14209535545654</v>
      </c>
      <c r="M94" s="28">
        <f>L94*'Forecast inputs Tab10.1.5.1'!Z14</f>
        <v>68.33216619997927</v>
      </c>
      <c r="N94" s="19">
        <f t="shared" si="24"/>
        <v>750.99259215190693</v>
      </c>
      <c r="O94" s="19">
        <f>N94*'Forecast inputs Tab10.1.5.1'!R14</f>
        <v>1476.7217935038238</v>
      </c>
      <c r="P94" s="19">
        <f>N94*'Forecast inputs Tab10.1.5.1'!S14</f>
        <v>739.7374040425492</v>
      </c>
      <c r="Q94" s="19">
        <f>P94*'Forecast inputs Tab10.1.5.1'!R14</f>
        <v>1454.5900418131071</v>
      </c>
    </row>
    <row r="95" spans="1:17" x14ac:dyDescent="0.35">
      <c r="A95" s="10">
        <f>D95+F95+E95+'Forecast inputs Tab10.1.5.1'!AA15</f>
        <v>0.43434222145584295</v>
      </c>
      <c r="C95" s="18">
        <v>11</v>
      </c>
      <c r="D95" s="17">
        <f>$G$79*'Forecast inputs Tab10.1.5.1'!T15</f>
        <v>0.14135726875396915</v>
      </c>
      <c r="E95" s="17">
        <f>$G$80*'Forecast inputs Tab10.1.5.1'!U15</f>
        <v>8.0232405723458004E-5</v>
      </c>
      <c r="F95" s="17">
        <f>$F$81*'Forecast inputs Tab10.1.5.1'!Y15</f>
        <v>5.2904720296150357E-2</v>
      </c>
      <c r="G95" s="28">
        <f t="shared" si="21"/>
        <v>16.250706769921113</v>
      </c>
      <c r="H95" s="28">
        <f>G95*'Forecast inputs Tab10.1.5.1'!V15</f>
        <v>39.212065115138827</v>
      </c>
      <c r="I95" s="28">
        <f t="shared" si="22"/>
        <v>9.2236735355050257E-3</v>
      </c>
      <c r="J95" s="28">
        <f>I95*'Forecast inputs Tab10.1.5.1'!W15</f>
        <v>2.2324392801581581E-2</v>
      </c>
      <c r="K95" s="28">
        <f t="shared" si="23"/>
        <v>39.234389507940406</v>
      </c>
      <c r="L95" s="28">
        <f t="shared" si="20"/>
        <v>6.0820296250474426</v>
      </c>
      <c r="M95" s="28">
        <f>L95*'Forecast inputs Tab10.1.5.1'!Z15</f>
        <v>14.798733663369191</v>
      </c>
      <c r="N95" s="19">
        <f t="shared" si="24"/>
        <v>141.73003082527143</v>
      </c>
      <c r="O95" s="19">
        <f>N95*'Forecast inputs Tab10.1.5.1'!R15</f>
        <v>322.67534387958722</v>
      </c>
      <c r="P95" s="19">
        <f>N95*'Forecast inputs Tab10.1.5.1'!S15</f>
        <v>140.78441277088726</v>
      </c>
      <c r="Q95" s="19">
        <f>P95*'Forecast inputs Tab10.1.5.1'!R15</f>
        <v>320.52246471135129</v>
      </c>
    </row>
    <row r="96" spans="1:17" x14ac:dyDescent="0.35">
      <c r="A96" s="10">
        <f>D96+F96+E96+'Forecast inputs Tab10.1.5.1'!AA16</f>
        <v>0.43168097363422508</v>
      </c>
      <c r="C96" s="18">
        <v>12</v>
      </c>
      <c r="D96" s="17">
        <f>$G$79*'Forecast inputs Tab10.1.5.1'!T16</f>
        <v>0.13878155443956339</v>
      </c>
      <c r="E96" s="17">
        <f>$G$80*'Forecast inputs Tab10.1.5.1'!U16</f>
        <v>3.1652257239612764E-5</v>
      </c>
      <c r="F96" s="17">
        <f>$F$81*'Forecast inputs Tab10.1.5.1'!Y16</f>
        <v>5.2867766937422074E-2</v>
      </c>
      <c r="G96" s="28">
        <f t="shared" si="21"/>
        <v>23.623286638035399</v>
      </c>
      <c r="H96" s="28">
        <f>G96*'Forecast inputs Tab10.1.5.1'!V16</f>
        <v>64.100641494052226</v>
      </c>
      <c r="I96" s="28">
        <f t="shared" si="22"/>
        <v>5.3878222400068681E-3</v>
      </c>
      <c r="J96" s="28">
        <f>I96*'Forecast inputs Tab10.1.5.1'!W16</f>
        <v>1.4672233281355156E-2</v>
      </c>
      <c r="K96" s="28">
        <f t="shared" si="23"/>
        <v>64.115313727333586</v>
      </c>
      <c r="L96" s="28">
        <f t="shared" si="20"/>
        <v>8.9991095525554758</v>
      </c>
      <c r="M96" s="28">
        <f>L96*'Forecast inputs Tab10.1.5.1'!Z16</f>
        <v>24.644781438437374</v>
      </c>
      <c r="N96" s="19">
        <f t="shared" si="24"/>
        <v>209.59457507911404</v>
      </c>
      <c r="O96" s="19">
        <f>N96*'Forecast inputs Tab10.1.5.1'!R16</f>
        <v>541.87533468078743</v>
      </c>
      <c r="P96" s="19">
        <f>N96*'Forecast inputs Tab10.1.5.1'!S16</f>
        <v>208.92980028434786</v>
      </c>
      <c r="Q96" s="19">
        <f>P96*'Forecast inputs Tab10.1.5.1'!R16</f>
        <v>540.15665916513876</v>
      </c>
    </row>
    <row r="97" spans="1:17" x14ac:dyDescent="0.35">
      <c r="A97" s="10">
        <f>D97+F97+E97+'Forecast inputs Tab10.1.5.1'!AA17</f>
        <v>0.42901640857447526</v>
      </c>
      <c r="C97" s="18">
        <v>13</v>
      </c>
      <c r="D97" s="17">
        <f>$G$79*'Forecast inputs Tab10.1.5.1'!T17</f>
        <v>0.13620545518545585</v>
      </c>
      <c r="E97" s="17">
        <f>$G$80*'Forecast inputs Tab10.1.5.1'!U17</f>
        <v>1.3771383173870931E-5</v>
      </c>
      <c r="F97" s="17">
        <f>$F$81*'Forecast inputs Tab10.1.5.1'!Y17</f>
        <v>5.279718200584553E-2</v>
      </c>
      <c r="G97" s="28">
        <f t="shared" si="21"/>
        <v>3.486239760217599</v>
      </c>
      <c r="H97" s="28">
        <f>G97*'Forecast inputs Tab10.1.5.1'!V17</f>
        <v>10.483553541964653</v>
      </c>
      <c r="I97" s="28">
        <f t="shared" si="22"/>
        <v>3.5248473351210573E-4</v>
      </c>
      <c r="J97" s="28">
        <f>I97*'Forecast inputs Tab10.1.5.1'!W17</f>
        <v>1.0640910065763314E-3</v>
      </c>
      <c r="K97" s="28">
        <f t="shared" si="23"/>
        <v>10.484617632971229</v>
      </c>
      <c r="L97" s="28">
        <f t="shared" si="20"/>
        <v>1.3513675710389488</v>
      </c>
      <c r="M97" s="28">
        <f>L97*'Forecast inputs Tab10.1.5.1'!Z17</f>
        <v>4.1053465714106432</v>
      </c>
      <c r="N97" s="19">
        <f t="shared" si="24"/>
        <v>31.477264618436273</v>
      </c>
      <c r="O97" s="19">
        <f>N97*'Forecast inputs Tab10.1.5.1'!R17</f>
        <v>90.931207257092524</v>
      </c>
      <c r="P97" s="19">
        <f>N97*'Forecast inputs Tab10.1.5.1'!S17</f>
        <v>31.426378667651303</v>
      </c>
      <c r="Q97" s="19">
        <f>P97*'Forecast inputs Tab10.1.5.1'!R17</f>
        <v>90.784208431324416</v>
      </c>
    </row>
    <row r="98" spans="1:17" x14ac:dyDescent="0.35">
      <c r="A98" s="10">
        <f>D98+F98+E98+'Forecast inputs Tab10.1.5.1'!AA18</f>
        <v>0.42645914990325906</v>
      </c>
      <c r="C98" s="18">
        <v>14</v>
      </c>
      <c r="D98" s="17">
        <f>$G$79*'Forecast inputs Tab10.1.5.1'!T18</f>
        <v>0.13373406928528073</v>
      </c>
      <c r="E98" s="17">
        <f>$G$80*'Forecast inputs Tab10.1.5.1'!U18</f>
        <v>6.6439346486426866E-6</v>
      </c>
      <c r="F98" s="17">
        <f>$F$81*'Forecast inputs Tab10.1.5.1'!Y18</f>
        <v>5.2718436683329685E-2</v>
      </c>
      <c r="G98" s="28">
        <f t="shared" si="21"/>
        <v>11.037665397053077</v>
      </c>
      <c r="H98" s="28">
        <f>G98*'Forecast inputs Tab10.1.5.1'!V18</f>
        <v>36.331143614069646</v>
      </c>
      <c r="I98" s="28">
        <f t="shared" si="22"/>
        <v>5.4835336996416912E-4</v>
      </c>
      <c r="J98" s="28">
        <f>I98*'Forecast inputs Tab10.1.5.1'!W18</f>
        <v>1.8121316036263319E-3</v>
      </c>
      <c r="K98" s="28">
        <f t="shared" si="23"/>
        <v>36.332955745673274</v>
      </c>
      <c r="L98" s="28">
        <f t="shared" si="20"/>
        <v>4.3510862076965644</v>
      </c>
      <c r="M98" s="28">
        <f>L98*'Forecast inputs Tab10.1.5.1'!Z18</f>
        <v>14.481937779386859</v>
      </c>
      <c r="N98" s="19">
        <f t="shared" si="24"/>
        <v>101.38029848070275</v>
      </c>
      <c r="O98" s="19">
        <f>N98*'Forecast inputs Tab10.1.5.1'!R18</f>
        <v>322.81616022523855</v>
      </c>
      <c r="P98" s="19">
        <f>N98*'Forecast inputs Tab10.1.5.1'!S18</f>
        <v>101.29083244714002</v>
      </c>
      <c r="Q98" s="19">
        <f>P98*'Forecast inputs Tab10.1.5.1'!R18</f>
        <v>322.53128158650776</v>
      </c>
    </row>
    <row r="99" spans="1:17" x14ac:dyDescent="0.35">
      <c r="A99" s="10">
        <f>D99+F99+E99+'Forecast inputs Tab10.1.5.1'!AA19</f>
        <v>0.42406491390138873</v>
      </c>
      <c r="C99" s="18">
        <v>15</v>
      </c>
      <c r="D99" s="17">
        <f>$G$79*'Forecast inputs Tab10.1.5.1'!T19</f>
        <v>0.13142102082004281</v>
      </c>
      <c r="E99" s="17">
        <f>$G$80*'Forecast inputs Tab10.1.5.1'!U19</f>
        <v>3.4837357881384615E-6</v>
      </c>
      <c r="F99" s="17">
        <f>$F$81*'Forecast inputs Tab10.1.5.1'!Y19</f>
        <v>5.2640409345557769E-2</v>
      </c>
      <c r="G99" s="28">
        <f t="shared" si="21"/>
        <v>7.8226110447330104</v>
      </c>
      <c r="H99" s="28">
        <f>G99*'Forecast inputs Tab10.1.5.1'!V19</f>
        <v>27.887255310584912</v>
      </c>
      <c r="I99" s="28">
        <f t="shared" si="22"/>
        <v>2.0736340262141265E-4</v>
      </c>
      <c r="J99" s="28">
        <f>I99*'Forecast inputs Tab10.1.5.1'!W19</f>
        <v>7.4234853958050006E-4</v>
      </c>
      <c r="K99" s="28">
        <f t="shared" si="23"/>
        <v>27.887997659124494</v>
      </c>
      <c r="L99" s="28">
        <f t="shared" si="20"/>
        <v>3.1333301550723176</v>
      </c>
      <c r="M99" s="28">
        <f>L99*'Forecast inputs Tab10.1.5.1'!Z19</f>
        <v>11.304616533279212</v>
      </c>
      <c r="N99" s="19">
        <f t="shared" si="24"/>
        <v>73.033504044554618</v>
      </c>
      <c r="O99" s="19">
        <f>N99*'Forecast inputs Tab10.1.5.1'!R19</f>
        <v>253.38828161250134</v>
      </c>
      <c r="P99" s="19">
        <f>N99*'Forecast inputs Tab10.1.5.1'!S19</f>
        <v>72.996034557138827</v>
      </c>
      <c r="Q99" s="19">
        <f>P99*'Forecast inputs Tab10.1.5.1'!R19</f>
        <v>253.258281975302</v>
      </c>
    </row>
    <row r="100" spans="1:17" x14ac:dyDescent="0.35">
      <c r="A100" s="10">
        <f>D100+F100+E100+'Forecast inputs Tab10.1.5.1'!AA20</f>
        <v>0.42185736496018628</v>
      </c>
      <c r="C100" s="23" t="s">
        <v>1435</v>
      </c>
      <c r="D100" s="17">
        <f>$G$79*'Forecast inputs Tab10.1.5.1'!T20</f>
        <v>0.1292896747753591</v>
      </c>
      <c r="E100" s="17">
        <f>$G$80*'Forecast inputs Tab10.1.5.1'!U20</f>
        <v>1.9951698074626869E-6</v>
      </c>
      <c r="F100" s="17">
        <f>$F$81*'Forecast inputs Tab10.1.5.1'!Y20</f>
        <v>5.2565695015019724E-2</v>
      </c>
      <c r="G100" s="28">
        <f>N100*(D100/A100)*(1-EXP(-A100))</f>
        <v>23.545488267911391</v>
      </c>
      <c r="H100" s="28">
        <f>G100*'Forecast inputs Tab10.1.5.1'!V20</f>
        <v>97.441118356969341</v>
      </c>
      <c r="I100" s="28">
        <f t="shared" si="22"/>
        <v>3.6334879313237297E-4</v>
      </c>
      <c r="J100" s="28">
        <f>I100*'Forecast inputs Tab10.1.5.1'!W20</f>
        <v>1.7694202076816606E-3</v>
      </c>
      <c r="K100" s="28">
        <f t="shared" si="23"/>
        <v>97.44288777717702</v>
      </c>
      <c r="L100" s="30">
        <f t="shared" si="20"/>
        <v>9.5729605432238412</v>
      </c>
      <c r="M100" s="28">
        <f>L100*'Forecast inputs Tab10.1.5.1'!Z20</f>
        <v>37.096179401046712</v>
      </c>
      <c r="N100" s="19">
        <f>N74*EXP(-A74)+N75*EXP(-A75)</f>
        <v>223.22016450956238</v>
      </c>
      <c r="O100" s="19">
        <f>N100*'Forecast inputs Tab10.1.5.1'!R20</f>
        <v>919.93600670157423</v>
      </c>
      <c r="P100" s="19">
        <f>N100*'Forecast inputs Tab10.1.5.1'!S20</f>
        <v>223.14979376871304</v>
      </c>
      <c r="Q100" s="19">
        <f>P100*'Forecast inputs Tab10.1.5.1'!R20</f>
        <v>919.64599446872865</v>
      </c>
    </row>
    <row r="101" spans="1:17" x14ac:dyDescent="0.35">
      <c r="A101" t="s">
        <v>1445</v>
      </c>
      <c r="C101" s="31" t="s">
        <v>1444</v>
      </c>
      <c r="D101" s="133">
        <f>AVERAGE(D88:D98)</f>
        <v>0.11833320667264159</v>
      </c>
      <c r="E101" s="133">
        <f>AVERAGE(E88:E98)</f>
        <v>6.4084936318906435E-3</v>
      </c>
      <c r="F101" s="133">
        <f>AVERAGE(F88:F99)</f>
        <v>4.6001570591393738E-2</v>
      </c>
      <c r="G101" s="32">
        <f>SUM(G84:G100)</f>
        <v>947.26166048872471</v>
      </c>
      <c r="H101" s="32">
        <f t="shared" ref="H101" si="25">SUM(H84:H100)</f>
        <v>1407.4549580651581</v>
      </c>
      <c r="I101" s="32">
        <f>SUM(I84:I100)</f>
        <v>170.95990457609361</v>
      </c>
      <c r="J101" s="32">
        <f t="shared" ref="J101:Q101" si="26">SUM(J84:J100)</f>
        <v>115.26577973865713</v>
      </c>
      <c r="K101" s="32">
        <f t="shared" si="26"/>
        <v>1522.7207378038152</v>
      </c>
      <c r="L101" s="32">
        <f t="shared" si="26"/>
        <v>425.13999302147346</v>
      </c>
      <c r="M101" s="32">
        <f t="shared" si="26"/>
        <v>551.48984644163988</v>
      </c>
      <c r="N101" s="32">
        <f t="shared" si="26"/>
        <v>39341.151511266122</v>
      </c>
      <c r="O101" s="32">
        <f t="shared" si="26"/>
        <v>14793.893040374625</v>
      </c>
      <c r="P101" s="32">
        <f t="shared" si="26"/>
        <v>6928.3668680014907</v>
      </c>
      <c r="Q101" s="32">
        <f t="shared" si="26"/>
        <v>9937.1517602315635</v>
      </c>
    </row>
    <row r="103" spans="1:17" x14ac:dyDescent="0.35">
      <c r="C103" s="15" t="s">
        <v>1437</v>
      </c>
      <c r="D103" s="15" t="s">
        <v>1692</v>
      </c>
      <c r="G103" s="15">
        <f>G78+1</f>
        <v>2024</v>
      </c>
    </row>
    <row r="104" spans="1:17" x14ac:dyDescent="0.35">
      <c r="D104" s="24" t="s">
        <v>1599</v>
      </c>
      <c r="E104" s="24"/>
      <c r="F104" s="24"/>
      <c r="G104" s="18">
        <f>G79</f>
        <v>1.5604552043166218</v>
      </c>
      <c r="H104" s="24" t="s">
        <v>1598</v>
      </c>
      <c r="I104" s="25">
        <f>AVERAGE(D113:D124)</f>
        <v>0.11942385785159169</v>
      </c>
      <c r="J104" s="15" t="s">
        <v>1516</v>
      </c>
      <c r="K104" s="25">
        <f>I104+I106+I105</f>
        <v>0.17130017125020086</v>
      </c>
    </row>
    <row r="105" spans="1:17" x14ac:dyDescent="0.35">
      <c r="D105" s="24" t="s">
        <v>1600</v>
      </c>
      <c r="E105" s="24"/>
      <c r="F105" s="24"/>
      <c r="G105" s="18">
        <f>G80</f>
        <v>1.5604552043166218</v>
      </c>
      <c r="H105" s="24" t="s">
        <v>1598</v>
      </c>
      <c r="I105" s="25">
        <f>AVERAGE(E113:E124)</f>
        <v>5.8747428072154348E-3</v>
      </c>
      <c r="K105" s="25"/>
    </row>
    <row r="106" spans="1:17" x14ac:dyDescent="0.35">
      <c r="D106" s="24" t="s">
        <v>1438</v>
      </c>
      <c r="E106" s="24"/>
      <c r="F106" s="134">
        <f>F81</f>
        <v>2.228250504735716</v>
      </c>
      <c r="G106" s="18">
        <f>I106/$I$5</f>
        <v>1.5604552043166215</v>
      </c>
      <c r="H106" s="24" t="s">
        <v>1598</v>
      </c>
      <c r="I106" s="25">
        <f>AVERAGE(F113:F124)</f>
        <v>4.6001570591393738E-2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0.24040788322005607</v>
      </c>
      <c r="C110" s="18">
        <v>1</v>
      </c>
      <c r="D110" s="17">
        <f>$G$104*'Forecast inputs Tab10.1.5.1'!T5</f>
        <v>1.5246531820745502E-5</v>
      </c>
      <c r="E110" s="17">
        <f>$G$105*'Forecast inputs Tab10.1.5.1'!U5</f>
        <v>2.6143037633002939E-5</v>
      </c>
      <c r="F110" s="17">
        <f>$F$106*'Forecast inputs Tab10.1.5.1'!Y5</f>
        <v>3.6649365060233911E-4</v>
      </c>
      <c r="G110" s="28">
        <f t="shared" ref="G110:G124" si="28">N110*(D110/A110)*(1-EXP(-A110))</f>
        <v>9.7902403747084504E-2</v>
      </c>
      <c r="H110" s="28">
        <f>G110*'Forecast inputs Tab10.1.5.1'!V5</f>
        <v>1.1625424946044139E-2</v>
      </c>
      <c r="I110" s="28">
        <f t="shared" ref="I110:I125" si="29">N110*(E110/A110)*(1-EXP(-A110))</f>
        <v>0.16787202857760009</v>
      </c>
      <c r="J110" s="28">
        <f>I110*'Forecast inputs Tab10.1.5.1'!W5</f>
        <v>1.9934381726971231E-2</v>
      </c>
      <c r="K110" s="28">
        <f t="shared" ref="K110:K125" si="30">H110+J110</f>
        <v>3.1559806673015368E-2</v>
      </c>
      <c r="L110" s="28">
        <f t="shared" si="27"/>
        <v>2.3533620480948625</v>
      </c>
      <c r="M110" s="28">
        <f>L110*'Forecast inputs Tab10.1.5.1'!Z5</f>
        <v>0.18839204468270437</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0.24363944035245641</v>
      </c>
      <c r="C111" s="18">
        <v>2</v>
      </c>
      <c r="D111" s="17">
        <f>$G$104*'Forecast inputs Tab10.1.5.1'!T6</f>
        <v>5.0920316773651279E-4</v>
      </c>
      <c r="E111" s="17">
        <f>$G$105*'Forecast inputs Tab10.1.5.1'!U6</f>
        <v>8.6547829126358718E-4</v>
      </c>
      <c r="F111" s="17">
        <f>$F$106*'Forecast inputs Tab10.1.5.1'!Y6</f>
        <v>2.2647588934563059E-3</v>
      </c>
      <c r="G111" s="28">
        <f t="shared" si="28"/>
        <v>2.5670369761033931</v>
      </c>
      <c r="H111" s="28">
        <f>G111*'Forecast inputs Tab10.1.5.1'!V6</f>
        <v>0.61115781384547418</v>
      </c>
      <c r="I111" s="28">
        <f t="shared" si="29"/>
        <v>4.3631204918937909</v>
      </c>
      <c r="J111" s="28">
        <f>I111*'Forecast inputs Tab10.1.5.1'!W6</f>
        <v>1.0395190140432231</v>
      </c>
      <c r="K111" s="28">
        <f t="shared" si="30"/>
        <v>1.6506768278886974</v>
      </c>
      <c r="L111" s="28">
        <f t="shared" si="27"/>
        <v>11.417289187936968</v>
      </c>
      <c r="M111" s="28">
        <f>L111*'Forecast inputs Tab10.1.5.1'!Z6</f>
        <v>2.2003513895884002</v>
      </c>
      <c r="N111" s="19">
        <f t="shared" ref="N111:N124" si="31">N85*EXP(-A85)</f>
        <v>5680.3230113067293</v>
      </c>
      <c r="O111" s="19">
        <f>N111*'Forecast inputs Tab10.1.5.1'!R6</f>
        <v>549.42129081642759</v>
      </c>
      <c r="P111" s="19">
        <f>N111*'Forecast inputs Tab10.1.5.1'!S6</f>
        <v>0</v>
      </c>
      <c r="Q111" s="19">
        <f>P111*'Forecast inputs Tab10.1.5.1'!R6</f>
        <v>0</v>
      </c>
    </row>
    <row r="112" spans="1:17" x14ac:dyDescent="0.35">
      <c r="A112" s="10">
        <f>D112+F112+E112+'Forecast inputs Tab10.1.5.1'!AA7</f>
        <v>0.25851615488592117</v>
      </c>
      <c r="C112" s="18">
        <v>3</v>
      </c>
      <c r="D112" s="17">
        <f>$G$104*'Forecast inputs Tab10.1.5.1'!T7</f>
        <v>4.2816704864263172E-3</v>
      </c>
      <c r="E112" s="17">
        <f>$G$105*'Forecast inputs Tab10.1.5.1'!U7</f>
        <v>6.7512481102739198E-3</v>
      </c>
      <c r="F112" s="17">
        <f>$F$106*'Forecast inputs Tab10.1.5.1'!Y7</f>
        <v>7.4832362892209292E-3</v>
      </c>
      <c r="G112" s="28">
        <f t="shared" si="28"/>
        <v>16.797614374137272</v>
      </c>
      <c r="H112" s="28">
        <f>G112*'Forecast inputs Tab10.1.5.1'!V7</f>
        <v>6.4719621720940239</v>
      </c>
      <c r="I112" s="28">
        <f t="shared" si="29"/>
        <v>26.486125604485114</v>
      </c>
      <c r="J112" s="28">
        <f>I112*'Forecast inputs Tab10.1.5.1'!W7</f>
        <v>10.245154244290063</v>
      </c>
      <c r="K112" s="28">
        <f t="shared" si="30"/>
        <v>16.717116416384087</v>
      </c>
      <c r="L112" s="28">
        <f t="shared" si="27"/>
        <v>29.357821405308261</v>
      </c>
      <c r="M112" s="28">
        <f>L112*'Forecast inputs Tab10.1.5.1'!Z7</f>
        <v>10.108338277168713</v>
      </c>
      <c r="N112" s="19">
        <f t="shared" si="31"/>
        <v>4452.0677846119843</v>
      </c>
      <c r="O112" s="19">
        <f>N112*'Forecast inputs Tab10.1.5.1'!R7</f>
        <v>935.51300358051628</v>
      </c>
      <c r="P112" s="19">
        <f>N112*'Forecast inputs Tab10.1.5.1'!S7</f>
        <v>0</v>
      </c>
      <c r="Q112" s="19">
        <f>P112*'Forecast inputs Tab10.1.5.1'!R7</f>
        <v>0</v>
      </c>
    </row>
    <row r="113" spans="1:17" x14ac:dyDescent="0.35">
      <c r="A113" s="10">
        <f>D113+F113+E113+'Forecast inputs Tab10.1.5.1'!AA8</f>
        <v>0.29579381633651808</v>
      </c>
      <c r="C113" s="18">
        <v>4</v>
      </c>
      <c r="D113" s="17">
        <f>$G$104*'Forecast inputs Tab10.1.5.1'!T8</f>
        <v>1.8745771973971308E-2</v>
      </c>
      <c r="E113" s="17">
        <f>$G$105*'Forecast inputs Tab10.1.5.1'!U8</f>
        <v>2.0112883892486041E-2</v>
      </c>
      <c r="F113" s="17">
        <f>$F$106*'Forecast inputs Tab10.1.5.1'!Y8</f>
        <v>1.6935160470060724E-2</v>
      </c>
      <c r="G113" s="28">
        <f t="shared" si="28"/>
        <v>55.788444290329913</v>
      </c>
      <c r="H113" s="28">
        <f>G113*'Forecast inputs Tab10.1.5.1'!V8</f>
        <v>31.934391125705435</v>
      </c>
      <c r="I113" s="28">
        <f t="shared" si="29"/>
        <v>59.857044250395873</v>
      </c>
      <c r="J113" s="28">
        <f>I113*'Forecast inputs Tab10.1.5.1'!W8</f>
        <v>33.651098058690806</v>
      </c>
      <c r="K113" s="28">
        <f t="shared" si="30"/>
        <v>65.585489184396238</v>
      </c>
      <c r="L113" s="28">
        <f t="shared" si="27"/>
        <v>50.399965269161768</v>
      </c>
      <c r="M113" s="28">
        <f>L113*'Forecast inputs Tab10.1.5.1'!Z8</f>
        <v>26.930919041784978</v>
      </c>
      <c r="N113" s="19">
        <f t="shared" si="31"/>
        <v>3437.8714112514403</v>
      </c>
      <c r="O113" s="19">
        <f>N113*'Forecast inputs Tab10.1.5.1'!R8</f>
        <v>1271.520806551224</v>
      </c>
      <c r="P113" s="19">
        <f>N113*'Forecast inputs Tab10.1.5.1'!S8</f>
        <v>325.28145327102612</v>
      </c>
      <c r="Q113" s="19">
        <f>P113*'Forecast inputs Tab10.1.5.1'!R8</f>
        <v>120.30762246246191</v>
      </c>
    </row>
    <row r="114" spans="1:17" x14ac:dyDescent="0.35">
      <c r="A114" s="10">
        <f>D114+F114+E114+'Forecast inputs Tab10.1.5.1'!AA9</f>
        <v>0.3510330631125359</v>
      </c>
      <c r="C114" s="18">
        <v>5</v>
      </c>
      <c r="D114" s="17">
        <f>$G$104*'Forecast inputs Tab10.1.5.1'!T9</f>
        <v>5.7120679380467124E-2</v>
      </c>
      <c r="E114" s="17">
        <f>$G$105*'Forecast inputs Tab10.1.5.1'!U9</f>
        <v>2.5190158017346781E-2</v>
      </c>
      <c r="F114" s="17">
        <f>$F$106*'Forecast inputs Tab10.1.5.1'!Y9</f>
        <v>2.8722225714722042E-2</v>
      </c>
      <c r="G114" s="28">
        <f t="shared" si="28"/>
        <v>123.22158692730251</v>
      </c>
      <c r="H114" s="28">
        <f>G114*'Forecast inputs Tab10.1.5.1'!V9</f>
        <v>97.458186117345974</v>
      </c>
      <c r="I114" s="28">
        <f t="shared" si="29"/>
        <v>54.340586973277688</v>
      </c>
      <c r="J114" s="28">
        <f>I114*'Forecast inputs Tab10.1.5.1'!W9</f>
        <v>40.938329947064325</v>
      </c>
      <c r="K114" s="28">
        <f t="shared" si="30"/>
        <v>138.39651606441029</v>
      </c>
      <c r="L114" s="28">
        <f t="shared" si="27"/>
        <v>61.960016425548375</v>
      </c>
      <c r="M114" s="28">
        <f>L114*'Forecast inputs Tab10.1.5.1'!Z9</f>
        <v>46.763269076903399</v>
      </c>
      <c r="N114" s="19">
        <f t="shared" si="31"/>
        <v>2557.9483051411917</v>
      </c>
      <c r="O114" s="19">
        <f>N114*'Forecast inputs Tab10.1.5.1'!R9</f>
        <v>1461.6935159034415</v>
      </c>
      <c r="P114" s="19">
        <f>N114*'Forecast inputs Tab10.1.5.1'!S9</f>
        <v>767.29675444191378</v>
      </c>
      <c r="Q114" s="19">
        <f>P114*'Forecast inputs Tab10.1.5.1'!R9</f>
        <v>438.45791898425171</v>
      </c>
    </row>
    <row r="115" spans="1:17" x14ac:dyDescent="0.35">
      <c r="A115" s="10">
        <f>D115+F115+E115+'Forecast inputs Tab10.1.5.1'!AA10</f>
        <v>0.40189052833029426</v>
      </c>
      <c r="C115" s="18">
        <v>6</v>
      </c>
      <c r="D115" s="17">
        <f>$G$104*'Forecast inputs Tab10.1.5.1'!T10</f>
        <v>0.10673990277416384</v>
      </c>
      <c r="E115" s="17">
        <f>$G$105*'Forecast inputs Tab10.1.5.1'!U10</f>
        <v>1.5681039440440032E-2</v>
      </c>
      <c r="F115" s="17">
        <f>$F$106*'Forecast inputs Tab10.1.5.1'!Y10</f>
        <v>3.9469586115690396E-2</v>
      </c>
      <c r="G115" s="28">
        <f t="shared" si="28"/>
        <v>158.49033702570716</v>
      </c>
      <c r="H115" s="28">
        <f>G115*'Forecast inputs Tab10.1.5.1'!V10</f>
        <v>159.04699572996114</v>
      </c>
      <c r="I115" s="28">
        <f t="shared" si="29"/>
        <v>23.283637714070572</v>
      </c>
      <c r="J115" s="28">
        <f>I115*'Forecast inputs Tab10.1.5.1'!W10</f>
        <v>22.549756866769734</v>
      </c>
      <c r="K115" s="28">
        <f t="shared" si="30"/>
        <v>181.59675259673088</v>
      </c>
      <c r="L115" s="28">
        <f t="shared" si="27"/>
        <v>58.605524674087341</v>
      </c>
      <c r="M115" s="28">
        <f>L115*'Forecast inputs Tab10.1.5.1'!Z10</f>
        <v>58.436213313303902</v>
      </c>
      <c r="N115" s="19">
        <f t="shared" si="31"/>
        <v>1803.1281762304736</v>
      </c>
      <c r="O115" s="19">
        <f>N115*'Forecast inputs Tab10.1.5.1'!R10</f>
        <v>1457.5424331023173</v>
      </c>
      <c r="P115" s="19">
        <f>N115*'Forecast inputs Tab10.1.5.1'!S10</f>
        <v>1045.6319194214964</v>
      </c>
      <c r="Q115" s="19">
        <f>P115*'Forecast inputs Tab10.1.5.1'!R10</f>
        <v>845.22715137709179</v>
      </c>
    </row>
    <row r="116" spans="1:17" x14ac:dyDescent="0.35">
      <c r="A116" s="10">
        <f>D116+F116+E116+'Forecast inputs Tab10.1.5.1'!AA11</f>
        <v>0.4288212337319014</v>
      </c>
      <c r="C116" s="18">
        <v>7</v>
      </c>
      <c r="D116" s="17">
        <f>$G$104*'Forecast inputs Tab10.1.5.1'!T11</f>
        <v>0.13552181479377384</v>
      </c>
      <c r="E116" s="17">
        <f>$G$105*'Forecast inputs Tab10.1.5.1'!U11</f>
        <v>6.3585592323836719E-3</v>
      </c>
      <c r="F116" s="17">
        <f>$F$106*'Forecast inputs Tab10.1.5.1'!Y11</f>
        <v>4.6940859705743861E-2</v>
      </c>
      <c r="G116" s="28">
        <f t="shared" si="28"/>
        <v>65.106407290650907</v>
      </c>
      <c r="H116" s="28">
        <f>G116*'Forecast inputs Tab10.1.5.1'!V11</f>
        <v>80.719667854254638</v>
      </c>
      <c r="I116" s="28">
        <f t="shared" si="29"/>
        <v>3.0547329062503019</v>
      </c>
      <c r="J116" s="28">
        <f>I116*'Forecast inputs Tab10.1.5.1'!W11</f>
        <v>3.7327420781248666</v>
      </c>
      <c r="K116" s="28">
        <f t="shared" si="30"/>
        <v>84.45240993237951</v>
      </c>
      <c r="L116" s="28">
        <f t="shared" si="27"/>
        <v>22.550987346399307</v>
      </c>
      <c r="M116" s="28">
        <f>L116*'Forecast inputs Tab10.1.5.1'!Z11</f>
        <v>28.322461537963282</v>
      </c>
      <c r="N116" s="19">
        <f t="shared" si="31"/>
        <v>590.7577069156772</v>
      </c>
      <c r="O116" s="19">
        <f>N116*'Forecast inputs Tab10.1.5.1'!R11</f>
        <v>634.06024683259625</v>
      </c>
      <c r="P116" s="19">
        <f>N116*'Forecast inputs Tab10.1.5.1'!S11</f>
        <v>471.07436762110387</v>
      </c>
      <c r="Q116" s="19">
        <f>P116*'Forecast inputs Tab10.1.5.1'!R11</f>
        <v>505.60411876773077</v>
      </c>
    </row>
    <row r="117" spans="1:17" x14ac:dyDescent="0.35">
      <c r="A117" s="10">
        <f>D117+F117+E117+'Forecast inputs Tab10.1.5.1'!AA12</f>
        <v>0.43738914761697706</v>
      </c>
      <c r="C117" s="18">
        <v>8</v>
      </c>
      <c r="D117" s="17">
        <f>$G$104*'Forecast inputs Tab10.1.5.1'!T12</f>
        <v>0.1444360882136172</v>
      </c>
      <c r="E117" s="17">
        <f>$G$105*'Forecast inputs Tab10.1.5.1'!U12</f>
        <v>2.1193244048787149E-3</v>
      </c>
      <c r="F117" s="17">
        <f>$F$106*'Forecast inputs Tab10.1.5.1'!Y12</f>
        <v>5.0833734998481143E-2</v>
      </c>
      <c r="G117" s="28">
        <f t="shared" si="28"/>
        <v>184.80822609216636</v>
      </c>
      <c r="H117" s="28">
        <f>G117*'Forecast inputs Tab10.1.5.1'!V12</f>
        <v>279.37133846899025</v>
      </c>
      <c r="I117" s="28">
        <f t="shared" si="29"/>
        <v>2.7117086084483533</v>
      </c>
      <c r="J117" s="28">
        <f>I117*'Forecast inputs Tab10.1.5.1'!W12</f>
        <v>4.0848350891065834</v>
      </c>
      <c r="K117" s="28">
        <f t="shared" si="30"/>
        <v>283.45617355809685</v>
      </c>
      <c r="L117" s="28">
        <f t="shared" si="27"/>
        <v>65.042556239922291</v>
      </c>
      <c r="M117" s="28">
        <f>L117*'Forecast inputs Tab10.1.5.1'!Z12</f>
        <v>99.591210837881803</v>
      </c>
      <c r="N117" s="19">
        <f t="shared" si="31"/>
        <v>1579.6725553002595</v>
      </c>
      <c r="O117" s="19">
        <f>N117*'Forecast inputs Tab10.1.5.1'!R12</f>
        <v>2146.8065961041584</v>
      </c>
      <c r="P117" s="19">
        <f>N117*'Forecast inputs Tab10.1.5.1'!S12</f>
        <v>1443.25780710668</v>
      </c>
      <c r="Q117" s="19">
        <f>P117*'Forecast inputs Tab10.1.5.1'!R12</f>
        <v>1961.4162250141201</v>
      </c>
    </row>
    <row r="118" spans="1:17" x14ac:dyDescent="0.35">
      <c r="A118" s="10">
        <f>D118+F118+E118+'Forecast inputs Tab10.1.5.1'!AA13</f>
        <v>0.43834933194324577</v>
      </c>
      <c r="C118" s="18">
        <v>9</v>
      </c>
      <c r="D118" s="17">
        <f>$G$104*'Forecast inputs Tab10.1.5.1'!T13</f>
        <v>0.14530941304804126</v>
      </c>
      <c r="E118" s="17">
        <f>$G$105*'Forecast inputs Tab10.1.5.1'!U13</f>
        <v>6.7543358353547181E-4</v>
      </c>
      <c r="F118" s="17">
        <f>$F$106*'Forecast inputs Tab10.1.5.1'!Y13</f>
        <v>5.2364485311669019E-2</v>
      </c>
      <c r="G118" s="28">
        <f t="shared" si="28"/>
        <v>32.103516662508795</v>
      </c>
      <c r="H118" s="28">
        <f>G118*'Forecast inputs Tab10.1.5.1'!V13</f>
        <v>57.973624986783321</v>
      </c>
      <c r="I118" s="28">
        <f t="shared" si="29"/>
        <v>0.14922497344532035</v>
      </c>
      <c r="J118" s="28">
        <f>I118*'Forecast inputs Tab10.1.5.1'!W13</f>
        <v>0.2696238281775043</v>
      </c>
      <c r="K118" s="28">
        <f t="shared" si="30"/>
        <v>58.243248814960822</v>
      </c>
      <c r="L118" s="28">
        <f t="shared" si="27"/>
        <v>11.568996746075038</v>
      </c>
      <c r="M118" s="28">
        <f>L118*'Forecast inputs Tab10.1.5.1'!Z13</f>
        <v>21.088545718582889</v>
      </c>
      <c r="N118" s="19">
        <f t="shared" si="31"/>
        <v>272.88124370173085</v>
      </c>
      <c r="O118" s="19">
        <f>N118*'Forecast inputs Tab10.1.5.1'!R13</f>
        <v>452.63630536537204</v>
      </c>
      <c r="P118" s="19">
        <f>N118*'Forecast inputs Tab10.1.5.1'!S13</f>
        <v>263.17831691224245</v>
      </c>
      <c r="Q118" s="19">
        <f>P118*'Forecast inputs Tab10.1.5.1'!R13</f>
        <v>436.5417696118439</v>
      </c>
    </row>
    <row r="119" spans="1:17" x14ac:dyDescent="0.35">
      <c r="A119" s="10">
        <f>D119+F119+E119+'Forecast inputs Tab10.1.5.1'!AA14</f>
        <v>0.43676126646174679</v>
      </c>
      <c r="C119" s="18">
        <v>10</v>
      </c>
      <c r="D119" s="17">
        <f>$G$104*'Forecast inputs Tab10.1.5.1'!T14</f>
        <v>0.14371325555075373</v>
      </c>
      <c r="E119" s="17">
        <f>$G$105*'Forecast inputs Tab10.1.5.1'!U14</f>
        <v>2.2373139894077092E-4</v>
      </c>
      <c r="F119" s="17">
        <f>$F$106*'Forecast inputs Tab10.1.5.1'!Y14</f>
        <v>5.2824279512052284E-2</v>
      </c>
      <c r="G119" s="28">
        <f t="shared" si="28"/>
        <v>115.59151021191835</v>
      </c>
      <c r="H119" s="28">
        <f>G119*'Forecast inputs Tab10.1.5.1'!V14</f>
        <v>243.76509607749892</v>
      </c>
      <c r="I119" s="28">
        <f t="shared" si="29"/>
        <v>0.17995173922043453</v>
      </c>
      <c r="J119" s="28">
        <f>I119*'Forecast inputs Tab10.1.5.1'!W14</f>
        <v>0.38032229123976458</v>
      </c>
      <c r="K119" s="28">
        <f t="shared" si="30"/>
        <v>244.14541836873869</v>
      </c>
      <c r="L119" s="28">
        <f t="shared" si="27"/>
        <v>42.487648207915058</v>
      </c>
      <c r="M119" s="28">
        <f>L119*'Forecast inputs Tab10.1.5.1'!Z14</f>
        <v>90.326190831134937</v>
      </c>
      <c r="N119" s="19">
        <f t="shared" si="31"/>
        <v>992.71403152886444</v>
      </c>
      <c r="O119" s="19">
        <f>N119*'Forecast inputs Tab10.1.5.1'!R14</f>
        <v>1952.0331630370979</v>
      </c>
      <c r="P119" s="19">
        <f>N119*'Forecast inputs Tab10.1.5.1'!S14</f>
        <v>977.83614420957622</v>
      </c>
      <c r="Q119" s="19">
        <f>P119*'Forecast inputs Tab10.1.5.1'!R14</f>
        <v>1922.7778805279424</v>
      </c>
    </row>
    <row r="120" spans="1:17" x14ac:dyDescent="0.35">
      <c r="A120" s="10">
        <f>D120+F120+E120+'Forecast inputs Tab10.1.5.1'!AA15</f>
        <v>0.43434222145584295</v>
      </c>
      <c r="C120" s="18">
        <v>11</v>
      </c>
      <c r="D120" s="17">
        <f>$G$104*'Forecast inputs Tab10.1.5.1'!T15</f>
        <v>0.14135726875396915</v>
      </c>
      <c r="E120" s="17">
        <f>$G$105*'Forecast inputs Tab10.1.5.1'!U15</f>
        <v>8.0232405723458004E-5</v>
      </c>
      <c r="F120" s="17">
        <f>$F$106*'Forecast inputs Tab10.1.5.1'!Y15</f>
        <v>5.2904720296150357E-2</v>
      </c>
      <c r="G120" s="28">
        <f t="shared" si="28"/>
        <v>55.636912005130476</v>
      </c>
      <c r="H120" s="28">
        <f>G120*'Forecast inputs Tab10.1.5.1'!V15</f>
        <v>134.24882051213186</v>
      </c>
      <c r="I120" s="28">
        <f t="shared" si="29"/>
        <v>3.1578731936065509E-2</v>
      </c>
      <c r="J120" s="28">
        <f>I120*'Forecast inputs Tab10.1.5.1'!W15</f>
        <v>7.6431154377145413E-2</v>
      </c>
      <c r="K120" s="28">
        <f t="shared" si="30"/>
        <v>134.32525166650899</v>
      </c>
      <c r="L120" s="28">
        <f t="shared" si="27"/>
        <v>20.822808007814661</v>
      </c>
      <c r="M120" s="28">
        <f>L120*'Forecast inputs Tab10.1.5.1'!Z15</f>
        <v>50.66584821653457</v>
      </c>
      <c r="N120" s="19">
        <f t="shared" si="31"/>
        <v>485.23558791334557</v>
      </c>
      <c r="O120" s="19">
        <f>N120*'Forecast inputs Tab10.1.5.1'!R15</f>
        <v>1104.7310106464347</v>
      </c>
      <c r="P120" s="19">
        <f>N120*'Forecast inputs Tab10.1.5.1'!S15</f>
        <v>481.9981122006206</v>
      </c>
      <c r="Q120" s="19">
        <f>P120*'Forecast inputs Tab10.1.5.1'!R15</f>
        <v>1097.3602820660308</v>
      </c>
    </row>
    <row r="121" spans="1:17" x14ac:dyDescent="0.35">
      <c r="A121" s="10">
        <f>D121+F121+E121+'Forecast inputs Tab10.1.5.1'!AA16</f>
        <v>0.43168097363422508</v>
      </c>
      <c r="C121" s="18">
        <v>12</v>
      </c>
      <c r="D121" s="17">
        <f>$G$104*'Forecast inputs Tab10.1.5.1'!T16</f>
        <v>0.13878155443956339</v>
      </c>
      <c r="E121" s="17">
        <f>$G$105*'Forecast inputs Tab10.1.5.1'!U16</f>
        <v>3.1652257239612764E-5</v>
      </c>
      <c r="F121" s="17">
        <f>$F$106*'Forecast inputs Tab10.1.5.1'!Y16</f>
        <v>5.2867766937422074E-2</v>
      </c>
      <c r="G121" s="28">
        <f t="shared" si="28"/>
        <v>10.346411171358394</v>
      </c>
      <c r="H121" s="28">
        <f>G121*'Forecast inputs Tab10.1.5.1'!V16</f>
        <v>28.074484444407375</v>
      </c>
      <c r="I121" s="28">
        <f t="shared" si="29"/>
        <v>2.3597319487097495E-3</v>
      </c>
      <c r="J121" s="28">
        <f>I121*'Forecast inputs Tab10.1.5.1'!W16</f>
        <v>6.4260727415706483E-3</v>
      </c>
      <c r="K121" s="28">
        <f t="shared" si="30"/>
        <v>28.080910517148947</v>
      </c>
      <c r="L121" s="28">
        <f t="shared" si="27"/>
        <v>3.9413858466639358</v>
      </c>
      <c r="M121" s="28">
        <f>L121*'Forecast inputs Tab10.1.5.1'!Z16</f>
        <v>10.793800451956921</v>
      </c>
      <c r="N121" s="19">
        <f t="shared" si="31"/>
        <v>91.797203593301774</v>
      </c>
      <c r="O121" s="19">
        <f>N121*'Forecast inputs Tab10.1.5.1'!R16</f>
        <v>237.32790030994275</v>
      </c>
      <c r="P121" s="19">
        <f>N121*'Forecast inputs Tab10.1.5.1'!S16</f>
        <v>91.506048790483945</v>
      </c>
      <c r="Q121" s="19">
        <f>P121*'Forecast inputs Tab10.1.5.1'!R16</f>
        <v>236.57516324047768</v>
      </c>
    </row>
    <row r="122" spans="1:17" x14ac:dyDescent="0.35">
      <c r="A122" s="10">
        <f>D122+F122+E122+'Forecast inputs Tab10.1.5.1'!AA17</f>
        <v>0.42901640857447526</v>
      </c>
      <c r="C122" s="18">
        <v>13</v>
      </c>
      <c r="D122" s="17">
        <f>$G$104*'Forecast inputs Tab10.1.5.1'!T17</f>
        <v>0.13620545518545585</v>
      </c>
      <c r="E122" s="17">
        <f>$G$105*'Forecast inputs Tab10.1.5.1'!U17</f>
        <v>1.3771383173870931E-5</v>
      </c>
      <c r="F122" s="17">
        <f>$F$106*'Forecast inputs Tab10.1.5.1'!Y17</f>
        <v>5.279718200584553E-2</v>
      </c>
      <c r="G122" s="28">
        <f t="shared" si="28"/>
        <v>15.075219331970375</v>
      </c>
      <c r="H122" s="28">
        <f>G122*'Forecast inputs Tab10.1.5.1'!V17</f>
        <v>45.333046460839981</v>
      </c>
      <c r="I122" s="28">
        <f t="shared" si="29"/>
        <v>1.5242166443923681E-3</v>
      </c>
      <c r="J122" s="28">
        <f>I122*'Forecast inputs Tab10.1.5.1'!W17</f>
        <v>4.6013488505202748E-3</v>
      </c>
      <c r="K122" s="28">
        <f t="shared" si="30"/>
        <v>45.337647809690502</v>
      </c>
      <c r="L122" s="28">
        <f t="shared" si="27"/>
        <v>5.8435919307663022</v>
      </c>
      <c r="M122" s="28">
        <f>L122*'Forecast inputs Tab10.1.5.1'!Z17</f>
        <v>17.752364798313565</v>
      </c>
      <c r="N122" s="19">
        <f t="shared" si="31"/>
        <v>136.11418053007901</v>
      </c>
      <c r="O122" s="19">
        <f>N122*'Forecast inputs Tab10.1.5.1'!R17</f>
        <v>393.20528357348695</v>
      </c>
      <c r="P122" s="19">
        <f>N122*'Forecast inputs Tab10.1.5.1'!S17</f>
        <v>135.89413918990698</v>
      </c>
      <c r="Q122" s="19">
        <f>P122*'Forecast inputs Tab10.1.5.1'!R17</f>
        <v>392.56963035041139</v>
      </c>
    </row>
    <row r="123" spans="1:17" x14ac:dyDescent="0.35">
      <c r="A123" s="10">
        <f>D123+F123+E123+'Forecast inputs Tab10.1.5.1'!AA18</f>
        <v>0.42645914990325906</v>
      </c>
      <c r="C123" s="18">
        <v>14</v>
      </c>
      <c r="D123" s="17">
        <f>$G$104*'Forecast inputs Tab10.1.5.1'!T18</f>
        <v>0.13373406928528073</v>
      </c>
      <c r="E123" s="17">
        <f>$G$105*'Forecast inputs Tab10.1.5.1'!U18</f>
        <v>6.6439346486426866E-6</v>
      </c>
      <c r="F123" s="17">
        <f>$F$106*'Forecast inputs Tab10.1.5.1'!Y18</f>
        <v>5.2718436683329685E-2</v>
      </c>
      <c r="G123" s="28">
        <f t="shared" si="28"/>
        <v>2.2315220630461119</v>
      </c>
      <c r="H123" s="28">
        <f>G123*'Forecast inputs Tab10.1.5.1'!V18</f>
        <v>7.3451899141768671</v>
      </c>
      <c r="I123" s="28">
        <f t="shared" si="29"/>
        <v>1.1086245137920503E-4</v>
      </c>
      <c r="J123" s="28">
        <f>I123*'Forecast inputs Tab10.1.5.1'!W18</f>
        <v>3.6636476185579426E-4</v>
      </c>
      <c r="K123" s="28">
        <f t="shared" si="30"/>
        <v>7.345556278938723</v>
      </c>
      <c r="L123" s="28">
        <f t="shared" si="27"/>
        <v>0.87967378258112905</v>
      </c>
      <c r="M123" s="28">
        <f>L123*'Forecast inputs Tab10.1.5.1'!Z18</f>
        <v>2.9278622342539009</v>
      </c>
      <c r="N123" s="19">
        <f t="shared" si="31"/>
        <v>20.496397080336365</v>
      </c>
      <c r="O123" s="19">
        <f>N123*'Forecast inputs Tab10.1.5.1'!R18</f>
        <v>65.264832547177861</v>
      </c>
      <c r="P123" s="19">
        <f>N123*'Forecast inputs Tab10.1.5.1'!S18</f>
        <v>20.47830943040255</v>
      </c>
      <c r="Q123" s="19">
        <f>P123*'Forecast inputs Tab10.1.5.1'!R18</f>
        <v>65.207237671382103</v>
      </c>
    </row>
    <row r="124" spans="1:17" x14ac:dyDescent="0.35">
      <c r="A124" s="10">
        <f>D124+F124+E124+'Forecast inputs Tab10.1.5.1'!AA19</f>
        <v>0.42406491390138873</v>
      </c>
      <c r="C124" s="18">
        <v>15</v>
      </c>
      <c r="D124" s="17">
        <f>$G$104*'Forecast inputs Tab10.1.5.1'!T19</f>
        <v>0.13142102082004281</v>
      </c>
      <c r="E124" s="17">
        <f>$G$105*'Forecast inputs Tab10.1.5.1'!U19</f>
        <v>3.4837357881384615E-6</v>
      </c>
      <c r="F124" s="17">
        <f>$F$106*'Forecast inputs Tab10.1.5.1'!Y19</f>
        <v>5.2640409345557769E-2</v>
      </c>
      <c r="G124" s="28">
        <f t="shared" si="28"/>
        <v>7.0888258756243863</v>
      </c>
      <c r="H124" s="28">
        <f>G124*'Forecast inputs Tab10.1.5.1'!V19</f>
        <v>25.271344301200021</v>
      </c>
      <c r="I124" s="28">
        <f t="shared" si="29"/>
        <v>1.8791207254896286E-4</v>
      </c>
      <c r="J124" s="28">
        <f>I124*'Forecast inputs Tab10.1.5.1'!W19</f>
        <v>6.7271394500093408E-4</v>
      </c>
      <c r="K124" s="28">
        <f t="shared" si="30"/>
        <v>25.272017015145021</v>
      </c>
      <c r="L124" s="28">
        <f t="shared" si="27"/>
        <v>2.8394140719940282</v>
      </c>
      <c r="M124" s="28">
        <f>L124*'Forecast inputs Tab10.1.5.1'!Z19</f>
        <v>10.244208453784374</v>
      </c>
      <c r="N124" s="19">
        <f t="shared" si="31"/>
        <v>66.182734933132181</v>
      </c>
      <c r="O124" s="19">
        <f>N124*'Forecast inputs Tab10.1.5.1'!R19</f>
        <v>229.61967519580344</v>
      </c>
      <c r="P124" s="19">
        <f>N124*'Forecast inputs Tab10.1.5.1'!S19</f>
        <v>66.14878019980587</v>
      </c>
      <c r="Q124" s="19">
        <f>P124*'Forecast inputs Tab10.1.5.1'!R19</f>
        <v>229.50186992762247</v>
      </c>
    </row>
    <row r="125" spans="1:17" x14ac:dyDescent="0.35">
      <c r="A125" s="10">
        <f>D125+F125+E125+'Forecast inputs Tab10.1.5.1'!AA20</f>
        <v>0.42185736496018628</v>
      </c>
      <c r="C125" s="23" t="s">
        <v>1435</v>
      </c>
      <c r="D125" s="17">
        <f>$G$104*'Forecast inputs Tab10.1.5.1'!T20</f>
        <v>0.1292896747753591</v>
      </c>
      <c r="E125" s="17">
        <f>$G$105*'Forecast inputs Tab10.1.5.1'!U20</f>
        <v>1.9951698074626869E-6</v>
      </c>
      <c r="F125" s="17">
        <f>$F$106*'Forecast inputs Tab10.1.5.1'!Y20</f>
        <v>5.2565695015019724E-2</v>
      </c>
      <c r="G125" s="28">
        <f>N125*(D125/A125)*(1-EXP(-A125))</f>
        <v>20.482904313164656</v>
      </c>
      <c r="H125" s="28">
        <f>G125*'Forecast inputs Tab10.1.5.1'!V20</f>
        <v>84.766859823145211</v>
      </c>
      <c r="I125" s="28">
        <f t="shared" si="29"/>
        <v>3.1608767154669992E-4</v>
      </c>
      <c r="J125" s="28">
        <f>I125*'Forecast inputs Tab10.1.5.1'!W20</f>
        <v>1.5392700457656852E-3</v>
      </c>
      <c r="K125" s="28">
        <f t="shared" si="30"/>
        <v>84.768399093190979</v>
      </c>
      <c r="L125" s="30">
        <f t="shared" si="27"/>
        <v>8.3277965005203161</v>
      </c>
      <c r="M125" s="28">
        <f>L125*'Forecast inputs Tab10.1.5.1'!Z20</f>
        <v>32.271044219166278</v>
      </c>
      <c r="N125" s="19">
        <f>N99*EXP(-A99)+N100*EXP(-A100)</f>
        <v>194.18570633973167</v>
      </c>
      <c r="O125" s="19">
        <f>N125*'Forecast inputs Tab10.1.5.1'!R20</f>
        <v>800.27905920230944</v>
      </c>
      <c r="P125" s="19">
        <f>N125*'Forecast inputs Tab10.1.5.1'!S20</f>
        <v>194.12448878778019</v>
      </c>
      <c r="Q125" s="19">
        <f>P125*'Forecast inputs Tab10.1.5.1'!R20</f>
        <v>800.02676913520895</v>
      </c>
    </row>
    <row r="126" spans="1:17" x14ac:dyDescent="0.35">
      <c r="A126" t="s">
        <v>1445</v>
      </c>
      <c r="C126" s="31" t="s">
        <v>1444</v>
      </c>
      <c r="D126" s="133">
        <f>AVERAGE(D113:D123)</f>
        <v>0.11833320667264159</v>
      </c>
      <c r="E126" s="133">
        <f>AVERAGE(E113:E123)</f>
        <v>6.4084936318906435E-3</v>
      </c>
      <c r="F126" s="133">
        <f>AVERAGE(F113:F124)</f>
        <v>4.6001570591393738E-2</v>
      </c>
      <c r="G126" s="32">
        <f>SUM(G109:G125)</f>
        <v>865.43437701486619</v>
      </c>
      <c r="H126" s="32">
        <f t="shared" ref="H126" si="32">SUM(H109:H125)</f>
        <v>1282.4037912273266</v>
      </c>
      <c r="I126" s="32">
        <f>SUM(I109:I125)</f>
        <v>174.63008283278967</v>
      </c>
      <c r="J126" s="32">
        <f t="shared" ref="J126:Q126" si="33">SUM(J109:J125)</f>
        <v>117.00135272395573</v>
      </c>
      <c r="K126" s="32">
        <f t="shared" si="33"/>
        <v>1399.4051439512823</v>
      </c>
      <c r="L126" s="32">
        <f t="shared" si="33"/>
        <v>398.39883769078961</v>
      </c>
      <c r="M126" s="32">
        <f t="shared" si="33"/>
        <v>508.61102044300469</v>
      </c>
      <c r="N126" s="32">
        <f t="shared" si="33"/>
        <v>38768.997481609731</v>
      </c>
      <c r="O126" s="32">
        <f t="shared" si="33"/>
        <v>13892.994845231764</v>
      </c>
      <c r="P126" s="32">
        <f t="shared" si="33"/>
        <v>6283.7066415830395</v>
      </c>
      <c r="Q126" s="32">
        <f t="shared" si="33"/>
        <v>9051.5736391365754</v>
      </c>
    </row>
    <row r="128" spans="1:17" x14ac:dyDescent="0.35">
      <c r="C128" s="15" t="s">
        <v>1437</v>
      </c>
      <c r="D128" s="15" t="s">
        <v>1693</v>
      </c>
      <c r="G128" s="15">
        <f>G103+1</f>
        <v>2025</v>
      </c>
    </row>
    <row r="129" spans="1:17" x14ac:dyDescent="0.35">
      <c r="D129" s="24" t="s">
        <v>1599</v>
      </c>
      <c r="E129" s="24"/>
      <c r="F129" s="24"/>
      <c r="G129" s="18">
        <f>G104</f>
        <v>1.5604552043166218</v>
      </c>
      <c r="H129" s="24" t="s">
        <v>1598</v>
      </c>
      <c r="I129" s="25">
        <f>AVERAGE(D138:D149)</f>
        <v>0.11942385785159169</v>
      </c>
      <c r="J129" s="15" t="s">
        <v>1516</v>
      </c>
      <c r="K129" s="25">
        <f>I129+I131+I130</f>
        <v>0.17130017125020086</v>
      </c>
    </row>
    <row r="130" spans="1:17" x14ac:dyDescent="0.35">
      <c r="D130" s="24" t="s">
        <v>1600</v>
      </c>
      <c r="E130" s="24"/>
      <c r="F130" s="24"/>
      <c r="G130" s="18">
        <f>G105</f>
        <v>1.5604552043166218</v>
      </c>
      <c r="H130" s="24" t="s">
        <v>1598</v>
      </c>
      <c r="I130" s="25">
        <f>AVERAGE(E138:E149)</f>
        <v>5.8747428072154348E-3</v>
      </c>
      <c r="K130" s="25"/>
    </row>
    <row r="131" spans="1:17" x14ac:dyDescent="0.35">
      <c r="D131" s="24" t="s">
        <v>1438</v>
      </c>
      <c r="E131" s="24"/>
      <c r="F131" s="135">
        <f>F106</f>
        <v>2.228250504735716</v>
      </c>
      <c r="G131" s="18">
        <f>I131/$I$5</f>
        <v>1.5604552043166215</v>
      </c>
      <c r="H131" s="24" t="s">
        <v>1598</v>
      </c>
      <c r="I131" s="25">
        <f>AVERAGE(F138:F149)</f>
        <v>4.6001570591393738E-2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0.24040788322005607</v>
      </c>
      <c r="C135" s="18">
        <v>1</v>
      </c>
      <c r="D135" s="17">
        <f>$G$129*'Forecast inputs Tab10.1.5.1'!T5</f>
        <v>1.5246531820745502E-5</v>
      </c>
      <c r="E135" s="17">
        <f>$G$130*'Forecast inputs Tab10.1.5.1'!U5</f>
        <v>2.6143037633002939E-5</v>
      </c>
      <c r="F135" s="17">
        <f>$F$131*'Forecast inputs Tab10.1.5.1'!Y5</f>
        <v>3.6649365060233911E-4</v>
      </c>
      <c r="G135" s="28">
        <f t="shared" ref="G135:G149" si="35">N135*(D135/A135)*(1-EXP(-A135))</f>
        <v>9.7902403747084504E-2</v>
      </c>
      <c r="H135" s="28">
        <f>G135*'Forecast inputs Tab10.1.5.1'!V5</f>
        <v>1.1625424946044139E-2</v>
      </c>
      <c r="I135" s="28">
        <f t="shared" ref="I135:I150" si="36">N135*(E135/A135)*(1-EXP(-A135))</f>
        <v>0.16787202857760009</v>
      </c>
      <c r="J135" s="28">
        <f>I135*'Forecast inputs Tab10.1.5.1'!W5</f>
        <v>1.9934381726971231E-2</v>
      </c>
      <c r="K135" s="28">
        <f t="shared" ref="K135:K150" si="37">H135+J135</f>
        <v>3.1559806673015368E-2</v>
      </c>
      <c r="L135" s="28">
        <f t="shared" si="34"/>
        <v>2.3533620480948625</v>
      </c>
      <c r="M135" s="28">
        <f>L135*'Forecast inputs Tab10.1.5.1'!Z5</f>
        <v>0.18839204468270437</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0.24363944035245641</v>
      </c>
      <c r="C136" s="18">
        <v>2</v>
      </c>
      <c r="D136" s="17">
        <f>$G$129*'Forecast inputs Tab10.1.5.1'!T6</f>
        <v>5.0920316773651279E-4</v>
      </c>
      <c r="E136" s="17">
        <f>$G$130*'Forecast inputs Tab10.1.5.1'!U6</f>
        <v>8.6547829126358718E-4</v>
      </c>
      <c r="F136" s="17">
        <f>$F$131*'Forecast inputs Tab10.1.5.1'!Y6</f>
        <v>2.2647588934563059E-3</v>
      </c>
      <c r="G136" s="28">
        <f t="shared" si="35"/>
        <v>2.5670369761033931</v>
      </c>
      <c r="H136" s="28">
        <f>G136*'Forecast inputs Tab10.1.5.1'!V6</f>
        <v>0.61115781384547418</v>
      </c>
      <c r="I136" s="28">
        <f t="shared" si="36"/>
        <v>4.3631204918937909</v>
      </c>
      <c r="J136" s="28">
        <f>I136*'Forecast inputs Tab10.1.5.1'!W6</f>
        <v>1.0395190140432231</v>
      </c>
      <c r="K136" s="28">
        <f t="shared" si="37"/>
        <v>1.6506768278886974</v>
      </c>
      <c r="L136" s="28">
        <f t="shared" si="34"/>
        <v>11.417289187936968</v>
      </c>
      <c r="M136" s="28">
        <f>L136*'Forecast inputs Tab10.1.5.1'!Z6</f>
        <v>2.2003513895884002</v>
      </c>
      <c r="N136" s="19">
        <f t="shared" ref="N136:N149" si="38">N110*EXP(-A110)</f>
        <v>5680.3230113067293</v>
      </c>
      <c r="O136" s="19">
        <f>N136*'Forecast inputs Tab10.1.5.1'!R6</f>
        <v>549.42129081642759</v>
      </c>
      <c r="P136" s="19">
        <f>N136*'Forecast inputs Tab10.1.5.1'!S6</f>
        <v>0</v>
      </c>
      <c r="Q136" s="19">
        <f>P136*'Forecast inputs Tab10.1.5.1'!R6</f>
        <v>0</v>
      </c>
    </row>
    <row r="137" spans="1:17" x14ac:dyDescent="0.35">
      <c r="A137" s="10">
        <f>D137+F137+E137+'Forecast inputs Tab10.1.5.1'!AA7</f>
        <v>0.25851615488592117</v>
      </c>
      <c r="C137" s="18">
        <v>3</v>
      </c>
      <c r="D137" s="17">
        <f>$G$129*'Forecast inputs Tab10.1.5.1'!T7</f>
        <v>4.2816704864263172E-3</v>
      </c>
      <c r="E137" s="17">
        <f>$G$130*'Forecast inputs Tab10.1.5.1'!U7</f>
        <v>6.7512481102739198E-3</v>
      </c>
      <c r="F137" s="17">
        <f>$F$131*'Forecast inputs Tab10.1.5.1'!Y7</f>
        <v>7.4832362892209292E-3</v>
      </c>
      <c r="G137" s="28">
        <f t="shared" si="35"/>
        <v>16.797614374137272</v>
      </c>
      <c r="H137" s="28">
        <f>G137*'Forecast inputs Tab10.1.5.1'!V7</f>
        <v>6.4719621720940239</v>
      </c>
      <c r="I137" s="28">
        <f t="shared" si="36"/>
        <v>26.486125604485114</v>
      </c>
      <c r="J137" s="28">
        <f>I137*'Forecast inputs Tab10.1.5.1'!W7</f>
        <v>10.245154244290063</v>
      </c>
      <c r="K137" s="28">
        <f t="shared" si="37"/>
        <v>16.717116416384087</v>
      </c>
      <c r="L137" s="28">
        <f t="shared" si="34"/>
        <v>29.357821405308261</v>
      </c>
      <c r="M137" s="28">
        <f>L137*'Forecast inputs Tab10.1.5.1'!Z7</f>
        <v>10.108338277168713</v>
      </c>
      <c r="N137" s="19">
        <f t="shared" si="38"/>
        <v>4452.0677846119843</v>
      </c>
      <c r="O137" s="19">
        <f>N137*'Forecast inputs Tab10.1.5.1'!R7</f>
        <v>935.51300358051628</v>
      </c>
      <c r="P137" s="19">
        <f>N137*'Forecast inputs Tab10.1.5.1'!S7</f>
        <v>0</v>
      </c>
      <c r="Q137" s="19">
        <f>P137*'Forecast inputs Tab10.1.5.1'!R7</f>
        <v>0</v>
      </c>
    </row>
    <row r="138" spans="1:17" x14ac:dyDescent="0.35">
      <c r="A138" s="10">
        <f>D138+F138+E138+'Forecast inputs Tab10.1.5.1'!AA8</f>
        <v>0.29579381633651808</v>
      </c>
      <c r="C138" s="18">
        <v>4</v>
      </c>
      <c r="D138" s="17">
        <f>$G$129*'Forecast inputs Tab10.1.5.1'!T8</f>
        <v>1.8745771973971308E-2</v>
      </c>
      <c r="E138" s="17">
        <f>$G$130*'Forecast inputs Tab10.1.5.1'!U8</f>
        <v>2.0112883892486041E-2</v>
      </c>
      <c r="F138" s="17">
        <f>$F$131*'Forecast inputs Tab10.1.5.1'!Y8</f>
        <v>1.6935160470060724E-2</v>
      </c>
      <c r="G138" s="28">
        <f t="shared" si="35"/>
        <v>55.788444290329913</v>
      </c>
      <c r="H138" s="28">
        <f>G138*'Forecast inputs Tab10.1.5.1'!V8</f>
        <v>31.934391125705435</v>
      </c>
      <c r="I138" s="28">
        <f t="shared" si="36"/>
        <v>59.857044250395873</v>
      </c>
      <c r="J138" s="28">
        <f>I138*'Forecast inputs Tab10.1.5.1'!W8</f>
        <v>33.651098058690806</v>
      </c>
      <c r="K138" s="28">
        <f t="shared" si="37"/>
        <v>65.585489184396238</v>
      </c>
      <c r="L138" s="28">
        <f t="shared" si="34"/>
        <v>50.399965269161768</v>
      </c>
      <c r="M138" s="28">
        <f>L138*'Forecast inputs Tab10.1.5.1'!Z8</f>
        <v>26.930919041784978</v>
      </c>
      <c r="N138" s="19">
        <f t="shared" si="38"/>
        <v>3437.8714112514403</v>
      </c>
      <c r="O138" s="19">
        <f>N138*'Forecast inputs Tab10.1.5.1'!R8</f>
        <v>1271.520806551224</v>
      </c>
      <c r="P138" s="19">
        <f>N138*'Forecast inputs Tab10.1.5.1'!S8</f>
        <v>325.28145327102612</v>
      </c>
      <c r="Q138" s="19">
        <f>P138*'Forecast inputs Tab10.1.5.1'!R8</f>
        <v>120.30762246246191</v>
      </c>
    </row>
    <row r="139" spans="1:17" x14ac:dyDescent="0.35">
      <c r="A139" s="10">
        <f>D139+F139+E139+'Forecast inputs Tab10.1.5.1'!AA9</f>
        <v>0.3510330631125359</v>
      </c>
      <c r="C139" s="18">
        <v>5</v>
      </c>
      <c r="D139" s="17">
        <f>$G$129*'Forecast inputs Tab10.1.5.1'!T9</f>
        <v>5.7120679380467124E-2</v>
      </c>
      <c r="E139" s="17">
        <f>$G$130*'Forecast inputs Tab10.1.5.1'!U9</f>
        <v>2.5190158017346781E-2</v>
      </c>
      <c r="F139" s="17">
        <f>$F$131*'Forecast inputs Tab10.1.5.1'!Y9</f>
        <v>2.8722225714722042E-2</v>
      </c>
      <c r="G139" s="28">
        <f t="shared" si="35"/>
        <v>123.20349857066378</v>
      </c>
      <c r="H139" s="28">
        <f>G139*'Forecast inputs Tab10.1.5.1'!V9</f>
        <v>97.443879708283959</v>
      </c>
      <c r="I139" s="28">
        <f t="shared" si="36"/>
        <v>54.332610027503478</v>
      </c>
      <c r="J139" s="28">
        <f>I139*'Forecast inputs Tab10.1.5.1'!W9</f>
        <v>40.932320390372659</v>
      </c>
      <c r="K139" s="28">
        <f t="shared" si="37"/>
        <v>138.37620009865662</v>
      </c>
      <c r="L139" s="28">
        <f t="shared" si="34"/>
        <v>61.950920982920231</v>
      </c>
      <c r="M139" s="28">
        <f>L139*'Forecast inputs Tab10.1.5.1'!Z9</f>
        <v>46.756404446202332</v>
      </c>
      <c r="N139" s="19">
        <f t="shared" si="38"/>
        <v>2557.5728102107933</v>
      </c>
      <c r="O139" s="19">
        <f>N139*'Forecast inputs Tab10.1.5.1'!R9</f>
        <v>1461.4789460843742</v>
      </c>
      <c r="P139" s="19">
        <f>N139*'Forecast inputs Tab10.1.5.1'!S9</f>
        <v>767.18411884219313</v>
      </c>
      <c r="Q139" s="19">
        <f>P139*'Forecast inputs Tab10.1.5.1'!R9</f>
        <v>438.39355539823214</v>
      </c>
    </row>
    <row r="140" spans="1:17" x14ac:dyDescent="0.35">
      <c r="A140" s="10">
        <f>D140+F140+E140+'Forecast inputs Tab10.1.5.1'!AA10</f>
        <v>0.40189052833029426</v>
      </c>
      <c r="C140" s="18">
        <v>6</v>
      </c>
      <c r="D140" s="17">
        <f>$G$129*'Forecast inputs Tab10.1.5.1'!T10</f>
        <v>0.10673990277416384</v>
      </c>
      <c r="E140" s="17">
        <f>$G$130*'Forecast inputs Tab10.1.5.1'!U10</f>
        <v>1.5681039440440032E-2</v>
      </c>
      <c r="F140" s="17">
        <f>$F$131*'Forecast inputs Tab10.1.5.1'!Y10</f>
        <v>3.9469586115690396E-2</v>
      </c>
      <c r="G140" s="28">
        <f t="shared" si="35"/>
        <v>158.27642422998136</v>
      </c>
      <c r="H140" s="28">
        <f>G140*'Forecast inputs Tab10.1.5.1'!V10</f>
        <v>158.83233161764451</v>
      </c>
      <c r="I140" s="28">
        <f t="shared" si="36"/>
        <v>23.252212025088181</v>
      </c>
      <c r="J140" s="28">
        <f>I140*'Forecast inputs Tab10.1.5.1'!W10</f>
        <v>22.519321689301933</v>
      </c>
      <c r="K140" s="28">
        <f t="shared" si="37"/>
        <v>181.35165330694645</v>
      </c>
      <c r="L140" s="28">
        <f t="shared" si="34"/>
        <v>58.526425393567926</v>
      </c>
      <c r="M140" s="28">
        <f>L140*'Forecast inputs Tab10.1.5.1'!Z10</f>
        <v>58.357342550605907</v>
      </c>
      <c r="N140" s="19">
        <f t="shared" si="38"/>
        <v>1800.6945124723677</v>
      </c>
      <c r="O140" s="19">
        <f>N140*'Forecast inputs Tab10.1.5.1'!R10</f>
        <v>1455.5752029064261</v>
      </c>
      <c r="P140" s="19">
        <f>N140*'Forecast inputs Tab10.1.5.1'!S10</f>
        <v>1044.2206406559819</v>
      </c>
      <c r="Q140" s="19">
        <f>P140*'Forecast inputs Tab10.1.5.1'!R10</f>
        <v>844.08635688849711</v>
      </c>
    </row>
    <row r="141" spans="1:17" x14ac:dyDescent="0.35">
      <c r="A141" s="10">
        <f>D141+F141+E141+'Forecast inputs Tab10.1.5.1'!AA11</f>
        <v>0.4288212337319014</v>
      </c>
      <c r="C141" s="18">
        <v>7</v>
      </c>
      <c r="D141" s="17">
        <f>$G$129*'Forecast inputs Tab10.1.5.1'!T11</f>
        <v>0.13552181479377384</v>
      </c>
      <c r="E141" s="17">
        <f>$G$130*'Forecast inputs Tab10.1.5.1'!U11</f>
        <v>6.3585592323836719E-3</v>
      </c>
      <c r="F141" s="17">
        <f>$F$131*'Forecast inputs Tab10.1.5.1'!Y11</f>
        <v>4.6940859705743861E-2</v>
      </c>
      <c r="G141" s="28">
        <f t="shared" si="35"/>
        <v>132.95421057691397</v>
      </c>
      <c r="H141" s="28">
        <f>G141*'Forecast inputs Tab10.1.5.1'!V11</f>
        <v>164.83814979503887</v>
      </c>
      <c r="I141" s="28">
        <f t="shared" si="36"/>
        <v>6.238089597859771</v>
      </c>
      <c r="J141" s="28">
        <f>I141*'Forecast inputs Tab10.1.5.1'!W11</f>
        <v>7.6226564625012845</v>
      </c>
      <c r="K141" s="28">
        <f t="shared" si="37"/>
        <v>172.46080625754016</v>
      </c>
      <c r="L141" s="28">
        <f t="shared" si="34"/>
        <v>46.051515436654036</v>
      </c>
      <c r="M141" s="28">
        <f>L141*'Forecast inputs Tab10.1.5.1'!Z11</f>
        <v>57.837479782356901</v>
      </c>
      <c r="N141" s="19">
        <f t="shared" si="38"/>
        <v>1206.3900902189762</v>
      </c>
      <c r="O141" s="19">
        <f>N141*'Forecast inputs Tab10.1.5.1'!R11</f>
        <v>1294.8184838320271</v>
      </c>
      <c r="P141" s="19">
        <f>N141*'Forecast inputs Tab10.1.5.1'!S11</f>
        <v>961.98397786689873</v>
      </c>
      <c r="Q141" s="19">
        <f>P141*'Forecast inputs Tab10.1.5.1'!R11</f>
        <v>1032.4974034445422</v>
      </c>
    </row>
    <row r="142" spans="1:17" x14ac:dyDescent="0.35">
      <c r="A142" s="10">
        <f>D142+F142+E142+'Forecast inputs Tab10.1.5.1'!AA12</f>
        <v>0.43738914761697706</v>
      </c>
      <c r="C142" s="18">
        <v>8</v>
      </c>
      <c r="D142" s="17">
        <f>$G$129*'Forecast inputs Tab10.1.5.1'!T12</f>
        <v>0.1444360882136172</v>
      </c>
      <c r="E142" s="17">
        <f>$G$130*'Forecast inputs Tab10.1.5.1'!U12</f>
        <v>2.1193244048787149E-3</v>
      </c>
      <c r="F142" s="17">
        <f>$F$131*'Forecast inputs Tab10.1.5.1'!Y12</f>
        <v>5.0833734998481143E-2</v>
      </c>
      <c r="G142" s="28">
        <f t="shared" si="35"/>
        <v>45.01206382650772</v>
      </c>
      <c r="H142" s="28">
        <f>G142*'Forecast inputs Tab10.1.5.1'!V12</f>
        <v>68.04394362939081</v>
      </c>
      <c r="I142" s="28">
        <f t="shared" si="36"/>
        <v>0.66046627654709977</v>
      </c>
      <c r="J142" s="28">
        <f>I142*'Forecast inputs Tab10.1.5.1'!W12</f>
        <v>0.99490624221416957</v>
      </c>
      <c r="K142" s="28">
        <f t="shared" si="37"/>
        <v>69.038849871604981</v>
      </c>
      <c r="L142" s="28">
        <f t="shared" si="34"/>
        <v>15.841825630913833</v>
      </c>
      <c r="M142" s="28">
        <f>L142*'Forecast inputs Tab10.1.5.1'!Z12</f>
        <v>24.256528151286332</v>
      </c>
      <c r="N142" s="19">
        <f t="shared" si="38"/>
        <v>384.74652015055398</v>
      </c>
      <c r="O142" s="19">
        <f>N142*'Forecast inputs Tab10.1.5.1'!R12</f>
        <v>522.87821581500577</v>
      </c>
      <c r="P142" s="19">
        <f>N142*'Forecast inputs Tab10.1.5.1'!S12</f>
        <v>351.52121691375908</v>
      </c>
      <c r="Q142" s="19">
        <f>P142*'Forecast inputs Tab10.1.5.1'!R12</f>
        <v>477.7243642101368</v>
      </c>
    </row>
    <row r="143" spans="1:17" x14ac:dyDescent="0.35">
      <c r="A143" s="10">
        <f>D143+F143+E143+'Forecast inputs Tab10.1.5.1'!AA13</f>
        <v>0.43834933194324577</v>
      </c>
      <c r="C143" s="18">
        <v>9</v>
      </c>
      <c r="D143" s="17">
        <f>$G$129*'Forecast inputs Tab10.1.5.1'!T13</f>
        <v>0.14530941304804126</v>
      </c>
      <c r="E143" s="17">
        <f>$G$130*'Forecast inputs Tab10.1.5.1'!U13</f>
        <v>6.7543358353547181E-4</v>
      </c>
      <c r="F143" s="17">
        <f>$F$131*'Forecast inputs Tab10.1.5.1'!Y13</f>
        <v>5.2364485311669019E-2</v>
      </c>
      <c r="G143" s="28">
        <f t="shared" si="35"/>
        <v>120.00250230934802</v>
      </c>
      <c r="H143" s="28">
        <f>G143*'Forecast inputs Tab10.1.5.1'!V13</f>
        <v>216.70461026103905</v>
      </c>
      <c r="I143" s="28">
        <f t="shared" si="36"/>
        <v>0.55780089168228364</v>
      </c>
      <c r="J143" s="28">
        <f>I143*'Forecast inputs Tab10.1.5.1'!W13</f>
        <v>1.0078501493673351</v>
      </c>
      <c r="K143" s="28">
        <f t="shared" si="37"/>
        <v>217.71246041040638</v>
      </c>
      <c r="L143" s="28">
        <f t="shared" si="34"/>
        <v>43.244750203924156</v>
      </c>
      <c r="M143" s="28">
        <f>L143*'Forecast inputs Tab10.1.5.1'!Z13</f>
        <v>78.828692909223165</v>
      </c>
      <c r="N143" s="19">
        <f t="shared" si="38"/>
        <v>1020.02632364998</v>
      </c>
      <c r="O143" s="19">
        <f>N143*'Forecast inputs Tab10.1.5.1'!R13</f>
        <v>1691.9482638279314</v>
      </c>
      <c r="P143" s="19">
        <f>N143*'Forecast inputs Tab10.1.5.1'!S13</f>
        <v>983.75691719511633</v>
      </c>
      <c r="Q143" s="19">
        <f>P143*'Forecast inputs Tab10.1.5.1'!R13</f>
        <v>1631.7871112590553</v>
      </c>
    </row>
    <row r="144" spans="1:17" x14ac:dyDescent="0.35">
      <c r="A144" s="10">
        <f>D144+F144+E144+'Forecast inputs Tab10.1.5.1'!AA14</f>
        <v>0.43676126646174679</v>
      </c>
      <c r="C144" s="18">
        <v>10</v>
      </c>
      <c r="D144" s="17">
        <f>$G$129*'Forecast inputs Tab10.1.5.1'!T14</f>
        <v>0.14371325555075373</v>
      </c>
      <c r="E144" s="17">
        <f>$G$130*'Forecast inputs Tab10.1.5.1'!U14</f>
        <v>2.2373139894077092E-4</v>
      </c>
      <c r="F144" s="17">
        <f>$F$131*'Forecast inputs Tab10.1.5.1'!Y14</f>
        <v>5.2824279512052284E-2</v>
      </c>
      <c r="G144" s="28">
        <f t="shared" si="35"/>
        <v>20.497588357039238</v>
      </c>
      <c r="H144" s="28">
        <f>G144*'Forecast inputs Tab10.1.5.1'!V14</f>
        <v>43.226328525773567</v>
      </c>
      <c r="I144" s="28">
        <f t="shared" si="36"/>
        <v>3.1910446259516209E-2</v>
      </c>
      <c r="J144" s="28">
        <f>I144*'Forecast inputs Tab10.1.5.1'!W14</f>
        <v>6.7441715698207824E-2</v>
      </c>
      <c r="K144" s="28">
        <f t="shared" si="37"/>
        <v>43.293770241471776</v>
      </c>
      <c r="L144" s="28">
        <f t="shared" si="34"/>
        <v>7.5342412399309833</v>
      </c>
      <c r="M144" s="28">
        <f>L144*'Forecast inputs Tab10.1.5.1'!Z14</f>
        <v>16.017344821618874</v>
      </c>
      <c r="N144" s="19">
        <f t="shared" si="38"/>
        <v>176.03579654968016</v>
      </c>
      <c r="O144" s="19">
        <f>N144*'Forecast inputs Tab10.1.5.1'!R14</f>
        <v>346.1497489034291</v>
      </c>
      <c r="P144" s="19">
        <f>N144*'Forecast inputs Tab10.1.5.1'!S14</f>
        <v>173.39753350307674</v>
      </c>
      <c r="Q144" s="19">
        <f>P144*'Forecast inputs Tab10.1.5.1'!R14</f>
        <v>340.96197397910998</v>
      </c>
    </row>
    <row r="145" spans="1:17" x14ac:dyDescent="0.35">
      <c r="A145" s="10">
        <f>D145+F145+E145+'Forecast inputs Tab10.1.5.1'!AA15</f>
        <v>0.43434222145584295</v>
      </c>
      <c r="C145" s="18">
        <v>11</v>
      </c>
      <c r="D145" s="17">
        <f>$G$129*'Forecast inputs Tab10.1.5.1'!T15</f>
        <v>0.14135726875396915</v>
      </c>
      <c r="E145" s="17">
        <f>$G$130*'Forecast inputs Tab10.1.5.1'!U15</f>
        <v>8.0232405723458004E-5</v>
      </c>
      <c r="F145" s="17">
        <f>$F$131*'Forecast inputs Tab10.1.5.1'!Y15</f>
        <v>5.2904720296150357E-2</v>
      </c>
      <c r="G145" s="28">
        <f t="shared" si="35"/>
        <v>73.544724402897714</v>
      </c>
      <c r="H145" s="28">
        <f>G145*'Forecast inputs Tab10.1.5.1'!V15</f>
        <v>177.45939072010984</v>
      </c>
      <c r="I145" s="28">
        <f t="shared" si="36"/>
        <v>4.1742955414505407E-2</v>
      </c>
      <c r="J145" s="28">
        <f>I145*'Forecast inputs Tab10.1.5.1'!W15</f>
        <v>0.10103199444182211</v>
      </c>
      <c r="K145" s="28">
        <f t="shared" si="37"/>
        <v>177.56042271455166</v>
      </c>
      <c r="L145" s="28">
        <f t="shared" si="34"/>
        <v>27.52503007514084</v>
      </c>
      <c r="M145" s="28">
        <f>L145*'Forecast inputs Tab10.1.5.1'!Z15</f>
        <v>66.973627928531954</v>
      </c>
      <c r="N145" s="19">
        <f t="shared" si="38"/>
        <v>641.41801364306957</v>
      </c>
      <c r="O145" s="19">
        <f>N145*'Forecast inputs Tab10.1.5.1'!R15</f>
        <v>1460.3099774810401</v>
      </c>
      <c r="P145" s="19">
        <f>N145*'Forecast inputs Tab10.1.5.1'!S15</f>
        <v>637.13849397757349</v>
      </c>
      <c r="Q145" s="19">
        <f>P145*'Forecast inputs Tab10.1.5.1'!R15</f>
        <v>1450.5668378538016</v>
      </c>
    </row>
    <row r="146" spans="1:17" x14ac:dyDescent="0.35">
      <c r="A146" s="10">
        <f>D146+F146+E146+'Forecast inputs Tab10.1.5.1'!AA16</f>
        <v>0.43168097363422508</v>
      </c>
      <c r="C146" s="18">
        <v>12</v>
      </c>
      <c r="D146" s="17">
        <f>$G$129*'Forecast inputs Tab10.1.5.1'!T16</f>
        <v>0.13878155443956339</v>
      </c>
      <c r="E146" s="17">
        <f>$G$130*'Forecast inputs Tab10.1.5.1'!U16</f>
        <v>3.1652257239612764E-5</v>
      </c>
      <c r="F146" s="17">
        <f>$F$131*'Forecast inputs Tab10.1.5.1'!Y16</f>
        <v>5.2867766937422074E-2</v>
      </c>
      <c r="G146" s="28">
        <f t="shared" si="35"/>
        <v>35.422605063260292</v>
      </c>
      <c r="H146" s="28">
        <f>G146*'Forecast inputs Tab10.1.5.1'!V16</f>
        <v>96.117519240086565</v>
      </c>
      <c r="I146" s="28">
        <f t="shared" si="36"/>
        <v>8.0789223905673082E-3</v>
      </c>
      <c r="J146" s="28">
        <f>I146*'Forecast inputs Tab10.1.5.1'!W16</f>
        <v>2.2000695029651893E-2</v>
      </c>
      <c r="K146" s="28">
        <f t="shared" si="37"/>
        <v>96.139519935116212</v>
      </c>
      <c r="L146" s="28">
        <f t="shared" si="34"/>
        <v>13.493969255232129</v>
      </c>
      <c r="M146" s="28">
        <f>L146*'Forecast inputs Tab10.1.5.1'!Z16</f>
        <v>36.954314322993604</v>
      </c>
      <c r="N146" s="19">
        <f t="shared" si="38"/>
        <v>314.28251158225601</v>
      </c>
      <c r="O146" s="19">
        <f>N146*'Forecast inputs Tab10.1.5.1'!R16</f>
        <v>812.53029131918561</v>
      </c>
      <c r="P146" s="19">
        <f>N146*'Forecast inputs Tab10.1.5.1'!S16</f>
        <v>313.28569622070944</v>
      </c>
      <c r="Q146" s="19">
        <f>P146*'Forecast inputs Tab10.1.5.1'!R16</f>
        <v>809.95317472421118</v>
      </c>
    </row>
    <row r="147" spans="1:17" x14ac:dyDescent="0.35">
      <c r="A147" s="10">
        <f>D147+F147+E147+'Forecast inputs Tab10.1.5.1'!AA17</f>
        <v>0.42901640857447526</v>
      </c>
      <c r="C147" s="18">
        <v>13</v>
      </c>
      <c r="D147" s="17">
        <f>$G$129*'Forecast inputs Tab10.1.5.1'!T17</f>
        <v>0.13620545518545585</v>
      </c>
      <c r="E147" s="17">
        <f>$G$130*'Forecast inputs Tab10.1.5.1'!U17</f>
        <v>1.3771383173870931E-5</v>
      </c>
      <c r="F147" s="17">
        <f>$F$131*'Forecast inputs Tab10.1.5.1'!Y17</f>
        <v>5.279718200584553E-2</v>
      </c>
      <c r="G147" s="28">
        <f t="shared" si="35"/>
        <v>6.6025705947217741</v>
      </c>
      <c r="H147" s="28">
        <f>G147*'Forecast inputs Tab10.1.5.1'!V17</f>
        <v>19.854745257121028</v>
      </c>
      <c r="I147" s="28">
        <f t="shared" si="36"/>
        <v>6.6756892716699086E-4</v>
      </c>
      <c r="J147" s="28">
        <f>I147*'Forecast inputs Tab10.1.5.1'!W17</f>
        <v>2.0152761925044012E-3</v>
      </c>
      <c r="K147" s="28">
        <f t="shared" si="37"/>
        <v>19.856760533313533</v>
      </c>
      <c r="L147" s="28">
        <f t="shared" si="34"/>
        <v>2.5593477215822467</v>
      </c>
      <c r="M147" s="28">
        <f>L147*'Forecast inputs Tab10.1.5.1'!Z17</f>
        <v>7.7750936303491391</v>
      </c>
      <c r="N147" s="19">
        <f t="shared" si="38"/>
        <v>59.614620928708398</v>
      </c>
      <c r="O147" s="19">
        <f>N147*'Forecast inputs Tab10.1.5.1'!R17</f>
        <v>172.21412079264354</v>
      </c>
      <c r="P147" s="19">
        <f>N147*'Forecast inputs Tab10.1.5.1'!S17</f>
        <v>59.518248302197961</v>
      </c>
      <c r="Q147" s="19">
        <f>P147*'Forecast inputs Tab10.1.5.1'!R17</f>
        <v>171.93572051290647</v>
      </c>
    </row>
    <row r="148" spans="1:17" x14ac:dyDescent="0.35">
      <c r="A148" s="10">
        <f>D148+F148+E148+'Forecast inputs Tab10.1.5.1'!AA18</f>
        <v>0.42645914990325906</v>
      </c>
      <c r="C148" s="18">
        <v>14</v>
      </c>
      <c r="D148" s="17">
        <f>$G$129*'Forecast inputs Tab10.1.5.1'!T18</f>
        <v>0.13373406928528073</v>
      </c>
      <c r="E148" s="17">
        <f>$G$130*'Forecast inputs Tab10.1.5.1'!U18</f>
        <v>6.6439346486426866E-6</v>
      </c>
      <c r="F148" s="17">
        <f>$F$131*'Forecast inputs Tab10.1.5.1'!Y18</f>
        <v>5.2718436683329685E-2</v>
      </c>
      <c r="G148" s="28">
        <f t="shared" si="35"/>
        <v>9.6495613779734484</v>
      </c>
      <c r="H148" s="28">
        <f>G148*'Forecast inputs Tab10.1.5.1'!V18</f>
        <v>31.762115232224165</v>
      </c>
      <c r="I148" s="28">
        <f t="shared" si="36"/>
        <v>4.7939209152875417E-4</v>
      </c>
      <c r="J148" s="28">
        <f>I148*'Forecast inputs Tab10.1.5.1'!W18</f>
        <v>1.584236748001653E-3</v>
      </c>
      <c r="K148" s="28">
        <f t="shared" si="37"/>
        <v>31.763699468972167</v>
      </c>
      <c r="L148" s="28">
        <f t="shared" si="34"/>
        <v>3.8038907605616945</v>
      </c>
      <c r="M148" s="28">
        <f>L148*'Forecast inputs Tab10.1.5.1'!Z18</f>
        <v>12.660679812915516</v>
      </c>
      <c r="N148" s="19">
        <f t="shared" si="38"/>
        <v>88.630645840015887</v>
      </c>
      <c r="O148" s="19">
        <f>N148*'Forecast inputs Tab10.1.5.1'!R18</f>
        <v>282.21858879023699</v>
      </c>
      <c r="P148" s="19">
        <f>N148*'Forecast inputs Tab10.1.5.1'!S18</f>
        <v>88.552431113345705</v>
      </c>
      <c r="Q148" s="19">
        <f>P148*'Forecast inputs Tab10.1.5.1'!R18</f>
        <v>281.96953667542653</v>
      </c>
    </row>
    <row r="149" spans="1:17" x14ac:dyDescent="0.35">
      <c r="A149" s="10">
        <f>D149+F149+E149+'Forecast inputs Tab10.1.5.1'!AA19</f>
        <v>0.42406491390138873</v>
      </c>
      <c r="C149" s="18">
        <v>15</v>
      </c>
      <c r="D149" s="17">
        <f>$G$129*'Forecast inputs Tab10.1.5.1'!T19</f>
        <v>0.13142102082004281</v>
      </c>
      <c r="E149" s="17">
        <f>$G$130*'Forecast inputs Tab10.1.5.1'!U19</f>
        <v>3.4837357881384615E-6</v>
      </c>
      <c r="F149" s="17">
        <f>$F$131*'Forecast inputs Tab10.1.5.1'!Y19</f>
        <v>5.2640409345557769E-2</v>
      </c>
      <c r="G149" s="28">
        <f t="shared" si="35"/>
        <v>1.4331718505229774</v>
      </c>
      <c r="H149" s="28">
        <f>G149*'Forecast inputs Tab10.1.5.1'!V19</f>
        <v>5.1091929626729646</v>
      </c>
      <c r="I149" s="28">
        <f t="shared" si="36"/>
        <v>3.7990817869663664E-5</v>
      </c>
      <c r="J149" s="28">
        <f>I149*'Forecast inputs Tab10.1.5.1'!W19</f>
        <v>1.3600484852432373E-4</v>
      </c>
      <c r="K149" s="28">
        <f t="shared" si="37"/>
        <v>5.1093289675214892</v>
      </c>
      <c r="L149" s="28">
        <f t="shared" si="34"/>
        <v>0.57405392534094835</v>
      </c>
      <c r="M149" s="28">
        <f>L149*'Forecast inputs Tab10.1.5.1'!Z19</f>
        <v>2.0711061950805938</v>
      </c>
      <c r="N149" s="19">
        <f t="shared" si="38"/>
        <v>13.380386873790185</v>
      </c>
      <c r="O149" s="19">
        <f>N149*'Forecast inputs Tab10.1.5.1'!R19</f>
        <v>46.422984650877567</v>
      </c>
      <c r="P149" s="19">
        <f>N149*'Forecast inputs Tab10.1.5.1'!S19</f>
        <v>13.373522130763751</v>
      </c>
      <c r="Q149" s="19">
        <f>P149*'Forecast inputs Tab10.1.5.1'!R19</f>
        <v>46.399167562242219</v>
      </c>
    </row>
    <row r="150" spans="1:17" x14ac:dyDescent="0.35">
      <c r="A150" s="10">
        <f>D150+F150+E150+'Forecast inputs Tab10.1.5.1'!AA20</f>
        <v>0.42185736496018628</v>
      </c>
      <c r="C150" s="23" t="s">
        <v>1435</v>
      </c>
      <c r="D150" s="17">
        <f>$G$129*'Forecast inputs Tab10.1.5.1'!T20</f>
        <v>0.1292896747753591</v>
      </c>
      <c r="E150" s="17">
        <f>$G$130*'Forecast inputs Tab10.1.5.1'!U20</f>
        <v>1.9951698074626869E-6</v>
      </c>
      <c r="F150" s="17">
        <f>$F$131*'Forecast inputs Tab10.1.5.1'!Y20</f>
        <v>5.2565695015019724E-2</v>
      </c>
      <c r="G150" s="28">
        <f>N150*(D150/A150)*(1-EXP(-A150))</f>
        <v>18.001504257782138</v>
      </c>
      <c r="H150" s="28">
        <f>G150*'Forecast inputs Tab10.1.5.1'!V20</f>
        <v>74.497784332490014</v>
      </c>
      <c r="I150" s="28">
        <f t="shared" si="36"/>
        <v>2.7779525199086546E-4</v>
      </c>
      <c r="J150" s="28">
        <f>I150*'Forecast inputs Tab10.1.5.1'!W20</f>
        <v>1.3527952803508634E-3</v>
      </c>
      <c r="K150" s="28">
        <f t="shared" si="37"/>
        <v>74.499137127770368</v>
      </c>
      <c r="L150" s="30">
        <f t="shared" si="34"/>
        <v>7.3189261576400817</v>
      </c>
      <c r="M150" s="28">
        <f>L150*'Forecast inputs Tab10.1.5.1'!Z20</f>
        <v>28.361570753471081</v>
      </c>
      <c r="N150" s="19">
        <f>N124*EXP(-A124)+N125*EXP(-A125)</f>
        <v>170.661092100519</v>
      </c>
      <c r="O150" s="19">
        <f>N150*'Forecast inputs Tab10.1.5.1'!R20</f>
        <v>703.32930679098899</v>
      </c>
      <c r="P150" s="19">
        <f>N150*'Forecast inputs Tab10.1.5.1'!S20</f>
        <v>170.60729074475145</v>
      </c>
      <c r="Q150" s="19">
        <f>P150*'Forecast inputs Tab10.1.5.1'!R20</f>
        <v>703.10758038697577</v>
      </c>
    </row>
    <row r="151" spans="1:17" x14ac:dyDescent="0.35">
      <c r="A151" t="s">
        <v>1445</v>
      </c>
      <c r="C151" s="31" t="s">
        <v>1444</v>
      </c>
      <c r="D151" s="133">
        <f>AVERAGE(D138:D148)</f>
        <v>0.11833320667264159</v>
      </c>
      <c r="E151" s="133">
        <f>AVERAGE(E138:E148)</f>
        <v>6.4084936318906435E-3</v>
      </c>
      <c r="F151" s="133">
        <f>AVERAGE(F138:F149)</f>
        <v>4.6001570591393738E-2</v>
      </c>
      <c r="G151" s="32">
        <f>SUM(G134:G150)</f>
        <v>819.85142346193027</v>
      </c>
      <c r="H151" s="32">
        <f t="shared" ref="H151" si="39">SUM(H134:H150)</f>
        <v>1192.9191278184664</v>
      </c>
      <c r="I151" s="32">
        <f>SUM(I134:I150)</f>
        <v>175.99853626518635</v>
      </c>
      <c r="J151" s="32">
        <f t="shared" ref="J151:Q151" si="40">SUM(J134:J150)</f>
        <v>118.2283233507475</v>
      </c>
      <c r="K151" s="32">
        <f t="shared" si="40"/>
        <v>1311.1474511692136</v>
      </c>
      <c r="L151" s="32">
        <f t="shared" si="40"/>
        <v>381.95333469391085</v>
      </c>
      <c r="M151" s="32">
        <f t="shared" si="40"/>
        <v>476.27818605786018</v>
      </c>
      <c r="N151" s="32">
        <f t="shared" si="40"/>
        <v>38411.336976622319</v>
      </c>
      <c r="O151" s="32">
        <f t="shared" si="40"/>
        <v>13207.668954605791</v>
      </c>
      <c r="P151" s="32">
        <f t="shared" si="40"/>
        <v>5889.8215407373937</v>
      </c>
      <c r="Q151" s="32">
        <f t="shared" si="40"/>
        <v>8349.6904053575981</v>
      </c>
    </row>
    <row r="153" spans="1:17" x14ac:dyDescent="0.35">
      <c r="C153" s="15" t="s">
        <v>1437</v>
      </c>
      <c r="D153" s="15" t="s">
        <v>1694</v>
      </c>
      <c r="G153" s="15">
        <f>G128+1</f>
        <v>2026</v>
      </c>
    </row>
    <row r="154" spans="1:17" x14ac:dyDescent="0.35">
      <c r="D154" s="24" t="s">
        <v>1599</v>
      </c>
      <c r="E154" s="24"/>
      <c r="F154" s="24"/>
      <c r="G154" s="18">
        <f>G129</f>
        <v>1.5604552043166218</v>
      </c>
      <c r="H154" s="24" t="s">
        <v>1598</v>
      </c>
      <c r="I154" s="25">
        <f>AVERAGE(D163:D174)</f>
        <v>0.11942385785159169</v>
      </c>
      <c r="J154" s="15" t="s">
        <v>1516</v>
      </c>
      <c r="K154" s="25">
        <f>I154+I156+I155</f>
        <v>0.17130017125020086</v>
      </c>
    </row>
    <row r="155" spans="1:17" x14ac:dyDescent="0.35">
      <c r="D155" s="24" t="s">
        <v>1600</v>
      </c>
      <c r="E155" s="24"/>
      <c r="F155" s="24"/>
      <c r="G155" s="18">
        <f>G130</f>
        <v>1.5604552043166218</v>
      </c>
      <c r="H155" s="24" t="s">
        <v>1598</v>
      </c>
      <c r="I155" s="25">
        <f>AVERAGE(E163:E174)</f>
        <v>5.8747428072154348E-3</v>
      </c>
      <c r="K155" s="25"/>
    </row>
    <row r="156" spans="1:17" x14ac:dyDescent="0.35">
      <c r="D156" s="24" t="s">
        <v>1438</v>
      </c>
      <c r="E156" s="24"/>
      <c r="F156" s="135">
        <f>F131</f>
        <v>2.228250504735716</v>
      </c>
      <c r="G156" s="18">
        <f>I156/$I$5</f>
        <v>1.5604552043166215</v>
      </c>
      <c r="H156" s="24" t="s">
        <v>1598</v>
      </c>
      <c r="I156" s="25">
        <f>AVERAGE(F163:F174)</f>
        <v>4.6001570591393738E-2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0.24040788322005607</v>
      </c>
      <c r="C160" s="18">
        <v>1</v>
      </c>
      <c r="D160" s="17">
        <f>$G$154*'Forecast inputs Tab10.1.5.1'!T5</f>
        <v>1.5246531820745502E-5</v>
      </c>
      <c r="E160" s="17">
        <f>$G$155*'Forecast inputs Tab10.1.5.1'!U5</f>
        <v>2.6143037633002939E-5</v>
      </c>
      <c r="F160" s="17">
        <f>$F$156*'Forecast inputs Tab10.1.5.1'!Y5</f>
        <v>3.6649365060233911E-4</v>
      </c>
      <c r="G160" s="28">
        <f t="shared" ref="G160:G174" si="42">N160*(D160/A160)*(1-EXP(-A160))</f>
        <v>9.7902403747084504E-2</v>
      </c>
      <c r="H160" s="28">
        <f>G160*'Forecast inputs Tab10.1.5.1'!V5</f>
        <v>1.1625424946044139E-2</v>
      </c>
      <c r="I160" s="28">
        <f t="shared" ref="I160:I175" si="43">N160*(E160/A160)*(1-EXP(-A160))</f>
        <v>0.16787202857760009</v>
      </c>
      <c r="J160" s="28">
        <f>I160*'Forecast inputs Tab10.1.5.1'!W5</f>
        <v>1.9934381726971231E-2</v>
      </c>
      <c r="K160" s="28">
        <f t="shared" ref="K160:K175" si="44">H160+J160</f>
        <v>3.1559806673015368E-2</v>
      </c>
      <c r="L160" s="28">
        <f t="shared" si="41"/>
        <v>2.3533620480948625</v>
      </c>
      <c r="M160" s="28">
        <f>L160*'Forecast inputs Tab10.1.5.1'!Z5</f>
        <v>0.18839204468270437</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0.24363944035245641</v>
      </c>
      <c r="C161" s="18">
        <v>2</v>
      </c>
      <c r="D161" s="17">
        <f>$G$154*'Forecast inputs Tab10.1.5.1'!T6</f>
        <v>5.0920316773651279E-4</v>
      </c>
      <c r="E161" s="17">
        <f>$G$155*'Forecast inputs Tab10.1.5.1'!U6</f>
        <v>8.6547829126358718E-4</v>
      </c>
      <c r="F161" s="17">
        <f>$F$156*'Forecast inputs Tab10.1.5.1'!Y6</f>
        <v>2.2647588934563059E-3</v>
      </c>
      <c r="G161" s="28">
        <f t="shared" si="42"/>
        <v>2.5670369761033931</v>
      </c>
      <c r="H161" s="28">
        <f>G161*'Forecast inputs Tab10.1.5.1'!V6</f>
        <v>0.61115781384547418</v>
      </c>
      <c r="I161" s="28">
        <f t="shared" si="43"/>
        <v>4.3631204918937909</v>
      </c>
      <c r="J161" s="28">
        <f>I161*'Forecast inputs Tab10.1.5.1'!W6</f>
        <v>1.0395190140432231</v>
      </c>
      <c r="K161" s="28">
        <f t="shared" si="44"/>
        <v>1.6506768278886974</v>
      </c>
      <c r="L161" s="28">
        <f t="shared" si="41"/>
        <v>11.417289187936968</v>
      </c>
      <c r="M161" s="28">
        <f>L161*'Forecast inputs Tab10.1.5.1'!Z6</f>
        <v>2.2003513895884002</v>
      </c>
      <c r="N161" s="19">
        <f t="shared" ref="N161:N174" si="45">N135*EXP(-A135)</f>
        <v>5680.3230113067293</v>
      </c>
      <c r="O161" s="19">
        <f>N161*'Forecast inputs Tab10.1.5.1'!R6</f>
        <v>549.42129081642759</v>
      </c>
      <c r="P161" s="19">
        <f>N161*'Forecast inputs Tab10.1.5.1'!S6</f>
        <v>0</v>
      </c>
      <c r="Q161" s="19">
        <f>P161*'Forecast inputs Tab10.1.5.1'!R6</f>
        <v>0</v>
      </c>
    </row>
    <row r="162" spans="1:17" x14ac:dyDescent="0.35">
      <c r="A162" s="10">
        <f>D162+F162+E162+'Forecast inputs Tab10.1.5.1'!AA7</f>
        <v>0.25851615488592117</v>
      </c>
      <c r="C162" s="18">
        <v>3</v>
      </c>
      <c r="D162" s="17">
        <f>$G$154*'Forecast inputs Tab10.1.5.1'!T7</f>
        <v>4.2816704864263172E-3</v>
      </c>
      <c r="E162" s="17">
        <f>$G$155*'Forecast inputs Tab10.1.5.1'!U7</f>
        <v>6.7512481102739198E-3</v>
      </c>
      <c r="F162" s="17">
        <f>$F$156*'Forecast inputs Tab10.1.5.1'!Y7</f>
        <v>7.4832362892209292E-3</v>
      </c>
      <c r="G162" s="28">
        <f t="shared" si="42"/>
        <v>16.797614374137272</v>
      </c>
      <c r="H162" s="28">
        <f>G162*'Forecast inputs Tab10.1.5.1'!V7</f>
        <v>6.4719621720940239</v>
      </c>
      <c r="I162" s="28">
        <f t="shared" si="43"/>
        <v>26.486125604485114</v>
      </c>
      <c r="J162" s="28">
        <f>I162*'Forecast inputs Tab10.1.5.1'!W7</f>
        <v>10.245154244290063</v>
      </c>
      <c r="K162" s="28">
        <f t="shared" si="44"/>
        <v>16.717116416384087</v>
      </c>
      <c r="L162" s="28">
        <f t="shared" si="41"/>
        <v>29.357821405308261</v>
      </c>
      <c r="M162" s="28">
        <f>L162*'Forecast inputs Tab10.1.5.1'!Z7</f>
        <v>10.108338277168713</v>
      </c>
      <c r="N162" s="19">
        <f t="shared" si="45"/>
        <v>4452.0677846119843</v>
      </c>
      <c r="O162" s="19">
        <f>N162*'Forecast inputs Tab10.1.5.1'!R7</f>
        <v>935.51300358051628</v>
      </c>
      <c r="P162" s="19">
        <f>N162*'Forecast inputs Tab10.1.5.1'!S7</f>
        <v>0</v>
      </c>
      <c r="Q162" s="19">
        <f>P162*'Forecast inputs Tab10.1.5.1'!R7</f>
        <v>0</v>
      </c>
    </row>
    <row r="163" spans="1:17" x14ac:dyDescent="0.35">
      <c r="A163" s="10">
        <f>D163+F163+E163+'Forecast inputs Tab10.1.5.1'!AA8</f>
        <v>0.29579381633651808</v>
      </c>
      <c r="C163" s="18">
        <v>4</v>
      </c>
      <c r="D163" s="17">
        <f>$G$154*'Forecast inputs Tab10.1.5.1'!T8</f>
        <v>1.8745771973971308E-2</v>
      </c>
      <c r="E163" s="17">
        <f>$G$155*'Forecast inputs Tab10.1.5.1'!U8</f>
        <v>2.0112883892486041E-2</v>
      </c>
      <c r="F163" s="17">
        <f>$F$156*'Forecast inputs Tab10.1.5.1'!Y8</f>
        <v>1.6935160470060724E-2</v>
      </c>
      <c r="G163" s="28">
        <f t="shared" si="42"/>
        <v>55.788444290329913</v>
      </c>
      <c r="H163" s="28">
        <f>G163*'Forecast inputs Tab10.1.5.1'!V8</f>
        <v>31.934391125705435</v>
      </c>
      <c r="I163" s="28">
        <f t="shared" si="43"/>
        <v>59.857044250395873</v>
      </c>
      <c r="J163" s="28">
        <f>I163*'Forecast inputs Tab10.1.5.1'!W8</f>
        <v>33.651098058690806</v>
      </c>
      <c r="K163" s="28">
        <f t="shared" si="44"/>
        <v>65.585489184396238</v>
      </c>
      <c r="L163" s="28">
        <f t="shared" si="41"/>
        <v>50.399965269161768</v>
      </c>
      <c r="M163" s="28">
        <f>L163*'Forecast inputs Tab10.1.5.1'!Z8</f>
        <v>26.930919041784978</v>
      </c>
      <c r="N163" s="19">
        <f t="shared" si="45"/>
        <v>3437.8714112514403</v>
      </c>
      <c r="O163" s="19">
        <f>N163*'Forecast inputs Tab10.1.5.1'!R8</f>
        <v>1271.520806551224</v>
      </c>
      <c r="P163" s="19">
        <f>N163*'Forecast inputs Tab10.1.5.1'!S8</f>
        <v>325.28145327102612</v>
      </c>
      <c r="Q163" s="19">
        <f>P163*'Forecast inputs Tab10.1.5.1'!R8</f>
        <v>120.30762246246191</v>
      </c>
    </row>
    <row r="164" spans="1:17" x14ac:dyDescent="0.35">
      <c r="A164" s="10">
        <f>D164+F164+E164+'Forecast inputs Tab10.1.5.1'!AA9</f>
        <v>0.3510330631125359</v>
      </c>
      <c r="C164" s="18">
        <v>5</v>
      </c>
      <c r="D164" s="17">
        <f>$G$154*'Forecast inputs Tab10.1.5.1'!T9</f>
        <v>5.7120679380467124E-2</v>
      </c>
      <c r="E164" s="17">
        <f>$G$155*'Forecast inputs Tab10.1.5.1'!U9</f>
        <v>2.5190158017346781E-2</v>
      </c>
      <c r="F164" s="17">
        <f>$F$156*'Forecast inputs Tab10.1.5.1'!Y9</f>
        <v>2.8722225714722042E-2</v>
      </c>
      <c r="G164" s="28">
        <f t="shared" si="42"/>
        <v>123.20349857066378</v>
      </c>
      <c r="H164" s="28">
        <f>G164*'Forecast inputs Tab10.1.5.1'!V9</f>
        <v>97.443879708283959</v>
      </c>
      <c r="I164" s="28">
        <f t="shared" si="43"/>
        <v>54.332610027503478</v>
      </c>
      <c r="J164" s="28">
        <f>I164*'Forecast inputs Tab10.1.5.1'!W9</f>
        <v>40.932320390372659</v>
      </c>
      <c r="K164" s="28">
        <f t="shared" si="44"/>
        <v>138.37620009865662</v>
      </c>
      <c r="L164" s="28">
        <f t="shared" si="41"/>
        <v>61.950920982920231</v>
      </c>
      <c r="M164" s="28">
        <f>L164*'Forecast inputs Tab10.1.5.1'!Z9</f>
        <v>46.756404446202332</v>
      </c>
      <c r="N164" s="19">
        <f t="shared" si="45"/>
        <v>2557.5728102107933</v>
      </c>
      <c r="O164" s="19">
        <f>N164*'Forecast inputs Tab10.1.5.1'!R9</f>
        <v>1461.4789460843742</v>
      </c>
      <c r="P164" s="19">
        <f>N164*'Forecast inputs Tab10.1.5.1'!S9</f>
        <v>767.18411884219313</v>
      </c>
      <c r="Q164" s="19">
        <f>P164*'Forecast inputs Tab10.1.5.1'!R9</f>
        <v>438.39355539823214</v>
      </c>
    </row>
    <row r="165" spans="1:17" x14ac:dyDescent="0.35">
      <c r="A165" s="10">
        <f>D165+F165+E165+'Forecast inputs Tab10.1.5.1'!AA10</f>
        <v>0.40189052833029426</v>
      </c>
      <c r="C165" s="18">
        <v>6</v>
      </c>
      <c r="D165" s="17">
        <f>$G$154*'Forecast inputs Tab10.1.5.1'!T10</f>
        <v>0.10673990277416384</v>
      </c>
      <c r="E165" s="17">
        <f>$G$155*'Forecast inputs Tab10.1.5.1'!U10</f>
        <v>1.5681039440440032E-2</v>
      </c>
      <c r="F165" s="17">
        <f>$F$156*'Forecast inputs Tab10.1.5.1'!Y10</f>
        <v>3.9469586115690396E-2</v>
      </c>
      <c r="G165" s="28">
        <f t="shared" si="42"/>
        <v>158.25318998604433</v>
      </c>
      <c r="H165" s="28">
        <f>G165*'Forecast inputs Tab10.1.5.1'!V10</f>
        <v>158.80901576908497</v>
      </c>
      <c r="I165" s="28">
        <f t="shared" si="43"/>
        <v>23.248798708361484</v>
      </c>
      <c r="J165" s="28">
        <f>I165*'Forecast inputs Tab10.1.5.1'!W10</f>
        <v>22.516015957472504</v>
      </c>
      <c r="K165" s="28">
        <f t="shared" si="44"/>
        <v>181.32503172655748</v>
      </c>
      <c r="L165" s="28">
        <f t="shared" si="41"/>
        <v>58.517833986155416</v>
      </c>
      <c r="M165" s="28">
        <f>L165*'Forecast inputs Tab10.1.5.1'!Z10</f>
        <v>58.348775963769413</v>
      </c>
      <c r="N165" s="19">
        <f t="shared" si="45"/>
        <v>1800.4301788815478</v>
      </c>
      <c r="O165" s="19">
        <f>N165*'Forecast inputs Tab10.1.5.1'!R10</f>
        <v>1455.3615312272891</v>
      </c>
      <c r="P165" s="19">
        <f>N165*'Forecast inputs Tab10.1.5.1'!S10</f>
        <v>1044.067353915982</v>
      </c>
      <c r="Q165" s="19">
        <f>P165*'Forecast inputs Tab10.1.5.1'!R10</f>
        <v>843.9624489317988</v>
      </c>
    </row>
    <row r="166" spans="1:17" x14ac:dyDescent="0.35">
      <c r="A166" s="10">
        <f>D166+F166+E166+'Forecast inputs Tab10.1.5.1'!AA11</f>
        <v>0.4288212337319014</v>
      </c>
      <c r="C166" s="18">
        <v>7</v>
      </c>
      <c r="D166" s="17">
        <f>$G$154*'Forecast inputs Tab10.1.5.1'!T11</f>
        <v>0.13552181479377384</v>
      </c>
      <c r="E166" s="17">
        <f>$G$155*'Forecast inputs Tab10.1.5.1'!U11</f>
        <v>6.3585592323836719E-3</v>
      </c>
      <c r="F166" s="17">
        <f>$F$156*'Forecast inputs Tab10.1.5.1'!Y11</f>
        <v>4.6940859705743861E-2</v>
      </c>
      <c r="G166" s="28">
        <f t="shared" si="42"/>
        <v>132.77476363130353</v>
      </c>
      <c r="H166" s="28">
        <f>G166*'Forecast inputs Tab10.1.5.1'!V11</f>
        <v>164.61566942098796</v>
      </c>
      <c r="I166" s="28">
        <f t="shared" si="43"/>
        <v>6.229670111783153</v>
      </c>
      <c r="J166" s="28">
        <f>I166*'Forecast inputs Tab10.1.5.1'!W11</f>
        <v>7.6123682406112225</v>
      </c>
      <c r="K166" s="28">
        <f t="shared" si="44"/>
        <v>172.22803766159919</v>
      </c>
      <c r="L166" s="28">
        <f t="shared" si="41"/>
        <v>45.989360174703464</v>
      </c>
      <c r="M166" s="28">
        <f>L166*'Forecast inputs Tab10.1.5.1'!Z11</f>
        <v>57.759417124215318</v>
      </c>
      <c r="N166" s="19">
        <f t="shared" si="45"/>
        <v>1204.7618377855624</v>
      </c>
      <c r="O166" s="19">
        <f>N166*'Forecast inputs Tab10.1.5.1'!R11</f>
        <v>1293.070880495244</v>
      </c>
      <c r="P166" s="19">
        <f>N166*'Forecast inputs Tab10.1.5.1'!S11</f>
        <v>960.68559787723666</v>
      </c>
      <c r="Q166" s="19">
        <f>P166*'Forecast inputs Tab10.1.5.1'!R11</f>
        <v>1031.1038522016381</v>
      </c>
    </row>
    <row r="167" spans="1:17" x14ac:dyDescent="0.35">
      <c r="A167" s="10">
        <f>D167+F167+E167+'Forecast inputs Tab10.1.5.1'!AA12</f>
        <v>0.43738914761697706</v>
      </c>
      <c r="C167" s="18">
        <v>8</v>
      </c>
      <c r="D167" s="17">
        <f>$G$154*'Forecast inputs Tab10.1.5.1'!T12</f>
        <v>0.1444360882136172</v>
      </c>
      <c r="E167" s="17">
        <f>$G$155*'Forecast inputs Tab10.1.5.1'!U12</f>
        <v>2.1193244048787149E-3</v>
      </c>
      <c r="F167" s="17">
        <f>$F$156*'Forecast inputs Tab10.1.5.1'!Y12</f>
        <v>5.0833734998481143E-2</v>
      </c>
      <c r="G167" s="28">
        <f t="shared" si="42"/>
        <v>91.919423318422929</v>
      </c>
      <c r="H167" s="28">
        <f>G167*'Forecast inputs Tab10.1.5.1'!V12</f>
        <v>138.95297231498091</v>
      </c>
      <c r="I167" s="28">
        <f t="shared" si="43"/>
        <v>1.3487424059352588</v>
      </c>
      <c r="J167" s="28">
        <f>I167*'Forecast inputs Tab10.1.5.1'!W12</f>
        <v>2.0317043980189555</v>
      </c>
      <c r="K167" s="28">
        <f t="shared" si="44"/>
        <v>140.98467671299986</v>
      </c>
      <c r="L167" s="28">
        <f t="shared" si="41"/>
        <v>32.35069340337752</v>
      </c>
      <c r="M167" s="28">
        <f>L167*'Forecast inputs Tab10.1.5.1'!Z12</f>
        <v>49.534411218449556</v>
      </c>
      <c r="N167" s="19">
        <f t="shared" si="45"/>
        <v>785.6933286223142</v>
      </c>
      <c r="O167" s="19">
        <f>N167*'Forecast inputs Tab10.1.5.1'!R12</f>
        <v>1067.7729474642974</v>
      </c>
      <c r="P167" s="19">
        <f>N167*'Forecast inputs Tab10.1.5.1'!S12</f>
        <v>717.8437244611431</v>
      </c>
      <c r="Q167" s="19">
        <f>P167*'Forecast inputs Tab10.1.5.1'!R12</f>
        <v>975.56397841718262</v>
      </c>
    </row>
    <row r="168" spans="1:17" x14ac:dyDescent="0.35">
      <c r="A168" s="10">
        <f>D168+F168+E168+'Forecast inputs Tab10.1.5.1'!AA13</f>
        <v>0.43834933194324577</v>
      </c>
      <c r="C168" s="18">
        <v>9</v>
      </c>
      <c r="D168" s="17">
        <f>$G$154*'Forecast inputs Tab10.1.5.1'!T13</f>
        <v>0.14530941304804126</v>
      </c>
      <c r="E168" s="17">
        <f>$G$155*'Forecast inputs Tab10.1.5.1'!U13</f>
        <v>6.7543358353547181E-4</v>
      </c>
      <c r="F168" s="17">
        <f>$F$156*'Forecast inputs Tab10.1.5.1'!Y13</f>
        <v>5.2364485311669019E-2</v>
      </c>
      <c r="G168" s="28">
        <f t="shared" si="42"/>
        <v>29.227921329622962</v>
      </c>
      <c r="H168" s="28">
        <f>G168*'Forecast inputs Tab10.1.5.1'!V13</f>
        <v>52.780776888707081</v>
      </c>
      <c r="I168" s="28">
        <f t="shared" si="43"/>
        <v>0.13585850516396536</v>
      </c>
      <c r="J168" s="28">
        <f>I168*'Forecast inputs Tab10.1.5.1'!W13</f>
        <v>0.2454729219047504</v>
      </c>
      <c r="K168" s="28">
        <f t="shared" si="44"/>
        <v>53.02624981061183</v>
      </c>
      <c r="L168" s="28">
        <f t="shared" si="41"/>
        <v>10.532731672721392</v>
      </c>
      <c r="M168" s="28">
        <f>L168*'Forecast inputs Tab10.1.5.1'!Z13</f>
        <v>19.199589929620192</v>
      </c>
      <c r="N168" s="19">
        <f t="shared" si="45"/>
        <v>248.43856226374487</v>
      </c>
      <c r="O168" s="19">
        <f>N168*'Forecast inputs Tab10.1.5.1'!R13</f>
        <v>412.09249638374155</v>
      </c>
      <c r="P168" s="19">
        <f>N168*'Forecast inputs Tab10.1.5.1'!S13</f>
        <v>239.60475181700809</v>
      </c>
      <c r="Q168" s="19">
        <f>P168*'Forecast inputs Tab10.1.5.1'!R13</f>
        <v>397.43958998142585</v>
      </c>
    </row>
    <row r="169" spans="1:17" x14ac:dyDescent="0.35">
      <c r="A169" s="10">
        <f>D169+F169+E169+'Forecast inputs Tab10.1.5.1'!AA14</f>
        <v>0.43676126646174679</v>
      </c>
      <c r="C169" s="18">
        <v>10</v>
      </c>
      <c r="D169" s="17">
        <f>$G$154*'Forecast inputs Tab10.1.5.1'!T14</f>
        <v>0.14371325555075373</v>
      </c>
      <c r="E169" s="17">
        <f>$G$155*'Forecast inputs Tab10.1.5.1'!U14</f>
        <v>2.2373139894077092E-4</v>
      </c>
      <c r="F169" s="17">
        <f>$F$156*'Forecast inputs Tab10.1.5.1'!Y14</f>
        <v>5.2824279512052284E-2</v>
      </c>
      <c r="G169" s="28">
        <f t="shared" si="42"/>
        <v>76.619702446001227</v>
      </c>
      <c r="H169" s="28">
        <f>G169*'Forecast inputs Tab10.1.5.1'!V14</f>
        <v>161.57941957793633</v>
      </c>
      <c r="I169" s="28">
        <f t="shared" si="43"/>
        <v>0.11928080780701206</v>
      </c>
      <c r="J169" s="28">
        <f>I169*'Forecast inputs Tab10.1.5.1'!W14</f>
        <v>0.25209620269644695</v>
      </c>
      <c r="K169" s="28">
        <f t="shared" si="44"/>
        <v>161.83151578063277</v>
      </c>
      <c r="L169" s="28">
        <f t="shared" si="41"/>
        <v>28.162889794869844</v>
      </c>
      <c r="M169" s="28">
        <f>L169*'Forecast inputs Tab10.1.5.1'!Z14</f>
        <v>59.872613930505594</v>
      </c>
      <c r="N169" s="19">
        <f t="shared" si="45"/>
        <v>658.01937850163472</v>
      </c>
      <c r="O169" s="19">
        <f>N169*'Forecast inputs Tab10.1.5.1'!R14</f>
        <v>1293.9029851104744</v>
      </c>
      <c r="P169" s="19">
        <f>N169*'Forecast inputs Tab10.1.5.1'!S14</f>
        <v>648.15758763707117</v>
      </c>
      <c r="Q169" s="19">
        <f>P169*'Forecast inputs Tab10.1.5.1'!R14</f>
        <v>1274.5111540260314</v>
      </c>
    </row>
    <row r="170" spans="1:17" x14ac:dyDescent="0.35">
      <c r="A170" s="10">
        <f>D170+F170+E170+'Forecast inputs Tab10.1.5.1'!AA15</f>
        <v>0.43434222145584295</v>
      </c>
      <c r="C170" s="18">
        <v>11</v>
      </c>
      <c r="D170" s="17">
        <f>$G$154*'Forecast inputs Tab10.1.5.1'!T15</f>
        <v>0.14135726875396915</v>
      </c>
      <c r="E170" s="17">
        <f>$G$155*'Forecast inputs Tab10.1.5.1'!U15</f>
        <v>8.0232405723458004E-5</v>
      </c>
      <c r="F170" s="17">
        <f>$F$156*'Forecast inputs Tab10.1.5.1'!Y15</f>
        <v>5.2904720296150357E-2</v>
      </c>
      <c r="G170" s="28">
        <f t="shared" si="42"/>
        <v>13.041524276988486</v>
      </c>
      <c r="H170" s="28">
        <f>G170*'Forecast inputs Tab10.1.5.1'!V15</f>
        <v>31.468483579832562</v>
      </c>
      <c r="I170" s="28">
        <f t="shared" si="43"/>
        <v>7.4021865042174367E-3</v>
      </c>
      <c r="J170" s="28">
        <f>I170*'Forecast inputs Tab10.1.5.1'!W15</f>
        <v>1.7915781437256618E-2</v>
      </c>
      <c r="K170" s="28">
        <f t="shared" si="44"/>
        <v>31.486399361269818</v>
      </c>
      <c r="L170" s="28">
        <f t="shared" si="41"/>
        <v>4.8809530644681276</v>
      </c>
      <c r="M170" s="28">
        <f>L170*'Forecast inputs Tab10.1.5.1'!Z15</f>
        <v>11.876286186933207</v>
      </c>
      <c r="N170" s="19">
        <f t="shared" si="45"/>
        <v>113.74124608582032</v>
      </c>
      <c r="O170" s="19">
        <f>N170*'Forecast inputs Tab10.1.5.1'!R15</f>
        <v>258.95355755112627</v>
      </c>
      <c r="P170" s="19">
        <f>N170*'Forecast inputs Tab10.1.5.1'!S15</f>
        <v>112.98236827283584</v>
      </c>
      <c r="Q170" s="19">
        <f>P170*'Forecast inputs Tab10.1.5.1'!R15</f>
        <v>257.22582802308261</v>
      </c>
    </row>
    <row r="171" spans="1:17" x14ac:dyDescent="0.35">
      <c r="A171" s="10">
        <f>D171+F171+E171+'Forecast inputs Tab10.1.5.1'!AA16</f>
        <v>0.43168097363422508</v>
      </c>
      <c r="C171" s="18">
        <v>12</v>
      </c>
      <c r="D171" s="17">
        <f>$G$154*'Forecast inputs Tab10.1.5.1'!T16</f>
        <v>0.13878155443956339</v>
      </c>
      <c r="E171" s="17">
        <f>$G$155*'Forecast inputs Tab10.1.5.1'!U16</f>
        <v>3.1652257239612764E-5</v>
      </c>
      <c r="F171" s="17">
        <f>$F$156*'Forecast inputs Tab10.1.5.1'!Y16</f>
        <v>5.2867766937422074E-2</v>
      </c>
      <c r="G171" s="28">
        <f t="shared" si="42"/>
        <v>46.824053189183786</v>
      </c>
      <c r="H171" s="28">
        <f>G171*'Forecast inputs Tab10.1.5.1'!V16</f>
        <v>127.05479524367804</v>
      </c>
      <c r="I171" s="28">
        <f t="shared" si="43"/>
        <v>1.0679279263951284E-2</v>
      </c>
      <c r="J171" s="28">
        <f>I171*'Forecast inputs Tab10.1.5.1'!W16</f>
        <v>2.9082042735922242E-2</v>
      </c>
      <c r="K171" s="28">
        <f t="shared" si="44"/>
        <v>127.08387728641397</v>
      </c>
      <c r="L171" s="28">
        <f t="shared" si="41"/>
        <v>17.837263324134668</v>
      </c>
      <c r="M171" s="28">
        <f>L171*'Forecast inputs Tab10.1.5.1'!Z16</f>
        <v>48.848772594208711</v>
      </c>
      <c r="N171" s="19">
        <f t="shared" si="45"/>
        <v>415.44039498159276</v>
      </c>
      <c r="O171" s="19">
        <f>N171*'Forecast inputs Tab10.1.5.1'!R16</f>
        <v>1074.0588251656609</v>
      </c>
      <c r="P171" s="19">
        <f>N171*'Forecast inputs Tab10.1.5.1'!S16</f>
        <v>414.1227353846914</v>
      </c>
      <c r="Q171" s="19">
        <f>P171*'Forecast inputs Tab10.1.5.1'!R16</f>
        <v>1070.652213926812</v>
      </c>
    </row>
    <row r="172" spans="1:17" x14ac:dyDescent="0.35">
      <c r="A172" s="10">
        <f>D172+F172+E172+'Forecast inputs Tab10.1.5.1'!AA17</f>
        <v>0.42901640857447526</v>
      </c>
      <c r="C172" s="18">
        <v>13</v>
      </c>
      <c r="D172" s="17">
        <f>$G$154*'Forecast inputs Tab10.1.5.1'!T17</f>
        <v>0.13620545518545585</v>
      </c>
      <c r="E172" s="17">
        <f>$G$155*'Forecast inputs Tab10.1.5.1'!U17</f>
        <v>1.3771383173870931E-5</v>
      </c>
      <c r="F172" s="17">
        <f>$F$156*'Forecast inputs Tab10.1.5.1'!Y17</f>
        <v>5.279718200584553E-2</v>
      </c>
      <c r="G172" s="28">
        <f t="shared" si="42"/>
        <v>22.604963857087711</v>
      </c>
      <c r="H172" s="28">
        <f>G172*'Forecast inputs Tab10.1.5.1'!V17</f>
        <v>67.975918241252387</v>
      </c>
      <c r="I172" s="28">
        <f t="shared" si="43"/>
        <v>2.2855297424291365E-3</v>
      </c>
      <c r="J172" s="28">
        <f>I172*'Forecast inputs Tab10.1.5.1'!W17</f>
        <v>6.8996226303175145E-3</v>
      </c>
      <c r="K172" s="28">
        <f t="shared" si="44"/>
        <v>67.982817863882701</v>
      </c>
      <c r="L172" s="28">
        <f t="shared" si="41"/>
        <v>8.7623391395975503</v>
      </c>
      <c r="M172" s="28">
        <f>L172*'Forecast inputs Tab10.1.5.1'!Z17</f>
        <v>26.619285318966192</v>
      </c>
      <c r="N172" s="19">
        <f t="shared" si="45"/>
        <v>204.10025642508469</v>
      </c>
      <c r="O172" s="19">
        <f>N172*'Forecast inputs Tab10.1.5.1'!R17</f>
        <v>589.60277975822044</v>
      </c>
      <c r="P172" s="19">
        <f>N172*'Forecast inputs Tab10.1.5.1'!S17</f>
        <v>203.7703092162169</v>
      </c>
      <c r="Q172" s="19">
        <f>P172*'Forecast inputs Tab10.1.5.1'!R17</f>
        <v>588.64963156071531</v>
      </c>
    </row>
    <row r="173" spans="1:17" x14ac:dyDescent="0.35">
      <c r="A173" s="10">
        <f>D173+F173+E173+'Forecast inputs Tab10.1.5.1'!AA18</f>
        <v>0.42645914990325906</v>
      </c>
      <c r="C173" s="18">
        <v>14</v>
      </c>
      <c r="D173" s="17">
        <f>$G$154*'Forecast inputs Tab10.1.5.1'!T18</f>
        <v>0.13373406928528073</v>
      </c>
      <c r="E173" s="17">
        <f>$G$155*'Forecast inputs Tab10.1.5.1'!U18</f>
        <v>6.6439346486426866E-6</v>
      </c>
      <c r="F173" s="17">
        <f>$F$156*'Forecast inputs Tab10.1.5.1'!Y18</f>
        <v>5.2718436683329685E-2</v>
      </c>
      <c r="G173" s="28">
        <f t="shared" si="42"/>
        <v>4.2262675456439336</v>
      </c>
      <c r="H173" s="28">
        <f>G173*'Forecast inputs Tab10.1.5.1'!V18</f>
        <v>13.911015384944182</v>
      </c>
      <c r="I173" s="28">
        <f t="shared" si="43"/>
        <v>2.0996179605542217E-4</v>
      </c>
      <c r="J173" s="28">
        <f>I173*'Forecast inputs Tab10.1.5.1'!W18</f>
        <v>6.9385623765025556E-4</v>
      </c>
      <c r="K173" s="28">
        <f t="shared" si="44"/>
        <v>13.911709241181832</v>
      </c>
      <c r="L173" s="28">
        <f t="shared" si="41"/>
        <v>1.6660094110840258</v>
      </c>
      <c r="M173" s="28">
        <f>L173*'Forecast inputs Tab10.1.5.1'!Z18</f>
        <v>5.5450624233815171</v>
      </c>
      <c r="N173" s="19">
        <f t="shared" si="45"/>
        <v>38.818015388569641</v>
      </c>
      <c r="O173" s="19">
        <f>N173*'Forecast inputs Tab10.1.5.1'!R18</f>
        <v>123.60471278043734</v>
      </c>
      <c r="P173" s="19">
        <f>N173*'Forecast inputs Tab10.1.5.1'!S18</f>
        <v>38.783759286352172</v>
      </c>
      <c r="Q173" s="19">
        <f>P173*'Forecast inputs Tab10.1.5.1'!R18</f>
        <v>123.49563415719545</v>
      </c>
    </row>
    <row r="174" spans="1:17" x14ac:dyDescent="0.35">
      <c r="A174" s="10">
        <f>D174+F174+E174+'Forecast inputs Tab10.1.5.1'!AA19</f>
        <v>0.42406491390138873</v>
      </c>
      <c r="C174" s="18">
        <v>15</v>
      </c>
      <c r="D174" s="17">
        <f>$G$154*'Forecast inputs Tab10.1.5.1'!T19</f>
        <v>0.13142102082004281</v>
      </c>
      <c r="E174" s="17">
        <f>$G$155*'Forecast inputs Tab10.1.5.1'!U19</f>
        <v>3.4837357881384615E-6</v>
      </c>
      <c r="F174" s="17">
        <f>$F$156*'Forecast inputs Tab10.1.5.1'!Y19</f>
        <v>5.2640409345557769E-2</v>
      </c>
      <c r="G174" s="28">
        <f t="shared" si="42"/>
        <v>6.1973304973411283</v>
      </c>
      <c r="H174" s="28">
        <f>G174*'Forecast inputs Tab10.1.5.1'!V19</f>
        <v>22.093203514163072</v>
      </c>
      <c r="I174" s="28">
        <f t="shared" si="43"/>
        <v>1.6428012740878501E-4</v>
      </c>
      <c r="J174" s="28">
        <f>I174*'Forecast inputs Tab10.1.5.1'!W19</f>
        <v>5.8811299931580579E-4</v>
      </c>
      <c r="K174" s="28">
        <f t="shared" si="44"/>
        <v>22.093791627162389</v>
      </c>
      <c r="L174" s="28">
        <f t="shared" si="41"/>
        <v>2.4823275012941712</v>
      </c>
      <c r="M174" s="28">
        <f>L174*'Forecast inputs Tab10.1.5.1'!Z19</f>
        <v>8.9558900988191894</v>
      </c>
      <c r="N174" s="19">
        <f t="shared" si="45"/>
        <v>57.859550903754901</v>
      </c>
      <c r="O174" s="19">
        <f>N174*'Forecast inputs Tab10.1.5.1'!R19</f>
        <v>200.74255466955955</v>
      </c>
      <c r="P174" s="19">
        <f>N174*'Forecast inputs Tab10.1.5.1'!S19</f>
        <v>57.829866339898444</v>
      </c>
      <c r="Q174" s="19">
        <f>P174*'Forecast inputs Tab10.1.5.1'!R19</f>
        <v>200.63956466895084</v>
      </c>
    </row>
    <row r="175" spans="1:17" x14ac:dyDescent="0.35">
      <c r="A175" s="10">
        <f>D175+F175+E175+'Forecast inputs Tab10.1.5.1'!AA20</f>
        <v>0.42185736496018628</v>
      </c>
      <c r="C175" s="23" t="s">
        <v>1435</v>
      </c>
      <c r="D175" s="17">
        <f>$G$154*'Forecast inputs Tab10.1.5.1'!T20</f>
        <v>0.1292896747753591</v>
      </c>
      <c r="E175" s="17">
        <f>$G$155*'Forecast inputs Tab10.1.5.1'!U20</f>
        <v>1.9951698074626869E-6</v>
      </c>
      <c r="F175" s="17">
        <f>$F$156*'Forecast inputs Tab10.1.5.1'!Y20</f>
        <v>5.2565695015019724E-2</v>
      </c>
      <c r="G175" s="28">
        <f>N175*(D175/A175)*(1-EXP(-A175))</f>
        <v>12.729461587203298</v>
      </c>
      <c r="H175" s="28">
        <f>G175*'Forecast inputs Tab10.1.5.1'!V20</f>
        <v>52.679857772565065</v>
      </c>
      <c r="I175" s="28">
        <f t="shared" si="43"/>
        <v>1.9643824975329341E-4</v>
      </c>
      <c r="J175" s="28">
        <f>I175*'Forecast inputs Tab10.1.5.1'!W20</f>
        <v>9.5660647632443208E-4</v>
      </c>
      <c r="K175" s="28">
        <f t="shared" si="44"/>
        <v>52.680814379041387</v>
      </c>
      <c r="L175" s="30">
        <f t="shared" si="41"/>
        <v>5.175455786867408</v>
      </c>
      <c r="M175" s="28">
        <f>L175*'Forecast inputs Tab10.1.5.1'!Z20</f>
        <v>20.055408719689893</v>
      </c>
      <c r="N175" s="19">
        <f>N149*EXP(-A149)+N150*EXP(-A150)</f>
        <v>120.68012679465781</v>
      </c>
      <c r="O175" s="19">
        <f>N175*'Forecast inputs Tab10.1.5.1'!R20</f>
        <v>497.34751417119992</v>
      </c>
      <c r="P175" s="19">
        <f>N175*'Forecast inputs Tab10.1.5.1'!S20</f>
        <v>120.64208206896292</v>
      </c>
      <c r="Q175" s="19">
        <f>P175*'Forecast inputs Tab10.1.5.1'!R20</f>
        <v>497.19072406619887</v>
      </c>
    </row>
    <row r="176" spans="1:17" x14ac:dyDescent="0.35">
      <c r="A176" t="s">
        <v>1445</v>
      </c>
      <c r="C176" s="31" t="s">
        <v>1444</v>
      </c>
      <c r="D176" s="133">
        <f>AVERAGE(D163:D173)</f>
        <v>0.11833320667264159</v>
      </c>
      <c r="E176" s="133">
        <f>AVERAGE(E163:E173)</f>
        <v>6.4084936318906435E-3</v>
      </c>
      <c r="F176" s="133">
        <f>AVERAGE(F163:F174)</f>
        <v>4.6001570591393738E-2</v>
      </c>
      <c r="G176" s="32">
        <f>SUM(G159:G175)</f>
        <v>792.87309827982494</v>
      </c>
      <c r="H176" s="32">
        <f t="shared" ref="H176" si="46">SUM(H159:H175)</f>
        <v>1128.3941439530076</v>
      </c>
      <c r="I176" s="32">
        <f>SUM(I159:I175)</f>
        <v>176.31006061759052</v>
      </c>
      <c r="J176" s="32">
        <f t="shared" ref="J176:Q176" si="47">SUM(J159:J175)</f>
        <v>118.60181983234436</v>
      </c>
      <c r="K176" s="32">
        <f t="shared" si="47"/>
        <v>1246.9959637853517</v>
      </c>
      <c r="L176" s="32">
        <f t="shared" si="47"/>
        <v>371.83721615269565</v>
      </c>
      <c r="M176" s="32">
        <f t="shared" si="47"/>
        <v>452.79991870798585</v>
      </c>
      <c r="N176" s="32">
        <f t="shared" si="47"/>
        <v>38183.439339246674</v>
      </c>
      <c r="O176" s="32">
        <f t="shared" si="47"/>
        <v>12685.78455427325</v>
      </c>
      <c r="P176" s="32">
        <f t="shared" si="47"/>
        <v>5650.9557083906175</v>
      </c>
      <c r="Q176" s="32">
        <f t="shared" si="47"/>
        <v>7819.1357978217256</v>
      </c>
    </row>
    <row r="178" spans="1:17" x14ac:dyDescent="0.35">
      <c r="C178" s="15" t="s">
        <v>1437</v>
      </c>
      <c r="D178" s="15" t="s">
        <v>1695</v>
      </c>
      <c r="G178" s="15">
        <f>G153+1</f>
        <v>2027</v>
      </c>
    </row>
    <row r="179" spans="1:17" x14ac:dyDescent="0.35">
      <c r="D179" s="24" t="s">
        <v>1599</v>
      </c>
      <c r="E179" s="24"/>
      <c r="F179" s="24"/>
      <c r="G179" s="18">
        <f>G154</f>
        <v>1.5604552043166218</v>
      </c>
      <c r="H179" s="24" t="s">
        <v>1598</v>
      </c>
      <c r="I179" s="25">
        <f>AVERAGE(D188:D199)</f>
        <v>0.11942385785159169</v>
      </c>
      <c r="J179" s="15" t="s">
        <v>1516</v>
      </c>
      <c r="K179" s="25">
        <f>I179+I181+I180</f>
        <v>0.17130017125020086</v>
      </c>
    </row>
    <row r="180" spans="1:17" x14ac:dyDescent="0.35">
      <c r="D180" s="24" t="s">
        <v>1600</v>
      </c>
      <c r="E180" s="24"/>
      <c r="F180" s="24"/>
      <c r="G180" s="18">
        <f>G155</f>
        <v>1.5604552043166218</v>
      </c>
      <c r="H180" s="24" t="s">
        <v>1598</v>
      </c>
      <c r="I180" s="25">
        <f>AVERAGE(E188:E199)</f>
        <v>5.8747428072154348E-3</v>
      </c>
      <c r="K180" s="25"/>
    </row>
    <row r="181" spans="1:17" x14ac:dyDescent="0.35">
      <c r="D181" s="24" t="s">
        <v>1438</v>
      </c>
      <c r="E181" s="24"/>
      <c r="F181" s="18">
        <f>F156</f>
        <v>2.228250504735716</v>
      </c>
      <c r="G181" s="18">
        <f>I181/$I$5</f>
        <v>1.5604552043166215</v>
      </c>
      <c r="H181" s="24" t="s">
        <v>1598</v>
      </c>
      <c r="I181" s="25">
        <f>AVERAGE(F188:F199)</f>
        <v>4.6001570591393738E-2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0.24040788322005607</v>
      </c>
      <c r="C185" s="18">
        <v>1</v>
      </c>
      <c r="D185" s="17">
        <f>$G$179*'Forecast inputs Tab10.1.5.1'!T5</f>
        <v>1.5246531820745502E-5</v>
      </c>
      <c r="E185" s="17">
        <f>$G$180*'Forecast inputs Tab10.1.5.1'!U5</f>
        <v>2.6143037633002939E-5</v>
      </c>
      <c r="F185" s="17">
        <f>$F$181*'Forecast inputs Tab10.1.5.1'!Y5</f>
        <v>3.6649365060233911E-4</v>
      </c>
      <c r="G185" s="28">
        <f t="shared" ref="G185:G199" si="49">N185*(D185/A185)*(1-EXP(-A185))</f>
        <v>9.7902403747084504E-2</v>
      </c>
      <c r="H185" s="28">
        <f>G185*'Forecast inputs Tab10.1.5.1'!V5</f>
        <v>1.1625424946044139E-2</v>
      </c>
      <c r="I185" s="28">
        <f t="shared" ref="I185:I200" si="50">N185*(E185/A185)*(1-EXP(-A185))</f>
        <v>0.16787202857760009</v>
      </c>
      <c r="J185" s="28">
        <f>I185*'Forecast inputs Tab10.1.5.1'!W5</f>
        <v>1.9934381726971231E-2</v>
      </c>
      <c r="K185" s="28">
        <f t="shared" ref="K185:K200" si="51">H185+J185</f>
        <v>3.1559806673015368E-2</v>
      </c>
      <c r="L185" s="28">
        <f t="shared" si="48"/>
        <v>2.3533620480948625</v>
      </c>
      <c r="M185" s="28">
        <f>L185*'Forecast inputs Tab10.1.5.1'!Z5</f>
        <v>0.18839204468270437</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0.24363944035245641</v>
      </c>
      <c r="C186" s="18">
        <v>2</v>
      </c>
      <c r="D186" s="17">
        <f>$G$179*'Forecast inputs Tab10.1.5.1'!T6</f>
        <v>5.0920316773651279E-4</v>
      </c>
      <c r="E186" s="17">
        <f>$G$180*'Forecast inputs Tab10.1.5.1'!U6</f>
        <v>8.6547829126358718E-4</v>
      </c>
      <c r="F186" s="17">
        <f>$F$181*'Forecast inputs Tab10.1.5.1'!Y6</f>
        <v>2.2647588934563059E-3</v>
      </c>
      <c r="G186" s="28">
        <f t="shared" si="49"/>
        <v>2.5670369761033931</v>
      </c>
      <c r="H186" s="28">
        <f>G186*'Forecast inputs Tab10.1.5.1'!V6</f>
        <v>0.61115781384547418</v>
      </c>
      <c r="I186" s="28">
        <f t="shared" si="50"/>
        <v>4.3631204918937909</v>
      </c>
      <c r="J186" s="28">
        <f>I186*'Forecast inputs Tab10.1.5.1'!W6</f>
        <v>1.0395190140432231</v>
      </c>
      <c r="K186" s="28">
        <f t="shared" si="51"/>
        <v>1.6506768278886974</v>
      </c>
      <c r="L186" s="28">
        <f t="shared" si="48"/>
        <v>11.417289187936968</v>
      </c>
      <c r="M186" s="28">
        <f>L186*'Forecast inputs Tab10.1.5.1'!Z6</f>
        <v>2.2003513895884002</v>
      </c>
      <c r="N186" s="19">
        <f t="shared" ref="N186:N199" si="52">N160*EXP(-A160)</f>
        <v>5680.3230113067293</v>
      </c>
      <c r="O186" s="19">
        <f>N186*'Forecast inputs Tab10.1.5.1'!R6</f>
        <v>549.42129081642759</v>
      </c>
      <c r="P186" s="19">
        <f>N186*'Forecast inputs Tab10.1.5.1'!S6</f>
        <v>0</v>
      </c>
      <c r="Q186" s="19">
        <f>P186*'Forecast inputs Tab10.1.5.1'!R6</f>
        <v>0</v>
      </c>
    </row>
    <row r="187" spans="1:17" x14ac:dyDescent="0.35">
      <c r="A187" s="10">
        <f>D187+F187+E187+'Forecast inputs Tab10.1.5.1'!AA7</f>
        <v>0.25851615488592117</v>
      </c>
      <c r="C187" s="18">
        <v>3</v>
      </c>
      <c r="D187" s="17">
        <f>$G$179*'Forecast inputs Tab10.1.5.1'!T7</f>
        <v>4.2816704864263172E-3</v>
      </c>
      <c r="E187" s="17">
        <f>$G$180*'Forecast inputs Tab10.1.5.1'!U7</f>
        <v>6.7512481102739198E-3</v>
      </c>
      <c r="F187" s="17">
        <f>$F$181*'Forecast inputs Tab10.1.5.1'!Y7</f>
        <v>7.4832362892209292E-3</v>
      </c>
      <c r="G187" s="28">
        <f t="shared" si="49"/>
        <v>16.797614374137272</v>
      </c>
      <c r="H187" s="28">
        <f>G187*'Forecast inputs Tab10.1.5.1'!V7</f>
        <v>6.4719621720940239</v>
      </c>
      <c r="I187" s="28">
        <f t="shared" si="50"/>
        <v>26.486125604485114</v>
      </c>
      <c r="J187" s="28">
        <f>I187*'Forecast inputs Tab10.1.5.1'!W7</f>
        <v>10.245154244290063</v>
      </c>
      <c r="K187" s="28">
        <f t="shared" si="51"/>
        <v>16.717116416384087</v>
      </c>
      <c r="L187" s="28">
        <f t="shared" si="48"/>
        <v>29.357821405308261</v>
      </c>
      <c r="M187" s="28">
        <f>L187*'Forecast inputs Tab10.1.5.1'!Z7</f>
        <v>10.108338277168713</v>
      </c>
      <c r="N187" s="19">
        <f t="shared" si="52"/>
        <v>4452.0677846119843</v>
      </c>
      <c r="O187" s="19">
        <f>N187*'Forecast inputs Tab10.1.5.1'!R7</f>
        <v>935.51300358051628</v>
      </c>
      <c r="P187" s="19">
        <f>N187*'Forecast inputs Tab10.1.5.1'!S7</f>
        <v>0</v>
      </c>
      <c r="Q187" s="19">
        <f>P187*'Forecast inputs Tab10.1.5.1'!R7</f>
        <v>0</v>
      </c>
    </row>
    <row r="188" spans="1:17" x14ac:dyDescent="0.35">
      <c r="A188" s="10">
        <f>D188+F188+E188+'Forecast inputs Tab10.1.5.1'!AA8</f>
        <v>0.29579381633651808</v>
      </c>
      <c r="C188" s="18">
        <v>4</v>
      </c>
      <c r="D188" s="17">
        <f>$G$179*'Forecast inputs Tab10.1.5.1'!T8</f>
        <v>1.8745771973971308E-2</v>
      </c>
      <c r="E188" s="17">
        <f>$G$180*'Forecast inputs Tab10.1.5.1'!U8</f>
        <v>2.0112883892486041E-2</v>
      </c>
      <c r="F188" s="17">
        <f>$F$181*'Forecast inputs Tab10.1.5.1'!Y8</f>
        <v>1.6935160470060724E-2</v>
      </c>
      <c r="G188" s="28">
        <f t="shared" si="49"/>
        <v>55.788444290329913</v>
      </c>
      <c r="H188" s="28">
        <f>G188*'Forecast inputs Tab10.1.5.1'!V8</f>
        <v>31.934391125705435</v>
      </c>
      <c r="I188" s="28">
        <f t="shared" si="50"/>
        <v>59.857044250395873</v>
      </c>
      <c r="J188" s="28">
        <f>I188*'Forecast inputs Tab10.1.5.1'!W8</f>
        <v>33.651098058690806</v>
      </c>
      <c r="K188" s="28">
        <f t="shared" si="51"/>
        <v>65.585489184396238</v>
      </c>
      <c r="L188" s="28">
        <f t="shared" si="48"/>
        <v>50.399965269161768</v>
      </c>
      <c r="M188" s="28">
        <f>L188*'Forecast inputs Tab10.1.5.1'!Z8</f>
        <v>26.930919041784978</v>
      </c>
      <c r="N188" s="19">
        <f t="shared" si="52"/>
        <v>3437.8714112514403</v>
      </c>
      <c r="O188" s="19">
        <f>N188*'Forecast inputs Tab10.1.5.1'!R8</f>
        <v>1271.520806551224</v>
      </c>
      <c r="P188" s="19">
        <f>N188*'Forecast inputs Tab10.1.5.1'!S8</f>
        <v>325.28145327102612</v>
      </c>
      <c r="Q188" s="19">
        <f>P188*'Forecast inputs Tab10.1.5.1'!R8</f>
        <v>120.30762246246191</v>
      </c>
    </row>
    <row r="189" spans="1:17" x14ac:dyDescent="0.35">
      <c r="A189" s="10">
        <f>D189+F189+E189+'Forecast inputs Tab10.1.5.1'!AA9</f>
        <v>0.3510330631125359</v>
      </c>
      <c r="C189" s="18">
        <v>5</v>
      </c>
      <c r="D189" s="17">
        <f>$G$179*'Forecast inputs Tab10.1.5.1'!T9</f>
        <v>5.7120679380467124E-2</v>
      </c>
      <c r="E189" s="17">
        <f>$G$180*'Forecast inputs Tab10.1.5.1'!U9</f>
        <v>2.5190158017346781E-2</v>
      </c>
      <c r="F189" s="17">
        <f>$F$181*'Forecast inputs Tab10.1.5.1'!Y9</f>
        <v>2.8722225714722042E-2</v>
      </c>
      <c r="G189" s="28">
        <f t="shared" si="49"/>
        <v>123.20349857066378</v>
      </c>
      <c r="H189" s="28">
        <f>G189*'Forecast inputs Tab10.1.5.1'!V9</f>
        <v>97.443879708283959</v>
      </c>
      <c r="I189" s="28">
        <f t="shared" si="50"/>
        <v>54.332610027503478</v>
      </c>
      <c r="J189" s="28">
        <f>I189*'Forecast inputs Tab10.1.5.1'!W9</f>
        <v>40.932320390372659</v>
      </c>
      <c r="K189" s="28">
        <f t="shared" si="51"/>
        <v>138.37620009865662</v>
      </c>
      <c r="L189" s="28">
        <f t="shared" si="48"/>
        <v>61.950920982920231</v>
      </c>
      <c r="M189" s="28">
        <f>L189*'Forecast inputs Tab10.1.5.1'!Z9</f>
        <v>46.756404446202332</v>
      </c>
      <c r="N189" s="19">
        <f t="shared" si="52"/>
        <v>2557.5728102107933</v>
      </c>
      <c r="O189" s="19">
        <f>N189*'Forecast inputs Tab10.1.5.1'!R9</f>
        <v>1461.4789460843742</v>
      </c>
      <c r="P189" s="19">
        <f>N189*'Forecast inputs Tab10.1.5.1'!S9</f>
        <v>767.18411884219313</v>
      </c>
      <c r="Q189" s="19">
        <f>P189*'Forecast inputs Tab10.1.5.1'!R9</f>
        <v>438.39355539823214</v>
      </c>
    </row>
    <row r="190" spans="1:17" x14ac:dyDescent="0.35">
      <c r="A190" s="10">
        <f>D190+F190+E190+'Forecast inputs Tab10.1.5.1'!AA10</f>
        <v>0.40189052833029426</v>
      </c>
      <c r="C190" s="18">
        <v>6</v>
      </c>
      <c r="D190" s="17">
        <f>$G$179*'Forecast inputs Tab10.1.5.1'!T10</f>
        <v>0.10673990277416384</v>
      </c>
      <c r="E190" s="17">
        <f>$G$180*'Forecast inputs Tab10.1.5.1'!U10</f>
        <v>1.5681039440440032E-2</v>
      </c>
      <c r="F190" s="17">
        <f>$F$181*'Forecast inputs Tab10.1.5.1'!Y10</f>
        <v>3.9469586115690396E-2</v>
      </c>
      <c r="G190" s="28">
        <f t="shared" si="49"/>
        <v>158.25318998604433</v>
      </c>
      <c r="H190" s="28">
        <f>G190*'Forecast inputs Tab10.1.5.1'!V10</f>
        <v>158.80901576908497</v>
      </c>
      <c r="I190" s="28">
        <f t="shared" si="50"/>
        <v>23.248798708361484</v>
      </c>
      <c r="J190" s="28">
        <f>I190*'Forecast inputs Tab10.1.5.1'!W10</f>
        <v>22.516015957472504</v>
      </c>
      <c r="K190" s="28">
        <f t="shared" si="51"/>
        <v>181.32503172655748</v>
      </c>
      <c r="L190" s="28">
        <f t="shared" si="48"/>
        <v>58.517833986155416</v>
      </c>
      <c r="M190" s="28">
        <f>L190*'Forecast inputs Tab10.1.5.1'!Z10</f>
        <v>58.348775963769413</v>
      </c>
      <c r="N190" s="19">
        <f t="shared" si="52"/>
        <v>1800.4301788815478</v>
      </c>
      <c r="O190" s="19">
        <f>N190*'Forecast inputs Tab10.1.5.1'!R10</f>
        <v>1455.3615312272891</v>
      </c>
      <c r="P190" s="19">
        <f>N190*'Forecast inputs Tab10.1.5.1'!S10</f>
        <v>1044.067353915982</v>
      </c>
      <c r="Q190" s="19">
        <f>P190*'Forecast inputs Tab10.1.5.1'!R10</f>
        <v>843.9624489317988</v>
      </c>
    </row>
    <row r="191" spans="1:17" x14ac:dyDescent="0.35">
      <c r="A191" s="10">
        <f>D191+F191+E191+'Forecast inputs Tab10.1.5.1'!AA11</f>
        <v>0.4288212337319014</v>
      </c>
      <c r="C191" s="18">
        <v>7</v>
      </c>
      <c r="D191" s="17">
        <f>$G$179*'Forecast inputs Tab10.1.5.1'!T11</f>
        <v>0.13552181479377384</v>
      </c>
      <c r="E191" s="17">
        <f>$G$180*'Forecast inputs Tab10.1.5.1'!U11</f>
        <v>6.3585592323836719E-3</v>
      </c>
      <c r="F191" s="17">
        <f>$F$181*'Forecast inputs Tab10.1.5.1'!Y11</f>
        <v>4.6940859705743861E-2</v>
      </c>
      <c r="G191" s="28">
        <f t="shared" si="49"/>
        <v>132.75527291269589</v>
      </c>
      <c r="H191" s="28">
        <f>G191*'Forecast inputs Tab10.1.5.1'!V11</f>
        <v>164.59150460530051</v>
      </c>
      <c r="I191" s="28">
        <f t="shared" si="50"/>
        <v>6.2287556251454337</v>
      </c>
      <c r="J191" s="28">
        <f>I191*'Forecast inputs Tab10.1.5.1'!W11</f>
        <v>7.6112507803103515</v>
      </c>
      <c r="K191" s="28">
        <f t="shared" si="51"/>
        <v>172.20275538561086</v>
      </c>
      <c r="L191" s="28">
        <f t="shared" si="48"/>
        <v>45.982609150234701</v>
      </c>
      <c r="M191" s="28">
        <f>L191*'Forecast inputs Tab10.1.5.1'!Z11</f>
        <v>57.750938310054266</v>
      </c>
      <c r="N191" s="19">
        <f t="shared" si="52"/>
        <v>1204.5849843434828</v>
      </c>
      <c r="O191" s="19">
        <f>N191*'Forecast inputs Tab10.1.5.1'!R11</f>
        <v>1292.8810636958599</v>
      </c>
      <c r="P191" s="19">
        <f>N191*'Forecast inputs Tab10.1.5.1'!S11</f>
        <v>960.54457369352485</v>
      </c>
      <c r="Q191" s="19">
        <f>P191*'Forecast inputs Tab10.1.5.1'!R11</f>
        <v>1030.9524909452603</v>
      </c>
    </row>
    <row r="192" spans="1:17" x14ac:dyDescent="0.35">
      <c r="A192" s="10">
        <f>D192+F192+E192+'Forecast inputs Tab10.1.5.1'!AA12</f>
        <v>0.43738914761697706</v>
      </c>
      <c r="C192" s="18">
        <v>8</v>
      </c>
      <c r="D192" s="17">
        <f>$G$179*'Forecast inputs Tab10.1.5.1'!T12</f>
        <v>0.1444360882136172</v>
      </c>
      <c r="E192" s="17">
        <f>$G$180*'Forecast inputs Tab10.1.5.1'!U12</f>
        <v>2.1193244048787149E-3</v>
      </c>
      <c r="F192" s="17">
        <f>$F$181*'Forecast inputs Tab10.1.5.1'!Y12</f>
        <v>5.0833734998481143E-2</v>
      </c>
      <c r="G192" s="28">
        <f t="shared" si="49"/>
        <v>91.795360607770974</v>
      </c>
      <c r="H192" s="28">
        <f>G192*'Forecast inputs Tab10.1.5.1'!V12</f>
        <v>138.76542890167181</v>
      </c>
      <c r="I192" s="28">
        <f t="shared" si="50"/>
        <v>1.346922022029325</v>
      </c>
      <c r="J192" s="28">
        <f>I192*'Forecast inputs Tab10.1.5.1'!W12</f>
        <v>2.0289622272593699</v>
      </c>
      <c r="K192" s="28">
        <f t="shared" si="51"/>
        <v>140.79439112893118</v>
      </c>
      <c r="L192" s="28">
        <f t="shared" si="48"/>
        <v>32.307030001561024</v>
      </c>
      <c r="M192" s="28">
        <f>L192*'Forecast inputs Tab10.1.5.1'!Z12</f>
        <v>49.467555127490193</v>
      </c>
      <c r="N192" s="19">
        <f t="shared" si="52"/>
        <v>784.6328863287157</v>
      </c>
      <c r="O192" s="19">
        <f>N192*'Forecast inputs Tab10.1.5.1'!R12</f>
        <v>1066.3317851784511</v>
      </c>
      <c r="P192" s="19">
        <f>N192*'Forecast inputs Tab10.1.5.1'!S12</f>
        <v>716.87485808811732</v>
      </c>
      <c r="Q192" s="19">
        <f>P192*'Forecast inputs Tab10.1.5.1'!R12</f>
        <v>974.24726963891317</v>
      </c>
    </row>
    <row r="193" spans="1:17" x14ac:dyDescent="0.35">
      <c r="A193" s="10">
        <f>D193+F193+E193+'Forecast inputs Tab10.1.5.1'!AA13</f>
        <v>0.43834933194324577</v>
      </c>
      <c r="C193" s="18">
        <v>9</v>
      </c>
      <c r="D193" s="17">
        <f>$G$179*'Forecast inputs Tab10.1.5.1'!T13</f>
        <v>0.14530941304804126</v>
      </c>
      <c r="E193" s="17">
        <f>$G$180*'Forecast inputs Tab10.1.5.1'!U13</f>
        <v>6.7543358353547181E-4</v>
      </c>
      <c r="F193" s="17">
        <f>$F$181*'Forecast inputs Tab10.1.5.1'!Y13</f>
        <v>5.2364485311669019E-2</v>
      </c>
      <c r="G193" s="28">
        <f t="shared" si="49"/>
        <v>59.686525011835222</v>
      </c>
      <c r="H193" s="28">
        <f>G193*'Forecast inputs Tab10.1.5.1'!V13</f>
        <v>107.7839619309167</v>
      </c>
      <c r="I193" s="28">
        <f t="shared" si="50"/>
        <v>0.27743752198761534</v>
      </c>
      <c r="J193" s="28">
        <f>I193*'Forecast inputs Tab10.1.5.1'!W13</f>
        <v>0.50128182321835879</v>
      </c>
      <c r="K193" s="28">
        <f t="shared" si="51"/>
        <v>108.28524375413507</v>
      </c>
      <c r="L193" s="28">
        <f t="shared" si="48"/>
        <v>21.508958688405777</v>
      </c>
      <c r="M193" s="28">
        <f>L193*'Forecast inputs Tab10.1.5.1'!Z13</f>
        <v>39.207605345160474</v>
      </c>
      <c r="N193" s="19">
        <f t="shared" si="52"/>
        <v>507.33797635586677</v>
      </c>
      <c r="O193" s="19">
        <f>N193*'Forecast inputs Tab10.1.5.1'!R13</f>
        <v>841.53672152076695</v>
      </c>
      <c r="P193" s="19">
        <f>N193*'Forecast inputs Tab10.1.5.1'!S13</f>
        <v>489.29839556485854</v>
      </c>
      <c r="Q193" s="19">
        <f>P193*'Forecast inputs Tab10.1.5.1'!R13</f>
        <v>811.61392767529787</v>
      </c>
    </row>
    <row r="194" spans="1:17" x14ac:dyDescent="0.35">
      <c r="A194" s="10">
        <f>D194+F194+E194+'Forecast inputs Tab10.1.5.1'!AA14</f>
        <v>0.43676126646174679</v>
      </c>
      <c r="C194" s="18">
        <v>10</v>
      </c>
      <c r="D194" s="17">
        <f>$G$179*'Forecast inputs Tab10.1.5.1'!T14</f>
        <v>0.14371325555075373</v>
      </c>
      <c r="E194" s="17">
        <f>$G$180*'Forecast inputs Tab10.1.5.1'!U14</f>
        <v>2.2373139894077092E-4</v>
      </c>
      <c r="F194" s="17">
        <f>$F$181*'Forecast inputs Tab10.1.5.1'!Y14</f>
        <v>5.2824279512052284E-2</v>
      </c>
      <c r="G194" s="28">
        <f t="shared" si="49"/>
        <v>18.661566153161754</v>
      </c>
      <c r="H194" s="28">
        <f>G194*'Forecast inputs Tab10.1.5.1'!V14</f>
        <v>39.354434057848628</v>
      </c>
      <c r="I194" s="28">
        <f t="shared" si="50"/>
        <v>2.905214474386544E-2</v>
      </c>
      <c r="J194" s="28">
        <f>I194*'Forecast inputs Tab10.1.5.1'!W14</f>
        <v>6.1400786134560965E-2</v>
      </c>
      <c r="K194" s="28">
        <f t="shared" si="51"/>
        <v>39.415834843983191</v>
      </c>
      <c r="L194" s="28">
        <f t="shared" si="48"/>
        <v>6.8593796920781012</v>
      </c>
      <c r="M194" s="28">
        <f>L194*'Forecast inputs Tab10.1.5.1'!Z14</f>
        <v>14.582629662576519</v>
      </c>
      <c r="N194" s="19">
        <f t="shared" si="52"/>
        <v>160.26781323804937</v>
      </c>
      <c r="O194" s="19">
        <f>N194*'Forecast inputs Tab10.1.5.1'!R14</f>
        <v>315.14421723877075</v>
      </c>
      <c r="P194" s="19">
        <f>N194*'Forecast inputs Tab10.1.5.1'!S14</f>
        <v>157.86586626184697</v>
      </c>
      <c r="Q194" s="19">
        <f>P194*'Forecast inputs Tab10.1.5.1'!R14</f>
        <v>310.42112478264545</v>
      </c>
    </row>
    <row r="195" spans="1:17" x14ac:dyDescent="0.35">
      <c r="A195" s="10">
        <f>D195+F195+E195+'Forecast inputs Tab10.1.5.1'!AA15</f>
        <v>0.43434222145584295</v>
      </c>
      <c r="C195" s="18">
        <v>11</v>
      </c>
      <c r="D195" s="17">
        <f>$G$179*'Forecast inputs Tab10.1.5.1'!T15</f>
        <v>0.14135726875396915</v>
      </c>
      <c r="E195" s="17">
        <f>$G$180*'Forecast inputs Tab10.1.5.1'!U15</f>
        <v>8.0232405723458004E-5</v>
      </c>
      <c r="F195" s="17">
        <f>$F$181*'Forecast inputs Tab10.1.5.1'!Y15</f>
        <v>5.2904720296150357E-2</v>
      </c>
      <c r="G195" s="28">
        <f t="shared" si="49"/>
        <v>48.749037796048967</v>
      </c>
      <c r="H195" s="28">
        <f>G195*'Forecast inputs Tab10.1.5.1'!V15</f>
        <v>117.6287574087041</v>
      </c>
      <c r="I195" s="28">
        <f t="shared" si="50"/>
        <v>2.7669271014908219E-2</v>
      </c>
      <c r="J195" s="28">
        <f>I195*'Forecast inputs Tab10.1.5.1'!W15</f>
        <v>6.696894380449317E-2</v>
      </c>
      <c r="K195" s="28">
        <f t="shared" si="51"/>
        <v>117.6957263525086</v>
      </c>
      <c r="L195" s="28">
        <f t="shared" si="48"/>
        <v>18.244935205951453</v>
      </c>
      <c r="M195" s="28">
        <f>L195*'Forecast inputs Tab10.1.5.1'!Z15</f>
        <v>44.39339389376903</v>
      </c>
      <c r="N195" s="19">
        <f t="shared" si="52"/>
        <v>425.16320842886523</v>
      </c>
      <c r="O195" s="19">
        <f>N195*'Forecast inputs Tab10.1.5.1'!R15</f>
        <v>967.96482499791318</v>
      </c>
      <c r="P195" s="19">
        <f>N195*'Forecast inputs Tab10.1.5.1'!S15</f>
        <v>422.32653363518034</v>
      </c>
      <c r="Q195" s="19">
        <f>P195*'Forecast inputs Tab10.1.5.1'!R15</f>
        <v>961.50659586187862</v>
      </c>
    </row>
    <row r="196" spans="1:17" x14ac:dyDescent="0.35">
      <c r="A196" s="10">
        <f>D196+F196+E196+'Forecast inputs Tab10.1.5.1'!AA16</f>
        <v>0.43168097363422508</v>
      </c>
      <c r="C196" s="18">
        <v>12</v>
      </c>
      <c r="D196" s="17">
        <f>$G$179*'Forecast inputs Tab10.1.5.1'!T16</f>
        <v>0.13878155443956339</v>
      </c>
      <c r="E196" s="17">
        <f>$G$180*'Forecast inputs Tab10.1.5.1'!U16</f>
        <v>3.1652257239612764E-5</v>
      </c>
      <c r="F196" s="17">
        <f>$F$181*'Forecast inputs Tab10.1.5.1'!Y16</f>
        <v>5.2867766937422074E-2</v>
      </c>
      <c r="G196" s="28">
        <f t="shared" si="49"/>
        <v>8.3032064008887652</v>
      </c>
      <c r="H196" s="28">
        <f>G196*'Forecast inputs Tab10.1.5.1'!V16</f>
        <v>22.530347487615874</v>
      </c>
      <c r="I196" s="28">
        <f t="shared" si="50"/>
        <v>1.8937331115496424E-3</v>
      </c>
      <c r="J196" s="28">
        <f>I196*'Forecast inputs Tab10.1.5.1'!W16</f>
        <v>5.1570546962305683E-3</v>
      </c>
      <c r="K196" s="28">
        <f t="shared" si="51"/>
        <v>22.535504542312104</v>
      </c>
      <c r="L196" s="28">
        <f t="shared" si="48"/>
        <v>3.1630426868194643</v>
      </c>
      <c r="M196" s="28">
        <f>L196*'Forecast inputs Tab10.1.5.1'!Z16</f>
        <v>8.6622454412700485</v>
      </c>
      <c r="N196" s="19">
        <f t="shared" si="52"/>
        <v>73.669131821243937</v>
      </c>
      <c r="O196" s="19">
        <f>N196*'Forecast inputs Tab10.1.5.1'!R16</f>
        <v>190.460489954053</v>
      </c>
      <c r="P196" s="19">
        <f>N196*'Forecast inputs Tab10.1.5.1'!S16</f>
        <v>73.435474142038345</v>
      </c>
      <c r="Q196" s="19">
        <f>P196*'Forecast inputs Tab10.1.5.1'!R16</f>
        <v>189.85640307311883</v>
      </c>
    </row>
    <row r="197" spans="1:17" x14ac:dyDescent="0.35">
      <c r="A197" s="10">
        <f>D197+F197+E197+'Forecast inputs Tab10.1.5.1'!AA17</f>
        <v>0.42901640857447526</v>
      </c>
      <c r="C197" s="18">
        <v>13</v>
      </c>
      <c r="D197" s="17">
        <f>$G$179*'Forecast inputs Tab10.1.5.1'!T17</f>
        <v>0.13620545518545585</v>
      </c>
      <c r="E197" s="17">
        <f>$G$180*'Forecast inputs Tab10.1.5.1'!U17</f>
        <v>1.3771383173870931E-5</v>
      </c>
      <c r="F197" s="17">
        <f>$F$181*'Forecast inputs Tab10.1.5.1'!Y17</f>
        <v>5.279718200584553E-2</v>
      </c>
      <c r="G197" s="28">
        <f t="shared" si="49"/>
        <v>29.880807131310171</v>
      </c>
      <c r="H197" s="28">
        <f>G197*'Forecast inputs Tab10.1.5.1'!V17</f>
        <v>89.855277601061204</v>
      </c>
      <c r="I197" s="28">
        <f t="shared" si="50"/>
        <v>3.0211715381701378E-3</v>
      </c>
      <c r="J197" s="28">
        <f>I197*'Forecast inputs Tab10.1.5.1'!W17</f>
        <v>9.1203991476720685E-3</v>
      </c>
      <c r="K197" s="28">
        <f t="shared" si="51"/>
        <v>89.86439800020888</v>
      </c>
      <c r="L197" s="28">
        <f t="shared" si="48"/>
        <v>11.582666864886409</v>
      </c>
      <c r="M197" s="28">
        <f>L197*'Forecast inputs Tab10.1.5.1'!Z17</f>
        <v>35.187215322175724</v>
      </c>
      <c r="N197" s="19">
        <f t="shared" si="52"/>
        <v>269.79385750164272</v>
      </c>
      <c r="O197" s="19">
        <f>N197*'Forecast inputs Tab10.1.5.1'!R17</f>
        <v>779.37779761217053</v>
      </c>
      <c r="P197" s="19">
        <f>N197*'Forecast inputs Tab10.1.5.1'!S17</f>
        <v>269.3577104246545</v>
      </c>
      <c r="Q197" s="19">
        <f>P197*'Forecast inputs Tab10.1.5.1'!R17</f>
        <v>778.11786029763778</v>
      </c>
    </row>
    <row r="198" spans="1:17" x14ac:dyDescent="0.35">
      <c r="A198" s="10">
        <f>D198+F198+E198+'Forecast inputs Tab10.1.5.1'!AA18</f>
        <v>0.42645914990325906</v>
      </c>
      <c r="C198" s="18">
        <v>14</v>
      </c>
      <c r="D198" s="17">
        <f>$G$179*'Forecast inputs Tab10.1.5.1'!T18</f>
        <v>0.13373406928528073</v>
      </c>
      <c r="E198" s="17">
        <f>$G$180*'Forecast inputs Tab10.1.5.1'!U18</f>
        <v>6.6439346486426866E-6</v>
      </c>
      <c r="F198" s="17">
        <f>$F$181*'Forecast inputs Tab10.1.5.1'!Y18</f>
        <v>5.2718436683329685E-2</v>
      </c>
      <c r="G198" s="28">
        <f t="shared" si="49"/>
        <v>14.469307635428565</v>
      </c>
      <c r="H198" s="28">
        <f>G198*'Forecast inputs Tab10.1.5.1'!V18</f>
        <v>47.626601712284341</v>
      </c>
      <c r="I198" s="28">
        <f t="shared" si="50"/>
        <v>7.1883802575261051E-4</v>
      </c>
      <c r="J198" s="28">
        <f>I198*'Forecast inputs Tab10.1.5.1'!W18</f>
        <v>2.3755285837666717E-3</v>
      </c>
      <c r="K198" s="28">
        <f t="shared" si="51"/>
        <v>47.62897724086811</v>
      </c>
      <c r="L198" s="28">
        <f t="shared" si="48"/>
        <v>5.7038515503686691</v>
      </c>
      <c r="M198" s="28">
        <f>L198*'Forecast inputs Tab10.1.5.1'!Z18</f>
        <v>18.98441430766956</v>
      </c>
      <c r="N198" s="19">
        <f t="shared" si="52"/>
        <v>132.89972780661611</v>
      </c>
      <c r="O198" s="19">
        <f>N198*'Forecast inputs Tab10.1.5.1'!R18</f>
        <v>423.18064227910514</v>
      </c>
      <c r="P198" s="19">
        <f>N198*'Forecast inputs Tab10.1.5.1'!S18</f>
        <v>132.78244652330358</v>
      </c>
      <c r="Q198" s="19">
        <f>P198*'Forecast inputs Tab10.1.5.1'!R18</f>
        <v>422.80719404396854</v>
      </c>
    </row>
    <row r="199" spans="1:17" x14ac:dyDescent="0.35">
      <c r="A199" s="10">
        <f>D199+F199+E199+'Forecast inputs Tab10.1.5.1'!AA19</f>
        <v>0.42406491390138873</v>
      </c>
      <c r="C199" s="18">
        <v>15</v>
      </c>
      <c r="D199" s="17">
        <f>$G$179*'Forecast inputs Tab10.1.5.1'!T19</f>
        <v>0.13142102082004281</v>
      </c>
      <c r="E199" s="17">
        <f>$G$180*'Forecast inputs Tab10.1.5.1'!U19</f>
        <v>3.4837357881384615E-6</v>
      </c>
      <c r="F199" s="17">
        <f>$F$181*'Forecast inputs Tab10.1.5.1'!Y19</f>
        <v>5.2640409345557769E-2</v>
      </c>
      <c r="G199" s="28">
        <f t="shared" si="49"/>
        <v>2.7142764033117954</v>
      </c>
      <c r="H199" s="28">
        <f>G199*'Forecast inputs Tab10.1.5.1'!V19</f>
        <v>9.6762728722933264</v>
      </c>
      <c r="I199" s="28">
        <f t="shared" si="50"/>
        <v>7.1950604143191638E-5</v>
      </c>
      <c r="J199" s="28">
        <f>I199*'Forecast inputs Tab10.1.5.1'!W19</f>
        <v>2.5757884579637749E-4</v>
      </c>
      <c r="K199" s="28">
        <f t="shared" si="51"/>
        <v>9.6765304511391221</v>
      </c>
      <c r="L199" s="28">
        <f t="shared" si="48"/>
        <v>1.0871976191919113</v>
      </c>
      <c r="M199" s="28">
        <f>L199*'Forecast inputs Tab10.1.5.1'!Z19</f>
        <v>3.9224568023777291</v>
      </c>
      <c r="N199" s="19">
        <f t="shared" si="52"/>
        <v>25.341042210296543</v>
      </c>
      <c r="O199" s="19">
        <f>N199*'Forecast inputs Tab10.1.5.1'!R19</f>
        <v>87.920239127779652</v>
      </c>
      <c r="P199" s="19">
        <f>N199*'Forecast inputs Tab10.1.5.1'!S19</f>
        <v>25.328041110669414</v>
      </c>
      <c r="Q199" s="19">
        <f>P199*'Forecast inputs Tab10.1.5.1'!R19</f>
        <v>87.875132072645314</v>
      </c>
    </row>
    <row r="200" spans="1:17" x14ac:dyDescent="0.35">
      <c r="A200" s="10">
        <f>D200+F200+E200+'Forecast inputs Tab10.1.5.1'!AA20</f>
        <v>0.42185736496018628</v>
      </c>
      <c r="C200" s="23" t="s">
        <v>1435</v>
      </c>
      <c r="D200" s="17">
        <f>$G$179*'Forecast inputs Tab10.1.5.1'!T20</f>
        <v>0.1292896747753591</v>
      </c>
      <c r="E200" s="17">
        <f>$G$180*'Forecast inputs Tab10.1.5.1'!U20</f>
        <v>1.9951698074626869E-6</v>
      </c>
      <c r="F200" s="17">
        <f>$F$181*'Forecast inputs Tab10.1.5.1'!Y20</f>
        <v>5.2565695015019724E-2</v>
      </c>
      <c r="G200" s="28">
        <f>N200*(D200/A200)*(1-EXP(-A200))</f>
        <v>12.342076500608485</v>
      </c>
      <c r="H200" s="28">
        <f>G200*'Forecast inputs Tab10.1.5.1'!V20</f>
        <v>51.076695602254361</v>
      </c>
      <c r="I200" s="28">
        <f t="shared" si="50"/>
        <v>1.904602083514707E-4</v>
      </c>
      <c r="J200" s="28">
        <f>I200*'Forecast inputs Tab10.1.5.1'!W20</f>
        <v>9.2749486935429651E-4</v>
      </c>
      <c r="K200" s="28">
        <f t="shared" si="51"/>
        <v>51.077623097123713</v>
      </c>
      <c r="L200" s="30">
        <f t="shared" si="48"/>
        <v>5.0179554578528069</v>
      </c>
      <c r="M200" s="28">
        <f>L200*'Forecast inputs Tab10.1.5.1'!Z20</f>
        <v>19.445079194725412</v>
      </c>
      <c r="N200" s="19">
        <f>N174*EXP(-A174)+N175*EXP(-A175)</f>
        <v>117.00756915752899</v>
      </c>
      <c r="O200" s="19">
        <f>N200*'Forecast inputs Tab10.1.5.1'!R20</f>
        <v>482.21215211954745</v>
      </c>
      <c r="P200" s="19">
        <f>N200*'Forecast inputs Tab10.1.5.1'!S20</f>
        <v>116.97068221523735</v>
      </c>
      <c r="Q200" s="19">
        <f>P200*'Forecast inputs Tab10.1.5.1'!R20</f>
        <v>482.06013347703026</v>
      </c>
    </row>
    <row r="201" spans="1:17" x14ac:dyDescent="0.35">
      <c r="A201" t="s">
        <v>1445</v>
      </c>
      <c r="C201" s="31" t="s">
        <v>1444</v>
      </c>
      <c r="D201" s="133">
        <f>AVERAGE(D188:D198)</f>
        <v>0.11833320667264159</v>
      </c>
      <c r="E201" s="133">
        <f>AVERAGE(E188:E198)</f>
        <v>6.4084936318906435E-3</v>
      </c>
      <c r="F201" s="133">
        <f>AVERAGE(F188:F199)</f>
        <v>4.6001570591393738E-2</v>
      </c>
      <c r="G201" s="32">
        <f>SUM(G184:G200)</f>
        <v>776.06512315408622</v>
      </c>
      <c r="H201" s="32">
        <f t="shared" ref="H201" si="53">SUM(H184:H200)</f>
        <v>1084.1713141939108</v>
      </c>
      <c r="I201" s="32">
        <f>SUM(I184:I200)</f>
        <v>176.37130384962646</v>
      </c>
      <c r="J201" s="32">
        <f t="shared" ref="J201:Q201" si="54">SUM(J184:J200)</f>
        <v>118.69174466346618</v>
      </c>
      <c r="K201" s="32">
        <f t="shared" si="54"/>
        <v>1202.8630588573769</v>
      </c>
      <c r="L201" s="32">
        <f t="shared" si="54"/>
        <v>365.45481979692767</v>
      </c>
      <c r="M201" s="32">
        <f t="shared" si="54"/>
        <v>436.13671457046547</v>
      </c>
      <c r="N201" s="32">
        <f t="shared" si="54"/>
        <v>38036.584838686256</v>
      </c>
      <c r="O201" s="32">
        <f t="shared" si="54"/>
        <v>12321.645234447704</v>
      </c>
      <c r="P201" s="32">
        <f t="shared" si="54"/>
        <v>5501.3175076886328</v>
      </c>
      <c r="Q201" s="32">
        <f t="shared" si="54"/>
        <v>7452.1217586608882</v>
      </c>
    </row>
    <row r="203" spans="1:17" x14ac:dyDescent="0.35">
      <c r="C203" s="15" t="s">
        <v>1437</v>
      </c>
      <c r="D203" s="15" t="s">
        <v>1696</v>
      </c>
      <c r="G203" s="15">
        <f>G178+1</f>
        <v>2028</v>
      </c>
    </row>
    <row r="204" spans="1:17" x14ac:dyDescent="0.35">
      <c r="D204" s="24" t="s">
        <v>1599</v>
      </c>
      <c r="E204" s="24"/>
      <c r="F204" s="24"/>
      <c r="G204" s="18">
        <f>G179</f>
        <v>1.5604552043166218</v>
      </c>
      <c r="H204" s="24" t="s">
        <v>1598</v>
      </c>
      <c r="I204" s="25">
        <f>AVERAGE(D213:D224)</f>
        <v>0.11942385785159169</v>
      </c>
      <c r="J204" s="15" t="s">
        <v>1516</v>
      </c>
      <c r="K204" s="25">
        <f>I204+I206+I205</f>
        <v>0.17130017125020086</v>
      </c>
    </row>
    <row r="205" spans="1:17" x14ac:dyDescent="0.35">
      <c r="D205" s="24" t="s">
        <v>1600</v>
      </c>
      <c r="E205" s="24"/>
      <c r="F205" s="24"/>
      <c r="G205" s="18">
        <f>G180</f>
        <v>1.5604552043166218</v>
      </c>
      <c r="H205" s="24" t="s">
        <v>1598</v>
      </c>
      <c r="I205" s="25">
        <f>AVERAGE(E213:E224)</f>
        <v>5.8747428072154348E-3</v>
      </c>
      <c r="K205" s="25"/>
    </row>
    <row r="206" spans="1:17" x14ac:dyDescent="0.35">
      <c r="D206" s="24" t="s">
        <v>1438</v>
      </c>
      <c r="E206" s="24"/>
      <c r="F206" s="135">
        <f>F181</f>
        <v>2.228250504735716</v>
      </c>
      <c r="G206" s="18">
        <f>G181</f>
        <v>1.5604552043166215</v>
      </c>
      <c r="H206" s="24" t="s">
        <v>1598</v>
      </c>
      <c r="I206" s="25">
        <f>AVERAGE(F213:F224)</f>
        <v>4.6001570591393738E-2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0.24040788322005607</v>
      </c>
      <c r="C210" s="18">
        <v>1</v>
      </c>
      <c r="D210" s="17">
        <f>$G$204*'Forecast inputs Tab10.1.5.1'!T5</f>
        <v>1.5246531820745502E-5</v>
      </c>
      <c r="E210" s="17">
        <f>$G$205*'Forecast inputs Tab10.1.5.1'!U5</f>
        <v>2.6143037633002939E-5</v>
      </c>
      <c r="F210" s="17">
        <f>$F$206*'Forecast inputs Tab10.1.5.1'!Y5</f>
        <v>3.6649365060233911E-4</v>
      </c>
      <c r="G210" s="28">
        <f t="shared" ref="G210:G224" si="56">N210*(D210/A210)*(1-EXP(-A210))</f>
        <v>9.7902403747084504E-2</v>
      </c>
      <c r="H210" s="28">
        <f>G210*'Forecast inputs Tab10.1.5.1'!V5</f>
        <v>1.1625424946044139E-2</v>
      </c>
      <c r="I210" s="28">
        <f t="shared" ref="I210:I225" si="57">N210*(E210/A210)*(1-EXP(-A210))</f>
        <v>0.16787202857760009</v>
      </c>
      <c r="J210" s="28">
        <f>I210*'Forecast inputs Tab10.1.5.1'!W5</f>
        <v>1.9934381726971231E-2</v>
      </c>
      <c r="K210" s="28">
        <f t="shared" ref="K210:K225" si="58">H210+J210</f>
        <v>3.1559806673015368E-2</v>
      </c>
      <c r="L210" s="28">
        <f t="shared" si="55"/>
        <v>2.3533620480948625</v>
      </c>
      <c r="M210" s="28">
        <f>L210*'Forecast inputs Tab10.1.5.1'!Z5</f>
        <v>0.18839204468270437</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0.24363944035245641</v>
      </c>
      <c r="C211" s="18">
        <v>2</v>
      </c>
      <c r="D211" s="17">
        <f>$G$204*'Forecast inputs Tab10.1.5.1'!T6</f>
        <v>5.0920316773651279E-4</v>
      </c>
      <c r="E211" s="17">
        <f>$G$205*'Forecast inputs Tab10.1.5.1'!U6</f>
        <v>8.6547829126358718E-4</v>
      </c>
      <c r="F211" s="17">
        <f>$F$206*'Forecast inputs Tab10.1.5.1'!Y6</f>
        <v>2.2647588934563059E-3</v>
      </c>
      <c r="G211" s="28">
        <f t="shared" si="56"/>
        <v>2.5670369761033931</v>
      </c>
      <c r="H211" s="28">
        <f>G211*'Forecast inputs Tab10.1.5.1'!V6</f>
        <v>0.61115781384547418</v>
      </c>
      <c r="I211" s="28">
        <f t="shared" si="57"/>
        <v>4.3631204918937909</v>
      </c>
      <c r="J211" s="28">
        <f>I211*'Forecast inputs Tab10.1.5.1'!W6</f>
        <v>1.0395190140432231</v>
      </c>
      <c r="K211" s="28">
        <f t="shared" si="58"/>
        <v>1.6506768278886974</v>
      </c>
      <c r="L211" s="28">
        <f t="shared" si="55"/>
        <v>11.417289187936968</v>
      </c>
      <c r="M211" s="28">
        <f>L211*'Forecast inputs Tab10.1.5.1'!Z6</f>
        <v>2.2003513895884002</v>
      </c>
      <c r="N211" s="19">
        <f t="shared" ref="N211:N224" si="59">N185*EXP(-A185)</f>
        <v>5680.3230113067293</v>
      </c>
      <c r="O211" s="19">
        <f>N211*'Forecast inputs Tab10.1.5.1'!R6</f>
        <v>549.42129081642759</v>
      </c>
      <c r="P211" s="19">
        <f>N211*'Forecast inputs Tab10.1.5.1'!S6</f>
        <v>0</v>
      </c>
      <c r="Q211" s="19">
        <f>P211*'Forecast inputs Tab10.1.5.1'!R6</f>
        <v>0</v>
      </c>
    </row>
    <row r="212" spans="1:17" x14ac:dyDescent="0.35">
      <c r="A212" s="10">
        <f>D212+F212+E212+'Forecast inputs Tab10.1.5.1'!AA7</f>
        <v>0.25851615488592117</v>
      </c>
      <c r="C212" s="18">
        <v>3</v>
      </c>
      <c r="D212" s="17">
        <f>$G$204*'Forecast inputs Tab10.1.5.1'!T7</f>
        <v>4.2816704864263172E-3</v>
      </c>
      <c r="E212" s="17">
        <f>$G$205*'Forecast inputs Tab10.1.5.1'!U7</f>
        <v>6.7512481102739198E-3</v>
      </c>
      <c r="F212" s="17">
        <f>$F$206*'Forecast inputs Tab10.1.5.1'!Y7</f>
        <v>7.4832362892209292E-3</v>
      </c>
      <c r="G212" s="28">
        <f t="shared" si="56"/>
        <v>16.797614374137272</v>
      </c>
      <c r="H212" s="28">
        <f>G212*'Forecast inputs Tab10.1.5.1'!V7</f>
        <v>6.4719621720940239</v>
      </c>
      <c r="I212" s="28">
        <f t="shared" si="57"/>
        <v>26.486125604485114</v>
      </c>
      <c r="J212" s="28">
        <f>I212*'Forecast inputs Tab10.1.5.1'!W7</f>
        <v>10.245154244290063</v>
      </c>
      <c r="K212" s="28">
        <f t="shared" si="58"/>
        <v>16.717116416384087</v>
      </c>
      <c r="L212" s="28">
        <f t="shared" si="55"/>
        <v>29.357821405308261</v>
      </c>
      <c r="M212" s="28">
        <f>L212*'Forecast inputs Tab10.1.5.1'!Z7</f>
        <v>10.108338277168713</v>
      </c>
      <c r="N212" s="19">
        <f t="shared" si="59"/>
        <v>4452.0677846119843</v>
      </c>
      <c r="O212" s="19">
        <f>N212*'Forecast inputs Tab10.1.5.1'!R7</f>
        <v>935.51300358051628</v>
      </c>
      <c r="P212" s="19">
        <f>N212*'Forecast inputs Tab10.1.5.1'!S7</f>
        <v>0</v>
      </c>
      <c r="Q212" s="19">
        <f>P212*'Forecast inputs Tab10.1.5.1'!R7</f>
        <v>0</v>
      </c>
    </row>
    <row r="213" spans="1:17" x14ac:dyDescent="0.35">
      <c r="A213" s="10">
        <f>D213+F213+E213+'Forecast inputs Tab10.1.5.1'!AA8</f>
        <v>0.29579381633651808</v>
      </c>
      <c r="C213" s="18">
        <v>4</v>
      </c>
      <c r="D213" s="17">
        <f>$G$204*'Forecast inputs Tab10.1.5.1'!T8</f>
        <v>1.8745771973971308E-2</v>
      </c>
      <c r="E213" s="17">
        <f>$G$205*'Forecast inputs Tab10.1.5.1'!U8</f>
        <v>2.0112883892486041E-2</v>
      </c>
      <c r="F213" s="17">
        <f>$F$206*'Forecast inputs Tab10.1.5.1'!Y8</f>
        <v>1.6935160470060724E-2</v>
      </c>
      <c r="G213" s="28">
        <f t="shared" si="56"/>
        <v>55.788444290329913</v>
      </c>
      <c r="H213" s="28">
        <f>G213*'Forecast inputs Tab10.1.5.1'!V8</f>
        <v>31.934391125705435</v>
      </c>
      <c r="I213" s="28">
        <f t="shared" si="57"/>
        <v>59.857044250395873</v>
      </c>
      <c r="J213" s="28">
        <f>I213*'Forecast inputs Tab10.1.5.1'!W8</f>
        <v>33.651098058690806</v>
      </c>
      <c r="K213" s="28">
        <f t="shared" si="58"/>
        <v>65.585489184396238</v>
      </c>
      <c r="L213" s="28">
        <f t="shared" si="55"/>
        <v>50.399965269161768</v>
      </c>
      <c r="M213" s="28">
        <f>L213*'Forecast inputs Tab10.1.5.1'!Z8</f>
        <v>26.930919041784978</v>
      </c>
      <c r="N213" s="19">
        <f t="shared" si="59"/>
        <v>3437.8714112514403</v>
      </c>
      <c r="O213" s="19">
        <f>N213*'Forecast inputs Tab10.1.5.1'!R8</f>
        <v>1271.520806551224</v>
      </c>
      <c r="P213" s="19">
        <f>N213*'Forecast inputs Tab10.1.5.1'!S8</f>
        <v>325.28145327102612</v>
      </c>
      <c r="Q213" s="19">
        <f>P213*'Forecast inputs Tab10.1.5.1'!R8</f>
        <v>120.30762246246191</v>
      </c>
    </row>
    <row r="214" spans="1:17" x14ac:dyDescent="0.35">
      <c r="A214" s="10">
        <f>D214+F214+E214+'Forecast inputs Tab10.1.5.1'!AA9</f>
        <v>0.3510330631125359</v>
      </c>
      <c r="C214" s="18">
        <v>5</v>
      </c>
      <c r="D214" s="17">
        <f>$G$204*'Forecast inputs Tab10.1.5.1'!T9</f>
        <v>5.7120679380467124E-2</v>
      </c>
      <c r="E214" s="17">
        <f>$G$205*'Forecast inputs Tab10.1.5.1'!U9</f>
        <v>2.5190158017346781E-2</v>
      </c>
      <c r="F214" s="17">
        <f>$F$206*'Forecast inputs Tab10.1.5.1'!Y9</f>
        <v>2.8722225714722042E-2</v>
      </c>
      <c r="G214" s="28">
        <f t="shared" si="56"/>
        <v>123.20349857066378</v>
      </c>
      <c r="H214" s="28">
        <f>G214*'Forecast inputs Tab10.1.5.1'!V9</f>
        <v>97.443879708283959</v>
      </c>
      <c r="I214" s="28">
        <f t="shared" si="57"/>
        <v>54.332610027503478</v>
      </c>
      <c r="J214" s="28">
        <f>I214*'Forecast inputs Tab10.1.5.1'!W9</f>
        <v>40.932320390372659</v>
      </c>
      <c r="K214" s="28">
        <f t="shared" si="58"/>
        <v>138.37620009865662</v>
      </c>
      <c r="L214" s="28">
        <f t="shared" si="55"/>
        <v>61.950920982920231</v>
      </c>
      <c r="M214" s="28">
        <f>L214*'Forecast inputs Tab10.1.5.1'!Z9</f>
        <v>46.756404446202332</v>
      </c>
      <c r="N214" s="19">
        <f t="shared" si="59"/>
        <v>2557.5728102107933</v>
      </c>
      <c r="O214" s="19">
        <f>N214*'Forecast inputs Tab10.1.5.1'!R9</f>
        <v>1461.4789460843742</v>
      </c>
      <c r="P214" s="19">
        <f>N214*'Forecast inputs Tab10.1.5.1'!S9</f>
        <v>767.18411884219313</v>
      </c>
      <c r="Q214" s="19">
        <f>P214*'Forecast inputs Tab10.1.5.1'!R9</f>
        <v>438.39355539823214</v>
      </c>
    </row>
    <row r="215" spans="1:17" x14ac:dyDescent="0.35">
      <c r="A215" s="10">
        <f>D215+F215+E215+'Forecast inputs Tab10.1.5.1'!AA10</f>
        <v>0.40189052833029426</v>
      </c>
      <c r="C215" s="18">
        <v>6</v>
      </c>
      <c r="D215" s="17">
        <f>$G$204*'Forecast inputs Tab10.1.5.1'!T10</f>
        <v>0.10673990277416384</v>
      </c>
      <c r="E215" s="17">
        <f>$G$205*'Forecast inputs Tab10.1.5.1'!U10</f>
        <v>1.5681039440440032E-2</v>
      </c>
      <c r="F215" s="17">
        <f>$F$206*'Forecast inputs Tab10.1.5.1'!Y10</f>
        <v>3.9469586115690396E-2</v>
      </c>
      <c r="G215" s="28">
        <f t="shared" si="56"/>
        <v>158.25318998604433</v>
      </c>
      <c r="H215" s="28">
        <f>G215*'Forecast inputs Tab10.1.5.1'!V10</f>
        <v>158.80901576908497</v>
      </c>
      <c r="I215" s="28">
        <f t="shared" si="57"/>
        <v>23.248798708361484</v>
      </c>
      <c r="J215" s="28">
        <f>I215*'Forecast inputs Tab10.1.5.1'!W10</f>
        <v>22.516015957472504</v>
      </c>
      <c r="K215" s="28">
        <f t="shared" si="58"/>
        <v>181.32503172655748</v>
      </c>
      <c r="L215" s="28">
        <f t="shared" si="55"/>
        <v>58.517833986155416</v>
      </c>
      <c r="M215" s="28">
        <f>L215*'Forecast inputs Tab10.1.5.1'!Z10</f>
        <v>58.348775963769413</v>
      </c>
      <c r="N215" s="19">
        <f t="shared" si="59"/>
        <v>1800.4301788815478</v>
      </c>
      <c r="O215" s="19">
        <f>N215*'Forecast inputs Tab10.1.5.1'!R10</f>
        <v>1455.3615312272891</v>
      </c>
      <c r="P215" s="19">
        <f>N215*'Forecast inputs Tab10.1.5.1'!S10</f>
        <v>1044.067353915982</v>
      </c>
      <c r="Q215" s="19">
        <f>P215*'Forecast inputs Tab10.1.5.1'!R10</f>
        <v>843.9624489317988</v>
      </c>
    </row>
    <row r="216" spans="1:17" x14ac:dyDescent="0.35">
      <c r="A216" s="10">
        <f>D216+F216+E216+'Forecast inputs Tab10.1.5.1'!AA11</f>
        <v>0.4288212337319014</v>
      </c>
      <c r="C216" s="18">
        <v>7</v>
      </c>
      <c r="D216" s="17">
        <f>$G$204*'Forecast inputs Tab10.1.5.1'!T11</f>
        <v>0.13552181479377384</v>
      </c>
      <c r="E216" s="17">
        <f>$G$205*'Forecast inputs Tab10.1.5.1'!U11</f>
        <v>6.3585592323836719E-3</v>
      </c>
      <c r="F216" s="17">
        <f>$F$206*'Forecast inputs Tab10.1.5.1'!Y11</f>
        <v>4.6940859705743861E-2</v>
      </c>
      <c r="G216" s="28">
        <f t="shared" si="56"/>
        <v>132.75527291269589</v>
      </c>
      <c r="H216" s="28">
        <f>G216*'Forecast inputs Tab10.1.5.1'!V11</f>
        <v>164.59150460530051</v>
      </c>
      <c r="I216" s="28">
        <f t="shared" si="57"/>
        <v>6.2287556251454337</v>
      </c>
      <c r="J216" s="28">
        <f>I216*'Forecast inputs Tab10.1.5.1'!W11</f>
        <v>7.6112507803103515</v>
      </c>
      <c r="K216" s="28">
        <f t="shared" si="58"/>
        <v>172.20275538561086</v>
      </c>
      <c r="L216" s="28">
        <f t="shared" si="55"/>
        <v>45.982609150234701</v>
      </c>
      <c r="M216" s="28">
        <f>L216*'Forecast inputs Tab10.1.5.1'!Z11</f>
        <v>57.750938310054266</v>
      </c>
      <c r="N216" s="19">
        <f t="shared" si="59"/>
        <v>1204.5849843434828</v>
      </c>
      <c r="O216" s="19">
        <f>N216*'Forecast inputs Tab10.1.5.1'!R11</f>
        <v>1292.8810636958599</v>
      </c>
      <c r="P216" s="19">
        <f>N216*'Forecast inputs Tab10.1.5.1'!S11</f>
        <v>960.54457369352485</v>
      </c>
      <c r="Q216" s="19">
        <f>P216*'Forecast inputs Tab10.1.5.1'!R11</f>
        <v>1030.9524909452603</v>
      </c>
    </row>
    <row r="217" spans="1:17" x14ac:dyDescent="0.35">
      <c r="A217" s="10">
        <f>D217+F217+E217+'Forecast inputs Tab10.1.5.1'!AA12</f>
        <v>0.43738914761697706</v>
      </c>
      <c r="C217" s="18">
        <v>8</v>
      </c>
      <c r="D217" s="17">
        <f>$G$204*'Forecast inputs Tab10.1.5.1'!T12</f>
        <v>0.1444360882136172</v>
      </c>
      <c r="E217" s="17">
        <f>$G$205*'Forecast inputs Tab10.1.5.1'!U12</f>
        <v>2.1193244048787149E-3</v>
      </c>
      <c r="F217" s="17">
        <f>$F$206*'Forecast inputs Tab10.1.5.1'!Y12</f>
        <v>5.0833734998481143E-2</v>
      </c>
      <c r="G217" s="28">
        <f t="shared" si="56"/>
        <v>91.781885475191871</v>
      </c>
      <c r="H217" s="28">
        <f>G217*'Forecast inputs Tab10.1.5.1'!V12</f>
        <v>138.74505878122707</v>
      </c>
      <c r="I217" s="28">
        <f t="shared" si="57"/>
        <v>1.3467243001324842</v>
      </c>
      <c r="J217" s="28">
        <f>I217*'Forecast inputs Tab10.1.5.1'!W12</f>
        <v>2.0286643850282453</v>
      </c>
      <c r="K217" s="28">
        <f t="shared" si="58"/>
        <v>140.77372316625531</v>
      </c>
      <c r="L217" s="28">
        <f t="shared" si="55"/>
        <v>32.302287479611913</v>
      </c>
      <c r="M217" s="28">
        <f>L217*'Forecast inputs Tab10.1.5.1'!Z12</f>
        <v>49.460293520157371</v>
      </c>
      <c r="N217" s="19">
        <f t="shared" si="59"/>
        <v>784.51770586535451</v>
      </c>
      <c r="O217" s="19">
        <f>N217*'Forecast inputs Tab10.1.5.1'!R12</f>
        <v>1066.1752526251339</v>
      </c>
      <c r="P217" s="19">
        <f>N217*'Forecast inputs Tab10.1.5.1'!S12</f>
        <v>716.76962418858898</v>
      </c>
      <c r="Q217" s="19">
        <f>P217*'Forecast inputs Tab10.1.5.1'!R12</f>
        <v>974.10425466477614</v>
      </c>
    </row>
    <row r="218" spans="1:17" x14ac:dyDescent="0.35">
      <c r="A218" s="10">
        <f>D218+F218+E218+'Forecast inputs Tab10.1.5.1'!AA13</f>
        <v>0.43834933194324577</v>
      </c>
      <c r="C218" s="18">
        <v>9</v>
      </c>
      <c r="D218" s="17">
        <f>$G$204*'Forecast inputs Tab10.1.5.1'!T13</f>
        <v>0.14530941304804126</v>
      </c>
      <c r="E218" s="17">
        <f>$G$205*'Forecast inputs Tab10.1.5.1'!U13</f>
        <v>6.7543358353547181E-4</v>
      </c>
      <c r="F218" s="17">
        <f>$F$206*'Forecast inputs Tab10.1.5.1'!Y13</f>
        <v>5.2364485311669019E-2</v>
      </c>
      <c r="G218" s="28">
        <f t="shared" si="56"/>
        <v>59.605966716155841</v>
      </c>
      <c r="H218" s="28">
        <f>G218*'Forecast inputs Tab10.1.5.1'!V13</f>
        <v>107.63848701387296</v>
      </c>
      <c r="I218" s="28">
        <f t="shared" si="57"/>
        <v>0.27706306738627273</v>
      </c>
      <c r="J218" s="28">
        <f>I218*'Forecast inputs Tab10.1.5.1'!W13</f>
        <v>0.50060524824058095</v>
      </c>
      <c r="K218" s="28">
        <f t="shared" si="58"/>
        <v>108.13909226211354</v>
      </c>
      <c r="L218" s="28">
        <f t="shared" si="55"/>
        <v>21.479928265652354</v>
      </c>
      <c r="M218" s="28">
        <f>L218*'Forecast inputs Tab10.1.5.1'!Z13</f>
        <v>39.154687239044399</v>
      </c>
      <c r="N218" s="19">
        <f t="shared" si="59"/>
        <v>506.6532274498021</v>
      </c>
      <c r="O218" s="19">
        <f>N218*'Forecast inputs Tab10.1.5.1'!R13</f>
        <v>840.40090796781021</v>
      </c>
      <c r="P218" s="19">
        <f>N218*'Forecast inputs Tab10.1.5.1'!S13</f>
        <v>488.63799449748956</v>
      </c>
      <c r="Q218" s="19">
        <f>P218*'Forecast inputs Tab10.1.5.1'!R13</f>
        <v>810.51850061282084</v>
      </c>
    </row>
    <row r="219" spans="1:17" x14ac:dyDescent="0.35">
      <c r="A219" s="10">
        <f>D219+F219+E219+'Forecast inputs Tab10.1.5.1'!AA14</f>
        <v>0.43676126646174679</v>
      </c>
      <c r="C219" s="18">
        <v>10</v>
      </c>
      <c r="D219" s="17">
        <f>$G$204*'Forecast inputs Tab10.1.5.1'!T14</f>
        <v>0.14371325555075373</v>
      </c>
      <c r="E219" s="17">
        <f>$G$205*'Forecast inputs Tab10.1.5.1'!U14</f>
        <v>2.2373139894077092E-4</v>
      </c>
      <c r="F219" s="17">
        <f>$F$206*'Forecast inputs Tab10.1.5.1'!Y14</f>
        <v>5.2824279512052284E-2</v>
      </c>
      <c r="G219" s="28">
        <f t="shared" si="56"/>
        <v>38.108903551475208</v>
      </c>
      <c r="H219" s="28">
        <f>G219*'Forecast inputs Tab10.1.5.1'!V14</f>
        <v>80.365941396582471</v>
      </c>
      <c r="I219" s="28">
        <f t="shared" si="57"/>
        <v>5.9327570522256852E-2</v>
      </c>
      <c r="J219" s="28">
        <f>I219*'Forecast inputs Tab10.1.5.1'!W14</f>
        <v>0.12538693792269398</v>
      </c>
      <c r="K219" s="28">
        <f t="shared" si="58"/>
        <v>80.49132833450517</v>
      </c>
      <c r="L219" s="28">
        <f t="shared" si="55"/>
        <v>14.007583123673871</v>
      </c>
      <c r="M219" s="28">
        <f>L219*'Forecast inputs Tab10.1.5.1'!Z14</f>
        <v>29.779281265943229</v>
      </c>
      <c r="N219" s="19">
        <f t="shared" si="59"/>
        <v>327.28392606318704</v>
      </c>
      <c r="O219" s="19">
        <f>N219*'Forecast inputs Tab10.1.5.1'!R14</f>
        <v>643.55802085360847</v>
      </c>
      <c r="P219" s="19">
        <f>N219*'Forecast inputs Tab10.1.5.1'!S14</f>
        <v>322.37889478657331</v>
      </c>
      <c r="Q219" s="19">
        <f>P219*'Forecast inputs Tab10.1.5.1'!R14</f>
        <v>633.91296355252632</v>
      </c>
    </row>
    <row r="220" spans="1:17" x14ac:dyDescent="0.35">
      <c r="A220" s="10">
        <f>D220+F220+E220+'Forecast inputs Tab10.1.5.1'!AA15</f>
        <v>0.43434222145584295</v>
      </c>
      <c r="C220" s="18">
        <v>11</v>
      </c>
      <c r="D220" s="17">
        <f>$G$204*'Forecast inputs Tab10.1.5.1'!T15</f>
        <v>0.14135726875396915</v>
      </c>
      <c r="E220" s="17">
        <f>$G$205*'Forecast inputs Tab10.1.5.1'!U15</f>
        <v>8.0232405723458004E-5</v>
      </c>
      <c r="F220" s="17">
        <f>$F$206*'Forecast inputs Tab10.1.5.1'!Y15</f>
        <v>5.2904720296150357E-2</v>
      </c>
      <c r="G220" s="28">
        <f t="shared" si="56"/>
        <v>11.87336108979407</v>
      </c>
      <c r="H220" s="28">
        <f>G220*'Forecast inputs Tab10.1.5.1'!V15</f>
        <v>28.649769808800809</v>
      </c>
      <c r="I220" s="28">
        <f t="shared" si="57"/>
        <v>6.7391534418758262E-3</v>
      </c>
      <c r="J220" s="28">
        <f>I220*'Forecast inputs Tab10.1.5.1'!W15</f>
        <v>1.6311018381932461E-2</v>
      </c>
      <c r="K220" s="28">
        <f t="shared" si="58"/>
        <v>28.666080827182743</v>
      </c>
      <c r="L220" s="28">
        <f t="shared" si="55"/>
        <v>4.4437534268156433</v>
      </c>
      <c r="M220" s="28">
        <f>L220*'Forecast inputs Tab10.1.5.1'!Z15</f>
        <v>10.812496400593558</v>
      </c>
      <c r="N220" s="19">
        <f t="shared" si="59"/>
        <v>103.55314738500205</v>
      </c>
      <c r="O220" s="19">
        <f>N220*'Forecast inputs Tab10.1.5.1'!R15</f>
        <v>235.75841511996029</v>
      </c>
      <c r="P220" s="19">
        <f>N220*'Forecast inputs Tab10.1.5.1'!S15</f>
        <v>102.86224422788439</v>
      </c>
      <c r="Q220" s="19">
        <f>P220*'Forecast inputs Tab10.1.5.1'!R15</f>
        <v>234.1854428111821</v>
      </c>
    </row>
    <row r="221" spans="1:17" x14ac:dyDescent="0.35">
      <c r="A221" s="10">
        <f>D221+F221+E221+'Forecast inputs Tab10.1.5.1'!AA16</f>
        <v>0.43168097363422508</v>
      </c>
      <c r="C221" s="18">
        <v>12</v>
      </c>
      <c r="D221" s="17">
        <f>$G$204*'Forecast inputs Tab10.1.5.1'!T16</f>
        <v>0.13878155443956339</v>
      </c>
      <c r="E221" s="17">
        <f>$G$205*'Forecast inputs Tab10.1.5.1'!U16</f>
        <v>3.1652257239612764E-5</v>
      </c>
      <c r="F221" s="17">
        <f>$F$206*'Forecast inputs Tab10.1.5.1'!Y16</f>
        <v>5.2867766937422074E-2</v>
      </c>
      <c r="G221" s="28">
        <f t="shared" si="56"/>
        <v>31.037270956090364</v>
      </c>
      <c r="H221" s="28">
        <f>G221*'Forecast inputs Tab10.1.5.1'!V16</f>
        <v>84.218128027403182</v>
      </c>
      <c r="I221" s="28">
        <f t="shared" si="57"/>
        <v>7.0787482406067855E-3</v>
      </c>
      <c r="J221" s="28">
        <f>I221*'Forecast inputs Tab10.1.5.1'!W16</f>
        <v>1.9276999295736369E-2</v>
      </c>
      <c r="K221" s="28">
        <f t="shared" si="58"/>
        <v>84.237405026698923</v>
      </c>
      <c r="L221" s="28">
        <f t="shared" si="55"/>
        <v>11.823409918605368</v>
      </c>
      <c r="M221" s="28">
        <f>L221*'Forecast inputs Tab10.1.5.1'!Z16</f>
        <v>32.379353934894283</v>
      </c>
      <c r="N221" s="19">
        <f t="shared" si="59"/>
        <v>275.37419823637578</v>
      </c>
      <c r="O221" s="19">
        <f>N221*'Forecast inputs Tab10.1.5.1'!R16</f>
        <v>711.93868341041411</v>
      </c>
      <c r="P221" s="19">
        <f>N221*'Forecast inputs Tab10.1.5.1'!S16</f>
        <v>274.50078905559241</v>
      </c>
      <c r="Q221" s="19">
        <f>P221*'Forecast inputs Tab10.1.5.1'!R16</f>
        <v>709.68061498487589</v>
      </c>
    </row>
    <row r="222" spans="1:17" x14ac:dyDescent="0.35">
      <c r="A222" s="10">
        <f>D222+F222+E222+'Forecast inputs Tab10.1.5.1'!AA17</f>
        <v>0.42901640857447526</v>
      </c>
      <c r="C222" s="18">
        <v>13</v>
      </c>
      <c r="D222" s="17">
        <f>$G$204*'Forecast inputs Tab10.1.5.1'!T17</f>
        <v>0.13620545518545585</v>
      </c>
      <c r="E222" s="17">
        <f>$G$205*'Forecast inputs Tab10.1.5.1'!U17</f>
        <v>1.3771383173870931E-5</v>
      </c>
      <c r="F222" s="17">
        <f>$F$206*'Forecast inputs Tab10.1.5.1'!Y17</f>
        <v>5.279718200584553E-2</v>
      </c>
      <c r="G222" s="28">
        <f t="shared" si="56"/>
        <v>5.298697830236728</v>
      </c>
      <c r="H222" s="28">
        <f>G222*'Forecast inputs Tab10.1.5.1'!V17</f>
        <v>15.933838813917802</v>
      </c>
      <c r="I222" s="28">
        <f t="shared" si="57"/>
        <v>5.3573770627169661E-4</v>
      </c>
      <c r="J222" s="28">
        <f>I222*'Forecast inputs Tab10.1.5.1'!W17</f>
        <v>1.6173003280097122E-3</v>
      </c>
      <c r="K222" s="28">
        <f t="shared" si="58"/>
        <v>15.935456114245811</v>
      </c>
      <c r="L222" s="28">
        <f t="shared" si="55"/>
        <v>2.0539288485624474</v>
      </c>
      <c r="M222" s="28">
        <f>L222*'Forecast inputs Tab10.1.5.1'!Z17</f>
        <v>6.2396715276248305</v>
      </c>
      <c r="N222" s="19">
        <f t="shared" si="59"/>
        <v>47.84195156017762</v>
      </c>
      <c r="O222" s="19">
        <f>N222*'Forecast inputs Tab10.1.5.1'!R17</f>
        <v>138.20535124752553</v>
      </c>
      <c r="P222" s="19">
        <f>N222*'Forecast inputs Tab10.1.5.1'!S17</f>
        <v>47.764610557963529</v>
      </c>
      <c r="Q222" s="19">
        <f>P222*'Forecast inputs Tab10.1.5.1'!R17</f>
        <v>137.98192933373946</v>
      </c>
    </row>
    <row r="223" spans="1:17" x14ac:dyDescent="0.35">
      <c r="A223" s="10">
        <f>D223+F223+E223+'Forecast inputs Tab10.1.5.1'!AA18</f>
        <v>0.42645914990325906</v>
      </c>
      <c r="C223" s="18">
        <v>14</v>
      </c>
      <c r="D223" s="17">
        <f>$G$204*'Forecast inputs Tab10.1.5.1'!T18</f>
        <v>0.13373406928528073</v>
      </c>
      <c r="E223" s="17">
        <f>$G$205*'Forecast inputs Tab10.1.5.1'!U18</f>
        <v>6.6439346486426866E-6</v>
      </c>
      <c r="F223" s="17">
        <f>$F$206*'Forecast inputs Tab10.1.5.1'!Y18</f>
        <v>5.2718436683329685E-2</v>
      </c>
      <c r="G223" s="28">
        <f t="shared" si="56"/>
        <v>19.126533159320729</v>
      </c>
      <c r="H223" s="28">
        <f>G223*'Forecast inputs Tab10.1.5.1'!V18</f>
        <v>62.956141362653874</v>
      </c>
      <c r="I223" s="28">
        <f t="shared" si="57"/>
        <v>9.5020989823130003E-4</v>
      </c>
      <c r="J223" s="28">
        <f>I223*'Forecast inputs Tab10.1.5.1'!W18</f>
        <v>3.1401382411053902E-3</v>
      </c>
      <c r="K223" s="28">
        <f t="shared" si="58"/>
        <v>62.959281500894981</v>
      </c>
      <c r="L223" s="28">
        <f t="shared" si="55"/>
        <v>7.5397461000032182</v>
      </c>
      <c r="M223" s="28">
        <f>L223*'Forecast inputs Tab10.1.5.1'!Z18</f>
        <v>25.094913931945712</v>
      </c>
      <c r="N223" s="19">
        <f t="shared" si="59"/>
        <v>175.67606652677637</v>
      </c>
      <c r="O223" s="19">
        <f>N223*'Forecast inputs Tab10.1.5.1'!R18</f>
        <v>559.38948779522661</v>
      </c>
      <c r="P223" s="19">
        <f>N223*'Forecast inputs Tab10.1.5.1'!S18</f>
        <v>175.5210360021124</v>
      </c>
      <c r="Q223" s="19">
        <f>P223*'Forecast inputs Tab10.1.5.1'!R18</f>
        <v>558.89583804828635</v>
      </c>
    </row>
    <row r="224" spans="1:17" x14ac:dyDescent="0.35">
      <c r="A224" s="10">
        <f>D224+F224+E224+'Forecast inputs Tab10.1.5.1'!AA19</f>
        <v>0.42406491390138873</v>
      </c>
      <c r="C224" s="18">
        <v>15</v>
      </c>
      <c r="D224" s="17">
        <f>$G$204*'Forecast inputs Tab10.1.5.1'!T19</f>
        <v>0.13142102082004281</v>
      </c>
      <c r="E224" s="17">
        <f>$G$205*'Forecast inputs Tab10.1.5.1'!U19</f>
        <v>3.4837357881384615E-6</v>
      </c>
      <c r="F224" s="17">
        <f>$F$206*'Forecast inputs Tab10.1.5.1'!Y19</f>
        <v>5.2640409345557769E-2</v>
      </c>
      <c r="G224" s="28">
        <f t="shared" si="56"/>
        <v>9.2927624346884592</v>
      </c>
      <c r="H224" s="28">
        <f>G224*'Forecast inputs Tab10.1.5.1'!V19</f>
        <v>33.128278662308794</v>
      </c>
      <c r="I224" s="28">
        <f t="shared" si="57"/>
        <v>2.463344818232888E-4</v>
      </c>
      <c r="J224" s="28">
        <f>I224*'Forecast inputs Tab10.1.5.1'!W19</f>
        <v>8.8186266485846458E-4</v>
      </c>
      <c r="K224" s="28">
        <f t="shared" si="58"/>
        <v>33.129160524973656</v>
      </c>
      <c r="L224" s="28">
        <f t="shared" si="55"/>
        <v>3.7221961559928727</v>
      </c>
      <c r="M224" s="28">
        <f>L224*'Forecast inputs Tab10.1.5.1'!Z19</f>
        <v>13.429162623360446</v>
      </c>
      <c r="N224" s="19">
        <f t="shared" si="59"/>
        <v>86.759139496762316</v>
      </c>
      <c r="O224" s="19">
        <f>N224*'Forecast inputs Tab10.1.5.1'!R19</f>
        <v>301.00909930122691</v>
      </c>
      <c r="P224" s="19">
        <f>N224*'Forecast inputs Tab10.1.5.1'!S19</f>
        <v>86.714628138200155</v>
      </c>
      <c r="Q224" s="19">
        <f>P224*'Forecast inputs Tab10.1.5.1'!R19</f>
        <v>300.85466803292269</v>
      </c>
    </row>
    <row r="225" spans="1:17" x14ac:dyDescent="0.35">
      <c r="A225" s="10">
        <f>D225+F225+E225+'Forecast inputs Tab10.1.5.1'!AA20</f>
        <v>0.42185736496018628</v>
      </c>
      <c r="C225" s="23" t="s">
        <v>1435</v>
      </c>
      <c r="D225" s="17">
        <f>$G$204*'Forecast inputs Tab10.1.5.1'!T20</f>
        <v>0.1292896747753591</v>
      </c>
      <c r="E225" s="17">
        <f>$G$205*'Forecast inputs Tab10.1.5.1'!U20</f>
        <v>1.9951698074626869E-6</v>
      </c>
      <c r="F225" s="17">
        <f>$F$206*'Forecast inputs Tab10.1.5.1'!Y20</f>
        <v>5.2565695015019724E-2</v>
      </c>
      <c r="G225" s="28">
        <f>N225*(D225/A225)*(1-EXP(-A225))</f>
        <v>9.8434347674515248</v>
      </c>
      <c r="H225" s="28">
        <f>G225*'Forecast inputs Tab10.1.5.1'!V20</f>
        <v>40.73626680834311</v>
      </c>
      <c r="I225" s="28">
        <f t="shared" si="57"/>
        <v>1.5190171901871601E-4</v>
      </c>
      <c r="J225" s="28">
        <f>I225*'Forecast inputs Tab10.1.5.1'!W20</f>
        <v>7.3972440886951895E-4</v>
      </c>
      <c r="K225" s="28">
        <f t="shared" si="58"/>
        <v>40.737006532751977</v>
      </c>
      <c r="L225" s="30">
        <f t="shared" si="55"/>
        <v>4.002075113771677</v>
      </c>
      <c r="M225" s="28">
        <f>L225*'Forecast inputs Tab10.1.5.1'!Z20</f>
        <v>15.508441273376626</v>
      </c>
      <c r="N225" s="19">
        <f>N199*EXP(-A199)+N200*EXP(-A200)</f>
        <v>93.319497269639029</v>
      </c>
      <c r="O225" s="19">
        <f>N225*'Forecast inputs Tab10.1.5.1'!R20</f>
        <v>384.58875726683107</v>
      </c>
      <c r="P225" s="19">
        <f>N225*'Forecast inputs Tab10.1.5.1'!S20</f>
        <v>93.290078053982683</v>
      </c>
      <c r="Q225" s="19">
        <f>P225*'Forecast inputs Tab10.1.5.1'!R20</f>
        <v>384.46751465494316</v>
      </c>
    </row>
    <row r="226" spans="1:17" x14ac:dyDescent="0.35">
      <c r="A226" t="s">
        <v>1445</v>
      </c>
      <c r="C226" s="31" t="s">
        <v>1444</v>
      </c>
      <c r="D226" s="133">
        <f>AVERAGE(D213:D223)</f>
        <v>0.11833320667264159</v>
      </c>
      <c r="E226" s="133">
        <f>AVERAGE(E213:E223)</f>
        <v>6.4084936318906435E-3</v>
      </c>
      <c r="F226" s="133">
        <f>AVERAGE(F213:F224)</f>
        <v>4.6001570591393738E-2</v>
      </c>
      <c r="G226" s="32">
        <f>SUM(G209:G225)</f>
        <v>765.43177549412655</v>
      </c>
      <c r="H226" s="32">
        <f t="shared" ref="H226" si="60">SUM(H209:H225)</f>
        <v>1052.2454472943705</v>
      </c>
      <c r="I226" s="32">
        <f>SUM(I209:I225)</f>
        <v>176.38314375989162</v>
      </c>
      <c r="J226" s="32">
        <f t="shared" ref="J226:Q226" si="61">SUM(J209:J225)</f>
        <v>118.71191644141861</v>
      </c>
      <c r="K226" s="32">
        <f t="shared" si="61"/>
        <v>1170.9573637357894</v>
      </c>
      <c r="L226" s="32">
        <f t="shared" si="61"/>
        <v>361.3547104625016</v>
      </c>
      <c r="M226" s="32">
        <f t="shared" si="61"/>
        <v>424.14242119019121</v>
      </c>
      <c r="N226" s="32">
        <f t="shared" si="61"/>
        <v>37941.450485690511</v>
      </c>
      <c r="O226" s="32">
        <f t="shared" si="61"/>
        <v>12048.540340006883</v>
      </c>
      <c r="P226" s="32">
        <f t="shared" si="61"/>
        <v>5405.5173992311138</v>
      </c>
      <c r="Q226" s="32">
        <f t="shared" si="61"/>
        <v>7178.2178444338269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1.5604552043166218</v>
      </c>
      <c r="H29" s="24" t="s">
        <v>1598</v>
      </c>
      <c r="I29" s="25">
        <f>G29*I3</f>
        <v>0.11942385785159167</v>
      </c>
      <c r="J29" s="15" t="s">
        <v>1516</v>
      </c>
      <c r="K29" s="25">
        <f>I29+I31+I30</f>
        <v>0.17130017125020083</v>
      </c>
      <c r="M29" s="54" t="s">
        <v>1663</v>
      </c>
      <c r="N29" s="55">
        <f>N3</f>
        <v>6.353358664540798E-2</v>
      </c>
    </row>
    <row r="30" spans="1:18" ht="12" customHeight="1" x14ac:dyDescent="0.35">
      <c r="D30" s="24" t="s">
        <v>1600</v>
      </c>
      <c r="E30" s="24"/>
      <c r="F30" s="24"/>
      <c r="G30" s="18">
        <f>G29</f>
        <v>1.5604552043166218</v>
      </c>
      <c r="H30" s="24" t="s">
        <v>1598</v>
      </c>
      <c r="I30" s="25">
        <f>G30*I4</f>
        <v>5.8747428072154348E-3</v>
      </c>
      <c r="J30" s="24"/>
      <c r="K30" s="24"/>
      <c r="N30" s="56">
        <f>AVERAGE('Forecast inputs Tab10.1.5.1'!$Y$8:$Y$19)</f>
        <v>2.0644703319319928E-2</v>
      </c>
      <c r="O30" s="25">
        <f>N30*F31</f>
        <v>4.6001570591393738E-2</v>
      </c>
    </row>
    <row r="31" spans="1:18" ht="12" customHeight="1" x14ac:dyDescent="0.35">
      <c r="D31" s="24" t="s">
        <v>1438</v>
      </c>
      <c r="E31" s="24"/>
      <c r="F31" s="141">
        <f>IF(I31/N29=F5,1,I31/N4)</f>
        <v>2.228250504735716</v>
      </c>
      <c r="G31" s="18">
        <f>G30</f>
        <v>1.5604552043166218</v>
      </c>
      <c r="H31" s="24" t="s">
        <v>1598</v>
      </c>
      <c r="I31" s="25">
        <f>I5*G31</f>
        <v>4.6001570591393745E-2</v>
      </c>
      <c r="J31" s="24"/>
      <c r="K31" s="24"/>
      <c r="N31" s="79">
        <v>0.46400000000000002</v>
      </c>
      <c r="R31">
        <f>I5*G31</f>
        <v>4.6001570591393745E-2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0.24040788322005607</v>
      </c>
      <c r="C35" s="18">
        <v>1</v>
      </c>
      <c r="D35" s="17">
        <f>$G$29*'Forecast inputs Tab10.1.5.1'!T5</f>
        <v>1.5246531820745502E-5</v>
      </c>
      <c r="E35" s="17">
        <f>$G$30*'Forecast inputs Tab10.1.5.1'!U5</f>
        <v>2.6143037633002939E-5</v>
      </c>
      <c r="F35" s="17">
        <f>$F$31*'Forecast inputs Tab10.1.5.1'!Y5</f>
        <v>3.6649365060233911E-4</v>
      </c>
      <c r="G35" s="28">
        <f t="shared" ref="G35:G50" si="7">N35*(D35/A35)*(1-EXP(-A35))</f>
        <v>9.7902403747084504E-2</v>
      </c>
      <c r="H35" s="28">
        <f>G35*'Forecast inputs Tab10.1.5.1'!V5</f>
        <v>1.1625424946044139E-2</v>
      </c>
      <c r="I35" s="28">
        <f t="shared" ref="I35:I50" si="8">N35*(E35/A35)*(1-EXP(-A35))</f>
        <v>0.16787202857760009</v>
      </c>
      <c r="J35" s="28">
        <f>I35*'Forecast inputs Tab10.1.5.1'!W5</f>
        <v>1.9934381726971231E-2</v>
      </c>
      <c r="K35" s="28">
        <f t="shared" ref="K35:K50" si="9">H35+J35</f>
        <v>3.1559806673015368E-2</v>
      </c>
      <c r="L35" s="28">
        <f t="shared" si="6"/>
        <v>2.3533620480948625</v>
      </c>
      <c r="M35" s="28">
        <f>L35*'Forecast inputs Tab10.1.5.1'!Z5</f>
        <v>0.18839204468270437</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0.24363944035245641</v>
      </c>
      <c r="C36" s="18">
        <v>2</v>
      </c>
      <c r="D36" s="17">
        <f>$G$29*'Forecast inputs Tab10.1.5.1'!T6</f>
        <v>5.0920316773651279E-4</v>
      </c>
      <c r="E36" s="17">
        <f>$G$30*'Forecast inputs Tab10.1.5.1'!U6</f>
        <v>8.6547829126358718E-4</v>
      </c>
      <c r="F36" s="17">
        <f>$F$31*'Forecast inputs Tab10.1.5.1'!Y6</f>
        <v>2.2647588934563059E-3</v>
      </c>
      <c r="G36" s="28">
        <f t="shared" si="7"/>
        <v>2.5674138605333585</v>
      </c>
      <c r="H36" s="28">
        <f>G36*'Forecast inputs Tab10.1.5.1'!V6</f>
        <v>0.61124754214562504</v>
      </c>
      <c r="I36" s="28">
        <f t="shared" si="8"/>
        <v>4.3637610717509441</v>
      </c>
      <c r="J36" s="28">
        <f>I36*'Forecast inputs Tab10.1.5.1'!W6</f>
        <v>1.0396716330100293</v>
      </c>
      <c r="K36" s="28">
        <f t="shared" si="9"/>
        <v>1.6509191751556545</v>
      </c>
      <c r="L36" s="28">
        <f t="shared" si="6"/>
        <v>11.41896543902622</v>
      </c>
      <c r="M36" s="28">
        <f>L36*'Forecast inputs Tab10.1.5.1'!Z6</f>
        <v>2.200674438374572</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0.25851615488592117</v>
      </c>
      <c r="C37" s="18">
        <v>3</v>
      </c>
      <c r="D37" s="17">
        <f>$G$29*'Forecast inputs Tab10.1.5.1'!T7</f>
        <v>4.2816704864263172E-3</v>
      </c>
      <c r="E37" s="17">
        <f>$G$30*'Forecast inputs Tab10.1.5.1'!U7</f>
        <v>6.7512481102739198E-3</v>
      </c>
      <c r="F37" s="17">
        <f>$F$31*'Forecast inputs Tab10.1.5.1'!Y7</f>
        <v>7.4832362892209292E-3</v>
      </c>
      <c r="G37" s="28">
        <f t="shared" si="7"/>
        <v>16.822786091197614</v>
      </c>
      <c r="H37" s="28">
        <f>G37*'Forecast inputs Tab10.1.5.1'!V7</f>
        <v>6.481660596941305</v>
      </c>
      <c r="I37" s="28">
        <f t="shared" si="8"/>
        <v>26.525815839353655</v>
      </c>
      <c r="J37" s="28">
        <f>I37*'Forecast inputs Tab10.1.5.1'!W7</f>
        <v>10.260506907956033</v>
      </c>
      <c r="K37" s="28">
        <f t="shared" si="9"/>
        <v>16.742167504897338</v>
      </c>
      <c r="L37" s="28">
        <f t="shared" si="6"/>
        <v>29.401814960432382</v>
      </c>
      <c r="M37" s="28">
        <f>L37*'Forecast inputs Tab10.1.5.1'!Z7</f>
        <v>10.123485918101276</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0.29579381633651808</v>
      </c>
      <c r="C38" s="18">
        <v>4</v>
      </c>
      <c r="D38" s="17">
        <f>$G$29*'Forecast inputs Tab10.1.5.1'!T8</f>
        <v>1.8745771973971308E-2</v>
      </c>
      <c r="E38" s="17">
        <f>$G$30*'Forecast inputs Tab10.1.5.1'!U8</f>
        <v>2.0112883892486041E-2</v>
      </c>
      <c r="F38" s="17">
        <f>$F$31*'Forecast inputs Tab10.1.5.1'!Y8</f>
        <v>1.6935160470060724E-2</v>
      </c>
      <c r="G38" s="28">
        <f t="shared" si="7"/>
        <v>27.360006848591603</v>
      </c>
      <c r="H38" s="28">
        <f>G38*'Forecast inputs Tab10.1.5.1'!V8</f>
        <v>15.661400331544121</v>
      </c>
      <c r="I38" s="28">
        <f t="shared" si="8"/>
        <v>29.355346998108541</v>
      </c>
      <c r="J38" s="28">
        <f>I38*'Forecast inputs Tab10.1.5.1'!W8</f>
        <v>16.503315069282127</v>
      </c>
      <c r="K38" s="28">
        <f t="shared" si="9"/>
        <v>32.164715400826246</v>
      </c>
      <c r="L38" s="28">
        <f t="shared" si="6"/>
        <v>24.717365979177593</v>
      </c>
      <c r="M38" s="28">
        <f>L38*'Forecast inputs Tab10.1.5.1'!Z8</f>
        <v>13.207576206777674</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0.3510330631125359</v>
      </c>
      <c r="C39" s="18">
        <v>5</v>
      </c>
      <c r="D39" s="17">
        <f>$G$29*'Forecast inputs Tab10.1.5.1'!T9</f>
        <v>5.7120679380467124E-2</v>
      </c>
      <c r="E39" s="17">
        <f>$G$30*'Forecast inputs Tab10.1.5.1'!U9</f>
        <v>2.5190158017346781E-2</v>
      </c>
      <c r="F39" s="17">
        <f>$F$31*'Forecast inputs Tab10.1.5.1'!Y9</f>
        <v>2.8722225714722042E-2</v>
      </c>
      <c r="G39" s="28">
        <f t="shared" si="7"/>
        <v>248.07749264801788</v>
      </c>
      <c r="H39" s="28">
        <f>G39*'Forecast inputs Tab10.1.5.1'!V9</f>
        <v>196.20898458546031</v>
      </c>
      <c r="I39" s="28">
        <f t="shared" si="8"/>
        <v>109.40190677227289</v>
      </c>
      <c r="J39" s="28">
        <f>I39*'Forecast inputs Tab10.1.5.1'!W9</f>
        <v>82.419635225576826</v>
      </c>
      <c r="K39" s="28">
        <f t="shared" si="9"/>
        <v>278.62861981103714</v>
      </c>
      <c r="L39" s="28">
        <f t="shared" si="6"/>
        <v>124.74182407948098</v>
      </c>
      <c r="M39" s="28">
        <f>L39*'Forecast inputs Tab10.1.5.1'!Z9</f>
        <v>94.146771112978911</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0.40189052833029426</v>
      </c>
      <c r="C40" s="18">
        <v>6</v>
      </c>
      <c r="D40" s="17">
        <f>$G$29*'Forecast inputs Tab10.1.5.1'!T10</f>
        <v>0.10673990277416384</v>
      </c>
      <c r="E40" s="17">
        <f>$G$30*'Forecast inputs Tab10.1.5.1'!U10</f>
        <v>1.5681039440440032E-2</v>
      </c>
      <c r="F40" s="17">
        <f>$F$31*'Forecast inputs Tab10.1.5.1'!Y10</f>
        <v>3.9469586115690396E-2</v>
      </c>
      <c r="G40" s="28">
        <f t="shared" si="7"/>
        <v>85.246999629187769</v>
      </c>
      <c r="H40" s="28">
        <f>G40*'Forecast inputs Tab10.1.5.1'!V10</f>
        <v>85.546408951204825</v>
      </c>
      <c r="I40" s="28">
        <f t="shared" si="8"/>
        <v>12.523541137120377</v>
      </c>
      <c r="J40" s="28">
        <f>I40*'Forecast inputs Tab10.1.5.1'!W10</f>
        <v>12.128809562364653</v>
      </c>
      <c r="K40" s="28">
        <f t="shared" si="9"/>
        <v>97.675218513569476</v>
      </c>
      <c r="L40" s="28">
        <f t="shared" si="6"/>
        <v>31.522080360961912</v>
      </c>
      <c r="M40" s="28">
        <f>L40*'Forecast inputs Tab10.1.5.1'!Z10</f>
        <v>31.431013070799093</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0.4288212337319014</v>
      </c>
      <c r="C41" s="18">
        <v>7</v>
      </c>
      <c r="D41" s="17">
        <f>$G$29*'Forecast inputs Tab10.1.5.1'!T11</f>
        <v>0.13552181479377384</v>
      </c>
      <c r="E41" s="17">
        <f>$G$30*'Forecast inputs Tab10.1.5.1'!U11</f>
        <v>6.3585592323836719E-3</v>
      </c>
      <c r="F41" s="17">
        <f>$F$31*'Forecast inputs Tab10.1.5.1'!Y11</f>
        <v>4.6940859705743861E-2</v>
      </c>
      <c r="G41" s="28">
        <f t="shared" si="7"/>
        <v>403.27526004153373</v>
      </c>
      <c r="H41" s="28">
        <f>G41*'Forecast inputs Tab10.1.5.1'!V11</f>
        <v>499.98527639637058</v>
      </c>
      <c r="I41" s="28">
        <f t="shared" si="8"/>
        <v>18.921305266101172</v>
      </c>
      <c r="J41" s="28">
        <f>I41*'Forecast inputs Tab10.1.5.1'!W11</f>
        <v>23.120958364414939</v>
      </c>
      <c r="K41" s="28">
        <f t="shared" si="9"/>
        <v>523.10623476078547</v>
      </c>
      <c r="L41" s="28">
        <f t="shared" si="6"/>
        <v>139.68295387139915</v>
      </c>
      <c r="M41" s="28">
        <f>L41*'Forecast inputs Tab10.1.5.1'!Z11</f>
        <v>175.43201225570633</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0.43738914761697706</v>
      </c>
      <c r="C42" s="18">
        <v>8</v>
      </c>
      <c r="D42" s="17">
        <f>$G$29*'Forecast inputs Tab10.1.5.1'!T12</f>
        <v>0.1444360882136172</v>
      </c>
      <c r="E42" s="17">
        <f>$G$30*'Forecast inputs Tab10.1.5.1'!U12</f>
        <v>2.1193244048787149E-3</v>
      </c>
      <c r="F42" s="17">
        <f>$F$31*'Forecast inputs Tab10.1.5.1'!Y12</f>
        <v>5.0833734998481143E-2</v>
      </c>
      <c r="G42" s="28">
        <f t="shared" si="7"/>
        <v>210.92024535810373</v>
      </c>
      <c r="H42" s="28">
        <f>G42*'Forecast inputs Tab10.1.5.1'!V12</f>
        <v>318.84441781565789</v>
      </c>
      <c r="I42" s="28">
        <f t="shared" si="8"/>
        <v>3.0948527407452482</v>
      </c>
      <c r="J42" s="28">
        <f>I42*'Forecast inputs Tab10.1.5.1'!W12</f>
        <v>4.6619917168193217</v>
      </c>
      <c r="K42" s="28">
        <f t="shared" si="9"/>
        <v>323.50640953247722</v>
      </c>
      <c r="L42" s="28">
        <f t="shared" si="6"/>
        <v>74.232582666536274</v>
      </c>
      <c r="M42" s="28">
        <f>L42*'Forecast inputs Tab10.1.5.1'!Z12</f>
        <v>113.66270360152033</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0.43834933194324577</v>
      </c>
      <c r="C43" s="18">
        <v>9</v>
      </c>
      <c r="D43" s="17">
        <f>$G$29*'Forecast inputs Tab10.1.5.1'!T13</f>
        <v>0.14530941304804126</v>
      </c>
      <c r="E43" s="17">
        <f>$G$30*'Forecast inputs Tab10.1.5.1'!U13</f>
        <v>6.7543358353547181E-4</v>
      </c>
      <c r="F43" s="17">
        <f>$F$31*'Forecast inputs Tab10.1.5.1'!Y13</f>
        <v>5.2364485311669019E-2</v>
      </c>
      <c r="G43" s="28">
        <f t="shared" si="7"/>
        <v>40.003363447802258</v>
      </c>
      <c r="H43" s="28">
        <f>G43*'Forecast inputs Tab10.1.5.1'!V13</f>
        <v>72.239437663887685</v>
      </c>
      <c r="I43" s="28">
        <f t="shared" si="8"/>
        <v>0.18594538757160853</v>
      </c>
      <c r="J43" s="28">
        <f>I43*'Forecast inputs Tab10.1.5.1'!W13</f>
        <v>0.33597129268297449</v>
      </c>
      <c r="K43" s="28">
        <f t="shared" si="9"/>
        <v>72.575408956570655</v>
      </c>
      <c r="L43" s="28">
        <f t="shared" si="6"/>
        <v>14.41582822296064</v>
      </c>
      <c r="M43" s="28">
        <f>L43*'Forecast inputs Tab10.1.5.1'!Z13</f>
        <v>26.277892476223805</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0.43676126646174679</v>
      </c>
      <c r="C44" s="18">
        <v>10</v>
      </c>
      <c r="D44" s="17">
        <f>$G$29*'Forecast inputs Tab10.1.5.1'!T14</f>
        <v>0.14371325555075373</v>
      </c>
      <c r="E44" s="17">
        <f>$G$30*'Forecast inputs Tab10.1.5.1'!U14</f>
        <v>2.2373139894077092E-4</v>
      </c>
      <c r="F44" s="17">
        <f>$F$31*'Forecast inputs Tab10.1.5.1'!Y14</f>
        <v>5.2824279512052284E-2</v>
      </c>
      <c r="G44" s="28">
        <f t="shared" si="7"/>
        <v>58.317279104968989</v>
      </c>
      <c r="H44" s="28">
        <f>G44*'Forecast inputs Tab10.1.5.1'!V14</f>
        <v>122.98236365230341</v>
      </c>
      <c r="I44" s="28">
        <f t="shared" si="8"/>
        <v>9.0787773101182592E-2</v>
      </c>
      <c r="J44" s="28">
        <f>I44*'Forecast inputs Tab10.1.5.1'!W14</f>
        <v>0.19187707788754013</v>
      </c>
      <c r="K44" s="28">
        <f t="shared" si="9"/>
        <v>123.17424073019095</v>
      </c>
      <c r="L44" s="28">
        <f t="shared" si="6"/>
        <v>21.435519222061707</v>
      </c>
      <c r="M44" s="28">
        <f>L44*'Forecast inputs Tab10.1.5.1'!Z14</f>
        <v>45.570627734949866</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0.43434222145584295</v>
      </c>
      <c r="C45" s="18">
        <v>11</v>
      </c>
      <c r="D45" s="17">
        <f>$G$29*'Forecast inputs Tab10.1.5.1'!T15</f>
        <v>0.14135726875396915</v>
      </c>
      <c r="E45" s="17">
        <f>$G$30*'Forecast inputs Tab10.1.5.1'!U15</f>
        <v>8.0232405723458004E-5</v>
      </c>
      <c r="F45" s="17">
        <f>$F$31*'Forecast inputs Tab10.1.5.1'!Y15</f>
        <v>5.2904720296150357E-2</v>
      </c>
      <c r="G45" s="28">
        <f t="shared" si="7"/>
        <v>8.5805761953119468</v>
      </c>
      <c r="H45" s="28">
        <f>G45*'Forecast inputs Tab10.1.5.1'!V15</f>
        <v>20.70446025884544</v>
      </c>
      <c r="I45" s="28">
        <f t="shared" si="8"/>
        <v>4.8702148585053444E-3</v>
      </c>
      <c r="J45" s="28">
        <f>I45*'Forecast inputs Tab10.1.5.1'!W15</f>
        <v>1.1787558298855094E-2</v>
      </c>
      <c r="K45" s="28">
        <f t="shared" si="9"/>
        <v>20.716247817144296</v>
      </c>
      <c r="L45" s="28">
        <f t="shared" si="6"/>
        <v>3.2113876250883497</v>
      </c>
      <c r="M45" s="28">
        <f>L45*'Forecast inputs Tab10.1.5.1'!Z15</f>
        <v>7.8139162554887234</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0.43168097363422508</v>
      </c>
      <c r="C46" s="18">
        <v>12</v>
      </c>
      <c r="D46" s="17">
        <f>$G$29*'Forecast inputs Tab10.1.5.1'!T16</f>
        <v>0.13878155443956339</v>
      </c>
      <c r="E46" s="17">
        <f>$G$30*'Forecast inputs Tab10.1.5.1'!U16</f>
        <v>3.1652257239612764E-5</v>
      </c>
      <c r="F46" s="17">
        <f>$F$31*'Forecast inputs Tab10.1.5.1'!Y16</f>
        <v>5.2867766937422074E-2</v>
      </c>
      <c r="G46" s="28">
        <f t="shared" si="7"/>
        <v>27.021532199847012</v>
      </c>
      <c r="H46" s="28">
        <f>G46*'Forecast inputs Tab10.1.5.1'!V16</f>
        <v>73.321615857361905</v>
      </c>
      <c r="I46" s="28">
        <f t="shared" si="8"/>
        <v>6.1628686294222185E-3</v>
      </c>
      <c r="J46" s="28">
        <f>I46*'Forecast inputs Tab10.1.5.1'!W16</f>
        <v>1.6782856260883813E-2</v>
      </c>
      <c r="K46" s="28">
        <f t="shared" si="9"/>
        <v>73.338398713622794</v>
      </c>
      <c r="L46" s="28">
        <f t="shared" si="6"/>
        <v>10.293645091399165</v>
      </c>
      <c r="M46" s="28">
        <f>L46*'Forecast inputs Tab10.1.5.1'!Z16</f>
        <v>28.189970574403922</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0.42901640857447526</v>
      </c>
      <c r="C47" s="18">
        <v>13</v>
      </c>
      <c r="D47" s="17">
        <f>$G$29*'Forecast inputs Tab10.1.5.1'!T17</f>
        <v>0.13620545518545585</v>
      </c>
      <c r="E47" s="17">
        <f>$G$30*'Forecast inputs Tab10.1.5.1'!U17</f>
        <v>1.3771383173870931E-5</v>
      </c>
      <c r="F47" s="17">
        <f>$F$31*'Forecast inputs Tab10.1.5.1'!Y17</f>
        <v>5.279718200584553E-2</v>
      </c>
      <c r="G47" s="28">
        <f t="shared" si="7"/>
        <v>19.028770096840752</v>
      </c>
      <c r="H47" s="28">
        <f>G47*'Forecast inputs Tab10.1.5.1'!V17</f>
        <v>57.221861911044961</v>
      </c>
      <c r="I47" s="28">
        <f t="shared" si="8"/>
        <v>1.9239499913882541E-3</v>
      </c>
      <c r="J47" s="28">
        <f>I47*'Forecast inputs Tab10.1.5.1'!W17</f>
        <v>5.8080753243985256E-3</v>
      </c>
      <c r="K47" s="28">
        <f t="shared" si="9"/>
        <v>57.227669986369357</v>
      </c>
      <c r="L47" s="28">
        <f t="shared" si="6"/>
        <v>7.3761027910545174</v>
      </c>
      <c r="M47" s="28">
        <f>L47*'Forecast inputs Tab10.1.5.1'!Z17</f>
        <v>22.40801019100034</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0.42645914990325906</v>
      </c>
      <c r="C48" s="18">
        <v>14</v>
      </c>
      <c r="D48" s="17">
        <f>$G$29*'Forecast inputs Tab10.1.5.1'!T18</f>
        <v>0.13373406928528073</v>
      </c>
      <c r="E48" s="17">
        <f>$G$30*'Forecast inputs Tab10.1.5.1'!U18</f>
        <v>6.6439346486426866E-6</v>
      </c>
      <c r="F48" s="17">
        <f>$F$31*'Forecast inputs Tab10.1.5.1'!Y18</f>
        <v>5.2718436683329685E-2</v>
      </c>
      <c r="G48" s="28">
        <f t="shared" si="7"/>
        <v>21.757799837964967</v>
      </c>
      <c r="H48" s="28">
        <f>G48*'Forecast inputs Tab10.1.5.1'!V18</f>
        <v>71.617114870173239</v>
      </c>
      <c r="I48" s="28">
        <f t="shared" si="8"/>
        <v>1.0809317400887477E-3</v>
      </c>
      <c r="J48" s="28">
        <f>I48*'Forecast inputs Tab10.1.5.1'!W18</f>
        <v>3.5721319041143421E-3</v>
      </c>
      <c r="K48" s="28">
        <f t="shared" si="9"/>
        <v>71.620687002077347</v>
      </c>
      <c r="L48" s="28">
        <f t="shared" si="6"/>
        <v>8.5770006046810998</v>
      </c>
      <c r="M48" s="28">
        <f>L48*'Forecast inputs Tab10.1.5.1'!Z18</f>
        <v>28.547259962590338</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0.42406491390138873</v>
      </c>
      <c r="C49" s="18">
        <v>15</v>
      </c>
      <c r="D49" s="17">
        <f>$G$29*'Forecast inputs Tab10.1.5.1'!T19</f>
        <v>0.13142102082004281</v>
      </c>
      <c r="E49" s="17">
        <f>$G$30*'Forecast inputs Tab10.1.5.1'!U19</f>
        <v>3.4837357881384615E-6</v>
      </c>
      <c r="F49" s="17">
        <f>$F$31*'Forecast inputs Tab10.1.5.1'!Y19</f>
        <v>5.2640409345557769E-2</v>
      </c>
      <c r="G49" s="28">
        <f t="shared" si="7"/>
        <v>11.407743306314066</v>
      </c>
      <c r="H49" s="28">
        <f>G49*'Forecast inputs Tab10.1.5.1'!V19</f>
        <v>40.668090012604523</v>
      </c>
      <c r="I49" s="28">
        <f t="shared" si="8"/>
        <v>3.023988352101003E-4</v>
      </c>
      <c r="J49" s="28">
        <f>I49*'Forecast inputs Tab10.1.5.1'!W19</f>
        <v>1.0825696861220466E-3</v>
      </c>
      <c r="K49" s="28">
        <f t="shared" si="9"/>
        <v>40.669172582290642</v>
      </c>
      <c r="L49" s="28">
        <f t="shared" si="6"/>
        <v>4.5693472292815764</v>
      </c>
      <c r="M49" s="28">
        <f>L49*'Forecast inputs Tab10.1.5.1'!Z19</f>
        <v>16.485565094635827</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0.42185736496018628</v>
      </c>
      <c r="C50" s="23" t="s">
        <v>1435</v>
      </c>
      <c r="D50" s="17">
        <f>$G$29*'Forecast inputs Tab10.1.5.1'!T20</f>
        <v>0.1292896747753591</v>
      </c>
      <c r="E50" s="17">
        <f>$G$30*'Forecast inputs Tab10.1.5.1'!U20</f>
        <v>1.9951698074626869E-6</v>
      </c>
      <c r="F50" s="17">
        <f>$F$31*'Forecast inputs Tab10.1.5.1'!Y20</f>
        <v>5.2565695015019724E-2</v>
      </c>
      <c r="G50" s="28">
        <f t="shared" si="7"/>
        <v>22.596778504324931</v>
      </c>
      <c r="H50" s="28">
        <f>G50*'Forecast inputs Tab10.1.5.1'!V20</f>
        <v>93.514958945528051</v>
      </c>
      <c r="I50" s="28">
        <f t="shared" si="8"/>
        <v>3.487085128498091E-4</v>
      </c>
      <c r="J50" s="28">
        <f>I50*'Forecast inputs Tab10.1.5.1'!W20</f>
        <v>1.6981256051737765E-3</v>
      </c>
      <c r="K50" s="28">
        <f t="shared" si="9"/>
        <v>93.516657071133224</v>
      </c>
      <c r="L50" s="30">
        <f t="shared" si="6"/>
        <v>9.187240738629189</v>
      </c>
      <c r="M50" s="28">
        <f>L50*'Forecast inputs Tab10.1.5.1'!Z20</f>
        <v>35.601476586261974</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0.11833320667264159</v>
      </c>
      <c r="E51" s="133">
        <f>AVERAGE(E38:E48)</f>
        <v>6.4084936318906435E-3</v>
      </c>
      <c r="F51" s="133">
        <f>AVERAGE(F38:F49)</f>
        <v>4.6001570591393738E-2</v>
      </c>
      <c r="G51" s="32">
        <f>SUM(G34:G50)</f>
        <v>1203.081949574288</v>
      </c>
      <c r="H51" s="32">
        <f t="shared" ref="H51" si="11">SUM(H34:H50)</f>
        <v>1675.6209248160199</v>
      </c>
      <c r="I51" s="32">
        <f>SUM(I34:I50)</f>
        <v>204.64582408727068</v>
      </c>
      <c r="J51" s="32">
        <f t="shared" ref="J51:Q51" si="12">SUM(J34:J50)</f>
        <v>150.723402548801</v>
      </c>
      <c r="K51" s="32">
        <f t="shared" si="12"/>
        <v>1826.3443273648209</v>
      </c>
      <c r="L51" s="32">
        <f t="shared" si="12"/>
        <v>517.13702093026552</v>
      </c>
      <c r="M51" s="32">
        <f t="shared" si="12"/>
        <v>651.28734752449566</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1.5604552043166218</v>
      </c>
      <c r="H54" s="24" t="s">
        <v>1598</v>
      </c>
      <c r="I54" s="25">
        <f>AVERAGE(D63:D74)</f>
        <v>0.11942385785159169</v>
      </c>
      <c r="J54" s="15" t="s">
        <v>1516</v>
      </c>
      <c r="K54" s="25">
        <f>I54+I56+I55</f>
        <v>0.17130017125020086</v>
      </c>
    </row>
    <row r="55" spans="1:17" ht="12" customHeight="1" x14ac:dyDescent="0.35">
      <c r="D55" s="24" t="s">
        <v>1600</v>
      </c>
      <c r="E55" s="24"/>
      <c r="F55" s="24"/>
      <c r="G55" s="18">
        <f>$G$30</f>
        <v>1.5604552043166218</v>
      </c>
      <c r="H55" s="24" t="s">
        <v>1598</v>
      </c>
      <c r="I55" s="25">
        <f>AVERAGE(E63:E74)</f>
        <v>5.8747428072154348E-3</v>
      </c>
      <c r="K55" s="25"/>
    </row>
    <row r="56" spans="1:17" ht="12" customHeight="1" x14ac:dyDescent="0.35">
      <c r="D56" s="24" t="s">
        <v>1438</v>
      </c>
      <c r="E56" s="24"/>
      <c r="F56" s="134">
        <f>$F$31</f>
        <v>2.228250504735716</v>
      </c>
      <c r="G56" s="18">
        <f>$G$31</f>
        <v>1.5604552043166218</v>
      </c>
      <c r="H56" s="24" t="s">
        <v>1598</v>
      </c>
      <c r="I56" s="25">
        <f>AVERAGE(F63:F74)</f>
        <v>4.6001570591393738E-2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0.24040788322005607</v>
      </c>
      <c r="C60" s="18">
        <v>1</v>
      </c>
      <c r="D60" s="17">
        <f>$G$54*'Forecast inputs Tab10.1.5.1'!T5</f>
        <v>1.5246531820745502E-5</v>
      </c>
      <c r="E60" s="17">
        <f>$G$55*'Forecast inputs Tab10.1.5.1'!U5</f>
        <v>2.6143037633002939E-5</v>
      </c>
      <c r="F60" s="17">
        <f>$F$56*'Forecast inputs Tab10.1.5.1'!Y5</f>
        <v>3.6649365060233911E-4</v>
      </c>
      <c r="G60" s="28">
        <f t="shared" ref="G60:G75" si="14">N60*(D60/A60)*(1-EXP(-A60))</f>
        <v>9.7902403747084504E-2</v>
      </c>
      <c r="H60" s="28">
        <f>G60*'Forecast inputs Tab10.1.5.1'!V5</f>
        <v>1.1625424946044139E-2</v>
      </c>
      <c r="I60" s="28">
        <f t="shared" ref="I60:I75" si="15">N60*(E60/A60)*(1-EXP(-A60))</f>
        <v>0.16787202857760009</v>
      </c>
      <c r="J60" s="28">
        <f>I60*'Forecast inputs Tab10.1.5.1'!W5</f>
        <v>1.9934381726971231E-2</v>
      </c>
      <c r="K60" s="28">
        <f t="shared" ref="K60:K75" si="16">H60+J60</f>
        <v>3.1559806673015368E-2</v>
      </c>
      <c r="L60" s="28">
        <f t="shared" si="13"/>
        <v>2.3533620480948625</v>
      </c>
      <c r="M60" s="28">
        <f>L60*'Forecast inputs Tab10.1.5.1'!Z5</f>
        <v>0.18839204468270437</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0.24363944035245641</v>
      </c>
      <c r="C61" s="18">
        <v>2</v>
      </c>
      <c r="D61" s="17">
        <f>$G$54*'Forecast inputs Tab10.1.5.1'!T6</f>
        <v>5.0920316773651279E-4</v>
      </c>
      <c r="E61" s="17">
        <f>$G$55*'Forecast inputs Tab10.1.5.1'!U6</f>
        <v>8.6547829126358718E-4</v>
      </c>
      <c r="F61" s="17">
        <f>$F$56*'Forecast inputs Tab10.1.5.1'!Y6</f>
        <v>2.2647588934563059E-3</v>
      </c>
      <c r="G61" s="28">
        <f t="shared" si="14"/>
        <v>2.5670369761033931</v>
      </c>
      <c r="H61" s="28">
        <f>G61*'Forecast inputs Tab10.1.5.1'!V6</f>
        <v>0.61115781384547418</v>
      </c>
      <c r="I61" s="28">
        <f t="shared" si="15"/>
        <v>4.3631204918937909</v>
      </c>
      <c r="J61" s="28">
        <f>I61*'Forecast inputs Tab10.1.5.1'!W6</f>
        <v>1.0395190140432231</v>
      </c>
      <c r="K61" s="28">
        <f t="shared" si="16"/>
        <v>1.6506768278886974</v>
      </c>
      <c r="L61" s="28">
        <f t="shared" si="13"/>
        <v>11.417289187936968</v>
      </c>
      <c r="M61" s="28">
        <f>L61*'Forecast inputs Tab10.1.5.1'!Z6</f>
        <v>2.2003513895884002</v>
      </c>
      <c r="N61" s="19">
        <f t="shared" ref="N61:N74" si="17">N35*EXP(-A35)</f>
        <v>5680.3230113067293</v>
      </c>
      <c r="O61" s="19">
        <f>N61*'Forecast inputs Tab10.1.5.1'!R6</f>
        <v>549.42129081642759</v>
      </c>
      <c r="P61" s="19">
        <f>N61*'Forecast inputs Tab10.1.5.1'!S6</f>
        <v>0</v>
      </c>
      <c r="Q61" s="19">
        <f>P61*'Forecast inputs Tab10.1.5.1'!R6</f>
        <v>0</v>
      </c>
    </row>
    <row r="62" spans="1:17" ht="12" customHeight="1" x14ac:dyDescent="0.35">
      <c r="A62" s="10">
        <f>D62+F62+E62+'Forecast inputs Tab10.1.5.1'!AA7</f>
        <v>0.25851615488592117</v>
      </c>
      <c r="C62" s="18">
        <v>3</v>
      </c>
      <c r="D62" s="17">
        <f>$G$54*'Forecast inputs Tab10.1.5.1'!T7</f>
        <v>4.2816704864263172E-3</v>
      </c>
      <c r="E62" s="17">
        <f>$G$55*'Forecast inputs Tab10.1.5.1'!U7</f>
        <v>6.7512481102739198E-3</v>
      </c>
      <c r="F62" s="17">
        <f>$F$56*'Forecast inputs Tab10.1.5.1'!Y7</f>
        <v>7.4832362892209292E-3</v>
      </c>
      <c r="G62" s="28">
        <f t="shared" si="14"/>
        <v>16.800080547931071</v>
      </c>
      <c r="H62" s="28">
        <f>G62*'Forecast inputs Tab10.1.5.1'!V7</f>
        <v>6.4729123655648211</v>
      </c>
      <c r="I62" s="28">
        <f t="shared" si="15"/>
        <v>26.490014215534885</v>
      </c>
      <c r="J62" s="28">
        <f>I62*'Forecast inputs Tab10.1.5.1'!W7</f>
        <v>10.246658406151857</v>
      </c>
      <c r="K62" s="28">
        <f t="shared" si="16"/>
        <v>16.719570771716679</v>
      </c>
      <c r="L62" s="28">
        <f t="shared" si="13"/>
        <v>29.362131629854449</v>
      </c>
      <c r="M62" s="28">
        <f>L62*'Forecast inputs Tab10.1.5.1'!Z7</f>
        <v>10.109822352133333</v>
      </c>
      <c r="N62" s="19">
        <f t="shared" si="17"/>
        <v>4452.7214234355743</v>
      </c>
      <c r="O62" s="19">
        <f>N62*'Forecast inputs Tab10.1.5.1'!R7</f>
        <v>935.65035270651731</v>
      </c>
      <c r="P62" s="19">
        <f>N62*'Forecast inputs Tab10.1.5.1'!S7</f>
        <v>0</v>
      </c>
      <c r="Q62" s="19">
        <f>P62*'Forecast inputs Tab10.1.5.1'!R7</f>
        <v>0</v>
      </c>
    </row>
    <row r="63" spans="1:17" ht="12" customHeight="1" x14ac:dyDescent="0.35">
      <c r="A63" s="10">
        <f>D63+F63+E63+'Forecast inputs Tab10.1.5.1'!AA8</f>
        <v>0.29579381633651808</v>
      </c>
      <c r="C63" s="18">
        <v>4</v>
      </c>
      <c r="D63" s="17">
        <f>$G$54*'Forecast inputs Tab10.1.5.1'!T8</f>
        <v>1.8745771973971308E-2</v>
      </c>
      <c r="E63" s="17">
        <f>$G$55*'Forecast inputs Tab10.1.5.1'!U8</f>
        <v>2.0112883892486041E-2</v>
      </c>
      <c r="F63" s="17">
        <f>$F$56*'Forecast inputs Tab10.1.5.1'!Y8</f>
        <v>1.6935160470060724E-2</v>
      </c>
      <c r="G63" s="28">
        <f t="shared" si="14"/>
        <v>55.872044907872045</v>
      </c>
      <c r="H63" s="28">
        <f>G63*'Forecast inputs Tab10.1.5.1'!V8</f>
        <v>31.982245746010804</v>
      </c>
      <c r="I63" s="28">
        <f t="shared" si="15"/>
        <v>59.946741784127738</v>
      </c>
      <c r="J63" s="28">
        <f>I63*'Forecast inputs Tab10.1.5.1'!W8</f>
        <v>33.701525214609283</v>
      </c>
      <c r="K63" s="28">
        <f t="shared" si="16"/>
        <v>65.68377096062008</v>
      </c>
      <c r="L63" s="28">
        <f t="shared" si="13"/>
        <v>50.475491093088259</v>
      </c>
      <c r="M63" s="28">
        <f>L63*'Forecast inputs Tab10.1.5.1'!Z8</f>
        <v>26.971275812645153</v>
      </c>
      <c r="N63" s="19">
        <f t="shared" si="17"/>
        <v>3443.0231622397882</v>
      </c>
      <c r="O63" s="19">
        <f>N63*'Forecast inputs Tab10.1.5.1'!R8</f>
        <v>1273.4262177165213</v>
      </c>
      <c r="P63" s="19">
        <f>N63*'Forecast inputs Tab10.1.5.1'!S8</f>
        <v>325.76889705466965</v>
      </c>
      <c r="Q63" s="19">
        <f>P63*'Forecast inputs Tab10.1.5.1'!R8</f>
        <v>120.48790695794895</v>
      </c>
    </row>
    <row r="64" spans="1:17" ht="12" customHeight="1" x14ac:dyDescent="0.35">
      <c r="A64" s="10">
        <f>D64+F64+E64+'Forecast inputs Tab10.1.5.1'!AA9</f>
        <v>0.3510330631125359</v>
      </c>
      <c r="C64" s="18">
        <v>5</v>
      </c>
      <c r="D64" s="17">
        <f>$G$54*'Forecast inputs Tab10.1.5.1'!T9</f>
        <v>5.7120679380467124E-2</v>
      </c>
      <c r="E64" s="17">
        <f>$G$55*'Forecast inputs Tab10.1.5.1'!U9</f>
        <v>2.5190158017346781E-2</v>
      </c>
      <c r="F64" s="17">
        <f>$F$56*'Forecast inputs Tab10.1.5.1'!Y9</f>
        <v>2.8722225714722042E-2</v>
      </c>
      <c r="G64" s="28">
        <f t="shared" si="14"/>
        <v>60.421985368896415</v>
      </c>
      <c r="H64" s="28">
        <f>G64*'Forecast inputs Tab10.1.5.1'!V9</f>
        <v>47.78884319299987</v>
      </c>
      <c r="I64" s="28">
        <f t="shared" si="15"/>
        <v>26.646030398664859</v>
      </c>
      <c r="J64" s="28">
        <f>I64*'Forecast inputs Tab10.1.5.1'!W9</f>
        <v>20.074203187692419</v>
      </c>
      <c r="K64" s="28">
        <f t="shared" si="16"/>
        <v>67.863046380692282</v>
      </c>
      <c r="L64" s="28">
        <f t="shared" si="13"/>
        <v>30.382234957984902</v>
      </c>
      <c r="M64" s="28">
        <f>L64*'Forecast inputs Tab10.1.5.1'!Z9</f>
        <v>22.93047533654482</v>
      </c>
      <c r="N64" s="19">
        <f t="shared" si="17"/>
        <v>1254.29576847455</v>
      </c>
      <c r="O64" s="19">
        <f>N64*'Forecast inputs Tab10.1.5.1'!R9</f>
        <v>716.74473957094915</v>
      </c>
      <c r="P64" s="19">
        <f>N64*'Forecast inputs Tab10.1.5.1'!S9</f>
        <v>376.24570845563886</v>
      </c>
      <c r="Q64" s="19">
        <f>P64*'Forecast inputs Tab10.1.5.1'!R9</f>
        <v>214.99883767422264</v>
      </c>
    </row>
    <row r="65" spans="1:17" ht="12" customHeight="1" x14ac:dyDescent="0.35">
      <c r="A65" s="10">
        <f>D65+F65+E65+'Forecast inputs Tab10.1.5.1'!AA10</f>
        <v>0.40189052833029426</v>
      </c>
      <c r="C65" s="18">
        <v>6</v>
      </c>
      <c r="D65" s="17">
        <f>$G$54*'Forecast inputs Tab10.1.5.1'!T10</f>
        <v>0.10673990277416384</v>
      </c>
      <c r="E65" s="17">
        <f>$G$55*'Forecast inputs Tab10.1.5.1'!U10</f>
        <v>1.5681039440440032E-2</v>
      </c>
      <c r="F65" s="17">
        <f>$F$56*'Forecast inputs Tab10.1.5.1'!Y10</f>
        <v>3.9469586115690396E-2</v>
      </c>
      <c r="G65" s="28">
        <f t="shared" si="14"/>
        <v>318.6521083471597</v>
      </c>
      <c r="H65" s="28">
        <f>G65*'Forecast inputs Tab10.1.5.1'!V10</f>
        <v>319.77129626150906</v>
      </c>
      <c r="I65" s="28">
        <f t="shared" si="15"/>
        <v>46.812823966527404</v>
      </c>
      <c r="J65" s="28">
        <f>I65*'Forecast inputs Tab10.1.5.1'!W10</f>
        <v>45.337322786729409</v>
      </c>
      <c r="K65" s="28">
        <f t="shared" si="16"/>
        <v>365.10861904823849</v>
      </c>
      <c r="L65" s="28">
        <f t="shared" si="13"/>
        <v>117.82910143701928</v>
      </c>
      <c r="M65" s="28">
        <f>L65*'Forecast inputs Tab10.1.5.1'!Z10</f>
        <v>117.48869316296772</v>
      </c>
      <c r="N65" s="19">
        <f t="shared" si="17"/>
        <v>3625.2720876151197</v>
      </c>
      <c r="O65" s="19">
        <f>N65*'Forecast inputs Tab10.1.5.1'!R10</f>
        <v>2930.4560645748934</v>
      </c>
      <c r="P65" s="19">
        <f>N65*'Forecast inputs Tab10.1.5.1'!S10</f>
        <v>2102.2910414071698</v>
      </c>
      <c r="Q65" s="19">
        <f>P65*'Forecast inputs Tab10.1.5.1'!R10</f>
        <v>1699.3680427021129</v>
      </c>
    </row>
    <row r="66" spans="1:17" ht="12" customHeight="1" x14ac:dyDescent="0.35">
      <c r="A66" s="10">
        <f>D66+F66+E66+'Forecast inputs Tab10.1.5.1'!AA11</f>
        <v>0.4288212337319014</v>
      </c>
      <c r="C66" s="18">
        <v>7</v>
      </c>
      <c r="D66" s="17">
        <f>$G$54*'Forecast inputs Tab10.1.5.1'!T11</f>
        <v>0.13552181479377384</v>
      </c>
      <c r="E66" s="17">
        <f>$G$55*'Forecast inputs Tab10.1.5.1'!U11</f>
        <v>6.3585592323836719E-3</v>
      </c>
      <c r="F66" s="17">
        <f>$F$56*'Forecast inputs Tab10.1.5.1'!Y11</f>
        <v>4.6940859705743861E-2</v>
      </c>
      <c r="G66" s="28">
        <f t="shared" si="14"/>
        <v>71.51191518957252</v>
      </c>
      <c r="H66" s="28">
        <f>G66*'Forecast inputs Tab10.1.5.1'!V11</f>
        <v>88.661289755314513</v>
      </c>
      <c r="I66" s="28">
        <f t="shared" si="15"/>
        <v>3.3552734609261226</v>
      </c>
      <c r="J66" s="28">
        <f>I66*'Forecast inputs Tab10.1.5.1'!W11</f>
        <v>4.0999887111532471</v>
      </c>
      <c r="K66" s="28">
        <f t="shared" si="16"/>
        <v>92.761278466467758</v>
      </c>
      <c r="L66" s="28">
        <f t="shared" si="13"/>
        <v>24.769671091779074</v>
      </c>
      <c r="M66" s="28">
        <f>L66*'Forecast inputs Tab10.1.5.1'!Z11</f>
        <v>31.10897301429809</v>
      </c>
      <c r="N66" s="19">
        <f t="shared" si="17"/>
        <v>648.87953110271962</v>
      </c>
      <c r="O66" s="19">
        <f>N66*'Forecast inputs Tab10.1.5.1'!R11</f>
        <v>696.44240073254889</v>
      </c>
      <c r="P66" s="19">
        <f>N66*'Forecast inputs Tab10.1.5.1'!S11</f>
        <v>517.42112070341966</v>
      </c>
      <c r="Q66" s="19">
        <f>P66*'Forecast inputs Tab10.1.5.1'!R11</f>
        <v>555.34808885098028</v>
      </c>
    </row>
    <row r="67" spans="1:17" ht="12" customHeight="1" x14ac:dyDescent="0.35">
      <c r="A67" s="10">
        <f>D67+F67+E67+'Forecast inputs Tab10.1.5.1'!AA12</f>
        <v>0.43738914761697706</v>
      </c>
      <c r="C67" s="18">
        <v>8</v>
      </c>
      <c r="D67" s="17">
        <f>$G$54*'Forecast inputs Tab10.1.5.1'!T12</f>
        <v>0.1444360882136172</v>
      </c>
      <c r="E67" s="17">
        <f>$G$55*'Forecast inputs Tab10.1.5.1'!U12</f>
        <v>2.1193244048787149E-3</v>
      </c>
      <c r="F67" s="17">
        <f>$F$56*'Forecast inputs Tab10.1.5.1'!Y12</f>
        <v>5.0833734998481143E-2</v>
      </c>
      <c r="G67" s="28">
        <f t="shared" si="14"/>
        <v>278.80899131179098</v>
      </c>
      <c r="H67" s="28">
        <f>G67*'Forecast inputs Tab10.1.5.1'!V12</f>
        <v>421.47063865608828</v>
      </c>
      <c r="I67" s="28">
        <f t="shared" si="15"/>
        <v>4.0909907412667543</v>
      </c>
      <c r="J67" s="28">
        <f>I67*'Forecast inputs Tab10.1.5.1'!W12</f>
        <v>6.1625435996600988</v>
      </c>
      <c r="K67" s="28">
        <f t="shared" si="16"/>
        <v>427.63318225574841</v>
      </c>
      <c r="L67" s="28">
        <f t="shared" si="13"/>
        <v>98.12577005392211</v>
      </c>
      <c r="M67" s="28">
        <f>L67*'Forecast inputs Tab10.1.5.1'!Z12</f>
        <v>150.24723533346392</v>
      </c>
      <c r="N67" s="19">
        <f t="shared" si="17"/>
        <v>2383.1564268494076</v>
      </c>
      <c r="O67" s="19">
        <f>N67*'Forecast inputs Tab10.1.5.1'!R12</f>
        <v>3238.7572472168818</v>
      </c>
      <c r="P67" s="19">
        <f>N67*'Forecast inputs Tab10.1.5.1'!S12</f>
        <v>2177.3557482316933</v>
      </c>
      <c r="Q67" s="19">
        <f>P67*'Forecast inputs Tab10.1.5.1'!R12</f>
        <v>2959.0700089618354</v>
      </c>
    </row>
    <row r="68" spans="1:17" ht="12" customHeight="1" x14ac:dyDescent="0.35">
      <c r="A68" s="10">
        <f>D68+F68+E68+'Forecast inputs Tab10.1.5.1'!AA13</f>
        <v>0.43834933194324577</v>
      </c>
      <c r="C68" s="18">
        <v>9</v>
      </c>
      <c r="D68" s="17">
        <f>$G$54*'Forecast inputs Tab10.1.5.1'!T13</f>
        <v>0.14530941304804126</v>
      </c>
      <c r="E68" s="17">
        <f>$G$55*'Forecast inputs Tab10.1.5.1'!U13</f>
        <v>6.7543358353547181E-4</v>
      </c>
      <c r="F68" s="17">
        <f>$F$56*'Forecast inputs Tab10.1.5.1'!Y13</f>
        <v>5.2364485311669019E-2</v>
      </c>
      <c r="G68" s="28">
        <f t="shared" si="14"/>
        <v>136.95795780243662</v>
      </c>
      <c r="H68" s="28">
        <f>G68*'Forecast inputs Tab10.1.5.1'!V13</f>
        <v>247.32334990162016</v>
      </c>
      <c r="I68" s="28">
        <f t="shared" si="15"/>
        <v>0.63661398316718798</v>
      </c>
      <c r="J68" s="28">
        <f>I68*'Forecast inputs Tab10.1.5.1'!W13</f>
        <v>1.1502518328526417</v>
      </c>
      <c r="K68" s="28">
        <f t="shared" si="16"/>
        <v>248.47360173447279</v>
      </c>
      <c r="L68" s="28">
        <f t="shared" si="13"/>
        <v>49.354909769615581</v>
      </c>
      <c r="M68" s="28">
        <f>L68*'Forecast inputs Tab10.1.5.1'!Z13</f>
        <v>89.966597273543783</v>
      </c>
      <c r="N68" s="19">
        <f t="shared" si="17"/>
        <v>1164.1484094365092</v>
      </c>
      <c r="O68" s="19">
        <f>N68*'Forecast inputs Tab10.1.5.1'!R13</f>
        <v>1931.0078911846208</v>
      </c>
      <c r="P68" s="19">
        <f>N68*'Forecast inputs Tab10.1.5.1'!S13</f>
        <v>1122.7544072851251</v>
      </c>
      <c r="Q68" s="19">
        <f>P68*'Forecast inputs Tab10.1.5.1'!R13</f>
        <v>1862.3464179960556</v>
      </c>
    </row>
    <row r="69" spans="1:17" ht="12" customHeight="1" x14ac:dyDescent="0.35">
      <c r="A69" s="10">
        <f>D69+F69+E69+'Forecast inputs Tab10.1.5.1'!AA14</f>
        <v>0.43676126646174679</v>
      </c>
      <c r="C69" s="18">
        <v>10</v>
      </c>
      <c r="D69" s="17">
        <f>$G$54*'Forecast inputs Tab10.1.5.1'!T14</f>
        <v>0.14371325555075373</v>
      </c>
      <c r="E69" s="17">
        <f>$G$55*'Forecast inputs Tab10.1.5.1'!U14</f>
        <v>2.2373139894077092E-4</v>
      </c>
      <c r="F69" s="17">
        <f>$F$56*'Forecast inputs Tab10.1.5.1'!Y14</f>
        <v>5.2824279512052284E-2</v>
      </c>
      <c r="G69" s="28">
        <f t="shared" si="14"/>
        <v>25.541515761968313</v>
      </c>
      <c r="H69" s="28">
        <f>G69*'Forecast inputs Tab10.1.5.1'!V14</f>
        <v>53.863212205347573</v>
      </c>
      <c r="I69" s="28">
        <f t="shared" si="15"/>
        <v>3.9762783402222848E-2</v>
      </c>
      <c r="J69" s="28">
        <f>I69*'Forecast inputs Tab10.1.5.1'!W14</f>
        <v>8.403738110627057E-2</v>
      </c>
      <c r="K69" s="28">
        <f t="shared" si="16"/>
        <v>53.947249586453843</v>
      </c>
      <c r="L69" s="28">
        <f t="shared" si="13"/>
        <v>9.3882235330422645</v>
      </c>
      <c r="M69" s="28">
        <f>L69*'Forecast inputs Tab10.1.5.1'!Z14</f>
        <v>19.95879993783587</v>
      </c>
      <c r="N69" s="19">
        <f t="shared" si="17"/>
        <v>219.35366219315355</v>
      </c>
      <c r="O69" s="19">
        <f>N69*'Forecast inputs Tab10.1.5.1'!R14</f>
        <v>431.32826719012945</v>
      </c>
      <c r="P69" s="19">
        <f>N69*'Forecast inputs Tab10.1.5.1'!S14</f>
        <v>216.06619071039748</v>
      </c>
      <c r="Q69" s="19">
        <f>P69*'Forecast inputs Tab10.1.5.1'!R14</f>
        <v>424.86391476529718</v>
      </c>
    </row>
    <row r="70" spans="1:17" ht="12" customHeight="1" x14ac:dyDescent="0.35">
      <c r="A70" s="10">
        <f>D70+F70+E70+'Forecast inputs Tab10.1.5.1'!AA15</f>
        <v>0.43434222145584295</v>
      </c>
      <c r="C70" s="18">
        <v>11</v>
      </c>
      <c r="D70" s="17">
        <f>$G$54*'Forecast inputs Tab10.1.5.1'!T15</f>
        <v>0.14135726875396915</v>
      </c>
      <c r="E70" s="17">
        <f>$G$55*'Forecast inputs Tab10.1.5.1'!U15</f>
        <v>8.0232405723458004E-5</v>
      </c>
      <c r="F70" s="17">
        <f>$F$56*'Forecast inputs Tab10.1.5.1'!Y15</f>
        <v>5.2904720296150357E-2</v>
      </c>
      <c r="G70" s="28">
        <f t="shared" si="14"/>
        <v>37.104180158549291</v>
      </c>
      <c r="H70" s="28">
        <f>G70*'Forecast inputs Tab10.1.5.1'!V15</f>
        <v>89.530353911366518</v>
      </c>
      <c r="I70" s="28">
        <f t="shared" si="15"/>
        <v>2.1059812931858293E-2</v>
      </c>
      <c r="J70" s="28">
        <f>I70*'Forecast inputs Tab10.1.5.1'!W15</f>
        <v>5.0971831820464567E-2</v>
      </c>
      <c r="K70" s="28">
        <f t="shared" si="16"/>
        <v>89.58132574318698</v>
      </c>
      <c r="L70" s="28">
        <f t="shared" si="13"/>
        <v>13.886702045174482</v>
      </c>
      <c r="M70" s="28">
        <f>L70*'Forecast inputs Tab10.1.5.1'!Z15</f>
        <v>33.788984549298107</v>
      </c>
      <c r="N70" s="19">
        <f t="shared" si="17"/>
        <v>323.60294675621321</v>
      </c>
      <c r="O70" s="19">
        <f>N70*'Forecast inputs Tab10.1.5.1'!R15</f>
        <v>736.74359285040305</v>
      </c>
      <c r="P70" s="19">
        <f>N70*'Forecast inputs Tab10.1.5.1'!S15</f>
        <v>321.44387865241913</v>
      </c>
      <c r="Q70" s="19">
        <f>P70*'Forecast inputs Tab10.1.5.1'!R15</f>
        <v>731.82806408917611</v>
      </c>
    </row>
    <row r="71" spans="1:17" ht="12" customHeight="1" x14ac:dyDescent="0.35">
      <c r="A71" s="10">
        <f>D71+F71+E71+'Forecast inputs Tab10.1.5.1'!AA16</f>
        <v>0.43168097363422508</v>
      </c>
      <c r="C71" s="18">
        <v>12</v>
      </c>
      <c r="D71" s="17">
        <f>$G$54*'Forecast inputs Tab10.1.5.1'!T16</f>
        <v>0.13878155443956339</v>
      </c>
      <c r="E71" s="17">
        <f>$G$55*'Forecast inputs Tab10.1.5.1'!U16</f>
        <v>3.1652257239612764E-5</v>
      </c>
      <c r="F71" s="17">
        <f>$F$56*'Forecast inputs Tab10.1.5.1'!Y16</f>
        <v>5.2867766937422074E-2</v>
      </c>
      <c r="G71" s="28">
        <f t="shared" si="14"/>
        <v>5.4630343566465323</v>
      </c>
      <c r="H71" s="28">
        <f>G71*'Forecast inputs Tab10.1.5.1'!V16</f>
        <v>14.823678522414621</v>
      </c>
      <c r="I71" s="28">
        <f t="shared" si="15"/>
        <v>1.2459679491536504E-3</v>
      </c>
      <c r="J71" s="28">
        <f>I71*'Forecast inputs Tab10.1.5.1'!W16</f>
        <v>3.3930466887583722E-3</v>
      </c>
      <c r="K71" s="28">
        <f t="shared" si="16"/>
        <v>14.82707156910338</v>
      </c>
      <c r="L71" s="28">
        <f t="shared" si="13"/>
        <v>2.0811009669450926</v>
      </c>
      <c r="M71" s="28">
        <f>L71*'Forecast inputs Tab10.1.5.1'!Z16</f>
        <v>5.699261486056491</v>
      </c>
      <c r="N71" s="19">
        <f t="shared" si="17"/>
        <v>48.470070323760645</v>
      </c>
      <c r="O71" s="19">
        <f>N71*'Forecast inputs Tab10.1.5.1'!R16</f>
        <v>125.31209631153459</v>
      </c>
      <c r="P71" s="19">
        <f>N71*'Forecast inputs Tab10.1.5.1'!S16</f>
        <v>48.316336950463089</v>
      </c>
      <c r="Q71" s="19">
        <f>P71*'Forecast inputs Tab10.1.5.1'!R16</f>
        <v>124.91464173487975</v>
      </c>
    </row>
    <row r="72" spans="1:17" ht="12" customHeight="1" x14ac:dyDescent="0.35">
      <c r="A72" s="10">
        <f>D72+F72+E72+'Forecast inputs Tab10.1.5.1'!AA17</f>
        <v>0.42901640857447526</v>
      </c>
      <c r="C72" s="18">
        <v>13</v>
      </c>
      <c r="D72" s="17">
        <f>$G$54*'Forecast inputs Tab10.1.5.1'!T17</f>
        <v>0.13620545518545585</v>
      </c>
      <c r="E72" s="17">
        <f>$G$55*'Forecast inputs Tab10.1.5.1'!U17</f>
        <v>1.3771383173870931E-5</v>
      </c>
      <c r="F72" s="17">
        <f>$F$56*'Forecast inputs Tab10.1.5.1'!Y17</f>
        <v>5.279718200584553E-2</v>
      </c>
      <c r="G72" s="28">
        <f t="shared" si="14"/>
        <v>17.243812465227354</v>
      </c>
      <c r="H72" s="28">
        <f>G72*'Forecast inputs Tab10.1.5.1'!V17</f>
        <v>51.854273853937407</v>
      </c>
      <c r="I72" s="28">
        <f t="shared" si="15"/>
        <v>1.7434775172086882E-3</v>
      </c>
      <c r="J72" s="28">
        <f>I72*'Forecast inputs Tab10.1.5.1'!W17</f>
        <v>5.2632598516953377E-3</v>
      </c>
      <c r="K72" s="28">
        <f t="shared" si="16"/>
        <v>51.859537113789102</v>
      </c>
      <c r="L72" s="28">
        <f t="shared" si="13"/>
        <v>6.6842014804888121</v>
      </c>
      <c r="M72" s="28">
        <f>L72*'Forecast inputs Tab10.1.5.1'!Z17</f>
        <v>20.306069361606575</v>
      </c>
      <c r="N72" s="19">
        <f t="shared" si="17"/>
        <v>155.69441155268461</v>
      </c>
      <c r="O72" s="19">
        <f>N72*'Forecast inputs Tab10.1.5.1'!R17</f>
        <v>449.76845914927981</v>
      </c>
      <c r="P72" s="19">
        <f>N72*'Forecast inputs Tab10.1.5.1'!S17</f>
        <v>155.44271693246262</v>
      </c>
      <c r="Q72" s="19">
        <f>P72*'Forecast inputs Tab10.1.5.1'!R17</f>
        <v>449.04136624732871</v>
      </c>
    </row>
    <row r="73" spans="1:17" ht="12" customHeight="1" x14ac:dyDescent="0.35">
      <c r="A73" s="10">
        <f>D73+F73+E73+'Forecast inputs Tab10.1.5.1'!AA18</f>
        <v>0.42645914990325906</v>
      </c>
      <c r="C73" s="18">
        <v>14</v>
      </c>
      <c r="D73" s="17">
        <f>$G$54*'Forecast inputs Tab10.1.5.1'!T18</f>
        <v>0.13373406928528073</v>
      </c>
      <c r="E73" s="17">
        <f>$G$55*'Forecast inputs Tab10.1.5.1'!U18</f>
        <v>6.6439346486426866E-6</v>
      </c>
      <c r="F73" s="17">
        <f>$F$56*'Forecast inputs Tab10.1.5.1'!Y18</f>
        <v>5.2718436683329685E-2</v>
      </c>
      <c r="G73" s="28">
        <f t="shared" si="14"/>
        <v>12.180206533208098</v>
      </c>
      <c r="H73" s="28">
        <f>G73*'Forecast inputs Tab10.1.5.1'!V18</f>
        <v>40.091886906189465</v>
      </c>
      <c r="I73" s="28">
        <f t="shared" si="15"/>
        <v>6.0511503647569143E-4</v>
      </c>
      <c r="J73" s="28">
        <f>I73*'Forecast inputs Tab10.1.5.1'!W18</f>
        <v>1.9997106637618593E-3</v>
      </c>
      <c r="K73" s="28">
        <f t="shared" si="16"/>
        <v>40.093886616853226</v>
      </c>
      <c r="L73" s="28">
        <f t="shared" si="13"/>
        <v>4.8014799096634082</v>
      </c>
      <c r="M73" s="28">
        <f>L73*'Forecast inputs Tab10.1.5.1'!Z18</f>
        <v>15.981005657328204</v>
      </c>
      <c r="N73" s="19">
        <f t="shared" si="17"/>
        <v>111.87447068498091</v>
      </c>
      <c r="O73" s="19">
        <f>N73*'Forecast inputs Tab10.1.5.1'!R18</f>
        <v>356.23180829982306</v>
      </c>
      <c r="P73" s="19">
        <f>N73*'Forecast inputs Tab10.1.5.1'!S18</f>
        <v>111.7757437597389</v>
      </c>
      <c r="Q73" s="19">
        <f>P73*'Forecast inputs Tab10.1.5.1'!R18</f>
        <v>355.91744103719822</v>
      </c>
    </row>
    <row r="74" spans="1:17" ht="12" customHeight="1" x14ac:dyDescent="0.35">
      <c r="A74" s="10">
        <f>D74+F74+E74+'Forecast inputs Tab10.1.5.1'!AA19</f>
        <v>0.42406491390138873</v>
      </c>
      <c r="C74" s="18">
        <v>15</v>
      </c>
      <c r="D74" s="17">
        <f>$G$54*'Forecast inputs Tab10.1.5.1'!T19</f>
        <v>0.13142102082004281</v>
      </c>
      <c r="E74" s="17">
        <f>$G$55*'Forecast inputs Tab10.1.5.1'!U19</f>
        <v>3.4837357881384615E-6</v>
      </c>
      <c r="F74" s="17">
        <f>$F$56*'Forecast inputs Tab10.1.5.1'!Y19</f>
        <v>5.2640409345557769E-2</v>
      </c>
      <c r="G74" s="28">
        <f t="shared" si="14"/>
        <v>13.973720795087846</v>
      </c>
      <c r="H74" s="28">
        <f>G74*'Forecast inputs Tab10.1.5.1'!V19</f>
        <v>49.815683947858183</v>
      </c>
      <c r="I74" s="28">
        <f t="shared" si="15"/>
        <v>3.7041830084368012E-4</v>
      </c>
      <c r="J74" s="28">
        <f>I74*'Forecast inputs Tab10.1.5.1'!W19</f>
        <v>1.3260752919223243E-3</v>
      </c>
      <c r="K74" s="28">
        <f t="shared" si="16"/>
        <v>49.817010023150104</v>
      </c>
      <c r="L74" s="28">
        <f t="shared" si="13"/>
        <v>5.5971440348283661</v>
      </c>
      <c r="M74" s="28">
        <f>L74*'Forecast inputs Tab10.1.5.1'!Z19</f>
        <v>20.193712077495871</v>
      </c>
      <c r="N74" s="19">
        <f t="shared" si="17"/>
        <v>130.46152855735613</v>
      </c>
      <c r="O74" s="19">
        <f>N74*'Forecast inputs Tab10.1.5.1'!R19</f>
        <v>452.63366409917592</v>
      </c>
      <c r="P74" s="19">
        <f>N74*'Forecast inputs Tab10.1.5.1'!S19</f>
        <v>130.39459589861991</v>
      </c>
      <c r="Q74" s="19">
        <f>P74*'Forecast inputs Tab10.1.5.1'!R19</f>
        <v>452.40144257834379</v>
      </c>
    </row>
    <row r="75" spans="1:17" ht="12" customHeight="1" x14ac:dyDescent="0.35">
      <c r="A75" s="10">
        <f>D75+F75+E75+'Forecast inputs Tab10.1.5.1'!AA20</f>
        <v>0.42185736496018628</v>
      </c>
      <c r="C75" s="23" t="s">
        <v>1435</v>
      </c>
      <c r="D75" s="17">
        <f>$G$54*'Forecast inputs Tab10.1.5.1'!T20</f>
        <v>0.1292896747753591</v>
      </c>
      <c r="E75" s="17">
        <f>$G$55*'Forecast inputs Tab10.1.5.1'!U20</f>
        <v>1.9951698074626869E-6</v>
      </c>
      <c r="F75" s="17">
        <f>$F$56*'Forecast inputs Tab10.1.5.1'!Y20</f>
        <v>5.2565695015019724E-2</v>
      </c>
      <c r="G75" s="28">
        <f t="shared" si="14"/>
        <v>22.17108041324655</v>
      </c>
      <c r="H75" s="28">
        <f>G75*'Forecast inputs Tab10.1.5.1'!V20</f>
        <v>91.753241473156265</v>
      </c>
      <c r="I75" s="28">
        <f t="shared" si="15"/>
        <v>3.4213923359460323E-4</v>
      </c>
      <c r="J75" s="28">
        <f>I75*'Forecast inputs Tab10.1.5.1'!W20</f>
        <v>1.6661348137255426E-3</v>
      </c>
      <c r="K75" s="28">
        <f t="shared" si="16"/>
        <v>91.754907607969997</v>
      </c>
      <c r="L75" s="30">
        <f t="shared" si="13"/>
        <v>9.0141633752358441</v>
      </c>
      <c r="M75" s="28">
        <f>L75*'Forecast inputs Tab10.1.5.1'!Z20</f>
        <v>34.930784495376422</v>
      </c>
      <c r="N75" s="19">
        <f>N49*EXP(-A49)+N50*EXP(-A50)</f>
        <v>210.19025644689407</v>
      </c>
      <c r="O75" s="19">
        <f>N75*'Forecast inputs Tab10.1.5.1'!R20</f>
        <v>866.23708744311159</v>
      </c>
      <c r="P75" s="19">
        <f>N75*'Forecast inputs Tab10.1.5.1'!S20</f>
        <v>210.12399341865026</v>
      </c>
      <c r="Q75" s="19">
        <f>P75*'Forecast inputs Tab10.1.5.1'!R20</f>
        <v>865.96400393504905</v>
      </c>
    </row>
    <row r="76" spans="1:17" ht="12" customHeight="1" x14ac:dyDescent="0.35">
      <c r="A76" t="s">
        <v>1445</v>
      </c>
      <c r="C76" s="31" t="s">
        <v>1444</v>
      </c>
      <c r="D76" s="133">
        <f>AVERAGE(D63:D73)</f>
        <v>0.11833320667264159</v>
      </c>
      <c r="E76" s="133">
        <f>AVERAGE(E63:E73)</f>
        <v>6.4084936318906435E-3</v>
      </c>
      <c r="F76" s="133">
        <f>AVERAGE(F63:F74)</f>
        <v>4.6001570591393738E-2</v>
      </c>
      <c r="G76" s="32">
        <f>SUM(G59:G75)</f>
        <v>1075.3675733394439</v>
      </c>
      <c r="H76" s="32">
        <f t="shared" ref="H76" si="18">SUM(H59:H75)</f>
        <v>1555.825689938169</v>
      </c>
      <c r="I76" s="32">
        <f>SUM(I59:I75)</f>
        <v>172.5746107850577</v>
      </c>
      <c r="J76" s="32">
        <f t="shared" ref="J76:Q76" si="19">SUM(J59:J75)</f>
        <v>121.98060457485578</v>
      </c>
      <c r="K76" s="32">
        <f t="shared" si="19"/>
        <v>1677.8062945130246</v>
      </c>
      <c r="L76" s="32">
        <f t="shared" si="19"/>
        <v>465.52297661467372</v>
      </c>
      <c r="M76" s="32">
        <f t="shared" si="19"/>
        <v>602.07043328486543</v>
      </c>
      <c r="N76" s="32">
        <f t="shared" si="19"/>
        <v>40259.088612206891</v>
      </c>
      <c r="O76" s="32">
        <f t="shared" si="19"/>
        <v>15891.500902326272</v>
      </c>
      <c r="P76" s="32">
        <f t="shared" si="19"/>
        <v>7815.4003794604678</v>
      </c>
      <c r="Q76" s="32">
        <f t="shared" si="19"/>
        <v>10816.550177530429</v>
      </c>
    </row>
    <row r="78" spans="1:17" x14ac:dyDescent="0.35">
      <c r="C78" s="15" t="s">
        <v>1437</v>
      </c>
      <c r="D78" s="15" t="s">
        <v>1691</v>
      </c>
      <c r="G78" s="15">
        <f>G53+1</f>
        <v>2023</v>
      </c>
    </row>
    <row r="79" spans="1:17" x14ac:dyDescent="0.35">
      <c r="D79" s="24" t="s">
        <v>1599</v>
      </c>
      <c r="E79" s="24"/>
      <c r="F79" s="24"/>
      <c r="G79" s="18">
        <f>G54</f>
        <v>1.5604552043166218</v>
      </c>
      <c r="H79" s="24" t="s">
        <v>1598</v>
      </c>
      <c r="I79" s="25">
        <f>AVERAGE(D88:D99)</f>
        <v>0.11942385785159169</v>
      </c>
      <c r="J79" s="15" t="s">
        <v>1516</v>
      </c>
      <c r="K79" s="25">
        <f>I79+I81+I80</f>
        <v>0.17130017125020086</v>
      </c>
    </row>
    <row r="80" spans="1:17" x14ac:dyDescent="0.35">
      <c r="D80" s="24" t="s">
        <v>1600</v>
      </c>
      <c r="E80" s="24"/>
      <c r="F80" s="24"/>
      <c r="G80" s="18">
        <f>G55</f>
        <v>1.5604552043166218</v>
      </c>
      <c r="H80" s="24" t="s">
        <v>1598</v>
      </c>
      <c r="I80" s="25">
        <f>AVERAGE(E88:E99)</f>
        <v>5.8747428072154348E-3</v>
      </c>
      <c r="K80" s="25"/>
    </row>
    <row r="81" spans="1:17" x14ac:dyDescent="0.35">
      <c r="D81" s="24" t="s">
        <v>1438</v>
      </c>
      <c r="E81" s="24"/>
      <c r="F81" s="134">
        <f>F56</f>
        <v>2.228250504735716</v>
      </c>
      <c r="G81" s="18">
        <f>I81/$I$5</f>
        <v>1.5604552043166215</v>
      </c>
      <c r="H81" s="24" t="s">
        <v>1598</v>
      </c>
      <c r="I81" s="25">
        <f>AVERAGE(F88:F99)</f>
        <v>4.6001570591393738E-2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0.24040788322005607</v>
      </c>
      <c r="C85" s="18">
        <v>1</v>
      </c>
      <c r="D85" s="17">
        <f>$G$79*'Forecast inputs Tab10.1.5.1'!T5</f>
        <v>1.5246531820745502E-5</v>
      </c>
      <c r="E85" s="17">
        <f>$G$80*'Forecast inputs Tab10.1.5.1'!U5</f>
        <v>2.6143037633002939E-5</v>
      </c>
      <c r="F85" s="17">
        <f>$F$81*'Forecast inputs Tab10.1.5.1'!Y5</f>
        <v>3.6649365060233911E-4</v>
      </c>
      <c r="G85" s="28">
        <f t="shared" ref="G85:G99" si="21">N85*(D85/A85)*(1-EXP(-A85))</f>
        <v>9.7902403747084504E-2</v>
      </c>
      <c r="H85" s="28">
        <f>G85*'Forecast inputs Tab10.1.5.1'!V5</f>
        <v>1.1625424946044139E-2</v>
      </c>
      <c r="I85" s="28">
        <f t="shared" ref="I85:I100" si="22">N85*(E85/A85)*(1-EXP(-A85))</f>
        <v>0.16787202857760009</v>
      </c>
      <c r="J85" s="28">
        <f>I85*'Forecast inputs Tab10.1.5.1'!W5</f>
        <v>1.9934381726971231E-2</v>
      </c>
      <c r="K85" s="28">
        <f t="shared" ref="K85:K100" si="23">H85+J85</f>
        <v>3.1559806673015368E-2</v>
      </c>
      <c r="L85" s="28">
        <f t="shared" si="20"/>
        <v>2.3533620480948625</v>
      </c>
      <c r="M85" s="28">
        <f>L85*'Forecast inputs Tab10.1.5.1'!Z5</f>
        <v>0.18839204468270437</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0.24363944035245641</v>
      </c>
      <c r="C86" s="18">
        <v>2</v>
      </c>
      <c r="D86" s="17">
        <f>$G$79*'Forecast inputs Tab10.1.5.1'!T6</f>
        <v>5.0920316773651279E-4</v>
      </c>
      <c r="E86" s="17">
        <f>$G$80*'Forecast inputs Tab10.1.5.1'!U6</f>
        <v>8.6547829126358718E-4</v>
      </c>
      <c r="F86" s="17">
        <f>$F$81*'Forecast inputs Tab10.1.5.1'!Y6</f>
        <v>2.2647588934563059E-3</v>
      </c>
      <c r="G86" s="28">
        <f t="shared" si="21"/>
        <v>2.5670369761033931</v>
      </c>
      <c r="H86" s="28">
        <f>G86*'Forecast inputs Tab10.1.5.1'!V6</f>
        <v>0.61115781384547418</v>
      </c>
      <c r="I86" s="28">
        <f t="shared" si="22"/>
        <v>4.3631204918937909</v>
      </c>
      <c r="J86" s="28">
        <f>I86*'Forecast inputs Tab10.1.5.1'!W6</f>
        <v>1.0395190140432231</v>
      </c>
      <c r="K86" s="28">
        <f t="shared" si="23"/>
        <v>1.6506768278886974</v>
      </c>
      <c r="L86" s="28">
        <f t="shared" si="20"/>
        <v>11.417289187936968</v>
      </c>
      <c r="M86" s="28">
        <f>L86*'Forecast inputs Tab10.1.5.1'!Z6</f>
        <v>2.2003513895884002</v>
      </c>
      <c r="N86" s="19">
        <f t="shared" ref="N86:N99" si="24">N60*EXP(-A60)</f>
        <v>5680.3230113067293</v>
      </c>
      <c r="O86" s="19">
        <f>N86*'Forecast inputs Tab10.1.5.1'!R6</f>
        <v>549.42129081642759</v>
      </c>
      <c r="P86" s="19">
        <f>N86*'Forecast inputs Tab10.1.5.1'!S6</f>
        <v>0</v>
      </c>
      <c r="Q86" s="19">
        <f>P86*'Forecast inputs Tab10.1.5.1'!R6</f>
        <v>0</v>
      </c>
    </row>
    <row r="87" spans="1:17" x14ac:dyDescent="0.35">
      <c r="A87" s="10">
        <f>D87+F87+E87+'Forecast inputs Tab10.1.5.1'!AA7</f>
        <v>0.25851615488592117</v>
      </c>
      <c r="C87" s="18">
        <v>3</v>
      </c>
      <c r="D87" s="17">
        <f>$G$79*'Forecast inputs Tab10.1.5.1'!T7</f>
        <v>4.2816704864263172E-3</v>
      </c>
      <c r="E87" s="17">
        <f>$G$80*'Forecast inputs Tab10.1.5.1'!U7</f>
        <v>6.7512481102739198E-3</v>
      </c>
      <c r="F87" s="17">
        <f>$F$81*'Forecast inputs Tab10.1.5.1'!Y7</f>
        <v>7.4832362892209292E-3</v>
      </c>
      <c r="G87" s="28">
        <f t="shared" si="21"/>
        <v>16.797614374137272</v>
      </c>
      <c r="H87" s="28">
        <f>G87*'Forecast inputs Tab10.1.5.1'!V7</f>
        <v>6.4719621720940239</v>
      </c>
      <c r="I87" s="28">
        <f t="shared" si="22"/>
        <v>26.486125604485114</v>
      </c>
      <c r="J87" s="28">
        <f>I87*'Forecast inputs Tab10.1.5.1'!W7</f>
        <v>10.245154244290063</v>
      </c>
      <c r="K87" s="28">
        <f t="shared" si="23"/>
        <v>16.717116416384087</v>
      </c>
      <c r="L87" s="28">
        <f t="shared" si="20"/>
        <v>29.357821405308261</v>
      </c>
      <c r="M87" s="28">
        <f>L87*'Forecast inputs Tab10.1.5.1'!Z7</f>
        <v>10.108338277168713</v>
      </c>
      <c r="N87" s="19">
        <f t="shared" si="24"/>
        <v>4452.0677846119843</v>
      </c>
      <c r="O87" s="19">
        <f>N87*'Forecast inputs Tab10.1.5.1'!R7</f>
        <v>935.51300358051628</v>
      </c>
      <c r="P87" s="19">
        <f>N87*'Forecast inputs Tab10.1.5.1'!S7</f>
        <v>0</v>
      </c>
      <c r="Q87" s="19">
        <f>P87*'Forecast inputs Tab10.1.5.1'!R7</f>
        <v>0</v>
      </c>
    </row>
    <row r="88" spans="1:17" x14ac:dyDescent="0.35">
      <c r="A88" s="10">
        <f>D88+F88+E88+'Forecast inputs Tab10.1.5.1'!AA8</f>
        <v>0.29579381633651808</v>
      </c>
      <c r="C88" s="18">
        <v>4</v>
      </c>
      <c r="D88" s="17">
        <f>$G$79*'Forecast inputs Tab10.1.5.1'!T8</f>
        <v>1.8745771973971308E-2</v>
      </c>
      <c r="E88" s="17">
        <f>$G$80*'Forecast inputs Tab10.1.5.1'!U8</f>
        <v>2.0112883892486041E-2</v>
      </c>
      <c r="F88" s="17">
        <f>$F$81*'Forecast inputs Tab10.1.5.1'!Y8</f>
        <v>1.6935160470060724E-2</v>
      </c>
      <c r="G88" s="28">
        <f t="shared" si="21"/>
        <v>55.796634977188241</v>
      </c>
      <c r="H88" s="28">
        <f>G88*'Forecast inputs Tab10.1.5.1'!V8</f>
        <v>31.939079634249623</v>
      </c>
      <c r="I88" s="28">
        <f t="shared" si="22"/>
        <v>59.865832276517715</v>
      </c>
      <c r="J88" s="28">
        <f>I88*'Forecast inputs Tab10.1.5.1'!W8</f>
        <v>33.656038608837775</v>
      </c>
      <c r="K88" s="28">
        <f t="shared" si="23"/>
        <v>65.595118243087398</v>
      </c>
      <c r="L88" s="28">
        <f t="shared" si="20"/>
        <v>50.407364836194731</v>
      </c>
      <c r="M88" s="28">
        <f>L88*'Forecast inputs Tab10.1.5.1'!Z8</f>
        <v>26.93487295603164</v>
      </c>
      <c r="N88" s="19">
        <f t="shared" si="24"/>
        <v>3438.3761489000158</v>
      </c>
      <c r="O88" s="19">
        <f>N88*'Forecast inputs Tab10.1.5.1'!R8</f>
        <v>1271.7074873037132</v>
      </c>
      <c r="P88" s="19">
        <f>N88*'Forecast inputs Tab10.1.5.1'!S8</f>
        <v>325.32921008802396</v>
      </c>
      <c r="Q88" s="19">
        <f>P88*'Forecast inputs Tab10.1.5.1'!R8</f>
        <v>120.32528565552627</v>
      </c>
    </row>
    <row r="89" spans="1:17" x14ac:dyDescent="0.35">
      <c r="A89" s="10">
        <f>D89+F89+E89+'Forecast inputs Tab10.1.5.1'!AA9</f>
        <v>0.3510330631125359</v>
      </c>
      <c r="C89" s="18">
        <v>5</v>
      </c>
      <c r="D89" s="17">
        <f>$G$79*'Forecast inputs Tab10.1.5.1'!T9</f>
        <v>5.7120679380467124E-2</v>
      </c>
      <c r="E89" s="17">
        <f>$G$80*'Forecast inputs Tab10.1.5.1'!U9</f>
        <v>2.5190158017346781E-2</v>
      </c>
      <c r="F89" s="17">
        <f>$F$81*'Forecast inputs Tab10.1.5.1'!Y9</f>
        <v>2.8722225714722042E-2</v>
      </c>
      <c r="G89" s="28">
        <f t="shared" si="21"/>
        <v>123.38812262130511</v>
      </c>
      <c r="H89" s="28">
        <f>G89*'Forecast inputs Tab10.1.5.1'!V9</f>
        <v>97.589902215685655</v>
      </c>
      <c r="I89" s="28">
        <f t="shared" si="22"/>
        <v>54.41402903476844</v>
      </c>
      <c r="J89" s="28">
        <f>I89*'Forecast inputs Tab10.1.5.1'!W9</f>
        <v>40.993658671186857</v>
      </c>
      <c r="K89" s="28">
        <f t="shared" si="23"/>
        <v>138.5835608868725</v>
      </c>
      <c r="L89" s="28">
        <f t="shared" si="20"/>
        <v>62.043756252255278</v>
      </c>
      <c r="M89" s="28">
        <f>L89*'Forecast inputs Tab10.1.5.1'!Z9</f>
        <v>46.826470287533382</v>
      </c>
      <c r="N89" s="19">
        <f t="shared" si="24"/>
        <v>2561.4054079658031</v>
      </c>
      <c r="O89" s="19">
        <f>N89*'Forecast inputs Tab10.1.5.1'!R9</f>
        <v>1463.6690150847148</v>
      </c>
      <c r="P89" s="19">
        <f>N89*'Forecast inputs Tab10.1.5.1'!S9</f>
        <v>768.33376671138183</v>
      </c>
      <c r="Q89" s="19">
        <f>P89*'Forecast inputs Tab10.1.5.1'!R9</f>
        <v>439.05050097941836</v>
      </c>
    </row>
    <row r="90" spans="1:17" x14ac:dyDescent="0.35">
      <c r="A90" s="10">
        <f>D90+F90+E90+'Forecast inputs Tab10.1.5.1'!AA10</f>
        <v>0.40189052833029426</v>
      </c>
      <c r="C90" s="18">
        <v>6</v>
      </c>
      <c r="D90" s="17">
        <f>$G$79*'Forecast inputs Tab10.1.5.1'!T10</f>
        <v>0.10673990277416384</v>
      </c>
      <c r="E90" s="17">
        <f>$G$80*'Forecast inputs Tab10.1.5.1'!U10</f>
        <v>1.5681039440440032E-2</v>
      </c>
      <c r="F90" s="17">
        <f>$F$81*'Forecast inputs Tab10.1.5.1'!Y10</f>
        <v>3.9469586115690396E-2</v>
      </c>
      <c r="G90" s="28">
        <f t="shared" si="21"/>
        <v>77.611204558721639</v>
      </c>
      <c r="H90" s="28">
        <f>G90*'Forecast inputs Tab10.1.5.1'!V10</f>
        <v>77.883795010455245</v>
      </c>
      <c r="I90" s="28">
        <f t="shared" si="22"/>
        <v>11.401775044523944</v>
      </c>
      <c r="J90" s="28">
        <f>I90*'Forecast inputs Tab10.1.5.1'!W10</f>
        <v>11.042400601699995</v>
      </c>
      <c r="K90" s="28">
        <f t="shared" si="23"/>
        <v>88.92619561215524</v>
      </c>
      <c r="L90" s="28">
        <f t="shared" si="20"/>
        <v>28.698565787099326</v>
      </c>
      <c r="M90" s="28">
        <f>L90*'Forecast inputs Tab10.1.5.1'!Z10</f>
        <v>28.615655630540395</v>
      </c>
      <c r="N90" s="19">
        <f t="shared" si="24"/>
        <v>882.97464916311708</v>
      </c>
      <c r="O90" s="19">
        <f>N90*'Forecast inputs Tab10.1.5.1'!R10</f>
        <v>713.74461087916325</v>
      </c>
      <c r="P90" s="19">
        <f>N90*'Forecast inputs Tab10.1.5.1'!S10</f>
        <v>512.03596581530087</v>
      </c>
      <c r="Q90" s="19">
        <f>P90*'Forecast inputs Tab10.1.5.1'!R10</f>
        <v>413.89966464310612</v>
      </c>
    </row>
    <row r="91" spans="1:17" x14ac:dyDescent="0.35">
      <c r="A91" s="10">
        <f>D91+F91+E91+'Forecast inputs Tab10.1.5.1'!AA11</f>
        <v>0.4288212337319014</v>
      </c>
      <c r="C91" s="18">
        <v>7</v>
      </c>
      <c r="D91" s="17">
        <f>$G$79*'Forecast inputs Tab10.1.5.1'!T11</f>
        <v>0.13552181479377384</v>
      </c>
      <c r="E91" s="17">
        <f>$G$80*'Forecast inputs Tab10.1.5.1'!U11</f>
        <v>6.3585592323836719E-3</v>
      </c>
      <c r="F91" s="17">
        <f>$F$81*'Forecast inputs Tab10.1.5.1'!Y11</f>
        <v>4.6940859705743861E-2</v>
      </c>
      <c r="G91" s="28">
        <f t="shared" si="21"/>
        <v>267.31055223318799</v>
      </c>
      <c r="H91" s="28">
        <f>G91*'Forecast inputs Tab10.1.5.1'!V11</f>
        <v>331.41467772709905</v>
      </c>
      <c r="I91" s="28">
        <f t="shared" si="22"/>
        <v>12.541965899751247</v>
      </c>
      <c r="J91" s="28">
        <f>I91*'Forecast inputs Tab10.1.5.1'!W11</f>
        <v>15.325701229268988</v>
      </c>
      <c r="K91" s="28">
        <f t="shared" si="23"/>
        <v>346.74037895636803</v>
      </c>
      <c r="L91" s="28">
        <f t="shared" si="20"/>
        <v>92.588688760825733</v>
      </c>
      <c r="M91" s="28">
        <f>L91*'Forecast inputs Tab10.1.5.1'!Z11</f>
        <v>116.28491187538386</v>
      </c>
      <c r="N91" s="19">
        <f t="shared" si="24"/>
        <v>2425.5027338041696</v>
      </c>
      <c r="O91" s="19">
        <f>N91*'Forecast inputs Tab10.1.5.1'!R11</f>
        <v>2603.292084192015</v>
      </c>
      <c r="P91" s="19">
        <f>N91*'Forecast inputs Tab10.1.5.1'!S11</f>
        <v>1934.1130096389036</v>
      </c>
      <c r="Q91" s="19">
        <f>P91*'Forecast inputs Tab10.1.5.1'!R11</f>
        <v>2075.8834932454351</v>
      </c>
    </row>
    <row r="92" spans="1:17" x14ac:dyDescent="0.35">
      <c r="A92" s="10">
        <f>D92+F92+E92+'Forecast inputs Tab10.1.5.1'!AA12</f>
        <v>0.43738914761697706</v>
      </c>
      <c r="C92" s="18">
        <v>8</v>
      </c>
      <c r="D92" s="17">
        <f>$G$79*'Forecast inputs Tab10.1.5.1'!T12</f>
        <v>0.1444360882136172</v>
      </c>
      <c r="E92" s="17">
        <f>$G$80*'Forecast inputs Tab10.1.5.1'!U12</f>
        <v>2.1193244048787149E-3</v>
      </c>
      <c r="F92" s="17">
        <f>$F$81*'Forecast inputs Tab10.1.5.1'!Y12</f>
        <v>5.0833734998481143E-2</v>
      </c>
      <c r="G92" s="28">
        <f t="shared" si="21"/>
        <v>49.44058541732911</v>
      </c>
      <c r="H92" s="28">
        <f>G92*'Forecast inputs Tab10.1.5.1'!V12</f>
        <v>74.738461673460904</v>
      </c>
      <c r="I92" s="28">
        <f t="shared" si="22"/>
        <v>0.72544639336582184</v>
      </c>
      <c r="J92" s="28">
        <f>I92*'Forecast inputs Tab10.1.5.1'!W12</f>
        <v>1.0927903070611082</v>
      </c>
      <c r="K92" s="28">
        <f t="shared" si="23"/>
        <v>75.831251980522012</v>
      </c>
      <c r="L92" s="28">
        <f t="shared" si="20"/>
        <v>17.400427056410226</v>
      </c>
      <c r="M92" s="28">
        <f>L92*'Forecast inputs Tab10.1.5.1'!Z12</f>
        <v>26.643011895963646</v>
      </c>
      <c r="N92" s="19">
        <f t="shared" si="24"/>
        <v>422.59988937280059</v>
      </c>
      <c r="O92" s="19">
        <f>N92*'Forecast inputs Tab10.1.5.1'!R12</f>
        <v>574.32170165542345</v>
      </c>
      <c r="P92" s="19">
        <f>N92*'Forecast inputs Tab10.1.5.1'!S12</f>
        <v>386.10570752353283</v>
      </c>
      <c r="Q92" s="19">
        <f>P92*'Forecast inputs Tab10.1.5.1'!R12</f>
        <v>524.72537863863158</v>
      </c>
    </row>
    <row r="93" spans="1:17" x14ac:dyDescent="0.35">
      <c r="A93" s="10">
        <f>D93+F93+E93+'Forecast inputs Tab10.1.5.1'!AA13</f>
        <v>0.43834933194324577</v>
      </c>
      <c r="C93" s="18">
        <v>9</v>
      </c>
      <c r="D93" s="17">
        <f>$G$79*'Forecast inputs Tab10.1.5.1'!T13</f>
        <v>0.14530941304804126</v>
      </c>
      <c r="E93" s="17">
        <f>$G$80*'Forecast inputs Tab10.1.5.1'!U13</f>
        <v>6.7543358353547181E-4</v>
      </c>
      <c r="F93" s="17">
        <f>$F$81*'Forecast inputs Tab10.1.5.1'!Y13</f>
        <v>5.2364485311669019E-2</v>
      </c>
      <c r="G93" s="28">
        <f t="shared" si="21"/>
        <v>181.04051605946555</v>
      </c>
      <c r="H93" s="28">
        <f>G93*'Forecast inputs Tab10.1.5.1'!V13</f>
        <v>326.92913663574268</v>
      </c>
      <c r="I93" s="28">
        <f t="shared" si="22"/>
        <v>0.84152046286724891</v>
      </c>
      <c r="J93" s="28">
        <f>I93*'Forecast inputs Tab10.1.5.1'!W13</f>
        <v>1.5204825536197026</v>
      </c>
      <c r="K93" s="28">
        <f t="shared" si="23"/>
        <v>328.44961918936241</v>
      </c>
      <c r="L93" s="28">
        <f t="shared" si="20"/>
        <v>65.240738677257028</v>
      </c>
      <c r="M93" s="28">
        <f>L93*'Forecast inputs Tab10.1.5.1'!Z13</f>
        <v>118.92408049783799</v>
      </c>
      <c r="N93" s="19">
        <f t="shared" si="24"/>
        <v>1538.8520112004912</v>
      </c>
      <c r="O93" s="19">
        <f>N93*'Forecast inputs Tab10.1.5.1'!R13</f>
        <v>2552.5399965385909</v>
      </c>
      <c r="P93" s="19">
        <f>N93*'Forecast inputs Tab10.1.5.1'!S13</f>
        <v>1484.1345516859199</v>
      </c>
      <c r="Q93" s="19">
        <f>P93*'Forecast inputs Tab10.1.5.1'!R13</f>
        <v>2461.7785049179861</v>
      </c>
    </row>
    <row r="94" spans="1:17" x14ac:dyDescent="0.35">
      <c r="A94" s="10">
        <f>D94+F94+E94+'Forecast inputs Tab10.1.5.1'!AA14</f>
        <v>0.43676126646174679</v>
      </c>
      <c r="C94" s="18">
        <v>10</v>
      </c>
      <c r="D94" s="17">
        <f>$G$79*'Forecast inputs Tab10.1.5.1'!T14</f>
        <v>0.14371325555075373</v>
      </c>
      <c r="E94" s="17">
        <f>$G$80*'Forecast inputs Tab10.1.5.1'!U14</f>
        <v>2.2373139894077092E-4</v>
      </c>
      <c r="F94" s="17">
        <f>$F$81*'Forecast inputs Tab10.1.5.1'!Y14</f>
        <v>5.2824279512052284E-2</v>
      </c>
      <c r="G94" s="28">
        <f t="shared" si="21"/>
        <v>87.445492989667812</v>
      </c>
      <c r="H94" s="28">
        <f>G94*'Forecast inputs Tab10.1.5.1'!V14</f>
        <v>184.40938232479962</v>
      </c>
      <c r="I94" s="28">
        <f t="shared" si="22"/>
        <v>0.13613429326798898</v>
      </c>
      <c r="J94" s="28">
        <f>I94*'Forecast inputs Tab10.1.5.1'!W14</f>
        <v>0.28771550948204616</v>
      </c>
      <c r="K94" s="28">
        <f t="shared" si="23"/>
        <v>184.69709783428166</v>
      </c>
      <c r="L94" s="28">
        <f t="shared" si="20"/>
        <v>32.14209535545654</v>
      </c>
      <c r="M94" s="28">
        <f>L94*'Forecast inputs Tab10.1.5.1'!Z14</f>
        <v>68.33216619997927</v>
      </c>
      <c r="N94" s="19">
        <f t="shared" si="24"/>
        <v>750.99259215190693</v>
      </c>
      <c r="O94" s="19">
        <f>N94*'Forecast inputs Tab10.1.5.1'!R14</f>
        <v>1476.7217935038238</v>
      </c>
      <c r="P94" s="19">
        <f>N94*'Forecast inputs Tab10.1.5.1'!S14</f>
        <v>739.7374040425492</v>
      </c>
      <c r="Q94" s="19">
        <f>P94*'Forecast inputs Tab10.1.5.1'!R14</f>
        <v>1454.5900418131071</v>
      </c>
    </row>
    <row r="95" spans="1:17" x14ac:dyDescent="0.35">
      <c r="A95" s="10">
        <f>D95+F95+E95+'Forecast inputs Tab10.1.5.1'!AA15</f>
        <v>0.43434222145584295</v>
      </c>
      <c r="C95" s="18">
        <v>11</v>
      </c>
      <c r="D95" s="17">
        <f>$G$79*'Forecast inputs Tab10.1.5.1'!T15</f>
        <v>0.14135726875396915</v>
      </c>
      <c r="E95" s="17">
        <f>$G$80*'Forecast inputs Tab10.1.5.1'!U15</f>
        <v>8.0232405723458004E-5</v>
      </c>
      <c r="F95" s="17">
        <f>$F$81*'Forecast inputs Tab10.1.5.1'!Y15</f>
        <v>5.2904720296150357E-2</v>
      </c>
      <c r="G95" s="28">
        <f t="shared" si="21"/>
        <v>16.250706769921113</v>
      </c>
      <c r="H95" s="28">
        <f>G95*'Forecast inputs Tab10.1.5.1'!V15</f>
        <v>39.212065115138827</v>
      </c>
      <c r="I95" s="28">
        <f t="shared" si="22"/>
        <v>9.2236735355050257E-3</v>
      </c>
      <c r="J95" s="28">
        <f>I95*'Forecast inputs Tab10.1.5.1'!W15</f>
        <v>2.2324392801581581E-2</v>
      </c>
      <c r="K95" s="28">
        <f t="shared" si="23"/>
        <v>39.234389507940406</v>
      </c>
      <c r="L95" s="28">
        <f t="shared" si="20"/>
        <v>6.0820296250474426</v>
      </c>
      <c r="M95" s="28">
        <f>L95*'Forecast inputs Tab10.1.5.1'!Z15</f>
        <v>14.798733663369191</v>
      </c>
      <c r="N95" s="19">
        <f t="shared" si="24"/>
        <v>141.73003082527143</v>
      </c>
      <c r="O95" s="19">
        <f>N95*'Forecast inputs Tab10.1.5.1'!R15</f>
        <v>322.67534387958722</v>
      </c>
      <c r="P95" s="19">
        <f>N95*'Forecast inputs Tab10.1.5.1'!S15</f>
        <v>140.78441277088726</v>
      </c>
      <c r="Q95" s="19">
        <f>P95*'Forecast inputs Tab10.1.5.1'!R15</f>
        <v>320.52246471135129</v>
      </c>
    </row>
    <row r="96" spans="1:17" x14ac:dyDescent="0.35">
      <c r="A96" s="10">
        <f>D96+F96+E96+'Forecast inputs Tab10.1.5.1'!AA16</f>
        <v>0.43168097363422508</v>
      </c>
      <c r="C96" s="18">
        <v>12</v>
      </c>
      <c r="D96" s="17">
        <f>$G$79*'Forecast inputs Tab10.1.5.1'!T16</f>
        <v>0.13878155443956339</v>
      </c>
      <c r="E96" s="17">
        <f>$G$80*'Forecast inputs Tab10.1.5.1'!U16</f>
        <v>3.1652257239612764E-5</v>
      </c>
      <c r="F96" s="17">
        <f>$F$81*'Forecast inputs Tab10.1.5.1'!Y16</f>
        <v>5.2867766937422074E-2</v>
      </c>
      <c r="G96" s="28">
        <f t="shared" si="21"/>
        <v>23.623286638035399</v>
      </c>
      <c r="H96" s="28">
        <f>G96*'Forecast inputs Tab10.1.5.1'!V16</f>
        <v>64.100641494052226</v>
      </c>
      <c r="I96" s="28">
        <f t="shared" si="22"/>
        <v>5.3878222400068681E-3</v>
      </c>
      <c r="J96" s="28">
        <f>I96*'Forecast inputs Tab10.1.5.1'!W16</f>
        <v>1.4672233281355156E-2</v>
      </c>
      <c r="K96" s="28">
        <f t="shared" si="23"/>
        <v>64.115313727333586</v>
      </c>
      <c r="L96" s="28">
        <f t="shared" si="20"/>
        <v>8.9991095525554758</v>
      </c>
      <c r="M96" s="28">
        <f>L96*'Forecast inputs Tab10.1.5.1'!Z16</f>
        <v>24.644781438437374</v>
      </c>
      <c r="N96" s="19">
        <f t="shared" si="24"/>
        <v>209.59457507911404</v>
      </c>
      <c r="O96" s="19">
        <f>N96*'Forecast inputs Tab10.1.5.1'!R16</f>
        <v>541.87533468078743</v>
      </c>
      <c r="P96" s="19">
        <f>N96*'Forecast inputs Tab10.1.5.1'!S16</f>
        <v>208.92980028434786</v>
      </c>
      <c r="Q96" s="19">
        <f>P96*'Forecast inputs Tab10.1.5.1'!R16</f>
        <v>540.15665916513876</v>
      </c>
    </row>
    <row r="97" spans="1:17" x14ac:dyDescent="0.35">
      <c r="A97" s="10">
        <f>D97+F97+E97+'Forecast inputs Tab10.1.5.1'!AA17</f>
        <v>0.42901640857447526</v>
      </c>
      <c r="C97" s="18">
        <v>13</v>
      </c>
      <c r="D97" s="17">
        <f>$G$79*'Forecast inputs Tab10.1.5.1'!T17</f>
        <v>0.13620545518545585</v>
      </c>
      <c r="E97" s="17">
        <f>$G$80*'Forecast inputs Tab10.1.5.1'!U17</f>
        <v>1.3771383173870931E-5</v>
      </c>
      <c r="F97" s="17">
        <f>$F$81*'Forecast inputs Tab10.1.5.1'!Y17</f>
        <v>5.279718200584553E-2</v>
      </c>
      <c r="G97" s="28">
        <f t="shared" si="21"/>
        <v>3.486239760217599</v>
      </c>
      <c r="H97" s="28">
        <f>G97*'Forecast inputs Tab10.1.5.1'!V17</f>
        <v>10.483553541964653</v>
      </c>
      <c r="I97" s="28">
        <f t="shared" si="22"/>
        <v>3.5248473351210573E-4</v>
      </c>
      <c r="J97" s="28">
        <f>I97*'Forecast inputs Tab10.1.5.1'!W17</f>
        <v>1.0640910065763314E-3</v>
      </c>
      <c r="K97" s="28">
        <f t="shared" si="23"/>
        <v>10.484617632971229</v>
      </c>
      <c r="L97" s="28">
        <f t="shared" si="20"/>
        <v>1.3513675710389488</v>
      </c>
      <c r="M97" s="28">
        <f>L97*'Forecast inputs Tab10.1.5.1'!Z17</f>
        <v>4.1053465714106432</v>
      </c>
      <c r="N97" s="19">
        <f t="shared" si="24"/>
        <v>31.477264618436273</v>
      </c>
      <c r="O97" s="19">
        <f>N97*'Forecast inputs Tab10.1.5.1'!R17</f>
        <v>90.931207257092524</v>
      </c>
      <c r="P97" s="19">
        <f>N97*'Forecast inputs Tab10.1.5.1'!S17</f>
        <v>31.426378667651303</v>
      </c>
      <c r="Q97" s="19">
        <f>P97*'Forecast inputs Tab10.1.5.1'!R17</f>
        <v>90.784208431324416</v>
      </c>
    </row>
    <row r="98" spans="1:17" x14ac:dyDescent="0.35">
      <c r="A98" s="10">
        <f>D98+F98+E98+'Forecast inputs Tab10.1.5.1'!AA18</f>
        <v>0.42645914990325906</v>
      </c>
      <c r="C98" s="18">
        <v>14</v>
      </c>
      <c r="D98" s="17">
        <f>$G$79*'Forecast inputs Tab10.1.5.1'!T18</f>
        <v>0.13373406928528073</v>
      </c>
      <c r="E98" s="17">
        <f>$G$80*'Forecast inputs Tab10.1.5.1'!U18</f>
        <v>6.6439346486426866E-6</v>
      </c>
      <c r="F98" s="17">
        <f>$F$81*'Forecast inputs Tab10.1.5.1'!Y18</f>
        <v>5.2718436683329685E-2</v>
      </c>
      <c r="G98" s="28">
        <f t="shared" si="21"/>
        <v>11.037665397053077</v>
      </c>
      <c r="H98" s="28">
        <f>G98*'Forecast inputs Tab10.1.5.1'!V18</f>
        <v>36.331143614069646</v>
      </c>
      <c r="I98" s="28">
        <f t="shared" si="22"/>
        <v>5.4835336996416912E-4</v>
      </c>
      <c r="J98" s="28">
        <f>I98*'Forecast inputs Tab10.1.5.1'!W18</f>
        <v>1.8121316036263319E-3</v>
      </c>
      <c r="K98" s="28">
        <f t="shared" si="23"/>
        <v>36.332955745673274</v>
      </c>
      <c r="L98" s="28">
        <f t="shared" si="20"/>
        <v>4.3510862076965644</v>
      </c>
      <c r="M98" s="28">
        <f>L98*'Forecast inputs Tab10.1.5.1'!Z18</f>
        <v>14.481937779386859</v>
      </c>
      <c r="N98" s="19">
        <f t="shared" si="24"/>
        <v>101.38029848070275</v>
      </c>
      <c r="O98" s="19">
        <f>N98*'Forecast inputs Tab10.1.5.1'!R18</f>
        <v>322.81616022523855</v>
      </c>
      <c r="P98" s="19">
        <f>N98*'Forecast inputs Tab10.1.5.1'!S18</f>
        <v>101.29083244714002</v>
      </c>
      <c r="Q98" s="19">
        <f>P98*'Forecast inputs Tab10.1.5.1'!R18</f>
        <v>322.53128158650776</v>
      </c>
    </row>
    <row r="99" spans="1:17" x14ac:dyDescent="0.35">
      <c r="A99" s="10">
        <f>D99+F99+E99+'Forecast inputs Tab10.1.5.1'!AA19</f>
        <v>0.42406491390138873</v>
      </c>
      <c r="C99" s="18">
        <v>15</v>
      </c>
      <c r="D99" s="17">
        <f>$G$79*'Forecast inputs Tab10.1.5.1'!T19</f>
        <v>0.13142102082004281</v>
      </c>
      <c r="E99" s="17">
        <f>$G$80*'Forecast inputs Tab10.1.5.1'!U19</f>
        <v>3.4837357881384615E-6</v>
      </c>
      <c r="F99" s="17">
        <f>$F$81*'Forecast inputs Tab10.1.5.1'!Y19</f>
        <v>5.2640409345557769E-2</v>
      </c>
      <c r="G99" s="28">
        <f t="shared" si="21"/>
        <v>7.8226110447330104</v>
      </c>
      <c r="H99" s="28">
        <f>G99*'Forecast inputs Tab10.1.5.1'!V19</f>
        <v>27.887255310584912</v>
      </c>
      <c r="I99" s="28">
        <f t="shared" si="22"/>
        <v>2.0736340262141265E-4</v>
      </c>
      <c r="J99" s="28">
        <f>I99*'Forecast inputs Tab10.1.5.1'!W19</f>
        <v>7.4234853958050006E-4</v>
      </c>
      <c r="K99" s="28">
        <f t="shared" si="23"/>
        <v>27.887997659124494</v>
      </c>
      <c r="L99" s="28">
        <f t="shared" si="20"/>
        <v>3.1333301550723176</v>
      </c>
      <c r="M99" s="28">
        <f>L99*'Forecast inputs Tab10.1.5.1'!Z19</f>
        <v>11.304616533279212</v>
      </c>
      <c r="N99" s="19">
        <f t="shared" si="24"/>
        <v>73.033504044554618</v>
      </c>
      <c r="O99" s="19">
        <f>N99*'Forecast inputs Tab10.1.5.1'!R19</f>
        <v>253.38828161250134</v>
      </c>
      <c r="P99" s="19">
        <f>N99*'Forecast inputs Tab10.1.5.1'!S19</f>
        <v>72.996034557138827</v>
      </c>
      <c r="Q99" s="19">
        <f>P99*'Forecast inputs Tab10.1.5.1'!R19</f>
        <v>253.258281975302</v>
      </c>
    </row>
    <row r="100" spans="1:17" x14ac:dyDescent="0.35">
      <c r="A100" s="10">
        <f>D100+F100+E100+'Forecast inputs Tab10.1.5.1'!AA20</f>
        <v>0.42185736496018628</v>
      </c>
      <c r="C100" s="23" t="s">
        <v>1435</v>
      </c>
      <c r="D100" s="17">
        <f>$G$79*'Forecast inputs Tab10.1.5.1'!T20</f>
        <v>0.1292896747753591</v>
      </c>
      <c r="E100" s="17">
        <f>$G$80*'Forecast inputs Tab10.1.5.1'!U20</f>
        <v>1.9951698074626869E-6</v>
      </c>
      <c r="F100" s="17">
        <f>$F$81*'Forecast inputs Tab10.1.5.1'!Y20</f>
        <v>5.2565695015019724E-2</v>
      </c>
      <c r="G100" s="28">
        <f>N100*(D100/A100)*(1-EXP(-A100))</f>
        <v>23.545488267911391</v>
      </c>
      <c r="H100" s="28">
        <f>G100*'Forecast inputs Tab10.1.5.1'!V20</f>
        <v>97.441118356969341</v>
      </c>
      <c r="I100" s="28">
        <f t="shared" si="22"/>
        <v>3.6334879313237297E-4</v>
      </c>
      <c r="J100" s="28">
        <f>I100*'Forecast inputs Tab10.1.5.1'!W20</f>
        <v>1.7694202076816606E-3</v>
      </c>
      <c r="K100" s="28">
        <f t="shared" si="23"/>
        <v>97.44288777717702</v>
      </c>
      <c r="L100" s="30">
        <f t="shared" si="20"/>
        <v>9.5729605432238412</v>
      </c>
      <c r="M100" s="28">
        <f>L100*'Forecast inputs Tab10.1.5.1'!Z20</f>
        <v>37.096179401046712</v>
      </c>
      <c r="N100" s="19">
        <f>N74*EXP(-A74)+N75*EXP(-A75)</f>
        <v>223.22016450956238</v>
      </c>
      <c r="O100" s="19">
        <f>N100*'Forecast inputs Tab10.1.5.1'!R20</f>
        <v>919.93600670157423</v>
      </c>
      <c r="P100" s="19">
        <f>N100*'Forecast inputs Tab10.1.5.1'!S20</f>
        <v>223.14979376871304</v>
      </c>
      <c r="Q100" s="19">
        <f>P100*'Forecast inputs Tab10.1.5.1'!R20</f>
        <v>919.64599446872865</v>
      </c>
    </row>
    <row r="101" spans="1:17" x14ac:dyDescent="0.35">
      <c r="A101" t="s">
        <v>1445</v>
      </c>
      <c r="C101" s="31" t="s">
        <v>1444</v>
      </c>
      <c r="D101" s="133">
        <f>AVERAGE(D88:D98)</f>
        <v>0.11833320667264159</v>
      </c>
      <c r="E101" s="133">
        <f>AVERAGE(E88:E98)</f>
        <v>6.4084936318906435E-3</v>
      </c>
      <c r="F101" s="133">
        <f>AVERAGE(F88:F99)</f>
        <v>4.6001570591393738E-2</v>
      </c>
      <c r="G101" s="32">
        <f>SUM(G84:G100)</f>
        <v>947.26166048872471</v>
      </c>
      <c r="H101" s="32">
        <f t="shared" ref="H101" si="25">SUM(H84:H100)</f>
        <v>1407.4549580651581</v>
      </c>
      <c r="I101" s="32">
        <f>SUM(I84:I100)</f>
        <v>170.95990457609361</v>
      </c>
      <c r="J101" s="32">
        <f t="shared" ref="J101:Q101" si="26">SUM(J84:J100)</f>
        <v>115.26577973865713</v>
      </c>
      <c r="K101" s="32">
        <f t="shared" si="26"/>
        <v>1522.7207378038152</v>
      </c>
      <c r="L101" s="32">
        <f t="shared" si="26"/>
        <v>425.13999302147346</v>
      </c>
      <c r="M101" s="32">
        <f t="shared" si="26"/>
        <v>551.48984644163988</v>
      </c>
      <c r="N101" s="32">
        <f t="shared" si="26"/>
        <v>39341.151511266122</v>
      </c>
      <c r="O101" s="32">
        <f t="shared" si="26"/>
        <v>14793.893040374625</v>
      </c>
      <c r="P101" s="32">
        <f t="shared" si="26"/>
        <v>6928.3668680014907</v>
      </c>
      <c r="Q101" s="32">
        <f t="shared" si="26"/>
        <v>9937.1517602315635</v>
      </c>
    </row>
    <row r="103" spans="1:17" x14ac:dyDescent="0.35">
      <c r="C103" s="15" t="s">
        <v>1437</v>
      </c>
      <c r="D103" s="15" t="s">
        <v>1692</v>
      </c>
      <c r="G103" s="15">
        <f>G78+1</f>
        <v>2024</v>
      </c>
    </row>
    <row r="104" spans="1:17" x14ac:dyDescent="0.35">
      <c r="D104" s="24" t="s">
        <v>1599</v>
      </c>
      <c r="E104" s="24"/>
      <c r="F104" s="24"/>
      <c r="G104" s="18">
        <f>G79</f>
        <v>1.5604552043166218</v>
      </c>
      <c r="H104" s="24" t="s">
        <v>1598</v>
      </c>
      <c r="I104" s="25">
        <f>AVERAGE(D113:D124)</f>
        <v>0.11942385785159169</v>
      </c>
      <c r="J104" s="15" t="s">
        <v>1516</v>
      </c>
      <c r="K104" s="25">
        <f>I104+I106+I105</f>
        <v>0.17130017125020086</v>
      </c>
    </row>
    <row r="105" spans="1:17" x14ac:dyDescent="0.35">
      <c r="D105" s="24" t="s">
        <v>1600</v>
      </c>
      <c r="E105" s="24"/>
      <c r="F105" s="24"/>
      <c r="G105" s="18">
        <f>G80</f>
        <v>1.5604552043166218</v>
      </c>
      <c r="H105" s="24" t="s">
        <v>1598</v>
      </c>
      <c r="I105" s="25">
        <f>AVERAGE(E113:E124)</f>
        <v>5.8747428072154348E-3</v>
      </c>
      <c r="K105" s="25"/>
    </row>
    <row r="106" spans="1:17" x14ac:dyDescent="0.35">
      <c r="D106" s="24" t="s">
        <v>1438</v>
      </c>
      <c r="E106" s="24"/>
      <c r="F106" s="134">
        <f>F81</f>
        <v>2.228250504735716</v>
      </c>
      <c r="G106" s="18">
        <f>I106/$I$5</f>
        <v>1.5604552043166215</v>
      </c>
      <c r="H106" s="24" t="s">
        <v>1598</v>
      </c>
      <c r="I106" s="25">
        <f>AVERAGE(F113:F124)</f>
        <v>4.6001570591393738E-2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0.24040788322005607</v>
      </c>
      <c r="C110" s="18">
        <v>1</v>
      </c>
      <c r="D110" s="17">
        <f>$G$104*'Forecast inputs Tab10.1.5.1'!T5</f>
        <v>1.5246531820745502E-5</v>
      </c>
      <c r="E110" s="17">
        <f>$G$105*'Forecast inputs Tab10.1.5.1'!U5</f>
        <v>2.6143037633002939E-5</v>
      </c>
      <c r="F110" s="17">
        <f>$F$106*'Forecast inputs Tab10.1.5.1'!Y5</f>
        <v>3.6649365060233911E-4</v>
      </c>
      <c r="G110" s="28">
        <f t="shared" ref="G110:G124" si="28">N110*(D110/A110)*(1-EXP(-A110))</f>
        <v>9.7902403747084504E-2</v>
      </c>
      <c r="H110" s="28">
        <f>G110*'Forecast inputs Tab10.1.5.1'!V5</f>
        <v>1.1625424946044139E-2</v>
      </c>
      <c r="I110" s="28">
        <f t="shared" ref="I110:I125" si="29">N110*(E110/A110)*(1-EXP(-A110))</f>
        <v>0.16787202857760009</v>
      </c>
      <c r="J110" s="28">
        <f>I110*'Forecast inputs Tab10.1.5.1'!W5</f>
        <v>1.9934381726971231E-2</v>
      </c>
      <c r="K110" s="28">
        <f t="shared" ref="K110:K125" si="30">H110+J110</f>
        <v>3.1559806673015368E-2</v>
      </c>
      <c r="L110" s="28">
        <f t="shared" si="27"/>
        <v>2.3533620480948625</v>
      </c>
      <c r="M110" s="28">
        <f>L110*'Forecast inputs Tab10.1.5.1'!Z5</f>
        <v>0.18839204468270437</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0.24363944035245641</v>
      </c>
      <c r="C111" s="18">
        <v>2</v>
      </c>
      <c r="D111" s="17">
        <f>$G$104*'Forecast inputs Tab10.1.5.1'!T6</f>
        <v>5.0920316773651279E-4</v>
      </c>
      <c r="E111" s="17">
        <f>$G$105*'Forecast inputs Tab10.1.5.1'!U6</f>
        <v>8.6547829126358718E-4</v>
      </c>
      <c r="F111" s="17">
        <f>$F$106*'Forecast inputs Tab10.1.5.1'!Y6</f>
        <v>2.2647588934563059E-3</v>
      </c>
      <c r="G111" s="28">
        <f t="shared" si="28"/>
        <v>2.5670369761033931</v>
      </c>
      <c r="H111" s="28">
        <f>G111*'Forecast inputs Tab10.1.5.1'!V6</f>
        <v>0.61115781384547418</v>
      </c>
      <c r="I111" s="28">
        <f t="shared" si="29"/>
        <v>4.3631204918937909</v>
      </c>
      <c r="J111" s="28">
        <f>I111*'Forecast inputs Tab10.1.5.1'!W6</f>
        <v>1.0395190140432231</v>
      </c>
      <c r="K111" s="28">
        <f t="shared" si="30"/>
        <v>1.6506768278886974</v>
      </c>
      <c r="L111" s="28">
        <f t="shared" si="27"/>
        <v>11.417289187936968</v>
      </c>
      <c r="M111" s="28">
        <f>L111*'Forecast inputs Tab10.1.5.1'!Z6</f>
        <v>2.2003513895884002</v>
      </c>
      <c r="N111" s="19">
        <f t="shared" ref="N111:N124" si="31">N85*EXP(-A85)</f>
        <v>5680.3230113067293</v>
      </c>
      <c r="O111" s="19">
        <f>N111*'Forecast inputs Tab10.1.5.1'!R6</f>
        <v>549.42129081642759</v>
      </c>
      <c r="P111" s="19">
        <f>N111*'Forecast inputs Tab10.1.5.1'!S6</f>
        <v>0</v>
      </c>
      <c r="Q111" s="19">
        <f>P111*'Forecast inputs Tab10.1.5.1'!R6</f>
        <v>0</v>
      </c>
    </row>
    <row r="112" spans="1:17" x14ac:dyDescent="0.35">
      <c r="A112" s="10">
        <f>D112+F112+E112+'Forecast inputs Tab10.1.5.1'!AA7</f>
        <v>0.25851615488592117</v>
      </c>
      <c r="C112" s="18">
        <v>3</v>
      </c>
      <c r="D112" s="17">
        <f>$G$104*'Forecast inputs Tab10.1.5.1'!T7</f>
        <v>4.2816704864263172E-3</v>
      </c>
      <c r="E112" s="17">
        <f>$G$105*'Forecast inputs Tab10.1.5.1'!U7</f>
        <v>6.7512481102739198E-3</v>
      </c>
      <c r="F112" s="17">
        <f>$F$106*'Forecast inputs Tab10.1.5.1'!Y7</f>
        <v>7.4832362892209292E-3</v>
      </c>
      <c r="G112" s="28">
        <f t="shared" si="28"/>
        <v>16.797614374137272</v>
      </c>
      <c r="H112" s="28">
        <f>G112*'Forecast inputs Tab10.1.5.1'!V7</f>
        <v>6.4719621720940239</v>
      </c>
      <c r="I112" s="28">
        <f t="shared" si="29"/>
        <v>26.486125604485114</v>
      </c>
      <c r="J112" s="28">
        <f>I112*'Forecast inputs Tab10.1.5.1'!W7</f>
        <v>10.245154244290063</v>
      </c>
      <c r="K112" s="28">
        <f t="shared" si="30"/>
        <v>16.717116416384087</v>
      </c>
      <c r="L112" s="28">
        <f t="shared" si="27"/>
        <v>29.357821405308261</v>
      </c>
      <c r="M112" s="28">
        <f>L112*'Forecast inputs Tab10.1.5.1'!Z7</f>
        <v>10.108338277168713</v>
      </c>
      <c r="N112" s="19">
        <f t="shared" si="31"/>
        <v>4452.0677846119843</v>
      </c>
      <c r="O112" s="19">
        <f>N112*'Forecast inputs Tab10.1.5.1'!R7</f>
        <v>935.51300358051628</v>
      </c>
      <c r="P112" s="19">
        <f>N112*'Forecast inputs Tab10.1.5.1'!S7</f>
        <v>0</v>
      </c>
      <c r="Q112" s="19">
        <f>P112*'Forecast inputs Tab10.1.5.1'!R7</f>
        <v>0</v>
      </c>
    </row>
    <row r="113" spans="1:17" x14ac:dyDescent="0.35">
      <c r="A113" s="10">
        <f>D113+F113+E113+'Forecast inputs Tab10.1.5.1'!AA8</f>
        <v>0.29579381633651808</v>
      </c>
      <c r="C113" s="18">
        <v>4</v>
      </c>
      <c r="D113" s="17">
        <f>$G$104*'Forecast inputs Tab10.1.5.1'!T8</f>
        <v>1.8745771973971308E-2</v>
      </c>
      <c r="E113" s="17">
        <f>$G$105*'Forecast inputs Tab10.1.5.1'!U8</f>
        <v>2.0112883892486041E-2</v>
      </c>
      <c r="F113" s="17">
        <f>$F$106*'Forecast inputs Tab10.1.5.1'!Y8</f>
        <v>1.6935160470060724E-2</v>
      </c>
      <c r="G113" s="28">
        <f t="shared" si="28"/>
        <v>55.788444290329913</v>
      </c>
      <c r="H113" s="28">
        <f>G113*'Forecast inputs Tab10.1.5.1'!V8</f>
        <v>31.934391125705435</v>
      </c>
      <c r="I113" s="28">
        <f t="shared" si="29"/>
        <v>59.857044250395873</v>
      </c>
      <c r="J113" s="28">
        <f>I113*'Forecast inputs Tab10.1.5.1'!W8</f>
        <v>33.651098058690806</v>
      </c>
      <c r="K113" s="28">
        <f t="shared" si="30"/>
        <v>65.585489184396238</v>
      </c>
      <c r="L113" s="28">
        <f t="shared" si="27"/>
        <v>50.399965269161768</v>
      </c>
      <c r="M113" s="28">
        <f>L113*'Forecast inputs Tab10.1.5.1'!Z8</f>
        <v>26.930919041784978</v>
      </c>
      <c r="N113" s="19">
        <f t="shared" si="31"/>
        <v>3437.8714112514403</v>
      </c>
      <c r="O113" s="19">
        <f>N113*'Forecast inputs Tab10.1.5.1'!R8</f>
        <v>1271.520806551224</v>
      </c>
      <c r="P113" s="19">
        <f>N113*'Forecast inputs Tab10.1.5.1'!S8</f>
        <v>325.28145327102612</v>
      </c>
      <c r="Q113" s="19">
        <f>P113*'Forecast inputs Tab10.1.5.1'!R8</f>
        <v>120.30762246246191</v>
      </c>
    </row>
    <row r="114" spans="1:17" x14ac:dyDescent="0.35">
      <c r="A114" s="10">
        <f>D114+F114+E114+'Forecast inputs Tab10.1.5.1'!AA9</f>
        <v>0.3510330631125359</v>
      </c>
      <c r="C114" s="18">
        <v>5</v>
      </c>
      <c r="D114" s="17">
        <f>$G$104*'Forecast inputs Tab10.1.5.1'!T9</f>
        <v>5.7120679380467124E-2</v>
      </c>
      <c r="E114" s="17">
        <f>$G$105*'Forecast inputs Tab10.1.5.1'!U9</f>
        <v>2.5190158017346781E-2</v>
      </c>
      <c r="F114" s="17">
        <f>$F$106*'Forecast inputs Tab10.1.5.1'!Y9</f>
        <v>2.8722225714722042E-2</v>
      </c>
      <c r="G114" s="28">
        <f t="shared" si="28"/>
        <v>123.22158692730251</v>
      </c>
      <c r="H114" s="28">
        <f>G114*'Forecast inputs Tab10.1.5.1'!V9</f>
        <v>97.458186117345974</v>
      </c>
      <c r="I114" s="28">
        <f t="shared" si="29"/>
        <v>54.340586973277688</v>
      </c>
      <c r="J114" s="28">
        <f>I114*'Forecast inputs Tab10.1.5.1'!W9</f>
        <v>40.938329947064325</v>
      </c>
      <c r="K114" s="28">
        <f t="shared" si="30"/>
        <v>138.39651606441029</v>
      </c>
      <c r="L114" s="28">
        <f t="shared" si="27"/>
        <v>61.960016425548375</v>
      </c>
      <c r="M114" s="28">
        <f>L114*'Forecast inputs Tab10.1.5.1'!Z9</f>
        <v>46.763269076903399</v>
      </c>
      <c r="N114" s="19">
        <f t="shared" si="31"/>
        <v>2557.9483051411917</v>
      </c>
      <c r="O114" s="19">
        <f>N114*'Forecast inputs Tab10.1.5.1'!R9</f>
        <v>1461.6935159034415</v>
      </c>
      <c r="P114" s="19">
        <f>N114*'Forecast inputs Tab10.1.5.1'!S9</f>
        <v>767.29675444191378</v>
      </c>
      <c r="Q114" s="19">
        <f>P114*'Forecast inputs Tab10.1.5.1'!R9</f>
        <v>438.45791898425171</v>
      </c>
    </row>
    <row r="115" spans="1:17" x14ac:dyDescent="0.35">
      <c r="A115" s="10">
        <f>D115+F115+E115+'Forecast inputs Tab10.1.5.1'!AA10</f>
        <v>0.40189052833029426</v>
      </c>
      <c r="C115" s="18">
        <v>6</v>
      </c>
      <c r="D115" s="17">
        <f>$G$104*'Forecast inputs Tab10.1.5.1'!T10</f>
        <v>0.10673990277416384</v>
      </c>
      <c r="E115" s="17">
        <f>$G$105*'Forecast inputs Tab10.1.5.1'!U10</f>
        <v>1.5681039440440032E-2</v>
      </c>
      <c r="F115" s="17">
        <f>$F$106*'Forecast inputs Tab10.1.5.1'!Y10</f>
        <v>3.9469586115690396E-2</v>
      </c>
      <c r="G115" s="28">
        <f t="shared" si="28"/>
        <v>158.49033702570716</v>
      </c>
      <c r="H115" s="28">
        <f>G115*'Forecast inputs Tab10.1.5.1'!V10</f>
        <v>159.04699572996114</v>
      </c>
      <c r="I115" s="28">
        <f t="shared" si="29"/>
        <v>23.283637714070572</v>
      </c>
      <c r="J115" s="28">
        <f>I115*'Forecast inputs Tab10.1.5.1'!W10</f>
        <v>22.549756866769734</v>
      </c>
      <c r="K115" s="28">
        <f t="shared" si="30"/>
        <v>181.59675259673088</v>
      </c>
      <c r="L115" s="28">
        <f t="shared" si="27"/>
        <v>58.605524674087341</v>
      </c>
      <c r="M115" s="28">
        <f>L115*'Forecast inputs Tab10.1.5.1'!Z10</f>
        <v>58.436213313303902</v>
      </c>
      <c r="N115" s="19">
        <f t="shared" si="31"/>
        <v>1803.1281762304736</v>
      </c>
      <c r="O115" s="19">
        <f>N115*'Forecast inputs Tab10.1.5.1'!R10</f>
        <v>1457.5424331023173</v>
      </c>
      <c r="P115" s="19">
        <f>N115*'Forecast inputs Tab10.1.5.1'!S10</f>
        <v>1045.6319194214964</v>
      </c>
      <c r="Q115" s="19">
        <f>P115*'Forecast inputs Tab10.1.5.1'!R10</f>
        <v>845.22715137709179</v>
      </c>
    </row>
    <row r="116" spans="1:17" x14ac:dyDescent="0.35">
      <c r="A116" s="10">
        <f>D116+F116+E116+'Forecast inputs Tab10.1.5.1'!AA11</f>
        <v>0.4288212337319014</v>
      </c>
      <c r="C116" s="18">
        <v>7</v>
      </c>
      <c r="D116" s="17">
        <f>$G$104*'Forecast inputs Tab10.1.5.1'!T11</f>
        <v>0.13552181479377384</v>
      </c>
      <c r="E116" s="17">
        <f>$G$105*'Forecast inputs Tab10.1.5.1'!U11</f>
        <v>6.3585592323836719E-3</v>
      </c>
      <c r="F116" s="17">
        <f>$F$106*'Forecast inputs Tab10.1.5.1'!Y11</f>
        <v>4.6940859705743861E-2</v>
      </c>
      <c r="G116" s="28">
        <f t="shared" si="28"/>
        <v>65.106407290650907</v>
      </c>
      <c r="H116" s="28">
        <f>G116*'Forecast inputs Tab10.1.5.1'!V11</f>
        <v>80.719667854254638</v>
      </c>
      <c r="I116" s="28">
        <f t="shared" si="29"/>
        <v>3.0547329062503019</v>
      </c>
      <c r="J116" s="28">
        <f>I116*'Forecast inputs Tab10.1.5.1'!W11</f>
        <v>3.7327420781248666</v>
      </c>
      <c r="K116" s="28">
        <f t="shared" si="30"/>
        <v>84.45240993237951</v>
      </c>
      <c r="L116" s="28">
        <f t="shared" si="27"/>
        <v>22.550987346399307</v>
      </c>
      <c r="M116" s="28">
        <f>L116*'Forecast inputs Tab10.1.5.1'!Z11</f>
        <v>28.322461537963282</v>
      </c>
      <c r="N116" s="19">
        <f t="shared" si="31"/>
        <v>590.7577069156772</v>
      </c>
      <c r="O116" s="19">
        <f>N116*'Forecast inputs Tab10.1.5.1'!R11</f>
        <v>634.06024683259625</v>
      </c>
      <c r="P116" s="19">
        <f>N116*'Forecast inputs Tab10.1.5.1'!S11</f>
        <v>471.07436762110387</v>
      </c>
      <c r="Q116" s="19">
        <f>P116*'Forecast inputs Tab10.1.5.1'!R11</f>
        <v>505.60411876773077</v>
      </c>
    </row>
    <row r="117" spans="1:17" x14ac:dyDescent="0.35">
      <c r="A117" s="10">
        <f>D117+F117+E117+'Forecast inputs Tab10.1.5.1'!AA12</f>
        <v>0.43738914761697706</v>
      </c>
      <c r="C117" s="18">
        <v>8</v>
      </c>
      <c r="D117" s="17">
        <f>$G$104*'Forecast inputs Tab10.1.5.1'!T12</f>
        <v>0.1444360882136172</v>
      </c>
      <c r="E117" s="17">
        <f>$G$105*'Forecast inputs Tab10.1.5.1'!U12</f>
        <v>2.1193244048787149E-3</v>
      </c>
      <c r="F117" s="17">
        <f>$F$106*'Forecast inputs Tab10.1.5.1'!Y12</f>
        <v>5.0833734998481143E-2</v>
      </c>
      <c r="G117" s="28">
        <f t="shared" si="28"/>
        <v>184.80822609216636</v>
      </c>
      <c r="H117" s="28">
        <f>G117*'Forecast inputs Tab10.1.5.1'!V12</f>
        <v>279.37133846899025</v>
      </c>
      <c r="I117" s="28">
        <f t="shared" si="29"/>
        <v>2.7117086084483533</v>
      </c>
      <c r="J117" s="28">
        <f>I117*'Forecast inputs Tab10.1.5.1'!W12</f>
        <v>4.0848350891065834</v>
      </c>
      <c r="K117" s="28">
        <f t="shared" si="30"/>
        <v>283.45617355809685</v>
      </c>
      <c r="L117" s="28">
        <f t="shared" si="27"/>
        <v>65.042556239922291</v>
      </c>
      <c r="M117" s="28">
        <f>L117*'Forecast inputs Tab10.1.5.1'!Z12</f>
        <v>99.591210837881803</v>
      </c>
      <c r="N117" s="19">
        <f t="shared" si="31"/>
        <v>1579.6725553002595</v>
      </c>
      <c r="O117" s="19">
        <f>N117*'Forecast inputs Tab10.1.5.1'!R12</f>
        <v>2146.8065961041584</v>
      </c>
      <c r="P117" s="19">
        <f>N117*'Forecast inputs Tab10.1.5.1'!S12</f>
        <v>1443.25780710668</v>
      </c>
      <c r="Q117" s="19">
        <f>P117*'Forecast inputs Tab10.1.5.1'!R12</f>
        <v>1961.4162250141201</v>
      </c>
    </row>
    <row r="118" spans="1:17" x14ac:dyDescent="0.35">
      <c r="A118" s="10">
        <f>D118+F118+E118+'Forecast inputs Tab10.1.5.1'!AA13</f>
        <v>0.43834933194324577</v>
      </c>
      <c r="C118" s="18">
        <v>9</v>
      </c>
      <c r="D118" s="17">
        <f>$G$104*'Forecast inputs Tab10.1.5.1'!T13</f>
        <v>0.14530941304804126</v>
      </c>
      <c r="E118" s="17">
        <f>$G$105*'Forecast inputs Tab10.1.5.1'!U13</f>
        <v>6.7543358353547181E-4</v>
      </c>
      <c r="F118" s="17">
        <f>$F$106*'Forecast inputs Tab10.1.5.1'!Y13</f>
        <v>5.2364485311669019E-2</v>
      </c>
      <c r="G118" s="28">
        <f t="shared" si="28"/>
        <v>32.103516662508795</v>
      </c>
      <c r="H118" s="28">
        <f>G118*'Forecast inputs Tab10.1.5.1'!V13</f>
        <v>57.973624986783321</v>
      </c>
      <c r="I118" s="28">
        <f t="shared" si="29"/>
        <v>0.14922497344532035</v>
      </c>
      <c r="J118" s="28">
        <f>I118*'Forecast inputs Tab10.1.5.1'!W13</f>
        <v>0.2696238281775043</v>
      </c>
      <c r="K118" s="28">
        <f t="shared" si="30"/>
        <v>58.243248814960822</v>
      </c>
      <c r="L118" s="28">
        <f t="shared" si="27"/>
        <v>11.568996746075038</v>
      </c>
      <c r="M118" s="28">
        <f>L118*'Forecast inputs Tab10.1.5.1'!Z13</f>
        <v>21.088545718582889</v>
      </c>
      <c r="N118" s="19">
        <f t="shared" si="31"/>
        <v>272.88124370173085</v>
      </c>
      <c r="O118" s="19">
        <f>N118*'Forecast inputs Tab10.1.5.1'!R13</f>
        <v>452.63630536537204</v>
      </c>
      <c r="P118" s="19">
        <f>N118*'Forecast inputs Tab10.1.5.1'!S13</f>
        <v>263.17831691224245</v>
      </c>
      <c r="Q118" s="19">
        <f>P118*'Forecast inputs Tab10.1.5.1'!R13</f>
        <v>436.5417696118439</v>
      </c>
    </row>
    <row r="119" spans="1:17" x14ac:dyDescent="0.35">
      <c r="A119" s="10">
        <f>D119+F119+E119+'Forecast inputs Tab10.1.5.1'!AA14</f>
        <v>0.43676126646174679</v>
      </c>
      <c r="C119" s="18">
        <v>10</v>
      </c>
      <c r="D119" s="17">
        <f>$G$104*'Forecast inputs Tab10.1.5.1'!T14</f>
        <v>0.14371325555075373</v>
      </c>
      <c r="E119" s="17">
        <f>$G$105*'Forecast inputs Tab10.1.5.1'!U14</f>
        <v>2.2373139894077092E-4</v>
      </c>
      <c r="F119" s="17">
        <f>$F$106*'Forecast inputs Tab10.1.5.1'!Y14</f>
        <v>5.2824279512052284E-2</v>
      </c>
      <c r="G119" s="28">
        <f t="shared" si="28"/>
        <v>115.59151021191835</v>
      </c>
      <c r="H119" s="28">
        <f>G119*'Forecast inputs Tab10.1.5.1'!V14</f>
        <v>243.76509607749892</v>
      </c>
      <c r="I119" s="28">
        <f t="shared" si="29"/>
        <v>0.17995173922043453</v>
      </c>
      <c r="J119" s="28">
        <f>I119*'Forecast inputs Tab10.1.5.1'!W14</f>
        <v>0.38032229123976458</v>
      </c>
      <c r="K119" s="28">
        <f t="shared" si="30"/>
        <v>244.14541836873869</v>
      </c>
      <c r="L119" s="28">
        <f t="shared" si="27"/>
        <v>42.487648207915058</v>
      </c>
      <c r="M119" s="28">
        <f>L119*'Forecast inputs Tab10.1.5.1'!Z14</f>
        <v>90.326190831134937</v>
      </c>
      <c r="N119" s="19">
        <f t="shared" si="31"/>
        <v>992.71403152886444</v>
      </c>
      <c r="O119" s="19">
        <f>N119*'Forecast inputs Tab10.1.5.1'!R14</f>
        <v>1952.0331630370979</v>
      </c>
      <c r="P119" s="19">
        <f>N119*'Forecast inputs Tab10.1.5.1'!S14</f>
        <v>977.83614420957622</v>
      </c>
      <c r="Q119" s="19">
        <f>P119*'Forecast inputs Tab10.1.5.1'!R14</f>
        <v>1922.7778805279424</v>
      </c>
    </row>
    <row r="120" spans="1:17" x14ac:dyDescent="0.35">
      <c r="A120" s="10">
        <f>D120+F120+E120+'Forecast inputs Tab10.1.5.1'!AA15</f>
        <v>0.43434222145584295</v>
      </c>
      <c r="C120" s="18">
        <v>11</v>
      </c>
      <c r="D120" s="17">
        <f>$G$104*'Forecast inputs Tab10.1.5.1'!T15</f>
        <v>0.14135726875396915</v>
      </c>
      <c r="E120" s="17">
        <f>$G$105*'Forecast inputs Tab10.1.5.1'!U15</f>
        <v>8.0232405723458004E-5</v>
      </c>
      <c r="F120" s="17">
        <f>$F$106*'Forecast inputs Tab10.1.5.1'!Y15</f>
        <v>5.2904720296150357E-2</v>
      </c>
      <c r="G120" s="28">
        <f t="shared" si="28"/>
        <v>55.636912005130476</v>
      </c>
      <c r="H120" s="28">
        <f>G120*'Forecast inputs Tab10.1.5.1'!V15</f>
        <v>134.24882051213186</v>
      </c>
      <c r="I120" s="28">
        <f t="shared" si="29"/>
        <v>3.1578731936065509E-2</v>
      </c>
      <c r="J120" s="28">
        <f>I120*'Forecast inputs Tab10.1.5.1'!W15</f>
        <v>7.6431154377145413E-2</v>
      </c>
      <c r="K120" s="28">
        <f t="shared" si="30"/>
        <v>134.32525166650899</v>
      </c>
      <c r="L120" s="28">
        <f t="shared" si="27"/>
        <v>20.822808007814661</v>
      </c>
      <c r="M120" s="28">
        <f>L120*'Forecast inputs Tab10.1.5.1'!Z15</f>
        <v>50.66584821653457</v>
      </c>
      <c r="N120" s="19">
        <f t="shared" si="31"/>
        <v>485.23558791334557</v>
      </c>
      <c r="O120" s="19">
        <f>N120*'Forecast inputs Tab10.1.5.1'!R15</f>
        <v>1104.7310106464347</v>
      </c>
      <c r="P120" s="19">
        <f>N120*'Forecast inputs Tab10.1.5.1'!S15</f>
        <v>481.9981122006206</v>
      </c>
      <c r="Q120" s="19">
        <f>P120*'Forecast inputs Tab10.1.5.1'!R15</f>
        <v>1097.3602820660308</v>
      </c>
    </row>
    <row r="121" spans="1:17" x14ac:dyDescent="0.35">
      <c r="A121" s="10">
        <f>D121+F121+E121+'Forecast inputs Tab10.1.5.1'!AA16</f>
        <v>0.43168097363422508</v>
      </c>
      <c r="C121" s="18">
        <v>12</v>
      </c>
      <c r="D121" s="17">
        <f>$G$104*'Forecast inputs Tab10.1.5.1'!T16</f>
        <v>0.13878155443956339</v>
      </c>
      <c r="E121" s="17">
        <f>$G$105*'Forecast inputs Tab10.1.5.1'!U16</f>
        <v>3.1652257239612764E-5</v>
      </c>
      <c r="F121" s="17">
        <f>$F$106*'Forecast inputs Tab10.1.5.1'!Y16</f>
        <v>5.2867766937422074E-2</v>
      </c>
      <c r="G121" s="28">
        <f t="shared" si="28"/>
        <v>10.346411171358394</v>
      </c>
      <c r="H121" s="28">
        <f>G121*'Forecast inputs Tab10.1.5.1'!V16</f>
        <v>28.074484444407375</v>
      </c>
      <c r="I121" s="28">
        <f t="shared" si="29"/>
        <v>2.3597319487097495E-3</v>
      </c>
      <c r="J121" s="28">
        <f>I121*'Forecast inputs Tab10.1.5.1'!W16</f>
        <v>6.4260727415706483E-3</v>
      </c>
      <c r="K121" s="28">
        <f t="shared" si="30"/>
        <v>28.080910517148947</v>
      </c>
      <c r="L121" s="28">
        <f t="shared" si="27"/>
        <v>3.9413858466639358</v>
      </c>
      <c r="M121" s="28">
        <f>L121*'Forecast inputs Tab10.1.5.1'!Z16</f>
        <v>10.793800451956921</v>
      </c>
      <c r="N121" s="19">
        <f t="shared" si="31"/>
        <v>91.797203593301774</v>
      </c>
      <c r="O121" s="19">
        <f>N121*'Forecast inputs Tab10.1.5.1'!R16</f>
        <v>237.32790030994275</v>
      </c>
      <c r="P121" s="19">
        <f>N121*'Forecast inputs Tab10.1.5.1'!S16</f>
        <v>91.506048790483945</v>
      </c>
      <c r="Q121" s="19">
        <f>P121*'Forecast inputs Tab10.1.5.1'!R16</f>
        <v>236.57516324047768</v>
      </c>
    </row>
    <row r="122" spans="1:17" x14ac:dyDescent="0.35">
      <c r="A122" s="10">
        <f>D122+F122+E122+'Forecast inputs Tab10.1.5.1'!AA17</f>
        <v>0.42901640857447526</v>
      </c>
      <c r="C122" s="18">
        <v>13</v>
      </c>
      <c r="D122" s="17">
        <f>$G$104*'Forecast inputs Tab10.1.5.1'!T17</f>
        <v>0.13620545518545585</v>
      </c>
      <c r="E122" s="17">
        <f>$G$105*'Forecast inputs Tab10.1.5.1'!U17</f>
        <v>1.3771383173870931E-5</v>
      </c>
      <c r="F122" s="17">
        <f>$F$106*'Forecast inputs Tab10.1.5.1'!Y17</f>
        <v>5.279718200584553E-2</v>
      </c>
      <c r="G122" s="28">
        <f t="shared" si="28"/>
        <v>15.075219331970375</v>
      </c>
      <c r="H122" s="28">
        <f>G122*'Forecast inputs Tab10.1.5.1'!V17</f>
        <v>45.333046460839981</v>
      </c>
      <c r="I122" s="28">
        <f t="shared" si="29"/>
        <v>1.5242166443923681E-3</v>
      </c>
      <c r="J122" s="28">
        <f>I122*'Forecast inputs Tab10.1.5.1'!W17</f>
        <v>4.6013488505202748E-3</v>
      </c>
      <c r="K122" s="28">
        <f t="shared" si="30"/>
        <v>45.337647809690502</v>
      </c>
      <c r="L122" s="28">
        <f t="shared" si="27"/>
        <v>5.8435919307663022</v>
      </c>
      <c r="M122" s="28">
        <f>L122*'Forecast inputs Tab10.1.5.1'!Z17</f>
        <v>17.752364798313565</v>
      </c>
      <c r="N122" s="19">
        <f t="shared" si="31"/>
        <v>136.11418053007901</v>
      </c>
      <c r="O122" s="19">
        <f>N122*'Forecast inputs Tab10.1.5.1'!R17</f>
        <v>393.20528357348695</v>
      </c>
      <c r="P122" s="19">
        <f>N122*'Forecast inputs Tab10.1.5.1'!S17</f>
        <v>135.89413918990698</v>
      </c>
      <c r="Q122" s="19">
        <f>P122*'Forecast inputs Tab10.1.5.1'!R17</f>
        <v>392.56963035041139</v>
      </c>
    </row>
    <row r="123" spans="1:17" x14ac:dyDescent="0.35">
      <c r="A123" s="10">
        <f>D123+F123+E123+'Forecast inputs Tab10.1.5.1'!AA18</f>
        <v>0.42645914990325906</v>
      </c>
      <c r="C123" s="18">
        <v>14</v>
      </c>
      <c r="D123" s="17">
        <f>$G$104*'Forecast inputs Tab10.1.5.1'!T18</f>
        <v>0.13373406928528073</v>
      </c>
      <c r="E123" s="17">
        <f>$G$105*'Forecast inputs Tab10.1.5.1'!U18</f>
        <v>6.6439346486426866E-6</v>
      </c>
      <c r="F123" s="17">
        <f>$F$106*'Forecast inputs Tab10.1.5.1'!Y18</f>
        <v>5.2718436683329685E-2</v>
      </c>
      <c r="G123" s="28">
        <f t="shared" si="28"/>
        <v>2.2315220630461119</v>
      </c>
      <c r="H123" s="28">
        <f>G123*'Forecast inputs Tab10.1.5.1'!V18</f>
        <v>7.3451899141768671</v>
      </c>
      <c r="I123" s="28">
        <f t="shared" si="29"/>
        <v>1.1086245137920503E-4</v>
      </c>
      <c r="J123" s="28">
        <f>I123*'Forecast inputs Tab10.1.5.1'!W18</f>
        <v>3.6636476185579426E-4</v>
      </c>
      <c r="K123" s="28">
        <f t="shared" si="30"/>
        <v>7.345556278938723</v>
      </c>
      <c r="L123" s="28">
        <f t="shared" si="27"/>
        <v>0.87967378258112905</v>
      </c>
      <c r="M123" s="28">
        <f>L123*'Forecast inputs Tab10.1.5.1'!Z18</f>
        <v>2.9278622342539009</v>
      </c>
      <c r="N123" s="19">
        <f t="shared" si="31"/>
        <v>20.496397080336365</v>
      </c>
      <c r="O123" s="19">
        <f>N123*'Forecast inputs Tab10.1.5.1'!R18</f>
        <v>65.264832547177861</v>
      </c>
      <c r="P123" s="19">
        <f>N123*'Forecast inputs Tab10.1.5.1'!S18</f>
        <v>20.47830943040255</v>
      </c>
      <c r="Q123" s="19">
        <f>P123*'Forecast inputs Tab10.1.5.1'!R18</f>
        <v>65.207237671382103</v>
      </c>
    </row>
    <row r="124" spans="1:17" x14ac:dyDescent="0.35">
      <c r="A124" s="10">
        <f>D124+F124+E124+'Forecast inputs Tab10.1.5.1'!AA19</f>
        <v>0.42406491390138873</v>
      </c>
      <c r="C124" s="18">
        <v>15</v>
      </c>
      <c r="D124" s="17">
        <f>$G$104*'Forecast inputs Tab10.1.5.1'!T19</f>
        <v>0.13142102082004281</v>
      </c>
      <c r="E124" s="17">
        <f>$G$105*'Forecast inputs Tab10.1.5.1'!U19</f>
        <v>3.4837357881384615E-6</v>
      </c>
      <c r="F124" s="17">
        <f>$F$106*'Forecast inputs Tab10.1.5.1'!Y19</f>
        <v>5.2640409345557769E-2</v>
      </c>
      <c r="G124" s="28">
        <f t="shared" si="28"/>
        <v>7.0888258756243863</v>
      </c>
      <c r="H124" s="28">
        <f>G124*'Forecast inputs Tab10.1.5.1'!V19</f>
        <v>25.271344301200021</v>
      </c>
      <c r="I124" s="28">
        <f t="shared" si="29"/>
        <v>1.8791207254896286E-4</v>
      </c>
      <c r="J124" s="28">
        <f>I124*'Forecast inputs Tab10.1.5.1'!W19</f>
        <v>6.7271394500093408E-4</v>
      </c>
      <c r="K124" s="28">
        <f t="shared" si="30"/>
        <v>25.272017015145021</v>
      </c>
      <c r="L124" s="28">
        <f t="shared" si="27"/>
        <v>2.8394140719940282</v>
      </c>
      <c r="M124" s="28">
        <f>L124*'Forecast inputs Tab10.1.5.1'!Z19</f>
        <v>10.244208453784374</v>
      </c>
      <c r="N124" s="19">
        <f t="shared" si="31"/>
        <v>66.182734933132181</v>
      </c>
      <c r="O124" s="19">
        <f>N124*'Forecast inputs Tab10.1.5.1'!R19</f>
        <v>229.61967519580344</v>
      </c>
      <c r="P124" s="19">
        <f>N124*'Forecast inputs Tab10.1.5.1'!S19</f>
        <v>66.14878019980587</v>
      </c>
      <c r="Q124" s="19">
        <f>P124*'Forecast inputs Tab10.1.5.1'!R19</f>
        <v>229.50186992762247</v>
      </c>
    </row>
    <row r="125" spans="1:17" x14ac:dyDescent="0.35">
      <c r="A125" s="10">
        <f>D125+F125+E125+'Forecast inputs Tab10.1.5.1'!AA20</f>
        <v>0.42185736496018628</v>
      </c>
      <c r="C125" s="23" t="s">
        <v>1435</v>
      </c>
      <c r="D125" s="17">
        <f>$G$104*'Forecast inputs Tab10.1.5.1'!T20</f>
        <v>0.1292896747753591</v>
      </c>
      <c r="E125" s="17">
        <f>$G$105*'Forecast inputs Tab10.1.5.1'!U20</f>
        <v>1.9951698074626869E-6</v>
      </c>
      <c r="F125" s="17">
        <f>$F$106*'Forecast inputs Tab10.1.5.1'!Y20</f>
        <v>5.2565695015019724E-2</v>
      </c>
      <c r="G125" s="28">
        <f>N125*(D125/A125)*(1-EXP(-A125))</f>
        <v>20.482904313164656</v>
      </c>
      <c r="H125" s="28">
        <f>G125*'Forecast inputs Tab10.1.5.1'!V20</f>
        <v>84.766859823145211</v>
      </c>
      <c r="I125" s="28">
        <f t="shared" si="29"/>
        <v>3.1608767154669992E-4</v>
      </c>
      <c r="J125" s="28">
        <f>I125*'Forecast inputs Tab10.1.5.1'!W20</f>
        <v>1.5392700457656852E-3</v>
      </c>
      <c r="K125" s="28">
        <f t="shared" si="30"/>
        <v>84.768399093190979</v>
      </c>
      <c r="L125" s="30">
        <f t="shared" si="27"/>
        <v>8.3277965005203161</v>
      </c>
      <c r="M125" s="28">
        <f>L125*'Forecast inputs Tab10.1.5.1'!Z20</f>
        <v>32.271044219166278</v>
      </c>
      <c r="N125" s="19">
        <f>N99*EXP(-A99)+N100*EXP(-A100)</f>
        <v>194.18570633973167</v>
      </c>
      <c r="O125" s="19">
        <f>N125*'Forecast inputs Tab10.1.5.1'!R20</f>
        <v>800.27905920230944</v>
      </c>
      <c r="P125" s="19">
        <f>N125*'Forecast inputs Tab10.1.5.1'!S20</f>
        <v>194.12448878778019</v>
      </c>
      <c r="Q125" s="19">
        <f>P125*'Forecast inputs Tab10.1.5.1'!R20</f>
        <v>800.02676913520895</v>
      </c>
    </row>
    <row r="126" spans="1:17" x14ac:dyDescent="0.35">
      <c r="A126" t="s">
        <v>1445</v>
      </c>
      <c r="C126" s="31" t="s">
        <v>1444</v>
      </c>
      <c r="D126" s="133">
        <f>AVERAGE(D113:D123)</f>
        <v>0.11833320667264159</v>
      </c>
      <c r="E126" s="133">
        <f>AVERAGE(E113:E123)</f>
        <v>6.4084936318906435E-3</v>
      </c>
      <c r="F126" s="133">
        <f>AVERAGE(F113:F124)</f>
        <v>4.6001570591393738E-2</v>
      </c>
      <c r="G126" s="32">
        <f>SUM(G109:G125)</f>
        <v>865.43437701486619</v>
      </c>
      <c r="H126" s="32">
        <f t="shared" ref="H126" si="32">SUM(H109:H125)</f>
        <v>1282.4037912273266</v>
      </c>
      <c r="I126" s="32">
        <f>SUM(I109:I125)</f>
        <v>174.63008283278967</v>
      </c>
      <c r="J126" s="32">
        <f t="shared" ref="J126:Q126" si="33">SUM(J109:J125)</f>
        <v>117.00135272395573</v>
      </c>
      <c r="K126" s="32">
        <f t="shared" si="33"/>
        <v>1399.4051439512823</v>
      </c>
      <c r="L126" s="32">
        <f t="shared" si="33"/>
        <v>398.39883769078961</v>
      </c>
      <c r="M126" s="32">
        <f t="shared" si="33"/>
        <v>508.61102044300469</v>
      </c>
      <c r="N126" s="32">
        <f t="shared" si="33"/>
        <v>38768.997481609731</v>
      </c>
      <c r="O126" s="32">
        <f t="shared" si="33"/>
        <v>13892.994845231764</v>
      </c>
      <c r="P126" s="32">
        <f t="shared" si="33"/>
        <v>6283.7066415830395</v>
      </c>
      <c r="Q126" s="32">
        <f t="shared" si="33"/>
        <v>9051.5736391365754</v>
      </c>
    </row>
    <row r="128" spans="1:17" x14ac:dyDescent="0.35">
      <c r="C128" s="15" t="s">
        <v>1437</v>
      </c>
      <c r="D128" s="15" t="s">
        <v>1693</v>
      </c>
      <c r="G128" s="15">
        <f>G103+1</f>
        <v>2025</v>
      </c>
    </row>
    <row r="129" spans="1:17" x14ac:dyDescent="0.35">
      <c r="D129" s="24" t="s">
        <v>1599</v>
      </c>
      <c r="E129" s="24"/>
      <c r="F129" s="24"/>
      <c r="G129" s="18">
        <f>G104</f>
        <v>1.5604552043166218</v>
      </c>
      <c r="H129" s="24" t="s">
        <v>1598</v>
      </c>
      <c r="I129" s="25">
        <f>AVERAGE(D138:D149)</f>
        <v>0.11942385785159169</v>
      </c>
      <c r="J129" s="15" t="s">
        <v>1516</v>
      </c>
      <c r="K129" s="25">
        <f>I129+I131+I130</f>
        <v>0.17130017125020086</v>
      </c>
    </row>
    <row r="130" spans="1:17" x14ac:dyDescent="0.35">
      <c r="D130" s="24" t="s">
        <v>1600</v>
      </c>
      <c r="E130" s="24"/>
      <c r="F130" s="24"/>
      <c r="G130" s="18">
        <f>G105</f>
        <v>1.5604552043166218</v>
      </c>
      <c r="H130" s="24" t="s">
        <v>1598</v>
      </c>
      <c r="I130" s="25">
        <f>AVERAGE(E138:E149)</f>
        <v>5.8747428072154348E-3</v>
      </c>
      <c r="K130" s="25"/>
    </row>
    <row r="131" spans="1:17" x14ac:dyDescent="0.35">
      <c r="D131" s="24" t="s">
        <v>1438</v>
      </c>
      <c r="E131" s="24"/>
      <c r="F131" s="135">
        <f>F106</f>
        <v>2.228250504735716</v>
      </c>
      <c r="G131" s="18">
        <f>I131/$I$5</f>
        <v>1.5604552043166215</v>
      </c>
      <c r="H131" s="24" t="s">
        <v>1598</v>
      </c>
      <c r="I131" s="25">
        <f>AVERAGE(F138:F149)</f>
        <v>4.6001570591393738E-2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0.24040788322005607</v>
      </c>
      <c r="C135" s="18">
        <v>1</v>
      </c>
      <c r="D135" s="17">
        <f>$G$129*'Forecast inputs Tab10.1.5.1'!T5</f>
        <v>1.5246531820745502E-5</v>
      </c>
      <c r="E135" s="17">
        <f>$G$130*'Forecast inputs Tab10.1.5.1'!U5</f>
        <v>2.6143037633002939E-5</v>
      </c>
      <c r="F135" s="17">
        <f>$F$131*'Forecast inputs Tab10.1.5.1'!Y5</f>
        <v>3.6649365060233911E-4</v>
      </c>
      <c r="G135" s="28">
        <f t="shared" ref="G135:G149" si="35">N135*(D135/A135)*(1-EXP(-A135))</f>
        <v>9.7902403747084504E-2</v>
      </c>
      <c r="H135" s="28">
        <f>G135*'Forecast inputs Tab10.1.5.1'!V5</f>
        <v>1.1625424946044139E-2</v>
      </c>
      <c r="I135" s="28">
        <f t="shared" ref="I135:I150" si="36">N135*(E135/A135)*(1-EXP(-A135))</f>
        <v>0.16787202857760009</v>
      </c>
      <c r="J135" s="28">
        <f>I135*'Forecast inputs Tab10.1.5.1'!W5</f>
        <v>1.9934381726971231E-2</v>
      </c>
      <c r="K135" s="28">
        <f t="shared" ref="K135:K150" si="37">H135+J135</f>
        <v>3.1559806673015368E-2</v>
      </c>
      <c r="L135" s="28">
        <f t="shared" si="34"/>
        <v>2.3533620480948625</v>
      </c>
      <c r="M135" s="28">
        <f>L135*'Forecast inputs Tab10.1.5.1'!Z5</f>
        <v>0.18839204468270437</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0.24363944035245641</v>
      </c>
      <c r="C136" s="18">
        <v>2</v>
      </c>
      <c r="D136" s="17">
        <f>$G$129*'Forecast inputs Tab10.1.5.1'!T6</f>
        <v>5.0920316773651279E-4</v>
      </c>
      <c r="E136" s="17">
        <f>$G$130*'Forecast inputs Tab10.1.5.1'!U6</f>
        <v>8.6547829126358718E-4</v>
      </c>
      <c r="F136" s="17">
        <f>$F$131*'Forecast inputs Tab10.1.5.1'!Y6</f>
        <v>2.2647588934563059E-3</v>
      </c>
      <c r="G136" s="28">
        <f t="shared" si="35"/>
        <v>2.5670369761033931</v>
      </c>
      <c r="H136" s="28">
        <f>G136*'Forecast inputs Tab10.1.5.1'!V6</f>
        <v>0.61115781384547418</v>
      </c>
      <c r="I136" s="28">
        <f t="shared" si="36"/>
        <v>4.3631204918937909</v>
      </c>
      <c r="J136" s="28">
        <f>I136*'Forecast inputs Tab10.1.5.1'!W6</f>
        <v>1.0395190140432231</v>
      </c>
      <c r="K136" s="28">
        <f t="shared" si="37"/>
        <v>1.6506768278886974</v>
      </c>
      <c r="L136" s="28">
        <f t="shared" si="34"/>
        <v>11.417289187936968</v>
      </c>
      <c r="M136" s="28">
        <f>L136*'Forecast inputs Tab10.1.5.1'!Z6</f>
        <v>2.2003513895884002</v>
      </c>
      <c r="N136" s="19">
        <f t="shared" ref="N136:N149" si="38">N110*EXP(-A110)</f>
        <v>5680.3230113067293</v>
      </c>
      <c r="O136" s="19">
        <f>N136*'Forecast inputs Tab10.1.5.1'!R6</f>
        <v>549.42129081642759</v>
      </c>
      <c r="P136" s="19">
        <f>N136*'Forecast inputs Tab10.1.5.1'!S6</f>
        <v>0</v>
      </c>
      <c r="Q136" s="19">
        <f>P136*'Forecast inputs Tab10.1.5.1'!R6</f>
        <v>0</v>
      </c>
    </row>
    <row r="137" spans="1:17" x14ac:dyDescent="0.35">
      <c r="A137" s="10">
        <f>D137+F137+E137+'Forecast inputs Tab10.1.5.1'!AA7</f>
        <v>0.25851615488592117</v>
      </c>
      <c r="C137" s="18">
        <v>3</v>
      </c>
      <c r="D137" s="17">
        <f>$G$129*'Forecast inputs Tab10.1.5.1'!T7</f>
        <v>4.2816704864263172E-3</v>
      </c>
      <c r="E137" s="17">
        <f>$G$130*'Forecast inputs Tab10.1.5.1'!U7</f>
        <v>6.7512481102739198E-3</v>
      </c>
      <c r="F137" s="17">
        <f>$F$131*'Forecast inputs Tab10.1.5.1'!Y7</f>
        <v>7.4832362892209292E-3</v>
      </c>
      <c r="G137" s="28">
        <f t="shared" si="35"/>
        <v>16.797614374137272</v>
      </c>
      <c r="H137" s="28">
        <f>G137*'Forecast inputs Tab10.1.5.1'!V7</f>
        <v>6.4719621720940239</v>
      </c>
      <c r="I137" s="28">
        <f t="shared" si="36"/>
        <v>26.486125604485114</v>
      </c>
      <c r="J137" s="28">
        <f>I137*'Forecast inputs Tab10.1.5.1'!W7</f>
        <v>10.245154244290063</v>
      </c>
      <c r="K137" s="28">
        <f t="shared" si="37"/>
        <v>16.717116416384087</v>
      </c>
      <c r="L137" s="28">
        <f t="shared" si="34"/>
        <v>29.357821405308261</v>
      </c>
      <c r="M137" s="28">
        <f>L137*'Forecast inputs Tab10.1.5.1'!Z7</f>
        <v>10.108338277168713</v>
      </c>
      <c r="N137" s="19">
        <f t="shared" si="38"/>
        <v>4452.0677846119843</v>
      </c>
      <c r="O137" s="19">
        <f>N137*'Forecast inputs Tab10.1.5.1'!R7</f>
        <v>935.51300358051628</v>
      </c>
      <c r="P137" s="19">
        <f>N137*'Forecast inputs Tab10.1.5.1'!S7</f>
        <v>0</v>
      </c>
      <c r="Q137" s="19">
        <f>P137*'Forecast inputs Tab10.1.5.1'!R7</f>
        <v>0</v>
      </c>
    </row>
    <row r="138" spans="1:17" x14ac:dyDescent="0.35">
      <c r="A138" s="10">
        <f>D138+F138+E138+'Forecast inputs Tab10.1.5.1'!AA8</f>
        <v>0.29579381633651808</v>
      </c>
      <c r="C138" s="18">
        <v>4</v>
      </c>
      <c r="D138" s="17">
        <f>$G$129*'Forecast inputs Tab10.1.5.1'!T8</f>
        <v>1.8745771973971308E-2</v>
      </c>
      <c r="E138" s="17">
        <f>$G$130*'Forecast inputs Tab10.1.5.1'!U8</f>
        <v>2.0112883892486041E-2</v>
      </c>
      <c r="F138" s="17">
        <f>$F$131*'Forecast inputs Tab10.1.5.1'!Y8</f>
        <v>1.6935160470060724E-2</v>
      </c>
      <c r="G138" s="28">
        <f t="shared" si="35"/>
        <v>55.788444290329913</v>
      </c>
      <c r="H138" s="28">
        <f>G138*'Forecast inputs Tab10.1.5.1'!V8</f>
        <v>31.934391125705435</v>
      </c>
      <c r="I138" s="28">
        <f t="shared" si="36"/>
        <v>59.857044250395873</v>
      </c>
      <c r="J138" s="28">
        <f>I138*'Forecast inputs Tab10.1.5.1'!W8</f>
        <v>33.651098058690806</v>
      </c>
      <c r="K138" s="28">
        <f t="shared" si="37"/>
        <v>65.585489184396238</v>
      </c>
      <c r="L138" s="28">
        <f t="shared" si="34"/>
        <v>50.399965269161768</v>
      </c>
      <c r="M138" s="28">
        <f>L138*'Forecast inputs Tab10.1.5.1'!Z8</f>
        <v>26.930919041784978</v>
      </c>
      <c r="N138" s="19">
        <f t="shared" si="38"/>
        <v>3437.8714112514403</v>
      </c>
      <c r="O138" s="19">
        <f>N138*'Forecast inputs Tab10.1.5.1'!R8</f>
        <v>1271.520806551224</v>
      </c>
      <c r="P138" s="19">
        <f>N138*'Forecast inputs Tab10.1.5.1'!S8</f>
        <v>325.28145327102612</v>
      </c>
      <c r="Q138" s="19">
        <f>P138*'Forecast inputs Tab10.1.5.1'!R8</f>
        <v>120.30762246246191</v>
      </c>
    </row>
    <row r="139" spans="1:17" x14ac:dyDescent="0.35">
      <c r="A139" s="10">
        <f>D139+F139+E139+'Forecast inputs Tab10.1.5.1'!AA9</f>
        <v>0.3510330631125359</v>
      </c>
      <c r="C139" s="18">
        <v>5</v>
      </c>
      <c r="D139" s="17">
        <f>$G$129*'Forecast inputs Tab10.1.5.1'!T9</f>
        <v>5.7120679380467124E-2</v>
      </c>
      <c r="E139" s="17">
        <f>$G$130*'Forecast inputs Tab10.1.5.1'!U9</f>
        <v>2.5190158017346781E-2</v>
      </c>
      <c r="F139" s="17">
        <f>$F$131*'Forecast inputs Tab10.1.5.1'!Y9</f>
        <v>2.8722225714722042E-2</v>
      </c>
      <c r="G139" s="28">
        <f t="shared" si="35"/>
        <v>123.20349857066378</v>
      </c>
      <c r="H139" s="28">
        <f>G139*'Forecast inputs Tab10.1.5.1'!V9</f>
        <v>97.443879708283959</v>
      </c>
      <c r="I139" s="28">
        <f t="shared" si="36"/>
        <v>54.332610027503478</v>
      </c>
      <c r="J139" s="28">
        <f>I139*'Forecast inputs Tab10.1.5.1'!W9</f>
        <v>40.932320390372659</v>
      </c>
      <c r="K139" s="28">
        <f t="shared" si="37"/>
        <v>138.37620009865662</v>
      </c>
      <c r="L139" s="28">
        <f t="shared" si="34"/>
        <v>61.950920982920231</v>
      </c>
      <c r="M139" s="28">
        <f>L139*'Forecast inputs Tab10.1.5.1'!Z9</f>
        <v>46.756404446202332</v>
      </c>
      <c r="N139" s="19">
        <f t="shared" si="38"/>
        <v>2557.5728102107933</v>
      </c>
      <c r="O139" s="19">
        <f>N139*'Forecast inputs Tab10.1.5.1'!R9</f>
        <v>1461.4789460843742</v>
      </c>
      <c r="P139" s="19">
        <f>N139*'Forecast inputs Tab10.1.5.1'!S9</f>
        <v>767.18411884219313</v>
      </c>
      <c r="Q139" s="19">
        <f>P139*'Forecast inputs Tab10.1.5.1'!R9</f>
        <v>438.39355539823214</v>
      </c>
    </row>
    <row r="140" spans="1:17" x14ac:dyDescent="0.35">
      <c r="A140" s="10">
        <f>D140+F140+E140+'Forecast inputs Tab10.1.5.1'!AA10</f>
        <v>0.40189052833029426</v>
      </c>
      <c r="C140" s="18">
        <v>6</v>
      </c>
      <c r="D140" s="17">
        <f>$G$129*'Forecast inputs Tab10.1.5.1'!T10</f>
        <v>0.10673990277416384</v>
      </c>
      <c r="E140" s="17">
        <f>$G$130*'Forecast inputs Tab10.1.5.1'!U10</f>
        <v>1.5681039440440032E-2</v>
      </c>
      <c r="F140" s="17">
        <f>$F$131*'Forecast inputs Tab10.1.5.1'!Y10</f>
        <v>3.9469586115690396E-2</v>
      </c>
      <c r="G140" s="28">
        <f t="shared" si="35"/>
        <v>158.27642422998136</v>
      </c>
      <c r="H140" s="28">
        <f>G140*'Forecast inputs Tab10.1.5.1'!V10</f>
        <v>158.83233161764451</v>
      </c>
      <c r="I140" s="28">
        <f t="shared" si="36"/>
        <v>23.252212025088181</v>
      </c>
      <c r="J140" s="28">
        <f>I140*'Forecast inputs Tab10.1.5.1'!W10</f>
        <v>22.519321689301933</v>
      </c>
      <c r="K140" s="28">
        <f t="shared" si="37"/>
        <v>181.35165330694645</v>
      </c>
      <c r="L140" s="28">
        <f t="shared" si="34"/>
        <v>58.526425393567926</v>
      </c>
      <c r="M140" s="28">
        <f>L140*'Forecast inputs Tab10.1.5.1'!Z10</f>
        <v>58.357342550605907</v>
      </c>
      <c r="N140" s="19">
        <f t="shared" si="38"/>
        <v>1800.6945124723677</v>
      </c>
      <c r="O140" s="19">
        <f>N140*'Forecast inputs Tab10.1.5.1'!R10</f>
        <v>1455.5752029064261</v>
      </c>
      <c r="P140" s="19">
        <f>N140*'Forecast inputs Tab10.1.5.1'!S10</f>
        <v>1044.2206406559819</v>
      </c>
      <c r="Q140" s="19">
        <f>P140*'Forecast inputs Tab10.1.5.1'!R10</f>
        <v>844.08635688849711</v>
      </c>
    </row>
    <row r="141" spans="1:17" x14ac:dyDescent="0.35">
      <c r="A141" s="10">
        <f>D141+F141+E141+'Forecast inputs Tab10.1.5.1'!AA11</f>
        <v>0.4288212337319014</v>
      </c>
      <c r="C141" s="18">
        <v>7</v>
      </c>
      <c r="D141" s="17">
        <f>$G$129*'Forecast inputs Tab10.1.5.1'!T11</f>
        <v>0.13552181479377384</v>
      </c>
      <c r="E141" s="17">
        <f>$G$130*'Forecast inputs Tab10.1.5.1'!U11</f>
        <v>6.3585592323836719E-3</v>
      </c>
      <c r="F141" s="17">
        <f>$F$131*'Forecast inputs Tab10.1.5.1'!Y11</f>
        <v>4.6940859705743861E-2</v>
      </c>
      <c r="G141" s="28">
        <f t="shared" si="35"/>
        <v>132.95421057691397</v>
      </c>
      <c r="H141" s="28">
        <f>G141*'Forecast inputs Tab10.1.5.1'!V11</f>
        <v>164.83814979503887</v>
      </c>
      <c r="I141" s="28">
        <f t="shared" si="36"/>
        <v>6.238089597859771</v>
      </c>
      <c r="J141" s="28">
        <f>I141*'Forecast inputs Tab10.1.5.1'!W11</f>
        <v>7.6226564625012845</v>
      </c>
      <c r="K141" s="28">
        <f t="shared" si="37"/>
        <v>172.46080625754016</v>
      </c>
      <c r="L141" s="28">
        <f t="shared" si="34"/>
        <v>46.051515436654036</v>
      </c>
      <c r="M141" s="28">
        <f>L141*'Forecast inputs Tab10.1.5.1'!Z11</f>
        <v>57.837479782356901</v>
      </c>
      <c r="N141" s="19">
        <f t="shared" si="38"/>
        <v>1206.3900902189762</v>
      </c>
      <c r="O141" s="19">
        <f>N141*'Forecast inputs Tab10.1.5.1'!R11</f>
        <v>1294.8184838320271</v>
      </c>
      <c r="P141" s="19">
        <f>N141*'Forecast inputs Tab10.1.5.1'!S11</f>
        <v>961.98397786689873</v>
      </c>
      <c r="Q141" s="19">
        <f>P141*'Forecast inputs Tab10.1.5.1'!R11</f>
        <v>1032.4974034445422</v>
      </c>
    </row>
    <row r="142" spans="1:17" x14ac:dyDescent="0.35">
      <c r="A142" s="10">
        <f>D142+F142+E142+'Forecast inputs Tab10.1.5.1'!AA12</f>
        <v>0.43738914761697706</v>
      </c>
      <c r="C142" s="18">
        <v>8</v>
      </c>
      <c r="D142" s="17">
        <f>$G$129*'Forecast inputs Tab10.1.5.1'!T12</f>
        <v>0.1444360882136172</v>
      </c>
      <c r="E142" s="17">
        <f>$G$130*'Forecast inputs Tab10.1.5.1'!U12</f>
        <v>2.1193244048787149E-3</v>
      </c>
      <c r="F142" s="17">
        <f>$F$131*'Forecast inputs Tab10.1.5.1'!Y12</f>
        <v>5.0833734998481143E-2</v>
      </c>
      <c r="G142" s="28">
        <f t="shared" si="35"/>
        <v>45.01206382650772</v>
      </c>
      <c r="H142" s="28">
        <f>G142*'Forecast inputs Tab10.1.5.1'!V12</f>
        <v>68.04394362939081</v>
      </c>
      <c r="I142" s="28">
        <f t="shared" si="36"/>
        <v>0.66046627654709977</v>
      </c>
      <c r="J142" s="28">
        <f>I142*'Forecast inputs Tab10.1.5.1'!W12</f>
        <v>0.99490624221416957</v>
      </c>
      <c r="K142" s="28">
        <f t="shared" si="37"/>
        <v>69.038849871604981</v>
      </c>
      <c r="L142" s="28">
        <f t="shared" si="34"/>
        <v>15.841825630913833</v>
      </c>
      <c r="M142" s="28">
        <f>L142*'Forecast inputs Tab10.1.5.1'!Z12</f>
        <v>24.256528151286332</v>
      </c>
      <c r="N142" s="19">
        <f t="shared" si="38"/>
        <v>384.74652015055398</v>
      </c>
      <c r="O142" s="19">
        <f>N142*'Forecast inputs Tab10.1.5.1'!R12</f>
        <v>522.87821581500577</v>
      </c>
      <c r="P142" s="19">
        <f>N142*'Forecast inputs Tab10.1.5.1'!S12</f>
        <v>351.52121691375908</v>
      </c>
      <c r="Q142" s="19">
        <f>P142*'Forecast inputs Tab10.1.5.1'!R12</f>
        <v>477.7243642101368</v>
      </c>
    </row>
    <row r="143" spans="1:17" x14ac:dyDescent="0.35">
      <c r="A143" s="10">
        <f>D143+F143+E143+'Forecast inputs Tab10.1.5.1'!AA13</f>
        <v>0.43834933194324577</v>
      </c>
      <c r="C143" s="18">
        <v>9</v>
      </c>
      <c r="D143" s="17">
        <f>$G$129*'Forecast inputs Tab10.1.5.1'!T13</f>
        <v>0.14530941304804126</v>
      </c>
      <c r="E143" s="17">
        <f>$G$130*'Forecast inputs Tab10.1.5.1'!U13</f>
        <v>6.7543358353547181E-4</v>
      </c>
      <c r="F143" s="17">
        <f>$F$131*'Forecast inputs Tab10.1.5.1'!Y13</f>
        <v>5.2364485311669019E-2</v>
      </c>
      <c r="G143" s="28">
        <f t="shared" si="35"/>
        <v>120.00250230934802</v>
      </c>
      <c r="H143" s="28">
        <f>G143*'Forecast inputs Tab10.1.5.1'!V13</f>
        <v>216.70461026103905</v>
      </c>
      <c r="I143" s="28">
        <f t="shared" si="36"/>
        <v>0.55780089168228364</v>
      </c>
      <c r="J143" s="28">
        <f>I143*'Forecast inputs Tab10.1.5.1'!W13</f>
        <v>1.0078501493673351</v>
      </c>
      <c r="K143" s="28">
        <f t="shared" si="37"/>
        <v>217.71246041040638</v>
      </c>
      <c r="L143" s="28">
        <f t="shared" si="34"/>
        <v>43.244750203924156</v>
      </c>
      <c r="M143" s="28">
        <f>L143*'Forecast inputs Tab10.1.5.1'!Z13</f>
        <v>78.828692909223165</v>
      </c>
      <c r="N143" s="19">
        <f t="shared" si="38"/>
        <v>1020.02632364998</v>
      </c>
      <c r="O143" s="19">
        <f>N143*'Forecast inputs Tab10.1.5.1'!R13</f>
        <v>1691.9482638279314</v>
      </c>
      <c r="P143" s="19">
        <f>N143*'Forecast inputs Tab10.1.5.1'!S13</f>
        <v>983.75691719511633</v>
      </c>
      <c r="Q143" s="19">
        <f>P143*'Forecast inputs Tab10.1.5.1'!R13</f>
        <v>1631.7871112590553</v>
      </c>
    </row>
    <row r="144" spans="1:17" x14ac:dyDescent="0.35">
      <c r="A144" s="10">
        <f>D144+F144+E144+'Forecast inputs Tab10.1.5.1'!AA14</f>
        <v>0.43676126646174679</v>
      </c>
      <c r="C144" s="18">
        <v>10</v>
      </c>
      <c r="D144" s="17">
        <f>$G$129*'Forecast inputs Tab10.1.5.1'!T14</f>
        <v>0.14371325555075373</v>
      </c>
      <c r="E144" s="17">
        <f>$G$130*'Forecast inputs Tab10.1.5.1'!U14</f>
        <v>2.2373139894077092E-4</v>
      </c>
      <c r="F144" s="17">
        <f>$F$131*'Forecast inputs Tab10.1.5.1'!Y14</f>
        <v>5.2824279512052284E-2</v>
      </c>
      <c r="G144" s="28">
        <f t="shared" si="35"/>
        <v>20.497588357039238</v>
      </c>
      <c r="H144" s="28">
        <f>G144*'Forecast inputs Tab10.1.5.1'!V14</f>
        <v>43.226328525773567</v>
      </c>
      <c r="I144" s="28">
        <f t="shared" si="36"/>
        <v>3.1910446259516209E-2</v>
      </c>
      <c r="J144" s="28">
        <f>I144*'Forecast inputs Tab10.1.5.1'!W14</f>
        <v>6.7441715698207824E-2</v>
      </c>
      <c r="K144" s="28">
        <f t="shared" si="37"/>
        <v>43.293770241471776</v>
      </c>
      <c r="L144" s="28">
        <f t="shared" si="34"/>
        <v>7.5342412399309833</v>
      </c>
      <c r="M144" s="28">
        <f>L144*'Forecast inputs Tab10.1.5.1'!Z14</f>
        <v>16.017344821618874</v>
      </c>
      <c r="N144" s="19">
        <f t="shared" si="38"/>
        <v>176.03579654968016</v>
      </c>
      <c r="O144" s="19">
        <f>N144*'Forecast inputs Tab10.1.5.1'!R14</f>
        <v>346.1497489034291</v>
      </c>
      <c r="P144" s="19">
        <f>N144*'Forecast inputs Tab10.1.5.1'!S14</f>
        <v>173.39753350307674</v>
      </c>
      <c r="Q144" s="19">
        <f>P144*'Forecast inputs Tab10.1.5.1'!R14</f>
        <v>340.96197397910998</v>
      </c>
    </row>
    <row r="145" spans="1:17" x14ac:dyDescent="0.35">
      <c r="A145" s="10">
        <f>D145+F145+E145+'Forecast inputs Tab10.1.5.1'!AA15</f>
        <v>0.43434222145584295</v>
      </c>
      <c r="C145" s="18">
        <v>11</v>
      </c>
      <c r="D145" s="17">
        <f>$G$129*'Forecast inputs Tab10.1.5.1'!T15</f>
        <v>0.14135726875396915</v>
      </c>
      <c r="E145" s="17">
        <f>$G$130*'Forecast inputs Tab10.1.5.1'!U15</f>
        <v>8.0232405723458004E-5</v>
      </c>
      <c r="F145" s="17">
        <f>$F$131*'Forecast inputs Tab10.1.5.1'!Y15</f>
        <v>5.2904720296150357E-2</v>
      </c>
      <c r="G145" s="28">
        <f t="shared" si="35"/>
        <v>73.544724402897714</v>
      </c>
      <c r="H145" s="28">
        <f>G145*'Forecast inputs Tab10.1.5.1'!V15</f>
        <v>177.45939072010984</v>
      </c>
      <c r="I145" s="28">
        <f t="shared" si="36"/>
        <v>4.1742955414505407E-2</v>
      </c>
      <c r="J145" s="28">
        <f>I145*'Forecast inputs Tab10.1.5.1'!W15</f>
        <v>0.10103199444182211</v>
      </c>
      <c r="K145" s="28">
        <f t="shared" si="37"/>
        <v>177.56042271455166</v>
      </c>
      <c r="L145" s="28">
        <f t="shared" si="34"/>
        <v>27.52503007514084</v>
      </c>
      <c r="M145" s="28">
        <f>L145*'Forecast inputs Tab10.1.5.1'!Z15</f>
        <v>66.973627928531954</v>
      </c>
      <c r="N145" s="19">
        <f t="shared" si="38"/>
        <v>641.41801364306957</v>
      </c>
      <c r="O145" s="19">
        <f>N145*'Forecast inputs Tab10.1.5.1'!R15</f>
        <v>1460.3099774810401</v>
      </c>
      <c r="P145" s="19">
        <f>N145*'Forecast inputs Tab10.1.5.1'!S15</f>
        <v>637.13849397757349</v>
      </c>
      <c r="Q145" s="19">
        <f>P145*'Forecast inputs Tab10.1.5.1'!R15</f>
        <v>1450.5668378538016</v>
      </c>
    </row>
    <row r="146" spans="1:17" x14ac:dyDescent="0.35">
      <c r="A146" s="10">
        <f>D146+F146+E146+'Forecast inputs Tab10.1.5.1'!AA16</f>
        <v>0.43168097363422508</v>
      </c>
      <c r="C146" s="18">
        <v>12</v>
      </c>
      <c r="D146" s="17">
        <f>$G$129*'Forecast inputs Tab10.1.5.1'!T16</f>
        <v>0.13878155443956339</v>
      </c>
      <c r="E146" s="17">
        <f>$G$130*'Forecast inputs Tab10.1.5.1'!U16</f>
        <v>3.1652257239612764E-5</v>
      </c>
      <c r="F146" s="17">
        <f>$F$131*'Forecast inputs Tab10.1.5.1'!Y16</f>
        <v>5.2867766937422074E-2</v>
      </c>
      <c r="G146" s="28">
        <f t="shared" si="35"/>
        <v>35.422605063260292</v>
      </c>
      <c r="H146" s="28">
        <f>G146*'Forecast inputs Tab10.1.5.1'!V16</f>
        <v>96.117519240086565</v>
      </c>
      <c r="I146" s="28">
        <f t="shared" si="36"/>
        <v>8.0789223905673082E-3</v>
      </c>
      <c r="J146" s="28">
        <f>I146*'Forecast inputs Tab10.1.5.1'!W16</f>
        <v>2.2000695029651893E-2</v>
      </c>
      <c r="K146" s="28">
        <f t="shared" si="37"/>
        <v>96.139519935116212</v>
      </c>
      <c r="L146" s="28">
        <f t="shared" si="34"/>
        <v>13.493969255232129</v>
      </c>
      <c r="M146" s="28">
        <f>L146*'Forecast inputs Tab10.1.5.1'!Z16</f>
        <v>36.954314322993604</v>
      </c>
      <c r="N146" s="19">
        <f t="shared" si="38"/>
        <v>314.28251158225601</v>
      </c>
      <c r="O146" s="19">
        <f>N146*'Forecast inputs Tab10.1.5.1'!R16</f>
        <v>812.53029131918561</v>
      </c>
      <c r="P146" s="19">
        <f>N146*'Forecast inputs Tab10.1.5.1'!S16</f>
        <v>313.28569622070944</v>
      </c>
      <c r="Q146" s="19">
        <f>P146*'Forecast inputs Tab10.1.5.1'!R16</f>
        <v>809.95317472421118</v>
      </c>
    </row>
    <row r="147" spans="1:17" x14ac:dyDescent="0.35">
      <c r="A147" s="10">
        <f>D147+F147+E147+'Forecast inputs Tab10.1.5.1'!AA17</f>
        <v>0.42901640857447526</v>
      </c>
      <c r="C147" s="18">
        <v>13</v>
      </c>
      <c r="D147" s="17">
        <f>$G$129*'Forecast inputs Tab10.1.5.1'!T17</f>
        <v>0.13620545518545585</v>
      </c>
      <c r="E147" s="17">
        <f>$G$130*'Forecast inputs Tab10.1.5.1'!U17</f>
        <v>1.3771383173870931E-5</v>
      </c>
      <c r="F147" s="17">
        <f>$F$131*'Forecast inputs Tab10.1.5.1'!Y17</f>
        <v>5.279718200584553E-2</v>
      </c>
      <c r="G147" s="28">
        <f t="shared" si="35"/>
        <v>6.6025705947217741</v>
      </c>
      <c r="H147" s="28">
        <f>G147*'Forecast inputs Tab10.1.5.1'!V17</f>
        <v>19.854745257121028</v>
      </c>
      <c r="I147" s="28">
        <f t="shared" si="36"/>
        <v>6.6756892716699086E-4</v>
      </c>
      <c r="J147" s="28">
        <f>I147*'Forecast inputs Tab10.1.5.1'!W17</f>
        <v>2.0152761925044012E-3</v>
      </c>
      <c r="K147" s="28">
        <f t="shared" si="37"/>
        <v>19.856760533313533</v>
      </c>
      <c r="L147" s="28">
        <f t="shared" si="34"/>
        <v>2.5593477215822467</v>
      </c>
      <c r="M147" s="28">
        <f>L147*'Forecast inputs Tab10.1.5.1'!Z17</f>
        <v>7.7750936303491391</v>
      </c>
      <c r="N147" s="19">
        <f t="shared" si="38"/>
        <v>59.614620928708398</v>
      </c>
      <c r="O147" s="19">
        <f>N147*'Forecast inputs Tab10.1.5.1'!R17</f>
        <v>172.21412079264354</v>
      </c>
      <c r="P147" s="19">
        <f>N147*'Forecast inputs Tab10.1.5.1'!S17</f>
        <v>59.518248302197961</v>
      </c>
      <c r="Q147" s="19">
        <f>P147*'Forecast inputs Tab10.1.5.1'!R17</f>
        <v>171.93572051290647</v>
      </c>
    </row>
    <row r="148" spans="1:17" x14ac:dyDescent="0.35">
      <c r="A148" s="10">
        <f>D148+F148+E148+'Forecast inputs Tab10.1.5.1'!AA18</f>
        <v>0.42645914990325906</v>
      </c>
      <c r="C148" s="18">
        <v>14</v>
      </c>
      <c r="D148" s="17">
        <f>$G$129*'Forecast inputs Tab10.1.5.1'!T18</f>
        <v>0.13373406928528073</v>
      </c>
      <c r="E148" s="17">
        <f>$G$130*'Forecast inputs Tab10.1.5.1'!U18</f>
        <v>6.6439346486426866E-6</v>
      </c>
      <c r="F148" s="17">
        <f>$F$131*'Forecast inputs Tab10.1.5.1'!Y18</f>
        <v>5.2718436683329685E-2</v>
      </c>
      <c r="G148" s="28">
        <f t="shared" si="35"/>
        <v>9.6495613779734484</v>
      </c>
      <c r="H148" s="28">
        <f>G148*'Forecast inputs Tab10.1.5.1'!V18</f>
        <v>31.762115232224165</v>
      </c>
      <c r="I148" s="28">
        <f t="shared" si="36"/>
        <v>4.7939209152875417E-4</v>
      </c>
      <c r="J148" s="28">
        <f>I148*'Forecast inputs Tab10.1.5.1'!W18</f>
        <v>1.584236748001653E-3</v>
      </c>
      <c r="K148" s="28">
        <f t="shared" si="37"/>
        <v>31.763699468972167</v>
      </c>
      <c r="L148" s="28">
        <f t="shared" si="34"/>
        <v>3.8038907605616945</v>
      </c>
      <c r="M148" s="28">
        <f>L148*'Forecast inputs Tab10.1.5.1'!Z18</f>
        <v>12.660679812915516</v>
      </c>
      <c r="N148" s="19">
        <f t="shared" si="38"/>
        <v>88.630645840015887</v>
      </c>
      <c r="O148" s="19">
        <f>N148*'Forecast inputs Tab10.1.5.1'!R18</f>
        <v>282.21858879023699</v>
      </c>
      <c r="P148" s="19">
        <f>N148*'Forecast inputs Tab10.1.5.1'!S18</f>
        <v>88.552431113345705</v>
      </c>
      <c r="Q148" s="19">
        <f>P148*'Forecast inputs Tab10.1.5.1'!R18</f>
        <v>281.96953667542653</v>
      </c>
    </row>
    <row r="149" spans="1:17" x14ac:dyDescent="0.35">
      <c r="A149" s="10">
        <f>D149+F149+E149+'Forecast inputs Tab10.1.5.1'!AA19</f>
        <v>0.42406491390138873</v>
      </c>
      <c r="C149" s="18">
        <v>15</v>
      </c>
      <c r="D149" s="17">
        <f>$G$129*'Forecast inputs Tab10.1.5.1'!T19</f>
        <v>0.13142102082004281</v>
      </c>
      <c r="E149" s="17">
        <f>$G$130*'Forecast inputs Tab10.1.5.1'!U19</f>
        <v>3.4837357881384615E-6</v>
      </c>
      <c r="F149" s="17">
        <f>$F$131*'Forecast inputs Tab10.1.5.1'!Y19</f>
        <v>5.2640409345557769E-2</v>
      </c>
      <c r="G149" s="28">
        <f t="shared" si="35"/>
        <v>1.4331718505229774</v>
      </c>
      <c r="H149" s="28">
        <f>G149*'Forecast inputs Tab10.1.5.1'!V19</f>
        <v>5.1091929626729646</v>
      </c>
      <c r="I149" s="28">
        <f t="shared" si="36"/>
        <v>3.7990817869663664E-5</v>
      </c>
      <c r="J149" s="28">
        <f>I149*'Forecast inputs Tab10.1.5.1'!W19</f>
        <v>1.3600484852432373E-4</v>
      </c>
      <c r="K149" s="28">
        <f t="shared" si="37"/>
        <v>5.1093289675214892</v>
      </c>
      <c r="L149" s="28">
        <f t="shared" si="34"/>
        <v>0.57405392534094835</v>
      </c>
      <c r="M149" s="28">
        <f>L149*'Forecast inputs Tab10.1.5.1'!Z19</f>
        <v>2.0711061950805938</v>
      </c>
      <c r="N149" s="19">
        <f t="shared" si="38"/>
        <v>13.380386873790185</v>
      </c>
      <c r="O149" s="19">
        <f>N149*'Forecast inputs Tab10.1.5.1'!R19</f>
        <v>46.422984650877567</v>
      </c>
      <c r="P149" s="19">
        <f>N149*'Forecast inputs Tab10.1.5.1'!S19</f>
        <v>13.373522130763751</v>
      </c>
      <c r="Q149" s="19">
        <f>P149*'Forecast inputs Tab10.1.5.1'!R19</f>
        <v>46.399167562242219</v>
      </c>
    </row>
    <row r="150" spans="1:17" x14ac:dyDescent="0.35">
      <c r="A150" s="10">
        <f>D150+F150+E150+'Forecast inputs Tab10.1.5.1'!AA20</f>
        <v>0.42185736496018628</v>
      </c>
      <c r="C150" s="23" t="s">
        <v>1435</v>
      </c>
      <c r="D150" s="17">
        <f>$G$129*'Forecast inputs Tab10.1.5.1'!T20</f>
        <v>0.1292896747753591</v>
      </c>
      <c r="E150" s="17">
        <f>$G$130*'Forecast inputs Tab10.1.5.1'!U20</f>
        <v>1.9951698074626869E-6</v>
      </c>
      <c r="F150" s="17">
        <f>$F$131*'Forecast inputs Tab10.1.5.1'!Y20</f>
        <v>5.2565695015019724E-2</v>
      </c>
      <c r="G150" s="28">
        <f>N150*(D150/A150)*(1-EXP(-A150))</f>
        <v>18.001504257782138</v>
      </c>
      <c r="H150" s="28">
        <f>G150*'Forecast inputs Tab10.1.5.1'!V20</f>
        <v>74.497784332490014</v>
      </c>
      <c r="I150" s="28">
        <f t="shared" si="36"/>
        <v>2.7779525199086546E-4</v>
      </c>
      <c r="J150" s="28">
        <f>I150*'Forecast inputs Tab10.1.5.1'!W20</f>
        <v>1.3527952803508634E-3</v>
      </c>
      <c r="K150" s="28">
        <f t="shared" si="37"/>
        <v>74.499137127770368</v>
      </c>
      <c r="L150" s="30">
        <f t="shared" si="34"/>
        <v>7.3189261576400817</v>
      </c>
      <c r="M150" s="28">
        <f>L150*'Forecast inputs Tab10.1.5.1'!Z20</f>
        <v>28.361570753471081</v>
      </c>
      <c r="N150" s="19">
        <f>N124*EXP(-A124)+N125*EXP(-A125)</f>
        <v>170.661092100519</v>
      </c>
      <c r="O150" s="19">
        <f>N150*'Forecast inputs Tab10.1.5.1'!R20</f>
        <v>703.32930679098899</v>
      </c>
      <c r="P150" s="19">
        <f>N150*'Forecast inputs Tab10.1.5.1'!S20</f>
        <v>170.60729074475145</v>
      </c>
      <c r="Q150" s="19">
        <f>P150*'Forecast inputs Tab10.1.5.1'!R20</f>
        <v>703.10758038697577</v>
      </c>
    </row>
    <row r="151" spans="1:17" x14ac:dyDescent="0.35">
      <c r="A151" t="s">
        <v>1445</v>
      </c>
      <c r="C151" s="31" t="s">
        <v>1444</v>
      </c>
      <c r="D151" s="133">
        <f>AVERAGE(D138:D148)</f>
        <v>0.11833320667264159</v>
      </c>
      <c r="E151" s="133">
        <f>AVERAGE(E138:E148)</f>
        <v>6.4084936318906435E-3</v>
      </c>
      <c r="F151" s="133">
        <f>AVERAGE(F138:F149)</f>
        <v>4.6001570591393738E-2</v>
      </c>
      <c r="G151" s="32">
        <f>SUM(G134:G150)</f>
        <v>819.85142346193027</v>
      </c>
      <c r="H151" s="32">
        <f t="shared" ref="H151" si="39">SUM(H134:H150)</f>
        <v>1192.9191278184664</v>
      </c>
      <c r="I151" s="32">
        <f>SUM(I134:I150)</f>
        <v>175.99853626518635</v>
      </c>
      <c r="J151" s="32">
        <f t="shared" ref="J151:Q151" si="40">SUM(J134:J150)</f>
        <v>118.2283233507475</v>
      </c>
      <c r="K151" s="32">
        <f t="shared" si="40"/>
        <v>1311.1474511692136</v>
      </c>
      <c r="L151" s="32">
        <f t="shared" si="40"/>
        <v>381.95333469391085</v>
      </c>
      <c r="M151" s="32">
        <f t="shared" si="40"/>
        <v>476.27818605786018</v>
      </c>
      <c r="N151" s="32">
        <f t="shared" si="40"/>
        <v>38411.336976622319</v>
      </c>
      <c r="O151" s="32">
        <f t="shared" si="40"/>
        <v>13207.668954605791</v>
      </c>
      <c r="P151" s="32">
        <f t="shared" si="40"/>
        <v>5889.8215407373937</v>
      </c>
      <c r="Q151" s="32">
        <f t="shared" si="40"/>
        <v>8349.6904053575981</v>
      </c>
    </row>
    <row r="153" spans="1:17" x14ac:dyDescent="0.35">
      <c r="C153" s="15" t="s">
        <v>1437</v>
      </c>
      <c r="D153" s="15" t="s">
        <v>1694</v>
      </c>
      <c r="G153" s="15">
        <f>G128+1</f>
        <v>2026</v>
      </c>
    </row>
    <row r="154" spans="1:17" x14ac:dyDescent="0.35">
      <c r="D154" s="24" t="s">
        <v>1599</v>
      </c>
      <c r="E154" s="24"/>
      <c r="F154" s="24"/>
      <c r="G154" s="18">
        <f>G129</f>
        <v>1.5604552043166218</v>
      </c>
      <c r="H154" s="24" t="s">
        <v>1598</v>
      </c>
      <c r="I154" s="25">
        <f>AVERAGE(D163:D174)</f>
        <v>0.11942385785159169</v>
      </c>
      <c r="J154" s="15" t="s">
        <v>1516</v>
      </c>
      <c r="K154" s="25">
        <f>I154+I156+I155</f>
        <v>0.17130017125020086</v>
      </c>
    </row>
    <row r="155" spans="1:17" x14ac:dyDescent="0.35">
      <c r="D155" s="24" t="s">
        <v>1600</v>
      </c>
      <c r="E155" s="24"/>
      <c r="F155" s="24"/>
      <c r="G155" s="18">
        <f>G130</f>
        <v>1.5604552043166218</v>
      </c>
      <c r="H155" s="24" t="s">
        <v>1598</v>
      </c>
      <c r="I155" s="25">
        <f>AVERAGE(E163:E174)</f>
        <v>5.8747428072154348E-3</v>
      </c>
      <c r="K155" s="25"/>
    </row>
    <row r="156" spans="1:17" x14ac:dyDescent="0.35">
      <c r="D156" s="24" t="s">
        <v>1438</v>
      </c>
      <c r="E156" s="24"/>
      <c r="F156" s="135">
        <f>F131</f>
        <v>2.228250504735716</v>
      </c>
      <c r="G156" s="18">
        <f>I156/$I$5</f>
        <v>1.5604552043166215</v>
      </c>
      <c r="H156" s="24" t="s">
        <v>1598</v>
      </c>
      <c r="I156" s="25">
        <f>AVERAGE(F163:F174)</f>
        <v>4.6001570591393738E-2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0.24040788322005607</v>
      </c>
      <c r="C160" s="18">
        <v>1</v>
      </c>
      <c r="D160" s="17">
        <f>$G$154*'Forecast inputs Tab10.1.5.1'!T5</f>
        <v>1.5246531820745502E-5</v>
      </c>
      <c r="E160" s="17">
        <f>$G$155*'Forecast inputs Tab10.1.5.1'!U5</f>
        <v>2.6143037633002939E-5</v>
      </c>
      <c r="F160" s="17">
        <f>$F$156*'Forecast inputs Tab10.1.5.1'!Y5</f>
        <v>3.6649365060233911E-4</v>
      </c>
      <c r="G160" s="28">
        <f t="shared" ref="G160:G174" si="42">N160*(D160/A160)*(1-EXP(-A160))</f>
        <v>9.7902403747084504E-2</v>
      </c>
      <c r="H160" s="28">
        <f>G160*'Forecast inputs Tab10.1.5.1'!V5</f>
        <v>1.1625424946044139E-2</v>
      </c>
      <c r="I160" s="28">
        <f t="shared" ref="I160:I175" si="43">N160*(E160/A160)*(1-EXP(-A160))</f>
        <v>0.16787202857760009</v>
      </c>
      <c r="J160" s="28">
        <f>I160*'Forecast inputs Tab10.1.5.1'!W5</f>
        <v>1.9934381726971231E-2</v>
      </c>
      <c r="K160" s="28">
        <f t="shared" ref="K160:K175" si="44">H160+J160</f>
        <v>3.1559806673015368E-2</v>
      </c>
      <c r="L160" s="28">
        <f t="shared" si="41"/>
        <v>2.3533620480948625</v>
      </c>
      <c r="M160" s="28">
        <f>L160*'Forecast inputs Tab10.1.5.1'!Z5</f>
        <v>0.18839204468270437</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0.24363944035245641</v>
      </c>
      <c r="C161" s="18">
        <v>2</v>
      </c>
      <c r="D161" s="17">
        <f>$G$154*'Forecast inputs Tab10.1.5.1'!T6</f>
        <v>5.0920316773651279E-4</v>
      </c>
      <c r="E161" s="17">
        <f>$G$155*'Forecast inputs Tab10.1.5.1'!U6</f>
        <v>8.6547829126358718E-4</v>
      </c>
      <c r="F161" s="17">
        <f>$F$156*'Forecast inputs Tab10.1.5.1'!Y6</f>
        <v>2.2647588934563059E-3</v>
      </c>
      <c r="G161" s="28">
        <f t="shared" si="42"/>
        <v>2.5670369761033931</v>
      </c>
      <c r="H161" s="28">
        <f>G161*'Forecast inputs Tab10.1.5.1'!V6</f>
        <v>0.61115781384547418</v>
      </c>
      <c r="I161" s="28">
        <f t="shared" si="43"/>
        <v>4.3631204918937909</v>
      </c>
      <c r="J161" s="28">
        <f>I161*'Forecast inputs Tab10.1.5.1'!W6</f>
        <v>1.0395190140432231</v>
      </c>
      <c r="K161" s="28">
        <f t="shared" si="44"/>
        <v>1.6506768278886974</v>
      </c>
      <c r="L161" s="28">
        <f t="shared" si="41"/>
        <v>11.417289187936968</v>
      </c>
      <c r="M161" s="28">
        <f>L161*'Forecast inputs Tab10.1.5.1'!Z6</f>
        <v>2.2003513895884002</v>
      </c>
      <c r="N161" s="19">
        <f t="shared" ref="N161:N174" si="45">N135*EXP(-A135)</f>
        <v>5680.3230113067293</v>
      </c>
      <c r="O161" s="19">
        <f>N161*'Forecast inputs Tab10.1.5.1'!R6</f>
        <v>549.42129081642759</v>
      </c>
      <c r="P161" s="19">
        <f>N161*'Forecast inputs Tab10.1.5.1'!S6</f>
        <v>0</v>
      </c>
      <c r="Q161" s="19">
        <f>P161*'Forecast inputs Tab10.1.5.1'!R6</f>
        <v>0</v>
      </c>
    </row>
    <row r="162" spans="1:17" x14ac:dyDescent="0.35">
      <c r="A162" s="10">
        <f>D162+F162+E162+'Forecast inputs Tab10.1.5.1'!AA7</f>
        <v>0.25851615488592117</v>
      </c>
      <c r="C162" s="18">
        <v>3</v>
      </c>
      <c r="D162" s="17">
        <f>$G$154*'Forecast inputs Tab10.1.5.1'!T7</f>
        <v>4.2816704864263172E-3</v>
      </c>
      <c r="E162" s="17">
        <f>$G$155*'Forecast inputs Tab10.1.5.1'!U7</f>
        <v>6.7512481102739198E-3</v>
      </c>
      <c r="F162" s="17">
        <f>$F$156*'Forecast inputs Tab10.1.5.1'!Y7</f>
        <v>7.4832362892209292E-3</v>
      </c>
      <c r="G162" s="28">
        <f t="shared" si="42"/>
        <v>16.797614374137272</v>
      </c>
      <c r="H162" s="28">
        <f>G162*'Forecast inputs Tab10.1.5.1'!V7</f>
        <v>6.4719621720940239</v>
      </c>
      <c r="I162" s="28">
        <f t="shared" si="43"/>
        <v>26.486125604485114</v>
      </c>
      <c r="J162" s="28">
        <f>I162*'Forecast inputs Tab10.1.5.1'!W7</f>
        <v>10.245154244290063</v>
      </c>
      <c r="K162" s="28">
        <f t="shared" si="44"/>
        <v>16.717116416384087</v>
      </c>
      <c r="L162" s="28">
        <f t="shared" si="41"/>
        <v>29.357821405308261</v>
      </c>
      <c r="M162" s="28">
        <f>L162*'Forecast inputs Tab10.1.5.1'!Z7</f>
        <v>10.108338277168713</v>
      </c>
      <c r="N162" s="19">
        <f t="shared" si="45"/>
        <v>4452.0677846119843</v>
      </c>
      <c r="O162" s="19">
        <f>N162*'Forecast inputs Tab10.1.5.1'!R7</f>
        <v>935.51300358051628</v>
      </c>
      <c r="P162" s="19">
        <f>N162*'Forecast inputs Tab10.1.5.1'!S7</f>
        <v>0</v>
      </c>
      <c r="Q162" s="19">
        <f>P162*'Forecast inputs Tab10.1.5.1'!R7</f>
        <v>0</v>
      </c>
    </row>
    <row r="163" spans="1:17" x14ac:dyDescent="0.35">
      <c r="A163" s="10">
        <f>D163+F163+E163+'Forecast inputs Tab10.1.5.1'!AA8</f>
        <v>0.29579381633651808</v>
      </c>
      <c r="C163" s="18">
        <v>4</v>
      </c>
      <c r="D163" s="17">
        <f>$G$154*'Forecast inputs Tab10.1.5.1'!T8</f>
        <v>1.8745771973971308E-2</v>
      </c>
      <c r="E163" s="17">
        <f>$G$155*'Forecast inputs Tab10.1.5.1'!U8</f>
        <v>2.0112883892486041E-2</v>
      </c>
      <c r="F163" s="17">
        <f>$F$156*'Forecast inputs Tab10.1.5.1'!Y8</f>
        <v>1.6935160470060724E-2</v>
      </c>
      <c r="G163" s="28">
        <f t="shared" si="42"/>
        <v>55.788444290329913</v>
      </c>
      <c r="H163" s="28">
        <f>G163*'Forecast inputs Tab10.1.5.1'!V8</f>
        <v>31.934391125705435</v>
      </c>
      <c r="I163" s="28">
        <f t="shared" si="43"/>
        <v>59.857044250395873</v>
      </c>
      <c r="J163" s="28">
        <f>I163*'Forecast inputs Tab10.1.5.1'!W8</f>
        <v>33.651098058690806</v>
      </c>
      <c r="K163" s="28">
        <f t="shared" si="44"/>
        <v>65.585489184396238</v>
      </c>
      <c r="L163" s="28">
        <f t="shared" si="41"/>
        <v>50.399965269161768</v>
      </c>
      <c r="M163" s="28">
        <f>L163*'Forecast inputs Tab10.1.5.1'!Z8</f>
        <v>26.930919041784978</v>
      </c>
      <c r="N163" s="19">
        <f t="shared" si="45"/>
        <v>3437.8714112514403</v>
      </c>
      <c r="O163" s="19">
        <f>N163*'Forecast inputs Tab10.1.5.1'!R8</f>
        <v>1271.520806551224</v>
      </c>
      <c r="P163" s="19">
        <f>N163*'Forecast inputs Tab10.1.5.1'!S8</f>
        <v>325.28145327102612</v>
      </c>
      <c r="Q163" s="19">
        <f>P163*'Forecast inputs Tab10.1.5.1'!R8</f>
        <v>120.30762246246191</v>
      </c>
    </row>
    <row r="164" spans="1:17" x14ac:dyDescent="0.35">
      <c r="A164" s="10">
        <f>D164+F164+E164+'Forecast inputs Tab10.1.5.1'!AA9</f>
        <v>0.3510330631125359</v>
      </c>
      <c r="C164" s="18">
        <v>5</v>
      </c>
      <c r="D164" s="17">
        <f>$G$154*'Forecast inputs Tab10.1.5.1'!T9</f>
        <v>5.7120679380467124E-2</v>
      </c>
      <c r="E164" s="17">
        <f>$G$155*'Forecast inputs Tab10.1.5.1'!U9</f>
        <v>2.5190158017346781E-2</v>
      </c>
      <c r="F164" s="17">
        <f>$F$156*'Forecast inputs Tab10.1.5.1'!Y9</f>
        <v>2.8722225714722042E-2</v>
      </c>
      <c r="G164" s="28">
        <f t="shared" si="42"/>
        <v>123.20349857066378</v>
      </c>
      <c r="H164" s="28">
        <f>G164*'Forecast inputs Tab10.1.5.1'!V9</f>
        <v>97.443879708283959</v>
      </c>
      <c r="I164" s="28">
        <f t="shared" si="43"/>
        <v>54.332610027503478</v>
      </c>
      <c r="J164" s="28">
        <f>I164*'Forecast inputs Tab10.1.5.1'!W9</f>
        <v>40.932320390372659</v>
      </c>
      <c r="K164" s="28">
        <f t="shared" si="44"/>
        <v>138.37620009865662</v>
      </c>
      <c r="L164" s="28">
        <f t="shared" si="41"/>
        <v>61.950920982920231</v>
      </c>
      <c r="M164" s="28">
        <f>L164*'Forecast inputs Tab10.1.5.1'!Z9</f>
        <v>46.756404446202332</v>
      </c>
      <c r="N164" s="19">
        <f t="shared" si="45"/>
        <v>2557.5728102107933</v>
      </c>
      <c r="O164" s="19">
        <f>N164*'Forecast inputs Tab10.1.5.1'!R9</f>
        <v>1461.4789460843742</v>
      </c>
      <c r="P164" s="19">
        <f>N164*'Forecast inputs Tab10.1.5.1'!S9</f>
        <v>767.18411884219313</v>
      </c>
      <c r="Q164" s="19">
        <f>P164*'Forecast inputs Tab10.1.5.1'!R9</f>
        <v>438.39355539823214</v>
      </c>
    </row>
    <row r="165" spans="1:17" x14ac:dyDescent="0.35">
      <c r="A165" s="10">
        <f>D165+F165+E165+'Forecast inputs Tab10.1.5.1'!AA10</f>
        <v>0.40189052833029426</v>
      </c>
      <c r="C165" s="18">
        <v>6</v>
      </c>
      <c r="D165" s="17">
        <f>$G$154*'Forecast inputs Tab10.1.5.1'!T10</f>
        <v>0.10673990277416384</v>
      </c>
      <c r="E165" s="17">
        <f>$G$155*'Forecast inputs Tab10.1.5.1'!U10</f>
        <v>1.5681039440440032E-2</v>
      </c>
      <c r="F165" s="17">
        <f>$F$156*'Forecast inputs Tab10.1.5.1'!Y10</f>
        <v>3.9469586115690396E-2</v>
      </c>
      <c r="G165" s="28">
        <f t="shared" si="42"/>
        <v>158.25318998604433</v>
      </c>
      <c r="H165" s="28">
        <f>G165*'Forecast inputs Tab10.1.5.1'!V10</f>
        <v>158.80901576908497</v>
      </c>
      <c r="I165" s="28">
        <f t="shared" si="43"/>
        <v>23.248798708361484</v>
      </c>
      <c r="J165" s="28">
        <f>I165*'Forecast inputs Tab10.1.5.1'!W10</f>
        <v>22.516015957472504</v>
      </c>
      <c r="K165" s="28">
        <f t="shared" si="44"/>
        <v>181.32503172655748</v>
      </c>
      <c r="L165" s="28">
        <f t="shared" si="41"/>
        <v>58.517833986155416</v>
      </c>
      <c r="M165" s="28">
        <f>L165*'Forecast inputs Tab10.1.5.1'!Z10</f>
        <v>58.348775963769413</v>
      </c>
      <c r="N165" s="19">
        <f t="shared" si="45"/>
        <v>1800.4301788815478</v>
      </c>
      <c r="O165" s="19">
        <f>N165*'Forecast inputs Tab10.1.5.1'!R10</f>
        <v>1455.3615312272891</v>
      </c>
      <c r="P165" s="19">
        <f>N165*'Forecast inputs Tab10.1.5.1'!S10</f>
        <v>1044.067353915982</v>
      </c>
      <c r="Q165" s="19">
        <f>P165*'Forecast inputs Tab10.1.5.1'!R10</f>
        <v>843.9624489317988</v>
      </c>
    </row>
    <row r="166" spans="1:17" x14ac:dyDescent="0.35">
      <c r="A166" s="10">
        <f>D166+F166+E166+'Forecast inputs Tab10.1.5.1'!AA11</f>
        <v>0.4288212337319014</v>
      </c>
      <c r="C166" s="18">
        <v>7</v>
      </c>
      <c r="D166" s="17">
        <f>$G$154*'Forecast inputs Tab10.1.5.1'!T11</f>
        <v>0.13552181479377384</v>
      </c>
      <c r="E166" s="17">
        <f>$G$155*'Forecast inputs Tab10.1.5.1'!U11</f>
        <v>6.3585592323836719E-3</v>
      </c>
      <c r="F166" s="17">
        <f>$F$156*'Forecast inputs Tab10.1.5.1'!Y11</f>
        <v>4.6940859705743861E-2</v>
      </c>
      <c r="G166" s="28">
        <f t="shared" si="42"/>
        <v>132.77476363130353</v>
      </c>
      <c r="H166" s="28">
        <f>G166*'Forecast inputs Tab10.1.5.1'!V11</f>
        <v>164.61566942098796</v>
      </c>
      <c r="I166" s="28">
        <f t="shared" si="43"/>
        <v>6.229670111783153</v>
      </c>
      <c r="J166" s="28">
        <f>I166*'Forecast inputs Tab10.1.5.1'!W11</f>
        <v>7.6123682406112225</v>
      </c>
      <c r="K166" s="28">
        <f t="shared" si="44"/>
        <v>172.22803766159919</v>
      </c>
      <c r="L166" s="28">
        <f t="shared" si="41"/>
        <v>45.989360174703464</v>
      </c>
      <c r="M166" s="28">
        <f>L166*'Forecast inputs Tab10.1.5.1'!Z11</f>
        <v>57.759417124215318</v>
      </c>
      <c r="N166" s="19">
        <f t="shared" si="45"/>
        <v>1204.7618377855624</v>
      </c>
      <c r="O166" s="19">
        <f>N166*'Forecast inputs Tab10.1.5.1'!R11</f>
        <v>1293.070880495244</v>
      </c>
      <c r="P166" s="19">
        <f>N166*'Forecast inputs Tab10.1.5.1'!S11</f>
        <v>960.68559787723666</v>
      </c>
      <c r="Q166" s="19">
        <f>P166*'Forecast inputs Tab10.1.5.1'!R11</f>
        <v>1031.1038522016381</v>
      </c>
    </row>
    <row r="167" spans="1:17" x14ac:dyDescent="0.35">
      <c r="A167" s="10">
        <f>D167+F167+E167+'Forecast inputs Tab10.1.5.1'!AA12</f>
        <v>0.43738914761697706</v>
      </c>
      <c r="C167" s="18">
        <v>8</v>
      </c>
      <c r="D167" s="17">
        <f>$G$154*'Forecast inputs Tab10.1.5.1'!T12</f>
        <v>0.1444360882136172</v>
      </c>
      <c r="E167" s="17">
        <f>$G$155*'Forecast inputs Tab10.1.5.1'!U12</f>
        <v>2.1193244048787149E-3</v>
      </c>
      <c r="F167" s="17">
        <f>$F$156*'Forecast inputs Tab10.1.5.1'!Y12</f>
        <v>5.0833734998481143E-2</v>
      </c>
      <c r="G167" s="28">
        <f t="shared" si="42"/>
        <v>91.919423318422929</v>
      </c>
      <c r="H167" s="28">
        <f>G167*'Forecast inputs Tab10.1.5.1'!V12</f>
        <v>138.95297231498091</v>
      </c>
      <c r="I167" s="28">
        <f t="shared" si="43"/>
        <v>1.3487424059352588</v>
      </c>
      <c r="J167" s="28">
        <f>I167*'Forecast inputs Tab10.1.5.1'!W12</f>
        <v>2.0317043980189555</v>
      </c>
      <c r="K167" s="28">
        <f t="shared" si="44"/>
        <v>140.98467671299986</v>
      </c>
      <c r="L167" s="28">
        <f t="shared" si="41"/>
        <v>32.35069340337752</v>
      </c>
      <c r="M167" s="28">
        <f>L167*'Forecast inputs Tab10.1.5.1'!Z12</f>
        <v>49.534411218449556</v>
      </c>
      <c r="N167" s="19">
        <f t="shared" si="45"/>
        <v>785.6933286223142</v>
      </c>
      <c r="O167" s="19">
        <f>N167*'Forecast inputs Tab10.1.5.1'!R12</f>
        <v>1067.7729474642974</v>
      </c>
      <c r="P167" s="19">
        <f>N167*'Forecast inputs Tab10.1.5.1'!S12</f>
        <v>717.8437244611431</v>
      </c>
      <c r="Q167" s="19">
        <f>P167*'Forecast inputs Tab10.1.5.1'!R12</f>
        <v>975.56397841718262</v>
      </c>
    </row>
    <row r="168" spans="1:17" x14ac:dyDescent="0.35">
      <c r="A168" s="10">
        <f>D168+F168+E168+'Forecast inputs Tab10.1.5.1'!AA13</f>
        <v>0.43834933194324577</v>
      </c>
      <c r="C168" s="18">
        <v>9</v>
      </c>
      <c r="D168" s="17">
        <f>$G$154*'Forecast inputs Tab10.1.5.1'!T13</f>
        <v>0.14530941304804126</v>
      </c>
      <c r="E168" s="17">
        <f>$G$155*'Forecast inputs Tab10.1.5.1'!U13</f>
        <v>6.7543358353547181E-4</v>
      </c>
      <c r="F168" s="17">
        <f>$F$156*'Forecast inputs Tab10.1.5.1'!Y13</f>
        <v>5.2364485311669019E-2</v>
      </c>
      <c r="G168" s="28">
        <f t="shared" si="42"/>
        <v>29.227921329622962</v>
      </c>
      <c r="H168" s="28">
        <f>G168*'Forecast inputs Tab10.1.5.1'!V13</f>
        <v>52.780776888707081</v>
      </c>
      <c r="I168" s="28">
        <f t="shared" si="43"/>
        <v>0.13585850516396536</v>
      </c>
      <c r="J168" s="28">
        <f>I168*'Forecast inputs Tab10.1.5.1'!W13</f>
        <v>0.2454729219047504</v>
      </c>
      <c r="K168" s="28">
        <f t="shared" si="44"/>
        <v>53.02624981061183</v>
      </c>
      <c r="L168" s="28">
        <f t="shared" si="41"/>
        <v>10.532731672721392</v>
      </c>
      <c r="M168" s="28">
        <f>L168*'Forecast inputs Tab10.1.5.1'!Z13</f>
        <v>19.199589929620192</v>
      </c>
      <c r="N168" s="19">
        <f t="shared" si="45"/>
        <v>248.43856226374487</v>
      </c>
      <c r="O168" s="19">
        <f>N168*'Forecast inputs Tab10.1.5.1'!R13</f>
        <v>412.09249638374155</v>
      </c>
      <c r="P168" s="19">
        <f>N168*'Forecast inputs Tab10.1.5.1'!S13</f>
        <v>239.60475181700809</v>
      </c>
      <c r="Q168" s="19">
        <f>P168*'Forecast inputs Tab10.1.5.1'!R13</f>
        <v>397.43958998142585</v>
      </c>
    </row>
    <row r="169" spans="1:17" x14ac:dyDescent="0.35">
      <c r="A169" s="10">
        <f>D169+F169+E169+'Forecast inputs Tab10.1.5.1'!AA14</f>
        <v>0.43676126646174679</v>
      </c>
      <c r="C169" s="18">
        <v>10</v>
      </c>
      <c r="D169" s="17">
        <f>$G$154*'Forecast inputs Tab10.1.5.1'!T14</f>
        <v>0.14371325555075373</v>
      </c>
      <c r="E169" s="17">
        <f>$G$155*'Forecast inputs Tab10.1.5.1'!U14</f>
        <v>2.2373139894077092E-4</v>
      </c>
      <c r="F169" s="17">
        <f>$F$156*'Forecast inputs Tab10.1.5.1'!Y14</f>
        <v>5.2824279512052284E-2</v>
      </c>
      <c r="G169" s="28">
        <f t="shared" si="42"/>
        <v>76.619702446001227</v>
      </c>
      <c r="H169" s="28">
        <f>G169*'Forecast inputs Tab10.1.5.1'!V14</f>
        <v>161.57941957793633</v>
      </c>
      <c r="I169" s="28">
        <f t="shared" si="43"/>
        <v>0.11928080780701206</v>
      </c>
      <c r="J169" s="28">
        <f>I169*'Forecast inputs Tab10.1.5.1'!W14</f>
        <v>0.25209620269644695</v>
      </c>
      <c r="K169" s="28">
        <f t="shared" si="44"/>
        <v>161.83151578063277</v>
      </c>
      <c r="L169" s="28">
        <f t="shared" si="41"/>
        <v>28.162889794869844</v>
      </c>
      <c r="M169" s="28">
        <f>L169*'Forecast inputs Tab10.1.5.1'!Z14</f>
        <v>59.872613930505594</v>
      </c>
      <c r="N169" s="19">
        <f t="shared" si="45"/>
        <v>658.01937850163472</v>
      </c>
      <c r="O169" s="19">
        <f>N169*'Forecast inputs Tab10.1.5.1'!R14</f>
        <v>1293.9029851104744</v>
      </c>
      <c r="P169" s="19">
        <f>N169*'Forecast inputs Tab10.1.5.1'!S14</f>
        <v>648.15758763707117</v>
      </c>
      <c r="Q169" s="19">
        <f>P169*'Forecast inputs Tab10.1.5.1'!R14</f>
        <v>1274.5111540260314</v>
      </c>
    </row>
    <row r="170" spans="1:17" x14ac:dyDescent="0.35">
      <c r="A170" s="10">
        <f>D170+F170+E170+'Forecast inputs Tab10.1.5.1'!AA15</f>
        <v>0.43434222145584295</v>
      </c>
      <c r="C170" s="18">
        <v>11</v>
      </c>
      <c r="D170" s="17">
        <f>$G$154*'Forecast inputs Tab10.1.5.1'!T15</f>
        <v>0.14135726875396915</v>
      </c>
      <c r="E170" s="17">
        <f>$G$155*'Forecast inputs Tab10.1.5.1'!U15</f>
        <v>8.0232405723458004E-5</v>
      </c>
      <c r="F170" s="17">
        <f>$F$156*'Forecast inputs Tab10.1.5.1'!Y15</f>
        <v>5.2904720296150357E-2</v>
      </c>
      <c r="G170" s="28">
        <f t="shared" si="42"/>
        <v>13.041524276988486</v>
      </c>
      <c r="H170" s="28">
        <f>G170*'Forecast inputs Tab10.1.5.1'!V15</f>
        <v>31.468483579832562</v>
      </c>
      <c r="I170" s="28">
        <f t="shared" si="43"/>
        <v>7.4021865042174367E-3</v>
      </c>
      <c r="J170" s="28">
        <f>I170*'Forecast inputs Tab10.1.5.1'!W15</f>
        <v>1.7915781437256618E-2</v>
      </c>
      <c r="K170" s="28">
        <f t="shared" si="44"/>
        <v>31.486399361269818</v>
      </c>
      <c r="L170" s="28">
        <f t="shared" si="41"/>
        <v>4.8809530644681276</v>
      </c>
      <c r="M170" s="28">
        <f>L170*'Forecast inputs Tab10.1.5.1'!Z15</f>
        <v>11.876286186933207</v>
      </c>
      <c r="N170" s="19">
        <f t="shared" si="45"/>
        <v>113.74124608582032</v>
      </c>
      <c r="O170" s="19">
        <f>N170*'Forecast inputs Tab10.1.5.1'!R15</f>
        <v>258.95355755112627</v>
      </c>
      <c r="P170" s="19">
        <f>N170*'Forecast inputs Tab10.1.5.1'!S15</f>
        <v>112.98236827283584</v>
      </c>
      <c r="Q170" s="19">
        <f>P170*'Forecast inputs Tab10.1.5.1'!R15</f>
        <v>257.22582802308261</v>
      </c>
    </row>
    <row r="171" spans="1:17" x14ac:dyDescent="0.35">
      <c r="A171" s="10">
        <f>D171+F171+E171+'Forecast inputs Tab10.1.5.1'!AA16</f>
        <v>0.43168097363422508</v>
      </c>
      <c r="C171" s="18">
        <v>12</v>
      </c>
      <c r="D171" s="17">
        <f>$G$154*'Forecast inputs Tab10.1.5.1'!T16</f>
        <v>0.13878155443956339</v>
      </c>
      <c r="E171" s="17">
        <f>$G$155*'Forecast inputs Tab10.1.5.1'!U16</f>
        <v>3.1652257239612764E-5</v>
      </c>
      <c r="F171" s="17">
        <f>$F$156*'Forecast inputs Tab10.1.5.1'!Y16</f>
        <v>5.2867766937422074E-2</v>
      </c>
      <c r="G171" s="28">
        <f t="shared" si="42"/>
        <v>46.824053189183786</v>
      </c>
      <c r="H171" s="28">
        <f>G171*'Forecast inputs Tab10.1.5.1'!V16</f>
        <v>127.05479524367804</v>
      </c>
      <c r="I171" s="28">
        <f t="shared" si="43"/>
        <v>1.0679279263951284E-2</v>
      </c>
      <c r="J171" s="28">
        <f>I171*'Forecast inputs Tab10.1.5.1'!W16</f>
        <v>2.9082042735922242E-2</v>
      </c>
      <c r="K171" s="28">
        <f t="shared" si="44"/>
        <v>127.08387728641397</v>
      </c>
      <c r="L171" s="28">
        <f t="shared" si="41"/>
        <v>17.837263324134668</v>
      </c>
      <c r="M171" s="28">
        <f>L171*'Forecast inputs Tab10.1.5.1'!Z16</f>
        <v>48.848772594208711</v>
      </c>
      <c r="N171" s="19">
        <f t="shared" si="45"/>
        <v>415.44039498159276</v>
      </c>
      <c r="O171" s="19">
        <f>N171*'Forecast inputs Tab10.1.5.1'!R16</f>
        <v>1074.0588251656609</v>
      </c>
      <c r="P171" s="19">
        <f>N171*'Forecast inputs Tab10.1.5.1'!S16</f>
        <v>414.1227353846914</v>
      </c>
      <c r="Q171" s="19">
        <f>P171*'Forecast inputs Tab10.1.5.1'!R16</f>
        <v>1070.652213926812</v>
      </c>
    </row>
    <row r="172" spans="1:17" x14ac:dyDescent="0.35">
      <c r="A172" s="10">
        <f>D172+F172+E172+'Forecast inputs Tab10.1.5.1'!AA17</f>
        <v>0.42901640857447526</v>
      </c>
      <c r="C172" s="18">
        <v>13</v>
      </c>
      <c r="D172" s="17">
        <f>$G$154*'Forecast inputs Tab10.1.5.1'!T17</f>
        <v>0.13620545518545585</v>
      </c>
      <c r="E172" s="17">
        <f>$G$155*'Forecast inputs Tab10.1.5.1'!U17</f>
        <v>1.3771383173870931E-5</v>
      </c>
      <c r="F172" s="17">
        <f>$F$156*'Forecast inputs Tab10.1.5.1'!Y17</f>
        <v>5.279718200584553E-2</v>
      </c>
      <c r="G172" s="28">
        <f t="shared" si="42"/>
        <v>22.604963857087711</v>
      </c>
      <c r="H172" s="28">
        <f>G172*'Forecast inputs Tab10.1.5.1'!V17</f>
        <v>67.975918241252387</v>
      </c>
      <c r="I172" s="28">
        <f t="shared" si="43"/>
        <v>2.2855297424291365E-3</v>
      </c>
      <c r="J172" s="28">
        <f>I172*'Forecast inputs Tab10.1.5.1'!W17</f>
        <v>6.8996226303175145E-3</v>
      </c>
      <c r="K172" s="28">
        <f t="shared" si="44"/>
        <v>67.982817863882701</v>
      </c>
      <c r="L172" s="28">
        <f t="shared" si="41"/>
        <v>8.7623391395975503</v>
      </c>
      <c r="M172" s="28">
        <f>L172*'Forecast inputs Tab10.1.5.1'!Z17</f>
        <v>26.619285318966192</v>
      </c>
      <c r="N172" s="19">
        <f t="shared" si="45"/>
        <v>204.10025642508469</v>
      </c>
      <c r="O172" s="19">
        <f>N172*'Forecast inputs Tab10.1.5.1'!R17</f>
        <v>589.60277975822044</v>
      </c>
      <c r="P172" s="19">
        <f>N172*'Forecast inputs Tab10.1.5.1'!S17</f>
        <v>203.7703092162169</v>
      </c>
      <c r="Q172" s="19">
        <f>P172*'Forecast inputs Tab10.1.5.1'!R17</f>
        <v>588.64963156071531</v>
      </c>
    </row>
    <row r="173" spans="1:17" x14ac:dyDescent="0.35">
      <c r="A173" s="10">
        <f>D173+F173+E173+'Forecast inputs Tab10.1.5.1'!AA18</f>
        <v>0.42645914990325906</v>
      </c>
      <c r="C173" s="18">
        <v>14</v>
      </c>
      <c r="D173" s="17">
        <f>$G$154*'Forecast inputs Tab10.1.5.1'!T18</f>
        <v>0.13373406928528073</v>
      </c>
      <c r="E173" s="17">
        <f>$G$155*'Forecast inputs Tab10.1.5.1'!U18</f>
        <v>6.6439346486426866E-6</v>
      </c>
      <c r="F173" s="17">
        <f>$F$156*'Forecast inputs Tab10.1.5.1'!Y18</f>
        <v>5.2718436683329685E-2</v>
      </c>
      <c r="G173" s="28">
        <f t="shared" si="42"/>
        <v>4.2262675456439336</v>
      </c>
      <c r="H173" s="28">
        <f>G173*'Forecast inputs Tab10.1.5.1'!V18</f>
        <v>13.911015384944182</v>
      </c>
      <c r="I173" s="28">
        <f t="shared" si="43"/>
        <v>2.0996179605542217E-4</v>
      </c>
      <c r="J173" s="28">
        <f>I173*'Forecast inputs Tab10.1.5.1'!W18</f>
        <v>6.9385623765025556E-4</v>
      </c>
      <c r="K173" s="28">
        <f t="shared" si="44"/>
        <v>13.911709241181832</v>
      </c>
      <c r="L173" s="28">
        <f t="shared" si="41"/>
        <v>1.6660094110840258</v>
      </c>
      <c r="M173" s="28">
        <f>L173*'Forecast inputs Tab10.1.5.1'!Z18</f>
        <v>5.5450624233815171</v>
      </c>
      <c r="N173" s="19">
        <f t="shared" si="45"/>
        <v>38.818015388569641</v>
      </c>
      <c r="O173" s="19">
        <f>N173*'Forecast inputs Tab10.1.5.1'!R18</f>
        <v>123.60471278043734</v>
      </c>
      <c r="P173" s="19">
        <f>N173*'Forecast inputs Tab10.1.5.1'!S18</f>
        <v>38.783759286352172</v>
      </c>
      <c r="Q173" s="19">
        <f>P173*'Forecast inputs Tab10.1.5.1'!R18</f>
        <v>123.49563415719545</v>
      </c>
    </row>
    <row r="174" spans="1:17" x14ac:dyDescent="0.35">
      <c r="A174" s="10">
        <f>D174+F174+E174+'Forecast inputs Tab10.1.5.1'!AA19</f>
        <v>0.42406491390138873</v>
      </c>
      <c r="C174" s="18">
        <v>15</v>
      </c>
      <c r="D174" s="17">
        <f>$G$154*'Forecast inputs Tab10.1.5.1'!T19</f>
        <v>0.13142102082004281</v>
      </c>
      <c r="E174" s="17">
        <f>$G$155*'Forecast inputs Tab10.1.5.1'!U19</f>
        <v>3.4837357881384615E-6</v>
      </c>
      <c r="F174" s="17">
        <f>$F$156*'Forecast inputs Tab10.1.5.1'!Y19</f>
        <v>5.2640409345557769E-2</v>
      </c>
      <c r="G174" s="28">
        <f t="shared" si="42"/>
        <v>6.1973304973411283</v>
      </c>
      <c r="H174" s="28">
        <f>G174*'Forecast inputs Tab10.1.5.1'!V19</f>
        <v>22.093203514163072</v>
      </c>
      <c r="I174" s="28">
        <f t="shared" si="43"/>
        <v>1.6428012740878501E-4</v>
      </c>
      <c r="J174" s="28">
        <f>I174*'Forecast inputs Tab10.1.5.1'!W19</f>
        <v>5.8811299931580579E-4</v>
      </c>
      <c r="K174" s="28">
        <f t="shared" si="44"/>
        <v>22.093791627162389</v>
      </c>
      <c r="L174" s="28">
        <f t="shared" si="41"/>
        <v>2.4823275012941712</v>
      </c>
      <c r="M174" s="28">
        <f>L174*'Forecast inputs Tab10.1.5.1'!Z19</f>
        <v>8.9558900988191894</v>
      </c>
      <c r="N174" s="19">
        <f t="shared" si="45"/>
        <v>57.859550903754901</v>
      </c>
      <c r="O174" s="19">
        <f>N174*'Forecast inputs Tab10.1.5.1'!R19</f>
        <v>200.74255466955955</v>
      </c>
      <c r="P174" s="19">
        <f>N174*'Forecast inputs Tab10.1.5.1'!S19</f>
        <v>57.829866339898444</v>
      </c>
      <c r="Q174" s="19">
        <f>P174*'Forecast inputs Tab10.1.5.1'!R19</f>
        <v>200.63956466895084</v>
      </c>
    </row>
    <row r="175" spans="1:17" x14ac:dyDescent="0.35">
      <c r="A175" s="10">
        <f>D175+F175+E175+'Forecast inputs Tab10.1.5.1'!AA20</f>
        <v>0.42185736496018628</v>
      </c>
      <c r="C175" s="23" t="s">
        <v>1435</v>
      </c>
      <c r="D175" s="17">
        <f>$G$154*'Forecast inputs Tab10.1.5.1'!T20</f>
        <v>0.1292896747753591</v>
      </c>
      <c r="E175" s="17">
        <f>$G$155*'Forecast inputs Tab10.1.5.1'!U20</f>
        <v>1.9951698074626869E-6</v>
      </c>
      <c r="F175" s="17">
        <f>$F$156*'Forecast inputs Tab10.1.5.1'!Y20</f>
        <v>5.2565695015019724E-2</v>
      </c>
      <c r="G175" s="28">
        <f>N175*(D175/A175)*(1-EXP(-A175))</f>
        <v>12.729461587203298</v>
      </c>
      <c r="H175" s="28">
        <f>G175*'Forecast inputs Tab10.1.5.1'!V20</f>
        <v>52.679857772565065</v>
      </c>
      <c r="I175" s="28">
        <f t="shared" si="43"/>
        <v>1.9643824975329341E-4</v>
      </c>
      <c r="J175" s="28">
        <f>I175*'Forecast inputs Tab10.1.5.1'!W20</f>
        <v>9.5660647632443208E-4</v>
      </c>
      <c r="K175" s="28">
        <f t="shared" si="44"/>
        <v>52.680814379041387</v>
      </c>
      <c r="L175" s="30">
        <f t="shared" si="41"/>
        <v>5.175455786867408</v>
      </c>
      <c r="M175" s="28">
        <f>L175*'Forecast inputs Tab10.1.5.1'!Z20</f>
        <v>20.055408719689893</v>
      </c>
      <c r="N175" s="19">
        <f>N149*EXP(-A149)+N150*EXP(-A150)</f>
        <v>120.68012679465781</v>
      </c>
      <c r="O175" s="19">
        <f>N175*'Forecast inputs Tab10.1.5.1'!R20</f>
        <v>497.34751417119992</v>
      </c>
      <c r="P175" s="19">
        <f>N175*'Forecast inputs Tab10.1.5.1'!S20</f>
        <v>120.64208206896292</v>
      </c>
      <c r="Q175" s="19">
        <f>P175*'Forecast inputs Tab10.1.5.1'!R20</f>
        <v>497.19072406619887</v>
      </c>
    </row>
    <row r="176" spans="1:17" x14ac:dyDescent="0.35">
      <c r="A176" t="s">
        <v>1445</v>
      </c>
      <c r="C176" s="31" t="s">
        <v>1444</v>
      </c>
      <c r="D176" s="133">
        <f>AVERAGE(D163:D173)</f>
        <v>0.11833320667264159</v>
      </c>
      <c r="E176" s="133">
        <f>AVERAGE(E163:E173)</f>
        <v>6.4084936318906435E-3</v>
      </c>
      <c r="F176" s="133">
        <f>AVERAGE(F163:F174)</f>
        <v>4.6001570591393738E-2</v>
      </c>
      <c r="G176" s="32">
        <f>SUM(G159:G175)</f>
        <v>792.87309827982494</v>
      </c>
      <c r="H176" s="32">
        <f t="shared" ref="H176" si="46">SUM(H159:H175)</f>
        <v>1128.3941439530076</v>
      </c>
      <c r="I176" s="32">
        <f>SUM(I159:I175)</f>
        <v>176.31006061759052</v>
      </c>
      <c r="J176" s="32">
        <f t="shared" ref="J176:Q176" si="47">SUM(J159:J175)</f>
        <v>118.60181983234436</v>
      </c>
      <c r="K176" s="32">
        <f t="shared" si="47"/>
        <v>1246.9959637853517</v>
      </c>
      <c r="L176" s="32">
        <f t="shared" si="47"/>
        <v>371.83721615269565</v>
      </c>
      <c r="M176" s="32">
        <f t="shared" si="47"/>
        <v>452.79991870798585</v>
      </c>
      <c r="N176" s="32">
        <f t="shared" si="47"/>
        <v>38183.439339246674</v>
      </c>
      <c r="O176" s="32">
        <f t="shared" si="47"/>
        <v>12685.78455427325</v>
      </c>
      <c r="P176" s="32">
        <f t="shared" si="47"/>
        <v>5650.9557083906175</v>
      </c>
      <c r="Q176" s="32">
        <f t="shared" si="47"/>
        <v>7819.1357978217256</v>
      </c>
    </row>
    <row r="178" spans="1:17" x14ac:dyDescent="0.35">
      <c r="C178" s="15" t="s">
        <v>1437</v>
      </c>
      <c r="D178" s="15" t="s">
        <v>1695</v>
      </c>
      <c r="G178" s="15">
        <f>G153+1</f>
        <v>2027</v>
      </c>
    </row>
    <row r="179" spans="1:17" x14ac:dyDescent="0.35">
      <c r="D179" s="24" t="s">
        <v>1599</v>
      </c>
      <c r="E179" s="24"/>
      <c r="F179" s="24"/>
      <c r="G179" s="18">
        <f>G154</f>
        <v>1.5604552043166218</v>
      </c>
      <c r="H179" s="24" t="s">
        <v>1598</v>
      </c>
      <c r="I179" s="25">
        <f>AVERAGE(D188:D199)</f>
        <v>0.11942385785159169</v>
      </c>
      <c r="J179" s="15" t="s">
        <v>1516</v>
      </c>
      <c r="K179" s="25">
        <f>I179+I181+I180</f>
        <v>0.17130017125020086</v>
      </c>
    </row>
    <row r="180" spans="1:17" x14ac:dyDescent="0.35">
      <c r="D180" s="24" t="s">
        <v>1600</v>
      </c>
      <c r="E180" s="24"/>
      <c r="F180" s="24"/>
      <c r="G180" s="18">
        <f>G155</f>
        <v>1.5604552043166218</v>
      </c>
      <c r="H180" s="24" t="s">
        <v>1598</v>
      </c>
      <c r="I180" s="25">
        <f>AVERAGE(E188:E199)</f>
        <v>5.8747428072154348E-3</v>
      </c>
      <c r="K180" s="25"/>
    </row>
    <row r="181" spans="1:17" x14ac:dyDescent="0.35">
      <c r="D181" s="24" t="s">
        <v>1438</v>
      </c>
      <c r="E181" s="24"/>
      <c r="F181" s="18">
        <f>F156</f>
        <v>2.228250504735716</v>
      </c>
      <c r="G181" s="18">
        <f>I181/$I$5</f>
        <v>1.5604552043166215</v>
      </c>
      <c r="H181" s="24" t="s">
        <v>1598</v>
      </c>
      <c r="I181" s="25">
        <f>AVERAGE(F188:F199)</f>
        <v>4.6001570591393738E-2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0.24040788322005607</v>
      </c>
      <c r="C185" s="18">
        <v>1</v>
      </c>
      <c r="D185" s="17">
        <f>$G$179*'Forecast inputs Tab10.1.5.1'!T5</f>
        <v>1.5246531820745502E-5</v>
      </c>
      <c r="E185" s="17">
        <f>$G$180*'Forecast inputs Tab10.1.5.1'!U5</f>
        <v>2.6143037633002939E-5</v>
      </c>
      <c r="F185" s="17">
        <f>$F$181*'Forecast inputs Tab10.1.5.1'!Y5</f>
        <v>3.6649365060233911E-4</v>
      </c>
      <c r="G185" s="28">
        <f t="shared" ref="G185:G199" si="49">N185*(D185/A185)*(1-EXP(-A185))</f>
        <v>9.7902403747084504E-2</v>
      </c>
      <c r="H185" s="28">
        <f>G185*'Forecast inputs Tab10.1.5.1'!V5</f>
        <v>1.1625424946044139E-2</v>
      </c>
      <c r="I185" s="28">
        <f t="shared" ref="I185:I200" si="50">N185*(E185/A185)*(1-EXP(-A185))</f>
        <v>0.16787202857760009</v>
      </c>
      <c r="J185" s="28">
        <f>I185*'Forecast inputs Tab10.1.5.1'!W5</f>
        <v>1.9934381726971231E-2</v>
      </c>
      <c r="K185" s="28">
        <f t="shared" ref="K185:K200" si="51">H185+J185</f>
        <v>3.1559806673015368E-2</v>
      </c>
      <c r="L185" s="28">
        <f t="shared" si="48"/>
        <v>2.3533620480948625</v>
      </c>
      <c r="M185" s="28">
        <f>L185*'Forecast inputs Tab10.1.5.1'!Z5</f>
        <v>0.18839204468270437</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0.24363944035245641</v>
      </c>
      <c r="C186" s="18">
        <v>2</v>
      </c>
      <c r="D186" s="17">
        <f>$G$179*'Forecast inputs Tab10.1.5.1'!T6</f>
        <v>5.0920316773651279E-4</v>
      </c>
      <c r="E186" s="17">
        <f>$G$180*'Forecast inputs Tab10.1.5.1'!U6</f>
        <v>8.6547829126358718E-4</v>
      </c>
      <c r="F186" s="17">
        <f>$F$181*'Forecast inputs Tab10.1.5.1'!Y6</f>
        <v>2.2647588934563059E-3</v>
      </c>
      <c r="G186" s="28">
        <f t="shared" si="49"/>
        <v>2.5670369761033931</v>
      </c>
      <c r="H186" s="28">
        <f>G186*'Forecast inputs Tab10.1.5.1'!V6</f>
        <v>0.61115781384547418</v>
      </c>
      <c r="I186" s="28">
        <f t="shared" si="50"/>
        <v>4.3631204918937909</v>
      </c>
      <c r="J186" s="28">
        <f>I186*'Forecast inputs Tab10.1.5.1'!W6</f>
        <v>1.0395190140432231</v>
      </c>
      <c r="K186" s="28">
        <f t="shared" si="51"/>
        <v>1.6506768278886974</v>
      </c>
      <c r="L186" s="28">
        <f t="shared" si="48"/>
        <v>11.417289187936968</v>
      </c>
      <c r="M186" s="28">
        <f>L186*'Forecast inputs Tab10.1.5.1'!Z6</f>
        <v>2.2003513895884002</v>
      </c>
      <c r="N186" s="19">
        <f t="shared" ref="N186:N199" si="52">N160*EXP(-A160)</f>
        <v>5680.3230113067293</v>
      </c>
      <c r="O186" s="19">
        <f>N186*'Forecast inputs Tab10.1.5.1'!R6</f>
        <v>549.42129081642759</v>
      </c>
      <c r="P186" s="19">
        <f>N186*'Forecast inputs Tab10.1.5.1'!S6</f>
        <v>0</v>
      </c>
      <c r="Q186" s="19">
        <f>P186*'Forecast inputs Tab10.1.5.1'!R6</f>
        <v>0</v>
      </c>
    </row>
    <row r="187" spans="1:17" x14ac:dyDescent="0.35">
      <c r="A187" s="10">
        <f>D187+F187+E187+'Forecast inputs Tab10.1.5.1'!AA7</f>
        <v>0.25851615488592117</v>
      </c>
      <c r="C187" s="18">
        <v>3</v>
      </c>
      <c r="D187" s="17">
        <f>$G$179*'Forecast inputs Tab10.1.5.1'!T7</f>
        <v>4.2816704864263172E-3</v>
      </c>
      <c r="E187" s="17">
        <f>$G$180*'Forecast inputs Tab10.1.5.1'!U7</f>
        <v>6.7512481102739198E-3</v>
      </c>
      <c r="F187" s="17">
        <f>$F$181*'Forecast inputs Tab10.1.5.1'!Y7</f>
        <v>7.4832362892209292E-3</v>
      </c>
      <c r="G187" s="28">
        <f t="shared" si="49"/>
        <v>16.797614374137272</v>
      </c>
      <c r="H187" s="28">
        <f>G187*'Forecast inputs Tab10.1.5.1'!V7</f>
        <v>6.4719621720940239</v>
      </c>
      <c r="I187" s="28">
        <f t="shared" si="50"/>
        <v>26.486125604485114</v>
      </c>
      <c r="J187" s="28">
        <f>I187*'Forecast inputs Tab10.1.5.1'!W7</f>
        <v>10.245154244290063</v>
      </c>
      <c r="K187" s="28">
        <f t="shared" si="51"/>
        <v>16.717116416384087</v>
      </c>
      <c r="L187" s="28">
        <f t="shared" si="48"/>
        <v>29.357821405308261</v>
      </c>
      <c r="M187" s="28">
        <f>L187*'Forecast inputs Tab10.1.5.1'!Z7</f>
        <v>10.108338277168713</v>
      </c>
      <c r="N187" s="19">
        <f t="shared" si="52"/>
        <v>4452.0677846119843</v>
      </c>
      <c r="O187" s="19">
        <f>N187*'Forecast inputs Tab10.1.5.1'!R7</f>
        <v>935.51300358051628</v>
      </c>
      <c r="P187" s="19">
        <f>N187*'Forecast inputs Tab10.1.5.1'!S7</f>
        <v>0</v>
      </c>
      <c r="Q187" s="19">
        <f>P187*'Forecast inputs Tab10.1.5.1'!R7</f>
        <v>0</v>
      </c>
    </row>
    <row r="188" spans="1:17" x14ac:dyDescent="0.35">
      <c r="A188" s="10">
        <f>D188+F188+E188+'Forecast inputs Tab10.1.5.1'!AA8</f>
        <v>0.29579381633651808</v>
      </c>
      <c r="C188" s="18">
        <v>4</v>
      </c>
      <c r="D188" s="17">
        <f>$G$179*'Forecast inputs Tab10.1.5.1'!T8</f>
        <v>1.8745771973971308E-2</v>
      </c>
      <c r="E188" s="17">
        <f>$G$180*'Forecast inputs Tab10.1.5.1'!U8</f>
        <v>2.0112883892486041E-2</v>
      </c>
      <c r="F188" s="17">
        <f>$F$181*'Forecast inputs Tab10.1.5.1'!Y8</f>
        <v>1.6935160470060724E-2</v>
      </c>
      <c r="G188" s="28">
        <f t="shared" si="49"/>
        <v>55.788444290329913</v>
      </c>
      <c r="H188" s="28">
        <f>G188*'Forecast inputs Tab10.1.5.1'!V8</f>
        <v>31.934391125705435</v>
      </c>
      <c r="I188" s="28">
        <f t="shared" si="50"/>
        <v>59.857044250395873</v>
      </c>
      <c r="J188" s="28">
        <f>I188*'Forecast inputs Tab10.1.5.1'!W8</f>
        <v>33.651098058690806</v>
      </c>
      <c r="K188" s="28">
        <f t="shared" si="51"/>
        <v>65.585489184396238</v>
      </c>
      <c r="L188" s="28">
        <f t="shared" si="48"/>
        <v>50.399965269161768</v>
      </c>
      <c r="M188" s="28">
        <f>L188*'Forecast inputs Tab10.1.5.1'!Z8</f>
        <v>26.930919041784978</v>
      </c>
      <c r="N188" s="19">
        <f t="shared" si="52"/>
        <v>3437.8714112514403</v>
      </c>
      <c r="O188" s="19">
        <f>N188*'Forecast inputs Tab10.1.5.1'!R8</f>
        <v>1271.520806551224</v>
      </c>
      <c r="P188" s="19">
        <f>N188*'Forecast inputs Tab10.1.5.1'!S8</f>
        <v>325.28145327102612</v>
      </c>
      <c r="Q188" s="19">
        <f>P188*'Forecast inputs Tab10.1.5.1'!R8</f>
        <v>120.30762246246191</v>
      </c>
    </row>
    <row r="189" spans="1:17" x14ac:dyDescent="0.35">
      <c r="A189" s="10">
        <f>D189+F189+E189+'Forecast inputs Tab10.1.5.1'!AA9</f>
        <v>0.3510330631125359</v>
      </c>
      <c r="C189" s="18">
        <v>5</v>
      </c>
      <c r="D189" s="17">
        <f>$G$179*'Forecast inputs Tab10.1.5.1'!T9</f>
        <v>5.7120679380467124E-2</v>
      </c>
      <c r="E189" s="17">
        <f>$G$180*'Forecast inputs Tab10.1.5.1'!U9</f>
        <v>2.5190158017346781E-2</v>
      </c>
      <c r="F189" s="17">
        <f>$F$181*'Forecast inputs Tab10.1.5.1'!Y9</f>
        <v>2.8722225714722042E-2</v>
      </c>
      <c r="G189" s="28">
        <f t="shared" si="49"/>
        <v>123.20349857066378</v>
      </c>
      <c r="H189" s="28">
        <f>G189*'Forecast inputs Tab10.1.5.1'!V9</f>
        <v>97.443879708283959</v>
      </c>
      <c r="I189" s="28">
        <f t="shared" si="50"/>
        <v>54.332610027503478</v>
      </c>
      <c r="J189" s="28">
        <f>I189*'Forecast inputs Tab10.1.5.1'!W9</f>
        <v>40.932320390372659</v>
      </c>
      <c r="K189" s="28">
        <f t="shared" si="51"/>
        <v>138.37620009865662</v>
      </c>
      <c r="L189" s="28">
        <f t="shared" si="48"/>
        <v>61.950920982920231</v>
      </c>
      <c r="M189" s="28">
        <f>L189*'Forecast inputs Tab10.1.5.1'!Z9</f>
        <v>46.756404446202332</v>
      </c>
      <c r="N189" s="19">
        <f t="shared" si="52"/>
        <v>2557.5728102107933</v>
      </c>
      <c r="O189" s="19">
        <f>N189*'Forecast inputs Tab10.1.5.1'!R9</f>
        <v>1461.4789460843742</v>
      </c>
      <c r="P189" s="19">
        <f>N189*'Forecast inputs Tab10.1.5.1'!S9</f>
        <v>767.18411884219313</v>
      </c>
      <c r="Q189" s="19">
        <f>P189*'Forecast inputs Tab10.1.5.1'!R9</f>
        <v>438.39355539823214</v>
      </c>
    </row>
    <row r="190" spans="1:17" x14ac:dyDescent="0.35">
      <c r="A190" s="10">
        <f>D190+F190+E190+'Forecast inputs Tab10.1.5.1'!AA10</f>
        <v>0.40189052833029426</v>
      </c>
      <c r="C190" s="18">
        <v>6</v>
      </c>
      <c r="D190" s="17">
        <f>$G$179*'Forecast inputs Tab10.1.5.1'!T10</f>
        <v>0.10673990277416384</v>
      </c>
      <c r="E190" s="17">
        <f>$G$180*'Forecast inputs Tab10.1.5.1'!U10</f>
        <v>1.5681039440440032E-2</v>
      </c>
      <c r="F190" s="17">
        <f>$F$181*'Forecast inputs Tab10.1.5.1'!Y10</f>
        <v>3.9469586115690396E-2</v>
      </c>
      <c r="G190" s="28">
        <f t="shared" si="49"/>
        <v>158.25318998604433</v>
      </c>
      <c r="H190" s="28">
        <f>G190*'Forecast inputs Tab10.1.5.1'!V10</f>
        <v>158.80901576908497</v>
      </c>
      <c r="I190" s="28">
        <f t="shared" si="50"/>
        <v>23.248798708361484</v>
      </c>
      <c r="J190" s="28">
        <f>I190*'Forecast inputs Tab10.1.5.1'!W10</f>
        <v>22.516015957472504</v>
      </c>
      <c r="K190" s="28">
        <f t="shared" si="51"/>
        <v>181.32503172655748</v>
      </c>
      <c r="L190" s="28">
        <f t="shared" si="48"/>
        <v>58.517833986155416</v>
      </c>
      <c r="M190" s="28">
        <f>L190*'Forecast inputs Tab10.1.5.1'!Z10</f>
        <v>58.348775963769413</v>
      </c>
      <c r="N190" s="19">
        <f t="shared" si="52"/>
        <v>1800.4301788815478</v>
      </c>
      <c r="O190" s="19">
        <f>N190*'Forecast inputs Tab10.1.5.1'!R10</f>
        <v>1455.3615312272891</v>
      </c>
      <c r="P190" s="19">
        <f>N190*'Forecast inputs Tab10.1.5.1'!S10</f>
        <v>1044.067353915982</v>
      </c>
      <c r="Q190" s="19">
        <f>P190*'Forecast inputs Tab10.1.5.1'!R10</f>
        <v>843.9624489317988</v>
      </c>
    </row>
    <row r="191" spans="1:17" x14ac:dyDescent="0.35">
      <c r="A191" s="10">
        <f>D191+F191+E191+'Forecast inputs Tab10.1.5.1'!AA11</f>
        <v>0.4288212337319014</v>
      </c>
      <c r="C191" s="18">
        <v>7</v>
      </c>
      <c r="D191" s="17">
        <f>$G$179*'Forecast inputs Tab10.1.5.1'!T11</f>
        <v>0.13552181479377384</v>
      </c>
      <c r="E191" s="17">
        <f>$G$180*'Forecast inputs Tab10.1.5.1'!U11</f>
        <v>6.3585592323836719E-3</v>
      </c>
      <c r="F191" s="17">
        <f>$F$181*'Forecast inputs Tab10.1.5.1'!Y11</f>
        <v>4.6940859705743861E-2</v>
      </c>
      <c r="G191" s="28">
        <f t="shared" si="49"/>
        <v>132.75527291269589</v>
      </c>
      <c r="H191" s="28">
        <f>G191*'Forecast inputs Tab10.1.5.1'!V11</f>
        <v>164.59150460530051</v>
      </c>
      <c r="I191" s="28">
        <f t="shared" si="50"/>
        <v>6.2287556251454337</v>
      </c>
      <c r="J191" s="28">
        <f>I191*'Forecast inputs Tab10.1.5.1'!W11</f>
        <v>7.6112507803103515</v>
      </c>
      <c r="K191" s="28">
        <f t="shared" si="51"/>
        <v>172.20275538561086</v>
      </c>
      <c r="L191" s="28">
        <f t="shared" si="48"/>
        <v>45.982609150234701</v>
      </c>
      <c r="M191" s="28">
        <f>L191*'Forecast inputs Tab10.1.5.1'!Z11</f>
        <v>57.750938310054266</v>
      </c>
      <c r="N191" s="19">
        <f t="shared" si="52"/>
        <v>1204.5849843434828</v>
      </c>
      <c r="O191" s="19">
        <f>N191*'Forecast inputs Tab10.1.5.1'!R11</f>
        <v>1292.8810636958599</v>
      </c>
      <c r="P191" s="19">
        <f>N191*'Forecast inputs Tab10.1.5.1'!S11</f>
        <v>960.54457369352485</v>
      </c>
      <c r="Q191" s="19">
        <f>P191*'Forecast inputs Tab10.1.5.1'!R11</f>
        <v>1030.9524909452603</v>
      </c>
    </row>
    <row r="192" spans="1:17" x14ac:dyDescent="0.35">
      <c r="A192" s="10">
        <f>D192+F192+E192+'Forecast inputs Tab10.1.5.1'!AA12</f>
        <v>0.43738914761697706</v>
      </c>
      <c r="C192" s="18">
        <v>8</v>
      </c>
      <c r="D192" s="17">
        <f>$G$179*'Forecast inputs Tab10.1.5.1'!T12</f>
        <v>0.1444360882136172</v>
      </c>
      <c r="E192" s="17">
        <f>$G$180*'Forecast inputs Tab10.1.5.1'!U12</f>
        <v>2.1193244048787149E-3</v>
      </c>
      <c r="F192" s="17">
        <f>$F$181*'Forecast inputs Tab10.1.5.1'!Y12</f>
        <v>5.0833734998481143E-2</v>
      </c>
      <c r="G192" s="28">
        <f t="shared" si="49"/>
        <v>91.795360607770974</v>
      </c>
      <c r="H192" s="28">
        <f>G192*'Forecast inputs Tab10.1.5.1'!V12</f>
        <v>138.76542890167181</v>
      </c>
      <c r="I192" s="28">
        <f t="shared" si="50"/>
        <v>1.346922022029325</v>
      </c>
      <c r="J192" s="28">
        <f>I192*'Forecast inputs Tab10.1.5.1'!W12</f>
        <v>2.0289622272593699</v>
      </c>
      <c r="K192" s="28">
        <f t="shared" si="51"/>
        <v>140.79439112893118</v>
      </c>
      <c r="L192" s="28">
        <f t="shared" si="48"/>
        <v>32.307030001561024</v>
      </c>
      <c r="M192" s="28">
        <f>L192*'Forecast inputs Tab10.1.5.1'!Z12</f>
        <v>49.467555127490193</v>
      </c>
      <c r="N192" s="19">
        <f t="shared" si="52"/>
        <v>784.6328863287157</v>
      </c>
      <c r="O192" s="19">
        <f>N192*'Forecast inputs Tab10.1.5.1'!R12</f>
        <v>1066.3317851784511</v>
      </c>
      <c r="P192" s="19">
        <f>N192*'Forecast inputs Tab10.1.5.1'!S12</f>
        <v>716.87485808811732</v>
      </c>
      <c r="Q192" s="19">
        <f>P192*'Forecast inputs Tab10.1.5.1'!R12</f>
        <v>974.24726963891317</v>
      </c>
    </row>
    <row r="193" spans="1:17" x14ac:dyDescent="0.35">
      <c r="A193" s="10">
        <f>D193+F193+E193+'Forecast inputs Tab10.1.5.1'!AA13</f>
        <v>0.43834933194324577</v>
      </c>
      <c r="C193" s="18">
        <v>9</v>
      </c>
      <c r="D193" s="17">
        <f>$G$179*'Forecast inputs Tab10.1.5.1'!T13</f>
        <v>0.14530941304804126</v>
      </c>
      <c r="E193" s="17">
        <f>$G$180*'Forecast inputs Tab10.1.5.1'!U13</f>
        <v>6.7543358353547181E-4</v>
      </c>
      <c r="F193" s="17">
        <f>$F$181*'Forecast inputs Tab10.1.5.1'!Y13</f>
        <v>5.2364485311669019E-2</v>
      </c>
      <c r="G193" s="28">
        <f t="shared" si="49"/>
        <v>59.686525011835222</v>
      </c>
      <c r="H193" s="28">
        <f>G193*'Forecast inputs Tab10.1.5.1'!V13</f>
        <v>107.7839619309167</v>
      </c>
      <c r="I193" s="28">
        <f t="shared" si="50"/>
        <v>0.27743752198761534</v>
      </c>
      <c r="J193" s="28">
        <f>I193*'Forecast inputs Tab10.1.5.1'!W13</f>
        <v>0.50128182321835879</v>
      </c>
      <c r="K193" s="28">
        <f t="shared" si="51"/>
        <v>108.28524375413507</v>
      </c>
      <c r="L193" s="28">
        <f t="shared" si="48"/>
        <v>21.508958688405777</v>
      </c>
      <c r="M193" s="28">
        <f>L193*'Forecast inputs Tab10.1.5.1'!Z13</f>
        <v>39.207605345160474</v>
      </c>
      <c r="N193" s="19">
        <f t="shared" si="52"/>
        <v>507.33797635586677</v>
      </c>
      <c r="O193" s="19">
        <f>N193*'Forecast inputs Tab10.1.5.1'!R13</f>
        <v>841.53672152076695</v>
      </c>
      <c r="P193" s="19">
        <f>N193*'Forecast inputs Tab10.1.5.1'!S13</f>
        <v>489.29839556485854</v>
      </c>
      <c r="Q193" s="19">
        <f>P193*'Forecast inputs Tab10.1.5.1'!R13</f>
        <v>811.61392767529787</v>
      </c>
    </row>
    <row r="194" spans="1:17" x14ac:dyDescent="0.35">
      <c r="A194" s="10">
        <f>D194+F194+E194+'Forecast inputs Tab10.1.5.1'!AA14</f>
        <v>0.43676126646174679</v>
      </c>
      <c r="C194" s="18">
        <v>10</v>
      </c>
      <c r="D194" s="17">
        <f>$G$179*'Forecast inputs Tab10.1.5.1'!T14</f>
        <v>0.14371325555075373</v>
      </c>
      <c r="E194" s="17">
        <f>$G$180*'Forecast inputs Tab10.1.5.1'!U14</f>
        <v>2.2373139894077092E-4</v>
      </c>
      <c r="F194" s="17">
        <f>$F$181*'Forecast inputs Tab10.1.5.1'!Y14</f>
        <v>5.2824279512052284E-2</v>
      </c>
      <c r="G194" s="28">
        <f t="shared" si="49"/>
        <v>18.661566153161754</v>
      </c>
      <c r="H194" s="28">
        <f>G194*'Forecast inputs Tab10.1.5.1'!V14</f>
        <v>39.354434057848628</v>
      </c>
      <c r="I194" s="28">
        <f t="shared" si="50"/>
        <v>2.905214474386544E-2</v>
      </c>
      <c r="J194" s="28">
        <f>I194*'Forecast inputs Tab10.1.5.1'!W14</f>
        <v>6.1400786134560965E-2</v>
      </c>
      <c r="K194" s="28">
        <f t="shared" si="51"/>
        <v>39.415834843983191</v>
      </c>
      <c r="L194" s="28">
        <f t="shared" si="48"/>
        <v>6.8593796920781012</v>
      </c>
      <c r="M194" s="28">
        <f>L194*'Forecast inputs Tab10.1.5.1'!Z14</f>
        <v>14.582629662576519</v>
      </c>
      <c r="N194" s="19">
        <f t="shared" si="52"/>
        <v>160.26781323804937</v>
      </c>
      <c r="O194" s="19">
        <f>N194*'Forecast inputs Tab10.1.5.1'!R14</f>
        <v>315.14421723877075</v>
      </c>
      <c r="P194" s="19">
        <f>N194*'Forecast inputs Tab10.1.5.1'!S14</f>
        <v>157.86586626184697</v>
      </c>
      <c r="Q194" s="19">
        <f>P194*'Forecast inputs Tab10.1.5.1'!R14</f>
        <v>310.42112478264545</v>
      </c>
    </row>
    <row r="195" spans="1:17" x14ac:dyDescent="0.35">
      <c r="A195" s="10">
        <f>D195+F195+E195+'Forecast inputs Tab10.1.5.1'!AA15</f>
        <v>0.43434222145584295</v>
      </c>
      <c r="C195" s="18">
        <v>11</v>
      </c>
      <c r="D195" s="17">
        <f>$G$179*'Forecast inputs Tab10.1.5.1'!T15</f>
        <v>0.14135726875396915</v>
      </c>
      <c r="E195" s="17">
        <f>$G$180*'Forecast inputs Tab10.1.5.1'!U15</f>
        <v>8.0232405723458004E-5</v>
      </c>
      <c r="F195" s="17">
        <f>$F$181*'Forecast inputs Tab10.1.5.1'!Y15</f>
        <v>5.2904720296150357E-2</v>
      </c>
      <c r="G195" s="28">
        <f t="shared" si="49"/>
        <v>48.749037796048967</v>
      </c>
      <c r="H195" s="28">
        <f>G195*'Forecast inputs Tab10.1.5.1'!V15</f>
        <v>117.6287574087041</v>
      </c>
      <c r="I195" s="28">
        <f t="shared" si="50"/>
        <v>2.7669271014908219E-2</v>
      </c>
      <c r="J195" s="28">
        <f>I195*'Forecast inputs Tab10.1.5.1'!W15</f>
        <v>6.696894380449317E-2</v>
      </c>
      <c r="K195" s="28">
        <f t="shared" si="51"/>
        <v>117.6957263525086</v>
      </c>
      <c r="L195" s="28">
        <f t="shared" si="48"/>
        <v>18.244935205951453</v>
      </c>
      <c r="M195" s="28">
        <f>L195*'Forecast inputs Tab10.1.5.1'!Z15</f>
        <v>44.39339389376903</v>
      </c>
      <c r="N195" s="19">
        <f t="shared" si="52"/>
        <v>425.16320842886523</v>
      </c>
      <c r="O195" s="19">
        <f>N195*'Forecast inputs Tab10.1.5.1'!R15</f>
        <v>967.96482499791318</v>
      </c>
      <c r="P195" s="19">
        <f>N195*'Forecast inputs Tab10.1.5.1'!S15</f>
        <v>422.32653363518034</v>
      </c>
      <c r="Q195" s="19">
        <f>P195*'Forecast inputs Tab10.1.5.1'!R15</f>
        <v>961.50659586187862</v>
      </c>
    </row>
    <row r="196" spans="1:17" x14ac:dyDescent="0.35">
      <c r="A196" s="10">
        <f>D196+F196+E196+'Forecast inputs Tab10.1.5.1'!AA16</f>
        <v>0.43168097363422508</v>
      </c>
      <c r="C196" s="18">
        <v>12</v>
      </c>
      <c r="D196" s="17">
        <f>$G$179*'Forecast inputs Tab10.1.5.1'!T16</f>
        <v>0.13878155443956339</v>
      </c>
      <c r="E196" s="17">
        <f>$G$180*'Forecast inputs Tab10.1.5.1'!U16</f>
        <v>3.1652257239612764E-5</v>
      </c>
      <c r="F196" s="17">
        <f>$F$181*'Forecast inputs Tab10.1.5.1'!Y16</f>
        <v>5.2867766937422074E-2</v>
      </c>
      <c r="G196" s="28">
        <f t="shared" si="49"/>
        <v>8.3032064008887652</v>
      </c>
      <c r="H196" s="28">
        <f>G196*'Forecast inputs Tab10.1.5.1'!V16</f>
        <v>22.530347487615874</v>
      </c>
      <c r="I196" s="28">
        <f t="shared" si="50"/>
        <v>1.8937331115496424E-3</v>
      </c>
      <c r="J196" s="28">
        <f>I196*'Forecast inputs Tab10.1.5.1'!W16</f>
        <v>5.1570546962305683E-3</v>
      </c>
      <c r="K196" s="28">
        <f t="shared" si="51"/>
        <v>22.535504542312104</v>
      </c>
      <c r="L196" s="28">
        <f t="shared" si="48"/>
        <v>3.1630426868194643</v>
      </c>
      <c r="M196" s="28">
        <f>L196*'Forecast inputs Tab10.1.5.1'!Z16</f>
        <v>8.6622454412700485</v>
      </c>
      <c r="N196" s="19">
        <f t="shared" si="52"/>
        <v>73.669131821243937</v>
      </c>
      <c r="O196" s="19">
        <f>N196*'Forecast inputs Tab10.1.5.1'!R16</f>
        <v>190.460489954053</v>
      </c>
      <c r="P196" s="19">
        <f>N196*'Forecast inputs Tab10.1.5.1'!S16</f>
        <v>73.435474142038345</v>
      </c>
      <c r="Q196" s="19">
        <f>P196*'Forecast inputs Tab10.1.5.1'!R16</f>
        <v>189.85640307311883</v>
      </c>
    </row>
    <row r="197" spans="1:17" x14ac:dyDescent="0.35">
      <c r="A197" s="10">
        <f>D197+F197+E197+'Forecast inputs Tab10.1.5.1'!AA17</f>
        <v>0.42901640857447526</v>
      </c>
      <c r="C197" s="18">
        <v>13</v>
      </c>
      <c r="D197" s="17">
        <f>$G$179*'Forecast inputs Tab10.1.5.1'!T17</f>
        <v>0.13620545518545585</v>
      </c>
      <c r="E197" s="17">
        <f>$G$180*'Forecast inputs Tab10.1.5.1'!U17</f>
        <v>1.3771383173870931E-5</v>
      </c>
      <c r="F197" s="17">
        <f>$F$181*'Forecast inputs Tab10.1.5.1'!Y17</f>
        <v>5.279718200584553E-2</v>
      </c>
      <c r="G197" s="28">
        <f t="shared" si="49"/>
        <v>29.880807131310171</v>
      </c>
      <c r="H197" s="28">
        <f>G197*'Forecast inputs Tab10.1.5.1'!V17</f>
        <v>89.855277601061204</v>
      </c>
      <c r="I197" s="28">
        <f t="shared" si="50"/>
        <v>3.0211715381701378E-3</v>
      </c>
      <c r="J197" s="28">
        <f>I197*'Forecast inputs Tab10.1.5.1'!W17</f>
        <v>9.1203991476720685E-3</v>
      </c>
      <c r="K197" s="28">
        <f t="shared" si="51"/>
        <v>89.86439800020888</v>
      </c>
      <c r="L197" s="28">
        <f t="shared" si="48"/>
        <v>11.582666864886409</v>
      </c>
      <c r="M197" s="28">
        <f>L197*'Forecast inputs Tab10.1.5.1'!Z17</f>
        <v>35.187215322175724</v>
      </c>
      <c r="N197" s="19">
        <f t="shared" si="52"/>
        <v>269.79385750164272</v>
      </c>
      <c r="O197" s="19">
        <f>N197*'Forecast inputs Tab10.1.5.1'!R17</f>
        <v>779.37779761217053</v>
      </c>
      <c r="P197" s="19">
        <f>N197*'Forecast inputs Tab10.1.5.1'!S17</f>
        <v>269.3577104246545</v>
      </c>
      <c r="Q197" s="19">
        <f>P197*'Forecast inputs Tab10.1.5.1'!R17</f>
        <v>778.11786029763778</v>
      </c>
    </row>
    <row r="198" spans="1:17" x14ac:dyDescent="0.35">
      <c r="A198" s="10">
        <f>D198+F198+E198+'Forecast inputs Tab10.1.5.1'!AA18</f>
        <v>0.42645914990325906</v>
      </c>
      <c r="C198" s="18">
        <v>14</v>
      </c>
      <c r="D198" s="17">
        <f>$G$179*'Forecast inputs Tab10.1.5.1'!T18</f>
        <v>0.13373406928528073</v>
      </c>
      <c r="E198" s="17">
        <f>$G$180*'Forecast inputs Tab10.1.5.1'!U18</f>
        <v>6.6439346486426866E-6</v>
      </c>
      <c r="F198" s="17">
        <f>$F$181*'Forecast inputs Tab10.1.5.1'!Y18</f>
        <v>5.2718436683329685E-2</v>
      </c>
      <c r="G198" s="28">
        <f t="shared" si="49"/>
        <v>14.469307635428565</v>
      </c>
      <c r="H198" s="28">
        <f>G198*'Forecast inputs Tab10.1.5.1'!V18</f>
        <v>47.626601712284341</v>
      </c>
      <c r="I198" s="28">
        <f t="shared" si="50"/>
        <v>7.1883802575261051E-4</v>
      </c>
      <c r="J198" s="28">
        <f>I198*'Forecast inputs Tab10.1.5.1'!W18</f>
        <v>2.3755285837666717E-3</v>
      </c>
      <c r="K198" s="28">
        <f t="shared" si="51"/>
        <v>47.62897724086811</v>
      </c>
      <c r="L198" s="28">
        <f t="shared" si="48"/>
        <v>5.7038515503686691</v>
      </c>
      <c r="M198" s="28">
        <f>L198*'Forecast inputs Tab10.1.5.1'!Z18</f>
        <v>18.98441430766956</v>
      </c>
      <c r="N198" s="19">
        <f t="shared" si="52"/>
        <v>132.89972780661611</v>
      </c>
      <c r="O198" s="19">
        <f>N198*'Forecast inputs Tab10.1.5.1'!R18</f>
        <v>423.18064227910514</v>
      </c>
      <c r="P198" s="19">
        <f>N198*'Forecast inputs Tab10.1.5.1'!S18</f>
        <v>132.78244652330358</v>
      </c>
      <c r="Q198" s="19">
        <f>P198*'Forecast inputs Tab10.1.5.1'!R18</f>
        <v>422.80719404396854</v>
      </c>
    </row>
    <row r="199" spans="1:17" x14ac:dyDescent="0.35">
      <c r="A199" s="10">
        <f>D199+F199+E199+'Forecast inputs Tab10.1.5.1'!AA19</f>
        <v>0.42406491390138873</v>
      </c>
      <c r="C199" s="18">
        <v>15</v>
      </c>
      <c r="D199" s="17">
        <f>$G$179*'Forecast inputs Tab10.1.5.1'!T19</f>
        <v>0.13142102082004281</v>
      </c>
      <c r="E199" s="17">
        <f>$G$180*'Forecast inputs Tab10.1.5.1'!U19</f>
        <v>3.4837357881384615E-6</v>
      </c>
      <c r="F199" s="17">
        <f>$F$181*'Forecast inputs Tab10.1.5.1'!Y19</f>
        <v>5.2640409345557769E-2</v>
      </c>
      <c r="G199" s="28">
        <f t="shared" si="49"/>
        <v>2.7142764033117954</v>
      </c>
      <c r="H199" s="28">
        <f>G199*'Forecast inputs Tab10.1.5.1'!V19</f>
        <v>9.6762728722933264</v>
      </c>
      <c r="I199" s="28">
        <f t="shared" si="50"/>
        <v>7.1950604143191638E-5</v>
      </c>
      <c r="J199" s="28">
        <f>I199*'Forecast inputs Tab10.1.5.1'!W19</f>
        <v>2.5757884579637749E-4</v>
      </c>
      <c r="K199" s="28">
        <f t="shared" si="51"/>
        <v>9.6765304511391221</v>
      </c>
      <c r="L199" s="28">
        <f t="shared" si="48"/>
        <v>1.0871976191919113</v>
      </c>
      <c r="M199" s="28">
        <f>L199*'Forecast inputs Tab10.1.5.1'!Z19</f>
        <v>3.9224568023777291</v>
      </c>
      <c r="N199" s="19">
        <f t="shared" si="52"/>
        <v>25.341042210296543</v>
      </c>
      <c r="O199" s="19">
        <f>N199*'Forecast inputs Tab10.1.5.1'!R19</f>
        <v>87.920239127779652</v>
      </c>
      <c r="P199" s="19">
        <f>N199*'Forecast inputs Tab10.1.5.1'!S19</f>
        <v>25.328041110669414</v>
      </c>
      <c r="Q199" s="19">
        <f>P199*'Forecast inputs Tab10.1.5.1'!R19</f>
        <v>87.875132072645314</v>
      </c>
    </row>
    <row r="200" spans="1:17" x14ac:dyDescent="0.35">
      <c r="A200" s="10">
        <f>D200+F200+E200+'Forecast inputs Tab10.1.5.1'!AA20</f>
        <v>0.42185736496018628</v>
      </c>
      <c r="C200" s="23" t="s">
        <v>1435</v>
      </c>
      <c r="D200" s="17">
        <f>$G$179*'Forecast inputs Tab10.1.5.1'!T20</f>
        <v>0.1292896747753591</v>
      </c>
      <c r="E200" s="17">
        <f>$G$180*'Forecast inputs Tab10.1.5.1'!U20</f>
        <v>1.9951698074626869E-6</v>
      </c>
      <c r="F200" s="17">
        <f>$F$181*'Forecast inputs Tab10.1.5.1'!Y20</f>
        <v>5.2565695015019724E-2</v>
      </c>
      <c r="G200" s="28">
        <f>N200*(D200/A200)*(1-EXP(-A200))</f>
        <v>12.342076500608485</v>
      </c>
      <c r="H200" s="28">
        <f>G200*'Forecast inputs Tab10.1.5.1'!V20</f>
        <v>51.076695602254361</v>
      </c>
      <c r="I200" s="28">
        <f t="shared" si="50"/>
        <v>1.904602083514707E-4</v>
      </c>
      <c r="J200" s="28">
        <f>I200*'Forecast inputs Tab10.1.5.1'!W20</f>
        <v>9.2749486935429651E-4</v>
      </c>
      <c r="K200" s="28">
        <f t="shared" si="51"/>
        <v>51.077623097123713</v>
      </c>
      <c r="L200" s="30">
        <f t="shared" si="48"/>
        <v>5.0179554578528069</v>
      </c>
      <c r="M200" s="28">
        <f>L200*'Forecast inputs Tab10.1.5.1'!Z20</f>
        <v>19.445079194725412</v>
      </c>
      <c r="N200" s="19">
        <f>N174*EXP(-A174)+N175*EXP(-A175)</f>
        <v>117.00756915752899</v>
      </c>
      <c r="O200" s="19">
        <f>N200*'Forecast inputs Tab10.1.5.1'!R20</f>
        <v>482.21215211954745</v>
      </c>
      <c r="P200" s="19">
        <f>N200*'Forecast inputs Tab10.1.5.1'!S20</f>
        <v>116.97068221523735</v>
      </c>
      <c r="Q200" s="19">
        <f>P200*'Forecast inputs Tab10.1.5.1'!R20</f>
        <v>482.06013347703026</v>
      </c>
    </row>
    <row r="201" spans="1:17" x14ac:dyDescent="0.35">
      <c r="A201" t="s">
        <v>1445</v>
      </c>
      <c r="C201" s="31" t="s">
        <v>1444</v>
      </c>
      <c r="D201" s="133">
        <f>AVERAGE(D188:D198)</f>
        <v>0.11833320667264159</v>
      </c>
      <c r="E201" s="133">
        <f>AVERAGE(E188:E198)</f>
        <v>6.4084936318906435E-3</v>
      </c>
      <c r="F201" s="133">
        <f>AVERAGE(F188:F199)</f>
        <v>4.6001570591393738E-2</v>
      </c>
      <c r="G201" s="32">
        <f>SUM(G184:G200)</f>
        <v>776.06512315408622</v>
      </c>
      <c r="H201" s="32">
        <f t="shared" ref="H201" si="53">SUM(H184:H200)</f>
        <v>1084.1713141939108</v>
      </c>
      <c r="I201" s="32">
        <f>SUM(I184:I200)</f>
        <v>176.37130384962646</v>
      </c>
      <c r="J201" s="32">
        <f t="shared" ref="J201:Q201" si="54">SUM(J184:J200)</f>
        <v>118.69174466346618</v>
      </c>
      <c r="K201" s="32">
        <f t="shared" si="54"/>
        <v>1202.8630588573769</v>
      </c>
      <c r="L201" s="32">
        <f t="shared" si="54"/>
        <v>365.45481979692767</v>
      </c>
      <c r="M201" s="32">
        <f t="shared" si="54"/>
        <v>436.13671457046547</v>
      </c>
      <c r="N201" s="32">
        <f t="shared" si="54"/>
        <v>38036.584838686256</v>
      </c>
      <c r="O201" s="32">
        <f t="shared" si="54"/>
        <v>12321.645234447704</v>
      </c>
      <c r="P201" s="32">
        <f t="shared" si="54"/>
        <v>5501.3175076886328</v>
      </c>
      <c r="Q201" s="32">
        <f t="shared" si="54"/>
        <v>7452.1217586608882</v>
      </c>
    </row>
    <row r="203" spans="1:17" x14ac:dyDescent="0.35">
      <c r="C203" s="15" t="s">
        <v>1437</v>
      </c>
      <c r="D203" s="15" t="s">
        <v>1696</v>
      </c>
      <c r="G203" s="15">
        <f>G178+1</f>
        <v>2028</v>
      </c>
    </row>
    <row r="204" spans="1:17" x14ac:dyDescent="0.35">
      <c r="D204" s="24" t="s">
        <v>1599</v>
      </c>
      <c r="E204" s="24"/>
      <c r="F204" s="24"/>
      <c r="G204" s="18">
        <f>G179</f>
        <v>1.5604552043166218</v>
      </c>
      <c r="H204" s="24" t="s">
        <v>1598</v>
      </c>
      <c r="I204" s="25">
        <f>AVERAGE(D213:D224)</f>
        <v>0.11942385785159169</v>
      </c>
      <c r="J204" s="15" t="s">
        <v>1516</v>
      </c>
      <c r="K204" s="25">
        <f>I204+I206+I205</f>
        <v>0.17130017125020086</v>
      </c>
    </row>
    <row r="205" spans="1:17" x14ac:dyDescent="0.35">
      <c r="D205" s="24" t="s">
        <v>1600</v>
      </c>
      <c r="E205" s="24"/>
      <c r="F205" s="24"/>
      <c r="G205" s="18">
        <f>G180</f>
        <v>1.5604552043166218</v>
      </c>
      <c r="H205" s="24" t="s">
        <v>1598</v>
      </c>
      <c r="I205" s="25">
        <f>AVERAGE(E213:E224)</f>
        <v>5.8747428072154348E-3</v>
      </c>
      <c r="K205" s="25"/>
    </row>
    <row r="206" spans="1:17" x14ac:dyDescent="0.35">
      <c r="D206" s="24" t="s">
        <v>1438</v>
      </c>
      <c r="E206" s="24"/>
      <c r="F206" s="135">
        <f>F181</f>
        <v>2.228250504735716</v>
      </c>
      <c r="G206" s="18">
        <f>G181</f>
        <v>1.5604552043166215</v>
      </c>
      <c r="H206" s="24" t="s">
        <v>1598</v>
      </c>
      <c r="I206" s="25">
        <f>AVERAGE(F213:F224)</f>
        <v>4.6001570591393738E-2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0.24040788322005607</v>
      </c>
      <c r="C210" s="18">
        <v>1</v>
      </c>
      <c r="D210" s="17">
        <f>$G$204*'Forecast inputs Tab10.1.5.1'!T5</f>
        <v>1.5246531820745502E-5</v>
      </c>
      <c r="E210" s="17">
        <f>$G$205*'Forecast inputs Tab10.1.5.1'!U5</f>
        <v>2.6143037633002939E-5</v>
      </c>
      <c r="F210" s="17">
        <f>$F$206*'Forecast inputs Tab10.1.5.1'!Y5</f>
        <v>3.6649365060233911E-4</v>
      </c>
      <c r="G210" s="28">
        <f t="shared" ref="G210:G224" si="56">N210*(D210/A210)*(1-EXP(-A210))</f>
        <v>9.7902403747084504E-2</v>
      </c>
      <c r="H210" s="28">
        <f>G210*'Forecast inputs Tab10.1.5.1'!V5</f>
        <v>1.1625424946044139E-2</v>
      </c>
      <c r="I210" s="28">
        <f t="shared" ref="I210:I225" si="57">N210*(E210/A210)*(1-EXP(-A210))</f>
        <v>0.16787202857760009</v>
      </c>
      <c r="J210" s="28">
        <f>I210*'Forecast inputs Tab10.1.5.1'!W5</f>
        <v>1.9934381726971231E-2</v>
      </c>
      <c r="K210" s="28">
        <f t="shared" ref="K210:K225" si="58">H210+J210</f>
        <v>3.1559806673015368E-2</v>
      </c>
      <c r="L210" s="28">
        <f t="shared" si="55"/>
        <v>2.3533620480948625</v>
      </c>
      <c r="M210" s="28">
        <f>L210*'Forecast inputs Tab10.1.5.1'!Z5</f>
        <v>0.18839204468270437</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0.24363944035245641</v>
      </c>
      <c r="C211" s="18">
        <v>2</v>
      </c>
      <c r="D211" s="17">
        <f>$G$204*'Forecast inputs Tab10.1.5.1'!T6</f>
        <v>5.0920316773651279E-4</v>
      </c>
      <c r="E211" s="17">
        <f>$G$205*'Forecast inputs Tab10.1.5.1'!U6</f>
        <v>8.6547829126358718E-4</v>
      </c>
      <c r="F211" s="17">
        <f>$F$206*'Forecast inputs Tab10.1.5.1'!Y6</f>
        <v>2.2647588934563059E-3</v>
      </c>
      <c r="G211" s="28">
        <f t="shared" si="56"/>
        <v>2.5670369761033931</v>
      </c>
      <c r="H211" s="28">
        <f>G211*'Forecast inputs Tab10.1.5.1'!V6</f>
        <v>0.61115781384547418</v>
      </c>
      <c r="I211" s="28">
        <f t="shared" si="57"/>
        <v>4.3631204918937909</v>
      </c>
      <c r="J211" s="28">
        <f>I211*'Forecast inputs Tab10.1.5.1'!W6</f>
        <v>1.0395190140432231</v>
      </c>
      <c r="K211" s="28">
        <f t="shared" si="58"/>
        <v>1.6506768278886974</v>
      </c>
      <c r="L211" s="28">
        <f t="shared" si="55"/>
        <v>11.417289187936968</v>
      </c>
      <c r="M211" s="28">
        <f>L211*'Forecast inputs Tab10.1.5.1'!Z6</f>
        <v>2.2003513895884002</v>
      </c>
      <c r="N211" s="19">
        <f t="shared" ref="N211:N224" si="59">N185*EXP(-A185)</f>
        <v>5680.3230113067293</v>
      </c>
      <c r="O211" s="19">
        <f>N211*'Forecast inputs Tab10.1.5.1'!R6</f>
        <v>549.42129081642759</v>
      </c>
      <c r="P211" s="19">
        <f>N211*'Forecast inputs Tab10.1.5.1'!S6</f>
        <v>0</v>
      </c>
      <c r="Q211" s="19">
        <f>P211*'Forecast inputs Tab10.1.5.1'!R6</f>
        <v>0</v>
      </c>
    </row>
    <row r="212" spans="1:17" x14ac:dyDescent="0.35">
      <c r="A212" s="10">
        <f>D212+F212+E212+'Forecast inputs Tab10.1.5.1'!AA7</f>
        <v>0.25851615488592117</v>
      </c>
      <c r="C212" s="18">
        <v>3</v>
      </c>
      <c r="D212" s="17">
        <f>$G$204*'Forecast inputs Tab10.1.5.1'!T7</f>
        <v>4.2816704864263172E-3</v>
      </c>
      <c r="E212" s="17">
        <f>$G$205*'Forecast inputs Tab10.1.5.1'!U7</f>
        <v>6.7512481102739198E-3</v>
      </c>
      <c r="F212" s="17">
        <f>$F$206*'Forecast inputs Tab10.1.5.1'!Y7</f>
        <v>7.4832362892209292E-3</v>
      </c>
      <c r="G212" s="28">
        <f t="shared" si="56"/>
        <v>16.797614374137272</v>
      </c>
      <c r="H212" s="28">
        <f>G212*'Forecast inputs Tab10.1.5.1'!V7</f>
        <v>6.4719621720940239</v>
      </c>
      <c r="I212" s="28">
        <f t="shared" si="57"/>
        <v>26.486125604485114</v>
      </c>
      <c r="J212" s="28">
        <f>I212*'Forecast inputs Tab10.1.5.1'!W7</f>
        <v>10.245154244290063</v>
      </c>
      <c r="K212" s="28">
        <f t="shared" si="58"/>
        <v>16.717116416384087</v>
      </c>
      <c r="L212" s="28">
        <f t="shared" si="55"/>
        <v>29.357821405308261</v>
      </c>
      <c r="M212" s="28">
        <f>L212*'Forecast inputs Tab10.1.5.1'!Z7</f>
        <v>10.108338277168713</v>
      </c>
      <c r="N212" s="19">
        <f t="shared" si="59"/>
        <v>4452.0677846119843</v>
      </c>
      <c r="O212" s="19">
        <f>N212*'Forecast inputs Tab10.1.5.1'!R7</f>
        <v>935.51300358051628</v>
      </c>
      <c r="P212" s="19">
        <f>N212*'Forecast inputs Tab10.1.5.1'!S7</f>
        <v>0</v>
      </c>
      <c r="Q212" s="19">
        <f>P212*'Forecast inputs Tab10.1.5.1'!R7</f>
        <v>0</v>
      </c>
    </row>
    <row r="213" spans="1:17" x14ac:dyDescent="0.35">
      <c r="A213" s="10">
        <f>D213+F213+E213+'Forecast inputs Tab10.1.5.1'!AA8</f>
        <v>0.29579381633651808</v>
      </c>
      <c r="C213" s="18">
        <v>4</v>
      </c>
      <c r="D213" s="17">
        <f>$G$204*'Forecast inputs Tab10.1.5.1'!T8</f>
        <v>1.8745771973971308E-2</v>
      </c>
      <c r="E213" s="17">
        <f>$G$205*'Forecast inputs Tab10.1.5.1'!U8</f>
        <v>2.0112883892486041E-2</v>
      </c>
      <c r="F213" s="17">
        <f>$F$206*'Forecast inputs Tab10.1.5.1'!Y8</f>
        <v>1.6935160470060724E-2</v>
      </c>
      <c r="G213" s="28">
        <f t="shared" si="56"/>
        <v>55.788444290329913</v>
      </c>
      <c r="H213" s="28">
        <f>G213*'Forecast inputs Tab10.1.5.1'!V8</f>
        <v>31.934391125705435</v>
      </c>
      <c r="I213" s="28">
        <f t="shared" si="57"/>
        <v>59.857044250395873</v>
      </c>
      <c r="J213" s="28">
        <f>I213*'Forecast inputs Tab10.1.5.1'!W8</f>
        <v>33.651098058690806</v>
      </c>
      <c r="K213" s="28">
        <f t="shared" si="58"/>
        <v>65.585489184396238</v>
      </c>
      <c r="L213" s="28">
        <f t="shared" si="55"/>
        <v>50.399965269161768</v>
      </c>
      <c r="M213" s="28">
        <f>L213*'Forecast inputs Tab10.1.5.1'!Z8</f>
        <v>26.930919041784978</v>
      </c>
      <c r="N213" s="19">
        <f t="shared" si="59"/>
        <v>3437.8714112514403</v>
      </c>
      <c r="O213" s="19">
        <f>N213*'Forecast inputs Tab10.1.5.1'!R8</f>
        <v>1271.520806551224</v>
      </c>
      <c r="P213" s="19">
        <f>N213*'Forecast inputs Tab10.1.5.1'!S8</f>
        <v>325.28145327102612</v>
      </c>
      <c r="Q213" s="19">
        <f>P213*'Forecast inputs Tab10.1.5.1'!R8</f>
        <v>120.30762246246191</v>
      </c>
    </row>
    <row r="214" spans="1:17" x14ac:dyDescent="0.35">
      <c r="A214" s="10">
        <f>D214+F214+E214+'Forecast inputs Tab10.1.5.1'!AA9</f>
        <v>0.3510330631125359</v>
      </c>
      <c r="C214" s="18">
        <v>5</v>
      </c>
      <c r="D214" s="17">
        <f>$G$204*'Forecast inputs Tab10.1.5.1'!T9</f>
        <v>5.7120679380467124E-2</v>
      </c>
      <c r="E214" s="17">
        <f>$G$205*'Forecast inputs Tab10.1.5.1'!U9</f>
        <v>2.5190158017346781E-2</v>
      </c>
      <c r="F214" s="17">
        <f>$F$206*'Forecast inputs Tab10.1.5.1'!Y9</f>
        <v>2.8722225714722042E-2</v>
      </c>
      <c r="G214" s="28">
        <f t="shared" si="56"/>
        <v>123.20349857066378</v>
      </c>
      <c r="H214" s="28">
        <f>G214*'Forecast inputs Tab10.1.5.1'!V9</f>
        <v>97.443879708283959</v>
      </c>
      <c r="I214" s="28">
        <f t="shared" si="57"/>
        <v>54.332610027503478</v>
      </c>
      <c r="J214" s="28">
        <f>I214*'Forecast inputs Tab10.1.5.1'!W9</f>
        <v>40.932320390372659</v>
      </c>
      <c r="K214" s="28">
        <f t="shared" si="58"/>
        <v>138.37620009865662</v>
      </c>
      <c r="L214" s="28">
        <f t="shared" si="55"/>
        <v>61.950920982920231</v>
      </c>
      <c r="M214" s="28">
        <f>L214*'Forecast inputs Tab10.1.5.1'!Z9</f>
        <v>46.756404446202332</v>
      </c>
      <c r="N214" s="19">
        <f t="shared" si="59"/>
        <v>2557.5728102107933</v>
      </c>
      <c r="O214" s="19">
        <f>N214*'Forecast inputs Tab10.1.5.1'!R9</f>
        <v>1461.4789460843742</v>
      </c>
      <c r="P214" s="19">
        <f>N214*'Forecast inputs Tab10.1.5.1'!S9</f>
        <v>767.18411884219313</v>
      </c>
      <c r="Q214" s="19">
        <f>P214*'Forecast inputs Tab10.1.5.1'!R9</f>
        <v>438.39355539823214</v>
      </c>
    </row>
    <row r="215" spans="1:17" x14ac:dyDescent="0.35">
      <c r="A215" s="10">
        <f>D215+F215+E215+'Forecast inputs Tab10.1.5.1'!AA10</f>
        <v>0.40189052833029426</v>
      </c>
      <c r="C215" s="18">
        <v>6</v>
      </c>
      <c r="D215" s="17">
        <f>$G$204*'Forecast inputs Tab10.1.5.1'!T10</f>
        <v>0.10673990277416384</v>
      </c>
      <c r="E215" s="17">
        <f>$G$205*'Forecast inputs Tab10.1.5.1'!U10</f>
        <v>1.5681039440440032E-2</v>
      </c>
      <c r="F215" s="17">
        <f>$F$206*'Forecast inputs Tab10.1.5.1'!Y10</f>
        <v>3.9469586115690396E-2</v>
      </c>
      <c r="G215" s="28">
        <f t="shared" si="56"/>
        <v>158.25318998604433</v>
      </c>
      <c r="H215" s="28">
        <f>G215*'Forecast inputs Tab10.1.5.1'!V10</f>
        <v>158.80901576908497</v>
      </c>
      <c r="I215" s="28">
        <f t="shared" si="57"/>
        <v>23.248798708361484</v>
      </c>
      <c r="J215" s="28">
        <f>I215*'Forecast inputs Tab10.1.5.1'!W10</f>
        <v>22.516015957472504</v>
      </c>
      <c r="K215" s="28">
        <f t="shared" si="58"/>
        <v>181.32503172655748</v>
      </c>
      <c r="L215" s="28">
        <f t="shared" si="55"/>
        <v>58.517833986155416</v>
      </c>
      <c r="M215" s="28">
        <f>L215*'Forecast inputs Tab10.1.5.1'!Z10</f>
        <v>58.348775963769413</v>
      </c>
      <c r="N215" s="19">
        <f t="shared" si="59"/>
        <v>1800.4301788815478</v>
      </c>
      <c r="O215" s="19">
        <f>N215*'Forecast inputs Tab10.1.5.1'!R10</f>
        <v>1455.3615312272891</v>
      </c>
      <c r="P215" s="19">
        <f>N215*'Forecast inputs Tab10.1.5.1'!S10</f>
        <v>1044.067353915982</v>
      </c>
      <c r="Q215" s="19">
        <f>P215*'Forecast inputs Tab10.1.5.1'!R10</f>
        <v>843.9624489317988</v>
      </c>
    </row>
    <row r="216" spans="1:17" x14ac:dyDescent="0.35">
      <c r="A216" s="10">
        <f>D216+F216+E216+'Forecast inputs Tab10.1.5.1'!AA11</f>
        <v>0.4288212337319014</v>
      </c>
      <c r="C216" s="18">
        <v>7</v>
      </c>
      <c r="D216" s="17">
        <f>$G$204*'Forecast inputs Tab10.1.5.1'!T11</f>
        <v>0.13552181479377384</v>
      </c>
      <c r="E216" s="17">
        <f>$G$205*'Forecast inputs Tab10.1.5.1'!U11</f>
        <v>6.3585592323836719E-3</v>
      </c>
      <c r="F216" s="17">
        <f>$F$206*'Forecast inputs Tab10.1.5.1'!Y11</f>
        <v>4.6940859705743861E-2</v>
      </c>
      <c r="G216" s="28">
        <f t="shared" si="56"/>
        <v>132.75527291269589</v>
      </c>
      <c r="H216" s="28">
        <f>G216*'Forecast inputs Tab10.1.5.1'!V11</f>
        <v>164.59150460530051</v>
      </c>
      <c r="I216" s="28">
        <f t="shared" si="57"/>
        <v>6.2287556251454337</v>
      </c>
      <c r="J216" s="28">
        <f>I216*'Forecast inputs Tab10.1.5.1'!W11</f>
        <v>7.6112507803103515</v>
      </c>
      <c r="K216" s="28">
        <f t="shared" si="58"/>
        <v>172.20275538561086</v>
      </c>
      <c r="L216" s="28">
        <f t="shared" si="55"/>
        <v>45.982609150234701</v>
      </c>
      <c r="M216" s="28">
        <f>L216*'Forecast inputs Tab10.1.5.1'!Z11</f>
        <v>57.750938310054266</v>
      </c>
      <c r="N216" s="19">
        <f t="shared" si="59"/>
        <v>1204.5849843434828</v>
      </c>
      <c r="O216" s="19">
        <f>N216*'Forecast inputs Tab10.1.5.1'!R11</f>
        <v>1292.8810636958599</v>
      </c>
      <c r="P216" s="19">
        <f>N216*'Forecast inputs Tab10.1.5.1'!S11</f>
        <v>960.54457369352485</v>
      </c>
      <c r="Q216" s="19">
        <f>P216*'Forecast inputs Tab10.1.5.1'!R11</f>
        <v>1030.9524909452603</v>
      </c>
    </row>
    <row r="217" spans="1:17" x14ac:dyDescent="0.35">
      <c r="A217" s="10">
        <f>D217+F217+E217+'Forecast inputs Tab10.1.5.1'!AA12</f>
        <v>0.43738914761697706</v>
      </c>
      <c r="C217" s="18">
        <v>8</v>
      </c>
      <c r="D217" s="17">
        <f>$G$204*'Forecast inputs Tab10.1.5.1'!T12</f>
        <v>0.1444360882136172</v>
      </c>
      <c r="E217" s="17">
        <f>$G$205*'Forecast inputs Tab10.1.5.1'!U12</f>
        <v>2.1193244048787149E-3</v>
      </c>
      <c r="F217" s="17">
        <f>$F$206*'Forecast inputs Tab10.1.5.1'!Y12</f>
        <v>5.0833734998481143E-2</v>
      </c>
      <c r="G217" s="28">
        <f t="shared" si="56"/>
        <v>91.781885475191871</v>
      </c>
      <c r="H217" s="28">
        <f>G217*'Forecast inputs Tab10.1.5.1'!V12</f>
        <v>138.74505878122707</v>
      </c>
      <c r="I217" s="28">
        <f t="shared" si="57"/>
        <v>1.3467243001324842</v>
      </c>
      <c r="J217" s="28">
        <f>I217*'Forecast inputs Tab10.1.5.1'!W12</f>
        <v>2.0286643850282453</v>
      </c>
      <c r="K217" s="28">
        <f t="shared" si="58"/>
        <v>140.77372316625531</v>
      </c>
      <c r="L217" s="28">
        <f t="shared" si="55"/>
        <v>32.302287479611913</v>
      </c>
      <c r="M217" s="28">
        <f>L217*'Forecast inputs Tab10.1.5.1'!Z12</f>
        <v>49.460293520157371</v>
      </c>
      <c r="N217" s="19">
        <f t="shared" si="59"/>
        <v>784.51770586535451</v>
      </c>
      <c r="O217" s="19">
        <f>N217*'Forecast inputs Tab10.1.5.1'!R12</f>
        <v>1066.1752526251339</v>
      </c>
      <c r="P217" s="19">
        <f>N217*'Forecast inputs Tab10.1.5.1'!S12</f>
        <v>716.76962418858898</v>
      </c>
      <c r="Q217" s="19">
        <f>P217*'Forecast inputs Tab10.1.5.1'!R12</f>
        <v>974.10425466477614</v>
      </c>
    </row>
    <row r="218" spans="1:17" x14ac:dyDescent="0.35">
      <c r="A218" s="10">
        <f>D218+F218+E218+'Forecast inputs Tab10.1.5.1'!AA13</f>
        <v>0.43834933194324577</v>
      </c>
      <c r="C218" s="18">
        <v>9</v>
      </c>
      <c r="D218" s="17">
        <f>$G$204*'Forecast inputs Tab10.1.5.1'!T13</f>
        <v>0.14530941304804126</v>
      </c>
      <c r="E218" s="17">
        <f>$G$205*'Forecast inputs Tab10.1.5.1'!U13</f>
        <v>6.7543358353547181E-4</v>
      </c>
      <c r="F218" s="17">
        <f>$F$206*'Forecast inputs Tab10.1.5.1'!Y13</f>
        <v>5.2364485311669019E-2</v>
      </c>
      <c r="G218" s="28">
        <f t="shared" si="56"/>
        <v>59.605966716155841</v>
      </c>
      <c r="H218" s="28">
        <f>G218*'Forecast inputs Tab10.1.5.1'!V13</f>
        <v>107.63848701387296</v>
      </c>
      <c r="I218" s="28">
        <f t="shared" si="57"/>
        <v>0.27706306738627273</v>
      </c>
      <c r="J218" s="28">
        <f>I218*'Forecast inputs Tab10.1.5.1'!W13</f>
        <v>0.50060524824058095</v>
      </c>
      <c r="K218" s="28">
        <f t="shared" si="58"/>
        <v>108.13909226211354</v>
      </c>
      <c r="L218" s="28">
        <f t="shared" si="55"/>
        <v>21.479928265652354</v>
      </c>
      <c r="M218" s="28">
        <f>L218*'Forecast inputs Tab10.1.5.1'!Z13</f>
        <v>39.154687239044399</v>
      </c>
      <c r="N218" s="19">
        <f t="shared" si="59"/>
        <v>506.6532274498021</v>
      </c>
      <c r="O218" s="19">
        <f>N218*'Forecast inputs Tab10.1.5.1'!R13</f>
        <v>840.40090796781021</v>
      </c>
      <c r="P218" s="19">
        <f>N218*'Forecast inputs Tab10.1.5.1'!S13</f>
        <v>488.63799449748956</v>
      </c>
      <c r="Q218" s="19">
        <f>P218*'Forecast inputs Tab10.1.5.1'!R13</f>
        <v>810.51850061282084</v>
      </c>
    </row>
    <row r="219" spans="1:17" x14ac:dyDescent="0.35">
      <c r="A219" s="10">
        <f>D219+F219+E219+'Forecast inputs Tab10.1.5.1'!AA14</f>
        <v>0.43676126646174679</v>
      </c>
      <c r="C219" s="18">
        <v>10</v>
      </c>
      <c r="D219" s="17">
        <f>$G$204*'Forecast inputs Tab10.1.5.1'!T14</f>
        <v>0.14371325555075373</v>
      </c>
      <c r="E219" s="17">
        <f>$G$205*'Forecast inputs Tab10.1.5.1'!U14</f>
        <v>2.2373139894077092E-4</v>
      </c>
      <c r="F219" s="17">
        <f>$F$206*'Forecast inputs Tab10.1.5.1'!Y14</f>
        <v>5.2824279512052284E-2</v>
      </c>
      <c r="G219" s="28">
        <f t="shared" si="56"/>
        <v>38.108903551475208</v>
      </c>
      <c r="H219" s="28">
        <f>G219*'Forecast inputs Tab10.1.5.1'!V14</f>
        <v>80.365941396582471</v>
      </c>
      <c r="I219" s="28">
        <f t="shared" si="57"/>
        <v>5.9327570522256852E-2</v>
      </c>
      <c r="J219" s="28">
        <f>I219*'Forecast inputs Tab10.1.5.1'!W14</f>
        <v>0.12538693792269398</v>
      </c>
      <c r="K219" s="28">
        <f t="shared" si="58"/>
        <v>80.49132833450517</v>
      </c>
      <c r="L219" s="28">
        <f t="shared" si="55"/>
        <v>14.007583123673871</v>
      </c>
      <c r="M219" s="28">
        <f>L219*'Forecast inputs Tab10.1.5.1'!Z14</f>
        <v>29.779281265943229</v>
      </c>
      <c r="N219" s="19">
        <f t="shared" si="59"/>
        <v>327.28392606318704</v>
      </c>
      <c r="O219" s="19">
        <f>N219*'Forecast inputs Tab10.1.5.1'!R14</f>
        <v>643.55802085360847</v>
      </c>
      <c r="P219" s="19">
        <f>N219*'Forecast inputs Tab10.1.5.1'!S14</f>
        <v>322.37889478657331</v>
      </c>
      <c r="Q219" s="19">
        <f>P219*'Forecast inputs Tab10.1.5.1'!R14</f>
        <v>633.91296355252632</v>
      </c>
    </row>
    <row r="220" spans="1:17" x14ac:dyDescent="0.35">
      <c r="A220" s="10">
        <f>D220+F220+E220+'Forecast inputs Tab10.1.5.1'!AA15</f>
        <v>0.43434222145584295</v>
      </c>
      <c r="C220" s="18">
        <v>11</v>
      </c>
      <c r="D220" s="17">
        <f>$G$204*'Forecast inputs Tab10.1.5.1'!T15</f>
        <v>0.14135726875396915</v>
      </c>
      <c r="E220" s="17">
        <f>$G$205*'Forecast inputs Tab10.1.5.1'!U15</f>
        <v>8.0232405723458004E-5</v>
      </c>
      <c r="F220" s="17">
        <f>$F$206*'Forecast inputs Tab10.1.5.1'!Y15</f>
        <v>5.2904720296150357E-2</v>
      </c>
      <c r="G220" s="28">
        <f t="shared" si="56"/>
        <v>11.87336108979407</v>
      </c>
      <c r="H220" s="28">
        <f>G220*'Forecast inputs Tab10.1.5.1'!V15</f>
        <v>28.649769808800809</v>
      </c>
      <c r="I220" s="28">
        <f t="shared" si="57"/>
        <v>6.7391534418758262E-3</v>
      </c>
      <c r="J220" s="28">
        <f>I220*'Forecast inputs Tab10.1.5.1'!W15</f>
        <v>1.6311018381932461E-2</v>
      </c>
      <c r="K220" s="28">
        <f t="shared" si="58"/>
        <v>28.666080827182743</v>
      </c>
      <c r="L220" s="28">
        <f t="shared" si="55"/>
        <v>4.4437534268156433</v>
      </c>
      <c r="M220" s="28">
        <f>L220*'Forecast inputs Tab10.1.5.1'!Z15</f>
        <v>10.812496400593558</v>
      </c>
      <c r="N220" s="19">
        <f t="shared" si="59"/>
        <v>103.55314738500205</v>
      </c>
      <c r="O220" s="19">
        <f>N220*'Forecast inputs Tab10.1.5.1'!R15</f>
        <v>235.75841511996029</v>
      </c>
      <c r="P220" s="19">
        <f>N220*'Forecast inputs Tab10.1.5.1'!S15</f>
        <v>102.86224422788439</v>
      </c>
      <c r="Q220" s="19">
        <f>P220*'Forecast inputs Tab10.1.5.1'!R15</f>
        <v>234.1854428111821</v>
      </c>
    </row>
    <row r="221" spans="1:17" x14ac:dyDescent="0.35">
      <c r="A221" s="10">
        <f>D221+F221+E221+'Forecast inputs Tab10.1.5.1'!AA16</f>
        <v>0.43168097363422508</v>
      </c>
      <c r="C221" s="18">
        <v>12</v>
      </c>
      <c r="D221" s="17">
        <f>$G$204*'Forecast inputs Tab10.1.5.1'!T16</f>
        <v>0.13878155443956339</v>
      </c>
      <c r="E221" s="17">
        <f>$G$205*'Forecast inputs Tab10.1.5.1'!U16</f>
        <v>3.1652257239612764E-5</v>
      </c>
      <c r="F221" s="17">
        <f>$F$206*'Forecast inputs Tab10.1.5.1'!Y16</f>
        <v>5.2867766937422074E-2</v>
      </c>
      <c r="G221" s="28">
        <f t="shared" si="56"/>
        <v>31.037270956090364</v>
      </c>
      <c r="H221" s="28">
        <f>G221*'Forecast inputs Tab10.1.5.1'!V16</f>
        <v>84.218128027403182</v>
      </c>
      <c r="I221" s="28">
        <f t="shared" si="57"/>
        <v>7.0787482406067855E-3</v>
      </c>
      <c r="J221" s="28">
        <f>I221*'Forecast inputs Tab10.1.5.1'!W16</f>
        <v>1.9276999295736369E-2</v>
      </c>
      <c r="K221" s="28">
        <f t="shared" si="58"/>
        <v>84.237405026698923</v>
      </c>
      <c r="L221" s="28">
        <f t="shared" si="55"/>
        <v>11.823409918605368</v>
      </c>
      <c r="M221" s="28">
        <f>L221*'Forecast inputs Tab10.1.5.1'!Z16</f>
        <v>32.379353934894283</v>
      </c>
      <c r="N221" s="19">
        <f t="shared" si="59"/>
        <v>275.37419823637578</v>
      </c>
      <c r="O221" s="19">
        <f>N221*'Forecast inputs Tab10.1.5.1'!R16</f>
        <v>711.93868341041411</v>
      </c>
      <c r="P221" s="19">
        <f>N221*'Forecast inputs Tab10.1.5.1'!S16</f>
        <v>274.50078905559241</v>
      </c>
      <c r="Q221" s="19">
        <f>P221*'Forecast inputs Tab10.1.5.1'!R16</f>
        <v>709.68061498487589</v>
      </c>
    </row>
    <row r="222" spans="1:17" x14ac:dyDescent="0.35">
      <c r="A222" s="10">
        <f>D222+F222+E222+'Forecast inputs Tab10.1.5.1'!AA17</f>
        <v>0.42901640857447526</v>
      </c>
      <c r="C222" s="18">
        <v>13</v>
      </c>
      <c r="D222" s="17">
        <f>$G$204*'Forecast inputs Tab10.1.5.1'!T17</f>
        <v>0.13620545518545585</v>
      </c>
      <c r="E222" s="17">
        <f>$G$205*'Forecast inputs Tab10.1.5.1'!U17</f>
        <v>1.3771383173870931E-5</v>
      </c>
      <c r="F222" s="17">
        <f>$F$206*'Forecast inputs Tab10.1.5.1'!Y17</f>
        <v>5.279718200584553E-2</v>
      </c>
      <c r="G222" s="28">
        <f t="shared" si="56"/>
        <v>5.298697830236728</v>
      </c>
      <c r="H222" s="28">
        <f>G222*'Forecast inputs Tab10.1.5.1'!V17</f>
        <v>15.933838813917802</v>
      </c>
      <c r="I222" s="28">
        <f t="shared" si="57"/>
        <v>5.3573770627169661E-4</v>
      </c>
      <c r="J222" s="28">
        <f>I222*'Forecast inputs Tab10.1.5.1'!W17</f>
        <v>1.6173003280097122E-3</v>
      </c>
      <c r="K222" s="28">
        <f t="shared" si="58"/>
        <v>15.935456114245811</v>
      </c>
      <c r="L222" s="28">
        <f t="shared" si="55"/>
        <v>2.0539288485624474</v>
      </c>
      <c r="M222" s="28">
        <f>L222*'Forecast inputs Tab10.1.5.1'!Z17</f>
        <v>6.2396715276248305</v>
      </c>
      <c r="N222" s="19">
        <f t="shared" si="59"/>
        <v>47.84195156017762</v>
      </c>
      <c r="O222" s="19">
        <f>N222*'Forecast inputs Tab10.1.5.1'!R17</f>
        <v>138.20535124752553</v>
      </c>
      <c r="P222" s="19">
        <f>N222*'Forecast inputs Tab10.1.5.1'!S17</f>
        <v>47.764610557963529</v>
      </c>
      <c r="Q222" s="19">
        <f>P222*'Forecast inputs Tab10.1.5.1'!R17</f>
        <v>137.98192933373946</v>
      </c>
    </row>
    <row r="223" spans="1:17" x14ac:dyDescent="0.35">
      <c r="A223" s="10">
        <f>D223+F223+E223+'Forecast inputs Tab10.1.5.1'!AA18</f>
        <v>0.42645914990325906</v>
      </c>
      <c r="C223" s="18">
        <v>14</v>
      </c>
      <c r="D223" s="17">
        <f>$G$204*'Forecast inputs Tab10.1.5.1'!T18</f>
        <v>0.13373406928528073</v>
      </c>
      <c r="E223" s="17">
        <f>$G$205*'Forecast inputs Tab10.1.5.1'!U18</f>
        <v>6.6439346486426866E-6</v>
      </c>
      <c r="F223" s="17">
        <f>$F$206*'Forecast inputs Tab10.1.5.1'!Y18</f>
        <v>5.2718436683329685E-2</v>
      </c>
      <c r="G223" s="28">
        <f t="shared" si="56"/>
        <v>19.126533159320729</v>
      </c>
      <c r="H223" s="28">
        <f>G223*'Forecast inputs Tab10.1.5.1'!V18</f>
        <v>62.956141362653874</v>
      </c>
      <c r="I223" s="28">
        <f t="shared" si="57"/>
        <v>9.5020989823130003E-4</v>
      </c>
      <c r="J223" s="28">
        <f>I223*'Forecast inputs Tab10.1.5.1'!W18</f>
        <v>3.1401382411053902E-3</v>
      </c>
      <c r="K223" s="28">
        <f t="shared" si="58"/>
        <v>62.959281500894981</v>
      </c>
      <c r="L223" s="28">
        <f t="shared" si="55"/>
        <v>7.5397461000032182</v>
      </c>
      <c r="M223" s="28">
        <f>L223*'Forecast inputs Tab10.1.5.1'!Z18</f>
        <v>25.094913931945712</v>
      </c>
      <c r="N223" s="19">
        <f t="shared" si="59"/>
        <v>175.67606652677637</v>
      </c>
      <c r="O223" s="19">
        <f>N223*'Forecast inputs Tab10.1.5.1'!R18</f>
        <v>559.38948779522661</v>
      </c>
      <c r="P223" s="19">
        <f>N223*'Forecast inputs Tab10.1.5.1'!S18</f>
        <v>175.5210360021124</v>
      </c>
      <c r="Q223" s="19">
        <f>P223*'Forecast inputs Tab10.1.5.1'!R18</f>
        <v>558.89583804828635</v>
      </c>
    </row>
    <row r="224" spans="1:17" x14ac:dyDescent="0.35">
      <c r="A224" s="10">
        <f>D224+F224+E224+'Forecast inputs Tab10.1.5.1'!AA19</f>
        <v>0.42406491390138873</v>
      </c>
      <c r="C224" s="18">
        <v>15</v>
      </c>
      <c r="D224" s="17">
        <f>$G$204*'Forecast inputs Tab10.1.5.1'!T19</f>
        <v>0.13142102082004281</v>
      </c>
      <c r="E224" s="17">
        <f>$G$205*'Forecast inputs Tab10.1.5.1'!U19</f>
        <v>3.4837357881384615E-6</v>
      </c>
      <c r="F224" s="17">
        <f>$F$206*'Forecast inputs Tab10.1.5.1'!Y19</f>
        <v>5.2640409345557769E-2</v>
      </c>
      <c r="G224" s="28">
        <f t="shared" si="56"/>
        <v>9.2927624346884592</v>
      </c>
      <c r="H224" s="28">
        <f>G224*'Forecast inputs Tab10.1.5.1'!V19</f>
        <v>33.128278662308794</v>
      </c>
      <c r="I224" s="28">
        <f t="shared" si="57"/>
        <v>2.463344818232888E-4</v>
      </c>
      <c r="J224" s="28">
        <f>I224*'Forecast inputs Tab10.1.5.1'!W19</f>
        <v>8.8186266485846458E-4</v>
      </c>
      <c r="K224" s="28">
        <f t="shared" si="58"/>
        <v>33.129160524973656</v>
      </c>
      <c r="L224" s="28">
        <f t="shared" si="55"/>
        <v>3.7221961559928727</v>
      </c>
      <c r="M224" s="28">
        <f>L224*'Forecast inputs Tab10.1.5.1'!Z19</f>
        <v>13.429162623360446</v>
      </c>
      <c r="N224" s="19">
        <f t="shared" si="59"/>
        <v>86.759139496762316</v>
      </c>
      <c r="O224" s="19">
        <f>N224*'Forecast inputs Tab10.1.5.1'!R19</f>
        <v>301.00909930122691</v>
      </c>
      <c r="P224" s="19">
        <f>N224*'Forecast inputs Tab10.1.5.1'!S19</f>
        <v>86.714628138200155</v>
      </c>
      <c r="Q224" s="19">
        <f>P224*'Forecast inputs Tab10.1.5.1'!R19</f>
        <v>300.85466803292269</v>
      </c>
    </row>
    <row r="225" spans="1:17" x14ac:dyDescent="0.35">
      <c r="A225" s="10">
        <f>D225+F225+E225+'Forecast inputs Tab10.1.5.1'!AA20</f>
        <v>0.42185736496018628</v>
      </c>
      <c r="C225" s="23" t="s">
        <v>1435</v>
      </c>
      <c r="D225" s="17">
        <f>$G$204*'Forecast inputs Tab10.1.5.1'!T20</f>
        <v>0.1292896747753591</v>
      </c>
      <c r="E225" s="17">
        <f>$G$205*'Forecast inputs Tab10.1.5.1'!U20</f>
        <v>1.9951698074626869E-6</v>
      </c>
      <c r="F225" s="17">
        <f>$F$206*'Forecast inputs Tab10.1.5.1'!Y20</f>
        <v>5.2565695015019724E-2</v>
      </c>
      <c r="G225" s="28">
        <f>N225*(D225/A225)*(1-EXP(-A225))</f>
        <v>9.8434347674515248</v>
      </c>
      <c r="H225" s="28">
        <f>G225*'Forecast inputs Tab10.1.5.1'!V20</f>
        <v>40.73626680834311</v>
      </c>
      <c r="I225" s="28">
        <f t="shared" si="57"/>
        <v>1.5190171901871601E-4</v>
      </c>
      <c r="J225" s="28">
        <f>I225*'Forecast inputs Tab10.1.5.1'!W20</f>
        <v>7.3972440886951895E-4</v>
      </c>
      <c r="K225" s="28">
        <f t="shared" si="58"/>
        <v>40.737006532751977</v>
      </c>
      <c r="L225" s="30">
        <f t="shared" si="55"/>
        <v>4.002075113771677</v>
      </c>
      <c r="M225" s="28">
        <f>L225*'Forecast inputs Tab10.1.5.1'!Z20</f>
        <v>15.508441273376626</v>
      </c>
      <c r="N225" s="19">
        <f>N199*EXP(-A199)+N200*EXP(-A200)</f>
        <v>93.319497269639029</v>
      </c>
      <c r="O225" s="19">
        <f>N225*'Forecast inputs Tab10.1.5.1'!R20</f>
        <v>384.58875726683107</v>
      </c>
      <c r="P225" s="19">
        <f>N225*'Forecast inputs Tab10.1.5.1'!S20</f>
        <v>93.290078053982683</v>
      </c>
      <c r="Q225" s="19">
        <f>P225*'Forecast inputs Tab10.1.5.1'!R20</f>
        <v>384.46751465494316</v>
      </c>
    </row>
    <row r="226" spans="1:17" x14ac:dyDescent="0.35">
      <c r="A226" t="s">
        <v>1445</v>
      </c>
      <c r="C226" s="31" t="s">
        <v>1444</v>
      </c>
      <c r="D226" s="133">
        <f>AVERAGE(D213:D223)</f>
        <v>0.11833320667264159</v>
      </c>
      <c r="E226" s="133">
        <f>AVERAGE(E213:E223)</f>
        <v>6.4084936318906435E-3</v>
      </c>
      <c r="F226" s="133">
        <f>AVERAGE(F213:F224)</f>
        <v>4.6001570591393738E-2</v>
      </c>
      <c r="G226" s="32">
        <f>SUM(G209:G225)</f>
        <v>765.43177549412655</v>
      </c>
      <c r="H226" s="32">
        <f t="shared" ref="H226" si="60">SUM(H209:H225)</f>
        <v>1052.2454472943705</v>
      </c>
      <c r="I226" s="32">
        <f>SUM(I209:I225)</f>
        <v>176.38314375989162</v>
      </c>
      <c r="J226" s="32">
        <f t="shared" ref="J226:Q226" si="61">SUM(J209:J225)</f>
        <v>118.71191644141861</v>
      </c>
      <c r="K226" s="32">
        <f t="shared" si="61"/>
        <v>1170.9573637357894</v>
      </c>
      <c r="L226" s="32">
        <f t="shared" si="61"/>
        <v>361.3547104625016</v>
      </c>
      <c r="M226" s="32">
        <f t="shared" si="61"/>
        <v>424.14242119019121</v>
      </c>
      <c r="N226" s="32">
        <f t="shared" si="61"/>
        <v>37941.450485690511</v>
      </c>
      <c r="O226" s="32">
        <f t="shared" si="61"/>
        <v>12048.540340006883</v>
      </c>
      <c r="P226" s="32">
        <f t="shared" si="61"/>
        <v>5405.5173992311138</v>
      </c>
      <c r="Q226" s="32">
        <f t="shared" si="61"/>
        <v>7178.2178444338269</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1.29</v>
      </c>
      <c r="H29" s="24" t="s">
        <v>1598</v>
      </c>
      <c r="I29" s="25">
        <f>G29*I3</f>
        <v>9.8725536114328993E-2</v>
      </c>
      <c r="J29" s="15" t="s">
        <v>1516</v>
      </c>
      <c r="K29" s="25">
        <f>I29+I31+I30</f>
        <v>0.14161074300721938</v>
      </c>
      <c r="M29" s="54" t="s">
        <v>1663</v>
      </c>
      <c r="N29" s="55">
        <f>N3</f>
        <v>6.353358664540798E-2</v>
      </c>
    </row>
    <row r="30" spans="1:18" ht="12" customHeight="1" x14ac:dyDescent="0.35">
      <c r="D30" s="24" t="s">
        <v>1600</v>
      </c>
      <c r="E30" s="24"/>
      <c r="F30" s="24"/>
      <c r="G30" s="18">
        <f>G29</f>
        <v>1.29</v>
      </c>
      <c r="H30" s="24" t="s">
        <v>1598</v>
      </c>
      <c r="I30" s="25">
        <f>G30*I4</f>
        <v>4.856543270414973E-3</v>
      </c>
      <c r="J30" s="24"/>
      <c r="K30" s="24"/>
      <c r="N30" s="56">
        <f>AVERAGE('Forecast inputs Tab10.1.5.1'!$Y$8:$Y$19)</f>
        <v>2.0644703319319928E-2</v>
      </c>
      <c r="O30" s="25">
        <f>N30*F31</f>
        <v>3.8028663622475395E-2</v>
      </c>
    </row>
    <row r="31" spans="1:18" ht="12" customHeight="1" x14ac:dyDescent="0.35">
      <c r="D31" s="24" t="s">
        <v>1438</v>
      </c>
      <c r="E31" s="24"/>
      <c r="F31" s="141">
        <f>IF(I31/N29=F5,1,I31/N4)</f>
        <v>1.8420542564487734</v>
      </c>
      <c r="G31" s="18">
        <f>G30</f>
        <v>1.29</v>
      </c>
      <c r="H31" s="24" t="s">
        <v>1598</v>
      </c>
      <c r="I31" s="25">
        <f>I5*G31</f>
        <v>3.8028663622475395E-2</v>
      </c>
      <c r="J31" s="24"/>
      <c r="K31" s="24"/>
      <c r="N31" s="79">
        <v>0.46400000000000002</v>
      </c>
      <c r="R31">
        <f>I5*G31</f>
        <v>3.8028663622475395E-2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0.24033718965620854</v>
      </c>
      <c r="C35" s="18">
        <v>1</v>
      </c>
      <c r="D35" s="17">
        <f>$G$29*'Forecast inputs Tab10.1.5.1'!T5</f>
        <v>1.2604031179078299E-5</v>
      </c>
      <c r="E35" s="17">
        <f>$G$30*'Forecast inputs Tab10.1.5.1'!U5</f>
        <v>2.1611974796381896E-5</v>
      </c>
      <c r="F35" s="17">
        <f>$F$31*'Forecast inputs Tab10.1.5.1'!Y5</f>
        <v>3.0297365023308249E-4</v>
      </c>
      <c r="G35" s="28">
        <f t="shared" ref="G35:G50" si="7">N35*(D35/A35)*(1-EXP(-A35))</f>
        <v>8.093688686373221E-2</v>
      </c>
      <c r="H35" s="28">
        <f>G35*'Forecast inputs Tab10.1.5.1'!V5</f>
        <v>9.6108539483005812E-3</v>
      </c>
      <c r="I35" s="28">
        <f t="shared" ref="I35:I50" si="8">N35*(E35/A35)*(1-EXP(-A35))</f>
        <v>0.1387814687336015</v>
      </c>
      <c r="J35" s="28">
        <f>I35*'Forecast inputs Tab10.1.5.1'!W5</f>
        <v>1.6479950816144985E-2</v>
      </c>
      <c r="K35" s="28">
        <f t="shared" ref="K35:K50" si="9">H35+J35</f>
        <v>2.6090804764445565E-2</v>
      </c>
      <c r="L35" s="28">
        <f t="shared" si="6"/>
        <v>1.945547714314698</v>
      </c>
      <c r="M35" s="28">
        <f>L35*'Forecast inputs Tab10.1.5.1'!Z5</f>
        <v>0.15574556929063452</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0.24300865929485288</v>
      </c>
      <c r="C36" s="18">
        <v>2</v>
      </c>
      <c r="D36" s="17">
        <f>$G$29*'Forecast inputs Tab10.1.5.1'!T6</f>
        <v>4.209490183140303E-4</v>
      </c>
      <c r="E36" s="17">
        <f>$G$30*'Forecast inputs Tab10.1.5.1'!U6</f>
        <v>7.1547519764847574E-4</v>
      </c>
      <c r="F36" s="17">
        <f>$F$31*'Forecast inputs Tab10.1.5.1'!Y6</f>
        <v>1.8722350788903802E-3</v>
      </c>
      <c r="G36" s="28">
        <f t="shared" si="7"/>
        <v>2.1230768209101152</v>
      </c>
      <c r="H36" s="28">
        <f>G36*'Forecast inputs Tab10.1.5.1'!V6</f>
        <v>0.50546018642201451</v>
      </c>
      <c r="I36" s="28">
        <f t="shared" si="8"/>
        <v>3.6085339126040519</v>
      </c>
      <c r="J36" s="28">
        <f>I36*'Forecast inputs Tab10.1.5.1'!W6</f>
        <v>0.85973780048956083</v>
      </c>
      <c r="K36" s="28">
        <f t="shared" si="9"/>
        <v>1.3651979869115753</v>
      </c>
      <c r="L36" s="28">
        <f t="shared" si="6"/>
        <v>9.4427085617329798</v>
      </c>
      <c r="M36" s="28">
        <f>L36*'Forecast inputs Tab10.1.5.1'!Z6</f>
        <v>1.8198082367257415</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0.25530696923356971</v>
      </c>
      <c r="C37" s="18">
        <v>3</v>
      </c>
      <c r="D37" s="17">
        <f>$G$29*'Forecast inputs Tab10.1.5.1'!T7</f>
        <v>3.5395792921263775E-3</v>
      </c>
      <c r="E37" s="17">
        <f>$G$30*'Forecast inputs Tab10.1.5.1'!U7</f>
        <v>5.5811342986083236E-3</v>
      </c>
      <c r="F37" s="17">
        <f>$F$31*'Forecast inputs Tab10.1.5.1'!Y7</f>
        <v>6.1862556428350342E-3</v>
      </c>
      <c r="G37" s="28">
        <f t="shared" si="7"/>
        <v>13.92846915660062</v>
      </c>
      <c r="H37" s="28">
        <f>G37*'Forecast inputs Tab10.1.5.1'!V7</f>
        <v>5.3665076176227791</v>
      </c>
      <c r="I37" s="28">
        <f t="shared" si="8"/>
        <v>21.962117675943379</v>
      </c>
      <c r="J37" s="28">
        <f>I37*'Forecast inputs Tab10.1.5.1'!W7</f>
        <v>8.495213172408544</v>
      </c>
      <c r="K37" s="28">
        <f t="shared" si="9"/>
        <v>13.861720790031324</v>
      </c>
      <c r="L37" s="28">
        <f t="shared" si="6"/>
        <v>24.343308569960371</v>
      </c>
      <c r="M37" s="28">
        <f>L37*'Forecast inputs Tab10.1.5.1'!Z7</f>
        <v>8.3817662902659045</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0.28612373548116576</v>
      </c>
      <c r="C38" s="18">
        <v>4</v>
      </c>
      <c r="D38" s="17">
        <f>$G$29*'Forecast inputs Tab10.1.5.1'!T8</f>
        <v>1.5496789513424807E-2</v>
      </c>
      <c r="E38" s="17">
        <f>$G$30*'Forecast inputs Tab10.1.5.1'!U8</f>
        <v>1.6626956127631678E-2</v>
      </c>
      <c r="F38" s="17">
        <f>$F$31*'Forecast inputs Tab10.1.5.1'!Y8</f>
        <v>1.3999989840109264E-2</v>
      </c>
      <c r="G38" s="28">
        <f t="shared" si="7"/>
        <v>22.722324276860807</v>
      </c>
      <c r="H38" s="28">
        <f>G38*'Forecast inputs Tab10.1.5.1'!V8</f>
        <v>13.006700580610399</v>
      </c>
      <c r="I38" s="28">
        <f t="shared" si="8"/>
        <v>24.379442499486462</v>
      </c>
      <c r="J38" s="28">
        <f>I38*'Forecast inputs Tab10.1.5.1'!W8</f>
        <v>13.705905803409383</v>
      </c>
      <c r="K38" s="28">
        <f t="shared" si="9"/>
        <v>26.712606384019782</v>
      </c>
      <c r="L38" s="28">
        <f t="shared" si="6"/>
        <v>20.527626625123869</v>
      </c>
      <c r="M38" s="28">
        <f>L38*'Forecast inputs Tab10.1.5.1'!Z8</f>
        <v>10.968814121375189</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0.33178901837037866</v>
      </c>
      <c r="C39" s="18">
        <v>5</v>
      </c>
      <c r="D39" s="17">
        <f>$G$29*'Forecast inputs Tab10.1.5.1'!T9</f>
        <v>4.7220629081161057E-2</v>
      </c>
      <c r="E39" s="17">
        <f>$G$30*'Forecast inputs Tab10.1.5.1'!U9</f>
        <v>2.0824246509920281E-2</v>
      </c>
      <c r="F39" s="17">
        <f>$F$31*'Forecast inputs Tab10.1.5.1'!Y9</f>
        <v>2.3744142779297317E-2</v>
      </c>
      <c r="G39" s="28">
        <f t="shared" si="7"/>
        <v>206.9508618833957</v>
      </c>
      <c r="H39" s="28">
        <f>G39*'Forecast inputs Tab10.1.5.1'!V9</f>
        <v>163.68118701860536</v>
      </c>
      <c r="I39" s="28">
        <f t="shared" si="8"/>
        <v>91.265106949192145</v>
      </c>
      <c r="J39" s="28">
        <f>I39*'Forecast inputs Tab10.1.5.1'!W9</f>
        <v>68.755993798474435</v>
      </c>
      <c r="K39" s="28">
        <f t="shared" si="9"/>
        <v>232.43718081707979</v>
      </c>
      <c r="L39" s="28">
        <f t="shared" si="6"/>
        <v>104.06195149184074</v>
      </c>
      <c r="M39" s="28">
        <f>L39*'Forecast inputs Tab10.1.5.1'!Z9</f>
        <v>78.538988835291434</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0.37383196196108526</v>
      </c>
      <c r="C40" s="18">
        <v>6</v>
      </c>
      <c r="D40" s="17">
        <f>$G$29*'Forecast inputs Tab10.1.5.1'!T10</f>
        <v>8.8239940626153784E-2</v>
      </c>
      <c r="E40" s="17">
        <f>$G$30*'Forecast inputs Tab10.1.5.1'!U10</f>
        <v>1.2963230743317898E-2</v>
      </c>
      <c r="F40" s="17">
        <f>$F$31*'Forecast inputs Tab10.1.5.1'!Y10</f>
        <v>3.2628790591613561E-2</v>
      </c>
      <c r="G40" s="28">
        <f t="shared" si="7"/>
        <v>71.403166131294057</v>
      </c>
      <c r="H40" s="28">
        <f>G40*'Forecast inputs Tab10.1.5.1'!V10</f>
        <v>71.653952360184661</v>
      </c>
      <c r="I40" s="28">
        <f t="shared" si="8"/>
        <v>10.489759079564468</v>
      </c>
      <c r="J40" s="28">
        <f>I40*'Forecast inputs Tab10.1.5.1'!W10</f>
        <v>10.159130619534775</v>
      </c>
      <c r="K40" s="28">
        <f t="shared" si="9"/>
        <v>81.813082979719439</v>
      </c>
      <c r="L40" s="28">
        <f t="shared" si="6"/>
        <v>26.402997766587902</v>
      </c>
      <c r="M40" s="28">
        <f>L40*'Forecast inputs Tab10.1.5.1'!Z10</f>
        <v>26.326719506040227</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0.39609508740805199</v>
      </c>
      <c r="C41" s="18">
        <v>7</v>
      </c>
      <c r="D41" s="17">
        <f>$G$29*'Forecast inputs Tab10.1.5.1'!T11</f>
        <v>0.11203342499058117</v>
      </c>
      <c r="E41" s="17">
        <f>$G$30*'Forecast inputs Tab10.1.5.1'!U11</f>
        <v>5.2565055293382285E-3</v>
      </c>
      <c r="F41" s="17">
        <f>$F$31*'Forecast inputs Tab10.1.5.1'!Y11</f>
        <v>3.8805156888132637E-2</v>
      </c>
      <c r="G41" s="28">
        <f t="shared" si="7"/>
        <v>338.5004445513452</v>
      </c>
      <c r="H41" s="28">
        <f>G41*'Forecast inputs Tab10.1.5.1'!V11</f>
        <v>419.67671984606221</v>
      </c>
      <c r="I41" s="28">
        <f t="shared" si="8"/>
        <v>15.882130342950642</v>
      </c>
      <c r="J41" s="28">
        <f>I41*'Forecast inputs Tab10.1.5.1'!W11</f>
        <v>19.407227420798247</v>
      </c>
      <c r="K41" s="28">
        <f t="shared" si="9"/>
        <v>439.08394726686043</v>
      </c>
      <c r="L41" s="28">
        <f t="shared" si="6"/>
        <v>117.24682038973565</v>
      </c>
      <c r="M41" s="28">
        <f>L41*'Forecast inputs Tab10.1.5.1'!Z11</f>
        <v>147.2537991320807</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0.40317802633585542</v>
      </c>
      <c r="C42" s="18">
        <v>8</v>
      </c>
      <c r="D42" s="17">
        <f>$G$29*'Forecast inputs Tab10.1.5.1'!T12</f>
        <v>0.11940269306042872</v>
      </c>
      <c r="E42" s="17">
        <f>$G$30*'Forecast inputs Tab10.1.5.1'!U12</f>
        <v>1.7520070263669157E-3</v>
      </c>
      <c r="F42" s="17">
        <f>$F$31*'Forecast inputs Tab10.1.5.1'!Y12</f>
        <v>4.2023326249059807E-2</v>
      </c>
      <c r="G42" s="28">
        <f t="shared" si="7"/>
        <v>177.16041141598075</v>
      </c>
      <c r="H42" s="28">
        <f>G42*'Forecast inputs Tab10.1.5.1'!V12</f>
        <v>267.81027180205939</v>
      </c>
      <c r="I42" s="28">
        <f t="shared" si="8"/>
        <v>2.5994914992224492</v>
      </c>
      <c r="J42" s="28">
        <f>I42*'Forecast inputs Tab10.1.5.1'!W12</f>
        <v>3.9157946605236726</v>
      </c>
      <c r="K42" s="28">
        <f t="shared" si="9"/>
        <v>271.72606646258305</v>
      </c>
      <c r="L42" s="28">
        <f t="shared" si="6"/>
        <v>62.350936788198148</v>
      </c>
      <c r="M42" s="28">
        <f>L42*'Forecast inputs Tab10.1.5.1'!Z12</f>
        <v>95.469883881985353</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0.40397179329402266</v>
      </c>
      <c r="C43" s="18">
        <v>9</v>
      </c>
      <c r="D43" s="17">
        <f>$G$29*'Forecast inputs Tab10.1.5.1'!T13</f>
        <v>0.12012465485291762</v>
      </c>
      <c r="E43" s="17">
        <f>$G$30*'Forecast inputs Tab10.1.5.1'!U13</f>
        <v>5.583686864900013E-4</v>
      </c>
      <c r="F43" s="17">
        <f>$F$31*'Forecast inputs Tab10.1.5.1'!Y13</f>
        <v>4.3288769754615056E-2</v>
      </c>
      <c r="G43" s="28">
        <f t="shared" si="7"/>
        <v>33.602953578418557</v>
      </c>
      <c r="H43" s="28">
        <f>G43*'Forecast inputs Tab10.1.5.1'!V13</f>
        <v>60.681359294153069</v>
      </c>
      <c r="I43" s="28">
        <f t="shared" si="8"/>
        <v>0.15619472184739719</v>
      </c>
      <c r="J43" s="28">
        <f>I43*'Forecast inputs Tab10.1.5.1'!W13</f>
        <v>0.2822169632420623</v>
      </c>
      <c r="K43" s="28">
        <f t="shared" si="9"/>
        <v>60.963576257395133</v>
      </c>
      <c r="L43" s="28">
        <f t="shared" si="6"/>
        <v>12.109341935777046</v>
      </c>
      <c r="M43" s="28">
        <f>L43*'Forecast inputs Tab10.1.5.1'!Z13</f>
        <v>22.073513947631191</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0.40265896837891668</v>
      </c>
      <c r="C44" s="18">
        <v>10</v>
      </c>
      <c r="D44" s="17">
        <f>$G$29*'Forecast inputs Tab10.1.5.1'!T14</f>
        <v>0.11880514041520414</v>
      </c>
      <c r="E44" s="17">
        <f>$G$30*'Forecast inputs Tab10.1.5.1'!U14</f>
        <v>1.8495468747530531E-4</v>
      </c>
      <c r="F44" s="17">
        <f>$F$31*'Forecast inputs Tab10.1.5.1'!Y14</f>
        <v>4.3668873276237238E-2</v>
      </c>
      <c r="G44" s="28">
        <f t="shared" si="7"/>
        <v>48.980632233166197</v>
      </c>
      <c r="H44" s="28">
        <f>G44*'Forecast inputs Tab10.1.5.1'!V14</f>
        <v>103.29278076188089</v>
      </c>
      <c r="I44" s="28">
        <f t="shared" si="8"/>
        <v>7.6252572029861132E-2</v>
      </c>
      <c r="J44" s="28">
        <f>I44*'Forecast inputs Tab10.1.5.1'!W14</f>
        <v>0.16115739160374171</v>
      </c>
      <c r="K44" s="28">
        <f t="shared" si="9"/>
        <v>103.45393815348463</v>
      </c>
      <c r="L44" s="28">
        <f t="shared" si="6"/>
        <v>18.003674037208455</v>
      </c>
      <c r="M44" s="28">
        <f>L44*'Forecast inputs Tab10.1.5.1'!Z14</f>
        <v>38.274730782662942</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0.40065918777067899</v>
      </c>
      <c r="C45" s="18">
        <v>11</v>
      </c>
      <c r="D45" s="17">
        <f>$G$29*'Forecast inputs Tab10.1.5.1'!T15</f>
        <v>0.11685748888413497</v>
      </c>
      <c r="E45" s="17">
        <f>$G$30*'Forecast inputs Tab10.1.5.1'!U15</f>
        <v>6.6326673842961764E-5</v>
      </c>
      <c r="F45" s="17">
        <f>$F$31*'Forecast inputs Tab10.1.5.1'!Y15</f>
        <v>4.3735372212701074E-2</v>
      </c>
      <c r="G45" s="28">
        <f t="shared" si="7"/>
        <v>7.2054575415325042</v>
      </c>
      <c r="H45" s="28">
        <f>G45*'Forecast inputs Tab10.1.5.1'!V15</f>
        <v>17.386374285326685</v>
      </c>
      <c r="I45" s="28">
        <f t="shared" si="8"/>
        <v>4.0897167721992613E-3</v>
      </c>
      <c r="J45" s="28">
        <f>I45*'Forecast inputs Tab10.1.5.1'!W15</f>
        <v>9.8984903702788798E-3</v>
      </c>
      <c r="K45" s="28">
        <f t="shared" si="9"/>
        <v>17.396272775696964</v>
      </c>
      <c r="L45" s="28">
        <f t="shared" si="6"/>
        <v>2.6967323237126464</v>
      </c>
      <c r="M45" s="28">
        <f>L45*'Forecast inputs Tab10.1.5.1'!Z15</f>
        <v>6.5616621227343757</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0.3984591824899183</v>
      </c>
      <c r="C46" s="18">
        <v>12</v>
      </c>
      <c r="D46" s="17">
        <f>$G$29*'Forecast inputs Tab10.1.5.1'!T16</f>
        <v>0.11472819260161943</v>
      </c>
      <c r="E46" s="17">
        <f>$G$30*'Forecast inputs Tab10.1.5.1'!U16</f>
        <v>2.6166346669965432E-5</v>
      </c>
      <c r="F46" s="17">
        <f>$F$31*'Forecast inputs Tab10.1.5.1'!Y16</f>
        <v>4.3704823541628926E-2</v>
      </c>
      <c r="G46" s="28">
        <f t="shared" si="7"/>
        <v>22.686357478267187</v>
      </c>
      <c r="H46" s="28">
        <f>G46*'Forecast inputs Tab10.1.5.1'!V16</f>
        <v>61.558329702477565</v>
      </c>
      <c r="I46" s="28">
        <f t="shared" si="8"/>
        <v>5.1741344563526488E-3</v>
      </c>
      <c r="J46" s="28">
        <f>I46*'Forecast inputs Tab10.1.5.1'!W16</f>
        <v>1.4090314117825652E-2</v>
      </c>
      <c r="K46" s="28">
        <f t="shared" si="9"/>
        <v>61.572420016595387</v>
      </c>
      <c r="L46" s="28">
        <f t="shared" si="6"/>
        <v>8.6421935873500892</v>
      </c>
      <c r="M46" s="28">
        <f>L46*'Forecast inputs Tab10.1.5.1'!Z16</f>
        <v>23.667338514445206</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0.39625643490859153</v>
      </c>
      <c r="C47" s="18">
        <v>13</v>
      </c>
      <c r="D47" s="17">
        <f>$G$29*'Forecast inputs Tab10.1.5.1'!T17</f>
        <v>0.11259857809643788</v>
      </c>
      <c r="E47" s="17">
        <f>$G$30*'Forecast inputs Tab10.1.5.1'!U17</f>
        <v>1.1384552562066949E-5</v>
      </c>
      <c r="F47" s="17">
        <f>$F$31*'Forecast inputs Tab10.1.5.1'!Y17</f>
        <v>4.3646472259591569E-2</v>
      </c>
      <c r="G47" s="28">
        <f t="shared" si="7"/>
        <v>15.972577901650009</v>
      </c>
      <c r="H47" s="28">
        <f>G47*'Forecast inputs Tab10.1.5.1'!V17</f>
        <v>48.031514511984597</v>
      </c>
      <c r="I47" s="28">
        <f t="shared" si="8"/>
        <v>1.6149462608426686E-3</v>
      </c>
      <c r="J47" s="28">
        <f>I47*'Forecast inputs Tab10.1.5.1'!W17</f>
        <v>4.8752460146128272E-3</v>
      </c>
      <c r="K47" s="28">
        <f t="shared" si="9"/>
        <v>48.03638975799921</v>
      </c>
      <c r="L47" s="28">
        <f t="shared" si="6"/>
        <v>6.1914341200778207</v>
      </c>
      <c r="M47" s="28">
        <f>L47*'Forecast inputs Tab10.1.5.1'!Z17</f>
        <v>18.809081542066814</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0.39414239557138825</v>
      </c>
      <c r="C48" s="18">
        <v>14</v>
      </c>
      <c r="D48" s="17">
        <f>$G$29*'Forecast inputs Tab10.1.5.1'!T18</f>
        <v>0.11055552822073056</v>
      </c>
      <c r="E48" s="17">
        <f>$G$30*'Forecast inputs Tab10.1.5.1'!U18</f>
        <v>5.4924202072833396E-6</v>
      </c>
      <c r="F48" s="17">
        <f>$F$31*'Forecast inputs Tab10.1.5.1'!Y18</f>
        <v>4.358137493045041E-2</v>
      </c>
      <c r="G48" s="28">
        <f t="shared" si="7"/>
        <v>18.259645346980903</v>
      </c>
      <c r="H48" s="28">
        <f>G48*'Forecast inputs Tab10.1.5.1'!V18</f>
        <v>60.102727667415962</v>
      </c>
      <c r="I48" s="28">
        <f t="shared" si="8"/>
        <v>9.0714274261664244E-4</v>
      </c>
      <c r="J48" s="28">
        <f>I48*'Forecast inputs Tab10.1.5.1'!W18</f>
        <v>2.9978151369860267E-3</v>
      </c>
      <c r="K48" s="28">
        <f t="shared" si="9"/>
        <v>60.105725482552948</v>
      </c>
      <c r="L48" s="28">
        <f t="shared" si="6"/>
        <v>7.19801589998292</v>
      </c>
      <c r="M48" s="28">
        <f>L48*'Forecast inputs Tab10.1.5.1'!Z18</f>
        <v>23.95751622070815</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0.39216312411657883</v>
      </c>
      <c r="C49" s="18">
        <v>15</v>
      </c>
      <c r="D49" s="17">
        <f>$G$29*'Forecast inputs Tab10.1.5.1'!T19</f>
        <v>0.10864337302915386</v>
      </c>
      <c r="E49" s="17">
        <f>$G$30*'Forecast inputs Tab10.1.5.1'!U19</f>
        <v>2.8799411570848035E-6</v>
      </c>
      <c r="F49" s="17">
        <f>$F$31*'Forecast inputs Tab10.1.5.1'!Y19</f>
        <v>4.3516871146267865E-2</v>
      </c>
      <c r="G49" s="28">
        <f t="shared" si="7"/>
        <v>9.571844643738272</v>
      </c>
      <c r="H49" s="28">
        <f>G49*'Forecast inputs Tab10.1.5.1'!V19</f>
        <v>34.123194141540552</v>
      </c>
      <c r="I49" s="28">
        <f t="shared" si="8"/>
        <v>2.5373245113925448E-4</v>
      </c>
      <c r="J49" s="28">
        <f>I49*'Forecast inputs Tab10.1.5.1'!W19</f>
        <v>9.0834695113146274E-4</v>
      </c>
      <c r="K49" s="28">
        <f t="shared" si="9"/>
        <v>34.12410248849168</v>
      </c>
      <c r="L49" s="28">
        <f t="shared" si="6"/>
        <v>3.8339819390721352</v>
      </c>
      <c r="M49" s="28">
        <f>L49*'Forecast inputs Tab10.1.5.1'!Z19</f>
        <v>13.832470078700794</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0.39033818346703397</v>
      </c>
      <c r="C50" s="23" t="s">
        <v>1435</v>
      </c>
      <c r="D50" s="17">
        <f>$G$29*'Forecast inputs Tab10.1.5.1'!T20</f>
        <v>0.10688142793131551</v>
      </c>
      <c r="E50" s="17">
        <f>$G$30*'Forecast inputs Tab10.1.5.1'!U20</f>
        <v>1.6493706737028763E-6</v>
      </c>
      <c r="F50" s="17">
        <f>$F$31*'Forecast inputs Tab10.1.5.1'!Y20</f>
        <v>4.3455106165044784E-2</v>
      </c>
      <c r="G50" s="28">
        <f t="shared" si="7"/>
        <v>18.956897581140009</v>
      </c>
      <c r="H50" s="28">
        <f>G50*'Forecast inputs Tab10.1.5.1'!V20</f>
        <v>78.451603121019673</v>
      </c>
      <c r="I50" s="28">
        <f t="shared" si="8"/>
        <v>2.9253867149692459E-4</v>
      </c>
      <c r="J50" s="28">
        <f>I50*'Forecast inputs Tab10.1.5.1'!W20</f>
        <v>1.4245921457799581E-3</v>
      </c>
      <c r="K50" s="28">
        <f t="shared" si="9"/>
        <v>78.453027713165454</v>
      </c>
      <c r="L50" s="30">
        <f t="shared" si="6"/>
        <v>7.7073633173922058</v>
      </c>
      <c r="M50" s="28">
        <f>L50*'Forecast inputs Tab10.1.5.1'!Z20</f>
        <v>29.866803591226539</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9.7823914576617668E-2</v>
      </c>
      <c r="E51" s="133">
        <f>AVERAGE(E38:E48)</f>
        <v>5.2977853912565985E-3</v>
      </c>
      <c r="F51" s="133">
        <f>AVERAGE(F38:F49)</f>
        <v>3.8028663622475388E-2</v>
      </c>
      <c r="G51" s="32">
        <f>SUM(G34:G50)</f>
        <v>1008.1060574281446</v>
      </c>
      <c r="H51" s="32">
        <f t="shared" ref="H51" si="11">SUM(H34:H50)</f>
        <v>1405.338293751314</v>
      </c>
      <c r="I51" s="32">
        <f>SUM(I34:I50)</f>
        <v>170.57014293292906</v>
      </c>
      <c r="J51" s="32">
        <f t="shared" ref="J51:Q51" si="12">SUM(J34:J50)</f>
        <v>125.79305238603717</v>
      </c>
      <c r="K51" s="32">
        <f t="shared" si="12"/>
        <v>1531.1313461373511</v>
      </c>
      <c r="L51" s="32">
        <f t="shared" si="12"/>
        <v>432.70463506806766</v>
      </c>
      <c r="M51" s="32">
        <f t="shared" si="12"/>
        <v>545.9586423732311</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1.29</v>
      </c>
      <c r="H54" s="24" t="s">
        <v>1598</v>
      </c>
      <c r="I54" s="25">
        <f>AVERAGE(D63:D74)</f>
        <v>9.8725536114329007E-2</v>
      </c>
      <c r="J54" s="15" t="s">
        <v>1516</v>
      </c>
      <c r="K54" s="25">
        <f>I54+I56+I55</f>
        <v>0.14161074300721935</v>
      </c>
    </row>
    <row r="55" spans="1:17" ht="12" customHeight="1" x14ac:dyDescent="0.35">
      <c r="D55" s="24" t="s">
        <v>1600</v>
      </c>
      <c r="E55" s="24"/>
      <c r="F55" s="24"/>
      <c r="G55" s="18">
        <f>$G$30</f>
        <v>1.29</v>
      </c>
      <c r="H55" s="24" t="s">
        <v>1598</v>
      </c>
      <c r="I55" s="25">
        <f>AVERAGE(E63:E74)</f>
        <v>4.8565432704149722E-3</v>
      </c>
      <c r="K55" s="25"/>
    </row>
    <row r="56" spans="1:17" ht="12" customHeight="1" x14ac:dyDescent="0.35">
      <c r="D56" s="24" t="s">
        <v>1438</v>
      </c>
      <c r="E56" s="24"/>
      <c r="F56" s="134">
        <f>$F$31</f>
        <v>1.8420542564487734</v>
      </c>
      <c r="G56" s="18">
        <f>$G$31</f>
        <v>1.29</v>
      </c>
      <c r="H56" s="24" t="s">
        <v>1598</v>
      </c>
      <c r="I56" s="25">
        <f>AVERAGE(F63:F74)</f>
        <v>3.8028663622475388E-2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0.24033718965620854</v>
      </c>
      <c r="C60" s="18">
        <v>1</v>
      </c>
      <c r="D60" s="17">
        <f>$G$54*'Forecast inputs Tab10.1.5.1'!T5</f>
        <v>1.2604031179078299E-5</v>
      </c>
      <c r="E60" s="17">
        <f>$G$55*'Forecast inputs Tab10.1.5.1'!U5</f>
        <v>2.1611974796381896E-5</v>
      </c>
      <c r="F60" s="17">
        <f>$F$56*'Forecast inputs Tab10.1.5.1'!Y5</f>
        <v>3.0297365023308249E-4</v>
      </c>
      <c r="G60" s="28">
        <f t="shared" ref="G60:G75" si="14">N60*(D60/A60)*(1-EXP(-A60))</f>
        <v>8.093688686373221E-2</v>
      </c>
      <c r="H60" s="28">
        <f>G60*'Forecast inputs Tab10.1.5.1'!V5</f>
        <v>9.6108539483005812E-3</v>
      </c>
      <c r="I60" s="28">
        <f t="shared" ref="I60:I75" si="15">N60*(E60/A60)*(1-EXP(-A60))</f>
        <v>0.1387814687336015</v>
      </c>
      <c r="J60" s="28">
        <f>I60*'Forecast inputs Tab10.1.5.1'!W5</f>
        <v>1.6479950816144985E-2</v>
      </c>
      <c r="K60" s="28">
        <f t="shared" ref="K60:K75" si="16">H60+J60</f>
        <v>2.6090804764445565E-2</v>
      </c>
      <c r="L60" s="28">
        <f t="shared" si="13"/>
        <v>1.945547714314698</v>
      </c>
      <c r="M60" s="28">
        <f>L60*'Forecast inputs Tab10.1.5.1'!Z5</f>
        <v>0.15574556929063452</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0.24300865929485288</v>
      </c>
      <c r="C61" s="18">
        <v>2</v>
      </c>
      <c r="D61" s="17">
        <f>$G$54*'Forecast inputs Tab10.1.5.1'!T6</f>
        <v>4.209490183140303E-4</v>
      </c>
      <c r="E61" s="17">
        <f>$G$55*'Forecast inputs Tab10.1.5.1'!U6</f>
        <v>7.1547519764847574E-4</v>
      </c>
      <c r="F61" s="17">
        <f>$F$56*'Forecast inputs Tab10.1.5.1'!Y6</f>
        <v>1.8722350788903802E-3</v>
      </c>
      <c r="G61" s="28">
        <f t="shared" si="14"/>
        <v>2.1229152342328326</v>
      </c>
      <c r="H61" s="28">
        <f>G61*'Forecast inputs Tab10.1.5.1'!V6</f>
        <v>0.50542171601377572</v>
      </c>
      <c r="I61" s="28">
        <f t="shared" si="15"/>
        <v>3.6082592682769805</v>
      </c>
      <c r="J61" s="28">
        <f>I61*'Forecast inputs Tab10.1.5.1'!W6</f>
        <v>0.85967236612885034</v>
      </c>
      <c r="K61" s="28">
        <f t="shared" si="16"/>
        <v>1.3650940821426261</v>
      </c>
      <c r="L61" s="28">
        <f t="shared" si="13"/>
        <v>9.4419898802957327</v>
      </c>
      <c r="M61" s="28">
        <f>L61*'Forecast inputs Tab10.1.5.1'!Z6</f>
        <v>1.819669731720474</v>
      </c>
      <c r="N61" s="19">
        <f t="shared" ref="N61:N74" si="17">N35*EXP(-A35)</f>
        <v>5680.7245877784726</v>
      </c>
      <c r="O61" s="19">
        <f>N61*'Forecast inputs Tab10.1.5.1'!R6</f>
        <v>549.46013273844994</v>
      </c>
      <c r="P61" s="19">
        <f>N61*'Forecast inputs Tab10.1.5.1'!S6</f>
        <v>0</v>
      </c>
      <c r="Q61" s="19">
        <f>P61*'Forecast inputs Tab10.1.5.1'!R6</f>
        <v>0</v>
      </c>
    </row>
    <row r="62" spans="1:17" ht="12" customHeight="1" x14ac:dyDescent="0.35">
      <c r="A62" s="10">
        <f>D62+F62+E62+'Forecast inputs Tab10.1.5.1'!AA7</f>
        <v>0.25530696923356971</v>
      </c>
      <c r="C62" s="18">
        <v>3</v>
      </c>
      <c r="D62" s="17">
        <f>$G$54*'Forecast inputs Tab10.1.5.1'!T7</f>
        <v>3.5395792921263775E-3</v>
      </c>
      <c r="E62" s="17">
        <f>$G$55*'Forecast inputs Tab10.1.5.1'!U7</f>
        <v>5.5811342986083236E-3</v>
      </c>
      <c r="F62" s="17">
        <f>$F$56*'Forecast inputs Tab10.1.5.1'!Y7</f>
        <v>6.1862556428350342E-3</v>
      </c>
      <c r="G62" s="28">
        <f t="shared" si="14"/>
        <v>13.918446767645426</v>
      </c>
      <c r="H62" s="28">
        <f>G62*'Forecast inputs Tab10.1.5.1'!V7</f>
        <v>5.3626460858155065</v>
      </c>
      <c r="I62" s="28">
        <f t="shared" si="15"/>
        <v>21.946314583503479</v>
      </c>
      <c r="J62" s="28">
        <f>I62*'Forecast inputs Tab10.1.5.1'!W7</f>
        <v>8.4891003448096232</v>
      </c>
      <c r="K62" s="28">
        <f t="shared" si="16"/>
        <v>13.851746430625131</v>
      </c>
      <c r="L62" s="28">
        <f t="shared" si="13"/>
        <v>24.32579206443479</v>
      </c>
      <c r="M62" s="28">
        <f>L62*'Forecast inputs Tab10.1.5.1'!Z7</f>
        <v>8.3757350946658651</v>
      </c>
      <c r="N62" s="19">
        <f t="shared" si="17"/>
        <v>4455.5310017855072</v>
      </c>
      <c r="O62" s="19">
        <f>N62*'Forecast inputs Tab10.1.5.1'!R7</f>
        <v>936.24072940518863</v>
      </c>
      <c r="P62" s="19">
        <f>N62*'Forecast inputs Tab10.1.5.1'!S7</f>
        <v>0</v>
      </c>
      <c r="Q62" s="19">
        <f>P62*'Forecast inputs Tab10.1.5.1'!R7</f>
        <v>0</v>
      </c>
    </row>
    <row r="63" spans="1:17" ht="12" customHeight="1" x14ac:dyDescent="0.35">
      <c r="A63" s="10">
        <f>D63+F63+E63+'Forecast inputs Tab10.1.5.1'!AA8</f>
        <v>0.28612373548116576</v>
      </c>
      <c r="C63" s="18">
        <v>4</v>
      </c>
      <c r="D63" s="17">
        <f>$G$54*'Forecast inputs Tab10.1.5.1'!T8</f>
        <v>1.5496789513424807E-2</v>
      </c>
      <c r="E63" s="17">
        <f>$G$55*'Forecast inputs Tab10.1.5.1'!U8</f>
        <v>1.6626956127631678E-2</v>
      </c>
      <c r="F63" s="17">
        <f>$F$56*'Forecast inputs Tab10.1.5.1'!Y8</f>
        <v>1.3999989840109264E-2</v>
      </c>
      <c r="G63" s="28">
        <f t="shared" si="14"/>
        <v>46.550553593578364</v>
      </c>
      <c r="H63" s="28">
        <f>G63*'Forecast inputs Tab10.1.5.1'!V8</f>
        <v>26.646442726367933</v>
      </c>
      <c r="I63" s="28">
        <f t="shared" si="15"/>
        <v>49.945442676812945</v>
      </c>
      <c r="J63" s="28">
        <f>I63*'Forecast inputs Tab10.1.5.1'!W8</f>
        <v>28.078883783023372</v>
      </c>
      <c r="K63" s="28">
        <f t="shared" si="16"/>
        <v>54.725326509391309</v>
      </c>
      <c r="L63" s="28">
        <f t="shared" si="13"/>
        <v>42.054341436139886</v>
      </c>
      <c r="M63" s="28">
        <f>L63*'Forecast inputs Tab10.1.5.1'!Z8</f>
        <v>22.471485020352734</v>
      </c>
      <c r="N63" s="19">
        <f t="shared" si="17"/>
        <v>3454.0902113822467</v>
      </c>
      <c r="O63" s="19">
        <f>N63*'Forecast inputs Tab10.1.5.1'!R8</f>
        <v>1277.5194433112035</v>
      </c>
      <c r="P63" s="19">
        <f>N63*'Forecast inputs Tab10.1.5.1'!S8</f>
        <v>326.81602924719402</v>
      </c>
      <c r="Q63" s="19">
        <f>P63*'Forecast inputs Tab10.1.5.1'!R8</f>
        <v>120.87519612927943</v>
      </c>
    </row>
    <row r="64" spans="1:17" ht="12" customHeight="1" x14ac:dyDescent="0.35">
      <c r="A64" s="10">
        <f>D64+F64+E64+'Forecast inputs Tab10.1.5.1'!AA9</f>
        <v>0.33178901837037866</v>
      </c>
      <c r="C64" s="18">
        <v>5</v>
      </c>
      <c r="D64" s="17">
        <f>$G$54*'Forecast inputs Tab10.1.5.1'!T9</f>
        <v>4.7220629081161057E-2</v>
      </c>
      <c r="E64" s="17">
        <f>$G$55*'Forecast inputs Tab10.1.5.1'!U9</f>
        <v>2.0824246509920281E-2</v>
      </c>
      <c r="F64" s="17">
        <f>$F$56*'Forecast inputs Tab10.1.5.1'!Y9</f>
        <v>2.3744142779297317E-2</v>
      </c>
      <c r="G64" s="28">
        <f t="shared" si="14"/>
        <v>50.894930986620246</v>
      </c>
      <c r="H64" s="28">
        <f>G64*'Forecast inputs Tab10.1.5.1'!V9</f>
        <v>40.253723233169033</v>
      </c>
      <c r="I64" s="28">
        <f t="shared" si="15"/>
        <v>22.44460968847179</v>
      </c>
      <c r="J64" s="28">
        <f>I64*'Forecast inputs Tab10.1.5.1'!W9</f>
        <v>16.908997273282719</v>
      </c>
      <c r="K64" s="28">
        <f t="shared" si="16"/>
        <v>57.162720506451748</v>
      </c>
      <c r="L64" s="28">
        <f t="shared" si="13"/>
        <v>25.591707090808647</v>
      </c>
      <c r="M64" s="28">
        <f>L64*'Forecast inputs Tab10.1.5.1'!Z9</f>
        <v>19.314905867767283</v>
      </c>
      <c r="N64" s="19">
        <f t="shared" si="17"/>
        <v>1266.4837443532049</v>
      </c>
      <c r="O64" s="19">
        <f>N64*'Forecast inputs Tab10.1.5.1'!R9</f>
        <v>723.70933900324064</v>
      </c>
      <c r="P64" s="19">
        <f>N64*'Forecast inputs Tab10.1.5.1'!S9</f>
        <v>379.90168317417096</v>
      </c>
      <c r="Q64" s="19">
        <f>P64*'Forecast inputs Tab10.1.5.1'!R9</f>
        <v>217.08797861958288</v>
      </c>
    </row>
    <row r="65" spans="1:17" ht="12" customHeight="1" x14ac:dyDescent="0.35">
      <c r="A65" s="10">
        <f>D65+F65+E65+'Forecast inputs Tab10.1.5.1'!AA10</f>
        <v>0.37383196196108526</v>
      </c>
      <c r="C65" s="18">
        <v>6</v>
      </c>
      <c r="D65" s="17">
        <f>$G$54*'Forecast inputs Tab10.1.5.1'!T10</f>
        <v>8.8239940626153784E-2</v>
      </c>
      <c r="E65" s="17">
        <f>$G$55*'Forecast inputs Tab10.1.5.1'!U10</f>
        <v>1.2963230743317898E-2</v>
      </c>
      <c r="F65" s="17">
        <f>$F$56*'Forecast inputs Tab10.1.5.1'!Y10</f>
        <v>3.2628790591613561E-2</v>
      </c>
      <c r="G65" s="28">
        <f t="shared" si="14"/>
        <v>272.09010350810598</v>
      </c>
      <c r="H65" s="28">
        <f>G65*'Forecast inputs Tab10.1.5.1'!V10</f>
        <v>273.04575372187634</v>
      </c>
      <c r="I65" s="28">
        <f t="shared" si="15"/>
        <v>39.972452040651056</v>
      </c>
      <c r="J65" s="28">
        <f>I65*'Forecast inputs Tab10.1.5.1'!W10</f>
        <v>38.712553680586915</v>
      </c>
      <c r="K65" s="28">
        <f t="shared" si="16"/>
        <v>311.75830740246323</v>
      </c>
      <c r="L65" s="28">
        <f t="shared" si="13"/>
        <v>100.61170651768403</v>
      </c>
      <c r="M65" s="28">
        <f>L65*'Forecast inputs Tab10.1.5.1'!Z10</f>
        <v>100.32103929755444</v>
      </c>
      <c r="N65" s="19">
        <f t="shared" si="17"/>
        <v>3695.712592123512</v>
      </c>
      <c r="O65" s="19">
        <f>N65*'Forecast inputs Tab10.1.5.1'!R10</f>
        <v>2987.3960124297118</v>
      </c>
      <c r="P65" s="19">
        <f>N65*'Forecast inputs Tab10.1.5.1'!S10</f>
        <v>2143.1394075439066</v>
      </c>
      <c r="Q65" s="19">
        <f>P65*'Forecast inputs Tab10.1.5.1'!R10</f>
        <v>1732.3874518334489</v>
      </c>
    </row>
    <row r="66" spans="1:17" ht="12" customHeight="1" x14ac:dyDescent="0.35">
      <c r="A66" s="10">
        <f>D66+F66+E66+'Forecast inputs Tab10.1.5.1'!AA11</f>
        <v>0.39609508740805199</v>
      </c>
      <c r="C66" s="18">
        <v>7</v>
      </c>
      <c r="D66" s="17">
        <f>$G$54*'Forecast inputs Tab10.1.5.1'!T11</f>
        <v>0.11203342499058117</v>
      </c>
      <c r="E66" s="17">
        <f>$G$55*'Forecast inputs Tab10.1.5.1'!U11</f>
        <v>5.2565055293382285E-3</v>
      </c>
      <c r="F66" s="17">
        <f>$F$56*'Forecast inputs Tab10.1.5.1'!Y11</f>
        <v>3.8805156888132637E-2</v>
      </c>
      <c r="G66" s="28">
        <f t="shared" si="14"/>
        <v>61.733621265106088</v>
      </c>
      <c r="H66" s="28">
        <f>G66*'Forecast inputs Tab10.1.5.1'!V11</f>
        <v>76.538049192514364</v>
      </c>
      <c r="I66" s="28">
        <f t="shared" si="15"/>
        <v>2.8964848798774439</v>
      </c>
      <c r="J66" s="28">
        <f>I66*'Forecast inputs Tab10.1.5.1'!W11</f>
        <v>3.539370321918768</v>
      </c>
      <c r="K66" s="28">
        <f t="shared" si="16"/>
        <v>80.077419514433132</v>
      </c>
      <c r="L66" s="28">
        <f t="shared" si="13"/>
        <v>21.382751251837597</v>
      </c>
      <c r="M66" s="28">
        <f>L66*'Forecast inputs Tab10.1.5.1'!Z11</f>
        <v>26.855238779720391</v>
      </c>
      <c r="N66" s="19">
        <f t="shared" si="17"/>
        <v>667.34399226559606</v>
      </c>
      <c r="O66" s="19">
        <f>N66*'Forecast inputs Tab10.1.5.1'!R11</f>
        <v>716.26030689866423</v>
      </c>
      <c r="P66" s="19">
        <f>N66*'Forecast inputs Tab10.1.5.1'!S11</f>
        <v>532.14481243683622</v>
      </c>
      <c r="Q66" s="19">
        <f>P66*'Forecast inputs Tab10.1.5.1'!R11</f>
        <v>571.15102718845628</v>
      </c>
    </row>
    <row r="67" spans="1:17" ht="12" customHeight="1" x14ac:dyDescent="0.35">
      <c r="A67" s="10">
        <f>D67+F67+E67+'Forecast inputs Tab10.1.5.1'!AA12</f>
        <v>0.40317802633585542</v>
      </c>
      <c r="C67" s="18">
        <v>8</v>
      </c>
      <c r="D67" s="17">
        <f>$G$54*'Forecast inputs Tab10.1.5.1'!T12</f>
        <v>0.11940269306042872</v>
      </c>
      <c r="E67" s="17">
        <f>$G$55*'Forecast inputs Tab10.1.5.1'!U12</f>
        <v>1.7520070263669157E-3</v>
      </c>
      <c r="F67" s="17">
        <f>$F$56*'Forecast inputs Tab10.1.5.1'!Y12</f>
        <v>4.2023326249059807E-2</v>
      </c>
      <c r="G67" s="28">
        <f t="shared" si="14"/>
        <v>241.97359245904099</v>
      </c>
      <c r="H67" s="28">
        <f>G67*'Forecast inputs Tab10.1.5.1'!V12</f>
        <v>365.78721536842721</v>
      </c>
      <c r="I67" s="28">
        <f t="shared" si="15"/>
        <v>3.5505014444601519</v>
      </c>
      <c r="J67" s="28">
        <f>I67*'Forecast inputs Tab10.1.5.1'!W12</f>
        <v>5.3483670181484637</v>
      </c>
      <c r="K67" s="28">
        <f t="shared" si="16"/>
        <v>371.13558238657566</v>
      </c>
      <c r="L67" s="28">
        <f t="shared" si="13"/>
        <v>85.161690736883997</v>
      </c>
      <c r="M67" s="28">
        <f>L67*'Forecast inputs Tab10.1.5.1'!Z12</f>
        <v>130.39702600559465</v>
      </c>
      <c r="N67" s="19">
        <f t="shared" si="17"/>
        <v>2462.4381699767127</v>
      </c>
      <c r="O67" s="19">
        <f>N67*'Forecast inputs Tab10.1.5.1'!R12</f>
        <v>3346.5027217617517</v>
      </c>
      <c r="P67" s="19">
        <f>N67*'Forecast inputs Tab10.1.5.1'!S12</f>
        <v>2249.7910097962395</v>
      </c>
      <c r="Q67" s="19">
        <f>P67*'Forecast inputs Tab10.1.5.1'!R12</f>
        <v>3057.5109781332849</v>
      </c>
    </row>
    <row r="68" spans="1:17" ht="12" customHeight="1" x14ac:dyDescent="0.35">
      <c r="A68" s="10">
        <f>D68+F68+E68+'Forecast inputs Tab10.1.5.1'!AA13</f>
        <v>0.40397179329402266</v>
      </c>
      <c r="C68" s="18">
        <v>9</v>
      </c>
      <c r="D68" s="17">
        <f>$G$54*'Forecast inputs Tab10.1.5.1'!T13</f>
        <v>0.12012465485291762</v>
      </c>
      <c r="E68" s="17">
        <f>$G$55*'Forecast inputs Tab10.1.5.1'!U13</f>
        <v>5.583686864900013E-4</v>
      </c>
      <c r="F68" s="17">
        <f>$F$56*'Forecast inputs Tab10.1.5.1'!Y13</f>
        <v>4.3288769754615056E-2</v>
      </c>
      <c r="G68" s="28">
        <f t="shared" si="14"/>
        <v>119.04904524388581</v>
      </c>
      <c r="H68" s="28">
        <f>G68*'Forecast inputs Tab10.1.5.1'!V13</f>
        <v>214.98282498327052</v>
      </c>
      <c r="I68" s="28">
        <f t="shared" si="15"/>
        <v>0.55336899075471291</v>
      </c>
      <c r="J68" s="28">
        <f>I68*'Forecast inputs Tab10.1.5.1'!W13</f>
        <v>0.99984246763279683</v>
      </c>
      <c r="K68" s="28">
        <f t="shared" si="16"/>
        <v>215.98266745090331</v>
      </c>
      <c r="L68" s="28">
        <f t="shared" si="13"/>
        <v>42.901157263505375</v>
      </c>
      <c r="M68" s="28">
        <f>L68*'Forecast inputs Tab10.1.5.1'!Z13</f>
        <v>78.202374517780783</v>
      </c>
      <c r="N68" s="19">
        <f t="shared" si="17"/>
        <v>1204.66432778086</v>
      </c>
      <c r="O68" s="19">
        <f>N68*'Forecast inputs Tab10.1.5.1'!R13</f>
        <v>1998.2128604199461</v>
      </c>
      <c r="P68" s="19">
        <f>N68*'Forecast inputs Tab10.1.5.1'!S13</f>
        <v>1161.8296879946893</v>
      </c>
      <c r="Q68" s="19">
        <f>P68*'Forecast inputs Tab10.1.5.1'!R13</f>
        <v>1927.161758367431</v>
      </c>
    </row>
    <row r="69" spans="1:17" ht="12" customHeight="1" x14ac:dyDescent="0.35">
      <c r="A69" s="10">
        <f>D69+F69+E69+'Forecast inputs Tab10.1.5.1'!AA14</f>
        <v>0.40265896837891668</v>
      </c>
      <c r="C69" s="18">
        <v>10</v>
      </c>
      <c r="D69" s="17">
        <f>$G$54*'Forecast inputs Tab10.1.5.1'!T14</f>
        <v>0.11880514041520414</v>
      </c>
      <c r="E69" s="17">
        <f>$G$55*'Forecast inputs Tab10.1.5.1'!U14</f>
        <v>1.8495468747530531E-4</v>
      </c>
      <c r="F69" s="17">
        <f>$F$56*'Forecast inputs Tab10.1.5.1'!Y14</f>
        <v>4.3668873276237238E-2</v>
      </c>
      <c r="G69" s="28">
        <f t="shared" si="14"/>
        <v>22.202596987075633</v>
      </c>
      <c r="H69" s="28">
        <f>G69*'Forecast inputs Tab10.1.5.1'!V14</f>
        <v>46.821935086772832</v>
      </c>
      <c r="I69" s="28">
        <f t="shared" si="15"/>
        <v>3.4564787117234881E-2</v>
      </c>
      <c r="J69" s="28">
        <f>I69*'Forecast inputs Tab10.1.5.1'!W14</f>
        <v>7.3051580882685305E-2</v>
      </c>
      <c r="K69" s="28">
        <f t="shared" si="16"/>
        <v>46.894986667655516</v>
      </c>
      <c r="L69" s="28">
        <f t="shared" si="13"/>
        <v>8.160946494768778</v>
      </c>
      <c r="M69" s="28">
        <f>L69*'Forecast inputs Tab10.1.5.1'!Z14</f>
        <v>17.349682591088737</v>
      </c>
      <c r="N69" s="19">
        <f t="shared" si="17"/>
        <v>227.02561710173458</v>
      </c>
      <c r="O69" s="19">
        <f>N69*'Forecast inputs Tab10.1.5.1'!R14</f>
        <v>446.41409244416684</v>
      </c>
      <c r="P69" s="19">
        <f>N69*'Forecast inputs Tab10.1.5.1'!S14</f>
        <v>223.62316539605092</v>
      </c>
      <c r="Q69" s="19">
        <f>P69*'Forecast inputs Tab10.1.5.1'!R14</f>
        <v>439.72364750817871</v>
      </c>
    </row>
    <row r="70" spans="1:17" ht="12" customHeight="1" x14ac:dyDescent="0.35">
      <c r="A70" s="10">
        <f>D70+F70+E70+'Forecast inputs Tab10.1.5.1'!AA15</f>
        <v>0.40065918777067899</v>
      </c>
      <c r="C70" s="18">
        <v>11</v>
      </c>
      <c r="D70" s="17">
        <f>$G$54*'Forecast inputs Tab10.1.5.1'!T15</f>
        <v>0.11685748888413497</v>
      </c>
      <c r="E70" s="17">
        <f>$G$55*'Forecast inputs Tab10.1.5.1'!U15</f>
        <v>6.6326673842961764E-5</v>
      </c>
      <c r="F70" s="17">
        <f>$F$56*'Forecast inputs Tab10.1.5.1'!Y15</f>
        <v>4.3735372212701074E-2</v>
      </c>
      <c r="G70" s="28">
        <f t="shared" si="14"/>
        <v>32.23876459792352</v>
      </c>
      <c r="H70" s="28">
        <f>G70*'Forecast inputs Tab10.1.5.1'!V15</f>
        <v>77.790372723065644</v>
      </c>
      <c r="I70" s="28">
        <f t="shared" si="15"/>
        <v>1.8298271210556522E-2</v>
      </c>
      <c r="J70" s="28">
        <f>I70*'Forecast inputs Tab10.1.5.1'!W15</f>
        <v>4.4287971871715744E-2</v>
      </c>
      <c r="K70" s="28">
        <f t="shared" si="16"/>
        <v>77.834660694937355</v>
      </c>
      <c r="L70" s="28">
        <f t="shared" si="13"/>
        <v>12.065759608832899</v>
      </c>
      <c r="M70" s="28">
        <f>L70*'Forecast inputs Tab10.1.5.1'!Z15</f>
        <v>29.35828562261613</v>
      </c>
      <c r="N70" s="19">
        <f t="shared" si="17"/>
        <v>334.82887800621785</v>
      </c>
      <c r="O70" s="19">
        <f>N70*'Forecast inputs Tab10.1.5.1'!R15</f>
        <v>762.30155826797602</v>
      </c>
      <c r="P70" s="19">
        <f>N70*'Forecast inputs Tab10.1.5.1'!S15</f>
        <v>332.59491086228763</v>
      </c>
      <c r="Q70" s="19">
        <f>P70*'Forecast inputs Tab10.1.5.1'!R15</f>
        <v>757.21550761106164</v>
      </c>
    </row>
    <row r="71" spans="1:17" ht="12" customHeight="1" x14ac:dyDescent="0.35">
      <c r="A71" s="10">
        <f>D71+F71+E71+'Forecast inputs Tab10.1.5.1'!AA16</f>
        <v>0.3984591824899183</v>
      </c>
      <c r="C71" s="18">
        <v>12</v>
      </c>
      <c r="D71" s="17">
        <f>$G$54*'Forecast inputs Tab10.1.5.1'!T16</f>
        <v>0.11472819260161943</v>
      </c>
      <c r="E71" s="17">
        <f>$G$55*'Forecast inputs Tab10.1.5.1'!U16</f>
        <v>2.6166346669965432E-5</v>
      </c>
      <c r="F71" s="17">
        <f>$F$56*'Forecast inputs Tab10.1.5.1'!Y16</f>
        <v>4.3704823541628926E-2</v>
      </c>
      <c r="G71" s="28">
        <f t="shared" si="14"/>
        <v>4.7436985993654037</v>
      </c>
      <c r="H71" s="28">
        <f>G71*'Forecast inputs Tab10.1.5.1'!V16</f>
        <v>12.87179586536344</v>
      </c>
      <c r="I71" s="28">
        <f t="shared" si="15"/>
        <v>1.0819072386142737E-3</v>
      </c>
      <c r="J71" s="28">
        <f>I71*'Forecast inputs Tab10.1.5.1'!W16</f>
        <v>2.9462730369729435E-3</v>
      </c>
      <c r="K71" s="28">
        <f t="shared" si="16"/>
        <v>12.874742138400412</v>
      </c>
      <c r="L71" s="28">
        <f t="shared" si="13"/>
        <v>1.8070755366977762</v>
      </c>
      <c r="M71" s="28">
        <f>L71*'Forecast inputs Tab10.1.5.1'!Z16</f>
        <v>4.9488209232897953</v>
      </c>
      <c r="N71" s="19">
        <f t="shared" si="17"/>
        <v>50.130496446759942</v>
      </c>
      <c r="O71" s="19">
        <f>N71*'Forecast inputs Tab10.1.5.1'!R16</f>
        <v>129.60487898863082</v>
      </c>
      <c r="P71" s="19">
        <f>N71*'Forecast inputs Tab10.1.5.1'!S16</f>
        <v>49.971496670766975</v>
      </c>
      <c r="Q71" s="19">
        <f>P71*'Forecast inputs Tab10.1.5.1'!R16</f>
        <v>129.1938089177674</v>
      </c>
    </row>
    <row r="72" spans="1:17" ht="12" customHeight="1" x14ac:dyDescent="0.35">
      <c r="A72" s="10">
        <f>D72+F72+E72+'Forecast inputs Tab10.1.5.1'!AA17</f>
        <v>0.39625643490859153</v>
      </c>
      <c r="C72" s="18">
        <v>13</v>
      </c>
      <c r="D72" s="17">
        <f>$G$54*'Forecast inputs Tab10.1.5.1'!T17</f>
        <v>0.11259857809643788</v>
      </c>
      <c r="E72" s="17">
        <f>$G$55*'Forecast inputs Tab10.1.5.1'!U17</f>
        <v>1.1384552562066949E-5</v>
      </c>
      <c r="F72" s="17">
        <f>$F$56*'Forecast inputs Tab10.1.5.1'!Y17</f>
        <v>4.3646472259591569E-2</v>
      </c>
      <c r="G72" s="28">
        <f t="shared" si="14"/>
        <v>14.963239508705904</v>
      </c>
      <c r="H72" s="28">
        <f>G72*'Forecast inputs Tab10.1.5.1'!V17</f>
        <v>44.996309301735479</v>
      </c>
      <c r="I72" s="28">
        <f t="shared" si="15"/>
        <v>1.5128946525395628E-3</v>
      </c>
      <c r="J72" s="28">
        <f>I72*'Forecast inputs Tab10.1.5.1'!W17</f>
        <v>4.5671696973210432E-3</v>
      </c>
      <c r="K72" s="28">
        <f t="shared" si="16"/>
        <v>45.000876471432804</v>
      </c>
      <c r="L72" s="28">
        <f t="shared" si="13"/>
        <v>5.8001853058126489</v>
      </c>
      <c r="M72" s="28">
        <f>L72*'Forecast inputs Tab10.1.5.1'!Z17</f>
        <v>17.620498944234363</v>
      </c>
      <c r="N72" s="19">
        <f t="shared" si="17"/>
        <v>160.95373717221273</v>
      </c>
      <c r="O72" s="19">
        <f>N72*'Forecast inputs Tab10.1.5.1'!R17</f>
        <v>464.96154640571643</v>
      </c>
      <c r="P72" s="19">
        <f>N72*'Forecast inputs Tab10.1.5.1'!S17</f>
        <v>160.69354035880841</v>
      </c>
      <c r="Q72" s="19">
        <f>P72*'Forecast inputs Tab10.1.5.1'!R17</f>
        <v>464.20989245312217</v>
      </c>
    </row>
    <row r="73" spans="1:17" ht="12" customHeight="1" x14ac:dyDescent="0.35">
      <c r="A73" s="10">
        <f>D73+F73+E73+'Forecast inputs Tab10.1.5.1'!AA18</f>
        <v>0.39414239557138825</v>
      </c>
      <c r="C73" s="18">
        <v>14</v>
      </c>
      <c r="D73" s="17">
        <f>$G$54*'Forecast inputs Tab10.1.5.1'!T18</f>
        <v>0.11055552822073056</v>
      </c>
      <c r="E73" s="17">
        <f>$G$55*'Forecast inputs Tab10.1.5.1'!U18</f>
        <v>5.4924202072833396E-6</v>
      </c>
      <c r="F73" s="17">
        <f>$F$56*'Forecast inputs Tab10.1.5.1'!Y18</f>
        <v>4.358137493045041E-2</v>
      </c>
      <c r="G73" s="28">
        <f t="shared" si="14"/>
        <v>10.562324093171325</v>
      </c>
      <c r="H73" s="28">
        <f>G73*'Forecast inputs Tab10.1.5.1'!V18</f>
        <v>34.766528946402893</v>
      </c>
      <c r="I73" s="28">
        <f t="shared" si="15"/>
        <v>5.2473832126588994E-4</v>
      </c>
      <c r="J73" s="28">
        <f>I73*'Forecast inputs Tab10.1.5.1'!W18</f>
        <v>1.7340914594212861E-3</v>
      </c>
      <c r="K73" s="28">
        <f t="shared" si="16"/>
        <v>34.768263037862312</v>
      </c>
      <c r="L73" s="28">
        <f t="shared" si="13"/>
        <v>4.1637050073368762</v>
      </c>
      <c r="M73" s="28">
        <f>L73*'Forecast inputs Tab10.1.5.1'!Z18</f>
        <v>13.858267561169692</v>
      </c>
      <c r="N73" s="19">
        <f t="shared" si="17"/>
        <v>115.60016908870607</v>
      </c>
      <c r="O73" s="19">
        <f>N73*'Forecast inputs Tab10.1.5.1'!R18</f>
        <v>368.09521441394878</v>
      </c>
      <c r="P73" s="19">
        <f>N73*'Forecast inputs Tab10.1.5.1'!S18</f>
        <v>115.49815431105658</v>
      </c>
      <c r="Q73" s="19">
        <f>P73*'Forecast inputs Tab10.1.5.1'!R18</f>
        <v>367.77037793880947</v>
      </c>
    </row>
    <row r="74" spans="1:17" ht="12" customHeight="1" x14ac:dyDescent="0.35">
      <c r="A74" s="10">
        <f>D74+F74+E74+'Forecast inputs Tab10.1.5.1'!AA19</f>
        <v>0.39216312411657883</v>
      </c>
      <c r="C74" s="18">
        <v>15</v>
      </c>
      <c r="D74" s="17">
        <f>$G$54*'Forecast inputs Tab10.1.5.1'!T19</f>
        <v>0.10864337302915386</v>
      </c>
      <c r="E74" s="17">
        <f>$G$55*'Forecast inputs Tab10.1.5.1'!U19</f>
        <v>2.8799411570848035E-6</v>
      </c>
      <c r="F74" s="17">
        <f>$F$56*'Forecast inputs Tab10.1.5.1'!Y19</f>
        <v>4.3516871146267865E-2</v>
      </c>
      <c r="G74" s="28">
        <f t="shared" si="14"/>
        <v>12.10996674351845</v>
      </c>
      <c r="H74" s="28">
        <f>G74*'Forecast inputs Tab10.1.5.1'!V19</f>
        <v>43.171484872250595</v>
      </c>
      <c r="I74" s="28">
        <f t="shared" si="15"/>
        <v>3.2101352032054667E-4</v>
      </c>
      <c r="J74" s="28">
        <f>I74*'Forecast inputs Tab10.1.5.1'!W19</f>
        <v>1.1492091419363379E-3</v>
      </c>
      <c r="K74" s="28">
        <f t="shared" si="16"/>
        <v>43.17263408139253</v>
      </c>
      <c r="L74" s="28">
        <f t="shared" si="13"/>
        <v>4.8506213280203205</v>
      </c>
      <c r="M74" s="28">
        <f>L74*'Forecast inputs Tab10.1.5.1'!Z19</f>
        <v>17.500362664511393</v>
      </c>
      <c r="N74" s="19">
        <f t="shared" si="17"/>
        <v>134.74648677865869</v>
      </c>
      <c r="O74" s="19">
        <f>N74*'Forecast inputs Tab10.1.5.1'!R19</f>
        <v>467.50024094882076</v>
      </c>
      <c r="P74" s="19">
        <f>N74*'Forecast inputs Tab10.1.5.1'!S19</f>
        <v>134.67735574274954</v>
      </c>
      <c r="Q74" s="19">
        <f>P74*'Forecast inputs Tab10.1.5.1'!R19</f>
        <v>467.26039220235464</v>
      </c>
    </row>
    <row r="75" spans="1:17" ht="12" customHeight="1" x14ac:dyDescent="0.35">
      <c r="A75" s="10">
        <f>D75+F75+E75+'Forecast inputs Tab10.1.5.1'!AA20</f>
        <v>0.39033818346703397</v>
      </c>
      <c r="C75" s="23" t="s">
        <v>1435</v>
      </c>
      <c r="D75" s="17">
        <f>$G$54*'Forecast inputs Tab10.1.5.1'!T20</f>
        <v>0.10688142793131551</v>
      </c>
      <c r="E75" s="17">
        <f>$G$55*'Forecast inputs Tab10.1.5.1'!U20</f>
        <v>1.6493706737028763E-6</v>
      </c>
      <c r="F75" s="17">
        <f>$F$56*'Forecast inputs Tab10.1.5.1'!Y20</f>
        <v>4.3455106165044784E-2</v>
      </c>
      <c r="G75" s="28">
        <f t="shared" si="14"/>
        <v>19.19779291872474</v>
      </c>
      <c r="H75" s="28">
        <f>G75*'Forecast inputs Tab10.1.5.1'!V20</f>
        <v>79.448529191702434</v>
      </c>
      <c r="I75" s="28">
        <f t="shared" si="15"/>
        <v>2.9625611533103336E-4</v>
      </c>
      <c r="J75" s="28">
        <f>I75*'Forecast inputs Tab10.1.5.1'!W20</f>
        <v>1.4426951926740682E-3</v>
      </c>
      <c r="K75" s="28">
        <f t="shared" si="16"/>
        <v>79.449971886895113</v>
      </c>
      <c r="L75" s="30">
        <f t="shared" si="13"/>
        <v>7.805304865068158</v>
      </c>
      <c r="M75" s="28">
        <f>L75*'Forecast inputs Tab10.1.5.1'!Z20</f>
        <v>30.24633688262562</v>
      </c>
      <c r="N75" s="19">
        <f>N49*EXP(-A49)+N50*EXP(-A50)</f>
        <v>216.94831960410522</v>
      </c>
      <c r="O75" s="19">
        <f>N75*'Forecast inputs Tab10.1.5.1'!R20</f>
        <v>894.08844956149915</v>
      </c>
      <c r="P75" s="19">
        <f>N75*'Forecast inputs Tab10.1.5.1'!S20</f>
        <v>216.87992607877069</v>
      </c>
      <c r="Q75" s="19">
        <f>P75*'Forecast inputs Tab10.1.5.1'!R20</f>
        <v>893.8065858386642</v>
      </c>
    </row>
    <row r="76" spans="1:17" ht="12" customHeight="1" x14ac:dyDescent="0.35">
      <c r="A76" t="s">
        <v>1445</v>
      </c>
      <c r="C76" s="31" t="s">
        <v>1444</v>
      </c>
      <c r="D76" s="133">
        <f>AVERAGE(D63:D73)</f>
        <v>9.7823914576617668E-2</v>
      </c>
      <c r="E76" s="133">
        <f>AVERAGE(E63:E73)</f>
        <v>5.2977853912565985E-3</v>
      </c>
      <c r="F76" s="133">
        <f>AVERAGE(F63:F74)</f>
        <v>3.8028663622475388E-2</v>
      </c>
      <c r="G76" s="32">
        <f>SUM(G59:G75)</f>
        <v>924.43252939356455</v>
      </c>
      <c r="H76" s="32">
        <f t="shared" ref="H76" si="18">SUM(H59:H75)</f>
        <v>1342.9986438686963</v>
      </c>
      <c r="I76" s="32">
        <f>SUM(I59:I75)</f>
        <v>145.11281490971803</v>
      </c>
      <c r="J76" s="32">
        <f t="shared" ref="J76:Q76" si="19">SUM(J59:J75)</f>
        <v>103.08244619763039</v>
      </c>
      <c r="K76" s="32">
        <f t="shared" si="19"/>
        <v>1446.0810900663269</v>
      </c>
      <c r="L76" s="32">
        <f t="shared" si="19"/>
        <v>398.07028210244215</v>
      </c>
      <c r="M76" s="32">
        <f t="shared" si="19"/>
        <v>518.79547507398297</v>
      </c>
      <c r="N76" s="32">
        <f t="shared" si="19"/>
        <v>40534.843776875961</v>
      </c>
      <c r="O76" s="32">
        <f t="shared" si="19"/>
        <v>16269.607249462371</v>
      </c>
      <c r="P76" s="32">
        <f t="shared" si="19"/>
        <v>8027.5611796135281</v>
      </c>
      <c r="Q76" s="32">
        <f t="shared" si="19"/>
        <v>11145.354602741441</v>
      </c>
    </row>
    <row r="78" spans="1:17" x14ac:dyDescent="0.35">
      <c r="C78" s="15" t="s">
        <v>1437</v>
      </c>
      <c r="D78" s="15" t="s">
        <v>1691</v>
      </c>
      <c r="G78" s="15">
        <f>G53+1</f>
        <v>2023</v>
      </c>
    </row>
    <row r="79" spans="1:17" x14ac:dyDescent="0.35">
      <c r="D79" s="24" t="s">
        <v>1599</v>
      </c>
      <c r="E79" s="24"/>
      <c r="F79" s="24"/>
      <c r="G79" s="18">
        <f>G54</f>
        <v>1.29</v>
      </c>
      <c r="H79" s="24" t="s">
        <v>1598</v>
      </c>
      <c r="I79" s="25">
        <f>AVERAGE(D88:D99)</f>
        <v>9.8725536114329007E-2</v>
      </c>
      <c r="J79" s="15" t="s">
        <v>1516</v>
      </c>
      <c r="K79" s="25">
        <f>I79+I81+I80</f>
        <v>0.14161074300721935</v>
      </c>
    </row>
    <row r="80" spans="1:17" x14ac:dyDescent="0.35">
      <c r="D80" s="24" t="s">
        <v>1600</v>
      </c>
      <c r="E80" s="24"/>
      <c r="F80" s="24"/>
      <c r="G80" s="18">
        <f>G55</f>
        <v>1.29</v>
      </c>
      <c r="H80" s="24" t="s">
        <v>1598</v>
      </c>
      <c r="I80" s="25">
        <f>AVERAGE(E88:E99)</f>
        <v>4.8565432704149722E-3</v>
      </c>
      <c r="K80" s="25"/>
    </row>
    <row r="81" spans="1:17" x14ac:dyDescent="0.35">
      <c r="D81" s="24" t="s">
        <v>1438</v>
      </c>
      <c r="E81" s="24"/>
      <c r="F81" s="134">
        <f>F56</f>
        <v>1.8420542564487734</v>
      </c>
      <c r="G81" s="18">
        <f>I81/$I$5</f>
        <v>1.2899999999999996</v>
      </c>
      <c r="H81" s="24" t="s">
        <v>1598</v>
      </c>
      <c r="I81" s="25">
        <f>AVERAGE(F88:F99)</f>
        <v>3.8028663622475388E-2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0.24033718965620854</v>
      </c>
      <c r="C85" s="18">
        <v>1</v>
      </c>
      <c r="D85" s="17">
        <f>$G$79*'Forecast inputs Tab10.1.5.1'!T5</f>
        <v>1.2604031179078299E-5</v>
      </c>
      <c r="E85" s="17">
        <f>$G$80*'Forecast inputs Tab10.1.5.1'!U5</f>
        <v>2.1611974796381896E-5</v>
      </c>
      <c r="F85" s="17">
        <f>$F$81*'Forecast inputs Tab10.1.5.1'!Y5</f>
        <v>3.0297365023308249E-4</v>
      </c>
      <c r="G85" s="28">
        <f t="shared" ref="G85:G99" si="21">N85*(D85/A85)*(1-EXP(-A85))</f>
        <v>8.093688686373221E-2</v>
      </c>
      <c r="H85" s="28">
        <f>G85*'Forecast inputs Tab10.1.5.1'!V5</f>
        <v>9.6108539483005812E-3</v>
      </c>
      <c r="I85" s="28">
        <f t="shared" ref="I85:I100" si="22">N85*(E85/A85)*(1-EXP(-A85))</f>
        <v>0.1387814687336015</v>
      </c>
      <c r="J85" s="28">
        <f>I85*'Forecast inputs Tab10.1.5.1'!W5</f>
        <v>1.6479950816144985E-2</v>
      </c>
      <c r="K85" s="28">
        <f t="shared" ref="K85:K100" si="23">H85+J85</f>
        <v>2.6090804764445565E-2</v>
      </c>
      <c r="L85" s="28">
        <f t="shared" si="20"/>
        <v>1.945547714314698</v>
      </c>
      <c r="M85" s="28">
        <f>L85*'Forecast inputs Tab10.1.5.1'!Z5</f>
        <v>0.15574556929063452</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0.24300865929485288</v>
      </c>
      <c r="C86" s="18">
        <v>2</v>
      </c>
      <c r="D86" s="17">
        <f>$G$79*'Forecast inputs Tab10.1.5.1'!T6</f>
        <v>4.209490183140303E-4</v>
      </c>
      <c r="E86" s="17">
        <f>$G$80*'Forecast inputs Tab10.1.5.1'!U6</f>
        <v>7.1547519764847574E-4</v>
      </c>
      <c r="F86" s="17">
        <f>$F$81*'Forecast inputs Tab10.1.5.1'!Y6</f>
        <v>1.8722350788903802E-3</v>
      </c>
      <c r="G86" s="28">
        <f t="shared" si="21"/>
        <v>2.1229152342328326</v>
      </c>
      <c r="H86" s="28">
        <f>G86*'Forecast inputs Tab10.1.5.1'!V6</f>
        <v>0.50542171601377572</v>
      </c>
      <c r="I86" s="28">
        <f t="shared" si="22"/>
        <v>3.6082592682769805</v>
      </c>
      <c r="J86" s="28">
        <f>I86*'Forecast inputs Tab10.1.5.1'!W6</f>
        <v>0.85967236612885034</v>
      </c>
      <c r="K86" s="28">
        <f t="shared" si="23"/>
        <v>1.3650940821426261</v>
      </c>
      <c r="L86" s="28">
        <f t="shared" si="20"/>
        <v>9.4419898802957327</v>
      </c>
      <c r="M86" s="28">
        <f>L86*'Forecast inputs Tab10.1.5.1'!Z6</f>
        <v>1.819669731720474</v>
      </c>
      <c r="N86" s="19">
        <f t="shared" ref="N86:N99" si="24">N60*EXP(-A60)</f>
        <v>5680.7245877784726</v>
      </c>
      <c r="O86" s="19">
        <f>N86*'Forecast inputs Tab10.1.5.1'!R6</f>
        <v>549.46013273844994</v>
      </c>
      <c r="P86" s="19">
        <f>N86*'Forecast inputs Tab10.1.5.1'!S6</f>
        <v>0</v>
      </c>
      <c r="Q86" s="19">
        <f>P86*'Forecast inputs Tab10.1.5.1'!R6</f>
        <v>0</v>
      </c>
    </row>
    <row r="87" spans="1:17" x14ac:dyDescent="0.35">
      <c r="A87" s="10">
        <f>D87+F87+E87+'Forecast inputs Tab10.1.5.1'!AA7</f>
        <v>0.25530696923356971</v>
      </c>
      <c r="C87" s="18">
        <v>3</v>
      </c>
      <c r="D87" s="17">
        <f>$G$79*'Forecast inputs Tab10.1.5.1'!T7</f>
        <v>3.5395792921263775E-3</v>
      </c>
      <c r="E87" s="17">
        <f>$G$80*'Forecast inputs Tab10.1.5.1'!U7</f>
        <v>5.5811342986083236E-3</v>
      </c>
      <c r="F87" s="17">
        <f>$F$81*'Forecast inputs Tab10.1.5.1'!Y7</f>
        <v>6.1862556428350342E-3</v>
      </c>
      <c r="G87" s="28">
        <f t="shared" si="21"/>
        <v>13.917387439248087</v>
      </c>
      <c r="H87" s="28">
        <f>G87*'Forecast inputs Tab10.1.5.1'!V7</f>
        <v>5.3622379365889143</v>
      </c>
      <c r="I87" s="28">
        <f t="shared" si="22"/>
        <v>21.944644256731866</v>
      </c>
      <c r="J87" s="28">
        <f>I87*'Forecast inputs Tab10.1.5.1'!W7</f>
        <v>8.4884542421795501</v>
      </c>
      <c r="K87" s="28">
        <f t="shared" si="23"/>
        <v>13.850692178768465</v>
      </c>
      <c r="L87" s="28">
        <f t="shared" si="20"/>
        <v>24.323940636416143</v>
      </c>
      <c r="M87" s="28">
        <f>L87*'Forecast inputs Tab10.1.5.1'!Z7</f>
        <v>8.3750976202276242</v>
      </c>
      <c r="N87" s="19">
        <f t="shared" si="24"/>
        <v>4455.1918927890647</v>
      </c>
      <c r="O87" s="19">
        <f>N87*'Forecast inputs Tab10.1.5.1'!R7</f>
        <v>936.16947243176617</v>
      </c>
      <c r="P87" s="19">
        <f>N87*'Forecast inputs Tab10.1.5.1'!S7</f>
        <v>0</v>
      </c>
      <c r="Q87" s="19">
        <f>P87*'Forecast inputs Tab10.1.5.1'!R7</f>
        <v>0</v>
      </c>
    </row>
    <row r="88" spans="1:17" x14ac:dyDescent="0.35">
      <c r="A88" s="10">
        <f>D88+F88+E88+'Forecast inputs Tab10.1.5.1'!AA8</f>
        <v>0.28612373548116576</v>
      </c>
      <c r="C88" s="18">
        <v>4</v>
      </c>
      <c r="D88" s="17">
        <f>$G$79*'Forecast inputs Tab10.1.5.1'!T8</f>
        <v>1.5496789513424807E-2</v>
      </c>
      <c r="E88" s="17">
        <f>$G$80*'Forecast inputs Tab10.1.5.1'!U8</f>
        <v>1.6626956127631678E-2</v>
      </c>
      <c r="F88" s="17">
        <f>$F$81*'Forecast inputs Tab10.1.5.1'!Y8</f>
        <v>1.3999989840109264E-2</v>
      </c>
      <c r="G88" s="28">
        <f t="shared" si="21"/>
        <v>46.517057611432094</v>
      </c>
      <c r="H88" s="28">
        <f>G88*'Forecast inputs Tab10.1.5.1'!V8</f>
        <v>26.627268974373131</v>
      </c>
      <c r="I88" s="28">
        <f t="shared" si="22"/>
        <v>49.909503863479024</v>
      </c>
      <c r="J88" s="28">
        <f>I88*'Forecast inputs Tab10.1.5.1'!W8</f>
        <v>28.058679301716985</v>
      </c>
      <c r="K88" s="28">
        <f t="shared" si="23"/>
        <v>54.685948276090116</v>
      </c>
      <c r="L88" s="28">
        <f t="shared" si="20"/>
        <v>42.024080754769336</v>
      </c>
      <c r="M88" s="28">
        <f>L88*'Forecast inputs Tab10.1.5.1'!Z8</f>
        <v>22.455315406826468</v>
      </c>
      <c r="N88" s="19">
        <f t="shared" si="24"/>
        <v>3451.604781347145</v>
      </c>
      <c r="O88" s="19">
        <f>N88*'Forecast inputs Tab10.1.5.1'!R8</f>
        <v>1276.6001896147111</v>
      </c>
      <c r="P88" s="19">
        <f>N88*'Forecast inputs Tab10.1.5.1'!S8</f>
        <v>326.58086504321147</v>
      </c>
      <c r="Q88" s="19">
        <f>P88*'Forecast inputs Tab10.1.5.1'!R8</f>
        <v>120.78821900228706</v>
      </c>
    </row>
    <row r="89" spans="1:17" x14ac:dyDescent="0.35">
      <c r="A89" s="10">
        <f>D89+F89+E89+'Forecast inputs Tab10.1.5.1'!AA9</f>
        <v>0.33178901837037866</v>
      </c>
      <c r="C89" s="18">
        <v>5</v>
      </c>
      <c r="D89" s="17">
        <f>$G$79*'Forecast inputs Tab10.1.5.1'!T9</f>
        <v>4.7220629081161057E-2</v>
      </c>
      <c r="E89" s="17">
        <f>$G$80*'Forecast inputs Tab10.1.5.1'!U9</f>
        <v>2.0824246509920281E-2</v>
      </c>
      <c r="F89" s="17">
        <f>$F$81*'Forecast inputs Tab10.1.5.1'!Y9</f>
        <v>2.3744142779297317E-2</v>
      </c>
      <c r="G89" s="28">
        <f t="shared" si="21"/>
        <v>104.26693958182751</v>
      </c>
      <c r="H89" s="28">
        <f>G89*'Forecast inputs Tab10.1.5.1'!V9</f>
        <v>82.466612036468334</v>
      </c>
      <c r="I89" s="28">
        <f t="shared" si="22"/>
        <v>45.981607931461994</v>
      </c>
      <c r="J89" s="28">
        <f>I89*'Forecast inputs Tab10.1.5.1'!W9</f>
        <v>34.640962526231597</v>
      </c>
      <c r="K89" s="28">
        <f t="shared" si="23"/>
        <v>117.10757456269994</v>
      </c>
      <c r="L89" s="28">
        <f t="shared" si="20"/>
        <v>52.428973284877003</v>
      </c>
      <c r="M89" s="28">
        <f>L89*'Forecast inputs Tab10.1.5.1'!Z9</f>
        <v>39.569876294215078</v>
      </c>
      <c r="N89" s="19">
        <f t="shared" si="24"/>
        <v>2594.6077830139411</v>
      </c>
      <c r="O89" s="19">
        <f>N89*'Forecast inputs Tab10.1.5.1'!R9</f>
        <v>1482.6419146632225</v>
      </c>
      <c r="P89" s="19">
        <f>N89*'Forecast inputs Tab10.1.5.1'!S9</f>
        <v>778.29334039119203</v>
      </c>
      <c r="Q89" s="19">
        <f>P89*'Forecast inputs Tab10.1.5.1'!R9</f>
        <v>444.74172008641966</v>
      </c>
    </row>
    <row r="90" spans="1:17" x14ac:dyDescent="0.35">
      <c r="A90" s="10">
        <f>D90+F90+E90+'Forecast inputs Tab10.1.5.1'!AA10</f>
        <v>0.37383196196108526</v>
      </c>
      <c r="C90" s="18">
        <v>6</v>
      </c>
      <c r="D90" s="17">
        <f>$G$79*'Forecast inputs Tab10.1.5.1'!T10</f>
        <v>8.8239940626153784E-2</v>
      </c>
      <c r="E90" s="17">
        <f>$G$80*'Forecast inputs Tab10.1.5.1'!U10</f>
        <v>1.2963230743317898E-2</v>
      </c>
      <c r="F90" s="17">
        <f>$F$81*'Forecast inputs Tab10.1.5.1'!Y10</f>
        <v>3.2628790591613561E-2</v>
      </c>
      <c r="G90" s="28">
        <f t="shared" si="21"/>
        <v>66.91446903946661</v>
      </c>
      <c r="H90" s="28">
        <f>G90*'Forecast inputs Tab10.1.5.1'!V10</f>
        <v>67.149489813164067</v>
      </c>
      <c r="I90" s="28">
        <f t="shared" si="22"/>
        <v>9.8303296225032479</v>
      </c>
      <c r="J90" s="28">
        <f>I90*'Forecast inputs Tab10.1.5.1'!W10</f>
        <v>9.5204858291406005</v>
      </c>
      <c r="K90" s="28">
        <f t="shared" si="23"/>
        <v>76.669975642304664</v>
      </c>
      <c r="L90" s="28">
        <f t="shared" si="20"/>
        <v>24.74319658812913</v>
      </c>
      <c r="M90" s="28">
        <f>L90*'Forecast inputs Tab10.1.5.1'!Z10</f>
        <v>24.671713493186026</v>
      </c>
      <c r="N90" s="19">
        <f t="shared" si="24"/>
        <v>908.8777674600293</v>
      </c>
      <c r="O90" s="19">
        <f>N90*'Forecast inputs Tab10.1.5.1'!R10</f>
        <v>734.68316342640753</v>
      </c>
      <c r="P90" s="19">
        <f>N90*'Forecast inputs Tab10.1.5.1'!S10</f>
        <v>527.05715380451261</v>
      </c>
      <c r="Q90" s="19">
        <f>P90*'Forecast inputs Tab10.1.5.1'!R10</f>
        <v>426.0419067634935</v>
      </c>
    </row>
    <row r="91" spans="1:17" x14ac:dyDescent="0.35">
      <c r="A91" s="10">
        <f>D91+F91+E91+'Forecast inputs Tab10.1.5.1'!AA11</f>
        <v>0.39609508740805199</v>
      </c>
      <c r="C91" s="18">
        <v>7</v>
      </c>
      <c r="D91" s="17">
        <f>$G$79*'Forecast inputs Tab10.1.5.1'!T11</f>
        <v>0.11203342499058117</v>
      </c>
      <c r="E91" s="17">
        <f>$G$80*'Forecast inputs Tab10.1.5.1'!U11</f>
        <v>5.2565055293382285E-3</v>
      </c>
      <c r="F91" s="17">
        <f>$F$81*'Forecast inputs Tab10.1.5.1'!Y11</f>
        <v>3.8805156888132637E-2</v>
      </c>
      <c r="G91" s="28">
        <f t="shared" si="21"/>
        <v>235.24317351792072</v>
      </c>
      <c r="H91" s="28">
        <f>G91*'Forecast inputs Tab10.1.5.1'!V11</f>
        <v>291.65717510070749</v>
      </c>
      <c r="I91" s="28">
        <f t="shared" si="22"/>
        <v>11.037393906684384</v>
      </c>
      <c r="J91" s="28">
        <f>I91*'Forecast inputs Tab10.1.5.1'!W11</f>
        <v>13.487183964274205</v>
      </c>
      <c r="K91" s="28">
        <f t="shared" si="23"/>
        <v>305.1443590649817</v>
      </c>
      <c r="L91" s="28">
        <f t="shared" si="20"/>
        <v>81.481470873469974</v>
      </c>
      <c r="M91" s="28">
        <f>L91*'Forecast inputs Tab10.1.5.1'!Z11</f>
        <v>102.33502371411714</v>
      </c>
      <c r="N91" s="19">
        <f t="shared" si="24"/>
        <v>2542.9922196612256</v>
      </c>
      <c r="O91" s="19">
        <f>N91*'Forecast inputs Tab10.1.5.1'!R11</f>
        <v>2729.3935493623931</v>
      </c>
      <c r="P91" s="19">
        <f>N91*'Forecast inputs Tab10.1.5.1'!S11</f>
        <v>2027.7999554109733</v>
      </c>
      <c r="Q91" s="19">
        <f>P91*'Forecast inputs Tab10.1.5.1'!R11</f>
        <v>2176.4376921425974</v>
      </c>
    </row>
    <row r="92" spans="1:17" x14ac:dyDescent="0.35">
      <c r="A92" s="10">
        <f>D92+F92+E92+'Forecast inputs Tab10.1.5.1'!AA12</f>
        <v>0.40317802633585542</v>
      </c>
      <c r="C92" s="18">
        <v>8</v>
      </c>
      <c r="D92" s="17">
        <f>$G$79*'Forecast inputs Tab10.1.5.1'!T12</f>
        <v>0.11940269306042872</v>
      </c>
      <c r="E92" s="17">
        <f>$G$80*'Forecast inputs Tab10.1.5.1'!U12</f>
        <v>1.7520070263669157E-3</v>
      </c>
      <c r="F92" s="17">
        <f>$F$81*'Forecast inputs Tab10.1.5.1'!Y12</f>
        <v>4.2023326249059807E-2</v>
      </c>
      <c r="G92" s="28">
        <f t="shared" si="21"/>
        <v>44.129649911752843</v>
      </c>
      <c r="H92" s="28">
        <f>G92*'Forecast inputs Tab10.1.5.1'!V12</f>
        <v>66.710014065423309</v>
      </c>
      <c r="I92" s="28">
        <f t="shared" si="22"/>
        <v>0.64751853358428357</v>
      </c>
      <c r="J92" s="28">
        <f>I92*'Forecast inputs Tab10.1.5.1'!W12</f>
        <v>0.97540215736726998</v>
      </c>
      <c r="K92" s="28">
        <f t="shared" si="23"/>
        <v>67.685416222790579</v>
      </c>
      <c r="L92" s="28">
        <f t="shared" si="20"/>
        <v>15.531263390850393</v>
      </c>
      <c r="M92" s="28">
        <f>L92*'Forecast inputs Tab10.1.5.1'!Z12</f>
        <v>23.781004566168395</v>
      </c>
      <c r="N92" s="19">
        <f t="shared" si="24"/>
        <v>449.08427099871949</v>
      </c>
      <c r="O92" s="19">
        <f>N92*'Forecast inputs Tab10.1.5.1'!R12</f>
        <v>610.31450597267974</v>
      </c>
      <c r="P92" s="19">
        <f>N92*'Forecast inputs Tab10.1.5.1'!S12</f>
        <v>410.30299475229953</v>
      </c>
      <c r="Q92" s="19">
        <f>P92*'Forecast inputs Tab10.1.5.1'!R12</f>
        <v>557.60997592827005</v>
      </c>
    </row>
    <row r="93" spans="1:17" x14ac:dyDescent="0.35">
      <c r="A93" s="10">
        <f>D93+F93+E93+'Forecast inputs Tab10.1.5.1'!AA13</f>
        <v>0.40397179329402266</v>
      </c>
      <c r="C93" s="18">
        <v>9</v>
      </c>
      <c r="D93" s="17">
        <f>$G$79*'Forecast inputs Tab10.1.5.1'!T13</f>
        <v>0.12012465485291762</v>
      </c>
      <c r="E93" s="17">
        <f>$G$80*'Forecast inputs Tab10.1.5.1'!U13</f>
        <v>5.583686864900013E-4</v>
      </c>
      <c r="F93" s="17">
        <f>$F$81*'Forecast inputs Tab10.1.5.1'!Y13</f>
        <v>4.3288769754615056E-2</v>
      </c>
      <c r="G93" s="28">
        <f t="shared" si="21"/>
        <v>162.60249638302344</v>
      </c>
      <c r="H93" s="28">
        <f>G93*'Forecast inputs Tab10.1.5.1'!V13</f>
        <v>293.63313204353256</v>
      </c>
      <c r="I93" s="28">
        <f t="shared" si="22"/>
        <v>0.75581605155537135</v>
      </c>
      <c r="J93" s="28">
        <f>I93*'Forecast inputs Tab10.1.5.1'!W13</f>
        <v>1.3656294419984421</v>
      </c>
      <c r="K93" s="28">
        <f t="shared" si="23"/>
        <v>294.99876148553102</v>
      </c>
      <c r="L93" s="28">
        <f t="shared" si="20"/>
        <v>58.596314270944745</v>
      </c>
      <c r="M93" s="28">
        <f>L93*'Forecast inputs Tab10.1.5.1'!Z13</f>
        <v>106.81229146879164</v>
      </c>
      <c r="N93" s="19">
        <f t="shared" si="24"/>
        <v>1645.3842750226077</v>
      </c>
      <c r="O93" s="19">
        <f>N93*'Forecast inputs Tab10.1.5.1'!R13</f>
        <v>2729.2482585082503</v>
      </c>
      <c r="P93" s="19">
        <f>N93*'Forecast inputs Tab10.1.5.1'!S13</f>
        <v>1586.8788132893337</v>
      </c>
      <c r="Q93" s="19">
        <f>P93*'Forecast inputs Tab10.1.5.1'!R13</f>
        <v>2632.2034939674168</v>
      </c>
    </row>
    <row r="94" spans="1:17" x14ac:dyDescent="0.35">
      <c r="A94" s="10">
        <f>D94+F94+E94+'Forecast inputs Tab10.1.5.1'!AA14</f>
        <v>0.40265896837891668</v>
      </c>
      <c r="C94" s="18">
        <v>10</v>
      </c>
      <c r="D94" s="17">
        <f>$G$79*'Forecast inputs Tab10.1.5.1'!T14</f>
        <v>0.11880514041520414</v>
      </c>
      <c r="E94" s="17">
        <f>$G$80*'Forecast inputs Tab10.1.5.1'!U14</f>
        <v>1.8495468747530531E-4</v>
      </c>
      <c r="F94" s="17">
        <f>$F$81*'Forecast inputs Tab10.1.5.1'!Y14</f>
        <v>4.3668873276237238E-2</v>
      </c>
      <c r="G94" s="28">
        <f t="shared" si="21"/>
        <v>78.659691835652197</v>
      </c>
      <c r="H94" s="28">
        <f>G94*'Forecast inputs Tab10.1.5.1'!V14</f>
        <v>165.88145013929562</v>
      </c>
      <c r="I94" s="28">
        <f t="shared" si="22"/>
        <v>0.12245664345433514</v>
      </c>
      <c r="J94" s="28">
        <f>I94*'Forecast inputs Tab10.1.5.1'!W14</f>
        <v>0.25880823057249469</v>
      </c>
      <c r="K94" s="28">
        <f t="shared" si="23"/>
        <v>166.14025836986812</v>
      </c>
      <c r="L94" s="28">
        <f t="shared" si="20"/>
        <v>28.912722990893208</v>
      </c>
      <c r="M94" s="28">
        <f>L94*'Forecast inputs Tab10.1.5.1'!Z14</f>
        <v>61.466714315259502</v>
      </c>
      <c r="N94" s="19">
        <f t="shared" si="24"/>
        <v>804.3097431537584</v>
      </c>
      <c r="O94" s="19">
        <f>N94*'Forecast inputs Tab10.1.5.1'!R14</f>
        <v>1581.5625065478246</v>
      </c>
      <c r="P94" s="19">
        <f>N94*'Forecast inputs Tab10.1.5.1'!S14</f>
        <v>792.25548649132566</v>
      </c>
      <c r="Q94" s="19">
        <f>P94*'Forecast inputs Tab10.1.5.1'!R14</f>
        <v>1557.8594984170832</v>
      </c>
    </row>
    <row r="95" spans="1:17" x14ac:dyDescent="0.35">
      <c r="A95" s="10">
        <f>D95+F95+E95+'Forecast inputs Tab10.1.5.1'!AA15</f>
        <v>0.40065918777067899</v>
      </c>
      <c r="C95" s="18">
        <v>11</v>
      </c>
      <c r="D95" s="17">
        <f>$G$79*'Forecast inputs Tab10.1.5.1'!T15</f>
        <v>0.11685748888413497</v>
      </c>
      <c r="E95" s="17">
        <f>$G$80*'Forecast inputs Tab10.1.5.1'!U15</f>
        <v>6.6326673842961764E-5</v>
      </c>
      <c r="F95" s="17">
        <f>$F$81*'Forecast inputs Tab10.1.5.1'!Y15</f>
        <v>4.3735372212701074E-2</v>
      </c>
      <c r="G95" s="28">
        <f t="shared" si="21"/>
        <v>14.613618997841746</v>
      </c>
      <c r="H95" s="28">
        <f>G95*'Forecast inputs Tab10.1.5.1'!V15</f>
        <v>35.261862011554967</v>
      </c>
      <c r="I95" s="28">
        <f t="shared" si="22"/>
        <v>8.2944854471089999E-3</v>
      </c>
      <c r="J95" s="28">
        <f>I95*'Forecast inputs Tab10.1.5.1'!W15</f>
        <v>2.0075445048600662E-2</v>
      </c>
      <c r="K95" s="28">
        <f t="shared" si="23"/>
        <v>35.281937456603565</v>
      </c>
      <c r="L95" s="28">
        <f t="shared" si="20"/>
        <v>5.469329114875233</v>
      </c>
      <c r="M95" s="28">
        <f>L95*'Forecast inputs Tab10.1.5.1'!Z15</f>
        <v>13.307916909023271</v>
      </c>
      <c r="N95" s="19">
        <f t="shared" si="24"/>
        <v>151.77571825977665</v>
      </c>
      <c r="O95" s="19">
        <f>N95*'Forecast inputs Tab10.1.5.1'!R15</f>
        <v>345.54626000485086</v>
      </c>
      <c r="P95" s="19">
        <f>N95*'Forecast inputs Tab10.1.5.1'!S15</f>
        <v>150.76307571276058</v>
      </c>
      <c r="Q95" s="19">
        <f>P95*'Forecast inputs Tab10.1.5.1'!R15</f>
        <v>343.24078684448489</v>
      </c>
    </row>
    <row r="96" spans="1:17" x14ac:dyDescent="0.35">
      <c r="A96" s="10">
        <f>D96+F96+E96+'Forecast inputs Tab10.1.5.1'!AA16</f>
        <v>0.3984591824899183</v>
      </c>
      <c r="C96" s="18">
        <v>12</v>
      </c>
      <c r="D96" s="17">
        <f>$G$79*'Forecast inputs Tab10.1.5.1'!T16</f>
        <v>0.11472819260161943</v>
      </c>
      <c r="E96" s="17">
        <f>$G$80*'Forecast inputs Tab10.1.5.1'!U16</f>
        <v>2.6166346669965432E-5</v>
      </c>
      <c r="F96" s="17">
        <f>$F$81*'Forecast inputs Tab10.1.5.1'!Y16</f>
        <v>4.3704823541628926E-2</v>
      </c>
      <c r="G96" s="28">
        <f t="shared" si="21"/>
        <v>21.224326364695283</v>
      </c>
      <c r="H96" s="28">
        <f>G96*'Forecast inputs Tab10.1.5.1'!V16</f>
        <v>57.591179250460002</v>
      </c>
      <c r="I96" s="28">
        <f t="shared" si="22"/>
        <v>4.8406853529327255E-3</v>
      </c>
      <c r="J96" s="28">
        <f>I96*'Forecast inputs Tab10.1.5.1'!W16</f>
        <v>1.3182258355238058E-2</v>
      </c>
      <c r="K96" s="28">
        <f t="shared" si="23"/>
        <v>57.604361508815238</v>
      </c>
      <c r="L96" s="28">
        <f t="shared" si="20"/>
        <v>8.0852440670790831</v>
      </c>
      <c r="M96" s="28">
        <f>L96*'Forecast inputs Tab10.1.5.1'!Z16</f>
        <v>22.142087697221434</v>
      </c>
      <c r="N96" s="19">
        <f t="shared" si="24"/>
        <v>224.29460791471166</v>
      </c>
      <c r="O96" s="19">
        <f>N96*'Forecast inputs Tab10.1.5.1'!R16</f>
        <v>579.88006457229983</v>
      </c>
      <c r="P96" s="19">
        <f>N96*'Forecast inputs Tab10.1.5.1'!S16</f>
        <v>223.5832087676327</v>
      </c>
      <c r="Q96" s="19">
        <f>P96*'Forecast inputs Tab10.1.5.1'!R16</f>
        <v>578.04084878739923</v>
      </c>
    </row>
    <row r="97" spans="1:17" x14ac:dyDescent="0.35">
      <c r="A97" s="10">
        <f>D97+F97+E97+'Forecast inputs Tab10.1.5.1'!AA17</f>
        <v>0.39625643490859153</v>
      </c>
      <c r="C97" s="18">
        <v>13</v>
      </c>
      <c r="D97" s="17">
        <f>$G$79*'Forecast inputs Tab10.1.5.1'!T17</f>
        <v>0.11259857809643788</v>
      </c>
      <c r="E97" s="17">
        <f>$G$80*'Forecast inputs Tab10.1.5.1'!U17</f>
        <v>1.1384552562066949E-5</v>
      </c>
      <c r="F97" s="17">
        <f>$F$81*'Forecast inputs Tab10.1.5.1'!Y17</f>
        <v>4.3646472259591569E-2</v>
      </c>
      <c r="G97" s="28">
        <f t="shared" si="21"/>
        <v>3.1288010147691145</v>
      </c>
      <c r="H97" s="28">
        <f>G97*'Forecast inputs Tab10.1.5.1'!V17</f>
        <v>9.4086910873961322</v>
      </c>
      <c r="I97" s="28">
        <f t="shared" si="22"/>
        <v>3.1634502150089101E-4</v>
      </c>
      <c r="J97" s="28">
        <f>I97*'Forecast inputs Tab10.1.5.1'!W17</f>
        <v>9.5499140913214459E-4</v>
      </c>
      <c r="K97" s="28">
        <f t="shared" si="23"/>
        <v>9.4096460788052649</v>
      </c>
      <c r="L97" s="28">
        <f t="shared" si="20"/>
        <v>1.2128139538311125</v>
      </c>
      <c r="M97" s="28">
        <f>L97*'Forecast inputs Tab10.1.5.1'!Z17</f>
        <v>3.6844317666226134</v>
      </c>
      <c r="N97" s="19">
        <f t="shared" si="24"/>
        <v>33.655293421073743</v>
      </c>
      <c r="O97" s="19">
        <f>N97*'Forecast inputs Tab10.1.5.1'!R17</f>
        <v>97.223075081863627</v>
      </c>
      <c r="P97" s="19">
        <f>N97*'Forecast inputs Tab10.1.5.1'!S17</f>
        <v>33.600886482432848</v>
      </c>
      <c r="Q97" s="19">
        <f>P97*'Forecast inputs Tab10.1.5.1'!R17</f>
        <v>97.0659048615872</v>
      </c>
    </row>
    <row r="98" spans="1:17" x14ac:dyDescent="0.35">
      <c r="A98" s="10">
        <f>D98+F98+E98+'Forecast inputs Tab10.1.5.1'!AA18</f>
        <v>0.39414239557138825</v>
      </c>
      <c r="C98" s="18">
        <v>14</v>
      </c>
      <c r="D98" s="17">
        <f>$G$79*'Forecast inputs Tab10.1.5.1'!T18</f>
        <v>0.11055552822073056</v>
      </c>
      <c r="E98" s="17">
        <f>$G$80*'Forecast inputs Tab10.1.5.1'!U18</f>
        <v>5.4924202072833396E-6</v>
      </c>
      <c r="F98" s="17">
        <f>$F$81*'Forecast inputs Tab10.1.5.1'!Y18</f>
        <v>4.358137493045041E-2</v>
      </c>
      <c r="G98" s="28">
        <f t="shared" si="21"/>
        <v>9.8948702049135626</v>
      </c>
      <c r="H98" s="28">
        <f>G98*'Forecast inputs Tab10.1.5.1'!V18</f>
        <v>32.569564081302318</v>
      </c>
      <c r="I98" s="28">
        <f t="shared" si="22"/>
        <v>4.915790819017803E-4</v>
      </c>
      <c r="J98" s="28">
        <f>I98*'Forecast inputs Tab10.1.5.1'!W18</f>
        <v>1.6245108333227546E-3</v>
      </c>
      <c r="K98" s="28">
        <f t="shared" si="23"/>
        <v>32.571188592135641</v>
      </c>
      <c r="L98" s="28">
        <f t="shared" si="20"/>
        <v>3.9005923559742817</v>
      </c>
      <c r="M98" s="28">
        <f>L98*'Forecast inputs Tab10.1.5.1'!Z18</f>
        <v>12.982536568006999</v>
      </c>
      <c r="N98" s="19">
        <f t="shared" si="24"/>
        <v>108.29516863038882</v>
      </c>
      <c r="O98" s="19">
        <f>N98*'Forecast inputs Tab10.1.5.1'!R18</f>
        <v>344.83455890457037</v>
      </c>
      <c r="P98" s="19">
        <f>N98*'Forecast inputs Tab10.1.5.1'!S18</f>
        <v>108.19960036577956</v>
      </c>
      <c r="Q98" s="19">
        <f>P98*'Forecast inputs Tab10.1.5.1'!R18</f>
        <v>344.53024948071896</v>
      </c>
    </row>
    <row r="99" spans="1:17" x14ac:dyDescent="0.35">
      <c r="A99" s="10">
        <f>D99+F99+E99+'Forecast inputs Tab10.1.5.1'!AA19</f>
        <v>0.39216312411657883</v>
      </c>
      <c r="C99" s="18">
        <v>15</v>
      </c>
      <c r="D99" s="17">
        <f>$G$79*'Forecast inputs Tab10.1.5.1'!T19</f>
        <v>0.10864337302915386</v>
      </c>
      <c r="E99" s="17">
        <f>$G$80*'Forecast inputs Tab10.1.5.1'!U19</f>
        <v>2.8799411570848035E-6</v>
      </c>
      <c r="F99" s="17">
        <f>$F$81*'Forecast inputs Tab10.1.5.1'!Y19</f>
        <v>4.3516871146267865E-2</v>
      </c>
      <c r="G99" s="28">
        <f t="shared" si="21"/>
        <v>7.0050316461221582</v>
      </c>
      <c r="H99" s="28">
        <f>G99*'Forecast inputs Tab10.1.5.1'!V19</f>
        <v>24.972621654973636</v>
      </c>
      <c r="I99" s="28">
        <f t="shared" si="22"/>
        <v>1.8569083766328858E-4</v>
      </c>
      <c r="J99" s="28">
        <f>I99*'Forecast inputs Tab10.1.5.1'!W19</f>
        <v>6.6476205738431329E-4</v>
      </c>
      <c r="K99" s="28">
        <f t="shared" si="23"/>
        <v>24.973286417031019</v>
      </c>
      <c r="L99" s="28">
        <f t="shared" si="20"/>
        <v>2.8058504722421058</v>
      </c>
      <c r="M99" s="28">
        <f>L99*'Forecast inputs Tab10.1.5.1'!Z19</f>
        <v>10.123115684783404</v>
      </c>
      <c r="N99" s="19">
        <f t="shared" si="24"/>
        <v>77.944343207505938</v>
      </c>
      <c r="O99" s="19">
        <f>N99*'Forecast inputs Tab10.1.5.1'!R19</f>
        <v>270.42633987157768</v>
      </c>
      <c r="P99" s="19">
        <f>N99*'Forecast inputs Tab10.1.5.1'!S19</f>
        <v>77.904354237715253</v>
      </c>
      <c r="Q99" s="19">
        <f>P99*'Forecast inputs Tab10.1.5.1'!R19</f>
        <v>270.28759894066832</v>
      </c>
    </row>
    <row r="100" spans="1:17" x14ac:dyDescent="0.35">
      <c r="A100" s="10">
        <f>D100+F100+E100+'Forecast inputs Tab10.1.5.1'!AA20</f>
        <v>0.39033818346703397</v>
      </c>
      <c r="C100" s="23" t="s">
        <v>1435</v>
      </c>
      <c r="D100" s="17">
        <f>$G$79*'Forecast inputs Tab10.1.5.1'!T20</f>
        <v>0.10688142793131551</v>
      </c>
      <c r="E100" s="17">
        <f>$G$80*'Forecast inputs Tab10.1.5.1'!U20</f>
        <v>1.6493706737028763E-6</v>
      </c>
      <c r="F100" s="17">
        <f>$F$81*'Forecast inputs Tab10.1.5.1'!Y20</f>
        <v>4.3455106165044784E-2</v>
      </c>
      <c r="G100" s="28">
        <f>N100*(D100/A100)*(1-EXP(-A100))</f>
        <v>21.049208063432154</v>
      </c>
      <c r="H100" s="28">
        <f>G100*'Forecast inputs Tab10.1.5.1'!V20</f>
        <v>87.110462560448127</v>
      </c>
      <c r="I100" s="28">
        <f t="shared" si="22"/>
        <v>3.2482674639045493E-4</v>
      </c>
      <c r="J100" s="28">
        <f>I100*'Forecast inputs Tab10.1.5.1'!W20</f>
        <v>1.5818272137465602E-3</v>
      </c>
      <c r="K100" s="28">
        <f t="shared" si="23"/>
        <v>87.112044387661868</v>
      </c>
      <c r="L100" s="30">
        <f t="shared" si="20"/>
        <v>8.5580403330161872</v>
      </c>
      <c r="M100" s="28">
        <f>L100*'Forecast inputs Tab10.1.5.1'!Z20</f>
        <v>33.16326209447103</v>
      </c>
      <c r="N100" s="19">
        <f>N74*EXP(-A74)+N75*EXP(-A75)</f>
        <v>237.87058948347766</v>
      </c>
      <c r="O100" s="19">
        <f>N100*'Forecast inputs Tab10.1.5.1'!R20</f>
        <v>980.31340798427641</v>
      </c>
      <c r="P100" s="19">
        <f>N100*'Forecast inputs Tab10.1.5.1'!S20</f>
        <v>237.7956001578269</v>
      </c>
      <c r="Q100" s="19">
        <f>P100*'Forecast inputs Tab10.1.5.1'!R20</f>
        <v>980.00436161771722</v>
      </c>
    </row>
    <row r="101" spans="1:17" x14ac:dyDescent="0.35">
      <c r="A101" t="s">
        <v>1445</v>
      </c>
      <c r="C101" s="31" t="s">
        <v>1444</v>
      </c>
      <c r="D101" s="133">
        <f>AVERAGE(D88:D98)</f>
        <v>9.7823914576617668E-2</v>
      </c>
      <c r="E101" s="133">
        <f>AVERAGE(E88:E98)</f>
        <v>5.2977853912565985E-3</v>
      </c>
      <c r="F101" s="133">
        <f>AVERAGE(F88:F99)</f>
        <v>3.8028663622475388E-2</v>
      </c>
      <c r="G101" s="32">
        <f>SUM(G84:G100)</f>
        <v>831.37057373319396</v>
      </c>
      <c r="H101" s="32">
        <f t="shared" ref="H101" si="25">SUM(H84:H100)</f>
        <v>1246.9167933256508</v>
      </c>
      <c r="I101" s="32">
        <f>SUM(I84:I100)</f>
        <v>143.99076515895257</v>
      </c>
      <c r="J101" s="32">
        <f t="shared" ref="J101:Q101" si="26">SUM(J84:J100)</f>
        <v>97.709841805343558</v>
      </c>
      <c r="K101" s="32">
        <f t="shared" si="26"/>
        <v>1344.6266351309944</v>
      </c>
      <c r="L101" s="32">
        <f t="shared" si="26"/>
        <v>369.46137068197839</v>
      </c>
      <c r="M101" s="32">
        <f t="shared" si="26"/>
        <v>486.84580289993164</v>
      </c>
      <c r="N101" s="32">
        <f t="shared" si="26"/>
        <v>39774.234487373353</v>
      </c>
      <c r="O101" s="32">
        <f t="shared" si="26"/>
        <v>15449.637122148601</v>
      </c>
      <c r="P101" s="32">
        <f t="shared" si="26"/>
        <v>7281.0153349069951</v>
      </c>
      <c r="Q101" s="32">
        <f t="shared" si="26"/>
        <v>10528.852256840142</v>
      </c>
    </row>
    <row r="103" spans="1:17" x14ac:dyDescent="0.35">
      <c r="C103" s="15" t="s">
        <v>1437</v>
      </c>
      <c r="D103" s="15" t="s">
        <v>1692</v>
      </c>
      <c r="G103" s="15">
        <f>G78+1</f>
        <v>2024</v>
      </c>
    </row>
    <row r="104" spans="1:17" x14ac:dyDescent="0.35">
      <c r="D104" s="24" t="s">
        <v>1599</v>
      </c>
      <c r="E104" s="24"/>
      <c r="F104" s="24"/>
      <c r="G104" s="18">
        <f>G79</f>
        <v>1.29</v>
      </c>
      <c r="H104" s="24" t="s">
        <v>1598</v>
      </c>
      <c r="I104" s="25">
        <f>AVERAGE(D113:D124)</f>
        <v>9.8725536114329007E-2</v>
      </c>
      <c r="J104" s="15" t="s">
        <v>1516</v>
      </c>
      <c r="K104" s="25">
        <f>I104+I106+I105</f>
        <v>0.14161074300721935</v>
      </c>
    </row>
    <row r="105" spans="1:17" x14ac:dyDescent="0.35">
      <c r="D105" s="24" t="s">
        <v>1600</v>
      </c>
      <c r="E105" s="24"/>
      <c r="F105" s="24"/>
      <c r="G105" s="18">
        <f>G80</f>
        <v>1.29</v>
      </c>
      <c r="H105" s="24" t="s">
        <v>1598</v>
      </c>
      <c r="I105" s="25">
        <f>AVERAGE(E113:E124)</f>
        <v>4.8565432704149722E-3</v>
      </c>
      <c r="K105" s="25"/>
    </row>
    <row r="106" spans="1:17" x14ac:dyDescent="0.35">
      <c r="D106" s="24" t="s">
        <v>1438</v>
      </c>
      <c r="E106" s="24"/>
      <c r="F106" s="134">
        <f>F81</f>
        <v>1.8420542564487734</v>
      </c>
      <c r="G106" s="18">
        <f>I106/$I$5</f>
        <v>1.2899999999999996</v>
      </c>
      <c r="H106" s="24" t="s">
        <v>1598</v>
      </c>
      <c r="I106" s="25">
        <f>AVERAGE(F113:F124)</f>
        <v>3.8028663622475388E-2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0.24033718965620854</v>
      </c>
      <c r="C110" s="18">
        <v>1</v>
      </c>
      <c r="D110" s="17">
        <f>$G$104*'Forecast inputs Tab10.1.5.1'!T5</f>
        <v>1.2604031179078299E-5</v>
      </c>
      <c r="E110" s="17">
        <f>$G$105*'Forecast inputs Tab10.1.5.1'!U5</f>
        <v>2.1611974796381896E-5</v>
      </c>
      <c r="F110" s="17">
        <f>$F$106*'Forecast inputs Tab10.1.5.1'!Y5</f>
        <v>3.0297365023308249E-4</v>
      </c>
      <c r="G110" s="28">
        <f t="shared" ref="G110:G124" si="28">N110*(D110/A110)*(1-EXP(-A110))</f>
        <v>8.093688686373221E-2</v>
      </c>
      <c r="H110" s="28">
        <f>G110*'Forecast inputs Tab10.1.5.1'!V5</f>
        <v>9.6108539483005812E-3</v>
      </c>
      <c r="I110" s="28">
        <f t="shared" ref="I110:I125" si="29">N110*(E110/A110)*(1-EXP(-A110))</f>
        <v>0.1387814687336015</v>
      </c>
      <c r="J110" s="28">
        <f>I110*'Forecast inputs Tab10.1.5.1'!W5</f>
        <v>1.6479950816144985E-2</v>
      </c>
      <c r="K110" s="28">
        <f t="shared" ref="K110:K125" si="30">H110+J110</f>
        <v>2.6090804764445565E-2</v>
      </c>
      <c r="L110" s="28">
        <f t="shared" si="27"/>
        <v>1.945547714314698</v>
      </c>
      <c r="M110" s="28">
        <f>L110*'Forecast inputs Tab10.1.5.1'!Z5</f>
        <v>0.15574556929063452</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0.24300865929485288</v>
      </c>
      <c r="C111" s="18">
        <v>2</v>
      </c>
      <c r="D111" s="17">
        <f>$G$104*'Forecast inputs Tab10.1.5.1'!T6</f>
        <v>4.209490183140303E-4</v>
      </c>
      <c r="E111" s="17">
        <f>$G$105*'Forecast inputs Tab10.1.5.1'!U6</f>
        <v>7.1547519764847574E-4</v>
      </c>
      <c r="F111" s="17">
        <f>$F$106*'Forecast inputs Tab10.1.5.1'!Y6</f>
        <v>1.8722350788903802E-3</v>
      </c>
      <c r="G111" s="28">
        <f t="shared" si="28"/>
        <v>2.1229152342328326</v>
      </c>
      <c r="H111" s="28">
        <f>G111*'Forecast inputs Tab10.1.5.1'!V6</f>
        <v>0.50542171601377572</v>
      </c>
      <c r="I111" s="28">
        <f t="shared" si="29"/>
        <v>3.6082592682769805</v>
      </c>
      <c r="J111" s="28">
        <f>I111*'Forecast inputs Tab10.1.5.1'!W6</f>
        <v>0.85967236612885034</v>
      </c>
      <c r="K111" s="28">
        <f t="shared" si="30"/>
        <v>1.3650940821426261</v>
      </c>
      <c r="L111" s="28">
        <f t="shared" si="27"/>
        <v>9.4419898802957327</v>
      </c>
      <c r="M111" s="28">
        <f>L111*'Forecast inputs Tab10.1.5.1'!Z6</f>
        <v>1.819669731720474</v>
      </c>
      <c r="N111" s="19">
        <f t="shared" ref="N111:N124" si="31">N85*EXP(-A85)</f>
        <v>5680.7245877784726</v>
      </c>
      <c r="O111" s="19">
        <f>N111*'Forecast inputs Tab10.1.5.1'!R6</f>
        <v>549.46013273844994</v>
      </c>
      <c r="P111" s="19">
        <f>N111*'Forecast inputs Tab10.1.5.1'!S6</f>
        <v>0</v>
      </c>
      <c r="Q111" s="19">
        <f>P111*'Forecast inputs Tab10.1.5.1'!R6</f>
        <v>0</v>
      </c>
    </row>
    <row r="112" spans="1:17" x14ac:dyDescent="0.35">
      <c r="A112" s="10">
        <f>D112+F112+E112+'Forecast inputs Tab10.1.5.1'!AA7</f>
        <v>0.25530696923356971</v>
      </c>
      <c r="C112" s="18">
        <v>3</v>
      </c>
      <c r="D112" s="17">
        <f>$G$104*'Forecast inputs Tab10.1.5.1'!T7</f>
        <v>3.5395792921263775E-3</v>
      </c>
      <c r="E112" s="17">
        <f>$G$105*'Forecast inputs Tab10.1.5.1'!U7</f>
        <v>5.5811342986083236E-3</v>
      </c>
      <c r="F112" s="17">
        <f>$F$106*'Forecast inputs Tab10.1.5.1'!Y7</f>
        <v>6.1862556428350342E-3</v>
      </c>
      <c r="G112" s="28">
        <f t="shared" si="28"/>
        <v>13.917387439248087</v>
      </c>
      <c r="H112" s="28">
        <f>G112*'Forecast inputs Tab10.1.5.1'!V7</f>
        <v>5.3622379365889143</v>
      </c>
      <c r="I112" s="28">
        <f t="shared" si="29"/>
        <v>21.944644256731866</v>
      </c>
      <c r="J112" s="28">
        <f>I112*'Forecast inputs Tab10.1.5.1'!W7</f>
        <v>8.4884542421795501</v>
      </c>
      <c r="K112" s="28">
        <f t="shared" si="30"/>
        <v>13.850692178768465</v>
      </c>
      <c r="L112" s="28">
        <f t="shared" si="27"/>
        <v>24.323940636416143</v>
      </c>
      <c r="M112" s="28">
        <f>L112*'Forecast inputs Tab10.1.5.1'!Z7</f>
        <v>8.3750976202276242</v>
      </c>
      <c r="N112" s="19">
        <f t="shared" si="31"/>
        <v>4455.1918927890647</v>
      </c>
      <c r="O112" s="19">
        <f>N112*'Forecast inputs Tab10.1.5.1'!R7</f>
        <v>936.16947243176617</v>
      </c>
      <c r="P112" s="19">
        <f>N112*'Forecast inputs Tab10.1.5.1'!S7</f>
        <v>0</v>
      </c>
      <c r="Q112" s="19">
        <f>P112*'Forecast inputs Tab10.1.5.1'!R7</f>
        <v>0</v>
      </c>
    </row>
    <row r="113" spans="1:17" x14ac:dyDescent="0.35">
      <c r="A113" s="10">
        <f>D113+F113+E113+'Forecast inputs Tab10.1.5.1'!AA8</f>
        <v>0.28612373548116576</v>
      </c>
      <c r="C113" s="18">
        <v>4</v>
      </c>
      <c r="D113" s="17">
        <f>$G$104*'Forecast inputs Tab10.1.5.1'!T8</f>
        <v>1.5496789513424807E-2</v>
      </c>
      <c r="E113" s="17">
        <f>$G$105*'Forecast inputs Tab10.1.5.1'!U8</f>
        <v>1.6626956127631678E-2</v>
      </c>
      <c r="F113" s="17">
        <f>$F$106*'Forecast inputs Tab10.1.5.1'!Y8</f>
        <v>1.3999989840109264E-2</v>
      </c>
      <c r="G113" s="28">
        <f t="shared" si="28"/>
        <v>46.513517213504713</v>
      </c>
      <c r="H113" s="28">
        <f>G113*'Forecast inputs Tab10.1.5.1'!V8</f>
        <v>26.62524238170521</v>
      </c>
      <c r="I113" s="28">
        <f t="shared" si="29"/>
        <v>49.905705267585219</v>
      </c>
      <c r="J113" s="28">
        <f>I113*'Forecast inputs Tab10.1.5.1'!W8</f>
        <v>28.056543764880701</v>
      </c>
      <c r="K113" s="28">
        <f t="shared" si="30"/>
        <v>54.681786146585907</v>
      </c>
      <c r="L113" s="28">
        <f t="shared" si="27"/>
        <v>42.020882315830079</v>
      </c>
      <c r="M113" s="28">
        <f>L113*'Forecast inputs Tab10.1.5.1'!Z8</f>
        <v>22.453606340169909</v>
      </c>
      <c r="N113" s="19">
        <f t="shared" si="31"/>
        <v>3451.3420808445449</v>
      </c>
      <c r="O113" s="19">
        <f>N113*'Forecast inputs Tab10.1.5.1'!R8</f>
        <v>1276.5030279949208</v>
      </c>
      <c r="P113" s="19">
        <f>N113*'Forecast inputs Tab10.1.5.1'!S8</f>
        <v>326.55600908118186</v>
      </c>
      <c r="Q113" s="19">
        <f>P113*'Forecast inputs Tab10.1.5.1'!R8</f>
        <v>120.77902585073868</v>
      </c>
    </row>
    <row r="114" spans="1:17" x14ac:dyDescent="0.35">
      <c r="A114" s="10">
        <f>D114+F114+E114+'Forecast inputs Tab10.1.5.1'!AA9</f>
        <v>0.33178901837037866</v>
      </c>
      <c r="C114" s="18">
        <v>5</v>
      </c>
      <c r="D114" s="17">
        <f>$G$104*'Forecast inputs Tab10.1.5.1'!T9</f>
        <v>4.7220629081161057E-2</v>
      </c>
      <c r="E114" s="17">
        <f>$G$105*'Forecast inputs Tab10.1.5.1'!U9</f>
        <v>2.0824246509920281E-2</v>
      </c>
      <c r="F114" s="17">
        <f>$F$106*'Forecast inputs Tab10.1.5.1'!Y9</f>
        <v>2.3744142779297317E-2</v>
      </c>
      <c r="G114" s="28">
        <f t="shared" si="28"/>
        <v>104.19191311539335</v>
      </c>
      <c r="H114" s="28">
        <f>G114*'Forecast inputs Tab10.1.5.1'!V9</f>
        <v>82.407272244539001</v>
      </c>
      <c r="I114" s="28">
        <f t="shared" si="29"/>
        <v>45.948521340660591</v>
      </c>
      <c r="J114" s="28">
        <f>I114*'Forecast inputs Tab10.1.5.1'!W9</f>
        <v>34.616036226268783</v>
      </c>
      <c r="K114" s="28">
        <f t="shared" si="30"/>
        <v>117.02330847080779</v>
      </c>
      <c r="L114" s="28">
        <f t="shared" si="27"/>
        <v>52.391247418748094</v>
      </c>
      <c r="M114" s="28">
        <f>L114*'Forecast inputs Tab10.1.5.1'!Z9</f>
        <v>39.541403338094007</v>
      </c>
      <c r="N114" s="19">
        <f t="shared" si="31"/>
        <v>2592.7408033699348</v>
      </c>
      <c r="O114" s="19">
        <f>N114*'Forecast inputs Tab10.1.5.1'!R9</f>
        <v>1481.5750627512887</v>
      </c>
      <c r="P114" s="19">
        <f>N114*'Forecast inputs Tab10.1.5.1'!S9</f>
        <v>777.73331053500772</v>
      </c>
      <c r="Q114" s="19">
        <f>P114*'Forecast inputs Tab10.1.5.1'!R9</f>
        <v>444.42170110564058</v>
      </c>
    </row>
    <row r="115" spans="1:17" x14ac:dyDescent="0.35">
      <c r="A115" s="10">
        <f>D115+F115+E115+'Forecast inputs Tab10.1.5.1'!AA10</f>
        <v>0.37383196196108526</v>
      </c>
      <c r="C115" s="18">
        <v>6</v>
      </c>
      <c r="D115" s="17">
        <f>$G$104*'Forecast inputs Tab10.1.5.1'!T10</f>
        <v>8.8239940626153784E-2</v>
      </c>
      <c r="E115" s="17">
        <f>$G$105*'Forecast inputs Tab10.1.5.1'!U10</f>
        <v>1.2963230743317898E-2</v>
      </c>
      <c r="F115" s="17">
        <f>$F$106*'Forecast inputs Tab10.1.5.1'!Y10</f>
        <v>3.2628790591613561E-2</v>
      </c>
      <c r="G115" s="28">
        <f t="shared" si="28"/>
        <v>137.08569331437556</v>
      </c>
      <c r="H115" s="28">
        <f>G115*'Forecast inputs Tab10.1.5.1'!V10</f>
        <v>137.56717342126535</v>
      </c>
      <c r="I115" s="28">
        <f t="shared" si="29"/>
        <v>20.139105505191701</v>
      </c>
      <c r="J115" s="28">
        <f>I115*'Forecast inputs Tab10.1.5.1'!W10</f>
        <v>19.504337691264602</v>
      </c>
      <c r="K115" s="28">
        <f t="shared" si="30"/>
        <v>157.07151111252995</v>
      </c>
      <c r="L115" s="28">
        <f t="shared" si="27"/>
        <v>50.690654917951825</v>
      </c>
      <c r="M115" s="28">
        <f>L115*'Forecast inputs Tab10.1.5.1'!Z10</f>
        <v>50.544209615893863</v>
      </c>
      <c r="N115" s="19">
        <f t="shared" si="31"/>
        <v>1861.9909965480476</v>
      </c>
      <c r="O115" s="19">
        <f>N115*'Forecast inputs Tab10.1.5.1'!R10</f>
        <v>1505.1236641406454</v>
      </c>
      <c r="P115" s="19">
        <f>N115*'Forecast inputs Tab10.1.5.1'!S10</f>
        <v>1079.7664000438881</v>
      </c>
      <c r="Q115" s="19">
        <f>P115*'Forecast inputs Tab10.1.5.1'!R10</f>
        <v>872.81945157787652</v>
      </c>
    </row>
    <row r="116" spans="1:17" x14ac:dyDescent="0.35">
      <c r="A116" s="10">
        <f>D116+F116+E116+'Forecast inputs Tab10.1.5.1'!AA11</f>
        <v>0.39609508740805199</v>
      </c>
      <c r="C116" s="18">
        <v>7</v>
      </c>
      <c r="D116" s="17">
        <f>$G$104*'Forecast inputs Tab10.1.5.1'!T11</f>
        <v>0.11203342499058117</v>
      </c>
      <c r="E116" s="17">
        <f>$G$105*'Forecast inputs Tab10.1.5.1'!U11</f>
        <v>5.2565055293382285E-3</v>
      </c>
      <c r="F116" s="17">
        <f>$F$106*'Forecast inputs Tab10.1.5.1'!Y11</f>
        <v>3.8805156888132637E-2</v>
      </c>
      <c r="G116" s="28">
        <f t="shared" si="28"/>
        <v>57.852791586893652</v>
      </c>
      <c r="H116" s="28">
        <f>G116*'Forecast inputs Tab10.1.5.1'!V11</f>
        <v>71.726552203811295</v>
      </c>
      <c r="I116" s="28">
        <f t="shared" si="29"/>
        <v>2.7143999113632837</v>
      </c>
      <c r="J116" s="28">
        <f>I116*'Forecast inputs Tab10.1.5.1'!W11</f>
        <v>3.3168709268403442</v>
      </c>
      <c r="K116" s="28">
        <f t="shared" si="30"/>
        <v>75.043423130651632</v>
      </c>
      <c r="L116" s="28">
        <f t="shared" si="27"/>
        <v>20.038543444820935</v>
      </c>
      <c r="M116" s="28">
        <f>L116*'Forecast inputs Tab10.1.5.1'!Z11</f>
        <v>25.167007868653958</v>
      </c>
      <c r="N116" s="19">
        <f t="shared" si="31"/>
        <v>625.39200050345141</v>
      </c>
      <c r="O116" s="19">
        <f>N116*'Forecast inputs Tab10.1.5.1'!R11</f>
        <v>671.2332341403544</v>
      </c>
      <c r="P116" s="19">
        <f>N116*'Forecast inputs Tab10.1.5.1'!S11</f>
        <v>498.69199792684475</v>
      </c>
      <c r="Q116" s="19">
        <f>P116*'Forecast inputs Tab10.1.5.1'!R11</f>
        <v>535.24612137488248</v>
      </c>
    </row>
    <row r="117" spans="1:17" x14ac:dyDescent="0.35">
      <c r="A117" s="10">
        <f>D117+F117+E117+'Forecast inputs Tab10.1.5.1'!AA12</f>
        <v>0.40317802633585542</v>
      </c>
      <c r="C117" s="18">
        <v>8</v>
      </c>
      <c r="D117" s="17">
        <f>$G$104*'Forecast inputs Tab10.1.5.1'!T12</f>
        <v>0.11940269306042872</v>
      </c>
      <c r="E117" s="17">
        <f>$G$105*'Forecast inputs Tab10.1.5.1'!U12</f>
        <v>1.7520070263669157E-3</v>
      </c>
      <c r="F117" s="17">
        <f>$F$106*'Forecast inputs Tab10.1.5.1'!Y12</f>
        <v>4.2023326249059807E-2</v>
      </c>
      <c r="G117" s="28">
        <f t="shared" si="28"/>
        <v>168.16118476016521</v>
      </c>
      <c r="H117" s="28">
        <f>G117*'Forecast inputs Tab10.1.5.1'!V12</f>
        <v>254.20629946174176</v>
      </c>
      <c r="I117" s="28">
        <f t="shared" si="29"/>
        <v>2.4674449939993397</v>
      </c>
      <c r="J117" s="28">
        <f>I117*'Forecast inputs Tab10.1.5.1'!W12</f>
        <v>3.7168838349840905</v>
      </c>
      <c r="K117" s="28">
        <f t="shared" si="30"/>
        <v>257.92318329672588</v>
      </c>
      <c r="L117" s="28">
        <f t="shared" si="27"/>
        <v>59.183693001199323</v>
      </c>
      <c r="M117" s="28">
        <f>L117*'Forecast inputs Tab10.1.5.1'!Z12</f>
        <v>90.620295212646369</v>
      </c>
      <c r="N117" s="19">
        <f t="shared" si="31"/>
        <v>1711.2880618657996</v>
      </c>
      <c r="O117" s="19">
        <f>N117*'Forecast inputs Tab10.1.5.1'!R12</f>
        <v>2325.6747018368587</v>
      </c>
      <c r="P117" s="19">
        <f>N117*'Forecast inputs Tab10.1.5.1'!S12</f>
        <v>1563.5074795781438</v>
      </c>
      <c r="Q117" s="19">
        <f>P117*'Forecast inputs Tab10.1.5.1'!R12</f>
        <v>2124.837934896289</v>
      </c>
    </row>
    <row r="118" spans="1:17" x14ac:dyDescent="0.35">
      <c r="A118" s="10">
        <f>D118+F118+E118+'Forecast inputs Tab10.1.5.1'!AA13</f>
        <v>0.40397179329402266</v>
      </c>
      <c r="C118" s="18">
        <v>9</v>
      </c>
      <c r="D118" s="17">
        <f>$G$104*'Forecast inputs Tab10.1.5.1'!T13</f>
        <v>0.12012465485291762</v>
      </c>
      <c r="E118" s="17">
        <f>$G$105*'Forecast inputs Tab10.1.5.1'!U13</f>
        <v>5.583686864900013E-4</v>
      </c>
      <c r="F118" s="17">
        <f>$F$106*'Forecast inputs Tab10.1.5.1'!Y13</f>
        <v>4.3288769754615056E-2</v>
      </c>
      <c r="G118" s="28">
        <f t="shared" si="28"/>
        <v>29.654439425552191</v>
      </c>
      <c r="H118" s="28">
        <f>G118*'Forecast inputs Tab10.1.5.1'!V13</f>
        <v>53.550997808845544</v>
      </c>
      <c r="I118" s="28">
        <f t="shared" si="29"/>
        <v>0.13784106527437581</v>
      </c>
      <c r="J118" s="28">
        <f>I118*'Forecast inputs Tab10.1.5.1'!W13</f>
        <v>0.24905506659688367</v>
      </c>
      <c r="K118" s="28">
        <f t="shared" si="30"/>
        <v>53.800052875442425</v>
      </c>
      <c r="L118" s="28">
        <f t="shared" si="27"/>
        <v>10.686434038596772</v>
      </c>
      <c r="M118" s="28">
        <f>L118*'Forecast inputs Tab10.1.5.1'!Z13</f>
        <v>19.47976628725613</v>
      </c>
      <c r="N118" s="19">
        <f t="shared" si="31"/>
        <v>300.07502591152263</v>
      </c>
      <c r="O118" s="19">
        <f>N118*'Forecast inputs Tab10.1.5.1'!R13</f>
        <v>497.74344773021994</v>
      </c>
      <c r="P118" s="19">
        <f>N118*'Forecast inputs Tab10.1.5.1'!S13</f>
        <v>289.40516099784674</v>
      </c>
      <c r="Q118" s="19">
        <f>P118*'Forecast inputs Tab10.1.5.1'!R13</f>
        <v>480.04502270195832</v>
      </c>
    </row>
    <row r="119" spans="1:17" x14ac:dyDescent="0.35">
      <c r="A119" s="10">
        <f>D119+F119+E119+'Forecast inputs Tab10.1.5.1'!AA14</f>
        <v>0.40265896837891668</v>
      </c>
      <c r="C119" s="18">
        <v>10</v>
      </c>
      <c r="D119" s="17">
        <f>$G$104*'Forecast inputs Tab10.1.5.1'!T14</f>
        <v>0.11880514041520414</v>
      </c>
      <c r="E119" s="17">
        <f>$G$105*'Forecast inputs Tab10.1.5.1'!U14</f>
        <v>1.8495468747530531E-4</v>
      </c>
      <c r="F119" s="17">
        <f>$F$106*'Forecast inputs Tab10.1.5.1'!Y14</f>
        <v>4.3668873276237238E-2</v>
      </c>
      <c r="G119" s="28">
        <f t="shared" si="28"/>
        <v>107.43691586097172</v>
      </c>
      <c r="H119" s="28">
        <f>G119*'Forecast inputs Tab10.1.5.1'!V14</f>
        <v>226.56828402973508</v>
      </c>
      <c r="I119" s="28">
        <f t="shared" si="29"/>
        <v>0.16725674602067725</v>
      </c>
      <c r="J119" s="28">
        <f>I119*'Forecast inputs Tab10.1.5.1'!W14</f>
        <v>0.35349182590544204</v>
      </c>
      <c r="K119" s="28">
        <f t="shared" si="30"/>
        <v>226.92177585564053</v>
      </c>
      <c r="L119" s="28">
        <f t="shared" si="27"/>
        <v>39.490286763064347</v>
      </c>
      <c r="M119" s="28">
        <f>L119*'Forecast inputs Tab10.1.5.1'!Z14</f>
        <v>83.953980241069019</v>
      </c>
      <c r="N119" s="19">
        <f t="shared" si="31"/>
        <v>1098.5621248290215</v>
      </c>
      <c r="O119" s="19">
        <f>N119*'Forecast inputs Tab10.1.5.1'!R14</f>
        <v>2160.1686197787949</v>
      </c>
      <c r="P119" s="19">
        <f>N119*'Forecast inputs Tab10.1.5.1'!S14</f>
        <v>1082.0978833784675</v>
      </c>
      <c r="Q119" s="19">
        <f>P119*'Forecast inputs Tab10.1.5.1'!R14</f>
        <v>2127.7939939600833</v>
      </c>
    </row>
    <row r="120" spans="1:17" x14ac:dyDescent="0.35">
      <c r="A120" s="10">
        <f>D120+F120+E120+'Forecast inputs Tab10.1.5.1'!AA15</f>
        <v>0.40065918777067899</v>
      </c>
      <c r="C120" s="18">
        <v>11</v>
      </c>
      <c r="D120" s="17">
        <f>$G$104*'Forecast inputs Tab10.1.5.1'!T15</f>
        <v>0.11685748888413497</v>
      </c>
      <c r="E120" s="17">
        <f>$G$105*'Forecast inputs Tab10.1.5.1'!U15</f>
        <v>6.6326673842961764E-5</v>
      </c>
      <c r="F120" s="17">
        <f>$F$106*'Forecast inputs Tab10.1.5.1'!Y15</f>
        <v>4.3735372212701074E-2</v>
      </c>
      <c r="G120" s="28">
        <f t="shared" si="28"/>
        <v>51.773347399090383</v>
      </c>
      <c r="H120" s="28">
        <f>G120*'Forecast inputs Tab10.1.5.1'!V15</f>
        <v>124.92625078925664</v>
      </c>
      <c r="I120" s="28">
        <f t="shared" si="29"/>
        <v>2.9385826783447404E-2</v>
      </c>
      <c r="J120" s="28">
        <f>I120*'Forecast inputs Tab10.1.5.1'!W15</f>
        <v>7.1123586214068807E-2</v>
      </c>
      <c r="K120" s="28">
        <f t="shared" si="30"/>
        <v>124.99737437547071</v>
      </c>
      <c r="L120" s="28">
        <f t="shared" si="27"/>
        <v>19.376820782464296</v>
      </c>
      <c r="M120" s="28">
        <f>L120*'Forecast inputs Tab10.1.5.1'!Z15</f>
        <v>47.14748655968431</v>
      </c>
      <c r="N120" s="19">
        <f t="shared" si="31"/>
        <v>537.71327891950682</v>
      </c>
      <c r="O120" s="19">
        <f>N120*'Forecast inputs Tab10.1.5.1'!R15</f>
        <v>1224.2064449832519</v>
      </c>
      <c r="P120" s="19">
        <f>N120*'Forecast inputs Tab10.1.5.1'!S15</f>
        <v>534.12567379681229</v>
      </c>
      <c r="Q120" s="19">
        <f>P120*'Forecast inputs Tab10.1.5.1'!R15</f>
        <v>1216.0385802764645</v>
      </c>
    </row>
    <row r="121" spans="1:17" x14ac:dyDescent="0.35">
      <c r="A121" s="10">
        <f>D121+F121+E121+'Forecast inputs Tab10.1.5.1'!AA16</f>
        <v>0.3984591824899183</v>
      </c>
      <c r="C121" s="18">
        <v>12</v>
      </c>
      <c r="D121" s="17">
        <f>$G$104*'Forecast inputs Tab10.1.5.1'!T16</f>
        <v>0.11472819260161943</v>
      </c>
      <c r="E121" s="17">
        <f>$G$105*'Forecast inputs Tab10.1.5.1'!U16</f>
        <v>2.6166346669965432E-5</v>
      </c>
      <c r="F121" s="17">
        <f>$F$106*'Forecast inputs Tab10.1.5.1'!Y16</f>
        <v>4.3704823541628926E-2</v>
      </c>
      <c r="G121" s="28">
        <f t="shared" si="28"/>
        <v>9.6208469166799873</v>
      </c>
      <c r="H121" s="28">
        <f>G121*'Forecast inputs Tab10.1.5.1'!V16</f>
        <v>26.105701062032619</v>
      </c>
      <c r="I121" s="28">
        <f t="shared" si="29"/>
        <v>2.1942506891454608E-3</v>
      </c>
      <c r="J121" s="28">
        <f>I121*'Forecast inputs Tab10.1.5.1'!W16</f>
        <v>5.9754306201600816E-3</v>
      </c>
      <c r="K121" s="28">
        <f t="shared" si="30"/>
        <v>26.11167649265278</v>
      </c>
      <c r="L121" s="28">
        <f t="shared" si="27"/>
        <v>3.6649877181852202</v>
      </c>
      <c r="M121" s="28">
        <f>L121*'Forecast inputs Tab10.1.5.1'!Z16</f>
        <v>10.03686206526768</v>
      </c>
      <c r="N121" s="19">
        <f t="shared" si="31"/>
        <v>101.67126390280522</v>
      </c>
      <c r="O121" s="19">
        <f>N121*'Forecast inputs Tab10.1.5.1'!R16</f>
        <v>262.85580213111746</v>
      </c>
      <c r="P121" s="19">
        <f>N121*'Forecast inputs Tab10.1.5.1'!S16</f>
        <v>101.34879136949137</v>
      </c>
      <c r="Q121" s="19">
        <f>P121*'Forecast inputs Tab10.1.5.1'!R16</f>
        <v>262.02209776711453</v>
      </c>
    </row>
    <row r="122" spans="1:17" x14ac:dyDescent="0.35">
      <c r="A122" s="10">
        <f>D122+F122+E122+'Forecast inputs Tab10.1.5.1'!AA17</f>
        <v>0.39625643490859153</v>
      </c>
      <c r="C122" s="18">
        <v>13</v>
      </c>
      <c r="D122" s="17">
        <f>$G$104*'Forecast inputs Tab10.1.5.1'!T17</f>
        <v>0.11259857809643788</v>
      </c>
      <c r="E122" s="17">
        <f>$G$105*'Forecast inputs Tab10.1.5.1'!U17</f>
        <v>1.1384552562066949E-5</v>
      </c>
      <c r="F122" s="17">
        <f>$F$106*'Forecast inputs Tab10.1.5.1'!Y17</f>
        <v>4.3646472259591569E-2</v>
      </c>
      <c r="G122" s="28">
        <f t="shared" si="28"/>
        <v>13.998927730470301</v>
      </c>
      <c r="H122" s="28">
        <f>G122*'Forecast inputs Tab10.1.5.1'!V17</f>
        <v>42.096504683119953</v>
      </c>
      <c r="I122" s="28">
        <f t="shared" si="29"/>
        <v>1.4153955694148994E-3</v>
      </c>
      <c r="J122" s="28">
        <f>I122*'Forecast inputs Tab10.1.5.1'!W17</f>
        <v>4.2728366733949747E-3</v>
      </c>
      <c r="K122" s="28">
        <f t="shared" si="30"/>
        <v>42.100777519793347</v>
      </c>
      <c r="L122" s="28">
        <f t="shared" si="27"/>
        <v>5.4263901123928022</v>
      </c>
      <c r="M122" s="28">
        <f>L122*'Forecast inputs Tab10.1.5.1'!Z17</f>
        <v>16.484939050240342</v>
      </c>
      <c r="N122" s="19">
        <f t="shared" si="31"/>
        <v>150.58101110471253</v>
      </c>
      <c r="O122" s="19">
        <f>N122*'Forecast inputs Tab10.1.5.1'!R17</f>
        <v>434.99691906918252</v>
      </c>
      <c r="P122" s="19">
        <f>N122*'Forecast inputs Tab10.1.5.1'!S17</f>
        <v>150.33758277594544</v>
      </c>
      <c r="Q122" s="19">
        <f>P122*'Forecast inputs Tab10.1.5.1'!R17</f>
        <v>434.29370574732343</v>
      </c>
    </row>
    <row r="123" spans="1:17" x14ac:dyDescent="0.35">
      <c r="A123" s="10">
        <f>D123+F123+E123+'Forecast inputs Tab10.1.5.1'!AA18</f>
        <v>0.39414239557138825</v>
      </c>
      <c r="C123" s="18">
        <v>14</v>
      </c>
      <c r="D123" s="17">
        <f>$G$104*'Forecast inputs Tab10.1.5.1'!T18</f>
        <v>0.11055552822073056</v>
      </c>
      <c r="E123" s="17">
        <f>$G$105*'Forecast inputs Tab10.1.5.1'!U18</f>
        <v>5.4924202072833396E-6</v>
      </c>
      <c r="F123" s="17">
        <f>$F$106*'Forecast inputs Tab10.1.5.1'!Y18</f>
        <v>4.358137493045041E-2</v>
      </c>
      <c r="G123" s="28">
        <f t="shared" si="28"/>
        <v>2.0690091821446575</v>
      </c>
      <c r="H123" s="28">
        <f>G123*'Forecast inputs Tab10.1.5.1'!V18</f>
        <v>6.8102689319967666</v>
      </c>
      <c r="I123" s="28">
        <f t="shared" si="29"/>
        <v>1.0278877975579355E-4</v>
      </c>
      <c r="J123" s="28">
        <f>I123*'Forecast inputs Tab10.1.5.1'!W18</f>
        <v>3.3968387265647911E-4</v>
      </c>
      <c r="K123" s="28">
        <f t="shared" si="30"/>
        <v>6.8106086158694232</v>
      </c>
      <c r="L123" s="28">
        <f t="shared" si="27"/>
        <v>0.81561063795526068</v>
      </c>
      <c r="M123" s="28">
        <f>L123*'Forecast inputs Tab10.1.5.1'!Z18</f>
        <v>2.7146376668383918</v>
      </c>
      <c r="N123" s="19">
        <f t="shared" si="31"/>
        <v>22.644430259116863</v>
      </c>
      <c r="O123" s="19">
        <f>N123*'Forecast inputs Tab10.1.5.1'!R18</f>
        <v>72.104621275382513</v>
      </c>
      <c r="P123" s="19">
        <f>N123*'Forecast inputs Tab10.1.5.1'!S18</f>
        <v>22.624447013970304</v>
      </c>
      <c r="Q123" s="19">
        <f>P123*'Forecast inputs Tab10.1.5.1'!R18</f>
        <v>72.040990426354384</v>
      </c>
    </row>
    <row r="124" spans="1:17" x14ac:dyDescent="0.35">
      <c r="A124" s="10">
        <f>D124+F124+E124+'Forecast inputs Tab10.1.5.1'!AA19</f>
        <v>0.39216312411657883</v>
      </c>
      <c r="C124" s="18">
        <v>15</v>
      </c>
      <c r="D124" s="17">
        <f>$G$104*'Forecast inputs Tab10.1.5.1'!T19</f>
        <v>0.10864337302915386</v>
      </c>
      <c r="E124" s="17">
        <f>$G$105*'Forecast inputs Tab10.1.5.1'!U19</f>
        <v>2.8799411570848035E-6</v>
      </c>
      <c r="F124" s="17">
        <f>$F$106*'Forecast inputs Tab10.1.5.1'!Y19</f>
        <v>4.3516871146267865E-2</v>
      </c>
      <c r="G124" s="28">
        <f t="shared" si="28"/>
        <v>6.5623700151847286</v>
      </c>
      <c r="H124" s="28">
        <f>G124*'Forecast inputs Tab10.1.5.1'!V19</f>
        <v>23.394552919667706</v>
      </c>
      <c r="I124" s="28">
        <f t="shared" si="29"/>
        <v>1.7395667096674379E-4</v>
      </c>
      <c r="J124" s="28">
        <f>I124*'Forecast inputs Tab10.1.5.1'!W19</f>
        <v>6.2275444466068479E-4</v>
      </c>
      <c r="K124" s="28">
        <f t="shared" si="30"/>
        <v>23.395175674112366</v>
      </c>
      <c r="L124" s="28">
        <f t="shared" si="27"/>
        <v>2.6285433009180736</v>
      </c>
      <c r="M124" s="28">
        <f>L124*'Forecast inputs Tab10.1.5.1'!Z19</f>
        <v>9.4834162336502814</v>
      </c>
      <c r="N124" s="19">
        <f t="shared" si="31"/>
        <v>73.018887930557767</v>
      </c>
      <c r="O124" s="19">
        <f>N124*'Forecast inputs Tab10.1.5.1'!R19</f>
        <v>253.33757129731154</v>
      </c>
      <c r="P124" s="19">
        <f>N124*'Forecast inputs Tab10.1.5.1'!S19</f>
        <v>72.981425941868849</v>
      </c>
      <c r="Q124" s="19">
        <f>P124*'Forecast inputs Tab10.1.5.1'!R19</f>
        <v>253.20759767679513</v>
      </c>
    </row>
    <row r="125" spans="1:17" x14ac:dyDescent="0.35">
      <c r="A125" s="10">
        <f>D125+F125+E125+'Forecast inputs Tab10.1.5.1'!AA20</f>
        <v>0.39033818346703397</v>
      </c>
      <c r="C125" s="23" t="s">
        <v>1435</v>
      </c>
      <c r="D125" s="17">
        <f>$G$104*'Forecast inputs Tab10.1.5.1'!T20</f>
        <v>0.10688142793131551</v>
      </c>
      <c r="E125" s="17">
        <f>$G$105*'Forecast inputs Tab10.1.5.1'!U20</f>
        <v>1.6493706737028763E-6</v>
      </c>
      <c r="F125" s="17">
        <f>$F$106*'Forecast inputs Tab10.1.5.1'!Y20</f>
        <v>4.3455106165044784E-2</v>
      </c>
      <c r="G125" s="28">
        <f>N125*(D125/A125)*(1-EXP(-A125))</f>
        <v>18.906471354793034</v>
      </c>
      <c r="H125" s="28">
        <f>G125*'Forecast inputs Tab10.1.5.1'!V20</f>
        <v>78.242918219952344</v>
      </c>
      <c r="I125" s="28">
        <f t="shared" si="29"/>
        <v>2.9176050506958556E-4</v>
      </c>
      <c r="J125" s="28">
        <f>I125*'Forecast inputs Tab10.1.5.1'!W20</f>
        <v>1.4208026646326478E-3</v>
      </c>
      <c r="K125" s="28">
        <f t="shared" si="30"/>
        <v>78.24433902261697</v>
      </c>
      <c r="L125" s="30">
        <f t="shared" si="27"/>
        <v>7.6868613736792293</v>
      </c>
      <c r="M125" s="28">
        <f>L125*'Forecast inputs Tab10.1.5.1'!Z20</f>
        <v>29.787356509144384</v>
      </c>
      <c r="N125" s="19">
        <f>N99*EXP(-A99)+N100*EXP(-A100)</f>
        <v>213.65618472031974</v>
      </c>
      <c r="O125" s="19">
        <f>N125*'Forecast inputs Tab10.1.5.1'!R20</f>
        <v>880.52088757548142</v>
      </c>
      <c r="P125" s="19">
        <f>N125*'Forecast inputs Tab10.1.5.1'!S20</f>
        <v>213.58882904912019</v>
      </c>
      <c r="Q125" s="19">
        <f>P125*'Forecast inputs Tab10.1.5.1'!R20</f>
        <v>880.24330106205798</v>
      </c>
    </row>
    <row r="126" spans="1:17" x14ac:dyDescent="0.35">
      <c r="A126" t="s">
        <v>1445</v>
      </c>
      <c r="C126" s="31" t="s">
        <v>1444</v>
      </c>
      <c r="D126" s="133">
        <f>AVERAGE(D113:D123)</f>
        <v>9.7823914576617668E-2</v>
      </c>
      <c r="E126" s="133">
        <f>AVERAGE(E113:E123)</f>
        <v>5.2977853912565985E-3</v>
      </c>
      <c r="F126" s="133">
        <f>AVERAGE(F113:F124)</f>
        <v>3.8028663622475388E-2</v>
      </c>
      <c r="G126" s="32">
        <f>SUM(G109:G125)</f>
        <v>769.94866743556395</v>
      </c>
      <c r="H126" s="32">
        <f t="shared" ref="H126" si="32">SUM(H109:H125)</f>
        <v>1160.1052886642201</v>
      </c>
      <c r="I126" s="32">
        <f>SUM(I109:I125)</f>
        <v>147.20552380283544</v>
      </c>
      <c r="J126" s="32">
        <f t="shared" ref="J126:Q126" si="33">SUM(J109:J125)</f>
        <v>99.261580990354943</v>
      </c>
      <c r="K126" s="32">
        <f t="shared" si="33"/>
        <v>1259.3668696545751</v>
      </c>
      <c r="L126" s="32">
        <f t="shared" si="33"/>
        <v>349.81243405683279</v>
      </c>
      <c r="M126" s="32">
        <f t="shared" si="33"/>
        <v>457.76547990984733</v>
      </c>
      <c r="N126" s="32">
        <f t="shared" si="33"/>
        <v>39284.214076508339</v>
      </c>
      <c r="O126" s="32">
        <f t="shared" si="33"/>
        <v>14733.013332338483</v>
      </c>
      <c r="P126" s="32">
        <f t="shared" si="33"/>
        <v>6712.7649914885897</v>
      </c>
      <c r="Q126" s="32">
        <f t="shared" si="33"/>
        <v>9823.7895244235769</v>
      </c>
    </row>
    <row r="128" spans="1:17" x14ac:dyDescent="0.35">
      <c r="C128" s="15" t="s">
        <v>1437</v>
      </c>
      <c r="D128" s="15" t="s">
        <v>1693</v>
      </c>
      <c r="G128" s="15">
        <f>G103+1</f>
        <v>2025</v>
      </c>
    </row>
    <row r="129" spans="1:17" x14ac:dyDescent="0.35">
      <c r="D129" s="24" t="s">
        <v>1599</v>
      </c>
      <c r="E129" s="24"/>
      <c r="F129" s="24"/>
      <c r="G129" s="18">
        <f>G104</f>
        <v>1.29</v>
      </c>
      <c r="H129" s="24" t="s">
        <v>1598</v>
      </c>
      <c r="I129" s="25">
        <f>AVERAGE(D138:D149)</f>
        <v>9.8725536114329007E-2</v>
      </c>
      <c r="J129" s="15" t="s">
        <v>1516</v>
      </c>
      <c r="K129" s="25">
        <f>I129+I131+I130</f>
        <v>0.14161074300721935</v>
      </c>
    </row>
    <row r="130" spans="1:17" x14ac:dyDescent="0.35">
      <c r="D130" s="24" t="s">
        <v>1600</v>
      </c>
      <c r="E130" s="24"/>
      <c r="F130" s="24"/>
      <c r="G130" s="18">
        <f>G105</f>
        <v>1.29</v>
      </c>
      <c r="H130" s="24" t="s">
        <v>1598</v>
      </c>
      <c r="I130" s="25">
        <f>AVERAGE(E138:E149)</f>
        <v>4.8565432704149722E-3</v>
      </c>
      <c r="K130" s="25"/>
    </row>
    <row r="131" spans="1:17" x14ac:dyDescent="0.35">
      <c r="D131" s="24" t="s">
        <v>1438</v>
      </c>
      <c r="E131" s="24"/>
      <c r="F131" s="135">
        <f>F106</f>
        <v>1.8420542564487734</v>
      </c>
      <c r="G131" s="18">
        <f>I131/$I$5</f>
        <v>1.2899999999999996</v>
      </c>
      <c r="H131" s="24" t="s">
        <v>1598</v>
      </c>
      <c r="I131" s="25">
        <f>AVERAGE(F138:F149)</f>
        <v>3.8028663622475388E-2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0.24033718965620854</v>
      </c>
      <c r="C135" s="18">
        <v>1</v>
      </c>
      <c r="D135" s="17">
        <f>$G$129*'Forecast inputs Tab10.1.5.1'!T5</f>
        <v>1.2604031179078299E-5</v>
      </c>
      <c r="E135" s="17">
        <f>$G$130*'Forecast inputs Tab10.1.5.1'!U5</f>
        <v>2.1611974796381896E-5</v>
      </c>
      <c r="F135" s="17">
        <f>$F$131*'Forecast inputs Tab10.1.5.1'!Y5</f>
        <v>3.0297365023308249E-4</v>
      </c>
      <c r="G135" s="28">
        <f t="shared" ref="G135:G149" si="35">N135*(D135/A135)*(1-EXP(-A135))</f>
        <v>8.093688686373221E-2</v>
      </c>
      <c r="H135" s="28">
        <f>G135*'Forecast inputs Tab10.1.5.1'!V5</f>
        <v>9.6108539483005812E-3</v>
      </c>
      <c r="I135" s="28">
        <f t="shared" ref="I135:I150" si="36">N135*(E135/A135)*(1-EXP(-A135))</f>
        <v>0.1387814687336015</v>
      </c>
      <c r="J135" s="28">
        <f>I135*'Forecast inputs Tab10.1.5.1'!W5</f>
        <v>1.6479950816144985E-2</v>
      </c>
      <c r="K135" s="28">
        <f t="shared" ref="K135:K150" si="37">H135+J135</f>
        <v>2.6090804764445565E-2</v>
      </c>
      <c r="L135" s="28">
        <f t="shared" si="34"/>
        <v>1.945547714314698</v>
      </c>
      <c r="M135" s="28">
        <f>L135*'Forecast inputs Tab10.1.5.1'!Z5</f>
        <v>0.15574556929063452</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0.24300865929485288</v>
      </c>
      <c r="C136" s="18">
        <v>2</v>
      </c>
      <c r="D136" s="17">
        <f>$G$129*'Forecast inputs Tab10.1.5.1'!T6</f>
        <v>4.209490183140303E-4</v>
      </c>
      <c r="E136" s="17">
        <f>$G$130*'Forecast inputs Tab10.1.5.1'!U6</f>
        <v>7.1547519764847574E-4</v>
      </c>
      <c r="F136" s="17">
        <f>$F$131*'Forecast inputs Tab10.1.5.1'!Y6</f>
        <v>1.8722350788903802E-3</v>
      </c>
      <c r="G136" s="28">
        <f t="shared" si="35"/>
        <v>2.1229152342328326</v>
      </c>
      <c r="H136" s="28">
        <f>G136*'Forecast inputs Tab10.1.5.1'!V6</f>
        <v>0.50542171601377572</v>
      </c>
      <c r="I136" s="28">
        <f t="shared" si="36"/>
        <v>3.6082592682769805</v>
      </c>
      <c r="J136" s="28">
        <f>I136*'Forecast inputs Tab10.1.5.1'!W6</f>
        <v>0.85967236612885034</v>
      </c>
      <c r="K136" s="28">
        <f t="shared" si="37"/>
        <v>1.3650940821426261</v>
      </c>
      <c r="L136" s="28">
        <f t="shared" si="34"/>
        <v>9.4419898802957327</v>
      </c>
      <c r="M136" s="28">
        <f>L136*'Forecast inputs Tab10.1.5.1'!Z6</f>
        <v>1.819669731720474</v>
      </c>
      <c r="N136" s="19">
        <f t="shared" ref="N136:N149" si="38">N110*EXP(-A110)</f>
        <v>5680.7245877784726</v>
      </c>
      <c r="O136" s="19">
        <f>N136*'Forecast inputs Tab10.1.5.1'!R6</f>
        <v>549.46013273844994</v>
      </c>
      <c r="P136" s="19">
        <f>N136*'Forecast inputs Tab10.1.5.1'!S6</f>
        <v>0</v>
      </c>
      <c r="Q136" s="19">
        <f>P136*'Forecast inputs Tab10.1.5.1'!R6</f>
        <v>0</v>
      </c>
    </row>
    <row r="137" spans="1:17" x14ac:dyDescent="0.35">
      <c r="A137" s="10">
        <f>D137+F137+E137+'Forecast inputs Tab10.1.5.1'!AA7</f>
        <v>0.25530696923356971</v>
      </c>
      <c r="C137" s="18">
        <v>3</v>
      </c>
      <c r="D137" s="17">
        <f>$G$129*'Forecast inputs Tab10.1.5.1'!T7</f>
        <v>3.5395792921263775E-3</v>
      </c>
      <c r="E137" s="17">
        <f>$G$130*'Forecast inputs Tab10.1.5.1'!U7</f>
        <v>5.5811342986083236E-3</v>
      </c>
      <c r="F137" s="17">
        <f>$F$131*'Forecast inputs Tab10.1.5.1'!Y7</f>
        <v>6.1862556428350342E-3</v>
      </c>
      <c r="G137" s="28">
        <f t="shared" si="35"/>
        <v>13.917387439248087</v>
      </c>
      <c r="H137" s="28">
        <f>G137*'Forecast inputs Tab10.1.5.1'!V7</f>
        <v>5.3622379365889143</v>
      </c>
      <c r="I137" s="28">
        <f t="shared" si="36"/>
        <v>21.944644256731866</v>
      </c>
      <c r="J137" s="28">
        <f>I137*'Forecast inputs Tab10.1.5.1'!W7</f>
        <v>8.4884542421795501</v>
      </c>
      <c r="K137" s="28">
        <f t="shared" si="37"/>
        <v>13.850692178768465</v>
      </c>
      <c r="L137" s="28">
        <f t="shared" si="34"/>
        <v>24.323940636416143</v>
      </c>
      <c r="M137" s="28">
        <f>L137*'Forecast inputs Tab10.1.5.1'!Z7</f>
        <v>8.3750976202276242</v>
      </c>
      <c r="N137" s="19">
        <f t="shared" si="38"/>
        <v>4455.1918927890647</v>
      </c>
      <c r="O137" s="19">
        <f>N137*'Forecast inputs Tab10.1.5.1'!R7</f>
        <v>936.16947243176617</v>
      </c>
      <c r="P137" s="19">
        <f>N137*'Forecast inputs Tab10.1.5.1'!S7</f>
        <v>0</v>
      </c>
      <c r="Q137" s="19">
        <f>P137*'Forecast inputs Tab10.1.5.1'!R7</f>
        <v>0</v>
      </c>
    </row>
    <row r="138" spans="1:17" x14ac:dyDescent="0.35">
      <c r="A138" s="10">
        <f>D138+F138+E138+'Forecast inputs Tab10.1.5.1'!AA8</f>
        <v>0.28612373548116576</v>
      </c>
      <c r="C138" s="18">
        <v>4</v>
      </c>
      <c r="D138" s="17">
        <f>$G$129*'Forecast inputs Tab10.1.5.1'!T8</f>
        <v>1.5496789513424807E-2</v>
      </c>
      <c r="E138" s="17">
        <f>$G$130*'Forecast inputs Tab10.1.5.1'!U8</f>
        <v>1.6626956127631678E-2</v>
      </c>
      <c r="F138" s="17">
        <f>$F$131*'Forecast inputs Tab10.1.5.1'!Y8</f>
        <v>1.3999989840109264E-2</v>
      </c>
      <c r="G138" s="28">
        <f t="shared" si="35"/>
        <v>46.513517213504713</v>
      </c>
      <c r="H138" s="28">
        <f>G138*'Forecast inputs Tab10.1.5.1'!V8</f>
        <v>26.62524238170521</v>
      </c>
      <c r="I138" s="28">
        <f t="shared" si="36"/>
        <v>49.905705267585219</v>
      </c>
      <c r="J138" s="28">
        <f>I138*'Forecast inputs Tab10.1.5.1'!W8</f>
        <v>28.056543764880701</v>
      </c>
      <c r="K138" s="28">
        <f t="shared" si="37"/>
        <v>54.681786146585907</v>
      </c>
      <c r="L138" s="28">
        <f t="shared" si="34"/>
        <v>42.020882315830079</v>
      </c>
      <c r="M138" s="28">
        <f>L138*'Forecast inputs Tab10.1.5.1'!Z8</f>
        <v>22.453606340169909</v>
      </c>
      <c r="N138" s="19">
        <f t="shared" si="38"/>
        <v>3451.3420808445449</v>
      </c>
      <c r="O138" s="19">
        <f>N138*'Forecast inputs Tab10.1.5.1'!R8</f>
        <v>1276.5030279949208</v>
      </c>
      <c r="P138" s="19">
        <f>N138*'Forecast inputs Tab10.1.5.1'!S8</f>
        <v>326.55600908118186</v>
      </c>
      <c r="Q138" s="19">
        <f>P138*'Forecast inputs Tab10.1.5.1'!R8</f>
        <v>120.77902585073868</v>
      </c>
    </row>
    <row r="139" spans="1:17" x14ac:dyDescent="0.35">
      <c r="A139" s="10">
        <f>D139+F139+E139+'Forecast inputs Tab10.1.5.1'!AA9</f>
        <v>0.33178901837037866</v>
      </c>
      <c r="C139" s="18">
        <v>5</v>
      </c>
      <c r="D139" s="17">
        <f>$G$129*'Forecast inputs Tab10.1.5.1'!T9</f>
        <v>4.7220629081161057E-2</v>
      </c>
      <c r="E139" s="17">
        <f>$G$130*'Forecast inputs Tab10.1.5.1'!U9</f>
        <v>2.0824246509920281E-2</v>
      </c>
      <c r="F139" s="17">
        <f>$F$131*'Forecast inputs Tab10.1.5.1'!Y9</f>
        <v>2.3744142779297317E-2</v>
      </c>
      <c r="G139" s="28">
        <f t="shared" si="35"/>
        <v>104.18398310321751</v>
      </c>
      <c r="H139" s="28">
        <f>G139*'Forecast inputs Tab10.1.5.1'!V9</f>
        <v>82.40100025420179</v>
      </c>
      <c r="I139" s="28">
        <f t="shared" si="36"/>
        <v>45.94502421384145</v>
      </c>
      <c r="J139" s="28">
        <f>I139*'Forecast inputs Tab10.1.5.1'!W9</f>
        <v>34.613401611157627</v>
      </c>
      <c r="K139" s="28">
        <f t="shared" si="37"/>
        <v>117.01440186535942</v>
      </c>
      <c r="L139" s="28">
        <f t="shared" si="34"/>
        <v>52.387259938170033</v>
      </c>
      <c r="M139" s="28">
        <f>L139*'Forecast inputs Tab10.1.5.1'!Z9</f>
        <v>39.538393854914879</v>
      </c>
      <c r="N139" s="19">
        <f t="shared" si="38"/>
        <v>2592.5434707217019</v>
      </c>
      <c r="O139" s="19">
        <f>N139*'Forecast inputs Tab10.1.5.1'!R9</f>
        <v>1481.4623005614437</v>
      </c>
      <c r="P139" s="19">
        <f>N139*'Forecast inputs Tab10.1.5.1'!S9</f>
        <v>777.67411750900703</v>
      </c>
      <c r="Q139" s="19">
        <f>P139*'Forecast inputs Tab10.1.5.1'!R9</f>
        <v>444.38787631640696</v>
      </c>
    </row>
    <row r="140" spans="1:17" x14ac:dyDescent="0.35">
      <c r="A140" s="10">
        <f>D140+F140+E140+'Forecast inputs Tab10.1.5.1'!AA10</f>
        <v>0.37383196196108526</v>
      </c>
      <c r="C140" s="18">
        <v>6</v>
      </c>
      <c r="D140" s="17">
        <f>$G$129*'Forecast inputs Tab10.1.5.1'!T10</f>
        <v>8.8239940626153784E-2</v>
      </c>
      <c r="E140" s="17">
        <f>$G$130*'Forecast inputs Tab10.1.5.1'!U10</f>
        <v>1.2963230743317898E-2</v>
      </c>
      <c r="F140" s="17">
        <f>$F$131*'Forecast inputs Tab10.1.5.1'!Y10</f>
        <v>3.2628790591613561E-2</v>
      </c>
      <c r="G140" s="28">
        <f t="shared" si="35"/>
        <v>136.98705173911401</v>
      </c>
      <c r="H140" s="28">
        <f>G140*'Forecast inputs Tab10.1.5.1'!V10</f>
        <v>137.46818539149749</v>
      </c>
      <c r="I140" s="28">
        <f t="shared" si="36"/>
        <v>20.124614181966336</v>
      </c>
      <c r="J140" s="28">
        <f>I140*'Forecast inputs Tab10.1.5.1'!W10</f>
        <v>19.490303122464717</v>
      </c>
      <c r="K140" s="28">
        <f t="shared" si="37"/>
        <v>156.95848851396221</v>
      </c>
      <c r="L140" s="28">
        <f t="shared" si="34"/>
        <v>50.654179878644264</v>
      </c>
      <c r="M140" s="28">
        <f>L140*'Forecast inputs Tab10.1.5.1'!Z10</f>
        <v>50.507839952974862</v>
      </c>
      <c r="N140" s="19">
        <f t="shared" si="38"/>
        <v>1860.6511796745162</v>
      </c>
      <c r="O140" s="19">
        <f>N140*'Forecast inputs Tab10.1.5.1'!R10</f>
        <v>1504.040635229278</v>
      </c>
      <c r="P140" s="19">
        <f>N140*'Forecast inputs Tab10.1.5.1'!S10</f>
        <v>1078.9894418067468</v>
      </c>
      <c r="Q140" s="19">
        <f>P140*'Forecast inputs Tab10.1.5.1'!R10</f>
        <v>872.1914043795075</v>
      </c>
    </row>
    <row r="141" spans="1:17" x14ac:dyDescent="0.35">
      <c r="A141" s="10">
        <f>D141+F141+E141+'Forecast inputs Tab10.1.5.1'!AA11</f>
        <v>0.39609508740805199</v>
      </c>
      <c r="C141" s="18">
        <v>7</v>
      </c>
      <c r="D141" s="17">
        <f>$G$129*'Forecast inputs Tab10.1.5.1'!T11</f>
        <v>0.11203342499058117</v>
      </c>
      <c r="E141" s="17">
        <f>$G$130*'Forecast inputs Tab10.1.5.1'!U11</f>
        <v>5.2565055293382285E-3</v>
      </c>
      <c r="F141" s="17">
        <f>$F$131*'Forecast inputs Tab10.1.5.1'!Y11</f>
        <v>3.8805156888132637E-2</v>
      </c>
      <c r="G141" s="28">
        <f t="shared" si="35"/>
        <v>118.52130277210681</v>
      </c>
      <c r="H141" s="28">
        <f>G141*'Forecast inputs Tab10.1.5.1'!V11</f>
        <v>146.94406574622656</v>
      </c>
      <c r="I141" s="28">
        <f t="shared" si="36"/>
        <v>5.5609108033457604</v>
      </c>
      <c r="J141" s="28">
        <f>I141*'Forecast inputs Tab10.1.5.1'!W11</f>
        <v>6.7951753509696307</v>
      </c>
      <c r="K141" s="28">
        <f t="shared" si="37"/>
        <v>153.73924109719619</v>
      </c>
      <c r="L141" s="28">
        <f t="shared" si="34"/>
        <v>41.052371192294977</v>
      </c>
      <c r="M141" s="28">
        <f>L141*'Forecast inputs Tab10.1.5.1'!Z11</f>
        <v>51.55890455153903</v>
      </c>
      <c r="N141" s="19">
        <f t="shared" si="38"/>
        <v>1281.2220916183978</v>
      </c>
      <c r="O141" s="19">
        <f>N141*'Forecast inputs Tab10.1.5.1'!R11</f>
        <v>1375.1356709340264</v>
      </c>
      <c r="P141" s="19">
        <f>N141*'Forecast inputs Tab10.1.5.1'!S11</f>
        <v>1021.6555442711704</v>
      </c>
      <c r="Q141" s="19">
        <f>P141*'Forecast inputs Tab10.1.5.1'!R11</f>
        <v>1096.542895666247</v>
      </c>
    </row>
    <row r="142" spans="1:17" x14ac:dyDescent="0.35">
      <c r="A142" s="10">
        <f>D142+F142+E142+'Forecast inputs Tab10.1.5.1'!AA12</f>
        <v>0.40317802633585542</v>
      </c>
      <c r="C142" s="18">
        <v>8</v>
      </c>
      <c r="D142" s="17">
        <f>$G$129*'Forecast inputs Tab10.1.5.1'!T12</f>
        <v>0.11940269306042872</v>
      </c>
      <c r="E142" s="17">
        <f>$G$130*'Forecast inputs Tab10.1.5.1'!U12</f>
        <v>1.7520070263669157E-3</v>
      </c>
      <c r="F142" s="17">
        <f>$F$131*'Forecast inputs Tab10.1.5.1'!Y12</f>
        <v>4.2023326249059807E-2</v>
      </c>
      <c r="G142" s="28">
        <f t="shared" si="35"/>
        <v>41.355478373504575</v>
      </c>
      <c r="H142" s="28">
        <f>G142*'Forecast inputs Tab10.1.5.1'!V12</f>
        <v>62.516347840866388</v>
      </c>
      <c r="I142" s="28">
        <f t="shared" si="36"/>
        <v>0.60681285180457467</v>
      </c>
      <c r="J142" s="28">
        <f>I142*'Forecast inputs Tab10.1.5.1'!W12</f>
        <v>0.91408436063139398</v>
      </c>
      <c r="K142" s="28">
        <f t="shared" si="37"/>
        <v>63.43043220149778</v>
      </c>
      <c r="L142" s="28">
        <f t="shared" si="34"/>
        <v>14.554904209708118</v>
      </c>
      <c r="M142" s="28">
        <f>L142*'Forecast inputs Tab10.1.5.1'!Z12</f>
        <v>22.286032678778778</v>
      </c>
      <c r="N142" s="19">
        <f t="shared" si="38"/>
        <v>420.85298420240576</v>
      </c>
      <c r="O142" s="19">
        <f>N142*'Forecast inputs Tab10.1.5.1'!R12</f>
        <v>571.94762259075344</v>
      </c>
      <c r="P142" s="19">
        <f>N142*'Forecast inputs Tab10.1.5.1'!S12</f>
        <v>384.50965869873818</v>
      </c>
      <c r="Q142" s="19">
        <f>P142*'Forecast inputs Tab10.1.5.1'!R12</f>
        <v>522.55631636475914</v>
      </c>
    </row>
    <row r="143" spans="1:17" x14ac:dyDescent="0.35">
      <c r="A143" s="10">
        <f>D143+F143+E143+'Forecast inputs Tab10.1.5.1'!AA13</f>
        <v>0.40397179329402266</v>
      </c>
      <c r="C143" s="18">
        <v>9</v>
      </c>
      <c r="D143" s="17">
        <f>$G$129*'Forecast inputs Tab10.1.5.1'!T13</f>
        <v>0.12012465485291762</v>
      </c>
      <c r="E143" s="17">
        <f>$G$130*'Forecast inputs Tab10.1.5.1'!U13</f>
        <v>5.583686864900013E-4</v>
      </c>
      <c r="F143" s="17">
        <f>$F$131*'Forecast inputs Tab10.1.5.1'!Y13</f>
        <v>4.3288769754615056E-2</v>
      </c>
      <c r="G143" s="28">
        <f t="shared" si="35"/>
        <v>113.00170468543232</v>
      </c>
      <c r="H143" s="28">
        <f>G143*'Forecast inputs Tab10.1.5.1'!V13</f>
        <v>204.06233121342223</v>
      </c>
      <c r="I143" s="28">
        <f t="shared" si="36"/>
        <v>0.52525947727876743</v>
      </c>
      <c r="J143" s="28">
        <f>I143*'Forecast inputs Tab10.1.5.1'!W13</f>
        <v>0.94905341767281348</v>
      </c>
      <c r="K143" s="28">
        <f t="shared" si="37"/>
        <v>205.01138463109504</v>
      </c>
      <c r="L143" s="28">
        <f t="shared" si="34"/>
        <v>40.721904941131022</v>
      </c>
      <c r="M143" s="28">
        <f>L143*'Forecast inputs Tab10.1.5.1'!Z13</f>
        <v>74.229924421940694</v>
      </c>
      <c r="N143" s="19">
        <f t="shared" si="38"/>
        <v>1143.4709311115537</v>
      </c>
      <c r="O143" s="19">
        <f>N143*'Forecast inputs Tab10.1.5.1'!R13</f>
        <v>1896.7095375626675</v>
      </c>
      <c r="P143" s="19">
        <f>N143*'Forecast inputs Tab10.1.5.1'!S13</f>
        <v>1102.8121647559929</v>
      </c>
      <c r="Q143" s="19">
        <f>P143*'Forecast inputs Tab10.1.5.1'!R13</f>
        <v>1829.2676220457081</v>
      </c>
    </row>
    <row r="144" spans="1:17" x14ac:dyDescent="0.35">
      <c r="A144" s="10">
        <f>D144+F144+E144+'Forecast inputs Tab10.1.5.1'!AA14</f>
        <v>0.40265896837891668</v>
      </c>
      <c r="C144" s="18">
        <v>10</v>
      </c>
      <c r="D144" s="17">
        <f>$G$129*'Forecast inputs Tab10.1.5.1'!T14</f>
        <v>0.11880514041520414</v>
      </c>
      <c r="E144" s="17">
        <f>$G$130*'Forecast inputs Tab10.1.5.1'!U14</f>
        <v>1.8495468747530531E-4</v>
      </c>
      <c r="F144" s="17">
        <f>$F$131*'Forecast inputs Tab10.1.5.1'!Y14</f>
        <v>4.3668873276237238E-2</v>
      </c>
      <c r="G144" s="28">
        <f t="shared" si="35"/>
        <v>19.593681427636227</v>
      </c>
      <c r="H144" s="28">
        <f>G144*'Forecast inputs Tab10.1.5.1'!V14</f>
        <v>41.320124868713613</v>
      </c>
      <c r="I144" s="28">
        <f t="shared" si="36"/>
        <v>3.0503252740361871E-2</v>
      </c>
      <c r="J144" s="28">
        <f>I144*'Forecast inputs Tab10.1.5.1'!W14</f>
        <v>6.446765684364493E-2</v>
      </c>
      <c r="K144" s="28">
        <f t="shared" si="37"/>
        <v>41.38459252555726</v>
      </c>
      <c r="L144" s="28">
        <f t="shared" si="34"/>
        <v>7.2019946972674038</v>
      </c>
      <c r="M144" s="28">
        <f>L144*'Forecast inputs Tab10.1.5.1'!Z14</f>
        <v>15.311008606708665</v>
      </c>
      <c r="N144" s="19">
        <f t="shared" si="38"/>
        <v>200.34897809446767</v>
      </c>
      <c r="O144" s="19">
        <f>N144*'Forecast inputs Tab10.1.5.1'!R14</f>
        <v>393.95821656583746</v>
      </c>
      <c r="P144" s="19">
        <f>N144*'Forecast inputs Tab10.1.5.1'!S14</f>
        <v>197.34633138458545</v>
      </c>
      <c r="Q144" s="19">
        <f>P144*'Forecast inputs Tab10.1.5.1'!R14</f>
        <v>388.05393218139346</v>
      </c>
    </row>
    <row r="145" spans="1:17" x14ac:dyDescent="0.35">
      <c r="A145" s="10">
        <f>D145+F145+E145+'Forecast inputs Tab10.1.5.1'!AA15</f>
        <v>0.40065918777067899</v>
      </c>
      <c r="C145" s="18">
        <v>11</v>
      </c>
      <c r="D145" s="17">
        <f>$G$129*'Forecast inputs Tab10.1.5.1'!T15</f>
        <v>0.11685748888413497</v>
      </c>
      <c r="E145" s="17">
        <f>$G$130*'Forecast inputs Tab10.1.5.1'!U15</f>
        <v>6.6326673842961764E-5</v>
      </c>
      <c r="F145" s="17">
        <f>$F$131*'Forecast inputs Tab10.1.5.1'!Y15</f>
        <v>4.3735372212701074E-2</v>
      </c>
      <c r="G145" s="28">
        <f t="shared" si="35"/>
        <v>70.714347317539463</v>
      </c>
      <c r="H145" s="28">
        <f>G145*'Forecast inputs Tab10.1.5.1'!V15</f>
        <v>170.62984587982697</v>
      </c>
      <c r="I145" s="28">
        <f t="shared" si="36"/>
        <v>4.0136473026549213E-2</v>
      </c>
      <c r="J145" s="28">
        <f>I145*'Forecast inputs Tab10.1.5.1'!W15</f>
        <v>9.7143766641965015E-2</v>
      </c>
      <c r="K145" s="28">
        <f t="shared" si="37"/>
        <v>170.72698964646895</v>
      </c>
      <c r="L145" s="28">
        <f t="shared" si="34"/>
        <v>26.465726161352485</v>
      </c>
      <c r="M145" s="28">
        <f>L145*'Forecast inputs Tab10.1.5.1'!Z15</f>
        <v>64.396140238541264</v>
      </c>
      <c r="N145" s="19">
        <f t="shared" si="38"/>
        <v>734.43278198069584</v>
      </c>
      <c r="O145" s="19">
        <f>N145*'Forecast inputs Tab10.1.5.1'!R15</f>
        <v>1672.0757704076302</v>
      </c>
      <c r="P145" s="19">
        <f>N145*'Forecast inputs Tab10.1.5.1'!S15</f>
        <v>729.53267087277743</v>
      </c>
      <c r="Q145" s="19">
        <f>P145*'Forecast inputs Tab10.1.5.1'!R15</f>
        <v>1660.9197364493436</v>
      </c>
    </row>
    <row r="146" spans="1:17" x14ac:dyDescent="0.35">
      <c r="A146" s="10">
        <f>D146+F146+E146+'Forecast inputs Tab10.1.5.1'!AA16</f>
        <v>0.3984591824899183</v>
      </c>
      <c r="C146" s="18">
        <v>12</v>
      </c>
      <c r="D146" s="17">
        <f>$G$129*'Forecast inputs Tab10.1.5.1'!T16</f>
        <v>0.11472819260161943</v>
      </c>
      <c r="E146" s="17">
        <f>$G$130*'Forecast inputs Tab10.1.5.1'!U16</f>
        <v>2.6166346669965432E-5</v>
      </c>
      <c r="F146" s="17">
        <f>$F$131*'Forecast inputs Tab10.1.5.1'!Y16</f>
        <v>4.3704823541628926E-2</v>
      </c>
      <c r="G146" s="28">
        <f t="shared" si="35"/>
        <v>34.084879985190824</v>
      </c>
      <c r="H146" s="28">
        <f>G146*'Forecast inputs Tab10.1.5.1'!V16</f>
        <v>92.487667180937819</v>
      </c>
      <c r="I146" s="28">
        <f t="shared" si="36"/>
        <v>7.7738240764727269E-3</v>
      </c>
      <c r="J146" s="28">
        <f>I146*'Forecast inputs Tab10.1.5.1'!W16</f>
        <v>2.1169844745671816E-2</v>
      </c>
      <c r="K146" s="28">
        <f t="shared" si="37"/>
        <v>92.508837025683491</v>
      </c>
      <c r="L146" s="28">
        <f t="shared" si="34"/>
        <v>12.984373164171483</v>
      </c>
      <c r="M146" s="28">
        <f>L146*'Forecast inputs Tab10.1.5.1'!Z16</f>
        <v>35.558744659936735</v>
      </c>
      <c r="N146" s="19">
        <f t="shared" si="38"/>
        <v>360.20247053942904</v>
      </c>
      <c r="O146" s="19">
        <f>N146*'Forecast inputs Tab10.1.5.1'!R16</f>
        <v>931.24945720911285</v>
      </c>
      <c r="P146" s="19">
        <f>N146*'Forecast inputs Tab10.1.5.1'!S16</f>
        <v>359.06001003759246</v>
      </c>
      <c r="Q146" s="19">
        <f>P146*'Forecast inputs Tab10.1.5.1'!R16</f>
        <v>928.29579695068969</v>
      </c>
    </row>
    <row r="147" spans="1:17" x14ac:dyDescent="0.35">
      <c r="A147" s="10">
        <f>D147+F147+E147+'Forecast inputs Tab10.1.5.1'!AA17</f>
        <v>0.39625643490859153</v>
      </c>
      <c r="C147" s="18">
        <v>13</v>
      </c>
      <c r="D147" s="17">
        <f>$G$129*'Forecast inputs Tab10.1.5.1'!T17</f>
        <v>0.11259857809643788</v>
      </c>
      <c r="E147" s="17">
        <f>$G$130*'Forecast inputs Tab10.1.5.1'!U17</f>
        <v>1.1384552562066949E-5</v>
      </c>
      <c r="F147" s="17">
        <f>$F$131*'Forecast inputs Tab10.1.5.1'!Y17</f>
        <v>4.3646472259591569E-2</v>
      </c>
      <c r="G147" s="28">
        <f t="shared" si="35"/>
        <v>6.3456214523986745</v>
      </c>
      <c r="H147" s="28">
        <f>G147*'Forecast inputs Tab10.1.5.1'!V17</f>
        <v>19.082067450549864</v>
      </c>
      <c r="I147" s="28">
        <f t="shared" si="36"/>
        <v>6.4158946040987128E-4</v>
      </c>
      <c r="J147" s="28">
        <f>I147*'Forecast inputs Tab10.1.5.1'!W17</f>
        <v>1.9368486343618006E-3</v>
      </c>
      <c r="K147" s="28">
        <f t="shared" si="37"/>
        <v>19.084004299184226</v>
      </c>
      <c r="L147" s="28">
        <f t="shared" si="34"/>
        <v>2.4597467869867344</v>
      </c>
      <c r="M147" s="28">
        <f>L147*'Forecast inputs Tab10.1.5.1'!Z17</f>
        <v>7.4725139591227405</v>
      </c>
      <c r="N147" s="19">
        <f t="shared" si="38"/>
        <v>68.257377478285292</v>
      </c>
      <c r="O147" s="19">
        <f>N147*'Forecast inputs Tab10.1.5.1'!R17</f>
        <v>197.18122948549578</v>
      </c>
      <c r="P147" s="19">
        <f>N147*'Forecast inputs Tab10.1.5.1'!S17</f>
        <v>68.147033025132373</v>
      </c>
      <c r="Q147" s="19">
        <f>P147*'Forecast inputs Tab10.1.5.1'!R17</f>
        <v>196.86246753267216</v>
      </c>
    </row>
    <row r="148" spans="1:17" x14ac:dyDescent="0.35">
      <c r="A148" s="10">
        <f>D148+F148+E148+'Forecast inputs Tab10.1.5.1'!AA18</f>
        <v>0.39414239557138825</v>
      </c>
      <c r="C148" s="18">
        <v>14</v>
      </c>
      <c r="D148" s="17">
        <f>$G$129*'Forecast inputs Tab10.1.5.1'!T18</f>
        <v>0.11055552822073056</v>
      </c>
      <c r="E148" s="17">
        <f>$G$130*'Forecast inputs Tab10.1.5.1'!U18</f>
        <v>5.4924202072833396E-6</v>
      </c>
      <c r="F148" s="17">
        <f>$F$131*'Forecast inputs Tab10.1.5.1'!Y18</f>
        <v>4.358137493045041E-2</v>
      </c>
      <c r="G148" s="28">
        <f t="shared" si="35"/>
        <v>9.2571914537875681</v>
      </c>
      <c r="H148" s="28">
        <f>G148*'Forecast inputs Tab10.1.5.1'!V18</f>
        <v>30.470605881954786</v>
      </c>
      <c r="I148" s="28">
        <f t="shared" si="36"/>
        <v>4.5989907715840043E-4</v>
      </c>
      <c r="J148" s="28">
        <f>I148*'Forecast inputs Tab10.1.5.1'!W18</f>
        <v>1.5198186021028353E-3</v>
      </c>
      <c r="K148" s="28">
        <f t="shared" si="37"/>
        <v>30.472125700556887</v>
      </c>
      <c r="L148" s="28">
        <f t="shared" si="34"/>
        <v>3.6492171675484517</v>
      </c>
      <c r="M148" s="28">
        <f>L148*'Forecast inputs Tab10.1.5.1'!Z18</f>
        <v>12.145871959609888</v>
      </c>
      <c r="N148" s="19">
        <f t="shared" si="38"/>
        <v>101.3160444523968</v>
      </c>
      <c r="O148" s="19">
        <f>N148*'Forecast inputs Tab10.1.5.1'!R18</f>
        <v>322.61156190576639</v>
      </c>
      <c r="P148" s="19">
        <f>N148*'Forecast inputs Tab10.1.5.1'!S18</f>
        <v>101.22663512169585</v>
      </c>
      <c r="Q148" s="19">
        <f>P148*'Forecast inputs Tab10.1.5.1'!R18</f>
        <v>322.32686382085518</v>
      </c>
    </row>
    <row r="149" spans="1:17" x14ac:dyDescent="0.35">
      <c r="A149" s="10">
        <f>D149+F149+E149+'Forecast inputs Tab10.1.5.1'!AA19</f>
        <v>0.39216312411657883</v>
      </c>
      <c r="C149" s="18">
        <v>15</v>
      </c>
      <c r="D149" s="17">
        <f>$G$129*'Forecast inputs Tab10.1.5.1'!T19</f>
        <v>0.10864337302915386</v>
      </c>
      <c r="E149" s="17">
        <f>$G$130*'Forecast inputs Tab10.1.5.1'!U19</f>
        <v>2.8799411570848035E-6</v>
      </c>
      <c r="F149" s="17">
        <f>$F$131*'Forecast inputs Tab10.1.5.1'!Y19</f>
        <v>4.3516871146267865E-2</v>
      </c>
      <c r="G149" s="28">
        <f t="shared" si="35"/>
        <v>1.3721861466465377</v>
      </c>
      <c r="H149" s="28">
        <f>G149*'Forecast inputs Tab10.1.5.1'!V19</f>
        <v>4.891781680867882</v>
      </c>
      <c r="I149" s="28">
        <f t="shared" si="36"/>
        <v>3.6374196131120853E-5</v>
      </c>
      <c r="J149" s="28">
        <f>I149*'Forecast inputs Tab10.1.5.1'!W19</f>
        <v>1.3021743969764479E-4</v>
      </c>
      <c r="K149" s="28">
        <f t="shared" si="37"/>
        <v>4.8919118983075798</v>
      </c>
      <c r="L149" s="28">
        <f t="shared" si="34"/>
        <v>0.54962623183917048</v>
      </c>
      <c r="M149" s="28">
        <f>L149*'Forecast inputs Tab10.1.5.1'!Z19</f>
        <v>1.9829744968032696</v>
      </c>
      <c r="N149" s="19">
        <f t="shared" si="38"/>
        <v>15.268189119175563</v>
      </c>
      <c r="O149" s="19">
        <f>N149*'Forecast inputs Tab10.1.5.1'!R19</f>
        <v>52.97267678519723</v>
      </c>
      <c r="P149" s="19">
        <f>N149*'Forecast inputs Tab10.1.5.1'!S19</f>
        <v>15.260355848301502</v>
      </c>
      <c r="Q149" s="19">
        <f>P149*'Forecast inputs Tab10.1.5.1'!R19</f>
        <v>52.945499408565098</v>
      </c>
    </row>
    <row r="150" spans="1:17" x14ac:dyDescent="0.35">
      <c r="A150" s="10">
        <f>D150+F150+E150+'Forecast inputs Tab10.1.5.1'!AA20</f>
        <v>0.39033818346703397</v>
      </c>
      <c r="C150" s="23" t="s">
        <v>1435</v>
      </c>
      <c r="D150" s="17">
        <f>$G$129*'Forecast inputs Tab10.1.5.1'!T20</f>
        <v>0.10688142793131551</v>
      </c>
      <c r="E150" s="17">
        <f>$G$130*'Forecast inputs Tab10.1.5.1'!U20</f>
        <v>1.6493706737028763E-6</v>
      </c>
      <c r="F150" s="17">
        <f>$F$131*'Forecast inputs Tab10.1.5.1'!Y20</f>
        <v>4.3455106165044784E-2</v>
      </c>
      <c r="G150" s="28">
        <f>N150*(D150/A150)*(1-EXP(-A150))</f>
        <v>17.161746729374325</v>
      </c>
      <c r="H150" s="28">
        <f>G150*'Forecast inputs Tab10.1.5.1'!V20</f>
        <v>71.022515024600651</v>
      </c>
      <c r="I150" s="28">
        <f t="shared" si="36"/>
        <v>2.6483629862370856E-4</v>
      </c>
      <c r="J150" s="28">
        <f>I150*'Forecast inputs Tab10.1.5.1'!W20</f>
        <v>1.2896883307981287E-3</v>
      </c>
      <c r="K150" s="28">
        <f t="shared" si="37"/>
        <v>71.023804712931451</v>
      </c>
      <c r="L150" s="30">
        <f t="shared" si="34"/>
        <v>6.9775033935906778</v>
      </c>
      <c r="M150" s="28">
        <f>L150*'Forecast inputs Tab10.1.5.1'!Z20</f>
        <v>27.038523400503237</v>
      </c>
      <c r="N150" s="19">
        <f>N124*EXP(-A124)+N125*EXP(-A125)</f>
        <v>193.93959139842266</v>
      </c>
      <c r="O150" s="19">
        <f>N150*'Forecast inputs Tab10.1.5.1'!R20</f>
        <v>799.26476913225747</v>
      </c>
      <c r="P150" s="19">
        <f>N150*'Forecast inputs Tab10.1.5.1'!S20</f>
        <v>193.87845143485032</v>
      </c>
      <c r="Q150" s="19">
        <f>P150*'Forecast inputs Tab10.1.5.1'!R20</f>
        <v>799.01279882275526</v>
      </c>
    </row>
    <row r="151" spans="1:17" x14ac:dyDescent="0.35">
      <c r="A151" t="s">
        <v>1445</v>
      </c>
      <c r="C151" s="31" t="s">
        <v>1444</v>
      </c>
      <c r="D151" s="133">
        <f>AVERAGE(D138:D148)</f>
        <v>9.7823914576617668E-2</v>
      </c>
      <c r="E151" s="133">
        <f>AVERAGE(E138:E148)</f>
        <v>5.2977853912565985E-3</v>
      </c>
      <c r="F151" s="133">
        <f>AVERAGE(F138:F149)</f>
        <v>3.8028663622475388E-2</v>
      </c>
      <c r="G151" s="32">
        <f>SUM(G134:G150)</f>
        <v>735.21393195979806</v>
      </c>
      <c r="H151" s="32">
        <f t="shared" ref="H151" si="39">SUM(H134:H150)</f>
        <v>1095.7990513019222</v>
      </c>
      <c r="I151" s="32">
        <f>SUM(I134:I150)</f>
        <v>148.43982803844025</v>
      </c>
      <c r="J151" s="32">
        <f t="shared" ref="J151:Q151" si="40">SUM(J134:J150)</f>
        <v>100.37082602813969</v>
      </c>
      <c r="K151" s="32">
        <f t="shared" si="40"/>
        <v>1196.169877330062</v>
      </c>
      <c r="L151" s="32">
        <f t="shared" si="40"/>
        <v>337.39116830956152</v>
      </c>
      <c r="M151" s="32">
        <f t="shared" si="40"/>
        <v>434.83099204278267</v>
      </c>
      <c r="N151" s="32">
        <f t="shared" si="40"/>
        <v>38967.386097034978</v>
      </c>
      <c r="O151" s="32">
        <f t="shared" si="40"/>
        <v>14162.081803998057</v>
      </c>
      <c r="P151" s="32">
        <f t="shared" si="40"/>
        <v>6356.6484238477715</v>
      </c>
      <c r="Q151" s="32">
        <f t="shared" si="40"/>
        <v>9234.1422357896408</v>
      </c>
    </row>
    <row r="153" spans="1:17" x14ac:dyDescent="0.35">
      <c r="C153" s="15" t="s">
        <v>1437</v>
      </c>
      <c r="D153" s="15" t="s">
        <v>1694</v>
      </c>
      <c r="G153" s="15">
        <f>G128+1</f>
        <v>2026</v>
      </c>
    </row>
    <row r="154" spans="1:17" x14ac:dyDescent="0.35">
      <c r="D154" s="24" t="s">
        <v>1599</v>
      </c>
      <c r="E154" s="24"/>
      <c r="F154" s="24"/>
      <c r="G154" s="18">
        <f>G129</f>
        <v>1.29</v>
      </c>
      <c r="H154" s="24" t="s">
        <v>1598</v>
      </c>
      <c r="I154" s="25">
        <f>AVERAGE(D163:D174)</f>
        <v>9.8725536114329007E-2</v>
      </c>
      <c r="J154" s="15" t="s">
        <v>1516</v>
      </c>
      <c r="K154" s="25">
        <f>I154+I156+I155</f>
        <v>0.14161074300721935</v>
      </c>
    </row>
    <row r="155" spans="1:17" x14ac:dyDescent="0.35">
      <c r="D155" s="24" t="s">
        <v>1600</v>
      </c>
      <c r="E155" s="24"/>
      <c r="F155" s="24"/>
      <c r="G155" s="18">
        <f>G130</f>
        <v>1.29</v>
      </c>
      <c r="H155" s="24" t="s">
        <v>1598</v>
      </c>
      <c r="I155" s="25">
        <f>AVERAGE(E163:E174)</f>
        <v>4.8565432704149722E-3</v>
      </c>
      <c r="K155" s="25"/>
    </row>
    <row r="156" spans="1:17" x14ac:dyDescent="0.35">
      <c r="D156" s="24" t="s">
        <v>1438</v>
      </c>
      <c r="E156" s="24"/>
      <c r="F156" s="135">
        <f>F131</f>
        <v>1.8420542564487734</v>
      </c>
      <c r="G156" s="18">
        <f>I156/$I$5</f>
        <v>1.2899999999999996</v>
      </c>
      <c r="H156" s="24" t="s">
        <v>1598</v>
      </c>
      <c r="I156" s="25">
        <f>AVERAGE(F163:F174)</f>
        <v>3.8028663622475388E-2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0.24033718965620854</v>
      </c>
      <c r="C160" s="18">
        <v>1</v>
      </c>
      <c r="D160" s="17">
        <f>$G$154*'Forecast inputs Tab10.1.5.1'!T5</f>
        <v>1.2604031179078299E-5</v>
      </c>
      <c r="E160" s="17">
        <f>$G$155*'Forecast inputs Tab10.1.5.1'!U5</f>
        <v>2.1611974796381896E-5</v>
      </c>
      <c r="F160" s="17">
        <f>$F$156*'Forecast inputs Tab10.1.5.1'!Y5</f>
        <v>3.0297365023308249E-4</v>
      </c>
      <c r="G160" s="28">
        <f t="shared" ref="G160:G174" si="42">N160*(D160/A160)*(1-EXP(-A160))</f>
        <v>8.093688686373221E-2</v>
      </c>
      <c r="H160" s="28">
        <f>G160*'Forecast inputs Tab10.1.5.1'!V5</f>
        <v>9.6108539483005812E-3</v>
      </c>
      <c r="I160" s="28">
        <f t="shared" ref="I160:I175" si="43">N160*(E160/A160)*(1-EXP(-A160))</f>
        <v>0.1387814687336015</v>
      </c>
      <c r="J160" s="28">
        <f>I160*'Forecast inputs Tab10.1.5.1'!W5</f>
        <v>1.6479950816144985E-2</v>
      </c>
      <c r="K160" s="28">
        <f t="shared" ref="K160:K175" si="44">H160+J160</f>
        <v>2.6090804764445565E-2</v>
      </c>
      <c r="L160" s="28">
        <f t="shared" si="41"/>
        <v>1.945547714314698</v>
      </c>
      <c r="M160" s="28">
        <f>L160*'Forecast inputs Tab10.1.5.1'!Z5</f>
        <v>0.15574556929063452</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0.24300865929485288</v>
      </c>
      <c r="C161" s="18">
        <v>2</v>
      </c>
      <c r="D161" s="17">
        <f>$G$154*'Forecast inputs Tab10.1.5.1'!T6</f>
        <v>4.209490183140303E-4</v>
      </c>
      <c r="E161" s="17">
        <f>$G$155*'Forecast inputs Tab10.1.5.1'!U6</f>
        <v>7.1547519764847574E-4</v>
      </c>
      <c r="F161" s="17">
        <f>$F$156*'Forecast inputs Tab10.1.5.1'!Y6</f>
        <v>1.8722350788903802E-3</v>
      </c>
      <c r="G161" s="28">
        <f t="shared" si="42"/>
        <v>2.1229152342328326</v>
      </c>
      <c r="H161" s="28">
        <f>G161*'Forecast inputs Tab10.1.5.1'!V6</f>
        <v>0.50542171601377572</v>
      </c>
      <c r="I161" s="28">
        <f t="shared" si="43"/>
        <v>3.6082592682769805</v>
      </c>
      <c r="J161" s="28">
        <f>I161*'Forecast inputs Tab10.1.5.1'!W6</f>
        <v>0.85967236612885034</v>
      </c>
      <c r="K161" s="28">
        <f t="shared" si="44"/>
        <v>1.3650940821426261</v>
      </c>
      <c r="L161" s="28">
        <f t="shared" si="41"/>
        <v>9.4419898802957327</v>
      </c>
      <c r="M161" s="28">
        <f>L161*'Forecast inputs Tab10.1.5.1'!Z6</f>
        <v>1.819669731720474</v>
      </c>
      <c r="N161" s="19">
        <f t="shared" ref="N161:N174" si="45">N135*EXP(-A135)</f>
        <v>5680.7245877784726</v>
      </c>
      <c r="O161" s="19">
        <f>N161*'Forecast inputs Tab10.1.5.1'!R6</f>
        <v>549.46013273844994</v>
      </c>
      <c r="P161" s="19">
        <f>N161*'Forecast inputs Tab10.1.5.1'!S6</f>
        <v>0</v>
      </c>
      <c r="Q161" s="19">
        <f>P161*'Forecast inputs Tab10.1.5.1'!R6</f>
        <v>0</v>
      </c>
    </row>
    <row r="162" spans="1:17" x14ac:dyDescent="0.35">
      <c r="A162" s="10">
        <f>D162+F162+E162+'Forecast inputs Tab10.1.5.1'!AA7</f>
        <v>0.25530696923356971</v>
      </c>
      <c r="C162" s="18">
        <v>3</v>
      </c>
      <c r="D162" s="17">
        <f>$G$154*'Forecast inputs Tab10.1.5.1'!T7</f>
        <v>3.5395792921263775E-3</v>
      </c>
      <c r="E162" s="17">
        <f>$G$155*'Forecast inputs Tab10.1.5.1'!U7</f>
        <v>5.5811342986083236E-3</v>
      </c>
      <c r="F162" s="17">
        <f>$F$156*'Forecast inputs Tab10.1.5.1'!Y7</f>
        <v>6.1862556428350342E-3</v>
      </c>
      <c r="G162" s="28">
        <f t="shared" si="42"/>
        <v>13.917387439248087</v>
      </c>
      <c r="H162" s="28">
        <f>G162*'Forecast inputs Tab10.1.5.1'!V7</f>
        <v>5.3622379365889143</v>
      </c>
      <c r="I162" s="28">
        <f t="shared" si="43"/>
        <v>21.944644256731866</v>
      </c>
      <c r="J162" s="28">
        <f>I162*'Forecast inputs Tab10.1.5.1'!W7</f>
        <v>8.4884542421795501</v>
      </c>
      <c r="K162" s="28">
        <f t="shared" si="44"/>
        <v>13.850692178768465</v>
      </c>
      <c r="L162" s="28">
        <f t="shared" si="41"/>
        <v>24.323940636416143</v>
      </c>
      <c r="M162" s="28">
        <f>L162*'Forecast inputs Tab10.1.5.1'!Z7</f>
        <v>8.3750976202276242</v>
      </c>
      <c r="N162" s="19">
        <f t="shared" si="45"/>
        <v>4455.1918927890647</v>
      </c>
      <c r="O162" s="19">
        <f>N162*'Forecast inputs Tab10.1.5.1'!R7</f>
        <v>936.16947243176617</v>
      </c>
      <c r="P162" s="19">
        <f>N162*'Forecast inputs Tab10.1.5.1'!S7</f>
        <v>0</v>
      </c>
      <c r="Q162" s="19">
        <f>P162*'Forecast inputs Tab10.1.5.1'!R7</f>
        <v>0</v>
      </c>
    </row>
    <row r="163" spans="1:17" x14ac:dyDescent="0.35">
      <c r="A163" s="10">
        <f>D163+F163+E163+'Forecast inputs Tab10.1.5.1'!AA8</f>
        <v>0.28612373548116576</v>
      </c>
      <c r="C163" s="18">
        <v>4</v>
      </c>
      <c r="D163" s="17">
        <f>$G$154*'Forecast inputs Tab10.1.5.1'!T8</f>
        <v>1.5496789513424807E-2</v>
      </c>
      <c r="E163" s="17">
        <f>$G$155*'Forecast inputs Tab10.1.5.1'!U8</f>
        <v>1.6626956127631678E-2</v>
      </c>
      <c r="F163" s="17">
        <f>$F$156*'Forecast inputs Tab10.1.5.1'!Y8</f>
        <v>1.3999989840109264E-2</v>
      </c>
      <c r="G163" s="28">
        <f t="shared" si="42"/>
        <v>46.513517213504713</v>
      </c>
      <c r="H163" s="28">
        <f>G163*'Forecast inputs Tab10.1.5.1'!V8</f>
        <v>26.62524238170521</v>
      </c>
      <c r="I163" s="28">
        <f t="shared" si="43"/>
        <v>49.905705267585219</v>
      </c>
      <c r="J163" s="28">
        <f>I163*'Forecast inputs Tab10.1.5.1'!W8</f>
        <v>28.056543764880701</v>
      </c>
      <c r="K163" s="28">
        <f t="shared" si="44"/>
        <v>54.681786146585907</v>
      </c>
      <c r="L163" s="28">
        <f t="shared" si="41"/>
        <v>42.020882315830079</v>
      </c>
      <c r="M163" s="28">
        <f>L163*'Forecast inputs Tab10.1.5.1'!Z8</f>
        <v>22.453606340169909</v>
      </c>
      <c r="N163" s="19">
        <f t="shared" si="45"/>
        <v>3451.3420808445449</v>
      </c>
      <c r="O163" s="19">
        <f>N163*'Forecast inputs Tab10.1.5.1'!R8</f>
        <v>1276.5030279949208</v>
      </c>
      <c r="P163" s="19">
        <f>N163*'Forecast inputs Tab10.1.5.1'!S8</f>
        <v>326.55600908118186</v>
      </c>
      <c r="Q163" s="19">
        <f>P163*'Forecast inputs Tab10.1.5.1'!R8</f>
        <v>120.77902585073868</v>
      </c>
    </row>
    <row r="164" spans="1:17" x14ac:dyDescent="0.35">
      <c r="A164" s="10">
        <f>D164+F164+E164+'Forecast inputs Tab10.1.5.1'!AA9</f>
        <v>0.33178901837037866</v>
      </c>
      <c r="C164" s="18">
        <v>5</v>
      </c>
      <c r="D164" s="17">
        <f>$G$154*'Forecast inputs Tab10.1.5.1'!T9</f>
        <v>4.7220629081161057E-2</v>
      </c>
      <c r="E164" s="17">
        <f>$G$155*'Forecast inputs Tab10.1.5.1'!U9</f>
        <v>2.0824246509920281E-2</v>
      </c>
      <c r="F164" s="17">
        <f>$F$156*'Forecast inputs Tab10.1.5.1'!Y9</f>
        <v>2.3744142779297317E-2</v>
      </c>
      <c r="G164" s="28">
        <f t="shared" si="42"/>
        <v>104.18398310321751</v>
      </c>
      <c r="H164" s="28">
        <f>G164*'Forecast inputs Tab10.1.5.1'!V9</f>
        <v>82.40100025420179</v>
      </c>
      <c r="I164" s="28">
        <f t="shared" si="43"/>
        <v>45.94502421384145</v>
      </c>
      <c r="J164" s="28">
        <f>I164*'Forecast inputs Tab10.1.5.1'!W9</f>
        <v>34.613401611157627</v>
      </c>
      <c r="K164" s="28">
        <f t="shared" si="44"/>
        <v>117.01440186535942</v>
      </c>
      <c r="L164" s="28">
        <f t="shared" si="41"/>
        <v>52.387259938170033</v>
      </c>
      <c r="M164" s="28">
        <f>L164*'Forecast inputs Tab10.1.5.1'!Z9</f>
        <v>39.538393854914879</v>
      </c>
      <c r="N164" s="19">
        <f t="shared" si="45"/>
        <v>2592.5434707217019</v>
      </c>
      <c r="O164" s="19">
        <f>N164*'Forecast inputs Tab10.1.5.1'!R9</f>
        <v>1481.4623005614437</v>
      </c>
      <c r="P164" s="19">
        <f>N164*'Forecast inputs Tab10.1.5.1'!S9</f>
        <v>777.67411750900703</v>
      </c>
      <c r="Q164" s="19">
        <f>P164*'Forecast inputs Tab10.1.5.1'!R9</f>
        <v>444.38787631640696</v>
      </c>
    </row>
    <row r="165" spans="1:17" x14ac:dyDescent="0.35">
      <c r="A165" s="10">
        <f>D165+F165+E165+'Forecast inputs Tab10.1.5.1'!AA10</f>
        <v>0.37383196196108526</v>
      </c>
      <c r="C165" s="18">
        <v>6</v>
      </c>
      <c r="D165" s="17">
        <f>$G$154*'Forecast inputs Tab10.1.5.1'!T10</f>
        <v>8.8239940626153784E-2</v>
      </c>
      <c r="E165" s="17">
        <f>$G$155*'Forecast inputs Tab10.1.5.1'!U10</f>
        <v>1.2963230743317898E-2</v>
      </c>
      <c r="F165" s="17">
        <f>$F$156*'Forecast inputs Tab10.1.5.1'!Y10</f>
        <v>3.2628790591613561E-2</v>
      </c>
      <c r="G165" s="28">
        <f t="shared" si="42"/>
        <v>136.97662569974355</v>
      </c>
      <c r="H165" s="28">
        <f>G165*'Forecast inputs Tab10.1.5.1'!V10</f>
        <v>137.45772273320327</v>
      </c>
      <c r="I165" s="28">
        <f t="shared" si="43"/>
        <v>20.123082504212039</v>
      </c>
      <c r="J165" s="28">
        <f>I165*'Forecast inputs Tab10.1.5.1'!W10</f>
        <v>19.488819721916151</v>
      </c>
      <c r="K165" s="28">
        <f t="shared" si="44"/>
        <v>156.94654245511941</v>
      </c>
      <c r="L165" s="28">
        <f t="shared" si="41"/>
        <v>50.65032460570432</v>
      </c>
      <c r="M165" s="28">
        <f>L165*'Forecast inputs Tab10.1.5.1'!Z10</f>
        <v>50.503995817918437</v>
      </c>
      <c r="N165" s="19">
        <f t="shared" si="45"/>
        <v>1860.5095661263183</v>
      </c>
      <c r="O165" s="19">
        <f>N165*'Forecast inputs Tab10.1.5.1'!R10</f>
        <v>1503.9261631921142</v>
      </c>
      <c r="P165" s="19">
        <f>N165*'Forecast inputs Tab10.1.5.1'!S10</f>
        <v>1078.9073202758593</v>
      </c>
      <c r="Q165" s="19">
        <f>P165*'Forecast inputs Tab10.1.5.1'!R10</f>
        <v>872.12502217910833</v>
      </c>
    </row>
    <row r="166" spans="1:17" x14ac:dyDescent="0.35">
      <c r="A166" s="10">
        <f>D166+F166+E166+'Forecast inputs Tab10.1.5.1'!AA11</f>
        <v>0.39609508740805199</v>
      </c>
      <c r="C166" s="18">
        <v>7</v>
      </c>
      <c r="D166" s="17">
        <f>$G$154*'Forecast inputs Tab10.1.5.1'!T11</f>
        <v>0.11203342499058117</v>
      </c>
      <c r="E166" s="17">
        <f>$G$155*'Forecast inputs Tab10.1.5.1'!U11</f>
        <v>5.2565055293382285E-3</v>
      </c>
      <c r="F166" s="17">
        <f>$F$156*'Forecast inputs Tab10.1.5.1'!Y11</f>
        <v>3.8805156888132637E-2</v>
      </c>
      <c r="G166" s="28">
        <f t="shared" si="42"/>
        <v>118.43601941594592</v>
      </c>
      <c r="H166" s="28">
        <f>G166*'Forecast inputs Tab10.1.5.1'!V11</f>
        <v>146.83833046656244</v>
      </c>
      <c r="I166" s="28">
        <f t="shared" si="43"/>
        <v>5.5569093865073667</v>
      </c>
      <c r="J166" s="28">
        <f>I166*'Forecast inputs Tab10.1.5.1'!W11</f>
        <v>6.7902858049886285</v>
      </c>
      <c r="K166" s="28">
        <f t="shared" si="44"/>
        <v>153.62861627155107</v>
      </c>
      <c r="L166" s="28">
        <f t="shared" si="41"/>
        <v>41.022831490049434</v>
      </c>
      <c r="M166" s="28">
        <f>L166*'Forecast inputs Tab10.1.5.1'!Z11</f>
        <v>51.521804753297786</v>
      </c>
      <c r="N166" s="19">
        <f t="shared" si="45"/>
        <v>1280.3001736390554</v>
      </c>
      <c r="O166" s="19">
        <f>N166*'Forecast inputs Tab10.1.5.1'!R11</f>
        <v>1374.146176366798</v>
      </c>
      <c r="P166" s="19">
        <f>N166*'Forecast inputs Tab10.1.5.1'!S11</f>
        <v>1020.9204003635527</v>
      </c>
      <c r="Q166" s="19">
        <f>P166*'Forecast inputs Tab10.1.5.1'!R11</f>
        <v>1095.7538657102011</v>
      </c>
    </row>
    <row r="167" spans="1:17" x14ac:dyDescent="0.35">
      <c r="A167" s="10">
        <f>D167+F167+E167+'Forecast inputs Tab10.1.5.1'!AA12</f>
        <v>0.40317802633585542</v>
      </c>
      <c r="C167" s="18">
        <v>8</v>
      </c>
      <c r="D167" s="17">
        <f>$G$154*'Forecast inputs Tab10.1.5.1'!T12</f>
        <v>0.11940269306042872</v>
      </c>
      <c r="E167" s="17">
        <f>$G$155*'Forecast inputs Tab10.1.5.1'!U12</f>
        <v>1.7520070263669157E-3</v>
      </c>
      <c r="F167" s="17">
        <f>$F$156*'Forecast inputs Tab10.1.5.1'!Y12</f>
        <v>4.2023326249059807E-2</v>
      </c>
      <c r="G167" s="28">
        <f t="shared" si="42"/>
        <v>84.723745201292402</v>
      </c>
      <c r="H167" s="28">
        <f>G167*'Forecast inputs Tab10.1.5.1'!V12</f>
        <v>128.07539251627526</v>
      </c>
      <c r="I167" s="28">
        <f t="shared" si="43"/>
        <v>1.2431595392715475</v>
      </c>
      <c r="J167" s="28">
        <f>I167*'Forecast inputs Tab10.1.5.1'!W12</f>
        <v>1.8726575899612217</v>
      </c>
      <c r="K167" s="28">
        <f t="shared" si="44"/>
        <v>129.94805010623648</v>
      </c>
      <c r="L167" s="28">
        <f t="shared" si="41"/>
        <v>29.818201703660488</v>
      </c>
      <c r="M167" s="28">
        <f>L167*'Forecast inputs Tab10.1.5.1'!Z12</f>
        <v>45.65673590259383</v>
      </c>
      <c r="N167" s="19">
        <f t="shared" si="45"/>
        <v>862.1890594212598</v>
      </c>
      <c r="O167" s="19">
        <f>N167*'Forecast inputs Tab10.1.5.1'!R12</f>
        <v>1171.7321755346804</v>
      </c>
      <c r="P167" s="19">
        <f>N167*'Forecast inputs Tab10.1.5.1'!S12</f>
        <v>787.73356353916904</v>
      </c>
      <c r="Q167" s="19">
        <f>P167*'Forecast inputs Tab10.1.5.1'!R12</f>
        <v>1070.5456675210014</v>
      </c>
    </row>
    <row r="168" spans="1:17" x14ac:dyDescent="0.35">
      <c r="A168" s="10">
        <f>D168+F168+E168+'Forecast inputs Tab10.1.5.1'!AA13</f>
        <v>0.40397179329402266</v>
      </c>
      <c r="C168" s="18">
        <v>9</v>
      </c>
      <c r="D168" s="17">
        <f>$G$154*'Forecast inputs Tab10.1.5.1'!T13</f>
        <v>0.12012465485291762</v>
      </c>
      <c r="E168" s="17">
        <f>$G$155*'Forecast inputs Tab10.1.5.1'!U13</f>
        <v>5.583686864900013E-4</v>
      </c>
      <c r="F168" s="17">
        <f>$F$156*'Forecast inputs Tab10.1.5.1'!Y13</f>
        <v>4.3288769754615056E-2</v>
      </c>
      <c r="G168" s="28">
        <f t="shared" si="42"/>
        <v>27.79023923358184</v>
      </c>
      <c r="H168" s="28">
        <f>G168*'Forecast inputs Tab10.1.5.1'!V13</f>
        <v>50.184561540640999</v>
      </c>
      <c r="I168" s="28">
        <f t="shared" si="43"/>
        <v>0.12917580822269564</v>
      </c>
      <c r="J168" s="28">
        <f>I168*'Forecast inputs Tab10.1.5.1'!W13</f>
        <v>0.23339843939518931</v>
      </c>
      <c r="K168" s="28">
        <f t="shared" si="44"/>
        <v>50.417959980036187</v>
      </c>
      <c r="L168" s="28">
        <f t="shared" si="41"/>
        <v>10.014640783619079</v>
      </c>
      <c r="M168" s="28">
        <f>L168*'Forecast inputs Tab10.1.5.1'!Z13</f>
        <v>18.255187952420041</v>
      </c>
      <c r="N168" s="19">
        <f t="shared" si="45"/>
        <v>281.2110739452699</v>
      </c>
      <c r="O168" s="19">
        <f>N168*'Forecast inputs Tab10.1.5.1'!R13</f>
        <v>466.45324468523756</v>
      </c>
      <c r="P168" s="19">
        <f>N168*'Forecast inputs Tab10.1.5.1'!S13</f>
        <v>271.21196068314043</v>
      </c>
      <c r="Q168" s="19">
        <f>P168*'Forecast inputs Tab10.1.5.1'!R13</f>
        <v>449.86741554394553</v>
      </c>
    </row>
    <row r="169" spans="1:17" x14ac:dyDescent="0.35">
      <c r="A169" s="10">
        <f>D169+F169+E169+'Forecast inputs Tab10.1.5.1'!AA14</f>
        <v>0.40265896837891668</v>
      </c>
      <c r="C169" s="18">
        <v>10</v>
      </c>
      <c r="D169" s="17">
        <f>$G$154*'Forecast inputs Tab10.1.5.1'!T14</f>
        <v>0.11880514041520414</v>
      </c>
      <c r="E169" s="17">
        <f>$G$155*'Forecast inputs Tab10.1.5.1'!U14</f>
        <v>1.8495468747530531E-4</v>
      </c>
      <c r="F169" s="17">
        <f>$F$156*'Forecast inputs Tab10.1.5.1'!Y14</f>
        <v>4.3668873276237238E-2</v>
      </c>
      <c r="G169" s="28">
        <f t="shared" si="42"/>
        <v>74.664011368171742</v>
      </c>
      <c r="H169" s="28">
        <f>G169*'Forecast inputs Tab10.1.5.1'!V14</f>
        <v>157.45516146753528</v>
      </c>
      <c r="I169" s="28">
        <f t="shared" si="43"/>
        <v>0.11623620695191379</v>
      </c>
      <c r="J169" s="28">
        <f>I169*'Forecast inputs Tab10.1.5.1'!W14</f>
        <v>0.24566153538988039</v>
      </c>
      <c r="K169" s="28">
        <f t="shared" si="44"/>
        <v>157.70082300292515</v>
      </c>
      <c r="L169" s="28">
        <f t="shared" si="41"/>
        <v>27.444041893619659</v>
      </c>
      <c r="M169" s="28">
        <f>L169*'Forecast inputs Tab10.1.5.1'!Z14</f>
        <v>58.344386423321772</v>
      </c>
      <c r="N169" s="19">
        <f t="shared" si="45"/>
        <v>763.45317919418449</v>
      </c>
      <c r="O169" s="19">
        <f>N169*'Forecast inputs Tab10.1.5.1'!R14</f>
        <v>1501.2237934402767</v>
      </c>
      <c r="P169" s="19">
        <f>N169*'Forecast inputs Tab10.1.5.1'!S14</f>
        <v>752.01124323594047</v>
      </c>
      <c r="Q169" s="19">
        <f>P169*'Forecast inputs Tab10.1.5.1'!R14</f>
        <v>1478.724828249424</v>
      </c>
    </row>
    <row r="170" spans="1:17" x14ac:dyDescent="0.35">
      <c r="A170" s="10">
        <f>D170+F170+E170+'Forecast inputs Tab10.1.5.1'!AA15</f>
        <v>0.40065918777067899</v>
      </c>
      <c r="C170" s="18">
        <v>11</v>
      </c>
      <c r="D170" s="17">
        <f>$G$154*'Forecast inputs Tab10.1.5.1'!T15</f>
        <v>0.11685748888413497</v>
      </c>
      <c r="E170" s="17">
        <f>$G$155*'Forecast inputs Tab10.1.5.1'!U15</f>
        <v>6.6326673842961764E-5</v>
      </c>
      <c r="F170" s="17">
        <f>$F$156*'Forecast inputs Tab10.1.5.1'!Y15</f>
        <v>4.3735372212701074E-2</v>
      </c>
      <c r="G170" s="28">
        <f t="shared" si="42"/>
        <v>12.896446092105448</v>
      </c>
      <c r="H170" s="28">
        <f>G170*'Forecast inputs Tab10.1.5.1'!V15</f>
        <v>31.118417868047679</v>
      </c>
      <c r="I170" s="28">
        <f t="shared" si="43"/>
        <v>7.3198421586187822E-3</v>
      </c>
      <c r="J170" s="28">
        <f>I170*'Forecast inputs Tab10.1.5.1'!W15</f>
        <v>1.7716480420253214E-2</v>
      </c>
      <c r="K170" s="28">
        <f t="shared" si="44"/>
        <v>31.136134348467934</v>
      </c>
      <c r="L170" s="28">
        <f t="shared" si="41"/>
        <v>4.826655744917697</v>
      </c>
      <c r="M170" s="28">
        <f>L170*'Forecast inputs Tab10.1.5.1'!Z15</f>
        <v>11.744170491976295</v>
      </c>
      <c r="N170" s="19">
        <f t="shared" si="45"/>
        <v>133.94131658399425</v>
      </c>
      <c r="O170" s="19">
        <f>N170*'Forecast inputs Tab10.1.5.1'!R15</f>
        <v>304.94285605361387</v>
      </c>
      <c r="P170" s="19">
        <f>N170*'Forecast inputs Tab10.1.5.1'!S15</f>
        <v>133.04766457212136</v>
      </c>
      <c r="Q170" s="19">
        <f>P170*'Forecast inputs Tab10.1.5.1'!R15</f>
        <v>302.90828745470299</v>
      </c>
    </row>
    <row r="171" spans="1:17" x14ac:dyDescent="0.35">
      <c r="A171" s="10">
        <f>D171+F171+E171+'Forecast inputs Tab10.1.5.1'!AA16</f>
        <v>0.3984591824899183</v>
      </c>
      <c r="C171" s="18">
        <v>12</v>
      </c>
      <c r="D171" s="17">
        <f>$G$154*'Forecast inputs Tab10.1.5.1'!T16</f>
        <v>0.11472819260161943</v>
      </c>
      <c r="E171" s="17">
        <f>$G$155*'Forecast inputs Tab10.1.5.1'!U16</f>
        <v>2.6166346669965432E-5</v>
      </c>
      <c r="F171" s="17">
        <f>$F$156*'Forecast inputs Tab10.1.5.1'!Y16</f>
        <v>4.3704823541628926E-2</v>
      </c>
      <c r="G171" s="28">
        <f t="shared" si="42"/>
        <v>46.554649498899892</v>
      </c>
      <c r="H171" s="28">
        <f>G171*'Forecast inputs Tab10.1.5.1'!V16</f>
        <v>126.32378140836106</v>
      </c>
      <c r="I171" s="28">
        <f t="shared" si="43"/>
        <v>1.0617835688538095E-2</v>
      </c>
      <c r="J171" s="28">
        <f>I171*'Forecast inputs Tab10.1.5.1'!W16</f>
        <v>2.891471827124174E-2</v>
      </c>
      <c r="K171" s="28">
        <f t="shared" si="44"/>
        <v>126.3526961266323</v>
      </c>
      <c r="L171" s="28">
        <f t="shared" si="41"/>
        <v>17.734636058086767</v>
      </c>
      <c r="M171" s="28">
        <f>L171*'Forecast inputs Tab10.1.5.1'!Z16</f>
        <v>48.567719615955255</v>
      </c>
      <c r="N171" s="19">
        <f t="shared" si="45"/>
        <v>491.98060171802751</v>
      </c>
      <c r="O171" s="19">
        <f>N171*'Forecast inputs Tab10.1.5.1'!R16</f>
        <v>1271.9420486517024</v>
      </c>
      <c r="P171" s="19">
        <f>N171*'Forecast inputs Tab10.1.5.1'!S16</f>
        <v>490.42017820318898</v>
      </c>
      <c r="Q171" s="19">
        <f>P171*'Forecast inputs Tab10.1.5.1'!R16</f>
        <v>1267.9078077176146</v>
      </c>
    </row>
    <row r="172" spans="1:17" x14ac:dyDescent="0.35">
      <c r="A172" s="10">
        <f>D172+F172+E172+'Forecast inputs Tab10.1.5.1'!AA17</f>
        <v>0.39625643490859153</v>
      </c>
      <c r="C172" s="18">
        <v>13</v>
      </c>
      <c r="D172" s="17">
        <f>$G$154*'Forecast inputs Tab10.1.5.1'!T17</f>
        <v>0.11259857809643788</v>
      </c>
      <c r="E172" s="17">
        <f>$G$155*'Forecast inputs Tab10.1.5.1'!U17</f>
        <v>1.1384552562066949E-5</v>
      </c>
      <c r="F172" s="17">
        <f>$F$156*'Forecast inputs Tab10.1.5.1'!Y17</f>
        <v>4.3646472259591569E-2</v>
      </c>
      <c r="G172" s="28">
        <f t="shared" si="42"/>
        <v>22.481362348825265</v>
      </c>
      <c r="H172" s="28">
        <f>G172*'Forecast inputs Tab10.1.5.1'!V17</f>
        <v>67.604233239972942</v>
      </c>
      <c r="I172" s="28">
        <f t="shared" si="43"/>
        <v>2.2730327119039428E-3</v>
      </c>
      <c r="J172" s="28">
        <f>I172*'Forecast inputs Tab10.1.5.1'!W17</f>
        <v>6.8618962367280123E-3</v>
      </c>
      <c r="K172" s="28">
        <f t="shared" si="44"/>
        <v>67.61109513620967</v>
      </c>
      <c r="L172" s="28">
        <f t="shared" si="41"/>
        <v>8.7144276127130791</v>
      </c>
      <c r="M172" s="28">
        <f>L172*'Forecast inputs Tab10.1.5.1'!Z17</f>
        <v>26.473733933213317</v>
      </c>
      <c r="N172" s="19">
        <f t="shared" si="45"/>
        <v>241.82325522897702</v>
      </c>
      <c r="O172" s="19">
        <f>N172*'Forecast inputs Tab10.1.5.1'!R17</f>
        <v>698.57660147291654</v>
      </c>
      <c r="P172" s="19">
        <f>N172*'Forecast inputs Tab10.1.5.1'!S17</f>
        <v>241.43232525417116</v>
      </c>
      <c r="Q172" s="19">
        <f>P172*'Forecast inputs Tab10.1.5.1'!R17</f>
        <v>697.44728687099712</v>
      </c>
    </row>
    <row r="173" spans="1:17" x14ac:dyDescent="0.35">
      <c r="A173" s="10">
        <f>D173+F173+E173+'Forecast inputs Tab10.1.5.1'!AA18</f>
        <v>0.39414239557138825</v>
      </c>
      <c r="C173" s="18">
        <v>14</v>
      </c>
      <c r="D173" s="17">
        <f>$G$154*'Forecast inputs Tab10.1.5.1'!T18</f>
        <v>0.11055552822073056</v>
      </c>
      <c r="E173" s="17">
        <f>$G$155*'Forecast inputs Tab10.1.5.1'!U18</f>
        <v>5.4924202072833396E-6</v>
      </c>
      <c r="F173" s="17">
        <f>$F$156*'Forecast inputs Tab10.1.5.1'!Y18</f>
        <v>4.358137493045041E-2</v>
      </c>
      <c r="G173" s="28">
        <f t="shared" si="42"/>
        <v>4.1962237257826454</v>
      </c>
      <c r="H173" s="28">
        <f>G173*'Forecast inputs Tab10.1.5.1'!V18</f>
        <v>13.812124333727217</v>
      </c>
      <c r="I173" s="28">
        <f t="shared" si="43"/>
        <v>2.0846921322428E-4</v>
      </c>
      <c r="J173" s="28">
        <f>I173*'Forecast inputs Tab10.1.5.1'!W18</f>
        <v>6.8892373122739995E-4</v>
      </c>
      <c r="K173" s="28">
        <f t="shared" si="44"/>
        <v>13.812813257458444</v>
      </c>
      <c r="L173" s="28">
        <f t="shared" si="41"/>
        <v>1.6541660324779055</v>
      </c>
      <c r="M173" s="28">
        <f>L173*'Forecast inputs Tab10.1.5.1'!Z18</f>
        <v>5.5056435141978364</v>
      </c>
      <c r="N173" s="19">
        <f t="shared" si="45"/>
        <v>45.925893577543874</v>
      </c>
      <c r="O173" s="19">
        <f>N173*'Forecast inputs Tab10.1.5.1'!R18</f>
        <v>146.23768958855098</v>
      </c>
      <c r="P173" s="19">
        <f>N173*'Forecast inputs Tab10.1.5.1'!S18</f>
        <v>45.885364918644832</v>
      </c>
      <c r="Q173" s="19">
        <f>P173*'Forecast inputs Tab10.1.5.1'!R18</f>
        <v>146.10863782759807</v>
      </c>
    </row>
    <row r="174" spans="1:17" x14ac:dyDescent="0.35">
      <c r="A174" s="10">
        <f>D174+F174+E174+'Forecast inputs Tab10.1.5.1'!AA19</f>
        <v>0.39216312411657883</v>
      </c>
      <c r="C174" s="18">
        <v>15</v>
      </c>
      <c r="D174" s="17">
        <f>$G$154*'Forecast inputs Tab10.1.5.1'!T19</f>
        <v>0.10864337302915386</v>
      </c>
      <c r="E174" s="17">
        <f>$G$155*'Forecast inputs Tab10.1.5.1'!U19</f>
        <v>2.8799411570848035E-6</v>
      </c>
      <c r="F174" s="17">
        <f>$F$156*'Forecast inputs Tab10.1.5.1'!Y19</f>
        <v>4.3516871146267865E-2</v>
      </c>
      <c r="G174" s="28">
        <f t="shared" si="42"/>
        <v>6.139455532321513</v>
      </c>
      <c r="H174" s="28">
        <f>G174*'Forecast inputs Tab10.1.5.1'!V19</f>
        <v>21.886881875983214</v>
      </c>
      <c r="I174" s="28">
        <f t="shared" si="43"/>
        <v>1.6274596578366582E-4</v>
      </c>
      <c r="J174" s="28">
        <f>I174*'Forecast inputs Tab10.1.5.1'!W19</f>
        <v>5.8262079274757662E-4</v>
      </c>
      <c r="K174" s="28">
        <f t="shared" si="44"/>
        <v>21.887464496775962</v>
      </c>
      <c r="L174" s="28">
        <f t="shared" si="41"/>
        <v>2.4591458076010126</v>
      </c>
      <c r="M174" s="28">
        <f>L174*'Forecast inputs Tab10.1.5.1'!Z19</f>
        <v>8.8722537934113905</v>
      </c>
      <c r="N174" s="19">
        <f t="shared" si="45"/>
        <v>68.313157355027329</v>
      </c>
      <c r="O174" s="19">
        <f>N174*'Forecast inputs Tab10.1.5.1'!R19</f>
        <v>237.0111331801202</v>
      </c>
      <c r="P174" s="19">
        <f>N174*'Forecast inputs Tab10.1.5.1'!S19</f>
        <v>68.278109618740629</v>
      </c>
      <c r="Q174" s="19">
        <f>P174*'Forecast inputs Tab10.1.5.1'!R19</f>
        <v>236.88953576002822</v>
      </c>
    </row>
    <row r="175" spans="1:17" x14ac:dyDescent="0.35">
      <c r="A175" s="10">
        <f>D175+F175+E175+'Forecast inputs Tab10.1.5.1'!AA20</f>
        <v>0.39033818346703397</v>
      </c>
      <c r="C175" s="23" t="s">
        <v>1435</v>
      </c>
      <c r="D175" s="17">
        <f>$G$154*'Forecast inputs Tab10.1.5.1'!T20</f>
        <v>0.10688142793131551</v>
      </c>
      <c r="E175" s="17">
        <f>$G$155*'Forecast inputs Tab10.1.5.1'!U20</f>
        <v>1.6493706737028763E-6</v>
      </c>
      <c r="F175" s="17">
        <f>$F$156*'Forecast inputs Tab10.1.5.1'!Y20</f>
        <v>4.3455106165044784E-2</v>
      </c>
      <c r="G175" s="28">
        <f>N175*(D175/A175)*(1-EXP(-A175))</f>
        <v>12.528334261498305</v>
      </c>
      <c r="H175" s="28">
        <f>G175*'Forecast inputs Tab10.1.5.1'!V20</f>
        <v>51.847508435577645</v>
      </c>
      <c r="I175" s="28">
        <f t="shared" si="43"/>
        <v>1.9333449712649207E-4</v>
      </c>
      <c r="J175" s="28">
        <f>I175*'Forecast inputs Tab10.1.5.1'!W20</f>
        <v>9.4149195627838214E-4</v>
      </c>
      <c r="K175" s="28">
        <f t="shared" si="44"/>
        <v>51.84844992753392</v>
      </c>
      <c r="L175" s="30">
        <f t="shared" si="41"/>
        <v>5.0936828403381158</v>
      </c>
      <c r="M175" s="28">
        <f>L175*'Forecast inputs Tab10.1.5.1'!Z20</f>
        <v>19.738530374594234</v>
      </c>
      <c r="N175" s="19">
        <f>N149*EXP(-A149)+N150*EXP(-A150)</f>
        <v>141.57883028416089</v>
      </c>
      <c r="O175" s="19">
        <f>N175*'Forecast inputs Tab10.1.5.1'!R20</f>
        <v>583.47535067563956</v>
      </c>
      <c r="P175" s="19">
        <f>N175*'Forecast inputs Tab10.1.5.1'!S20</f>
        <v>141.53419718751584</v>
      </c>
      <c r="Q175" s="19">
        <f>P175*'Forecast inputs Tab10.1.5.1'!R20</f>
        <v>583.2914085448532</v>
      </c>
    </row>
    <row r="176" spans="1:17" x14ac:dyDescent="0.35">
      <c r="A176" t="s">
        <v>1445</v>
      </c>
      <c r="C176" s="31" t="s">
        <v>1444</v>
      </c>
      <c r="D176" s="133">
        <f>AVERAGE(D163:D173)</f>
        <v>9.7823914576617668E-2</v>
      </c>
      <c r="E176" s="133">
        <f>AVERAGE(E163:E173)</f>
        <v>5.2977853912565985E-3</v>
      </c>
      <c r="F176" s="133">
        <f>AVERAGE(F163:F174)</f>
        <v>3.8028663622475388E-2</v>
      </c>
      <c r="G176" s="32">
        <f>SUM(G159:G175)</f>
        <v>714.20585225523553</v>
      </c>
      <c r="H176" s="32">
        <f t="shared" ref="H176" si="46">SUM(H159:H175)</f>
        <v>1047.5076290283448</v>
      </c>
      <c r="I176" s="32">
        <f>SUM(I159:I175)</f>
        <v>148.73175318056988</v>
      </c>
      <c r="J176" s="32">
        <f t="shared" ref="J176:Q176" si="47">SUM(J159:J175)</f>
        <v>100.72108115822242</v>
      </c>
      <c r="K176" s="32">
        <f t="shared" si="47"/>
        <v>1148.2287101865672</v>
      </c>
      <c r="L176" s="32">
        <f t="shared" si="47"/>
        <v>329.55237505781423</v>
      </c>
      <c r="M176" s="32">
        <f t="shared" si="47"/>
        <v>417.52667568922379</v>
      </c>
      <c r="N176" s="32">
        <f t="shared" si="47"/>
        <v>38758.649584439059</v>
      </c>
      <c r="O176" s="32">
        <f t="shared" si="47"/>
        <v>13704.601889031686</v>
      </c>
      <c r="P176" s="32">
        <f t="shared" si="47"/>
        <v>6135.6124544422328</v>
      </c>
      <c r="Q176" s="32">
        <f t="shared" si="47"/>
        <v>8766.7366655466212</v>
      </c>
    </row>
    <row r="178" spans="1:17" x14ac:dyDescent="0.35">
      <c r="C178" s="15" t="s">
        <v>1437</v>
      </c>
      <c r="D178" s="15" t="s">
        <v>1695</v>
      </c>
      <c r="G178" s="15">
        <f>G153+1</f>
        <v>2027</v>
      </c>
    </row>
    <row r="179" spans="1:17" x14ac:dyDescent="0.35">
      <c r="D179" s="24" t="s">
        <v>1599</v>
      </c>
      <c r="E179" s="24"/>
      <c r="F179" s="24"/>
      <c r="G179" s="18">
        <f>G154</f>
        <v>1.29</v>
      </c>
      <c r="H179" s="24" t="s">
        <v>1598</v>
      </c>
      <c r="I179" s="25">
        <f>AVERAGE(D188:D199)</f>
        <v>9.8725536114329007E-2</v>
      </c>
      <c r="J179" s="15" t="s">
        <v>1516</v>
      </c>
      <c r="K179" s="25">
        <f>I179+I181+I180</f>
        <v>0.14161074300721935</v>
      </c>
    </row>
    <row r="180" spans="1:17" x14ac:dyDescent="0.35">
      <c r="D180" s="24" t="s">
        <v>1600</v>
      </c>
      <c r="E180" s="24"/>
      <c r="F180" s="24"/>
      <c r="G180" s="18">
        <f>G155</f>
        <v>1.29</v>
      </c>
      <c r="H180" s="24" t="s">
        <v>1598</v>
      </c>
      <c r="I180" s="25">
        <f>AVERAGE(E188:E199)</f>
        <v>4.8565432704149722E-3</v>
      </c>
      <c r="K180" s="25"/>
    </row>
    <row r="181" spans="1:17" x14ac:dyDescent="0.35">
      <c r="D181" s="24" t="s">
        <v>1438</v>
      </c>
      <c r="E181" s="24"/>
      <c r="F181" s="18">
        <f>F156</f>
        <v>1.8420542564487734</v>
      </c>
      <c r="G181" s="18">
        <f>I181/$I$5</f>
        <v>1.2899999999999996</v>
      </c>
      <c r="H181" s="24" t="s">
        <v>1598</v>
      </c>
      <c r="I181" s="25">
        <f>AVERAGE(F188:F199)</f>
        <v>3.8028663622475388E-2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0.24033718965620854</v>
      </c>
      <c r="C185" s="18">
        <v>1</v>
      </c>
      <c r="D185" s="17">
        <f>$G$179*'Forecast inputs Tab10.1.5.1'!T5</f>
        <v>1.2604031179078299E-5</v>
      </c>
      <c r="E185" s="17">
        <f>$G$180*'Forecast inputs Tab10.1.5.1'!U5</f>
        <v>2.1611974796381896E-5</v>
      </c>
      <c r="F185" s="17">
        <f>$F$181*'Forecast inputs Tab10.1.5.1'!Y5</f>
        <v>3.0297365023308249E-4</v>
      </c>
      <c r="G185" s="28">
        <f t="shared" ref="G185:G199" si="49">N185*(D185/A185)*(1-EXP(-A185))</f>
        <v>8.093688686373221E-2</v>
      </c>
      <c r="H185" s="28">
        <f>G185*'Forecast inputs Tab10.1.5.1'!V5</f>
        <v>9.6108539483005812E-3</v>
      </c>
      <c r="I185" s="28">
        <f t="shared" ref="I185:I200" si="50">N185*(E185/A185)*(1-EXP(-A185))</f>
        <v>0.1387814687336015</v>
      </c>
      <c r="J185" s="28">
        <f>I185*'Forecast inputs Tab10.1.5.1'!W5</f>
        <v>1.6479950816144985E-2</v>
      </c>
      <c r="K185" s="28">
        <f t="shared" ref="K185:K200" si="51">H185+J185</f>
        <v>2.6090804764445565E-2</v>
      </c>
      <c r="L185" s="28">
        <f t="shared" si="48"/>
        <v>1.945547714314698</v>
      </c>
      <c r="M185" s="28">
        <f>L185*'Forecast inputs Tab10.1.5.1'!Z5</f>
        <v>0.15574556929063452</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0.24300865929485288</v>
      </c>
      <c r="C186" s="18">
        <v>2</v>
      </c>
      <c r="D186" s="17">
        <f>$G$179*'Forecast inputs Tab10.1.5.1'!T6</f>
        <v>4.209490183140303E-4</v>
      </c>
      <c r="E186" s="17">
        <f>$G$180*'Forecast inputs Tab10.1.5.1'!U6</f>
        <v>7.1547519764847574E-4</v>
      </c>
      <c r="F186" s="17">
        <f>$F$181*'Forecast inputs Tab10.1.5.1'!Y6</f>
        <v>1.8722350788903802E-3</v>
      </c>
      <c r="G186" s="28">
        <f t="shared" si="49"/>
        <v>2.1229152342328326</v>
      </c>
      <c r="H186" s="28">
        <f>G186*'Forecast inputs Tab10.1.5.1'!V6</f>
        <v>0.50542171601377572</v>
      </c>
      <c r="I186" s="28">
        <f t="shared" si="50"/>
        <v>3.6082592682769805</v>
      </c>
      <c r="J186" s="28">
        <f>I186*'Forecast inputs Tab10.1.5.1'!W6</f>
        <v>0.85967236612885034</v>
      </c>
      <c r="K186" s="28">
        <f t="shared" si="51"/>
        <v>1.3650940821426261</v>
      </c>
      <c r="L186" s="28">
        <f t="shared" si="48"/>
        <v>9.4419898802957327</v>
      </c>
      <c r="M186" s="28">
        <f>L186*'Forecast inputs Tab10.1.5.1'!Z6</f>
        <v>1.819669731720474</v>
      </c>
      <c r="N186" s="19">
        <f t="shared" ref="N186:N199" si="52">N160*EXP(-A160)</f>
        <v>5680.7245877784726</v>
      </c>
      <c r="O186" s="19">
        <f>N186*'Forecast inputs Tab10.1.5.1'!R6</f>
        <v>549.46013273844994</v>
      </c>
      <c r="P186" s="19">
        <f>N186*'Forecast inputs Tab10.1.5.1'!S6</f>
        <v>0</v>
      </c>
      <c r="Q186" s="19">
        <f>P186*'Forecast inputs Tab10.1.5.1'!R6</f>
        <v>0</v>
      </c>
    </row>
    <row r="187" spans="1:17" x14ac:dyDescent="0.35">
      <c r="A187" s="10">
        <f>D187+F187+E187+'Forecast inputs Tab10.1.5.1'!AA7</f>
        <v>0.25530696923356971</v>
      </c>
      <c r="C187" s="18">
        <v>3</v>
      </c>
      <c r="D187" s="17">
        <f>$G$179*'Forecast inputs Tab10.1.5.1'!T7</f>
        <v>3.5395792921263775E-3</v>
      </c>
      <c r="E187" s="17">
        <f>$G$180*'Forecast inputs Tab10.1.5.1'!U7</f>
        <v>5.5811342986083236E-3</v>
      </c>
      <c r="F187" s="17">
        <f>$F$181*'Forecast inputs Tab10.1.5.1'!Y7</f>
        <v>6.1862556428350342E-3</v>
      </c>
      <c r="G187" s="28">
        <f t="shared" si="49"/>
        <v>13.917387439248087</v>
      </c>
      <c r="H187" s="28">
        <f>G187*'Forecast inputs Tab10.1.5.1'!V7</f>
        <v>5.3622379365889143</v>
      </c>
      <c r="I187" s="28">
        <f t="shared" si="50"/>
        <v>21.944644256731866</v>
      </c>
      <c r="J187" s="28">
        <f>I187*'Forecast inputs Tab10.1.5.1'!W7</f>
        <v>8.4884542421795501</v>
      </c>
      <c r="K187" s="28">
        <f t="shared" si="51"/>
        <v>13.850692178768465</v>
      </c>
      <c r="L187" s="28">
        <f t="shared" si="48"/>
        <v>24.323940636416143</v>
      </c>
      <c r="M187" s="28">
        <f>L187*'Forecast inputs Tab10.1.5.1'!Z7</f>
        <v>8.3750976202276242</v>
      </c>
      <c r="N187" s="19">
        <f t="shared" si="52"/>
        <v>4455.1918927890647</v>
      </c>
      <c r="O187" s="19">
        <f>N187*'Forecast inputs Tab10.1.5.1'!R7</f>
        <v>936.16947243176617</v>
      </c>
      <c r="P187" s="19">
        <f>N187*'Forecast inputs Tab10.1.5.1'!S7</f>
        <v>0</v>
      </c>
      <c r="Q187" s="19">
        <f>P187*'Forecast inputs Tab10.1.5.1'!R7</f>
        <v>0</v>
      </c>
    </row>
    <row r="188" spans="1:17" x14ac:dyDescent="0.35">
      <c r="A188" s="10">
        <f>D188+F188+E188+'Forecast inputs Tab10.1.5.1'!AA8</f>
        <v>0.28612373548116576</v>
      </c>
      <c r="C188" s="18">
        <v>4</v>
      </c>
      <c r="D188" s="17">
        <f>$G$179*'Forecast inputs Tab10.1.5.1'!T8</f>
        <v>1.5496789513424807E-2</v>
      </c>
      <c r="E188" s="17">
        <f>$G$180*'Forecast inputs Tab10.1.5.1'!U8</f>
        <v>1.6626956127631678E-2</v>
      </c>
      <c r="F188" s="17">
        <f>$F$181*'Forecast inputs Tab10.1.5.1'!Y8</f>
        <v>1.3999989840109264E-2</v>
      </c>
      <c r="G188" s="28">
        <f t="shared" si="49"/>
        <v>46.513517213504713</v>
      </c>
      <c r="H188" s="28">
        <f>G188*'Forecast inputs Tab10.1.5.1'!V8</f>
        <v>26.62524238170521</v>
      </c>
      <c r="I188" s="28">
        <f t="shared" si="50"/>
        <v>49.905705267585219</v>
      </c>
      <c r="J188" s="28">
        <f>I188*'Forecast inputs Tab10.1.5.1'!W8</f>
        <v>28.056543764880701</v>
      </c>
      <c r="K188" s="28">
        <f t="shared" si="51"/>
        <v>54.681786146585907</v>
      </c>
      <c r="L188" s="28">
        <f t="shared" si="48"/>
        <v>42.020882315830079</v>
      </c>
      <c r="M188" s="28">
        <f>L188*'Forecast inputs Tab10.1.5.1'!Z8</f>
        <v>22.453606340169909</v>
      </c>
      <c r="N188" s="19">
        <f t="shared" si="52"/>
        <v>3451.3420808445449</v>
      </c>
      <c r="O188" s="19">
        <f>N188*'Forecast inputs Tab10.1.5.1'!R8</f>
        <v>1276.5030279949208</v>
      </c>
      <c r="P188" s="19">
        <f>N188*'Forecast inputs Tab10.1.5.1'!S8</f>
        <v>326.55600908118186</v>
      </c>
      <c r="Q188" s="19">
        <f>P188*'Forecast inputs Tab10.1.5.1'!R8</f>
        <v>120.77902585073868</v>
      </c>
    </row>
    <row r="189" spans="1:17" x14ac:dyDescent="0.35">
      <c r="A189" s="10">
        <f>D189+F189+E189+'Forecast inputs Tab10.1.5.1'!AA9</f>
        <v>0.33178901837037866</v>
      </c>
      <c r="C189" s="18">
        <v>5</v>
      </c>
      <c r="D189" s="17">
        <f>$G$179*'Forecast inputs Tab10.1.5.1'!T9</f>
        <v>4.7220629081161057E-2</v>
      </c>
      <c r="E189" s="17">
        <f>$G$180*'Forecast inputs Tab10.1.5.1'!U9</f>
        <v>2.0824246509920281E-2</v>
      </c>
      <c r="F189" s="17">
        <f>$F$181*'Forecast inputs Tab10.1.5.1'!Y9</f>
        <v>2.3744142779297317E-2</v>
      </c>
      <c r="G189" s="28">
        <f t="shared" si="49"/>
        <v>104.18398310321751</v>
      </c>
      <c r="H189" s="28">
        <f>G189*'Forecast inputs Tab10.1.5.1'!V9</f>
        <v>82.40100025420179</v>
      </c>
      <c r="I189" s="28">
        <f t="shared" si="50"/>
        <v>45.94502421384145</v>
      </c>
      <c r="J189" s="28">
        <f>I189*'Forecast inputs Tab10.1.5.1'!W9</f>
        <v>34.613401611157627</v>
      </c>
      <c r="K189" s="28">
        <f t="shared" si="51"/>
        <v>117.01440186535942</v>
      </c>
      <c r="L189" s="28">
        <f t="shared" si="48"/>
        <v>52.387259938170033</v>
      </c>
      <c r="M189" s="28">
        <f>L189*'Forecast inputs Tab10.1.5.1'!Z9</f>
        <v>39.538393854914879</v>
      </c>
      <c r="N189" s="19">
        <f t="shared" si="52"/>
        <v>2592.5434707217019</v>
      </c>
      <c r="O189" s="19">
        <f>N189*'Forecast inputs Tab10.1.5.1'!R9</f>
        <v>1481.4623005614437</v>
      </c>
      <c r="P189" s="19">
        <f>N189*'Forecast inputs Tab10.1.5.1'!S9</f>
        <v>777.67411750900703</v>
      </c>
      <c r="Q189" s="19">
        <f>P189*'Forecast inputs Tab10.1.5.1'!R9</f>
        <v>444.38787631640696</v>
      </c>
    </row>
    <row r="190" spans="1:17" x14ac:dyDescent="0.35">
      <c r="A190" s="10">
        <f>D190+F190+E190+'Forecast inputs Tab10.1.5.1'!AA10</f>
        <v>0.37383196196108526</v>
      </c>
      <c r="C190" s="18">
        <v>6</v>
      </c>
      <c r="D190" s="17">
        <f>$G$179*'Forecast inputs Tab10.1.5.1'!T10</f>
        <v>8.8239940626153784E-2</v>
      </c>
      <c r="E190" s="17">
        <f>$G$180*'Forecast inputs Tab10.1.5.1'!U10</f>
        <v>1.2963230743317898E-2</v>
      </c>
      <c r="F190" s="17">
        <f>$F$181*'Forecast inputs Tab10.1.5.1'!Y10</f>
        <v>3.2628790591613561E-2</v>
      </c>
      <c r="G190" s="28">
        <f t="shared" si="49"/>
        <v>136.97662569974355</v>
      </c>
      <c r="H190" s="28">
        <f>G190*'Forecast inputs Tab10.1.5.1'!V10</f>
        <v>137.45772273320327</v>
      </c>
      <c r="I190" s="28">
        <f t="shared" si="50"/>
        <v>20.123082504212039</v>
      </c>
      <c r="J190" s="28">
        <f>I190*'Forecast inputs Tab10.1.5.1'!W10</f>
        <v>19.488819721916151</v>
      </c>
      <c r="K190" s="28">
        <f t="shared" si="51"/>
        <v>156.94654245511941</v>
      </c>
      <c r="L190" s="28">
        <f t="shared" si="48"/>
        <v>50.65032460570432</v>
      </c>
      <c r="M190" s="28">
        <f>L190*'Forecast inputs Tab10.1.5.1'!Z10</f>
        <v>50.503995817918437</v>
      </c>
      <c r="N190" s="19">
        <f t="shared" si="52"/>
        <v>1860.5095661263183</v>
      </c>
      <c r="O190" s="19">
        <f>N190*'Forecast inputs Tab10.1.5.1'!R10</f>
        <v>1503.9261631921142</v>
      </c>
      <c r="P190" s="19">
        <f>N190*'Forecast inputs Tab10.1.5.1'!S10</f>
        <v>1078.9073202758593</v>
      </c>
      <c r="Q190" s="19">
        <f>P190*'Forecast inputs Tab10.1.5.1'!R10</f>
        <v>872.12502217910833</v>
      </c>
    </row>
    <row r="191" spans="1:17" x14ac:dyDescent="0.35">
      <c r="A191" s="10">
        <f>D191+F191+E191+'Forecast inputs Tab10.1.5.1'!AA11</f>
        <v>0.39609508740805199</v>
      </c>
      <c r="C191" s="18">
        <v>7</v>
      </c>
      <c r="D191" s="17">
        <f>$G$179*'Forecast inputs Tab10.1.5.1'!T11</f>
        <v>0.11203342499058117</v>
      </c>
      <c r="E191" s="17">
        <f>$G$180*'Forecast inputs Tab10.1.5.1'!U11</f>
        <v>5.2565055293382285E-3</v>
      </c>
      <c r="F191" s="17">
        <f>$F$181*'Forecast inputs Tab10.1.5.1'!Y11</f>
        <v>3.8805156888132637E-2</v>
      </c>
      <c r="G191" s="28">
        <f t="shared" si="49"/>
        <v>118.42700528953301</v>
      </c>
      <c r="H191" s="28">
        <f>G191*'Forecast inputs Tab10.1.5.1'!V11</f>
        <v>146.82715464961407</v>
      </c>
      <c r="I191" s="28">
        <f t="shared" si="50"/>
        <v>5.5564864519649699</v>
      </c>
      <c r="J191" s="28">
        <f>I191*'Forecast inputs Tab10.1.5.1'!W11</f>
        <v>6.7897689985734209</v>
      </c>
      <c r="K191" s="28">
        <f t="shared" si="51"/>
        <v>153.61692364818748</v>
      </c>
      <c r="L191" s="28">
        <f t="shared" si="48"/>
        <v>41.019709255861812</v>
      </c>
      <c r="M191" s="28">
        <f>L191*'Forecast inputs Tab10.1.5.1'!Z11</f>
        <v>51.517883445714524</v>
      </c>
      <c r="N191" s="19">
        <f t="shared" si="52"/>
        <v>1280.2027304147005</v>
      </c>
      <c r="O191" s="19">
        <f>N191*'Forecast inputs Tab10.1.5.1'!R11</f>
        <v>1374.0415905540979</v>
      </c>
      <c r="P191" s="19">
        <f>N191*'Forecast inputs Tab10.1.5.1'!S11</f>
        <v>1020.8426984482758</v>
      </c>
      <c r="Q191" s="19">
        <f>P191*'Forecast inputs Tab10.1.5.1'!R11</f>
        <v>1095.6704682445343</v>
      </c>
    </row>
    <row r="192" spans="1:17" x14ac:dyDescent="0.35">
      <c r="A192" s="10">
        <f>D192+F192+E192+'Forecast inputs Tab10.1.5.1'!AA12</f>
        <v>0.40317802633585542</v>
      </c>
      <c r="C192" s="18">
        <v>8</v>
      </c>
      <c r="D192" s="17">
        <f>$G$179*'Forecast inputs Tab10.1.5.1'!T12</f>
        <v>0.11940269306042872</v>
      </c>
      <c r="E192" s="17">
        <f>$G$180*'Forecast inputs Tab10.1.5.1'!U12</f>
        <v>1.7520070263669157E-3</v>
      </c>
      <c r="F192" s="17">
        <f>$F$181*'Forecast inputs Tab10.1.5.1'!Y12</f>
        <v>4.2023326249059807E-2</v>
      </c>
      <c r="G192" s="28">
        <f t="shared" si="49"/>
        <v>84.662781263432393</v>
      </c>
      <c r="H192" s="28">
        <f>G192*'Forecast inputs Tab10.1.5.1'!V12</f>
        <v>127.98323440579267</v>
      </c>
      <c r="I192" s="28">
        <f t="shared" si="50"/>
        <v>1.2422650096361758</v>
      </c>
      <c r="J192" s="28">
        <f>I192*'Forecast inputs Tab10.1.5.1'!W12</f>
        <v>1.8713100978186561</v>
      </c>
      <c r="K192" s="28">
        <f t="shared" si="51"/>
        <v>129.85454450361132</v>
      </c>
      <c r="L192" s="28">
        <f t="shared" si="48"/>
        <v>29.796745676292478</v>
      </c>
      <c r="M192" s="28">
        <f>L192*'Forecast inputs Tab10.1.5.1'!Z12</f>
        <v>45.623883077168749</v>
      </c>
      <c r="N192" s="19">
        <f t="shared" si="52"/>
        <v>861.56866144289779</v>
      </c>
      <c r="O192" s="19">
        <f>N192*'Forecast inputs Tab10.1.5.1'!R12</f>
        <v>1170.889042274127</v>
      </c>
      <c r="P192" s="19">
        <f>N192*'Forecast inputs Tab10.1.5.1'!S12</f>
        <v>787.16674086267199</v>
      </c>
      <c r="Q192" s="19">
        <f>P192*'Forecast inputs Tab10.1.5.1'!R12</f>
        <v>1069.7753441671885</v>
      </c>
    </row>
    <row r="193" spans="1:17" x14ac:dyDescent="0.35">
      <c r="A193" s="10">
        <f>D193+F193+E193+'Forecast inputs Tab10.1.5.1'!AA13</f>
        <v>0.40397179329402266</v>
      </c>
      <c r="C193" s="18">
        <v>9</v>
      </c>
      <c r="D193" s="17">
        <f>$G$179*'Forecast inputs Tab10.1.5.1'!T13</f>
        <v>0.12012465485291762</v>
      </c>
      <c r="E193" s="17">
        <f>$G$180*'Forecast inputs Tab10.1.5.1'!U13</f>
        <v>5.583686864900013E-4</v>
      </c>
      <c r="F193" s="17">
        <f>$F$181*'Forecast inputs Tab10.1.5.1'!Y13</f>
        <v>4.3288769754615056E-2</v>
      </c>
      <c r="G193" s="28">
        <f t="shared" si="49"/>
        <v>56.933041050672792</v>
      </c>
      <c r="H193" s="28">
        <f>G193*'Forecast inputs Tab10.1.5.1'!V13</f>
        <v>102.81162671139316</v>
      </c>
      <c r="I193" s="28">
        <f t="shared" si="50"/>
        <v>0.26463865713719781</v>
      </c>
      <c r="J193" s="28">
        <f>I193*'Forecast inputs Tab10.1.5.1'!W13</f>
        <v>0.47815647859525817</v>
      </c>
      <c r="K193" s="28">
        <f t="shared" si="51"/>
        <v>103.28978318998841</v>
      </c>
      <c r="L193" s="28">
        <f t="shared" si="48"/>
        <v>20.51669832883405</v>
      </c>
      <c r="M193" s="28">
        <f>L193*'Forecast inputs Tab10.1.5.1'!Z13</f>
        <v>37.398863548715156</v>
      </c>
      <c r="N193" s="19">
        <f t="shared" si="52"/>
        <v>576.10880864541241</v>
      </c>
      <c r="O193" s="19">
        <f>N193*'Forecast inputs Tab10.1.5.1'!R13</f>
        <v>955.60896416440494</v>
      </c>
      <c r="P193" s="19">
        <f>N193*'Forecast inputs Tab10.1.5.1'!S13</f>
        <v>555.62392109053224</v>
      </c>
      <c r="Q193" s="19">
        <f>P193*'Forecast inputs Tab10.1.5.1'!R13</f>
        <v>921.6300666304985</v>
      </c>
    </row>
    <row r="194" spans="1:17" x14ac:dyDescent="0.35">
      <c r="A194" s="10">
        <f>D194+F194+E194+'Forecast inputs Tab10.1.5.1'!AA14</f>
        <v>0.40265896837891668</v>
      </c>
      <c r="C194" s="18">
        <v>10</v>
      </c>
      <c r="D194" s="17">
        <f>$G$179*'Forecast inputs Tab10.1.5.1'!T14</f>
        <v>0.11880514041520414</v>
      </c>
      <c r="E194" s="17">
        <f>$G$180*'Forecast inputs Tab10.1.5.1'!U14</f>
        <v>1.8495468747530531E-4</v>
      </c>
      <c r="F194" s="17">
        <f>$F$181*'Forecast inputs Tab10.1.5.1'!Y14</f>
        <v>4.3668873276237238E-2</v>
      </c>
      <c r="G194" s="28">
        <f t="shared" si="49"/>
        <v>18.361941917924515</v>
      </c>
      <c r="H194" s="28">
        <f>G194*'Forecast inputs Tab10.1.5.1'!V14</f>
        <v>38.722571645498014</v>
      </c>
      <c r="I194" s="28">
        <f t="shared" si="50"/>
        <v>2.8585692647645877E-2</v>
      </c>
      <c r="J194" s="28">
        <f>I194*'Forecast inputs Tab10.1.5.1'!W14</f>
        <v>6.0414954429036279E-2</v>
      </c>
      <c r="K194" s="28">
        <f t="shared" si="51"/>
        <v>38.78298659992705</v>
      </c>
      <c r="L194" s="28">
        <f t="shared" si="48"/>
        <v>6.7492476496989831</v>
      </c>
      <c r="M194" s="28">
        <f>L194*'Forecast inputs Tab10.1.5.1'!Z14</f>
        <v>14.348495548401056</v>
      </c>
      <c r="N194" s="19">
        <f t="shared" si="52"/>
        <v>187.75421620856449</v>
      </c>
      <c r="O194" s="19">
        <f>N194*'Forecast inputs Tab10.1.5.1'!R14</f>
        <v>369.19238058387288</v>
      </c>
      <c r="P194" s="19">
        <f>N194*'Forecast inputs Tab10.1.5.1'!S14</f>
        <v>184.94032823705041</v>
      </c>
      <c r="Q194" s="19">
        <f>P194*'Forecast inputs Tab10.1.5.1'!R14</f>
        <v>363.65926383220648</v>
      </c>
    </row>
    <row r="195" spans="1:17" x14ac:dyDescent="0.35">
      <c r="A195" s="10">
        <f>D195+F195+E195+'Forecast inputs Tab10.1.5.1'!AA15</f>
        <v>0.40065918777067899</v>
      </c>
      <c r="C195" s="18">
        <v>11</v>
      </c>
      <c r="D195" s="17">
        <f>$G$179*'Forecast inputs Tab10.1.5.1'!T15</f>
        <v>0.11685748888413497</v>
      </c>
      <c r="E195" s="17">
        <f>$G$180*'Forecast inputs Tab10.1.5.1'!U15</f>
        <v>6.6326673842961764E-5</v>
      </c>
      <c r="F195" s="17">
        <f>$F$181*'Forecast inputs Tab10.1.5.1'!Y15</f>
        <v>4.3735372212701074E-2</v>
      </c>
      <c r="G195" s="28">
        <f t="shared" si="49"/>
        <v>49.143413971804023</v>
      </c>
      <c r="H195" s="28">
        <f>G195*'Forecast inputs Tab10.1.5.1'!V15</f>
        <v>118.58036551427831</v>
      </c>
      <c r="I195" s="28">
        <f t="shared" si="50"/>
        <v>2.7893113408155912E-2</v>
      </c>
      <c r="J195" s="28">
        <f>I195*'Forecast inputs Tab10.1.5.1'!W15</f>
        <v>6.7510717696779354E-2</v>
      </c>
      <c r="K195" s="28">
        <f t="shared" si="51"/>
        <v>118.64787623197509</v>
      </c>
      <c r="L195" s="28">
        <f t="shared" si="48"/>
        <v>18.392535406872852</v>
      </c>
      <c r="M195" s="28">
        <f>L195*'Forecast inputs Tab10.1.5.1'!Z15</f>
        <v>44.752533226648964</v>
      </c>
      <c r="N195" s="19">
        <f t="shared" si="52"/>
        <v>510.39902945394084</v>
      </c>
      <c r="O195" s="19">
        <f>N195*'Forecast inputs Tab10.1.5.1'!R15</f>
        <v>1162.0203663674924</v>
      </c>
      <c r="P195" s="19">
        <f>N195*'Forecast inputs Tab10.1.5.1'!S15</f>
        <v>506.99366409572104</v>
      </c>
      <c r="Q195" s="19">
        <f>P195*'Forecast inputs Tab10.1.5.1'!R15</f>
        <v>1154.2674051100871</v>
      </c>
    </row>
    <row r="196" spans="1:17" x14ac:dyDescent="0.35">
      <c r="A196" s="10">
        <f>D196+F196+E196+'Forecast inputs Tab10.1.5.1'!AA16</f>
        <v>0.3984591824899183</v>
      </c>
      <c r="C196" s="18">
        <v>12</v>
      </c>
      <c r="D196" s="17">
        <f>$G$179*'Forecast inputs Tab10.1.5.1'!T16</f>
        <v>0.11472819260161943</v>
      </c>
      <c r="E196" s="17">
        <f>$G$180*'Forecast inputs Tab10.1.5.1'!U16</f>
        <v>2.6166346669965432E-5</v>
      </c>
      <c r="F196" s="17">
        <f>$F$181*'Forecast inputs Tab10.1.5.1'!Y16</f>
        <v>4.3704823541628926E-2</v>
      </c>
      <c r="G196" s="28">
        <f t="shared" si="49"/>
        <v>8.4903495595229828</v>
      </c>
      <c r="H196" s="28">
        <f>G196*'Forecast inputs Tab10.1.5.1'!V16</f>
        <v>23.038151363659185</v>
      </c>
      <c r="I196" s="28">
        <f t="shared" si="50"/>
        <v>1.9364153211678052E-3</v>
      </c>
      <c r="J196" s="28">
        <f>I196*'Forecast inputs Tab10.1.5.1'!W16</f>
        <v>5.2732878064900837E-3</v>
      </c>
      <c r="K196" s="28">
        <f t="shared" si="51"/>
        <v>23.043424651465674</v>
      </c>
      <c r="L196" s="28">
        <f t="shared" si="48"/>
        <v>3.2343334353239093</v>
      </c>
      <c r="M196" s="28">
        <f>L196*'Forecast inputs Tab10.1.5.1'!Z16</f>
        <v>8.8574808593093515</v>
      </c>
      <c r="N196" s="19">
        <f t="shared" si="52"/>
        <v>89.724384783290304</v>
      </c>
      <c r="O196" s="19">
        <f>N196*'Forecast inputs Tab10.1.5.1'!R16</f>
        <v>231.9689381994796</v>
      </c>
      <c r="P196" s="19">
        <f>N196*'Forecast inputs Tab10.1.5.1'!S16</f>
        <v>89.439804376295911</v>
      </c>
      <c r="Q196" s="19">
        <f>P196*'Forecast inputs Tab10.1.5.1'!R16</f>
        <v>231.23319824425664</v>
      </c>
    </row>
    <row r="197" spans="1:17" x14ac:dyDescent="0.35">
      <c r="A197" s="10">
        <f>D197+F197+E197+'Forecast inputs Tab10.1.5.1'!AA17</f>
        <v>0.39625643490859153</v>
      </c>
      <c r="C197" s="18">
        <v>13</v>
      </c>
      <c r="D197" s="17">
        <f>$G$179*'Forecast inputs Tab10.1.5.1'!T17</f>
        <v>0.11259857809643788</v>
      </c>
      <c r="E197" s="17">
        <f>$G$180*'Forecast inputs Tab10.1.5.1'!U17</f>
        <v>1.1384552562066949E-5</v>
      </c>
      <c r="F197" s="17">
        <f>$F$181*'Forecast inputs Tab10.1.5.1'!Y17</f>
        <v>4.3646472259591569E-2</v>
      </c>
      <c r="G197" s="28">
        <f t="shared" si="49"/>
        <v>30.706047516143705</v>
      </c>
      <c r="H197" s="28">
        <f>G197*'Forecast inputs Tab10.1.5.1'!V17</f>
        <v>92.336877363107945</v>
      </c>
      <c r="I197" s="28">
        <f t="shared" si="50"/>
        <v>3.1046094704807142E-3</v>
      </c>
      <c r="J197" s="28">
        <f>I197*'Forecast inputs Tab10.1.5.1'!W17</f>
        <v>9.3722839668934944E-3</v>
      </c>
      <c r="K197" s="28">
        <f t="shared" si="51"/>
        <v>92.346249647074842</v>
      </c>
      <c r="L197" s="28">
        <f t="shared" si="48"/>
        <v>11.902553955585567</v>
      </c>
      <c r="M197" s="28">
        <f>L197*'Forecast inputs Tab10.1.5.1'!Z17</f>
        <v>36.159006712752507</v>
      </c>
      <c r="N197" s="19">
        <f t="shared" si="52"/>
        <v>330.29298893701264</v>
      </c>
      <c r="O197" s="19">
        <f>N197*'Forecast inputs Tab10.1.5.1'!R17</f>
        <v>954.14708351135278</v>
      </c>
      <c r="P197" s="19">
        <f>N197*'Forecast inputs Tab10.1.5.1'!S17</f>
        <v>329.75903933931397</v>
      </c>
      <c r="Q197" s="19">
        <f>P197*'Forecast inputs Tab10.1.5.1'!R17</f>
        <v>952.60461525301685</v>
      </c>
    </row>
    <row r="198" spans="1:17" x14ac:dyDescent="0.35">
      <c r="A198" s="10">
        <f>D198+F198+E198+'Forecast inputs Tab10.1.5.1'!AA18</f>
        <v>0.39414239557138825</v>
      </c>
      <c r="C198" s="18">
        <v>14</v>
      </c>
      <c r="D198" s="17">
        <f>$G$179*'Forecast inputs Tab10.1.5.1'!T18</f>
        <v>0.11055552822073056</v>
      </c>
      <c r="E198" s="17">
        <f>$G$180*'Forecast inputs Tab10.1.5.1'!U18</f>
        <v>5.4924202072833396E-6</v>
      </c>
      <c r="F198" s="17">
        <f>$F$181*'Forecast inputs Tab10.1.5.1'!Y18</f>
        <v>4.358137493045041E-2</v>
      </c>
      <c r="G198" s="28">
        <f t="shared" si="49"/>
        <v>14.86644401714153</v>
      </c>
      <c r="H198" s="28">
        <f>G198*'Forecast inputs Tab10.1.5.1'!V18</f>
        <v>48.933800145952922</v>
      </c>
      <c r="I198" s="28">
        <f t="shared" si="50"/>
        <v>7.385678386626688E-4</v>
      </c>
      <c r="J198" s="28">
        <f>I198*'Forecast inputs Tab10.1.5.1'!W18</f>
        <v>2.4407292727134503E-3</v>
      </c>
      <c r="K198" s="28">
        <f t="shared" si="51"/>
        <v>48.936240875225636</v>
      </c>
      <c r="L198" s="28">
        <f t="shared" si="48"/>
        <v>5.8604040975682921</v>
      </c>
      <c r="M198" s="28">
        <f>L198*'Forecast inputs Tab10.1.5.1'!Z18</f>
        <v>19.505475978141423</v>
      </c>
      <c r="N198" s="19">
        <f t="shared" si="52"/>
        <v>162.70694091278796</v>
      </c>
      <c r="O198" s="19">
        <f>N198*'Forecast inputs Tab10.1.5.1'!R18</f>
        <v>518.0930683239086</v>
      </c>
      <c r="P198" s="19">
        <f>N198*'Forecast inputs Tab10.1.5.1'!S18</f>
        <v>162.56335537541293</v>
      </c>
      <c r="Q198" s="19">
        <f>P198*'Forecast inputs Tab10.1.5.1'!R18</f>
        <v>517.63586181994367</v>
      </c>
    </row>
    <row r="199" spans="1:17" x14ac:dyDescent="0.35">
      <c r="A199" s="10">
        <f>D199+F199+E199+'Forecast inputs Tab10.1.5.1'!AA19</f>
        <v>0.39216312411657883</v>
      </c>
      <c r="C199" s="18">
        <v>15</v>
      </c>
      <c r="D199" s="17">
        <f>$G$179*'Forecast inputs Tab10.1.5.1'!T19</f>
        <v>0.10864337302915386</v>
      </c>
      <c r="E199" s="17">
        <f>$G$180*'Forecast inputs Tab10.1.5.1'!U19</f>
        <v>2.8799411570848035E-6</v>
      </c>
      <c r="F199" s="17">
        <f>$F$181*'Forecast inputs Tab10.1.5.1'!Y19</f>
        <v>4.3516871146267865E-2</v>
      </c>
      <c r="G199" s="28">
        <f t="shared" si="49"/>
        <v>2.7829746307746874</v>
      </c>
      <c r="H199" s="28">
        <f>G199*'Forecast inputs Tab10.1.5.1'!V19</f>
        <v>9.9211789525888836</v>
      </c>
      <c r="I199" s="28">
        <f t="shared" si="50"/>
        <v>7.3771671063086171E-5</v>
      </c>
      <c r="J199" s="28">
        <f>I199*'Forecast inputs Tab10.1.5.1'!W19</f>
        <v>2.6409815610558472E-4</v>
      </c>
      <c r="K199" s="28">
        <f t="shared" si="51"/>
        <v>9.9214430507449887</v>
      </c>
      <c r="L199" s="28">
        <f t="shared" si="48"/>
        <v>1.1147145475523501</v>
      </c>
      <c r="M199" s="28">
        <f>L199*'Forecast inputs Tab10.1.5.1'!Z19</f>
        <v>4.0217340275322222</v>
      </c>
      <c r="N199" s="19">
        <f t="shared" si="52"/>
        <v>30.965902899091859</v>
      </c>
      <c r="O199" s="19">
        <f>N199*'Forecast inputs Tab10.1.5.1'!R19</f>
        <v>107.43558079034122</v>
      </c>
      <c r="P199" s="19">
        <f>N199*'Forecast inputs Tab10.1.5.1'!S19</f>
        <v>30.950015991785751</v>
      </c>
      <c r="Q199" s="19">
        <f>P199*'Forecast inputs Tab10.1.5.1'!R19</f>
        <v>107.38046148318082</v>
      </c>
    </row>
    <row r="200" spans="1:17" x14ac:dyDescent="0.35">
      <c r="A200" s="10">
        <f>D200+F200+E200+'Forecast inputs Tab10.1.5.1'!AA20</f>
        <v>0.39033818346703397</v>
      </c>
      <c r="C200" s="23" t="s">
        <v>1435</v>
      </c>
      <c r="D200" s="17">
        <f>$G$179*'Forecast inputs Tab10.1.5.1'!T20</f>
        <v>0.10688142793131551</v>
      </c>
      <c r="E200" s="17">
        <f>$G$180*'Forecast inputs Tab10.1.5.1'!U20</f>
        <v>1.6493706737028763E-6</v>
      </c>
      <c r="F200" s="17">
        <f>$F$181*'Forecast inputs Tab10.1.5.1'!Y20</f>
        <v>4.3455106165044784E-2</v>
      </c>
      <c r="G200" s="28">
        <f>N200*(D200/A200)*(1-EXP(-A200))</f>
        <v>12.563520663935684</v>
      </c>
      <c r="H200" s="28">
        <f>G200*'Forecast inputs Tab10.1.5.1'!V20</f>
        <v>51.993124545358185</v>
      </c>
      <c r="I200" s="28">
        <f t="shared" si="50"/>
        <v>1.9387748594519138E-4</v>
      </c>
      <c r="J200" s="28">
        <f>I200*'Forecast inputs Tab10.1.5.1'!W20</f>
        <v>9.441361796981685E-4</v>
      </c>
      <c r="K200" s="28">
        <f t="shared" si="51"/>
        <v>51.994068681537883</v>
      </c>
      <c r="L200" s="30">
        <f t="shared" si="48"/>
        <v>5.1079886826446472</v>
      </c>
      <c r="M200" s="28">
        <f>L200*'Forecast inputs Tab10.1.5.1'!Z20</f>
        <v>19.793966944116274</v>
      </c>
      <c r="N200" s="19">
        <f>N174*EXP(-A174)+N175*EXP(-A175)</f>
        <v>141.97646093441432</v>
      </c>
      <c r="O200" s="19">
        <f>N200*'Forecast inputs Tab10.1.5.1'!R20</f>
        <v>585.11406800809914</v>
      </c>
      <c r="P200" s="19">
        <f>N200*'Forecast inputs Tab10.1.5.1'!S20</f>
        <v>141.9317024836665</v>
      </c>
      <c r="Q200" s="19">
        <f>P200*'Forecast inputs Tab10.1.5.1'!R20</f>
        <v>584.92960926738647</v>
      </c>
    </row>
    <row r="201" spans="1:17" x14ac:dyDescent="0.35">
      <c r="A201" t="s">
        <v>1445</v>
      </c>
      <c r="C201" s="31" t="s">
        <v>1444</v>
      </c>
      <c r="D201" s="133">
        <f>AVERAGE(D188:D198)</f>
        <v>9.7823914576617668E-2</v>
      </c>
      <c r="E201" s="133">
        <f>AVERAGE(E188:E198)</f>
        <v>5.2977853912565985E-3</v>
      </c>
      <c r="F201" s="133">
        <f>AVERAGE(F188:F199)</f>
        <v>3.8028663622475388E-2</v>
      </c>
      <c r="G201" s="32">
        <f>SUM(G184:G200)</f>
        <v>700.73288545769583</v>
      </c>
      <c r="H201" s="32">
        <f t="shared" ref="H201" si="53">SUM(H184:H200)</f>
        <v>1013.5093211729046</v>
      </c>
      <c r="I201" s="32">
        <f>SUM(I184:I200)</f>
        <v>148.79141314596259</v>
      </c>
      <c r="J201" s="32">
        <f t="shared" ref="J201:Q201" si="54">SUM(J184:J200)</f>
        <v>100.80882743957407</v>
      </c>
      <c r="K201" s="32">
        <f t="shared" si="54"/>
        <v>1114.3181486124786</v>
      </c>
      <c r="L201" s="32">
        <f t="shared" si="54"/>
        <v>324.46487612696598</v>
      </c>
      <c r="M201" s="32">
        <f t="shared" si="54"/>
        <v>404.82583230274213</v>
      </c>
      <c r="N201" s="32">
        <f t="shared" si="54"/>
        <v>38619.633168123662</v>
      </c>
      <c r="O201" s="32">
        <f t="shared" si="54"/>
        <v>13377.371902159326</v>
      </c>
      <c r="P201" s="32">
        <f t="shared" si="54"/>
        <v>5993.3487171667748</v>
      </c>
      <c r="Q201" s="32">
        <f t="shared" si="54"/>
        <v>8436.0782183985521</v>
      </c>
    </row>
    <row r="203" spans="1:17" x14ac:dyDescent="0.35">
      <c r="C203" s="15" t="s">
        <v>1437</v>
      </c>
      <c r="D203" s="15" t="s">
        <v>1696</v>
      </c>
      <c r="G203" s="15">
        <f>G178+1</f>
        <v>2028</v>
      </c>
    </row>
    <row r="204" spans="1:17" x14ac:dyDescent="0.35">
      <c r="D204" s="24" t="s">
        <v>1599</v>
      </c>
      <c r="E204" s="24"/>
      <c r="F204" s="24"/>
      <c r="G204" s="18">
        <f>G179</f>
        <v>1.29</v>
      </c>
      <c r="H204" s="24" t="s">
        <v>1598</v>
      </c>
      <c r="I204" s="25">
        <f>AVERAGE(D213:D224)</f>
        <v>9.8725536114329007E-2</v>
      </c>
      <c r="J204" s="15" t="s">
        <v>1516</v>
      </c>
      <c r="K204" s="25">
        <f>I204+I206+I205</f>
        <v>0.14161074300721935</v>
      </c>
    </row>
    <row r="205" spans="1:17" x14ac:dyDescent="0.35">
      <c r="D205" s="24" t="s">
        <v>1600</v>
      </c>
      <c r="E205" s="24"/>
      <c r="F205" s="24"/>
      <c r="G205" s="18">
        <f>G180</f>
        <v>1.29</v>
      </c>
      <c r="H205" s="24" t="s">
        <v>1598</v>
      </c>
      <c r="I205" s="25">
        <f>AVERAGE(E213:E224)</f>
        <v>4.8565432704149722E-3</v>
      </c>
      <c r="K205" s="25"/>
    </row>
    <row r="206" spans="1:17" x14ac:dyDescent="0.35">
      <c r="D206" s="24" t="s">
        <v>1438</v>
      </c>
      <c r="E206" s="24"/>
      <c r="F206" s="135">
        <f>F181</f>
        <v>1.8420542564487734</v>
      </c>
      <c r="G206" s="18">
        <f>G181</f>
        <v>1.2899999999999996</v>
      </c>
      <c r="H206" s="24" t="s">
        <v>1598</v>
      </c>
      <c r="I206" s="25">
        <f>AVERAGE(F213:F224)</f>
        <v>3.8028663622475388E-2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0.24033718965620854</v>
      </c>
      <c r="C210" s="18">
        <v>1</v>
      </c>
      <c r="D210" s="17">
        <f>$G$204*'Forecast inputs Tab10.1.5.1'!T5</f>
        <v>1.2604031179078299E-5</v>
      </c>
      <c r="E210" s="17">
        <f>$G$205*'Forecast inputs Tab10.1.5.1'!U5</f>
        <v>2.1611974796381896E-5</v>
      </c>
      <c r="F210" s="17">
        <f>$F$206*'Forecast inputs Tab10.1.5.1'!Y5</f>
        <v>3.0297365023308249E-4</v>
      </c>
      <c r="G210" s="28">
        <f t="shared" ref="G210:G224" si="56">N210*(D210/A210)*(1-EXP(-A210))</f>
        <v>8.093688686373221E-2</v>
      </c>
      <c r="H210" s="28">
        <f>G210*'Forecast inputs Tab10.1.5.1'!V5</f>
        <v>9.6108539483005812E-3</v>
      </c>
      <c r="I210" s="28">
        <f t="shared" ref="I210:I225" si="57">N210*(E210/A210)*(1-EXP(-A210))</f>
        <v>0.1387814687336015</v>
      </c>
      <c r="J210" s="28">
        <f>I210*'Forecast inputs Tab10.1.5.1'!W5</f>
        <v>1.6479950816144985E-2</v>
      </c>
      <c r="K210" s="28">
        <f t="shared" ref="K210:K225" si="58">H210+J210</f>
        <v>2.6090804764445565E-2</v>
      </c>
      <c r="L210" s="28">
        <f t="shared" si="55"/>
        <v>1.945547714314698</v>
      </c>
      <c r="M210" s="28">
        <f>L210*'Forecast inputs Tab10.1.5.1'!Z5</f>
        <v>0.15574556929063452</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0.24300865929485288</v>
      </c>
      <c r="C211" s="18">
        <v>2</v>
      </c>
      <c r="D211" s="17">
        <f>$G$204*'Forecast inputs Tab10.1.5.1'!T6</f>
        <v>4.209490183140303E-4</v>
      </c>
      <c r="E211" s="17">
        <f>$G$205*'Forecast inputs Tab10.1.5.1'!U6</f>
        <v>7.1547519764847574E-4</v>
      </c>
      <c r="F211" s="17">
        <f>$F$206*'Forecast inputs Tab10.1.5.1'!Y6</f>
        <v>1.8722350788903802E-3</v>
      </c>
      <c r="G211" s="28">
        <f t="shared" si="56"/>
        <v>2.1229152342328326</v>
      </c>
      <c r="H211" s="28">
        <f>G211*'Forecast inputs Tab10.1.5.1'!V6</f>
        <v>0.50542171601377572</v>
      </c>
      <c r="I211" s="28">
        <f t="shared" si="57"/>
        <v>3.6082592682769805</v>
      </c>
      <c r="J211" s="28">
        <f>I211*'Forecast inputs Tab10.1.5.1'!W6</f>
        <v>0.85967236612885034</v>
      </c>
      <c r="K211" s="28">
        <f t="shared" si="58"/>
        <v>1.3650940821426261</v>
      </c>
      <c r="L211" s="28">
        <f t="shared" si="55"/>
        <v>9.4419898802957327</v>
      </c>
      <c r="M211" s="28">
        <f>L211*'Forecast inputs Tab10.1.5.1'!Z6</f>
        <v>1.819669731720474</v>
      </c>
      <c r="N211" s="19">
        <f t="shared" ref="N211:N224" si="59">N185*EXP(-A185)</f>
        <v>5680.7245877784726</v>
      </c>
      <c r="O211" s="19">
        <f>N211*'Forecast inputs Tab10.1.5.1'!R6</f>
        <v>549.46013273844994</v>
      </c>
      <c r="P211" s="19">
        <f>N211*'Forecast inputs Tab10.1.5.1'!S6</f>
        <v>0</v>
      </c>
      <c r="Q211" s="19">
        <f>P211*'Forecast inputs Tab10.1.5.1'!R6</f>
        <v>0</v>
      </c>
    </row>
    <row r="212" spans="1:17" x14ac:dyDescent="0.35">
      <c r="A212" s="10">
        <f>D212+F212+E212+'Forecast inputs Tab10.1.5.1'!AA7</f>
        <v>0.25530696923356971</v>
      </c>
      <c r="C212" s="18">
        <v>3</v>
      </c>
      <c r="D212" s="17">
        <f>$G$204*'Forecast inputs Tab10.1.5.1'!T7</f>
        <v>3.5395792921263775E-3</v>
      </c>
      <c r="E212" s="17">
        <f>$G$205*'Forecast inputs Tab10.1.5.1'!U7</f>
        <v>5.5811342986083236E-3</v>
      </c>
      <c r="F212" s="17">
        <f>$F$206*'Forecast inputs Tab10.1.5.1'!Y7</f>
        <v>6.1862556428350342E-3</v>
      </c>
      <c r="G212" s="28">
        <f t="shared" si="56"/>
        <v>13.917387439248087</v>
      </c>
      <c r="H212" s="28">
        <f>G212*'Forecast inputs Tab10.1.5.1'!V7</f>
        <v>5.3622379365889143</v>
      </c>
      <c r="I212" s="28">
        <f t="shared" si="57"/>
        <v>21.944644256731866</v>
      </c>
      <c r="J212" s="28">
        <f>I212*'Forecast inputs Tab10.1.5.1'!W7</f>
        <v>8.4884542421795501</v>
      </c>
      <c r="K212" s="28">
        <f t="shared" si="58"/>
        <v>13.850692178768465</v>
      </c>
      <c r="L212" s="28">
        <f t="shared" si="55"/>
        <v>24.323940636416143</v>
      </c>
      <c r="M212" s="28">
        <f>L212*'Forecast inputs Tab10.1.5.1'!Z7</f>
        <v>8.3750976202276242</v>
      </c>
      <c r="N212" s="19">
        <f t="shared" si="59"/>
        <v>4455.1918927890647</v>
      </c>
      <c r="O212" s="19">
        <f>N212*'Forecast inputs Tab10.1.5.1'!R7</f>
        <v>936.16947243176617</v>
      </c>
      <c r="P212" s="19">
        <f>N212*'Forecast inputs Tab10.1.5.1'!S7</f>
        <v>0</v>
      </c>
      <c r="Q212" s="19">
        <f>P212*'Forecast inputs Tab10.1.5.1'!R7</f>
        <v>0</v>
      </c>
    </row>
    <row r="213" spans="1:17" x14ac:dyDescent="0.35">
      <c r="A213" s="10">
        <f>D213+F213+E213+'Forecast inputs Tab10.1.5.1'!AA8</f>
        <v>0.28612373548116576</v>
      </c>
      <c r="C213" s="18">
        <v>4</v>
      </c>
      <c r="D213" s="17">
        <f>$G$204*'Forecast inputs Tab10.1.5.1'!T8</f>
        <v>1.5496789513424807E-2</v>
      </c>
      <c r="E213" s="17">
        <f>$G$205*'Forecast inputs Tab10.1.5.1'!U8</f>
        <v>1.6626956127631678E-2</v>
      </c>
      <c r="F213" s="17">
        <f>$F$206*'Forecast inputs Tab10.1.5.1'!Y8</f>
        <v>1.3999989840109264E-2</v>
      </c>
      <c r="G213" s="28">
        <f t="shared" si="56"/>
        <v>46.513517213504713</v>
      </c>
      <c r="H213" s="28">
        <f>G213*'Forecast inputs Tab10.1.5.1'!V8</f>
        <v>26.62524238170521</v>
      </c>
      <c r="I213" s="28">
        <f t="shared" si="57"/>
        <v>49.905705267585219</v>
      </c>
      <c r="J213" s="28">
        <f>I213*'Forecast inputs Tab10.1.5.1'!W8</f>
        <v>28.056543764880701</v>
      </c>
      <c r="K213" s="28">
        <f t="shared" si="58"/>
        <v>54.681786146585907</v>
      </c>
      <c r="L213" s="28">
        <f t="shared" si="55"/>
        <v>42.020882315830079</v>
      </c>
      <c r="M213" s="28">
        <f>L213*'Forecast inputs Tab10.1.5.1'!Z8</f>
        <v>22.453606340169909</v>
      </c>
      <c r="N213" s="19">
        <f t="shared" si="59"/>
        <v>3451.3420808445449</v>
      </c>
      <c r="O213" s="19">
        <f>N213*'Forecast inputs Tab10.1.5.1'!R8</f>
        <v>1276.5030279949208</v>
      </c>
      <c r="P213" s="19">
        <f>N213*'Forecast inputs Tab10.1.5.1'!S8</f>
        <v>326.55600908118186</v>
      </c>
      <c r="Q213" s="19">
        <f>P213*'Forecast inputs Tab10.1.5.1'!R8</f>
        <v>120.77902585073868</v>
      </c>
    </row>
    <row r="214" spans="1:17" x14ac:dyDescent="0.35">
      <c r="A214" s="10">
        <f>D214+F214+E214+'Forecast inputs Tab10.1.5.1'!AA9</f>
        <v>0.33178901837037866</v>
      </c>
      <c r="C214" s="18">
        <v>5</v>
      </c>
      <c r="D214" s="17">
        <f>$G$204*'Forecast inputs Tab10.1.5.1'!T9</f>
        <v>4.7220629081161057E-2</v>
      </c>
      <c r="E214" s="17">
        <f>$G$205*'Forecast inputs Tab10.1.5.1'!U9</f>
        <v>2.0824246509920281E-2</v>
      </c>
      <c r="F214" s="17">
        <f>$F$206*'Forecast inputs Tab10.1.5.1'!Y9</f>
        <v>2.3744142779297317E-2</v>
      </c>
      <c r="G214" s="28">
        <f t="shared" si="56"/>
        <v>104.18398310321751</v>
      </c>
      <c r="H214" s="28">
        <f>G214*'Forecast inputs Tab10.1.5.1'!V9</f>
        <v>82.40100025420179</v>
      </c>
      <c r="I214" s="28">
        <f t="shared" si="57"/>
        <v>45.94502421384145</v>
      </c>
      <c r="J214" s="28">
        <f>I214*'Forecast inputs Tab10.1.5.1'!W9</f>
        <v>34.613401611157627</v>
      </c>
      <c r="K214" s="28">
        <f t="shared" si="58"/>
        <v>117.01440186535942</v>
      </c>
      <c r="L214" s="28">
        <f t="shared" si="55"/>
        <v>52.387259938170033</v>
      </c>
      <c r="M214" s="28">
        <f>L214*'Forecast inputs Tab10.1.5.1'!Z9</f>
        <v>39.538393854914879</v>
      </c>
      <c r="N214" s="19">
        <f t="shared" si="59"/>
        <v>2592.5434707217019</v>
      </c>
      <c r="O214" s="19">
        <f>N214*'Forecast inputs Tab10.1.5.1'!R9</f>
        <v>1481.4623005614437</v>
      </c>
      <c r="P214" s="19">
        <f>N214*'Forecast inputs Tab10.1.5.1'!S9</f>
        <v>777.67411750900703</v>
      </c>
      <c r="Q214" s="19">
        <f>P214*'Forecast inputs Tab10.1.5.1'!R9</f>
        <v>444.38787631640696</v>
      </c>
    </row>
    <row r="215" spans="1:17" x14ac:dyDescent="0.35">
      <c r="A215" s="10">
        <f>D215+F215+E215+'Forecast inputs Tab10.1.5.1'!AA10</f>
        <v>0.37383196196108526</v>
      </c>
      <c r="C215" s="18">
        <v>6</v>
      </c>
      <c r="D215" s="17">
        <f>$G$204*'Forecast inputs Tab10.1.5.1'!T10</f>
        <v>8.8239940626153784E-2</v>
      </c>
      <c r="E215" s="17">
        <f>$G$205*'Forecast inputs Tab10.1.5.1'!U10</f>
        <v>1.2963230743317898E-2</v>
      </c>
      <c r="F215" s="17">
        <f>$F$206*'Forecast inputs Tab10.1.5.1'!Y10</f>
        <v>3.2628790591613561E-2</v>
      </c>
      <c r="G215" s="28">
        <f t="shared" si="56"/>
        <v>136.97662569974355</v>
      </c>
      <c r="H215" s="28">
        <f>G215*'Forecast inputs Tab10.1.5.1'!V10</f>
        <v>137.45772273320327</v>
      </c>
      <c r="I215" s="28">
        <f t="shared" si="57"/>
        <v>20.123082504212039</v>
      </c>
      <c r="J215" s="28">
        <f>I215*'Forecast inputs Tab10.1.5.1'!W10</f>
        <v>19.488819721916151</v>
      </c>
      <c r="K215" s="28">
        <f t="shared" si="58"/>
        <v>156.94654245511941</v>
      </c>
      <c r="L215" s="28">
        <f t="shared" si="55"/>
        <v>50.65032460570432</v>
      </c>
      <c r="M215" s="28">
        <f>L215*'Forecast inputs Tab10.1.5.1'!Z10</f>
        <v>50.503995817918437</v>
      </c>
      <c r="N215" s="19">
        <f t="shared" si="59"/>
        <v>1860.5095661263183</v>
      </c>
      <c r="O215" s="19">
        <f>N215*'Forecast inputs Tab10.1.5.1'!R10</f>
        <v>1503.9261631921142</v>
      </c>
      <c r="P215" s="19">
        <f>N215*'Forecast inputs Tab10.1.5.1'!S10</f>
        <v>1078.9073202758593</v>
      </c>
      <c r="Q215" s="19">
        <f>P215*'Forecast inputs Tab10.1.5.1'!R10</f>
        <v>872.12502217910833</v>
      </c>
    </row>
    <row r="216" spans="1:17" x14ac:dyDescent="0.35">
      <c r="A216" s="10">
        <f>D216+F216+E216+'Forecast inputs Tab10.1.5.1'!AA11</f>
        <v>0.39609508740805199</v>
      </c>
      <c r="C216" s="18">
        <v>7</v>
      </c>
      <c r="D216" s="17">
        <f>$G$204*'Forecast inputs Tab10.1.5.1'!T11</f>
        <v>0.11203342499058117</v>
      </c>
      <c r="E216" s="17">
        <f>$G$205*'Forecast inputs Tab10.1.5.1'!U11</f>
        <v>5.2565055293382285E-3</v>
      </c>
      <c r="F216" s="17">
        <f>$F$206*'Forecast inputs Tab10.1.5.1'!Y11</f>
        <v>3.8805156888132637E-2</v>
      </c>
      <c r="G216" s="28">
        <f t="shared" si="56"/>
        <v>118.42700528953301</v>
      </c>
      <c r="H216" s="28">
        <f>G216*'Forecast inputs Tab10.1.5.1'!V11</f>
        <v>146.82715464961407</v>
      </c>
      <c r="I216" s="28">
        <f t="shared" si="57"/>
        <v>5.5564864519649699</v>
      </c>
      <c r="J216" s="28">
        <f>I216*'Forecast inputs Tab10.1.5.1'!W11</f>
        <v>6.7897689985734209</v>
      </c>
      <c r="K216" s="28">
        <f t="shared" si="58"/>
        <v>153.61692364818748</v>
      </c>
      <c r="L216" s="28">
        <f t="shared" si="55"/>
        <v>41.019709255861812</v>
      </c>
      <c r="M216" s="28">
        <f>L216*'Forecast inputs Tab10.1.5.1'!Z11</f>
        <v>51.517883445714524</v>
      </c>
      <c r="N216" s="19">
        <f t="shared" si="59"/>
        <v>1280.2027304147005</v>
      </c>
      <c r="O216" s="19">
        <f>N216*'Forecast inputs Tab10.1.5.1'!R11</f>
        <v>1374.0415905540979</v>
      </c>
      <c r="P216" s="19">
        <f>N216*'Forecast inputs Tab10.1.5.1'!S11</f>
        <v>1020.8426984482758</v>
      </c>
      <c r="Q216" s="19">
        <f>P216*'Forecast inputs Tab10.1.5.1'!R11</f>
        <v>1095.6704682445343</v>
      </c>
    </row>
    <row r="217" spans="1:17" x14ac:dyDescent="0.35">
      <c r="A217" s="10">
        <f>D217+F217+E217+'Forecast inputs Tab10.1.5.1'!AA12</f>
        <v>0.40317802633585542</v>
      </c>
      <c r="C217" s="18">
        <v>8</v>
      </c>
      <c r="D217" s="17">
        <f>$G$204*'Forecast inputs Tab10.1.5.1'!T12</f>
        <v>0.11940269306042872</v>
      </c>
      <c r="E217" s="17">
        <f>$G$205*'Forecast inputs Tab10.1.5.1'!U12</f>
        <v>1.7520070263669157E-3</v>
      </c>
      <c r="F217" s="17">
        <f>$F$206*'Forecast inputs Tab10.1.5.1'!Y12</f>
        <v>4.2023326249059807E-2</v>
      </c>
      <c r="G217" s="28">
        <f t="shared" si="56"/>
        <v>84.656337607046936</v>
      </c>
      <c r="H217" s="28">
        <f>G217*'Forecast inputs Tab10.1.5.1'!V12</f>
        <v>127.9734936439927</v>
      </c>
      <c r="I217" s="28">
        <f t="shared" si="57"/>
        <v>1.2421704612556206</v>
      </c>
      <c r="J217" s="28">
        <f>I217*'Forecast inputs Tab10.1.5.1'!W12</f>
        <v>1.8711676730237106</v>
      </c>
      <c r="K217" s="28">
        <f t="shared" si="58"/>
        <v>129.8446613170164</v>
      </c>
      <c r="L217" s="28">
        <f t="shared" si="55"/>
        <v>29.794477855797126</v>
      </c>
      <c r="M217" s="28">
        <f>L217*'Forecast inputs Tab10.1.5.1'!Z12</f>
        <v>45.620410658460884</v>
      </c>
      <c r="N217" s="19">
        <f t="shared" si="59"/>
        <v>861.5030877359635</v>
      </c>
      <c r="O217" s="19">
        <f>N217*'Forecast inputs Tab10.1.5.1'!R12</f>
        <v>1170.799926294929</v>
      </c>
      <c r="P217" s="19">
        <f>N217*'Forecast inputs Tab10.1.5.1'!S12</f>
        <v>787.10682986139761</v>
      </c>
      <c r="Q217" s="19">
        <f>P217*'Forecast inputs Tab10.1.5.1'!R12</f>
        <v>1069.6939239182366</v>
      </c>
    </row>
    <row r="218" spans="1:17" x14ac:dyDescent="0.35">
      <c r="A218" s="10">
        <f>D218+F218+E218+'Forecast inputs Tab10.1.5.1'!AA13</f>
        <v>0.40397179329402266</v>
      </c>
      <c r="C218" s="18">
        <v>9</v>
      </c>
      <c r="D218" s="17">
        <f>$G$204*'Forecast inputs Tab10.1.5.1'!T13</f>
        <v>0.12012465485291762</v>
      </c>
      <c r="E218" s="17">
        <f>$G$205*'Forecast inputs Tab10.1.5.1'!U13</f>
        <v>5.583686864900013E-4</v>
      </c>
      <c r="F218" s="17">
        <f>$F$206*'Forecast inputs Tab10.1.5.1'!Y13</f>
        <v>4.3288769754615056E-2</v>
      </c>
      <c r="G218" s="28">
        <f t="shared" si="56"/>
        <v>56.892074231175521</v>
      </c>
      <c r="H218" s="28">
        <f>G218*'Forecast inputs Tab10.1.5.1'!V13</f>
        <v>102.73764743194526</v>
      </c>
      <c r="I218" s="28">
        <f t="shared" si="57"/>
        <v>0.26444823337098283</v>
      </c>
      <c r="J218" s="28">
        <f>I218*'Forecast inputs Tab10.1.5.1'!W13</f>
        <v>0.47781241564361243</v>
      </c>
      <c r="K218" s="28">
        <f t="shared" si="58"/>
        <v>103.21545984758887</v>
      </c>
      <c r="L218" s="28">
        <f t="shared" si="55"/>
        <v>20.501935304382759</v>
      </c>
      <c r="M218" s="28">
        <f>L218*'Forecast inputs Tab10.1.5.1'!Z13</f>
        <v>37.371952769594117</v>
      </c>
      <c r="N218" s="19">
        <f t="shared" si="59"/>
        <v>575.69426297669327</v>
      </c>
      <c r="O218" s="19">
        <f>N218*'Forecast inputs Tab10.1.5.1'!R13</f>
        <v>954.92134482733047</v>
      </c>
      <c r="P218" s="19">
        <f>N218*'Forecast inputs Tab10.1.5.1'!S13</f>
        <v>555.22411555645886</v>
      </c>
      <c r="Q218" s="19">
        <f>P218*'Forecast inputs Tab10.1.5.1'!R13</f>
        <v>920.96689719696496</v>
      </c>
    </row>
    <row r="219" spans="1:17" x14ac:dyDescent="0.35">
      <c r="A219" s="10">
        <f>D219+F219+E219+'Forecast inputs Tab10.1.5.1'!AA14</f>
        <v>0.40265896837891668</v>
      </c>
      <c r="C219" s="18">
        <v>10</v>
      </c>
      <c r="D219" s="17">
        <f>$G$204*'Forecast inputs Tab10.1.5.1'!T14</f>
        <v>0.11880514041520414</v>
      </c>
      <c r="E219" s="17">
        <f>$G$205*'Forecast inputs Tab10.1.5.1'!U14</f>
        <v>1.8495468747530531E-4</v>
      </c>
      <c r="F219" s="17">
        <f>$F$206*'Forecast inputs Tab10.1.5.1'!Y14</f>
        <v>4.3668873276237238E-2</v>
      </c>
      <c r="G219" s="28">
        <f t="shared" si="56"/>
        <v>37.617567239939369</v>
      </c>
      <c r="H219" s="28">
        <f>G219*'Forecast inputs Tab10.1.5.1'!V14</f>
        <v>79.329787072027685</v>
      </c>
      <c r="I219" s="28">
        <f t="shared" si="57"/>
        <v>5.8562662929640998E-2</v>
      </c>
      <c r="J219" s="28">
        <f>I219*'Forecast inputs Tab10.1.5.1'!W14</f>
        <v>0.12377032999508736</v>
      </c>
      <c r="K219" s="28">
        <f t="shared" si="58"/>
        <v>79.453557402022767</v>
      </c>
      <c r="L219" s="28">
        <f t="shared" si="55"/>
        <v>13.826984009447949</v>
      </c>
      <c r="M219" s="28">
        <f>L219*'Forecast inputs Tab10.1.5.1'!Z14</f>
        <v>29.395338385045772</v>
      </c>
      <c r="N219" s="19">
        <f t="shared" si="59"/>
        <v>384.6465087613193</v>
      </c>
      <c r="O219" s="19">
        <f>N219*'Forecast inputs Tab10.1.5.1'!R14</f>
        <v>756.35350896790783</v>
      </c>
      <c r="P219" s="19">
        <f>N219*'Forecast inputs Tab10.1.5.1'!S14</f>
        <v>378.8817797121136</v>
      </c>
      <c r="Q219" s="19">
        <f>P219*'Forecast inputs Tab10.1.5.1'!R14</f>
        <v>745.01797635471178</v>
      </c>
    </row>
    <row r="220" spans="1:17" x14ac:dyDescent="0.35">
      <c r="A220" s="10">
        <f>D220+F220+E220+'Forecast inputs Tab10.1.5.1'!AA15</f>
        <v>0.40065918777067899</v>
      </c>
      <c r="C220" s="18">
        <v>11</v>
      </c>
      <c r="D220" s="17">
        <f>$G$204*'Forecast inputs Tab10.1.5.1'!T15</f>
        <v>0.11685748888413497</v>
      </c>
      <c r="E220" s="17">
        <f>$G$205*'Forecast inputs Tab10.1.5.1'!U15</f>
        <v>6.6326673842961764E-5</v>
      </c>
      <c r="F220" s="17">
        <f>$F$206*'Forecast inputs Tab10.1.5.1'!Y15</f>
        <v>4.3735372212701074E-2</v>
      </c>
      <c r="G220" s="28">
        <f t="shared" si="56"/>
        <v>12.085722377668194</v>
      </c>
      <c r="H220" s="28">
        <f>G220*'Forecast inputs Tab10.1.5.1'!V15</f>
        <v>29.162185961891936</v>
      </c>
      <c r="I220" s="28">
        <f t="shared" si="57"/>
        <v>6.859686734283504E-3</v>
      </c>
      <c r="J220" s="28">
        <f>I220*'Forecast inputs Tab10.1.5.1'!W15</f>
        <v>1.6602749496983201E-2</v>
      </c>
      <c r="K220" s="28">
        <f t="shared" si="58"/>
        <v>29.178788711388918</v>
      </c>
      <c r="L220" s="28">
        <f t="shared" si="55"/>
        <v>4.523232286556949</v>
      </c>
      <c r="M220" s="28">
        <f>L220*'Forecast inputs Tab10.1.5.1'!Z15</f>
        <v>11.005883567327505</v>
      </c>
      <c r="N220" s="19">
        <f t="shared" si="59"/>
        <v>125.52121379582651</v>
      </c>
      <c r="O220" s="19">
        <f>N220*'Forecast inputs Tab10.1.5.1'!R15</f>
        <v>285.77289223682027</v>
      </c>
      <c r="P220" s="19">
        <f>N220*'Forecast inputs Tab10.1.5.1'!S15</f>
        <v>124.68374042986161</v>
      </c>
      <c r="Q220" s="19">
        <f>P220*'Forecast inputs Tab10.1.5.1'!R15</f>
        <v>283.86622499926165</v>
      </c>
    </row>
    <row r="221" spans="1:17" x14ac:dyDescent="0.35">
      <c r="A221" s="10">
        <f>D221+F221+E221+'Forecast inputs Tab10.1.5.1'!AA16</f>
        <v>0.3984591824899183</v>
      </c>
      <c r="C221" s="18">
        <v>12</v>
      </c>
      <c r="D221" s="17">
        <f>$G$204*'Forecast inputs Tab10.1.5.1'!T16</f>
        <v>0.11472819260161943</v>
      </c>
      <c r="E221" s="17">
        <f>$G$205*'Forecast inputs Tab10.1.5.1'!U16</f>
        <v>2.6166346669965432E-5</v>
      </c>
      <c r="F221" s="17">
        <f>$F$206*'Forecast inputs Tab10.1.5.1'!Y16</f>
        <v>4.3704823541628926E-2</v>
      </c>
      <c r="G221" s="28">
        <f t="shared" si="56"/>
        <v>32.353468559402422</v>
      </c>
      <c r="H221" s="28">
        <f>G221*'Forecast inputs Tab10.1.5.1'!V16</f>
        <v>87.789566328854264</v>
      </c>
      <c r="I221" s="28">
        <f t="shared" si="57"/>
        <v>7.3789367295340911E-3</v>
      </c>
      <c r="J221" s="28">
        <f>I221*'Forecast inputs Tab10.1.5.1'!W16</f>
        <v>2.0094479038333318E-2</v>
      </c>
      <c r="K221" s="28">
        <f t="shared" si="58"/>
        <v>87.809660807892598</v>
      </c>
      <c r="L221" s="28">
        <f t="shared" si="55"/>
        <v>12.324805283547745</v>
      </c>
      <c r="M221" s="28">
        <f>L221*'Forecast inputs Tab10.1.5.1'!Z16</f>
        <v>33.75246525341818</v>
      </c>
      <c r="N221" s="19">
        <f t="shared" si="59"/>
        <v>341.90524686253349</v>
      </c>
      <c r="O221" s="19">
        <f>N221*'Forecast inputs Tab10.1.5.1'!R16</f>
        <v>883.94472997605101</v>
      </c>
      <c r="P221" s="19">
        <f>N221*'Forecast inputs Tab10.1.5.1'!S16</f>
        <v>340.82081998637642</v>
      </c>
      <c r="Q221" s="19">
        <f>P221*'Forecast inputs Tab10.1.5.1'!R16</f>
        <v>881.14110695177828</v>
      </c>
    </row>
    <row r="222" spans="1:17" x14ac:dyDescent="0.35">
      <c r="A222" s="10">
        <f>D222+F222+E222+'Forecast inputs Tab10.1.5.1'!AA17</f>
        <v>0.39625643490859153</v>
      </c>
      <c r="C222" s="18">
        <v>13</v>
      </c>
      <c r="D222" s="17">
        <f>$G$204*'Forecast inputs Tab10.1.5.1'!T17</f>
        <v>0.11259857809643788</v>
      </c>
      <c r="E222" s="17">
        <f>$G$205*'Forecast inputs Tab10.1.5.1'!U17</f>
        <v>1.1384552562066949E-5</v>
      </c>
      <c r="F222" s="17">
        <f>$F$206*'Forecast inputs Tab10.1.5.1'!Y17</f>
        <v>4.3646472259591569E-2</v>
      </c>
      <c r="G222" s="28">
        <f t="shared" si="56"/>
        <v>5.5999793749825795</v>
      </c>
      <c r="H222" s="28">
        <f>G222*'Forecast inputs Tab10.1.5.1'!V17</f>
        <v>16.839829630037634</v>
      </c>
      <c r="I222" s="28">
        <f t="shared" si="57"/>
        <v>5.6619950818896604E-4</v>
      </c>
      <c r="J222" s="28">
        <f>I222*'Forecast inputs Tab10.1.5.1'!W17</f>
        <v>1.7092592878809852E-3</v>
      </c>
      <c r="K222" s="28">
        <f t="shared" si="58"/>
        <v>16.841538889325516</v>
      </c>
      <c r="L222" s="28">
        <f t="shared" si="55"/>
        <v>2.1707143072013135</v>
      </c>
      <c r="M222" s="28">
        <f>L222*'Forecast inputs Tab10.1.5.1'!Z17</f>
        <v>6.5944564081330146</v>
      </c>
      <c r="N222" s="19">
        <f t="shared" si="59"/>
        <v>60.236796180823177</v>
      </c>
      <c r="O222" s="19">
        <f>N222*'Forecast inputs Tab10.1.5.1'!R17</f>
        <v>174.01145443920021</v>
      </c>
      <c r="P222" s="19">
        <f>N222*'Forecast inputs Tab10.1.5.1'!S17</f>
        <v>60.139417749658406</v>
      </c>
      <c r="Q222" s="19">
        <f>P222*'Forecast inputs Tab10.1.5.1'!R17</f>
        <v>173.73014860103572</v>
      </c>
    </row>
    <row r="223" spans="1:17" x14ac:dyDescent="0.35">
      <c r="A223" s="10">
        <f>D223+F223+E223+'Forecast inputs Tab10.1.5.1'!AA18</f>
        <v>0.39414239557138825</v>
      </c>
      <c r="C223" s="18">
        <v>14</v>
      </c>
      <c r="D223" s="17">
        <f>$G$204*'Forecast inputs Tab10.1.5.1'!T18</f>
        <v>0.11055552822073056</v>
      </c>
      <c r="E223" s="17">
        <f>$G$205*'Forecast inputs Tab10.1.5.1'!U18</f>
        <v>5.4924202072833396E-6</v>
      </c>
      <c r="F223" s="17">
        <f>$F$206*'Forecast inputs Tab10.1.5.1'!Y18</f>
        <v>4.358137493045041E-2</v>
      </c>
      <c r="G223" s="28">
        <f t="shared" si="56"/>
        <v>20.305252382104481</v>
      </c>
      <c r="H223" s="28">
        <f>G223*'Forecast inputs Tab10.1.5.1'!V18</f>
        <v>66.835967016279369</v>
      </c>
      <c r="I223" s="28">
        <f t="shared" si="57"/>
        <v>1.0087688991435389E-3</v>
      </c>
      <c r="J223" s="28">
        <f>I223*'Forecast inputs Tab10.1.5.1'!W18</f>
        <v>3.3336569136299798E-3</v>
      </c>
      <c r="K223" s="28">
        <f t="shared" si="58"/>
        <v>66.839300673192994</v>
      </c>
      <c r="L223" s="28">
        <f t="shared" si="55"/>
        <v>8.0044013299371208</v>
      </c>
      <c r="M223" s="28">
        <f>L223*'Forecast inputs Tab10.1.5.1'!Z18</f>
        <v>26.641449166496216</v>
      </c>
      <c r="N223" s="19">
        <f t="shared" si="59"/>
        <v>222.2323977236868</v>
      </c>
      <c r="O223" s="19">
        <f>N223*'Forecast inputs Tab10.1.5.1'!R18</f>
        <v>707.63462315574077</v>
      </c>
      <c r="P223" s="19">
        <f>N223*'Forecast inputs Tab10.1.5.1'!S18</f>
        <v>222.03628219185831</v>
      </c>
      <c r="Q223" s="19">
        <f>P223*'Forecast inputs Tab10.1.5.1'!R18</f>
        <v>707.01015011813718</v>
      </c>
    </row>
    <row r="224" spans="1:17" x14ac:dyDescent="0.35">
      <c r="A224" s="10">
        <f>D224+F224+E224+'Forecast inputs Tab10.1.5.1'!AA19</f>
        <v>0.39216312411657883</v>
      </c>
      <c r="C224" s="18">
        <v>15</v>
      </c>
      <c r="D224" s="17">
        <f>$G$204*'Forecast inputs Tab10.1.5.1'!T19</f>
        <v>0.10864337302915386</v>
      </c>
      <c r="E224" s="17">
        <f>$G$205*'Forecast inputs Tab10.1.5.1'!U19</f>
        <v>2.8799411570848035E-6</v>
      </c>
      <c r="F224" s="17">
        <f>$F$206*'Forecast inputs Tab10.1.5.1'!Y19</f>
        <v>4.3516871146267865E-2</v>
      </c>
      <c r="G224" s="28">
        <f t="shared" si="56"/>
        <v>9.8595640397654147</v>
      </c>
      <c r="H224" s="28">
        <f>G224*'Forecast inputs Tab10.1.5.1'!V19</f>
        <v>35.148900802517716</v>
      </c>
      <c r="I224" s="28">
        <f t="shared" si="57"/>
        <v>2.6135937680629712E-4</v>
      </c>
      <c r="J224" s="28">
        <f>I224*'Forecast inputs Tab10.1.5.1'!W19</f>
        <v>9.3565088740393538E-4</v>
      </c>
      <c r="K224" s="28">
        <f t="shared" si="58"/>
        <v>35.149836453405122</v>
      </c>
      <c r="L224" s="28">
        <f t="shared" si="55"/>
        <v>3.9492273289574</v>
      </c>
      <c r="M224" s="28">
        <f>L224*'Forecast inputs Tab10.1.5.1'!Z19</f>
        <v>14.248259311052246</v>
      </c>
      <c r="N224" s="19">
        <f t="shared" si="59"/>
        <v>109.70646275627941</v>
      </c>
      <c r="O224" s="19">
        <f>N224*'Forecast inputs Tab10.1.5.1'!R19</f>
        <v>380.62437840365629</v>
      </c>
      <c r="P224" s="19">
        <f>N224*'Forecast inputs Tab10.1.5.1'!S19</f>
        <v>109.65017838406622</v>
      </c>
      <c r="Q224" s="19">
        <f>P224*'Forecast inputs Tab10.1.5.1'!R19</f>
        <v>380.42910089995007</v>
      </c>
    </row>
    <row r="225" spans="1:17" x14ac:dyDescent="0.35">
      <c r="A225" s="10">
        <f>D225+F225+E225+'Forecast inputs Tab10.1.5.1'!AA20</f>
        <v>0.39033818346703397</v>
      </c>
      <c r="C225" s="23" t="s">
        <v>1435</v>
      </c>
      <c r="D225" s="17">
        <f>$G$204*'Forecast inputs Tab10.1.5.1'!T20</f>
        <v>0.10688142793131551</v>
      </c>
      <c r="E225" s="17">
        <f>$G$205*'Forecast inputs Tab10.1.5.1'!U20</f>
        <v>1.6493706737028763E-6</v>
      </c>
      <c r="F225" s="17">
        <f>$F$206*'Forecast inputs Tab10.1.5.1'!Y20</f>
        <v>4.3455106165044784E-2</v>
      </c>
      <c r="G225" s="28">
        <f>N225*(D225/A225)*(1-EXP(-A225))</f>
        <v>10.354589331546496</v>
      </c>
      <c r="H225" s="28">
        <f>G225*'Forecast inputs Tab10.1.5.1'!V20</f>
        <v>42.851639053418296</v>
      </c>
      <c r="I225" s="28">
        <f t="shared" si="57"/>
        <v>1.5978974375851845E-4</v>
      </c>
      <c r="J225" s="28">
        <f>I225*'Forecast inputs Tab10.1.5.1'!W20</f>
        <v>7.7813716993300347E-4</v>
      </c>
      <c r="K225" s="28">
        <f t="shared" si="58"/>
        <v>42.852417190588227</v>
      </c>
      <c r="L225" s="30">
        <f t="shared" si="55"/>
        <v>4.2098967744606455</v>
      </c>
      <c r="M225" s="28">
        <f>L225*'Forecast inputs Tab10.1.5.1'!Z20</f>
        <v>16.313770990712449</v>
      </c>
      <c r="N225" s="19">
        <f>N199*EXP(-A199)+N200*EXP(-A200)</f>
        <v>117.01401120326443</v>
      </c>
      <c r="O225" s="19">
        <f>N225*'Forecast inputs Tab10.1.5.1'!R20</f>
        <v>482.23870110915988</v>
      </c>
      <c r="P225" s="19">
        <f>N225*'Forecast inputs Tab10.1.5.1'!S20</f>
        <v>116.97712223010102</v>
      </c>
      <c r="Q225" s="19">
        <f>P225*'Forecast inputs Tab10.1.5.1'!R20</f>
        <v>482.08667409700428</v>
      </c>
    </row>
    <row r="226" spans="1:17" x14ac:dyDescent="0.35">
      <c r="A226" t="s">
        <v>1445</v>
      </c>
      <c r="C226" s="31" t="s">
        <v>1444</v>
      </c>
      <c r="D226" s="133">
        <f>AVERAGE(D213:D223)</f>
        <v>9.7823914576617668E-2</v>
      </c>
      <c r="E226" s="133">
        <f>AVERAGE(E213:E223)</f>
        <v>5.2977853912565985E-3</v>
      </c>
      <c r="F226" s="133">
        <f>AVERAGE(F213:F224)</f>
        <v>3.8028663622475388E-2</v>
      </c>
      <c r="G226" s="32">
        <f>SUM(G209:G225)</f>
        <v>691.94692600997496</v>
      </c>
      <c r="H226" s="32">
        <f t="shared" ref="H226" si="60">SUM(H209:H225)</f>
        <v>987.85740746624015</v>
      </c>
      <c r="I226" s="32">
        <f>SUM(I209:I225)</f>
        <v>148.80339952989405</v>
      </c>
      <c r="J226" s="32">
        <f t="shared" ref="J226:Q226" si="61">SUM(J209:J225)</f>
        <v>100.829345007109</v>
      </c>
      <c r="K226" s="32">
        <f t="shared" si="61"/>
        <v>1088.6867524733493</v>
      </c>
      <c r="L226" s="32">
        <f t="shared" si="61"/>
        <v>321.09532882688188</v>
      </c>
      <c r="M226" s="32">
        <f t="shared" si="61"/>
        <v>395.30837889019682</v>
      </c>
      <c r="N226" s="32">
        <f t="shared" si="61"/>
        <v>38526.595761902645</v>
      </c>
      <c r="O226" s="32">
        <f t="shared" si="61"/>
        <v>13119.203969347043</v>
      </c>
      <c r="P226" s="32">
        <f t="shared" si="61"/>
        <v>5899.5004314162152</v>
      </c>
      <c r="Q226" s="32">
        <f t="shared" si="61"/>
        <v>8176.9045957278677</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zoomScaleNormal="10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0</v>
      </c>
      <c r="H29" s="24" t="s">
        <v>1598</v>
      </c>
      <c r="I29" s="25">
        <f>G29*I3</f>
        <v>0</v>
      </c>
      <c r="J29" s="15" t="s">
        <v>1516</v>
      </c>
      <c r="K29" s="25">
        <f>I29+I31+I30</f>
        <v>0</v>
      </c>
      <c r="M29" s="54" t="s">
        <v>1663</v>
      </c>
      <c r="N29" s="55">
        <f>N3</f>
        <v>6.353358664540798E-2</v>
      </c>
    </row>
    <row r="30" spans="1:18" ht="12" customHeight="1" x14ac:dyDescent="0.35">
      <c r="D30" s="24" t="s">
        <v>1600</v>
      </c>
      <c r="E30" s="24"/>
      <c r="F30" s="24"/>
      <c r="G30" s="18">
        <f>G29</f>
        <v>0</v>
      </c>
      <c r="H30" s="24" t="s">
        <v>1598</v>
      </c>
      <c r="I30" s="25">
        <f>G30*I4</f>
        <v>0</v>
      </c>
      <c r="J30" s="24"/>
      <c r="K30" s="24"/>
      <c r="N30" s="56">
        <f>AVERAGE('Forecast inputs Tab10.1.5.1'!$Y$8:$Y$19)</f>
        <v>2.0644703319319928E-2</v>
      </c>
      <c r="O30" s="25">
        <f>N30*F31</f>
        <v>0</v>
      </c>
    </row>
    <row r="31" spans="1:18" ht="12" customHeight="1" x14ac:dyDescent="0.35">
      <c r="D31" s="24" t="s">
        <v>1438</v>
      </c>
      <c r="E31" s="24"/>
      <c r="F31" s="141">
        <f>IF(I31/N29=F5,1,I31/N4)</f>
        <v>0</v>
      </c>
      <c r="G31" s="18">
        <f>G30</f>
        <v>0</v>
      </c>
      <c r="H31" s="24" t="s">
        <v>1598</v>
      </c>
      <c r="I31" s="25">
        <f>I5*G31</f>
        <v>0</v>
      </c>
      <c r="J31" s="24"/>
      <c r="K31" s="24"/>
      <c r="N31" s="79">
        <v>0.46400000000000002</v>
      </c>
      <c r="R31">
        <f>I5*G31</f>
        <v>0</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v>
      </c>
      <c r="C35" s="18">
        <v>1</v>
      </c>
      <c r="D35" s="17">
        <f>$G$29*'Forecast inputs Tab10.1.5.1'!T5</f>
        <v>0</v>
      </c>
      <c r="E35" s="17">
        <f>$G$30*'Forecast inputs Tab10.1.5.1'!U5</f>
        <v>0</v>
      </c>
      <c r="F35" s="17">
        <f>$F$31*'Forecast inputs Tab10.1.5.1'!Y5</f>
        <v>0</v>
      </c>
      <c r="G35" s="28">
        <f t="shared" ref="G35:G50" si="7">N35*(D35/A35)*(1-EXP(-A35))</f>
        <v>0</v>
      </c>
      <c r="H35" s="28">
        <f>G35*'Forecast inputs Tab10.1.5.1'!V5</f>
        <v>0</v>
      </c>
      <c r="I35" s="28">
        <f t="shared" ref="I35:I50" si="8">N35*(E35/A35)*(1-EXP(-A35))</f>
        <v>0</v>
      </c>
      <c r="J35" s="28">
        <f>I35*'Forecast inputs Tab10.1.5.1'!W5</f>
        <v>0</v>
      </c>
      <c r="K35" s="28">
        <f t="shared" ref="K35:K50" si="9">H35+J35</f>
        <v>0</v>
      </c>
      <c r="L35" s="28">
        <f t="shared" si="6"/>
        <v>0</v>
      </c>
      <c r="M35" s="28">
        <f>L35*'Forecast inputs Tab10.1.5.1'!Z5</f>
        <v>0</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v>
      </c>
      <c r="C36" s="18">
        <v>2</v>
      </c>
      <c r="D36" s="17">
        <f>$G$29*'Forecast inputs Tab10.1.5.1'!T6</f>
        <v>0</v>
      </c>
      <c r="E36" s="17">
        <f>$G$30*'Forecast inputs Tab10.1.5.1'!U6</f>
        <v>0</v>
      </c>
      <c r="F36" s="17">
        <f>$F$31*'Forecast inputs Tab10.1.5.1'!Y6</f>
        <v>0</v>
      </c>
      <c r="G36" s="28">
        <f t="shared" si="7"/>
        <v>0</v>
      </c>
      <c r="H36" s="28">
        <f>G36*'Forecast inputs Tab10.1.5.1'!V6</f>
        <v>0</v>
      </c>
      <c r="I36" s="28">
        <f t="shared" si="8"/>
        <v>0</v>
      </c>
      <c r="J36" s="28">
        <f>I36*'Forecast inputs Tab10.1.5.1'!W6</f>
        <v>0</v>
      </c>
      <c r="K36" s="28">
        <f t="shared" si="9"/>
        <v>0</v>
      </c>
      <c r="L36" s="28">
        <f t="shared" si="6"/>
        <v>0</v>
      </c>
      <c r="M36" s="28">
        <f>L36*'Forecast inputs Tab10.1.5.1'!Z6</f>
        <v>0</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0.24</v>
      </c>
      <c r="C37" s="18">
        <v>3</v>
      </c>
      <c r="D37" s="17">
        <f>$G$29*'Forecast inputs Tab10.1.5.1'!T7</f>
        <v>0</v>
      </c>
      <c r="E37" s="17">
        <f>$G$30*'Forecast inputs Tab10.1.5.1'!U7</f>
        <v>0</v>
      </c>
      <c r="F37" s="17">
        <f>$F$31*'Forecast inputs Tab10.1.5.1'!Y7</f>
        <v>0</v>
      </c>
      <c r="G37" s="28">
        <f t="shared" si="7"/>
        <v>0</v>
      </c>
      <c r="H37" s="28">
        <f>G37*'Forecast inputs Tab10.1.5.1'!V7</f>
        <v>0</v>
      </c>
      <c r="I37" s="28">
        <f t="shared" si="8"/>
        <v>0</v>
      </c>
      <c r="J37" s="28">
        <f>I37*'Forecast inputs Tab10.1.5.1'!W7</f>
        <v>0</v>
      </c>
      <c r="K37" s="28">
        <f t="shared" si="9"/>
        <v>0</v>
      </c>
      <c r="L37" s="28">
        <f t="shared" si="6"/>
        <v>0</v>
      </c>
      <c r="M37" s="28">
        <f>L37*'Forecast inputs Tab10.1.5.1'!Z7</f>
        <v>0</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0.24</v>
      </c>
      <c r="C38" s="18">
        <v>4</v>
      </c>
      <c r="D38" s="17">
        <f>$G$29*'Forecast inputs Tab10.1.5.1'!T8</f>
        <v>0</v>
      </c>
      <c r="E38" s="17">
        <f>$G$30*'Forecast inputs Tab10.1.5.1'!U8</f>
        <v>0</v>
      </c>
      <c r="F38" s="17">
        <f>$F$31*'Forecast inputs Tab10.1.5.1'!Y8</f>
        <v>0</v>
      </c>
      <c r="G38" s="28">
        <f t="shared" si="7"/>
        <v>0</v>
      </c>
      <c r="H38" s="28">
        <f>G38*'Forecast inputs Tab10.1.5.1'!V8</f>
        <v>0</v>
      </c>
      <c r="I38" s="28">
        <f t="shared" si="8"/>
        <v>0</v>
      </c>
      <c r="J38" s="28">
        <f>I38*'Forecast inputs Tab10.1.5.1'!W8</f>
        <v>0</v>
      </c>
      <c r="K38" s="28">
        <f t="shared" si="9"/>
        <v>0</v>
      </c>
      <c r="L38" s="28">
        <f t="shared" si="6"/>
        <v>0</v>
      </c>
      <c r="M38" s="28">
        <f>L38*'Forecast inputs Tab10.1.5.1'!Z8</f>
        <v>0</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0.24</v>
      </c>
      <c r="C39" s="18">
        <v>5</v>
      </c>
      <c r="D39" s="17">
        <f>$G$29*'Forecast inputs Tab10.1.5.1'!T9</f>
        <v>0</v>
      </c>
      <c r="E39" s="17">
        <f>$G$30*'Forecast inputs Tab10.1.5.1'!U9</f>
        <v>0</v>
      </c>
      <c r="F39" s="17">
        <f>$F$31*'Forecast inputs Tab10.1.5.1'!Y9</f>
        <v>0</v>
      </c>
      <c r="G39" s="28">
        <f t="shared" si="7"/>
        <v>0</v>
      </c>
      <c r="H39" s="28">
        <f>G39*'Forecast inputs Tab10.1.5.1'!V9</f>
        <v>0</v>
      </c>
      <c r="I39" s="28">
        <f t="shared" si="8"/>
        <v>0</v>
      </c>
      <c r="J39" s="28">
        <f>I39*'Forecast inputs Tab10.1.5.1'!W9</f>
        <v>0</v>
      </c>
      <c r="K39" s="28">
        <f t="shared" si="9"/>
        <v>0</v>
      </c>
      <c r="L39" s="28">
        <f t="shared" si="6"/>
        <v>0</v>
      </c>
      <c r="M39" s="28">
        <f>L39*'Forecast inputs Tab10.1.5.1'!Z9</f>
        <v>0</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0.24</v>
      </c>
      <c r="C40" s="18">
        <v>6</v>
      </c>
      <c r="D40" s="17">
        <f>$G$29*'Forecast inputs Tab10.1.5.1'!T10</f>
        <v>0</v>
      </c>
      <c r="E40" s="17">
        <f>$G$30*'Forecast inputs Tab10.1.5.1'!U10</f>
        <v>0</v>
      </c>
      <c r="F40" s="17">
        <f>$F$31*'Forecast inputs Tab10.1.5.1'!Y10</f>
        <v>0</v>
      </c>
      <c r="G40" s="28">
        <f t="shared" si="7"/>
        <v>0</v>
      </c>
      <c r="H40" s="28">
        <f>G40*'Forecast inputs Tab10.1.5.1'!V10</f>
        <v>0</v>
      </c>
      <c r="I40" s="28">
        <f t="shared" si="8"/>
        <v>0</v>
      </c>
      <c r="J40" s="28">
        <f>I40*'Forecast inputs Tab10.1.5.1'!W10</f>
        <v>0</v>
      </c>
      <c r="K40" s="28">
        <f t="shared" si="9"/>
        <v>0</v>
      </c>
      <c r="L40" s="28">
        <f t="shared" si="6"/>
        <v>0</v>
      </c>
      <c r="M40" s="28">
        <f>L40*'Forecast inputs Tab10.1.5.1'!Z10</f>
        <v>0</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0.24</v>
      </c>
      <c r="C41" s="18">
        <v>7</v>
      </c>
      <c r="D41" s="17">
        <f>$G$29*'Forecast inputs Tab10.1.5.1'!T11</f>
        <v>0</v>
      </c>
      <c r="E41" s="17">
        <f>$G$30*'Forecast inputs Tab10.1.5.1'!U11</f>
        <v>0</v>
      </c>
      <c r="F41" s="17">
        <f>$F$31*'Forecast inputs Tab10.1.5.1'!Y11</f>
        <v>0</v>
      </c>
      <c r="G41" s="28">
        <f t="shared" si="7"/>
        <v>0</v>
      </c>
      <c r="H41" s="28">
        <f>G41*'Forecast inputs Tab10.1.5.1'!V11</f>
        <v>0</v>
      </c>
      <c r="I41" s="28">
        <f t="shared" si="8"/>
        <v>0</v>
      </c>
      <c r="J41" s="28">
        <f>I41*'Forecast inputs Tab10.1.5.1'!W11</f>
        <v>0</v>
      </c>
      <c r="K41" s="28">
        <f t="shared" si="9"/>
        <v>0</v>
      </c>
      <c r="L41" s="28">
        <f t="shared" si="6"/>
        <v>0</v>
      </c>
      <c r="M41" s="28">
        <f>L41*'Forecast inputs Tab10.1.5.1'!Z11</f>
        <v>0</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0.24</v>
      </c>
      <c r="C42" s="18">
        <v>8</v>
      </c>
      <c r="D42" s="17">
        <f>$G$29*'Forecast inputs Tab10.1.5.1'!T12</f>
        <v>0</v>
      </c>
      <c r="E42" s="17">
        <f>$G$30*'Forecast inputs Tab10.1.5.1'!U12</f>
        <v>0</v>
      </c>
      <c r="F42" s="17">
        <f>$F$31*'Forecast inputs Tab10.1.5.1'!Y12</f>
        <v>0</v>
      </c>
      <c r="G42" s="28">
        <f t="shared" si="7"/>
        <v>0</v>
      </c>
      <c r="H42" s="28">
        <f>G42*'Forecast inputs Tab10.1.5.1'!V12</f>
        <v>0</v>
      </c>
      <c r="I42" s="28">
        <f t="shared" si="8"/>
        <v>0</v>
      </c>
      <c r="J42" s="28">
        <f>I42*'Forecast inputs Tab10.1.5.1'!W12</f>
        <v>0</v>
      </c>
      <c r="K42" s="28">
        <f t="shared" si="9"/>
        <v>0</v>
      </c>
      <c r="L42" s="28">
        <f t="shared" si="6"/>
        <v>0</v>
      </c>
      <c r="M42" s="28">
        <f>L42*'Forecast inputs Tab10.1.5.1'!Z12</f>
        <v>0</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0.24</v>
      </c>
      <c r="C43" s="18">
        <v>9</v>
      </c>
      <c r="D43" s="17">
        <f>$G$29*'Forecast inputs Tab10.1.5.1'!T13</f>
        <v>0</v>
      </c>
      <c r="E43" s="17">
        <f>$G$30*'Forecast inputs Tab10.1.5.1'!U13</f>
        <v>0</v>
      </c>
      <c r="F43" s="17">
        <f>$F$31*'Forecast inputs Tab10.1.5.1'!Y13</f>
        <v>0</v>
      </c>
      <c r="G43" s="28">
        <f t="shared" si="7"/>
        <v>0</v>
      </c>
      <c r="H43" s="28">
        <f>G43*'Forecast inputs Tab10.1.5.1'!V13</f>
        <v>0</v>
      </c>
      <c r="I43" s="28">
        <f t="shared" si="8"/>
        <v>0</v>
      </c>
      <c r="J43" s="28">
        <f>I43*'Forecast inputs Tab10.1.5.1'!W13</f>
        <v>0</v>
      </c>
      <c r="K43" s="28">
        <f t="shared" si="9"/>
        <v>0</v>
      </c>
      <c r="L43" s="28">
        <f t="shared" si="6"/>
        <v>0</v>
      </c>
      <c r="M43" s="28">
        <f>L43*'Forecast inputs Tab10.1.5.1'!Z13</f>
        <v>0</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0.24</v>
      </c>
      <c r="C44" s="18">
        <v>10</v>
      </c>
      <c r="D44" s="17">
        <f>$G$29*'Forecast inputs Tab10.1.5.1'!T14</f>
        <v>0</v>
      </c>
      <c r="E44" s="17">
        <f>$G$30*'Forecast inputs Tab10.1.5.1'!U14</f>
        <v>0</v>
      </c>
      <c r="F44" s="17">
        <f>$F$31*'Forecast inputs Tab10.1.5.1'!Y14</f>
        <v>0</v>
      </c>
      <c r="G44" s="28">
        <f t="shared" si="7"/>
        <v>0</v>
      </c>
      <c r="H44" s="28">
        <f>G44*'Forecast inputs Tab10.1.5.1'!V14</f>
        <v>0</v>
      </c>
      <c r="I44" s="28">
        <f t="shared" si="8"/>
        <v>0</v>
      </c>
      <c r="J44" s="28">
        <f>I44*'Forecast inputs Tab10.1.5.1'!W14</f>
        <v>0</v>
      </c>
      <c r="K44" s="28">
        <f t="shared" si="9"/>
        <v>0</v>
      </c>
      <c r="L44" s="28">
        <f t="shared" si="6"/>
        <v>0</v>
      </c>
      <c r="M44" s="28">
        <f>L44*'Forecast inputs Tab10.1.5.1'!Z14</f>
        <v>0</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0.24</v>
      </c>
      <c r="C45" s="18">
        <v>11</v>
      </c>
      <c r="D45" s="17">
        <f>$G$29*'Forecast inputs Tab10.1.5.1'!T15</f>
        <v>0</v>
      </c>
      <c r="E45" s="17">
        <f>$G$30*'Forecast inputs Tab10.1.5.1'!U15</f>
        <v>0</v>
      </c>
      <c r="F45" s="17">
        <f>$F$31*'Forecast inputs Tab10.1.5.1'!Y15</f>
        <v>0</v>
      </c>
      <c r="G45" s="28">
        <f t="shared" si="7"/>
        <v>0</v>
      </c>
      <c r="H45" s="28">
        <f>G45*'Forecast inputs Tab10.1.5.1'!V15</f>
        <v>0</v>
      </c>
      <c r="I45" s="28">
        <f t="shared" si="8"/>
        <v>0</v>
      </c>
      <c r="J45" s="28">
        <f>I45*'Forecast inputs Tab10.1.5.1'!W15</f>
        <v>0</v>
      </c>
      <c r="K45" s="28">
        <f t="shared" si="9"/>
        <v>0</v>
      </c>
      <c r="L45" s="28">
        <f t="shared" si="6"/>
        <v>0</v>
      </c>
      <c r="M45" s="28">
        <f>L45*'Forecast inputs Tab10.1.5.1'!Z15</f>
        <v>0</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0.24</v>
      </c>
      <c r="C46" s="18">
        <v>12</v>
      </c>
      <c r="D46" s="17">
        <f>$G$29*'Forecast inputs Tab10.1.5.1'!T16</f>
        <v>0</v>
      </c>
      <c r="E46" s="17">
        <f>$G$30*'Forecast inputs Tab10.1.5.1'!U16</f>
        <v>0</v>
      </c>
      <c r="F46" s="17">
        <f>$F$31*'Forecast inputs Tab10.1.5.1'!Y16</f>
        <v>0</v>
      </c>
      <c r="G46" s="28">
        <f t="shared" si="7"/>
        <v>0</v>
      </c>
      <c r="H46" s="28">
        <f>G46*'Forecast inputs Tab10.1.5.1'!V16</f>
        <v>0</v>
      </c>
      <c r="I46" s="28">
        <f t="shared" si="8"/>
        <v>0</v>
      </c>
      <c r="J46" s="28">
        <f>I46*'Forecast inputs Tab10.1.5.1'!W16</f>
        <v>0</v>
      </c>
      <c r="K46" s="28">
        <f t="shared" si="9"/>
        <v>0</v>
      </c>
      <c r="L46" s="28">
        <f t="shared" si="6"/>
        <v>0</v>
      </c>
      <c r="M46" s="28">
        <f>L46*'Forecast inputs Tab10.1.5.1'!Z16</f>
        <v>0</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0.24</v>
      </c>
      <c r="C47" s="18">
        <v>13</v>
      </c>
      <c r="D47" s="17">
        <f>$G$29*'Forecast inputs Tab10.1.5.1'!T17</f>
        <v>0</v>
      </c>
      <c r="E47" s="17">
        <f>$G$30*'Forecast inputs Tab10.1.5.1'!U17</f>
        <v>0</v>
      </c>
      <c r="F47" s="17">
        <f>$F$31*'Forecast inputs Tab10.1.5.1'!Y17</f>
        <v>0</v>
      </c>
      <c r="G47" s="28">
        <f t="shared" si="7"/>
        <v>0</v>
      </c>
      <c r="H47" s="28">
        <f>G47*'Forecast inputs Tab10.1.5.1'!V17</f>
        <v>0</v>
      </c>
      <c r="I47" s="28">
        <f t="shared" si="8"/>
        <v>0</v>
      </c>
      <c r="J47" s="28">
        <f>I47*'Forecast inputs Tab10.1.5.1'!W17</f>
        <v>0</v>
      </c>
      <c r="K47" s="28">
        <f t="shared" si="9"/>
        <v>0</v>
      </c>
      <c r="L47" s="28">
        <f t="shared" si="6"/>
        <v>0</v>
      </c>
      <c r="M47" s="28">
        <f>L47*'Forecast inputs Tab10.1.5.1'!Z17</f>
        <v>0</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0.24</v>
      </c>
      <c r="C48" s="18">
        <v>14</v>
      </c>
      <c r="D48" s="17">
        <f>$G$29*'Forecast inputs Tab10.1.5.1'!T18</f>
        <v>0</v>
      </c>
      <c r="E48" s="17">
        <f>$G$30*'Forecast inputs Tab10.1.5.1'!U18</f>
        <v>0</v>
      </c>
      <c r="F48" s="17">
        <f>$F$31*'Forecast inputs Tab10.1.5.1'!Y18</f>
        <v>0</v>
      </c>
      <c r="G48" s="28">
        <f t="shared" si="7"/>
        <v>0</v>
      </c>
      <c r="H48" s="28">
        <f>G48*'Forecast inputs Tab10.1.5.1'!V18</f>
        <v>0</v>
      </c>
      <c r="I48" s="28">
        <f t="shared" si="8"/>
        <v>0</v>
      </c>
      <c r="J48" s="28">
        <f>I48*'Forecast inputs Tab10.1.5.1'!W18</f>
        <v>0</v>
      </c>
      <c r="K48" s="28">
        <f t="shared" si="9"/>
        <v>0</v>
      </c>
      <c r="L48" s="28">
        <f t="shared" si="6"/>
        <v>0</v>
      </c>
      <c r="M48" s="28">
        <f>L48*'Forecast inputs Tab10.1.5.1'!Z18</f>
        <v>0</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0.24</v>
      </c>
      <c r="C49" s="18">
        <v>15</v>
      </c>
      <c r="D49" s="17">
        <f>$G$29*'Forecast inputs Tab10.1.5.1'!T19</f>
        <v>0</v>
      </c>
      <c r="E49" s="17">
        <f>$G$30*'Forecast inputs Tab10.1.5.1'!U19</f>
        <v>0</v>
      </c>
      <c r="F49" s="17">
        <f>$F$31*'Forecast inputs Tab10.1.5.1'!Y19</f>
        <v>0</v>
      </c>
      <c r="G49" s="28">
        <f t="shared" si="7"/>
        <v>0</v>
      </c>
      <c r="H49" s="28">
        <f>G49*'Forecast inputs Tab10.1.5.1'!V19</f>
        <v>0</v>
      </c>
      <c r="I49" s="28">
        <f t="shared" si="8"/>
        <v>0</v>
      </c>
      <c r="J49" s="28">
        <f>I49*'Forecast inputs Tab10.1.5.1'!W19</f>
        <v>0</v>
      </c>
      <c r="K49" s="28">
        <f t="shared" si="9"/>
        <v>0</v>
      </c>
      <c r="L49" s="28">
        <f t="shared" si="6"/>
        <v>0</v>
      </c>
      <c r="M49" s="28">
        <f>L49*'Forecast inputs Tab10.1.5.1'!Z19</f>
        <v>0</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0.24</v>
      </c>
      <c r="C50" s="23" t="s">
        <v>1435</v>
      </c>
      <c r="D50" s="17">
        <f>$G$29*'Forecast inputs Tab10.1.5.1'!T20</f>
        <v>0</v>
      </c>
      <c r="E50" s="17">
        <f>$G$30*'Forecast inputs Tab10.1.5.1'!U20</f>
        <v>0</v>
      </c>
      <c r="F50" s="17">
        <f>$F$31*'Forecast inputs Tab10.1.5.1'!Y20</f>
        <v>0</v>
      </c>
      <c r="G50" s="28">
        <f t="shared" si="7"/>
        <v>0</v>
      </c>
      <c r="H50" s="28">
        <f>G50*'Forecast inputs Tab10.1.5.1'!V20</f>
        <v>0</v>
      </c>
      <c r="I50" s="28">
        <f t="shared" si="8"/>
        <v>0</v>
      </c>
      <c r="J50" s="28">
        <f>I50*'Forecast inputs Tab10.1.5.1'!W20</f>
        <v>0</v>
      </c>
      <c r="K50" s="28">
        <f t="shared" si="9"/>
        <v>0</v>
      </c>
      <c r="L50" s="30">
        <f t="shared" si="6"/>
        <v>0</v>
      </c>
      <c r="M50" s="28">
        <f>L50*'Forecast inputs Tab10.1.5.1'!Z20</f>
        <v>0</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v>
      </c>
      <c r="E51" s="133">
        <f>AVERAGE(E38:E48)</f>
        <v>0</v>
      </c>
      <c r="F51" s="133">
        <f>AVERAGE(F38:F49)</f>
        <v>0</v>
      </c>
      <c r="G51" s="32">
        <f>SUM(G34:G50)</f>
        <v>0</v>
      </c>
      <c r="H51" s="32">
        <f t="shared" ref="H51" si="11">SUM(H34:H50)</f>
        <v>0</v>
      </c>
      <c r="I51" s="32">
        <f>SUM(I34:I50)</f>
        <v>0</v>
      </c>
      <c r="J51" s="32">
        <f t="shared" ref="J51:Q51" si="12">SUM(J34:J50)</f>
        <v>0</v>
      </c>
      <c r="K51" s="32">
        <f t="shared" si="12"/>
        <v>0</v>
      </c>
      <c r="L51" s="32">
        <f t="shared" si="12"/>
        <v>0</v>
      </c>
      <c r="M51" s="32">
        <f t="shared" si="12"/>
        <v>0</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0</v>
      </c>
      <c r="H54" s="24" t="s">
        <v>1598</v>
      </c>
      <c r="I54" s="25">
        <f>AVERAGE(D63:D74)</f>
        <v>0</v>
      </c>
      <c r="J54" s="15" t="s">
        <v>1516</v>
      </c>
      <c r="K54" s="25">
        <f>I54+I56+I55</f>
        <v>0</v>
      </c>
    </row>
    <row r="55" spans="1:17" ht="12" customHeight="1" x14ac:dyDescent="0.35">
      <c r="D55" s="24" t="s">
        <v>1600</v>
      </c>
      <c r="E55" s="24"/>
      <c r="F55" s="24"/>
      <c r="G55" s="18">
        <f>$G$30</f>
        <v>0</v>
      </c>
      <c r="H55" s="24" t="s">
        <v>1598</v>
      </c>
      <c r="I55" s="25">
        <f>AVERAGE(E63:E74)</f>
        <v>0</v>
      </c>
      <c r="K55" s="25"/>
    </row>
    <row r="56" spans="1:17" ht="12" customHeight="1" x14ac:dyDescent="0.35">
      <c r="D56" s="24" t="s">
        <v>1438</v>
      </c>
      <c r="E56" s="24"/>
      <c r="F56" s="134">
        <f>$F$31</f>
        <v>0</v>
      </c>
      <c r="G56" s="18">
        <f>$G$31</f>
        <v>0</v>
      </c>
      <c r="H56" s="24" t="s">
        <v>1598</v>
      </c>
      <c r="I56" s="25">
        <f>AVERAGE(F63:F74)</f>
        <v>0</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v>
      </c>
      <c r="C60" s="18">
        <v>1</v>
      </c>
      <c r="D60" s="17">
        <f>$G$54*'Forecast inputs Tab10.1.5.1'!T5</f>
        <v>0</v>
      </c>
      <c r="E60" s="17">
        <f>$G$55*'Forecast inputs Tab10.1.5.1'!U5</f>
        <v>0</v>
      </c>
      <c r="F60" s="17">
        <f>$F$56*'Forecast inputs Tab10.1.5.1'!Y5</f>
        <v>0</v>
      </c>
      <c r="G60" s="28">
        <f t="shared" ref="G60:G75" si="14">N60*(D60/A60)*(1-EXP(-A60))</f>
        <v>0</v>
      </c>
      <c r="H60" s="28">
        <f>G60*'Forecast inputs Tab10.1.5.1'!V5</f>
        <v>0</v>
      </c>
      <c r="I60" s="28">
        <f t="shared" ref="I60:I75" si="15">N60*(E60/A60)*(1-EXP(-A60))</f>
        <v>0</v>
      </c>
      <c r="J60" s="28">
        <f>I60*'Forecast inputs Tab10.1.5.1'!W5</f>
        <v>0</v>
      </c>
      <c r="K60" s="28">
        <f t="shared" ref="K60:K75" si="16">H60+J60</f>
        <v>0</v>
      </c>
      <c r="L60" s="28">
        <f t="shared" si="13"/>
        <v>0</v>
      </c>
      <c r="M60" s="28">
        <f>L60*'Forecast inputs Tab10.1.5.1'!Z5</f>
        <v>0</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v>
      </c>
      <c r="C61" s="18">
        <v>2</v>
      </c>
      <c r="D61" s="17">
        <f>$G$54*'Forecast inputs Tab10.1.5.1'!T6</f>
        <v>0</v>
      </c>
      <c r="E61" s="17">
        <f>$G$55*'Forecast inputs Tab10.1.5.1'!U6</f>
        <v>0</v>
      </c>
      <c r="F61" s="17">
        <f>$F$56*'Forecast inputs Tab10.1.5.1'!Y6</f>
        <v>0</v>
      </c>
      <c r="G61" s="28">
        <f t="shared" si="14"/>
        <v>0</v>
      </c>
      <c r="H61" s="28">
        <f>G61*'Forecast inputs Tab10.1.5.1'!V6</f>
        <v>0</v>
      </c>
      <c r="I61" s="28">
        <f t="shared" si="15"/>
        <v>0</v>
      </c>
      <c r="J61" s="28">
        <f>I61*'Forecast inputs Tab10.1.5.1'!W6</f>
        <v>0</v>
      </c>
      <c r="K61" s="28">
        <f t="shared" si="16"/>
        <v>0</v>
      </c>
      <c r="L61" s="28">
        <f t="shared" si="13"/>
        <v>0</v>
      </c>
      <c r="M61" s="28">
        <f>L61*'Forecast inputs Tab10.1.5.1'!Z6</f>
        <v>0</v>
      </c>
      <c r="N61" s="19">
        <f t="shared" ref="N61:N74" si="17">N35*EXP(-A35)</f>
        <v>5682.6403923258276</v>
      </c>
      <c r="O61" s="19">
        <f>N61*'Forecast inputs Tab10.1.5.1'!R6</f>
        <v>549.64543625116642</v>
      </c>
      <c r="P61" s="19">
        <f>N61*'Forecast inputs Tab10.1.5.1'!S6</f>
        <v>0</v>
      </c>
      <c r="Q61" s="19">
        <f>P61*'Forecast inputs Tab10.1.5.1'!R6</f>
        <v>0</v>
      </c>
    </row>
    <row r="62" spans="1:17" ht="12" customHeight="1" x14ac:dyDescent="0.35">
      <c r="A62" s="10">
        <f>D62+F62+E62+'Forecast inputs Tab10.1.5.1'!AA7</f>
        <v>0.24</v>
      </c>
      <c r="C62" s="18">
        <v>3</v>
      </c>
      <c r="D62" s="17">
        <f>$G$54*'Forecast inputs Tab10.1.5.1'!T7</f>
        <v>0</v>
      </c>
      <c r="E62" s="17">
        <f>$G$55*'Forecast inputs Tab10.1.5.1'!U7</f>
        <v>0</v>
      </c>
      <c r="F62" s="17">
        <f>$F$56*'Forecast inputs Tab10.1.5.1'!Y7</f>
        <v>0</v>
      </c>
      <c r="G62" s="28">
        <f t="shared" si="14"/>
        <v>0</v>
      </c>
      <c r="H62" s="28">
        <f>G62*'Forecast inputs Tab10.1.5.1'!V7</f>
        <v>0</v>
      </c>
      <c r="I62" s="28">
        <f t="shared" si="15"/>
        <v>0</v>
      </c>
      <c r="J62" s="28">
        <f>I62*'Forecast inputs Tab10.1.5.1'!W7</f>
        <v>0</v>
      </c>
      <c r="K62" s="28">
        <f t="shared" si="16"/>
        <v>0</v>
      </c>
      <c r="L62" s="28">
        <f t="shared" si="13"/>
        <v>0</v>
      </c>
      <c r="M62" s="28">
        <f>L62*'Forecast inputs Tab10.1.5.1'!Z7</f>
        <v>0</v>
      </c>
      <c r="N62" s="19">
        <f t="shared" si="17"/>
        <v>4468.9563625885876</v>
      </c>
      <c r="O62" s="19">
        <f>N62*'Forecast inputs Tab10.1.5.1'!R7</f>
        <v>939.06180047073997</v>
      </c>
      <c r="P62" s="19">
        <f>N62*'Forecast inputs Tab10.1.5.1'!S7</f>
        <v>0</v>
      </c>
      <c r="Q62" s="19">
        <f>P62*'Forecast inputs Tab10.1.5.1'!R7</f>
        <v>0</v>
      </c>
    </row>
    <row r="63" spans="1:17" ht="12" customHeight="1" x14ac:dyDescent="0.35">
      <c r="A63" s="10">
        <f>D63+F63+E63+'Forecast inputs Tab10.1.5.1'!AA8</f>
        <v>0.24</v>
      </c>
      <c r="C63" s="18">
        <v>4</v>
      </c>
      <c r="D63" s="17">
        <f>$G$54*'Forecast inputs Tab10.1.5.1'!T8</f>
        <v>0</v>
      </c>
      <c r="E63" s="17">
        <f>$G$55*'Forecast inputs Tab10.1.5.1'!U8</f>
        <v>0</v>
      </c>
      <c r="F63" s="17">
        <f>$F$56*'Forecast inputs Tab10.1.5.1'!Y8</f>
        <v>0</v>
      </c>
      <c r="G63" s="28">
        <f t="shared" si="14"/>
        <v>0</v>
      </c>
      <c r="H63" s="28">
        <f>G63*'Forecast inputs Tab10.1.5.1'!V8</f>
        <v>0</v>
      </c>
      <c r="I63" s="28">
        <f t="shared" si="15"/>
        <v>0</v>
      </c>
      <c r="J63" s="28">
        <f>I63*'Forecast inputs Tab10.1.5.1'!W8</f>
        <v>0</v>
      </c>
      <c r="K63" s="28">
        <f t="shared" si="16"/>
        <v>0</v>
      </c>
      <c r="L63" s="28">
        <f t="shared" si="13"/>
        <v>0</v>
      </c>
      <c r="M63" s="28">
        <f>L63*'Forecast inputs Tab10.1.5.1'!Z8</f>
        <v>0</v>
      </c>
      <c r="N63" s="19">
        <f t="shared" si="17"/>
        <v>3507.3685889500293</v>
      </c>
      <c r="O63" s="19">
        <f>N63*'Forecast inputs Tab10.1.5.1'!R8</f>
        <v>1297.2248242032911</v>
      </c>
      <c r="P63" s="19">
        <f>N63*'Forecast inputs Tab10.1.5.1'!S8</f>
        <v>331.85707529285236</v>
      </c>
      <c r="Q63" s="19">
        <f>P63*'Forecast inputs Tab10.1.5.1'!R8</f>
        <v>122.73966229658849</v>
      </c>
    </row>
    <row r="64" spans="1:17" ht="12" customHeight="1" x14ac:dyDescent="0.35">
      <c r="A64" s="10">
        <f>D64+F64+E64+'Forecast inputs Tab10.1.5.1'!AA9</f>
        <v>0.24</v>
      </c>
      <c r="C64" s="18">
        <v>5</v>
      </c>
      <c r="D64" s="17">
        <f>$G$54*'Forecast inputs Tab10.1.5.1'!T9</f>
        <v>0</v>
      </c>
      <c r="E64" s="17">
        <f>$G$55*'Forecast inputs Tab10.1.5.1'!U9</f>
        <v>0</v>
      </c>
      <c r="F64" s="17">
        <f>$F$56*'Forecast inputs Tab10.1.5.1'!Y9</f>
        <v>0</v>
      </c>
      <c r="G64" s="28">
        <f t="shared" si="14"/>
        <v>0</v>
      </c>
      <c r="H64" s="28">
        <f>G64*'Forecast inputs Tab10.1.5.1'!V9</f>
        <v>0</v>
      </c>
      <c r="I64" s="28">
        <f t="shared" si="15"/>
        <v>0</v>
      </c>
      <c r="J64" s="28">
        <f>I64*'Forecast inputs Tab10.1.5.1'!W9</f>
        <v>0</v>
      </c>
      <c r="K64" s="28">
        <f t="shared" si="16"/>
        <v>0</v>
      </c>
      <c r="L64" s="28">
        <f t="shared" si="13"/>
        <v>0</v>
      </c>
      <c r="M64" s="28">
        <f>L64*'Forecast inputs Tab10.1.5.1'!Z9</f>
        <v>0</v>
      </c>
      <c r="N64" s="19">
        <f t="shared" si="17"/>
        <v>1326.2668167154238</v>
      </c>
      <c r="O64" s="19">
        <f>N64*'Forecast inputs Tab10.1.5.1'!R9</f>
        <v>757.87129960932816</v>
      </c>
      <c r="P64" s="19">
        <f>N64*'Forecast inputs Tab10.1.5.1'!S9</f>
        <v>397.8345543357579</v>
      </c>
      <c r="Q64" s="19">
        <f>P64*'Forecast inputs Tab10.1.5.1'!R9</f>
        <v>227.33539505319084</v>
      </c>
    </row>
    <row r="65" spans="1:17" ht="12" customHeight="1" x14ac:dyDescent="0.35">
      <c r="A65" s="10">
        <f>D65+F65+E65+'Forecast inputs Tab10.1.5.1'!AA10</f>
        <v>0.24</v>
      </c>
      <c r="C65" s="18">
        <v>6</v>
      </c>
      <c r="D65" s="17">
        <f>$G$54*'Forecast inputs Tab10.1.5.1'!T10</f>
        <v>0</v>
      </c>
      <c r="E65" s="17">
        <f>$G$55*'Forecast inputs Tab10.1.5.1'!U10</f>
        <v>0</v>
      </c>
      <c r="F65" s="17">
        <f>$F$56*'Forecast inputs Tab10.1.5.1'!Y10</f>
        <v>0</v>
      </c>
      <c r="G65" s="28">
        <f t="shared" si="14"/>
        <v>0</v>
      </c>
      <c r="H65" s="28">
        <f>G65*'Forecast inputs Tab10.1.5.1'!V10</f>
        <v>0</v>
      </c>
      <c r="I65" s="28">
        <f t="shared" si="15"/>
        <v>0</v>
      </c>
      <c r="J65" s="28">
        <f>I65*'Forecast inputs Tab10.1.5.1'!W10</f>
        <v>0</v>
      </c>
      <c r="K65" s="28">
        <f t="shared" si="16"/>
        <v>0</v>
      </c>
      <c r="L65" s="28">
        <f t="shared" si="13"/>
        <v>0</v>
      </c>
      <c r="M65" s="28">
        <f>L65*'Forecast inputs Tab10.1.5.1'!Z10</f>
        <v>0</v>
      </c>
      <c r="N65" s="19">
        <f t="shared" si="17"/>
        <v>4050.99450293571</v>
      </c>
      <c r="O65" s="19">
        <f>N65*'Forecast inputs Tab10.1.5.1'!R10</f>
        <v>3274.5849474975548</v>
      </c>
      <c r="P65" s="19">
        <f>N65*'Forecast inputs Tab10.1.5.1'!S10</f>
        <v>2349.166971882079</v>
      </c>
      <c r="Q65" s="19">
        <f>P65*'Forecast inputs Tab10.1.5.1'!R10</f>
        <v>1898.9279792181317</v>
      </c>
    </row>
    <row r="66" spans="1:17" ht="12" customHeight="1" x14ac:dyDescent="0.35">
      <c r="A66" s="10">
        <f>D66+F66+E66+'Forecast inputs Tab10.1.5.1'!AA11</f>
        <v>0.24</v>
      </c>
      <c r="C66" s="18">
        <v>7</v>
      </c>
      <c r="D66" s="17">
        <f>$G$54*'Forecast inputs Tab10.1.5.1'!T11</f>
        <v>0</v>
      </c>
      <c r="E66" s="17">
        <f>$G$55*'Forecast inputs Tab10.1.5.1'!U11</f>
        <v>0</v>
      </c>
      <c r="F66" s="17">
        <f>$F$56*'Forecast inputs Tab10.1.5.1'!Y11</f>
        <v>0</v>
      </c>
      <c r="G66" s="28">
        <f t="shared" si="14"/>
        <v>0</v>
      </c>
      <c r="H66" s="28">
        <f>G66*'Forecast inputs Tab10.1.5.1'!V11</f>
        <v>0</v>
      </c>
      <c r="I66" s="28">
        <f t="shared" si="15"/>
        <v>0</v>
      </c>
      <c r="J66" s="28">
        <f>I66*'Forecast inputs Tab10.1.5.1'!W11</f>
        <v>0</v>
      </c>
      <c r="K66" s="28">
        <f t="shared" si="16"/>
        <v>0</v>
      </c>
      <c r="L66" s="28">
        <f t="shared" si="13"/>
        <v>0</v>
      </c>
      <c r="M66" s="28">
        <f>L66*'Forecast inputs Tab10.1.5.1'!Z11</f>
        <v>0</v>
      </c>
      <c r="N66" s="19">
        <f t="shared" si="17"/>
        <v>762.9081206333733</v>
      </c>
      <c r="O66" s="19">
        <f>N66*'Forecast inputs Tab10.1.5.1'!R11</f>
        <v>818.82928587579954</v>
      </c>
      <c r="P66" s="19">
        <f>N66*'Forecast inputs Tab10.1.5.1'!S11</f>
        <v>608.34832330282029</v>
      </c>
      <c r="Q66" s="19">
        <f>P66*'Forecast inputs Tab10.1.5.1'!R11</f>
        <v>652.94025540091695</v>
      </c>
    </row>
    <row r="67" spans="1:17" ht="12" customHeight="1" x14ac:dyDescent="0.35">
      <c r="A67" s="10">
        <f>D67+F67+E67+'Forecast inputs Tab10.1.5.1'!AA12</f>
        <v>0.24</v>
      </c>
      <c r="C67" s="18">
        <v>8</v>
      </c>
      <c r="D67" s="17">
        <f>$G$54*'Forecast inputs Tab10.1.5.1'!T12</f>
        <v>0</v>
      </c>
      <c r="E67" s="17">
        <f>$G$55*'Forecast inputs Tab10.1.5.1'!U12</f>
        <v>0</v>
      </c>
      <c r="F67" s="17">
        <f>$F$56*'Forecast inputs Tab10.1.5.1'!Y12</f>
        <v>0</v>
      </c>
      <c r="G67" s="28">
        <f t="shared" si="14"/>
        <v>0</v>
      </c>
      <c r="H67" s="28">
        <f>G67*'Forecast inputs Tab10.1.5.1'!V12</f>
        <v>0</v>
      </c>
      <c r="I67" s="28">
        <f t="shared" si="15"/>
        <v>0</v>
      </c>
      <c r="J67" s="28">
        <f>I67*'Forecast inputs Tab10.1.5.1'!W12</f>
        <v>0</v>
      </c>
      <c r="K67" s="28">
        <f t="shared" si="16"/>
        <v>0</v>
      </c>
      <c r="L67" s="28">
        <f t="shared" si="13"/>
        <v>0</v>
      </c>
      <c r="M67" s="28">
        <f>L67*'Forecast inputs Tab10.1.5.1'!Z12</f>
        <v>0</v>
      </c>
      <c r="N67" s="19">
        <f t="shared" si="17"/>
        <v>2878.4359465584062</v>
      </c>
      <c r="O67" s="19">
        <f>N67*'Forecast inputs Tab10.1.5.1'!R12</f>
        <v>3911.8520200918047</v>
      </c>
      <c r="P67" s="19">
        <f>N67*'Forecast inputs Tab10.1.5.1'!S12</f>
        <v>2629.864738858671</v>
      </c>
      <c r="Q67" s="19">
        <f>P67*'Forecast inputs Tab10.1.5.1'!R12</f>
        <v>3574.0387774037108</v>
      </c>
    </row>
    <row r="68" spans="1:17" ht="12" customHeight="1" x14ac:dyDescent="0.35">
      <c r="A68" s="10">
        <f>D68+F68+E68+'Forecast inputs Tab10.1.5.1'!AA13</f>
        <v>0.24</v>
      </c>
      <c r="C68" s="18">
        <v>9</v>
      </c>
      <c r="D68" s="17">
        <f>$G$54*'Forecast inputs Tab10.1.5.1'!T13</f>
        <v>0</v>
      </c>
      <c r="E68" s="17">
        <f>$G$55*'Forecast inputs Tab10.1.5.1'!U13</f>
        <v>0</v>
      </c>
      <c r="F68" s="17">
        <f>$F$56*'Forecast inputs Tab10.1.5.1'!Y13</f>
        <v>0</v>
      </c>
      <c r="G68" s="28">
        <f t="shared" si="14"/>
        <v>0</v>
      </c>
      <c r="H68" s="28">
        <f>G68*'Forecast inputs Tab10.1.5.1'!V13</f>
        <v>0</v>
      </c>
      <c r="I68" s="28">
        <f t="shared" si="15"/>
        <v>0</v>
      </c>
      <c r="J68" s="28">
        <f>I68*'Forecast inputs Tab10.1.5.1'!W13</f>
        <v>0</v>
      </c>
      <c r="K68" s="28">
        <f t="shared" si="16"/>
        <v>0</v>
      </c>
      <c r="L68" s="28">
        <f t="shared" si="13"/>
        <v>0</v>
      </c>
      <c r="M68" s="28">
        <f>L68*'Forecast inputs Tab10.1.5.1'!Z13</f>
        <v>0</v>
      </c>
      <c r="N68" s="19">
        <f t="shared" si="17"/>
        <v>1418.1865646424019</v>
      </c>
      <c r="O68" s="19">
        <f>N68*'Forecast inputs Tab10.1.5.1'!R13</f>
        <v>2352.3886003692915</v>
      </c>
      <c r="P68" s="19">
        <f>N68*'Forecast inputs Tab10.1.5.1'!S13</f>
        <v>1367.759645503899</v>
      </c>
      <c r="Q68" s="19">
        <f>P68*'Forecast inputs Tab10.1.5.1'!R13</f>
        <v>2268.7439567866827</v>
      </c>
    </row>
    <row r="69" spans="1:17" ht="12" customHeight="1" x14ac:dyDescent="0.35">
      <c r="A69" s="10">
        <f>D69+F69+E69+'Forecast inputs Tab10.1.5.1'!AA14</f>
        <v>0.24</v>
      </c>
      <c r="C69" s="18">
        <v>10</v>
      </c>
      <c r="D69" s="17">
        <f>$G$54*'Forecast inputs Tab10.1.5.1'!T14</f>
        <v>0</v>
      </c>
      <c r="E69" s="17">
        <f>$G$55*'Forecast inputs Tab10.1.5.1'!U14</f>
        <v>0</v>
      </c>
      <c r="F69" s="17">
        <f>$F$56*'Forecast inputs Tab10.1.5.1'!Y14</f>
        <v>0</v>
      </c>
      <c r="G69" s="28">
        <f t="shared" si="14"/>
        <v>0</v>
      </c>
      <c r="H69" s="28">
        <f>G69*'Forecast inputs Tab10.1.5.1'!V14</f>
        <v>0</v>
      </c>
      <c r="I69" s="28">
        <f t="shared" si="15"/>
        <v>0</v>
      </c>
      <c r="J69" s="28">
        <f>I69*'Forecast inputs Tab10.1.5.1'!W14</f>
        <v>0</v>
      </c>
      <c r="K69" s="28">
        <f t="shared" si="16"/>
        <v>0</v>
      </c>
      <c r="L69" s="28">
        <f t="shared" si="13"/>
        <v>0</v>
      </c>
      <c r="M69" s="28">
        <f>L69*'Forecast inputs Tab10.1.5.1'!Z14</f>
        <v>0</v>
      </c>
      <c r="N69" s="19">
        <f t="shared" si="17"/>
        <v>267.47728720242117</v>
      </c>
      <c r="O69" s="19">
        <f>N69*'Forecast inputs Tab10.1.5.1'!R14</f>
        <v>525.95663846335287</v>
      </c>
      <c r="P69" s="19">
        <f>N69*'Forecast inputs Tab10.1.5.1'!S14</f>
        <v>263.46858297030934</v>
      </c>
      <c r="Q69" s="19">
        <f>P69*'Forecast inputs Tab10.1.5.1'!R14</f>
        <v>518.07408280949755</v>
      </c>
    </row>
    <row r="70" spans="1:17" ht="12" customHeight="1" x14ac:dyDescent="0.35">
      <c r="A70" s="10">
        <f>D70+F70+E70+'Forecast inputs Tab10.1.5.1'!AA15</f>
        <v>0.24</v>
      </c>
      <c r="C70" s="18">
        <v>11</v>
      </c>
      <c r="D70" s="17">
        <f>$G$54*'Forecast inputs Tab10.1.5.1'!T15</f>
        <v>0</v>
      </c>
      <c r="E70" s="17">
        <f>$G$55*'Forecast inputs Tab10.1.5.1'!U15</f>
        <v>0</v>
      </c>
      <c r="F70" s="17">
        <f>$F$56*'Forecast inputs Tab10.1.5.1'!Y15</f>
        <v>0</v>
      </c>
      <c r="G70" s="28">
        <f t="shared" si="14"/>
        <v>0</v>
      </c>
      <c r="H70" s="28">
        <f>G70*'Forecast inputs Tab10.1.5.1'!V15</f>
        <v>0</v>
      </c>
      <c r="I70" s="28">
        <f t="shared" si="15"/>
        <v>0</v>
      </c>
      <c r="J70" s="28">
        <f>I70*'Forecast inputs Tab10.1.5.1'!W15</f>
        <v>0</v>
      </c>
      <c r="K70" s="28">
        <f t="shared" si="16"/>
        <v>0</v>
      </c>
      <c r="L70" s="28">
        <f t="shared" si="13"/>
        <v>0</v>
      </c>
      <c r="M70" s="28">
        <f>L70*'Forecast inputs Tab10.1.5.1'!Z15</f>
        <v>0</v>
      </c>
      <c r="N70" s="19">
        <f t="shared" si="17"/>
        <v>393.97149453054936</v>
      </c>
      <c r="O70" s="19">
        <f>N70*'Forecast inputs Tab10.1.5.1'!R15</f>
        <v>896.95096188275636</v>
      </c>
      <c r="P70" s="19">
        <f>N70*'Forecast inputs Tab10.1.5.1'!S15</f>
        <v>391.34292981514272</v>
      </c>
      <c r="Q70" s="19">
        <f>P70*'Forecast inputs Tab10.1.5.1'!R15</f>
        <v>890.96653488083723</v>
      </c>
    </row>
    <row r="71" spans="1:17" ht="12" customHeight="1" x14ac:dyDescent="0.35">
      <c r="A71" s="10">
        <f>D71+F71+E71+'Forecast inputs Tab10.1.5.1'!AA16</f>
        <v>0.24</v>
      </c>
      <c r="C71" s="18">
        <v>12</v>
      </c>
      <c r="D71" s="17">
        <f>$G$54*'Forecast inputs Tab10.1.5.1'!T16</f>
        <v>0</v>
      </c>
      <c r="E71" s="17">
        <f>$G$55*'Forecast inputs Tab10.1.5.1'!U16</f>
        <v>0</v>
      </c>
      <c r="F71" s="17">
        <f>$F$56*'Forecast inputs Tab10.1.5.1'!Y16</f>
        <v>0</v>
      </c>
      <c r="G71" s="28">
        <f t="shared" si="14"/>
        <v>0</v>
      </c>
      <c r="H71" s="28">
        <f>G71*'Forecast inputs Tab10.1.5.1'!V16</f>
        <v>0</v>
      </c>
      <c r="I71" s="28">
        <f t="shared" si="15"/>
        <v>0</v>
      </c>
      <c r="J71" s="28">
        <f>I71*'Forecast inputs Tab10.1.5.1'!W16</f>
        <v>0</v>
      </c>
      <c r="K71" s="28">
        <f t="shared" si="16"/>
        <v>0</v>
      </c>
      <c r="L71" s="28">
        <f t="shared" si="13"/>
        <v>0</v>
      </c>
      <c r="M71" s="28">
        <f>L71*'Forecast inputs Tab10.1.5.1'!Z16</f>
        <v>0</v>
      </c>
      <c r="N71" s="19">
        <f t="shared" si="17"/>
        <v>58.867474480769239</v>
      </c>
      <c r="O71" s="19">
        <f>N71*'Forecast inputs Tab10.1.5.1'!R16</f>
        <v>152.19302514885675</v>
      </c>
      <c r="P71" s="19">
        <f>N71*'Forecast inputs Tab10.1.5.1'!S16</f>
        <v>58.68076347810333</v>
      </c>
      <c r="Q71" s="19">
        <f>P71*'Forecast inputs Tab10.1.5.1'!R16</f>
        <v>151.71031185811444</v>
      </c>
    </row>
    <row r="72" spans="1:17" ht="12" customHeight="1" x14ac:dyDescent="0.35">
      <c r="A72" s="10">
        <f>D72+F72+E72+'Forecast inputs Tab10.1.5.1'!AA17</f>
        <v>0.24</v>
      </c>
      <c r="C72" s="18">
        <v>13</v>
      </c>
      <c r="D72" s="17">
        <f>$G$54*'Forecast inputs Tab10.1.5.1'!T17</f>
        <v>0</v>
      </c>
      <c r="E72" s="17">
        <f>$G$55*'Forecast inputs Tab10.1.5.1'!U17</f>
        <v>0</v>
      </c>
      <c r="F72" s="17">
        <f>$F$56*'Forecast inputs Tab10.1.5.1'!Y17</f>
        <v>0</v>
      </c>
      <c r="G72" s="28">
        <f t="shared" si="14"/>
        <v>0</v>
      </c>
      <c r="H72" s="28">
        <f>G72*'Forecast inputs Tab10.1.5.1'!V17</f>
        <v>0</v>
      </c>
      <c r="I72" s="28">
        <f t="shared" si="15"/>
        <v>0</v>
      </c>
      <c r="J72" s="28">
        <f>I72*'Forecast inputs Tab10.1.5.1'!W17</f>
        <v>0</v>
      </c>
      <c r="K72" s="28">
        <f t="shared" si="16"/>
        <v>0</v>
      </c>
      <c r="L72" s="28">
        <f t="shared" si="13"/>
        <v>0</v>
      </c>
      <c r="M72" s="28">
        <f>L72*'Forecast inputs Tab10.1.5.1'!Z17</f>
        <v>0</v>
      </c>
      <c r="N72" s="19">
        <f t="shared" si="17"/>
        <v>188.59015330518929</v>
      </c>
      <c r="O72" s="19">
        <f>N72*'Forecast inputs Tab10.1.5.1'!R17</f>
        <v>544.79734896649779</v>
      </c>
      <c r="P72" s="19">
        <f>N72*'Forecast inputs Tab10.1.5.1'!S17</f>
        <v>188.28527963284367</v>
      </c>
      <c r="Q72" s="19">
        <f>P72*'Forecast inputs Tab10.1.5.1'!R17</f>
        <v>543.91663295056253</v>
      </c>
    </row>
    <row r="73" spans="1:17" ht="12" customHeight="1" x14ac:dyDescent="0.35">
      <c r="A73" s="10">
        <f>D73+F73+E73+'Forecast inputs Tab10.1.5.1'!AA18</f>
        <v>0.24</v>
      </c>
      <c r="C73" s="18">
        <v>14</v>
      </c>
      <c r="D73" s="17">
        <f>$G$54*'Forecast inputs Tab10.1.5.1'!T18</f>
        <v>0</v>
      </c>
      <c r="E73" s="17">
        <f>$G$55*'Forecast inputs Tab10.1.5.1'!U18</f>
        <v>0</v>
      </c>
      <c r="F73" s="17">
        <f>$F$56*'Forecast inputs Tab10.1.5.1'!Y18</f>
        <v>0</v>
      </c>
      <c r="G73" s="28">
        <f t="shared" si="14"/>
        <v>0</v>
      </c>
      <c r="H73" s="28">
        <f>G73*'Forecast inputs Tab10.1.5.1'!V18</f>
        <v>0</v>
      </c>
      <c r="I73" s="28">
        <f t="shared" si="15"/>
        <v>0</v>
      </c>
      <c r="J73" s="28">
        <f>I73*'Forecast inputs Tab10.1.5.1'!W18</f>
        <v>0</v>
      </c>
      <c r="K73" s="28">
        <f t="shared" si="16"/>
        <v>0</v>
      </c>
      <c r="L73" s="28">
        <f t="shared" si="13"/>
        <v>0</v>
      </c>
      <c r="M73" s="28">
        <f>L73*'Forecast inputs Tab10.1.5.1'!Z18</f>
        <v>0</v>
      </c>
      <c r="N73" s="19">
        <f t="shared" si="17"/>
        <v>135.15115974448085</v>
      </c>
      <c r="O73" s="19">
        <f>N73*'Forecast inputs Tab10.1.5.1'!R18</f>
        <v>430.3496743699734</v>
      </c>
      <c r="P73" s="19">
        <f>N73*'Forecast inputs Tab10.1.5.1'!S18</f>
        <v>135.03189161867192</v>
      </c>
      <c r="Q73" s="19">
        <f>P73*'Forecast inputs Tab10.1.5.1'!R18</f>
        <v>429.96989961109136</v>
      </c>
    </row>
    <row r="74" spans="1:17" ht="12" customHeight="1" x14ac:dyDescent="0.35">
      <c r="A74" s="10">
        <f>D74+F74+E74+'Forecast inputs Tab10.1.5.1'!AA19</f>
        <v>0.24</v>
      </c>
      <c r="C74" s="18">
        <v>15</v>
      </c>
      <c r="D74" s="17">
        <f>$G$54*'Forecast inputs Tab10.1.5.1'!T19</f>
        <v>0</v>
      </c>
      <c r="E74" s="17">
        <f>$G$55*'Forecast inputs Tab10.1.5.1'!U19</f>
        <v>0</v>
      </c>
      <c r="F74" s="17">
        <f>$F$56*'Forecast inputs Tab10.1.5.1'!Y19</f>
        <v>0</v>
      </c>
      <c r="G74" s="28">
        <f t="shared" si="14"/>
        <v>0</v>
      </c>
      <c r="H74" s="28">
        <f>G74*'Forecast inputs Tab10.1.5.1'!V19</f>
        <v>0</v>
      </c>
      <c r="I74" s="28">
        <f t="shared" si="15"/>
        <v>0</v>
      </c>
      <c r="J74" s="28">
        <f>I74*'Forecast inputs Tab10.1.5.1'!W19</f>
        <v>0</v>
      </c>
      <c r="K74" s="28">
        <f t="shared" si="16"/>
        <v>0</v>
      </c>
      <c r="L74" s="28">
        <f t="shared" si="13"/>
        <v>0</v>
      </c>
      <c r="M74" s="28">
        <f>L74*'Forecast inputs Tab10.1.5.1'!Z19</f>
        <v>0</v>
      </c>
      <c r="N74" s="19">
        <f t="shared" si="17"/>
        <v>157.20293226039311</v>
      </c>
      <c r="O74" s="19">
        <f>N74*'Forecast inputs Tab10.1.5.1'!R19</f>
        <v>545.41242941878863</v>
      </c>
      <c r="P74" s="19">
        <f>N74*'Forecast inputs Tab10.1.5.1'!S19</f>
        <v>157.12228005331207</v>
      </c>
      <c r="Q74" s="19">
        <f>P74*'Forecast inputs Tab10.1.5.1'!R19</f>
        <v>545.13260819936511</v>
      </c>
    </row>
    <row r="75" spans="1:17" ht="12" customHeight="1" x14ac:dyDescent="0.35">
      <c r="A75" s="10">
        <f>D75+F75+E75+'Forecast inputs Tab10.1.5.1'!AA20</f>
        <v>0.24</v>
      </c>
      <c r="C75" s="23" t="s">
        <v>1435</v>
      </c>
      <c r="D75" s="17">
        <f>$G$54*'Forecast inputs Tab10.1.5.1'!T20</f>
        <v>0</v>
      </c>
      <c r="E75" s="17">
        <f>$G$55*'Forecast inputs Tab10.1.5.1'!U20</f>
        <v>0</v>
      </c>
      <c r="F75" s="17">
        <f>$F$56*'Forecast inputs Tab10.1.5.1'!Y20</f>
        <v>0</v>
      </c>
      <c r="G75" s="28">
        <f t="shared" si="14"/>
        <v>0</v>
      </c>
      <c r="H75" s="28">
        <f>G75*'Forecast inputs Tab10.1.5.1'!V20</f>
        <v>0</v>
      </c>
      <c r="I75" s="28">
        <f t="shared" si="15"/>
        <v>0</v>
      </c>
      <c r="J75" s="28">
        <f>I75*'Forecast inputs Tab10.1.5.1'!W20</f>
        <v>0</v>
      </c>
      <c r="K75" s="28">
        <f t="shared" si="16"/>
        <v>0</v>
      </c>
      <c r="L75" s="30">
        <f t="shared" si="13"/>
        <v>0</v>
      </c>
      <c r="M75" s="28">
        <f>L75*'Forecast inputs Tab10.1.5.1'!Z20</f>
        <v>0</v>
      </c>
      <c r="N75" s="19">
        <f>N49*EXP(-A49)+N50*EXP(-A50)</f>
        <v>252.29599666603639</v>
      </c>
      <c r="O75" s="19">
        <f>N75*'Forecast inputs Tab10.1.5.1'!R20</f>
        <v>1039.7634648719406</v>
      </c>
      <c r="P75" s="19">
        <f>N75*'Forecast inputs Tab10.1.5.1'!S20</f>
        <v>252.21645969303162</v>
      </c>
      <c r="Q75" s="19">
        <f>P75*'Forecast inputs Tab10.1.5.1'!R20</f>
        <v>1039.4356767194147</v>
      </c>
    </row>
    <row r="76" spans="1:17" ht="12" customHeight="1" x14ac:dyDescent="0.35">
      <c r="A76" t="s">
        <v>1445</v>
      </c>
      <c r="C76" s="31" t="s">
        <v>1444</v>
      </c>
      <c r="D76" s="133">
        <f>AVERAGE(D63:D73)</f>
        <v>0</v>
      </c>
      <c r="E76" s="133">
        <f>AVERAGE(E63:E73)</f>
        <v>0</v>
      </c>
      <c r="F76" s="133">
        <f>AVERAGE(F63:F74)</f>
        <v>0</v>
      </c>
      <c r="G76" s="32">
        <f>SUM(G59:G75)</f>
        <v>0</v>
      </c>
      <c r="H76" s="32">
        <f t="shared" ref="H76" si="18">SUM(H59:H75)</f>
        <v>0</v>
      </c>
      <c r="I76" s="32">
        <f>SUM(I59:I75)</f>
        <v>0</v>
      </c>
      <c r="J76" s="32">
        <f t="shared" ref="J76:Q76" si="19">SUM(J59:J75)</f>
        <v>0</v>
      </c>
      <c r="K76" s="32">
        <f t="shared" si="19"/>
        <v>0</v>
      </c>
      <c r="L76" s="32">
        <f t="shared" si="19"/>
        <v>0</v>
      </c>
      <c r="M76" s="32">
        <f t="shared" si="19"/>
        <v>0</v>
      </c>
      <c r="N76" s="32">
        <f t="shared" si="19"/>
        <v>41956.935238771046</v>
      </c>
      <c r="O76" s="32">
        <f t="shared" si="19"/>
        <v>18238.221479954598</v>
      </c>
      <c r="P76" s="32">
        <f t="shared" si="19"/>
        <v>9130.979496437496</v>
      </c>
      <c r="Q76" s="32">
        <f t="shared" si="19"/>
        <v>12863.931773188104</v>
      </c>
    </row>
    <row r="78" spans="1:17" x14ac:dyDescent="0.35">
      <c r="C78" s="15" t="s">
        <v>1437</v>
      </c>
      <c r="D78" s="15" t="s">
        <v>1691</v>
      </c>
      <c r="G78" s="15">
        <f>G53+1</f>
        <v>2023</v>
      </c>
    </row>
    <row r="79" spans="1:17" x14ac:dyDescent="0.35">
      <c r="D79" s="24" t="s">
        <v>1599</v>
      </c>
      <c r="E79" s="24"/>
      <c r="F79" s="24"/>
      <c r="G79" s="18">
        <f>G54</f>
        <v>0</v>
      </c>
      <c r="H79" s="24" t="s">
        <v>1598</v>
      </c>
      <c r="I79" s="25">
        <f>AVERAGE(D88:D99)</f>
        <v>0</v>
      </c>
      <c r="J79" s="15" t="s">
        <v>1516</v>
      </c>
      <c r="K79" s="25">
        <f>I79+I81+I80</f>
        <v>0</v>
      </c>
    </row>
    <row r="80" spans="1:17" x14ac:dyDescent="0.35">
      <c r="D80" s="24" t="s">
        <v>1600</v>
      </c>
      <c r="E80" s="24"/>
      <c r="F80" s="24"/>
      <c r="G80" s="18">
        <f>G55</f>
        <v>0</v>
      </c>
      <c r="H80" s="24" t="s">
        <v>1598</v>
      </c>
      <c r="I80" s="25">
        <f>AVERAGE(E88:E99)</f>
        <v>0</v>
      </c>
      <c r="K80" s="25"/>
    </row>
    <row r="81" spans="1:17" x14ac:dyDescent="0.35">
      <c r="D81" s="24" t="s">
        <v>1438</v>
      </c>
      <c r="E81" s="24"/>
      <c r="F81" s="134">
        <f>F56</f>
        <v>0</v>
      </c>
      <c r="G81" s="18">
        <f>I81/$I$5</f>
        <v>0</v>
      </c>
      <c r="H81" s="24" t="s">
        <v>1598</v>
      </c>
      <c r="I81" s="25">
        <f>AVERAGE(F88:F99)</f>
        <v>0</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v>
      </c>
      <c r="C85" s="18">
        <v>1</v>
      </c>
      <c r="D85" s="17">
        <f>$G$79*'Forecast inputs Tab10.1.5.1'!T5</f>
        <v>0</v>
      </c>
      <c r="E85" s="17">
        <f>$G$80*'Forecast inputs Tab10.1.5.1'!U5</f>
        <v>0</v>
      </c>
      <c r="F85" s="17">
        <f>$F$81*'Forecast inputs Tab10.1.5.1'!Y5</f>
        <v>0</v>
      </c>
      <c r="G85" s="28">
        <f t="shared" ref="G85:G99" si="21">N85*(D85/A85)*(1-EXP(-A85))</f>
        <v>0</v>
      </c>
      <c r="H85" s="28">
        <f>G85*'Forecast inputs Tab10.1.5.1'!V5</f>
        <v>0</v>
      </c>
      <c r="I85" s="28">
        <f t="shared" ref="I85:I100" si="22">N85*(E85/A85)*(1-EXP(-A85))</f>
        <v>0</v>
      </c>
      <c r="J85" s="28">
        <f>I85*'Forecast inputs Tab10.1.5.1'!W5</f>
        <v>0</v>
      </c>
      <c r="K85" s="28">
        <f t="shared" ref="K85:K100" si="23">H85+J85</f>
        <v>0</v>
      </c>
      <c r="L85" s="28">
        <f t="shared" si="20"/>
        <v>0</v>
      </c>
      <c r="M85" s="28">
        <f>L85*'Forecast inputs Tab10.1.5.1'!Z5</f>
        <v>0</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v>
      </c>
      <c r="C86" s="18">
        <v>2</v>
      </c>
      <c r="D86" s="17">
        <f>$G$79*'Forecast inputs Tab10.1.5.1'!T6</f>
        <v>0</v>
      </c>
      <c r="E86" s="17">
        <f>$G$80*'Forecast inputs Tab10.1.5.1'!U6</f>
        <v>0</v>
      </c>
      <c r="F86" s="17">
        <f>$F$81*'Forecast inputs Tab10.1.5.1'!Y6</f>
        <v>0</v>
      </c>
      <c r="G86" s="28">
        <f t="shared" si="21"/>
        <v>0</v>
      </c>
      <c r="H86" s="28">
        <f>G86*'Forecast inputs Tab10.1.5.1'!V6</f>
        <v>0</v>
      </c>
      <c r="I86" s="28">
        <f t="shared" si="22"/>
        <v>0</v>
      </c>
      <c r="J86" s="28">
        <f>I86*'Forecast inputs Tab10.1.5.1'!W6</f>
        <v>0</v>
      </c>
      <c r="K86" s="28">
        <f t="shared" si="23"/>
        <v>0</v>
      </c>
      <c r="L86" s="28">
        <f t="shared" si="20"/>
        <v>0</v>
      </c>
      <c r="M86" s="28">
        <f>L86*'Forecast inputs Tab10.1.5.1'!Z6</f>
        <v>0</v>
      </c>
      <c r="N86" s="19">
        <f t="shared" ref="N86:N99" si="24">N60*EXP(-A60)</f>
        <v>5682.6403923258276</v>
      </c>
      <c r="O86" s="19">
        <f>N86*'Forecast inputs Tab10.1.5.1'!R6</f>
        <v>549.64543625116642</v>
      </c>
      <c r="P86" s="19">
        <f>N86*'Forecast inputs Tab10.1.5.1'!S6</f>
        <v>0</v>
      </c>
      <c r="Q86" s="19">
        <f>P86*'Forecast inputs Tab10.1.5.1'!R6</f>
        <v>0</v>
      </c>
    </row>
    <row r="87" spans="1:17" x14ac:dyDescent="0.35">
      <c r="A87" s="10">
        <f>D87+F87+E87+'Forecast inputs Tab10.1.5.1'!AA7</f>
        <v>0.24</v>
      </c>
      <c r="C87" s="18">
        <v>3</v>
      </c>
      <c r="D87" s="17">
        <f>$G$79*'Forecast inputs Tab10.1.5.1'!T7</f>
        <v>0</v>
      </c>
      <c r="E87" s="17">
        <f>$G$80*'Forecast inputs Tab10.1.5.1'!U7</f>
        <v>0</v>
      </c>
      <c r="F87" s="17">
        <f>$F$81*'Forecast inputs Tab10.1.5.1'!Y7</f>
        <v>0</v>
      </c>
      <c r="G87" s="28">
        <f t="shared" si="21"/>
        <v>0</v>
      </c>
      <c r="H87" s="28">
        <f>G87*'Forecast inputs Tab10.1.5.1'!V7</f>
        <v>0</v>
      </c>
      <c r="I87" s="28">
        <f t="shared" si="22"/>
        <v>0</v>
      </c>
      <c r="J87" s="28">
        <f>I87*'Forecast inputs Tab10.1.5.1'!W7</f>
        <v>0</v>
      </c>
      <c r="K87" s="28">
        <f t="shared" si="23"/>
        <v>0</v>
      </c>
      <c r="L87" s="28">
        <f t="shared" si="20"/>
        <v>0</v>
      </c>
      <c r="M87" s="28">
        <f>L87*'Forecast inputs Tab10.1.5.1'!Z7</f>
        <v>0</v>
      </c>
      <c r="N87" s="19">
        <f t="shared" si="24"/>
        <v>4470.1232570256661</v>
      </c>
      <c r="O87" s="19">
        <f>N87*'Forecast inputs Tab10.1.5.1'!R7</f>
        <v>939.30699999880324</v>
      </c>
      <c r="P87" s="19">
        <f>N87*'Forecast inputs Tab10.1.5.1'!S7</f>
        <v>0</v>
      </c>
      <c r="Q87" s="19">
        <f>P87*'Forecast inputs Tab10.1.5.1'!R7</f>
        <v>0</v>
      </c>
    </row>
    <row r="88" spans="1:17" x14ac:dyDescent="0.35">
      <c r="A88" s="10">
        <f>D88+F88+E88+'Forecast inputs Tab10.1.5.1'!AA8</f>
        <v>0.24</v>
      </c>
      <c r="C88" s="18">
        <v>4</v>
      </c>
      <c r="D88" s="17">
        <f>$G$79*'Forecast inputs Tab10.1.5.1'!T8</f>
        <v>0</v>
      </c>
      <c r="E88" s="17">
        <f>$G$80*'Forecast inputs Tab10.1.5.1'!U8</f>
        <v>0</v>
      </c>
      <c r="F88" s="17">
        <f>$F$81*'Forecast inputs Tab10.1.5.1'!Y8</f>
        <v>0</v>
      </c>
      <c r="G88" s="28">
        <f t="shared" si="21"/>
        <v>0</v>
      </c>
      <c r="H88" s="28">
        <f>G88*'Forecast inputs Tab10.1.5.1'!V8</f>
        <v>0</v>
      </c>
      <c r="I88" s="28">
        <f t="shared" si="22"/>
        <v>0</v>
      </c>
      <c r="J88" s="28">
        <f>I88*'Forecast inputs Tab10.1.5.1'!W8</f>
        <v>0</v>
      </c>
      <c r="K88" s="28">
        <f t="shared" si="23"/>
        <v>0</v>
      </c>
      <c r="L88" s="28">
        <f t="shared" si="20"/>
        <v>0</v>
      </c>
      <c r="M88" s="28">
        <f>L88*'Forecast inputs Tab10.1.5.1'!Z8</f>
        <v>0</v>
      </c>
      <c r="N88" s="19">
        <f t="shared" si="24"/>
        <v>3515.4055847028258</v>
      </c>
      <c r="O88" s="19">
        <f>N88*'Forecast inputs Tab10.1.5.1'!R8</f>
        <v>1300.1973633414329</v>
      </c>
      <c r="P88" s="19">
        <f>N88*'Forecast inputs Tab10.1.5.1'!S8</f>
        <v>332.61751259421465</v>
      </c>
      <c r="Q88" s="19">
        <f>P88*'Forecast inputs Tab10.1.5.1'!R8</f>
        <v>123.02091535555844</v>
      </c>
    </row>
    <row r="89" spans="1:17" x14ac:dyDescent="0.35">
      <c r="A89" s="10">
        <f>D89+F89+E89+'Forecast inputs Tab10.1.5.1'!AA9</f>
        <v>0.24</v>
      </c>
      <c r="C89" s="18">
        <v>5</v>
      </c>
      <c r="D89" s="17">
        <f>$G$79*'Forecast inputs Tab10.1.5.1'!T9</f>
        <v>0</v>
      </c>
      <c r="E89" s="17">
        <f>$G$80*'Forecast inputs Tab10.1.5.1'!U9</f>
        <v>0</v>
      </c>
      <c r="F89" s="17">
        <f>$F$81*'Forecast inputs Tab10.1.5.1'!Y9</f>
        <v>0</v>
      </c>
      <c r="G89" s="28">
        <f t="shared" si="21"/>
        <v>0</v>
      </c>
      <c r="H89" s="28">
        <f>G89*'Forecast inputs Tab10.1.5.1'!V9</f>
        <v>0</v>
      </c>
      <c r="I89" s="28">
        <f t="shared" si="22"/>
        <v>0</v>
      </c>
      <c r="J89" s="28">
        <f>I89*'Forecast inputs Tab10.1.5.1'!W9</f>
        <v>0</v>
      </c>
      <c r="K89" s="28">
        <f t="shared" si="23"/>
        <v>0</v>
      </c>
      <c r="L89" s="28">
        <f t="shared" si="20"/>
        <v>0</v>
      </c>
      <c r="M89" s="28">
        <f>L89*'Forecast inputs Tab10.1.5.1'!Z9</f>
        <v>0</v>
      </c>
      <c r="N89" s="19">
        <f t="shared" si="24"/>
        <v>2758.9938510977772</v>
      </c>
      <c r="O89" s="19">
        <f>N89*'Forecast inputs Tab10.1.5.1'!R9</f>
        <v>1576.5773743205052</v>
      </c>
      <c r="P89" s="19">
        <f>N89*'Forecast inputs Tab10.1.5.1'!S9</f>
        <v>827.60352240803809</v>
      </c>
      <c r="Q89" s="19">
        <f>P89*'Forecast inputs Tab10.1.5.1'!R9</f>
        <v>472.91913601667005</v>
      </c>
    </row>
    <row r="90" spans="1:17" x14ac:dyDescent="0.35">
      <c r="A90" s="10">
        <f>D90+F90+E90+'Forecast inputs Tab10.1.5.1'!AA10</f>
        <v>0.24</v>
      </c>
      <c r="C90" s="18">
        <v>6</v>
      </c>
      <c r="D90" s="17">
        <f>$G$79*'Forecast inputs Tab10.1.5.1'!T10</f>
        <v>0</v>
      </c>
      <c r="E90" s="17">
        <f>$G$80*'Forecast inputs Tab10.1.5.1'!U10</f>
        <v>0</v>
      </c>
      <c r="F90" s="17">
        <f>$F$81*'Forecast inputs Tab10.1.5.1'!Y10</f>
        <v>0</v>
      </c>
      <c r="G90" s="28">
        <f t="shared" si="21"/>
        <v>0</v>
      </c>
      <c r="H90" s="28">
        <f>G90*'Forecast inputs Tab10.1.5.1'!V10</f>
        <v>0</v>
      </c>
      <c r="I90" s="28">
        <f t="shared" si="22"/>
        <v>0</v>
      </c>
      <c r="J90" s="28">
        <f>I90*'Forecast inputs Tab10.1.5.1'!W10</f>
        <v>0</v>
      </c>
      <c r="K90" s="28">
        <f t="shared" si="23"/>
        <v>0</v>
      </c>
      <c r="L90" s="28">
        <f t="shared" si="20"/>
        <v>0</v>
      </c>
      <c r="M90" s="28">
        <f>L90*'Forecast inputs Tab10.1.5.1'!Z10</f>
        <v>0</v>
      </c>
      <c r="N90" s="19">
        <f t="shared" si="24"/>
        <v>1043.2784292364006</v>
      </c>
      <c r="O90" s="19">
        <f>N90*'Forecast inputs Tab10.1.5.1'!R10</f>
        <v>843.32472876738132</v>
      </c>
      <c r="P90" s="19">
        <f>N90*'Forecast inputs Tab10.1.5.1'!S10</f>
        <v>604.9959402964073</v>
      </c>
      <c r="Q90" s="19">
        <f>P90*'Forecast inputs Tab10.1.5.1'!R10</f>
        <v>489.04302337513815</v>
      </c>
    </row>
    <row r="91" spans="1:17" x14ac:dyDescent="0.35">
      <c r="A91" s="10">
        <f>D91+F91+E91+'Forecast inputs Tab10.1.5.1'!AA11</f>
        <v>0.24</v>
      </c>
      <c r="C91" s="18">
        <v>7</v>
      </c>
      <c r="D91" s="17">
        <f>$G$79*'Forecast inputs Tab10.1.5.1'!T11</f>
        <v>0</v>
      </c>
      <c r="E91" s="17">
        <f>$G$80*'Forecast inputs Tab10.1.5.1'!U11</f>
        <v>0</v>
      </c>
      <c r="F91" s="17">
        <f>$F$81*'Forecast inputs Tab10.1.5.1'!Y11</f>
        <v>0</v>
      </c>
      <c r="G91" s="28">
        <f t="shared" si="21"/>
        <v>0</v>
      </c>
      <c r="H91" s="28">
        <f>G91*'Forecast inputs Tab10.1.5.1'!V11</f>
        <v>0</v>
      </c>
      <c r="I91" s="28">
        <f t="shared" si="22"/>
        <v>0</v>
      </c>
      <c r="J91" s="28">
        <f>I91*'Forecast inputs Tab10.1.5.1'!W11</f>
        <v>0</v>
      </c>
      <c r="K91" s="28">
        <f t="shared" si="23"/>
        <v>0</v>
      </c>
      <c r="L91" s="28">
        <f t="shared" si="20"/>
        <v>0</v>
      </c>
      <c r="M91" s="28">
        <f>L91*'Forecast inputs Tab10.1.5.1'!Z11</f>
        <v>0</v>
      </c>
      <c r="N91" s="19">
        <f t="shared" si="24"/>
        <v>3186.6251410366835</v>
      </c>
      <c r="O91" s="19">
        <f>N91*'Forecast inputs Tab10.1.5.1'!R11</f>
        <v>3420.2047638746722</v>
      </c>
      <c r="P91" s="19">
        <f>N91*'Forecast inputs Tab10.1.5.1'!S11</f>
        <v>2541.0373924645792</v>
      </c>
      <c r="Q91" s="19">
        <f>P91*'Forecast inputs Tab10.1.5.1'!R11</f>
        <v>2727.2954333322327</v>
      </c>
    </row>
    <row r="92" spans="1:17" x14ac:dyDescent="0.35">
      <c r="A92" s="10">
        <f>D92+F92+E92+'Forecast inputs Tab10.1.5.1'!AA12</f>
        <v>0.24</v>
      </c>
      <c r="C92" s="18">
        <v>8</v>
      </c>
      <c r="D92" s="17">
        <f>$G$79*'Forecast inputs Tab10.1.5.1'!T12</f>
        <v>0</v>
      </c>
      <c r="E92" s="17">
        <f>$G$80*'Forecast inputs Tab10.1.5.1'!U12</f>
        <v>0</v>
      </c>
      <c r="F92" s="17">
        <f>$F$81*'Forecast inputs Tab10.1.5.1'!Y12</f>
        <v>0</v>
      </c>
      <c r="G92" s="28">
        <f t="shared" si="21"/>
        <v>0</v>
      </c>
      <c r="H92" s="28">
        <f>G92*'Forecast inputs Tab10.1.5.1'!V12</f>
        <v>0</v>
      </c>
      <c r="I92" s="28">
        <f t="shared" si="22"/>
        <v>0</v>
      </c>
      <c r="J92" s="28">
        <f>I92*'Forecast inputs Tab10.1.5.1'!W12</f>
        <v>0</v>
      </c>
      <c r="K92" s="28">
        <f t="shared" si="23"/>
        <v>0</v>
      </c>
      <c r="L92" s="28">
        <f t="shared" si="20"/>
        <v>0</v>
      </c>
      <c r="M92" s="28">
        <f>L92*'Forecast inputs Tab10.1.5.1'!Z12</f>
        <v>0</v>
      </c>
      <c r="N92" s="19">
        <f t="shared" si="24"/>
        <v>600.12478312413464</v>
      </c>
      <c r="O92" s="19">
        <f>N92*'Forecast inputs Tab10.1.5.1'!R12</f>
        <v>815.58158276136135</v>
      </c>
      <c r="P92" s="19">
        <f>N92*'Forecast inputs Tab10.1.5.1'!S12</f>
        <v>548.30020030162405</v>
      </c>
      <c r="Q92" s="19">
        <f>P92*'Forecast inputs Tab10.1.5.1'!R12</f>
        <v>745.15093821391304</v>
      </c>
    </row>
    <row r="93" spans="1:17" x14ac:dyDescent="0.35">
      <c r="A93" s="10">
        <f>D93+F93+E93+'Forecast inputs Tab10.1.5.1'!AA13</f>
        <v>0.24</v>
      </c>
      <c r="C93" s="18">
        <v>9</v>
      </c>
      <c r="D93" s="17">
        <f>$G$79*'Forecast inputs Tab10.1.5.1'!T13</f>
        <v>0</v>
      </c>
      <c r="E93" s="17">
        <f>$G$80*'Forecast inputs Tab10.1.5.1'!U13</f>
        <v>0</v>
      </c>
      <c r="F93" s="17">
        <f>$F$81*'Forecast inputs Tab10.1.5.1'!Y13</f>
        <v>0</v>
      </c>
      <c r="G93" s="28">
        <f t="shared" si="21"/>
        <v>0</v>
      </c>
      <c r="H93" s="28">
        <f>G93*'Forecast inputs Tab10.1.5.1'!V13</f>
        <v>0</v>
      </c>
      <c r="I93" s="28">
        <f t="shared" si="22"/>
        <v>0</v>
      </c>
      <c r="J93" s="28">
        <f>I93*'Forecast inputs Tab10.1.5.1'!W13</f>
        <v>0</v>
      </c>
      <c r="K93" s="28">
        <f t="shared" si="23"/>
        <v>0</v>
      </c>
      <c r="L93" s="28">
        <f t="shared" si="20"/>
        <v>0</v>
      </c>
      <c r="M93" s="28">
        <f>L93*'Forecast inputs Tab10.1.5.1'!Z13</f>
        <v>0</v>
      </c>
      <c r="N93" s="19">
        <f t="shared" si="24"/>
        <v>2264.2579118583194</v>
      </c>
      <c r="O93" s="19">
        <f>N93*'Forecast inputs Tab10.1.5.1'!R13</f>
        <v>3755.7925261367504</v>
      </c>
      <c r="P93" s="19">
        <f>N93*'Forecast inputs Tab10.1.5.1'!S13</f>
        <v>2183.7469597193917</v>
      </c>
      <c r="Q93" s="19">
        <f>P93*'Forecast inputs Tab10.1.5.1'!R13</f>
        <v>3622.2465944953469</v>
      </c>
    </row>
    <row r="94" spans="1:17" x14ac:dyDescent="0.35">
      <c r="A94" s="10">
        <f>D94+F94+E94+'Forecast inputs Tab10.1.5.1'!AA14</f>
        <v>0.24</v>
      </c>
      <c r="C94" s="18">
        <v>10</v>
      </c>
      <c r="D94" s="17">
        <f>$G$79*'Forecast inputs Tab10.1.5.1'!T14</f>
        <v>0</v>
      </c>
      <c r="E94" s="17">
        <f>$G$80*'Forecast inputs Tab10.1.5.1'!U14</f>
        <v>0</v>
      </c>
      <c r="F94" s="17">
        <f>$F$81*'Forecast inputs Tab10.1.5.1'!Y14</f>
        <v>0</v>
      </c>
      <c r="G94" s="28">
        <f t="shared" si="21"/>
        <v>0</v>
      </c>
      <c r="H94" s="28">
        <f>G94*'Forecast inputs Tab10.1.5.1'!V14</f>
        <v>0</v>
      </c>
      <c r="I94" s="28">
        <f t="shared" si="22"/>
        <v>0</v>
      </c>
      <c r="J94" s="28">
        <f>I94*'Forecast inputs Tab10.1.5.1'!W14</f>
        <v>0</v>
      </c>
      <c r="K94" s="28">
        <f t="shared" si="23"/>
        <v>0</v>
      </c>
      <c r="L94" s="28">
        <f t="shared" si="20"/>
        <v>0</v>
      </c>
      <c r="M94" s="28">
        <f>L94*'Forecast inputs Tab10.1.5.1'!Z14</f>
        <v>0</v>
      </c>
      <c r="N94" s="19">
        <f t="shared" si="24"/>
        <v>1115.585063937976</v>
      </c>
      <c r="O94" s="19">
        <f>N94*'Forecast inputs Tab10.1.5.1'!R14</f>
        <v>2193.6418463250784</v>
      </c>
      <c r="P94" s="19">
        <f>N94*'Forecast inputs Tab10.1.5.1'!S14</f>
        <v>1098.8656982906621</v>
      </c>
      <c r="Q94" s="19">
        <f>P94*'Forecast inputs Tab10.1.5.1'!R14</f>
        <v>2160.7655544908262</v>
      </c>
    </row>
    <row r="95" spans="1:17" x14ac:dyDescent="0.35">
      <c r="A95" s="10">
        <f>D95+F95+E95+'Forecast inputs Tab10.1.5.1'!AA15</f>
        <v>0.24</v>
      </c>
      <c r="C95" s="18">
        <v>11</v>
      </c>
      <c r="D95" s="17">
        <f>$G$79*'Forecast inputs Tab10.1.5.1'!T15</f>
        <v>0</v>
      </c>
      <c r="E95" s="17">
        <f>$G$80*'Forecast inputs Tab10.1.5.1'!U15</f>
        <v>0</v>
      </c>
      <c r="F95" s="17">
        <f>$F$81*'Forecast inputs Tab10.1.5.1'!Y15</f>
        <v>0</v>
      </c>
      <c r="G95" s="28">
        <f t="shared" si="21"/>
        <v>0</v>
      </c>
      <c r="H95" s="28">
        <f>G95*'Forecast inputs Tab10.1.5.1'!V15</f>
        <v>0</v>
      </c>
      <c r="I95" s="28">
        <f t="shared" si="22"/>
        <v>0</v>
      </c>
      <c r="J95" s="28">
        <f>I95*'Forecast inputs Tab10.1.5.1'!W15</f>
        <v>0</v>
      </c>
      <c r="K95" s="28">
        <f t="shared" si="23"/>
        <v>0</v>
      </c>
      <c r="L95" s="28">
        <f t="shared" si="20"/>
        <v>0</v>
      </c>
      <c r="M95" s="28">
        <f>L95*'Forecast inputs Tab10.1.5.1'!Z15</f>
        <v>0</v>
      </c>
      <c r="N95" s="19">
        <f t="shared" si="24"/>
        <v>210.40508631592479</v>
      </c>
      <c r="O95" s="19">
        <f>N95*'Forecast inputs Tab10.1.5.1'!R15</f>
        <v>479.0271559646028</v>
      </c>
      <c r="P95" s="19">
        <f>N95*'Forecast inputs Tab10.1.5.1'!S15</f>
        <v>209.00127057415102</v>
      </c>
      <c r="Q95" s="19">
        <f>P95*'Forecast inputs Tab10.1.5.1'!R15</f>
        <v>475.83110270346384</v>
      </c>
    </row>
    <row r="96" spans="1:17" x14ac:dyDescent="0.35">
      <c r="A96" s="10">
        <f>D96+F96+E96+'Forecast inputs Tab10.1.5.1'!AA16</f>
        <v>0.24</v>
      </c>
      <c r="C96" s="18">
        <v>12</v>
      </c>
      <c r="D96" s="17">
        <f>$G$79*'Forecast inputs Tab10.1.5.1'!T16</f>
        <v>0</v>
      </c>
      <c r="E96" s="17">
        <f>$G$80*'Forecast inputs Tab10.1.5.1'!U16</f>
        <v>0</v>
      </c>
      <c r="F96" s="17">
        <f>$F$81*'Forecast inputs Tab10.1.5.1'!Y16</f>
        <v>0</v>
      </c>
      <c r="G96" s="28">
        <f t="shared" si="21"/>
        <v>0</v>
      </c>
      <c r="H96" s="28">
        <f>G96*'Forecast inputs Tab10.1.5.1'!V16</f>
        <v>0</v>
      </c>
      <c r="I96" s="28">
        <f t="shared" si="22"/>
        <v>0</v>
      </c>
      <c r="J96" s="28">
        <f>I96*'Forecast inputs Tab10.1.5.1'!W16</f>
        <v>0</v>
      </c>
      <c r="K96" s="28">
        <f t="shared" si="23"/>
        <v>0</v>
      </c>
      <c r="L96" s="28">
        <f t="shared" si="20"/>
        <v>0</v>
      </c>
      <c r="M96" s="28">
        <f>L96*'Forecast inputs Tab10.1.5.1'!Z16</f>
        <v>0</v>
      </c>
      <c r="N96" s="19">
        <f t="shared" si="24"/>
        <v>309.90895406375944</v>
      </c>
      <c r="O96" s="19">
        <f>N96*'Forecast inputs Tab10.1.5.1'!R16</f>
        <v>801.22311438874044</v>
      </c>
      <c r="P96" s="19">
        <f>N96*'Forecast inputs Tab10.1.5.1'!S16</f>
        <v>308.92601039140453</v>
      </c>
      <c r="Q96" s="19">
        <f>P96*'Forecast inputs Tab10.1.5.1'!R16</f>
        <v>798.68186096541774</v>
      </c>
    </row>
    <row r="97" spans="1:17" x14ac:dyDescent="0.35">
      <c r="A97" s="10">
        <f>D97+F97+E97+'Forecast inputs Tab10.1.5.1'!AA17</f>
        <v>0.24</v>
      </c>
      <c r="C97" s="18">
        <v>13</v>
      </c>
      <c r="D97" s="17">
        <f>$G$79*'Forecast inputs Tab10.1.5.1'!T17</f>
        <v>0</v>
      </c>
      <c r="E97" s="17">
        <f>$G$80*'Forecast inputs Tab10.1.5.1'!U17</f>
        <v>0</v>
      </c>
      <c r="F97" s="17">
        <f>$F$81*'Forecast inputs Tab10.1.5.1'!Y17</f>
        <v>0</v>
      </c>
      <c r="G97" s="28">
        <f t="shared" si="21"/>
        <v>0</v>
      </c>
      <c r="H97" s="28">
        <f>G97*'Forecast inputs Tab10.1.5.1'!V17</f>
        <v>0</v>
      </c>
      <c r="I97" s="28">
        <f t="shared" si="22"/>
        <v>0</v>
      </c>
      <c r="J97" s="28">
        <f>I97*'Forecast inputs Tab10.1.5.1'!W17</f>
        <v>0</v>
      </c>
      <c r="K97" s="28">
        <f t="shared" si="23"/>
        <v>0</v>
      </c>
      <c r="L97" s="28">
        <f t="shared" si="20"/>
        <v>0</v>
      </c>
      <c r="M97" s="28">
        <f>L97*'Forecast inputs Tab10.1.5.1'!Z17</f>
        <v>0</v>
      </c>
      <c r="N97" s="19">
        <f t="shared" si="24"/>
        <v>46.306795537197424</v>
      </c>
      <c r="O97" s="19">
        <f>N97*'Forecast inputs Tab10.1.5.1'!R17</f>
        <v>133.77060787990055</v>
      </c>
      <c r="P97" s="19">
        <f>N97*'Forecast inputs Tab10.1.5.1'!S17</f>
        <v>46.231936258690254</v>
      </c>
      <c r="Q97" s="19">
        <f>P97*'Forecast inputs Tab10.1.5.1'!R17</f>
        <v>133.55435514474183</v>
      </c>
    </row>
    <row r="98" spans="1:17" x14ac:dyDescent="0.35">
      <c r="A98" s="10">
        <f>D98+F98+E98+'Forecast inputs Tab10.1.5.1'!AA18</f>
        <v>0.24</v>
      </c>
      <c r="C98" s="18">
        <v>14</v>
      </c>
      <c r="D98" s="17">
        <f>$G$79*'Forecast inputs Tab10.1.5.1'!T18</f>
        <v>0</v>
      </c>
      <c r="E98" s="17">
        <f>$G$80*'Forecast inputs Tab10.1.5.1'!U18</f>
        <v>0</v>
      </c>
      <c r="F98" s="17">
        <f>$F$81*'Forecast inputs Tab10.1.5.1'!Y18</f>
        <v>0</v>
      </c>
      <c r="G98" s="28">
        <f t="shared" si="21"/>
        <v>0</v>
      </c>
      <c r="H98" s="28">
        <f>G98*'Forecast inputs Tab10.1.5.1'!V18</f>
        <v>0</v>
      </c>
      <c r="I98" s="28">
        <f t="shared" si="22"/>
        <v>0</v>
      </c>
      <c r="J98" s="28">
        <f>I98*'Forecast inputs Tab10.1.5.1'!W18</f>
        <v>0</v>
      </c>
      <c r="K98" s="28">
        <f t="shared" si="23"/>
        <v>0</v>
      </c>
      <c r="L98" s="28">
        <f t="shared" si="20"/>
        <v>0</v>
      </c>
      <c r="M98" s="28">
        <f>L98*'Forecast inputs Tab10.1.5.1'!Z18</f>
        <v>0</v>
      </c>
      <c r="N98" s="19">
        <f t="shared" si="24"/>
        <v>148.35026891267447</v>
      </c>
      <c r="O98" s="19">
        <f>N98*'Forecast inputs Tab10.1.5.1'!R18</f>
        <v>472.37840977442721</v>
      </c>
      <c r="P98" s="19">
        <f>N98*'Forecast inputs Tab10.1.5.1'!S18</f>
        <v>148.2193528438082</v>
      </c>
      <c r="Q98" s="19">
        <f>P98*'Forecast inputs Tab10.1.5.1'!R18</f>
        <v>471.96154551878254</v>
      </c>
    </row>
    <row r="99" spans="1:17" x14ac:dyDescent="0.35">
      <c r="A99" s="10">
        <f>D99+F99+E99+'Forecast inputs Tab10.1.5.1'!AA19</f>
        <v>0.24</v>
      </c>
      <c r="C99" s="18">
        <v>15</v>
      </c>
      <c r="D99" s="17">
        <f>$G$79*'Forecast inputs Tab10.1.5.1'!T19</f>
        <v>0</v>
      </c>
      <c r="E99" s="17">
        <f>$G$80*'Forecast inputs Tab10.1.5.1'!U19</f>
        <v>0</v>
      </c>
      <c r="F99" s="17">
        <f>$F$81*'Forecast inputs Tab10.1.5.1'!Y19</f>
        <v>0</v>
      </c>
      <c r="G99" s="28">
        <f t="shared" si="21"/>
        <v>0</v>
      </c>
      <c r="H99" s="28">
        <f>G99*'Forecast inputs Tab10.1.5.1'!V19</f>
        <v>0</v>
      </c>
      <c r="I99" s="28">
        <f t="shared" si="22"/>
        <v>0</v>
      </c>
      <c r="J99" s="28">
        <f>I99*'Forecast inputs Tab10.1.5.1'!W19</f>
        <v>0</v>
      </c>
      <c r="K99" s="28">
        <f t="shared" si="23"/>
        <v>0</v>
      </c>
      <c r="L99" s="28">
        <f t="shared" si="20"/>
        <v>0</v>
      </c>
      <c r="M99" s="28">
        <f>L99*'Forecast inputs Tab10.1.5.1'!Z19</f>
        <v>0</v>
      </c>
      <c r="N99" s="19">
        <f t="shared" si="24"/>
        <v>106.31366771046505</v>
      </c>
      <c r="O99" s="19">
        <f>N99*'Forecast inputs Tab10.1.5.1'!R19</f>
        <v>368.85314384810431</v>
      </c>
      <c r="P99" s="19">
        <f>N99*'Forecast inputs Tab10.1.5.1'!S19</f>
        <v>106.25912399540555</v>
      </c>
      <c r="Q99" s="19">
        <f>P99*'Forecast inputs Tab10.1.5.1'!R19</f>
        <v>368.6639055195796</v>
      </c>
    </row>
    <row r="100" spans="1:17" x14ac:dyDescent="0.35">
      <c r="A100" s="10">
        <f>D100+F100+E100+'Forecast inputs Tab10.1.5.1'!AA20</f>
        <v>0.24</v>
      </c>
      <c r="C100" s="23" t="s">
        <v>1435</v>
      </c>
      <c r="D100" s="17">
        <f>$G$79*'Forecast inputs Tab10.1.5.1'!T20</f>
        <v>0</v>
      </c>
      <c r="E100" s="17">
        <f>$G$80*'Forecast inputs Tab10.1.5.1'!U20</f>
        <v>0</v>
      </c>
      <c r="F100" s="17">
        <f>$F$81*'Forecast inputs Tab10.1.5.1'!Y20</f>
        <v>0</v>
      </c>
      <c r="G100" s="28">
        <f>N100*(D100/A100)*(1-EXP(-A100))</f>
        <v>0</v>
      </c>
      <c r="H100" s="28">
        <f>G100*'Forecast inputs Tab10.1.5.1'!V20</f>
        <v>0</v>
      </c>
      <c r="I100" s="28">
        <f t="shared" si="22"/>
        <v>0</v>
      </c>
      <c r="J100" s="28">
        <f>I100*'Forecast inputs Tab10.1.5.1'!W20</f>
        <v>0</v>
      </c>
      <c r="K100" s="28">
        <f t="shared" si="23"/>
        <v>0</v>
      </c>
      <c r="L100" s="30">
        <f t="shared" si="20"/>
        <v>0</v>
      </c>
      <c r="M100" s="28">
        <f>L100*'Forecast inputs Tab10.1.5.1'!Z20</f>
        <v>0</v>
      </c>
      <c r="N100" s="19">
        <f>N74*EXP(-A74)+N75*EXP(-A75)</f>
        <v>322.12326657044184</v>
      </c>
      <c r="O100" s="19">
        <f>N100*'Forecast inputs Tab10.1.5.1'!R20</f>
        <v>1327.5359426669743</v>
      </c>
      <c r="P100" s="19">
        <f>N100*'Forecast inputs Tab10.1.5.1'!S20</f>
        <v>322.02171636791792</v>
      </c>
      <c r="Q100" s="19">
        <f>P100*'Forecast inputs Tab10.1.5.1'!R20</f>
        <v>1327.1174334879543</v>
      </c>
    </row>
    <row r="101" spans="1:17" x14ac:dyDescent="0.35">
      <c r="A101" t="s">
        <v>1445</v>
      </c>
      <c r="C101" s="31" t="s">
        <v>1444</v>
      </c>
      <c r="D101" s="133">
        <f>AVERAGE(D88:D98)</f>
        <v>0</v>
      </c>
      <c r="E101" s="133">
        <f>AVERAGE(E88:E98)</f>
        <v>0</v>
      </c>
      <c r="F101" s="133">
        <f>AVERAGE(F88:F99)</f>
        <v>0</v>
      </c>
      <c r="G101" s="32">
        <f>SUM(G84:G100)</f>
        <v>0</v>
      </c>
      <c r="H101" s="32">
        <f t="shared" ref="H101" si="25">SUM(H84:H100)</f>
        <v>0</v>
      </c>
      <c r="I101" s="32">
        <f>SUM(I84:I100)</f>
        <v>0</v>
      </c>
      <c r="J101" s="32">
        <f t="shared" ref="J101:Q101" si="26">SUM(J84:J100)</f>
        <v>0</v>
      </c>
      <c r="K101" s="32">
        <f t="shared" si="26"/>
        <v>0</v>
      </c>
      <c r="L101" s="32">
        <f t="shared" si="26"/>
        <v>0</v>
      </c>
      <c r="M101" s="32">
        <f t="shared" si="26"/>
        <v>0</v>
      </c>
      <c r="N101" s="32">
        <f t="shared" si="26"/>
        <v>42188.063898687527</v>
      </c>
      <c r="O101" s="32">
        <f t="shared" si="26"/>
        <v>19178.400718763358</v>
      </c>
      <c r="P101" s="32">
        <f t="shared" si="26"/>
        <v>9277.8266365062918</v>
      </c>
      <c r="Q101" s="32">
        <f t="shared" si="26"/>
        <v>13916.251798619627</v>
      </c>
    </row>
    <row r="103" spans="1:17" x14ac:dyDescent="0.35">
      <c r="C103" s="15" t="s">
        <v>1437</v>
      </c>
      <c r="D103" s="15" t="s">
        <v>1692</v>
      </c>
      <c r="G103" s="15">
        <f>G78+1</f>
        <v>2024</v>
      </c>
    </row>
    <row r="104" spans="1:17" x14ac:dyDescent="0.35">
      <c r="D104" s="24" t="s">
        <v>1599</v>
      </c>
      <c r="E104" s="24"/>
      <c r="F104" s="24"/>
      <c r="G104" s="18">
        <f>G79</f>
        <v>0</v>
      </c>
      <c r="H104" s="24" t="s">
        <v>1598</v>
      </c>
      <c r="I104" s="25">
        <f>AVERAGE(D113:D124)</f>
        <v>0</v>
      </c>
      <c r="J104" s="15" t="s">
        <v>1516</v>
      </c>
      <c r="K104" s="25">
        <f>I104+I106+I105</f>
        <v>0</v>
      </c>
    </row>
    <row r="105" spans="1:17" x14ac:dyDescent="0.35">
      <c r="D105" s="24" t="s">
        <v>1600</v>
      </c>
      <c r="E105" s="24"/>
      <c r="F105" s="24"/>
      <c r="G105" s="18">
        <f>G80</f>
        <v>0</v>
      </c>
      <c r="H105" s="24" t="s">
        <v>1598</v>
      </c>
      <c r="I105" s="25">
        <f>AVERAGE(E113:E124)</f>
        <v>0</v>
      </c>
      <c r="K105" s="25"/>
    </row>
    <row r="106" spans="1:17" x14ac:dyDescent="0.35">
      <c r="D106" s="24" t="s">
        <v>1438</v>
      </c>
      <c r="E106" s="24"/>
      <c r="F106" s="134">
        <f>F81</f>
        <v>0</v>
      </c>
      <c r="G106" s="18">
        <f>I106/$I$5</f>
        <v>0</v>
      </c>
      <c r="H106" s="24" t="s">
        <v>1598</v>
      </c>
      <c r="I106" s="25">
        <f>AVERAGE(F113:F124)</f>
        <v>0</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v>
      </c>
      <c r="C110" s="18">
        <v>1</v>
      </c>
      <c r="D110" s="17">
        <f>$G$104*'Forecast inputs Tab10.1.5.1'!T5</f>
        <v>0</v>
      </c>
      <c r="E110" s="17">
        <f>$G$105*'Forecast inputs Tab10.1.5.1'!U5</f>
        <v>0</v>
      </c>
      <c r="F110" s="17">
        <f>$F$106*'Forecast inputs Tab10.1.5.1'!Y5</f>
        <v>0</v>
      </c>
      <c r="G110" s="28">
        <f t="shared" ref="G110:G124" si="28">N110*(D110/A110)*(1-EXP(-A110))</f>
        <v>0</v>
      </c>
      <c r="H110" s="28">
        <f>G110*'Forecast inputs Tab10.1.5.1'!V5</f>
        <v>0</v>
      </c>
      <c r="I110" s="28">
        <f t="shared" ref="I110:I125" si="29">N110*(E110/A110)*(1-EXP(-A110))</f>
        <v>0</v>
      </c>
      <c r="J110" s="28">
        <f>I110*'Forecast inputs Tab10.1.5.1'!W5</f>
        <v>0</v>
      </c>
      <c r="K110" s="28">
        <f t="shared" ref="K110:K125" si="30">H110+J110</f>
        <v>0</v>
      </c>
      <c r="L110" s="28">
        <f t="shared" si="27"/>
        <v>0</v>
      </c>
      <c r="M110" s="28">
        <f>L110*'Forecast inputs Tab10.1.5.1'!Z5</f>
        <v>0</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v>
      </c>
      <c r="C111" s="18">
        <v>2</v>
      </c>
      <c r="D111" s="17">
        <f>$G$104*'Forecast inputs Tab10.1.5.1'!T6</f>
        <v>0</v>
      </c>
      <c r="E111" s="17">
        <f>$G$105*'Forecast inputs Tab10.1.5.1'!U6</f>
        <v>0</v>
      </c>
      <c r="F111" s="17">
        <f>$F$106*'Forecast inputs Tab10.1.5.1'!Y6</f>
        <v>0</v>
      </c>
      <c r="G111" s="28">
        <f t="shared" si="28"/>
        <v>0</v>
      </c>
      <c r="H111" s="28">
        <f>G111*'Forecast inputs Tab10.1.5.1'!V6</f>
        <v>0</v>
      </c>
      <c r="I111" s="28">
        <f t="shared" si="29"/>
        <v>0</v>
      </c>
      <c r="J111" s="28">
        <f>I111*'Forecast inputs Tab10.1.5.1'!W6</f>
        <v>0</v>
      </c>
      <c r="K111" s="28">
        <f t="shared" si="30"/>
        <v>0</v>
      </c>
      <c r="L111" s="28">
        <f t="shared" si="27"/>
        <v>0</v>
      </c>
      <c r="M111" s="28">
        <f>L111*'Forecast inputs Tab10.1.5.1'!Z6</f>
        <v>0</v>
      </c>
      <c r="N111" s="19">
        <f t="shared" ref="N111:N124" si="31">N85*EXP(-A85)</f>
        <v>5682.6403923258276</v>
      </c>
      <c r="O111" s="19">
        <f>N111*'Forecast inputs Tab10.1.5.1'!R6</f>
        <v>549.64543625116642</v>
      </c>
      <c r="P111" s="19">
        <f>N111*'Forecast inputs Tab10.1.5.1'!S6</f>
        <v>0</v>
      </c>
      <c r="Q111" s="19">
        <f>P111*'Forecast inputs Tab10.1.5.1'!R6</f>
        <v>0</v>
      </c>
    </row>
    <row r="112" spans="1:17" x14ac:dyDescent="0.35">
      <c r="A112" s="10">
        <f>D112+F112+E112+'Forecast inputs Tab10.1.5.1'!AA7</f>
        <v>0.24</v>
      </c>
      <c r="C112" s="18">
        <v>3</v>
      </c>
      <c r="D112" s="17">
        <f>$G$104*'Forecast inputs Tab10.1.5.1'!T7</f>
        <v>0</v>
      </c>
      <c r="E112" s="17">
        <f>$G$105*'Forecast inputs Tab10.1.5.1'!U7</f>
        <v>0</v>
      </c>
      <c r="F112" s="17">
        <f>$F$106*'Forecast inputs Tab10.1.5.1'!Y7</f>
        <v>0</v>
      </c>
      <c r="G112" s="28">
        <f t="shared" si="28"/>
        <v>0</v>
      </c>
      <c r="H112" s="28">
        <f>G112*'Forecast inputs Tab10.1.5.1'!V7</f>
        <v>0</v>
      </c>
      <c r="I112" s="28">
        <f t="shared" si="29"/>
        <v>0</v>
      </c>
      <c r="J112" s="28">
        <f>I112*'Forecast inputs Tab10.1.5.1'!W7</f>
        <v>0</v>
      </c>
      <c r="K112" s="28">
        <f t="shared" si="30"/>
        <v>0</v>
      </c>
      <c r="L112" s="28">
        <f t="shared" si="27"/>
        <v>0</v>
      </c>
      <c r="M112" s="28">
        <f>L112*'Forecast inputs Tab10.1.5.1'!Z7</f>
        <v>0</v>
      </c>
      <c r="N112" s="19">
        <f t="shared" si="31"/>
        <v>4470.1232570256661</v>
      </c>
      <c r="O112" s="19">
        <f>N112*'Forecast inputs Tab10.1.5.1'!R7</f>
        <v>939.30699999880324</v>
      </c>
      <c r="P112" s="19">
        <f>N112*'Forecast inputs Tab10.1.5.1'!S7</f>
        <v>0</v>
      </c>
      <c r="Q112" s="19">
        <f>P112*'Forecast inputs Tab10.1.5.1'!R7</f>
        <v>0</v>
      </c>
    </row>
    <row r="113" spans="1:17" x14ac:dyDescent="0.35">
      <c r="A113" s="10">
        <f>D113+F113+E113+'Forecast inputs Tab10.1.5.1'!AA8</f>
        <v>0.24</v>
      </c>
      <c r="C113" s="18">
        <v>4</v>
      </c>
      <c r="D113" s="17">
        <f>$G$104*'Forecast inputs Tab10.1.5.1'!T8</f>
        <v>0</v>
      </c>
      <c r="E113" s="17">
        <f>$G$105*'Forecast inputs Tab10.1.5.1'!U8</f>
        <v>0</v>
      </c>
      <c r="F113" s="17">
        <f>$F$106*'Forecast inputs Tab10.1.5.1'!Y8</f>
        <v>0</v>
      </c>
      <c r="G113" s="28">
        <f t="shared" si="28"/>
        <v>0</v>
      </c>
      <c r="H113" s="28">
        <f>G113*'Forecast inputs Tab10.1.5.1'!V8</f>
        <v>0</v>
      </c>
      <c r="I113" s="28">
        <f t="shared" si="29"/>
        <v>0</v>
      </c>
      <c r="J113" s="28">
        <f>I113*'Forecast inputs Tab10.1.5.1'!W8</f>
        <v>0</v>
      </c>
      <c r="K113" s="28">
        <f t="shared" si="30"/>
        <v>0</v>
      </c>
      <c r="L113" s="28">
        <f t="shared" si="27"/>
        <v>0</v>
      </c>
      <c r="M113" s="28">
        <f>L113*'Forecast inputs Tab10.1.5.1'!Z8</f>
        <v>0</v>
      </c>
      <c r="N113" s="19">
        <f t="shared" si="31"/>
        <v>3516.3234963779551</v>
      </c>
      <c r="O113" s="19">
        <f>N113*'Forecast inputs Tab10.1.5.1'!R8</f>
        <v>1300.5368593998612</v>
      </c>
      <c r="P113" s="19">
        <f>N113*'Forecast inputs Tab10.1.5.1'!S8</f>
        <v>332.70436274302574</v>
      </c>
      <c r="Q113" s="19">
        <f>P113*'Forecast inputs Tab10.1.5.1'!R8</f>
        <v>123.05303749104726</v>
      </c>
    </row>
    <row r="114" spans="1:17" x14ac:dyDescent="0.35">
      <c r="A114" s="10">
        <f>D114+F114+E114+'Forecast inputs Tab10.1.5.1'!AA9</f>
        <v>0.24</v>
      </c>
      <c r="C114" s="18">
        <v>5</v>
      </c>
      <c r="D114" s="17">
        <f>$G$104*'Forecast inputs Tab10.1.5.1'!T9</f>
        <v>0</v>
      </c>
      <c r="E114" s="17">
        <f>$G$105*'Forecast inputs Tab10.1.5.1'!U9</f>
        <v>0</v>
      </c>
      <c r="F114" s="17">
        <f>$F$106*'Forecast inputs Tab10.1.5.1'!Y9</f>
        <v>0</v>
      </c>
      <c r="G114" s="28">
        <f t="shared" si="28"/>
        <v>0</v>
      </c>
      <c r="H114" s="28">
        <f>G114*'Forecast inputs Tab10.1.5.1'!V9</f>
        <v>0</v>
      </c>
      <c r="I114" s="28">
        <f t="shared" si="29"/>
        <v>0</v>
      </c>
      <c r="J114" s="28">
        <f>I114*'Forecast inputs Tab10.1.5.1'!W9</f>
        <v>0</v>
      </c>
      <c r="K114" s="28">
        <f t="shared" si="30"/>
        <v>0</v>
      </c>
      <c r="L114" s="28">
        <f t="shared" si="27"/>
        <v>0</v>
      </c>
      <c r="M114" s="28">
        <f>L114*'Forecast inputs Tab10.1.5.1'!Z9</f>
        <v>0</v>
      </c>
      <c r="N114" s="19">
        <f t="shared" si="31"/>
        <v>2765.3159758762008</v>
      </c>
      <c r="O114" s="19">
        <f>N114*'Forecast inputs Tab10.1.5.1'!R9</f>
        <v>1580.1900387268893</v>
      </c>
      <c r="P114" s="19">
        <f>N114*'Forecast inputs Tab10.1.5.1'!S9</f>
        <v>829.49994299398634</v>
      </c>
      <c r="Q114" s="19">
        <f>P114*'Forecast inputs Tab10.1.5.1'!R9</f>
        <v>474.00281142493964</v>
      </c>
    </row>
    <row r="115" spans="1:17" x14ac:dyDescent="0.35">
      <c r="A115" s="10">
        <f>D115+F115+E115+'Forecast inputs Tab10.1.5.1'!AA10</f>
        <v>0.24</v>
      </c>
      <c r="C115" s="18">
        <v>6</v>
      </c>
      <c r="D115" s="17">
        <f>$G$104*'Forecast inputs Tab10.1.5.1'!T10</f>
        <v>0</v>
      </c>
      <c r="E115" s="17">
        <f>$G$105*'Forecast inputs Tab10.1.5.1'!U10</f>
        <v>0</v>
      </c>
      <c r="F115" s="17">
        <f>$F$106*'Forecast inputs Tab10.1.5.1'!Y10</f>
        <v>0</v>
      </c>
      <c r="G115" s="28">
        <f t="shared" si="28"/>
        <v>0</v>
      </c>
      <c r="H115" s="28">
        <f>G115*'Forecast inputs Tab10.1.5.1'!V10</f>
        <v>0</v>
      </c>
      <c r="I115" s="28">
        <f t="shared" si="29"/>
        <v>0</v>
      </c>
      <c r="J115" s="28">
        <f>I115*'Forecast inputs Tab10.1.5.1'!W10</f>
        <v>0</v>
      </c>
      <c r="K115" s="28">
        <f t="shared" si="30"/>
        <v>0</v>
      </c>
      <c r="L115" s="28">
        <f t="shared" si="27"/>
        <v>0</v>
      </c>
      <c r="M115" s="28">
        <f>L115*'Forecast inputs Tab10.1.5.1'!Z10</f>
        <v>0</v>
      </c>
      <c r="N115" s="19">
        <f t="shared" si="31"/>
        <v>2170.3014317848174</v>
      </c>
      <c r="O115" s="19">
        <f>N115*'Forecast inputs Tab10.1.5.1'!R10</f>
        <v>1754.343629670371</v>
      </c>
      <c r="P115" s="19">
        <f>N115*'Forecast inputs Tab10.1.5.1'!S10</f>
        <v>1258.5552606606914</v>
      </c>
      <c r="Q115" s="19">
        <f>P115*'Forecast inputs Tab10.1.5.1'!R10</f>
        <v>1017.3418179577239</v>
      </c>
    </row>
    <row r="116" spans="1:17" x14ac:dyDescent="0.35">
      <c r="A116" s="10">
        <f>D116+F116+E116+'Forecast inputs Tab10.1.5.1'!AA11</f>
        <v>0.24</v>
      </c>
      <c r="C116" s="18">
        <v>7</v>
      </c>
      <c r="D116" s="17">
        <f>$G$104*'Forecast inputs Tab10.1.5.1'!T11</f>
        <v>0</v>
      </c>
      <c r="E116" s="17">
        <f>$G$105*'Forecast inputs Tab10.1.5.1'!U11</f>
        <v>0</v>
      </c>
      <c r="F116" s="17">
        <f>$F$106*'Forecast inputs Tab10.1.5.1'!Y11</f>
        <v>0</v>
      </c>
      <c r="G116" s="28">
        <f t="shared" si="28"/>
        <v>0</v>
      </c>
      <c r="H116" s="28">
        <f>G116*'Forecast inputs Tab10.1.5.1'!V11</f>
        <v>0</v>
      </c>
      <c r="I116" s="28">
        <f t="shared" si="29"/>
        <v>0</v>
      </c>
      <c r="J116" s="28">
        <f>I116*'Forecast inputs Tab10.1.5.1'!W11</f>
        <v>0</v>
      </c>
      <c r="K116" s="28">
        <f t="shared" si="30"/>
        <v>0</v>
      </c>
      <c r="L116" s="28">
        <f t="shared" si="27"/>
        <v>0</v>
      </c>
      <c r="M116" s="28">
        <f>L116*'Forecast inputs Tab10.1.5.1'!Z11</f>
        <v>0</v>
      </c>
      <c r="N116" s="19">
        <f t="shared" si="31"/>
        <v>820.67187928710348</v>
      </c>
      <c r="O116" s="19">
        <f>N116*'Forecast inputs Tab10.1.5.1'!R11</f>
        <v>880.82712803884806</v>
      </c>
      <c r="P116" s="19">
        <f>N116*'Forecast inputs Tab10.1.5.1'!S11</f>
        <v>654.40955240009555</v>
      </c>
      <c r="Q116" s="19">
        <f>P116*'Forecast inputs Tab10.1.5.1'!R11</f>
        <v>702.37777259102245</v>
      </c>
    </row>
    <row r="117" spans="1:17" x14ac:dyDescent="0.35">
      <c r="A117" s="10">
        <f>D117+F117+E117+'Forecast inputs Tab10.1.5.1'!AA12</f>
        <v>0.24</v>
      </c>
      <c r="C117" s="18">
        <v>8</v>
      </c>
      <c r="D117" s="17">
        <f>$G$104*'Forecast inputs Tab10.1.5.1'!T12</f>
        <v>0</v>
      </c>
      <c r="E117" s="17">
        <f>$G$105*'Forecast inputs Tab10.1.5.1'!U12</f>
        <v>0</v>
      </c>
      <c r="F117" s="17">
        <f>$F$106*'Forecast inputs Tab10.1.5.1'!Y12</f>
        <v>0</v>
      </c>
      <c r="G117" s="28">
        <f t="shared" si="28"/>
        <v>0</v>
      </c>
      <c r="H117" s="28">
        <f>G117*'Forecast inputs Tab10.1.5.1'!V12</f>
        <v>0</v>
      </c>
      <c r="I117" s="28">
        <f t="shared" si="29"/>
        <v>0</v>
      </c>
      <c r="J117" s="28">
        <f>I117*'Forecast inputs Tab10.1.5.1'!W12</f>
        <v>0</v>
      </c>
      <c r="K117" s="28">
        <f t="shared" si="30"/>
        <v>0</v>
      </c>
      <c r="L117" s="28">
        <f t="shared" si="27"/>
        <v>0</v>
      </c>
      <c r="M117" s="28">
        <f>L117*'Forecast inputs Tab10.1.5.1'!Z12</f>
        <v>0</v>
      </c>
      <c r="N117" s="19">
        <f t="shared" si="31"/>
        <v>2506.6881187145905</v>
      </c>
      <c r="O117" s="19">
        <f>N117*'Forecast inputs Tab10.1.5.1'!R12</f>
        <v>3406.6392870955024</v>
      </c>
      <c r="P117" s="19">
        <f>N117*'Forecast inputs Tab10.1.5.1'!S12</f>
        <v>2290.2196946940876</v>
      </c>
      <c r="Q117" s="19">
        <f>P117*'Forecast inputs Tab10.1.5.1'!R12</f>
        <v>3112.4543694831586</v>
      </c>
    </row>
    <row r="118" spans="1:17" x14ac:dyDescent="0.35">
      <c r="A118" s="10">
        <f>D118+F118+E118+'Forecast inputs Tab10.1.5.1'!AA13</f>
        <v>0.24</v>
      </c>
      <c r="C118" s="18">
        <v>9</v>
      </c>
      <c r="D118" s="17">
        <f>$G$104*'Forecast inputs Tab10.1.5.1'!T13</f>
        <v>0</v>
      </c>
      <c r="E118" s="17">
        <f>$G$105*'Forecast inputs Tab10.1.5.1'!U13</f>
        <v>0</v>
      </c>
      <c r="F118" s="17">
        <f>$F$106*'Forecast inputs Tab10.1.5.1'!Y13</f>
        <v>0</v>
      </c>
      <c r="G118" s="28">
        <f t="shared" si="28"/>
        <v>0</v>
      </c>
      <c r="H118" s="28">
        <f>G118*'Forecast inputs Tab10.1.5.1'!V13</f>
        <v>0</v>
      </c>
      <c r="I118" s="28">
        <f t="shared" si="29"/>
        <v>0</v>
      </c>
      <c r="J118" s="28">
        <f>I118*'Forecast inputs Tab10.1.5.1'!W13</f>
        <v>0</v>
      </c>
      <c r="K118" s="28">
        <f t="shared" si="30"/>
        <v>0</v>
      </c>
      <c r="L118" s="28">
        <f t="shared" si="27"/>
        <v>0</v>
      </c>
      <c r="M118" s="28">
        <f>L118*'Forecast inputs Tab10.1.5.1'!Z13</f>
        <v>0</v>
      </c>
      <c r="N118" s="19">
        <f t="shared" si="31"/>
        <v>472.07487452196733</v>
      </c>
      <c r="O118" s="19">
        <f>N118*'Forecast inputs Tab10.1.5.1'!R13</f>
        <v>783.04475661582285</v>
      </c>
      <c r="P118" s="19">
        <f>N118*'Forecast inputs Tab10.1.5.1'!S13</f>
        <v>455.28915526729315</v>
      </c>
      <c r="Q118" s="19">
        <f>P118*'Forecast inputs Tab10.1.5.1'!R13</f>
        <v>755.20178051651715</v>
      </c>
    </row>
    <row r="119" spans="1:17" x14ac:dyDescent="0.35">
      <c r="A119" s="10">
        <f>D119+F119+E119+'Forecast inputs Tab10.1.5.1'!AA14</f>
        <v>0.24</v>
      </c>
      <c r="C119" s="18">
        <v>10</v>
      </c>
      <c r="D119" s="17">
        <f>$G$104*'Forecast inputs Tab10.1.5.1'!T14</f>
        <v>0</v>
      </c>
      <c r="E119" s="17">
        <f>$G$105*'Forecast inputs Tab10.1.5.1'!U14</f>
        <v>0</v>
      </c>
      <c r="F119" s="17">
        <f>$F$106*'Forecast inputs Tab10.1.5.1'!Y14</f>
        <v>0</v>
      </c>
      <c r="G119" s="28">
        <f t="shared" si="28"/>
        <v>0</v>
      </c>
      <c r="H119" s="28">
        <f>G119*'Forecast inputs Tab10.1.5.1'!V14</f>
        <v>0</v>
      </c>
      <c r="I119" s="28">
        <f t="shared" si="29"/>
        <v>0</v>
      </c>
      <c r="J119" s="28">
        <f>I119*'Forecast inputs Tab10.1.5.1'!W14</f>
        <v>0</v>
      </c>
      <c r="K119" s="28">
        <f t="shared" si="30"/>
        <v>0</v>
      </c>
      <c r="L119" s="28">
        <f t="shared" si="27"/>
        <v>0</v>
      </c>
      <c r="M119" s="28">
        <f>L119*'Forecast inputs Tab10.1.5.1'!Z14</f>
        <v>0</v>
      </c>
      <c r="N119" s="19">
        <f t="shared" si="31"/>
        <v>1781.1283581081304</v>
      </c>
      <c r="O119" s="19">
        <f>N119*'Forecast inputs Tab10.1.5.1'!R14</f>
        <v>3502.3395582495036</v>
      </c>
      <c r="P119" s="19">
        <f>N119*'Forecast inputs Tab10.1.5.1'!S14</f>
        <v>1754.4344400496636</v>
      </c>
      <c r="Q119" s="19">
        <f>P119*'Forecast inputs Tab10.1.5.1'!R14</f>
        <v>3449.8497055360567</v>
      </c>
    </row>
    <row r="120" spans="1:17" x14ac:dyDescent="0.35">
      <c r="A120" s="10">
        <f>D120+F120+E120+'Forecast inputs Tab10.1.5.1'!AA15</f>
        <v>0.24</v>
      </c>
      <c r="C120" s="18">
        <v>11</v>
      </c>
      <c r="D120" s="17">
        <f>$G$104*'Forecast inputs Tab10.1.5.1'!T15</f>
        <v>0</v>
      </c>
      <c r="E120" s="17">
        <f>$G$105*'Forecast inputs Tab10.1.5.1'!U15</f>
        <v>0</v>
      </c>
      <c r="F120" s="17">
        <f>$F$106*'Forecast inputs Tab10.1.5.1'!Y15</f>
        <v>0</v>
      </c>
      <c r="G120" s="28">
        <f t="shared" si="28"/>
        <v>0</v>
      </c>
      <c r="H120" s="28">
        <f>G120*'Forecast inputs Tab10.1.5.1'!V15</f>
        <v>0</v>
      </c>
      <c r="I120" s="28">
        <f t="shared" si="29"/>
        <v>0</v>
      </c>
      <c r="J120" s="28">
        <f>I120*'Forecast inputs Tab10.1.5.1'!W15</f>
        <v>0</v>
      </c>
      <c r="K120" s="28">
        <f t="shared" si="30"/>
        <v>0</v>
      </c>
      <c r="L120" s="28">
        <f t="shared" si="27"/>
        <v>0</v>
      </c>
      <c r="M120" s="28">
        <f>L120*'Forecast inputs Tab10.1.5.1'!Z15</f>
        <v>0</v>
      </c>
      <c r="N120" s="19">
        <f t="shared" si="31"/>
        <v>877.5502926833243</v>
      </c>
      <c r="O120" s="19">
        <f>N120*'Forecast inputs Tab10.1.5.1'!R15</f>
        <v>1997.9099758491975</v>
      </c>
      <c r="P120" s="19">
        <f>N120*'Forecast inputs Tab10.1.5.1'!S15</f>
        <v>871.6953063014015</v>
      </c>
      <c r="Q120" s="19">
        <f>P120*'Forecast inputs Tab10.1.5.1'!R15</f>
        <v>1984.5799869033376</v>
      </c>
    </row>
    <row r="121" spans="1:17" x14ac:dyDescent="0.35">
      <c r="A121" s="10">
        <f>D121+F121+E121+'Forecast inputs Tab10.1.5.1'!AA16</f>
        <v>0.24</v>
      </c>
      <c r="C121" s="18">
        <v>12</v>
      </c>
      <c r="D121" s="17">
        <f>$G$104*'Forecast inputs Tab10.1.5.1'!T16</f>
        <v>0</v>
      </c>
      <c r="E121" s="17">
        <f>$G$105*'Forecast inputs Tab10.1.5.1'!U16</f>
        <v>0</v>
      </c>
      <c r="F121" s="17">
        <f>$F$106*'Forecast inputs Tab10.1.5.1'!Y16</f>
        <v>0</v>
      </c>
      <c r="G121" s="28">
        <f t="shared" si="28"/>
        <v>0</v>
      </c>
      <c r="H121" s="28">
        <f>G121*'Forecast inputs Tab10.1.5.1'!V16</f>
        <v>0</v>
      </c>
      <c r="I121" s="28">
        <f t="shared" si="29"/>
        <v>0</v>
      </c>
      <c r="J121" s="28">
        <f>I121*'Forecast inputs Tab10.1.5.1'!W16</f>
        <v>0</v>
      </c>
      <c r="K121" s="28">
        <f t="shared" si="30"/>
        <v>0</v>
      </c>
      <c r="L121" s="28">
        <f t="shared" si="27"/>
        <v>0</v>
      </c>
      <c r="M121" s="28">
        <f>L121*'Forecast inputs Tab10.1.5.1'!Z16</f>
        <v>0</v>
      </c>
      <c r="N121" s="19">
        <f t="shared" si="31"/>
        <v>165.51050300621947</v>
      </c>
      <c r="O121" s="19">
        <f>N121*'Forecast inputs Tab10.1.5.1'!R16</f>
        <v>427.90257894712948</v>
      </c>
      <c r="P121" s="19">
        <f>N121*'Forecast inputs Tab10.1.5.1'!S16</f>
        <v>164.98555043706983</v>
      </c>
      <c r="Q121" s="19">
        <f>P121*'Forecast inputs Tab10.1.5.1'!R16</f>
        <v>426.5453928224785</v>
      </c>
    </row>
    <row r="122" spans="1:17" x14ac:dyDescent="0.35">
      <c r="A122" s="10">
        <f>D122+F122+E122+'Forecast inputs Tab10.1.5.1'!AA17</f>
        <v>0.24</v>
      </c>
      <c r="C122" s="18">
        <v>13</v>
      </c>
      <c r="D122" s="17">
        <f>$G$104*'Forecast inputs Tab10.1.5.1'!T17</f>
        <v>0</v>
      </c>
      <c r="E122" s="17">
        <f>$G$105*'Forecast inputs Tab10.1.5.1'!U17</f>
        <v>0</v>
      </c>
      <c r="F122" s="17">
        <f>$F$106*'Forecast inputs Tab10.1.5.1'!Y17</f>
        <v>0</v>
      </c>
      <c r="G122" s="28">
        <f t="shared" si="28"/>
        <v>0</v>
      </c>
      <c r="H122" s="28">
        <f>G122*'Forecast inputs Tab10.1.5.1'!V17</f>
        <v>0</v>
      </c>
      <c r="I122" s="28">
        <f t="shared" si="29"/>
        <v>0</v>
      </c>
      <c r="J122" s="28">
        <f>I122*'Forecast inputs Tab10.1.5.1'!W17</f>
        <v>0</v>
      </c>
      <c r="K122" s="28">
        <f t="shared" si="30"/>
        <v>0</v>
      </c>
      <c r="L122" s="28">
        <f t="shared" si="27"/>
        <v>0</v>
      </c>
      <c r="M122" s="28">
        <f>L122*'Forecast inputs Tab10.1.5.1'!Z17</f>
        <v>0</v>
      </c>
      <c r="N122" s="19">
        <f t="shared" si="31"/>
        <v>243.78301766054787</v>
      </c>
      <c r="O122" s="19">
        <f>N122*'Forecast inputs Tab10.1.5.1'!R17</f>
        <v>704.23794358761415</v>
      </c>
      <c r="P122" s="19">
        <f>N122*'Forecast inputs Tab10.1.5.1'!S17</f>
        <v>243.38891954594803</v>
      </c>
      <c r="Q122" s="19">
        <f>P122*'Forecast inputs Tab10.1.5.1'!R17</f>
        <v>703.09947689513922</v>
      </c>
    </row>
    <row r="123" spans="1:17" x14ac:dyDescent="0.35">
      <c r="A123" s="10">
        <f>D123+F123+E123+'Forecast inputs Tab10.1.5.1'!AA18</f>
        <v>0.24</v>
      </c>
      <c r="C123" s="18">
        <v>14</v>
      </c>
      <c r="D123" s="17">
        <f>$G$104*'Forecast inputs Tab10.1.5.1'!T18</f>
        <v>0</v>
      </c>
      <c r="E123" s="17">
        <f>$G$105*'Forecast inputs Tab10.1.5.1'!U18</f>
        <v>0</v>
      </c>
      <c r="F123" s="17">
        <f>$F$106*'Forecast inputs Tab10.1.5.1'!Y18</f>
        <v>0</v>
      </c>
      <c r="G123" s="28">
        <f t="shared" si="28"/>
        <v>0</v>
      </c>
      <c r="H123" s="28">
        <f>G123*'Forecast inputs Tab10.1.5.1'!V18</f>
        <v>0</v>
      </c>
      <c r="I123" s="28">
        <f t="shared" si="29"/>
        <v>0</v>
      </c>
      <c r="J123" s="28">
        <f>I123*'Forecast inputs Tab10.1.5.1'!W18</f>
        <v>0</v>
      </c>
      <c r="K123" s="28">
        <f t="shared" si="30"/>
        <v>0</v>
      </c>
      <c r="L123" s="28">
        <f t="shared" si="27"/>
        <v>0</v>
      </c>
      <c r="M123" s="28">
        <f>L123*'Forecast inputs Tab10.1.5.1'!Z18</f>
        <v>0</v>
      </c>
      <c r="N123" s="19">
        <f t="shared" si="31"/>
        <v>36.426215526271832</v>
      </c>
      <c r="O123" s="19">
        <f>N123*'Forecast inputs Tab10.1.5.1'!R18</f>
        <v>115.98871974091004</v>
      </c>
      <c r="P123" s="19">
        <f>N123*'Forecast inputs Tab10.1.5.1'!S18</f>
        <v>36.394070138364363</v>
      </c>
      <c r="Q123" s="19">
        <f>P123*'Forecast inputs Tab10.1.5.1'!R18</f>
        <v>115.8863620752812</v>
      </c>
    </row>
    <row r="124" spans="1:17" x14ac:dyDescent="0.35">
      <c r="A124" s="10">
        <f>D124+F124+E124+'Forecast inputs Tab10.1.5.1'!AA19</f>
        <v>0.24</v>
      </c>
      <c r="C124" s="18">
        <v>15</v>
      </c>
      <c r="D124" s="17">
        <f>$G$104*'Forecast inputs Tab10.1.5.1'!T19</f>
        <v>0</v>
      </c>
      <c r="E124" s="17">
        <f>$G$105*'Forecast inputs Tab10.1.5.1'!U19</f>
        <v>0</v>
      </c>
      <c r="F124" s="17">
        <f>$F$106*'Forecast inputs Tab10.1.5.1'!Y19</f>
        <v>0</v>
      </c>
      <c r="G124" s="28">
        <f t="shared" si="28"/>
        <v>0</v>
      </c>
      <c r="H124" s="28">
        <f>G124*'Forecast inputs Tab10.1.5.1'!V19</f>
        <v>0</v>
      </c>
      <c r="I124" s="28">
        <f t="shared" si="29"/>
        <v>0</v>
      </c>
      <c r="J124" s="28">
        <f>I124*'Forecast inputs Tab10.1.5.1'!W19</f>
        <v>0</v>
      </c>
      <c r="K124" s="28">
        <f t="shared" si="30"/>
        <v>0</v>
      </c>
      <c r="L124" s="28">
        <f t="shared" si="27"/>
        <v>0</v>
      </c>
      <c r="M124" s="28">
        <f>L124*'Forecast inputs Tab10.1.5.1'!Z19</f>
        <v>0</v>
      </c>
      <c r="N124" s="19">
        <f t="shared" si="31"/>
        <v>116.69645472342513</v>
      </c>
      <c r="O124" s="19">
        <f>N124*'Forecast inputs Tab10.1.5.1'!R19</f>
        <v>404.87601573382904</v>
      </c>
      <c r="P124" s="19">
        <f>N124*'Forecast inputs Tab10.1.5.1'!S19</f>
        <v>116.63658416950705</v>
      </c>
      <c r="Q124" s="19">
        <f>P124*'Forecast inputs Tab10.1.5.1'!R19</f>
        <v>404.66829604442131</v>
      </c>
    </row>
    <row r="125" spans="1:17" x14ac:dyDescent="0.35">
      <c r="A125" s="10">
        <f>D125+F125+E125+'Forecast inputs Tab10.1.5.1'!AA20</f>
        <v>0.24</v>
      </c>
      <c r="C125" s="23" t="s">
        <v>1435</v>
      </c>
      <c r="D125" s="17">
        <f>$G$104*'Forecast inputs Tab10.1.5.1'!T20</f>
        <v>0</v>
      </c>
      <c r="E125" s="17">
        <f>$G$105*'Forecast inputs Tab10.1.5.1'!U20</f>
        <v>0</v>
      </c>
      <c r="F125" s="17">
        <f>$F$106*'Forecast inputs Tab10.1.5.1'!Y20</f>
        <v>0</v>
      </c>
      <c r="G125" s="28">
        <f>N125*(D125/A125)*(1-EXP(-A125))</f>
        <v>0</v>
      </c>
      <c r="H125" s="28">
        <f>G125*'Forecast inputs Tab10.1.5.1'!V20</f>
        <v>0</v>
      </c>
      <c r="I125" s="28">
        <f t="shared" si="29"/>
        <v>0</v>
      </c>
      <c r="J125" s="28">
        <f>I125*'Forecast inputs Tab10.1.5.1'!W20</f>
        <v>0</v>
      </c>
      <c r="K125" s="28">
        <f t="shared" si="30"/>
        <v>0</v>
      </c>
      <c r="L125" s="30">
        <f t="shared" si="27"/>
        <v>0</v>
      </c>
      <c r="M125" s="28">
        <f>L125*'Forecast inputs Tab10.1.5.1'!Z20</f>
        <v>0</v>
      </c>
      <c r="N125" s="19">
        <f>N99*EXP(-A99)+N100*EXP(-A100)</f>
        <v>337.02042921530131</v>
      </c>
      <c r="O125" s="19">
        <f>N125*'Forecast inputs Tab10.1.5.1'!R20</f>
        <v>1388.9302004160711</v>
      </c>
      <c r="P125" s="19">
        <f>N125*'Forecast inputs Tab10.1.5.1'!S20</f>
        <v>336.91418264327967</v>
      </c>
      <c r="Q125" s="19">
        <f>P125*'Forecast inputs Tab10.1.5.1'!R20</f>
        <v>1388.4923365366762</v>
      </c>
    </row>
    <row r="126" spans="1:17" x14ac:dyDescent="0.35">
      <c r="A126" t="s">
        <v>1445</v>
      </c>
      <c r="C126" s="31" t="s">
        <v>1444</v>
      </c>
      <c r="D126" s="133">
        <f>AVERAGE(D113:D123)</f>
        <v>0</v>
      </c>
      <c r="E126" s="133">
        <f>AVERAGE(E113:E123)</f>
        <v>0</v>
      </c>
      <c r="F126" s="133">
        <f>AVERAGE(F113:F124)</f>
        <v>0</v>
      </c>
      <c r="G126" s="32">
        <f>SUM(G109:G125)</f>
        <v>0</v>
      </c>
      <c r="H126" s="32">
        <f t="shared" ref="H126" si="32">SUM(H109:H125)</f>
        <v>0</v>
      </c>
      <c r="I126" s="32">
        <f>SUM(I109:I125)</f>
        <v>0</v>
      </c>
      <c r="J126" s="32">
        <f t="shared" ref="J126:Q126" si="33">SUM(J109:J125)</f>
        <v>0</v>
      </c>
      <c r="K126" s="32">
        <f t="shared" si="33"/>
        <v>0</v>
      </c>
      <c r="L126" s="32">
        <f t="shared" si="33"/>
        <v>0</v>
      </c>
      <c r="M126" s="32">
        <f t="shared" si="33"/>
        <v>0</v>
      </c>
      <c r="N126" s="32">
        <f t="shared" si="33"/>
        <v>42369.876142068795</v>
      </c>
      <c r="O126" s="32">
        <f t="shared" si="33"/>
        <v>19938.058850784975</v>
      </c>
      <c r="P126" s="32">
        <f t="shared" si="33"/>
        <v>9345.1270220444167</v>
      </c>
      <c r="Q126" s="32">
        <f t="shared" si="33"/>
        <v>14657.5531462778</v>
      </c>
    </row>
    <row r="128" spans="1:17" x14ac:dyDescent="0.35">
      <c r="C128" s="15" t="s">
        <v>1437</v>
      </c>
      <c r="D128" s="15" t="s">
        <v>1693</v>
      </c>
      <c r="G128" s="15">
        <f>G103+1</f>
        <v>2025</v>
      </c>
    </row>
    <row r="129" spans="1:17" x14ac:dyDescent="0.35">
      <c r="D129" s="24" t="s">
        <v>1599</v>
      </c>
      <c r="E129" s="24"/>
      <c r="F129" s="24"/>
      <c r="G129" s="18">
        <f>G104</f>
        <v>0</v>
      </c>
      <c r="H129" s="24" t="s">
        <v>1598</v>
      </c>
      <c r="I129" s="25">
        <f>AVERAGE(D138:D149)</f>
        <v>0</v>
      </c>
      <c r="J129" s="15" t="s">
        <v>1516</v>
      </c>
      <c r="K129" s="25">
        <f>I129+I131+I130</f>
        <v>0</v>
      </c>
    </row>
    <row r="130" spans="1:17" x14ac:dyDescent="0.35">
      <c r="D130" s="24" t="s">
        <v>1600</v>
      </c>
      <c r="E130" s="24"/>
      <c r="F130" s="24"/>
      <c r="G130" s="18">
        <f>G105</f>
        <v>0</v>
      </c>
      <c r="H130" s="24" t="s">
        <v>1598</v>
      </c>
      <c r="I130" s="25">
        <f>AVERAGE(E138:E149)</f>
        <v>0</v>
      </c>
      <c r="K130" s="25"/>
    </row>
    <row r="131" spans="1:17" x14ac:dyDescent="0.35">
      <c r="D131" s="24" t="s">
        <v>1438</v>
      </c>
      <c r="E131" s="24"/>
      <c r="F131" s="135">
        <f>F106</f>
        <v>0</v>
      </c>
      <c r="G131" s="18">
        <f>I131/$I$5</f>
        <v>0</v>
      </c>
      <c r="H131" s="24" t="s">
        <v>1598</v>
      </c>
      <c r="I131" s="25">
        <f>AVERAGE(F138:F149)</f>
        <v>0</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v>
      </c>
      <c r="C135" s="18">
        <v>1</v>
      </c>
      <c r="D135" s="17">
        <f>$G$129*'Forecast inputs Tab10.1.5.1'!T5</f>
        <v>0</v>
      </c>
      <c r="E135" s="17">
        <f>$G$130*'Forecast inputs Tab10.1.5.1'!U5</f>
        <v>0</v>
      </c>
      <c r="F135" s="17">
        <f>$F$131*'Forecast inputs Tab10.1.5.1'!Y5</f>
        <v>0</v>
      </c>
      <c r="G135" s="28">
        <f t="shared" ref="G135:G149" si="35">N135*(D135/A135)*(1-EXP(-A135))</f>
        <v>0</v>
      </c>
      <c r="H135" s="28">
        <f>G135*'Forecast inputs Tab10.1.5.1'!V5</f>
        <v>0</v>
      </c>
      <c r="I135" s="28">
        <f t="shared" ref="I135:I150" si="36">N135*(E135/A135)*(1-EXP(-A135))</f>
        <v>0</v>
      </c>
      <c r="J135" s="28">
        <f>I135*'Forecast inputs Tab10.1.5.1'!W5</f>
        <v>0</v>
      </c>
      <c r="K135" s="28">
        <f t="shared" ref="K135:K150" si="37">H135+J135</f>
        <v>0</v>
      </c>
      <c r="L135" s="28">
        <f t="shared" si="34"/>
        <v>0</v>
      </c>
      <c r="M135" s="28">
        <f>L135*'Forecast inputs Tab10.1.5.1'!Z5</f>
        <v>0</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v>
      </c>
      <c r="C136" s="18">
        <v>2</v>
      </c>
      <c r="D136" s="17">
        <f>$G$129*'Forecast inputs Tab10.1.5.1'!T6</f>
        <v>0</v>
      </c>
      <c r="E136" s="17">
        <f>$G$130*'Forecast inputs Tab10.1.5.1'!U6</f>
        <v>0</v>
      </c>
      <c r="F136" s="17">
        <f>$F$131*'Forecast inputs Tab10.1.5.1'!Y6</f>
        <v>0</v>
      </c>
      <c r="G136" s="28">
        <f t="shared" si="35"/>
        <v>0</v>
      </c>
      <c r="H136" s="28">
        <f>G136*'Forecast inputs Tab10.1.5.1'!V6</f>
        <v>0</v>
      </c>
      <c r="I136" s="28">
        <f t="shared" si="36"/>
        <v>0</v>
      </c>
      <c r="J136" s="28">
        <f>I136*'Forecast inputs Tab10.1.5.1'!W6</f>
        <v>0</v>
      </c>
      <c r="K136" s="28">
        <f t="shared" si="37"/>
        <v>0</v>
      </c>
      <c r="L136" s="28">
        <f t="shared" si="34"/>
        <v>0</v>
      </c>
      <c r="M136" s="28">
        <f>L136*'Forecast inputs Tab10.1.5.1'!Z6</f>
        <v>0</v>
      </c>
      <c r="N136" s="19">
        <f t="shared" ref="N136:N149" si="38">N110*EXP(-A110)</f>
        <v>5682.6403923258276</v>
      </c>
      <c r="O136" s="19">
        <f>N136*'Forecast inputs Tab10.1.5.1'!R6</f>
        <v>549.64543625116642</v>
      </c>
      <c r="P136" s="19">
        <f>N136*'Forecast inputs Tab10.1.5.1'!S6</f>
        <v>0</v>
      </c>
      <c r="Q136" s="19">
        <f>P136*'Forecast inputs Tab10.1.5.1'!R6</f>
        <v>0</v>
      </c>
    </row>
    <row r="137" spans="1:17" x14ac:dyDescent="0.35">
      <c r="A137" s="10">
        <f>D137+F137+E137+'Forecast inputs Tab10.1.5.1'!AA7</f>
        <v>0.24</v>
      </c>
      <c r="C137" s="18">
        <v>3</v>
      </c>
      <c r="D137" s="17">
        <f>$G$129*'Forecast inputs Tab10.1.5.1'!T7</f>
        <v>0</v>
      </c>
      <c r="E137" s="17">
        <f>$G$130*'Forecast inputs Tab10.1.5.1'!U7</f>
        <v>0</v>
      </c>
      <c r="F137" s="17">
        <f>$F$131*'Forecast inputs Tab10.1.5.1'!Y7</f>
        <v>0</v>
      </c>
      <c r="G137" s="28">
        <f t="shared" si="35"/>
        <v>0</v>
      </c>
      <c r="H137" s="28">
        <f>G137*'Forecast inputs Tab10.1.5.1'!V7</f>
        <v>0</v>
      </c>
      <c r="I137" s="28">
        <f t="shared" si="36"/>
        <v>0</v>
      </c>
      <c r="J137" s="28">
        <f>I137*'Forecast inputs Tab10.1.5.1'!W7</f>
        <v>0</v>
      </c>
      <c r="K137" s="28">
        <f t="shared" si="37"/>
        <v>0</v>
      </c>
      <c r="L137" s="28">
        <f t="shared" si="34"/>
        <v>0</v>
      </c>
      <c r="M137" s="28">
        <f>L137*'Forecast inputs Tab10.1.5.1'!Z7</f>
        <v>0</v>
      </c>
      <c r="N137" s="19">
        <f t="shared" si="38"/>
        <v>4470.1232570256661</v>
      </c>
      <c r="O137" s="19">
        <f>N137*'Forecast inputs Tab10.1.5.1'!R7</f>
        <v>939.30699999880324</v>
      </c>
      <c r="P137" s="19">
        <f>N137*'Forecast inputs Tab10.1.5.1'!S7</f>
        <v>0</v>
      </c>
      <c r="Q137" s="19">
        <f>P137*'Forecast inputs Tab10.1.5.1'!R7</f>
        <v>0</v>
      </c>
    </row>
    <row r="138" spans="1:17" x14ac:dyDescent="0.35">
      <c r="A138" s="10">
        <f>D138+F138+E138+'Forecast inputs Tab10.1.5.1'!AA8</f>
        <v>0.24</v>
      </c>
      <c r="C138" s="18">
        <v>4</v>
      </c>
      <c r="D138" s="17">
        <f>$G$129*'Forecast inputs Tab10.1.5.1'!T8</f>
        <v>0</v>
      </c>
      <c r="E138" s="17">
        <f>$G$130*'Forecast inputs Tab10.1.5.1'!U8</f>
        <v>0</v>
      </c>
      <c r="F138" s="17">
        <f>$F$131*'Forecast inputs Tab10.1.5.1'!Y8</f>
        <v>0</v>
      </c>
      <c r="G138" s="28">
        <f t="shared" si="35"/>
        <v>0</v>
      </c>
      <c r="H138" s="28">
        <f>G138*'Forecast inputs Tab10.1.5.1'!V8</f>
        <v>0</v>
      </c>
      <c r="I138" s="28">
        <f t="shared" si="36"/>
        <v>0</v>
      </c>
      <c r="J138" s="28">
        <f>I138*'Forecast inputs Tab10.1.5.1'!W8</f>
        <v>0</v>
      </c>
      <c r="K138" s="28">
        <f t="shared" si="37"/>
        <v>0</v>
      </c>
      <c r="L138" s="28">
        <f t="shared" si="34"/>
        <v>0</v>
      </c>
      <c r="M138" s="28">
        <f>L138*'Forecast inputs Tab10.1.5.1'!Z8</f>
        <v>0</v>
      </c>
      <c r="N138" s="19">
        <f t="shared" si="38"/>
        <v>3516.3234963779551</v>
      </c>
      <c r="O138" s="19">
        <f>N138*'Forecast inputs Tab10.1.5.1'!R8</f>
        <v>1300.5368593998612</v>
      </c>
      <c r="P138" s="19">
        <f>N138*'Forecast inputs Tab10.1.5.1'!S8</f>
        <v>332.70436274302574</v>
      </c>
      <c r="Q138" s="19">
        <f>P138*'Forecast inputs Tab10.1.5.1'!R8</f>
        <v>123.05303749104726</v>
      </c>
    </row>
    <row r="139" spans="1:17" x14ac:dyDescent="0.35">
      <c r="A139" s="10">
        <f>D139+F139+E139+'Forecast inputs Tab10.1.5.1'!AA9</f>
        <v>0.24</v>
      </c>
      <c r="C139" s="18">
        <v>5</v>
      </c>
      <c r="D139" s="17">
        <f>$G$129*'Forecast inputs Tab10.1.5.1'!T9</f>
        <v>0</v>
      </c>
      <c r="E139" s="17">
        <f>$G$130*'Forecast inputs Tab10.1.5.1'!U9</f>
        <v>0</v>
      </c>
      <c r="F139" s="17">
        <f>$F$131*'Forecast inputs Tab10.1.5.1'!Y9</f>
        <v>0</v>
      </c>
      <c r="G139" s="28">
        <f t="shared" si="35"/>
        <v>0</v>
      </c>
      <c r="H139" s="28">
        <f>G139*'Forecast inputs Tab10.1.5.1'!V9</f>
        <v>0</v>
      </c>
      <c r="I139" s="28">
        <f t="shared" si="36"/>
        <v>0</v>
      </c>
      <c r="J139" s="28">
        <f>I139*'Forecast inputs Tab10.1.5.1'!W9</f>
        <v>0</v>
      </c>
      <c r="K139" s="28">
        <f t="shared" si="37"/>
        <v>0</v>
      </c>
      <c r="L139" s="28">
        <f t="shared" si="34"/>
        <v>0</v>
      </c>
      <c r="M139" s="28">
        <f>L139*'Forecast inputs Tab10.1.5.1'!Z9</f>
        <v>0</v>
      </c>
      <c r="N139" s="19">
        <f t="shared" si="38"/>
        <v>2766.0380307738556</v>
      </c>
      <c r="O139" s="19">
        <f>N139*'Forecast inputs Tab10.1.5.1'!R9</f>
        <v>1580.602644001166</v>
      </c>
      <c r="P139" s="19">
        <f>N139*'Forecast inputs Tab10.1.5.1'!S9</f>
        <v>829.71653469694832</v>
      </c>
      <c r="Q139" s="19">
        <f>P139*'Forecast inputs Tab10.1.5.1'!R9</f>
        <v>474.12657885494662</v>
      </c>
    </row>
    <row r="140" spans="1:17" x14ac:dyDescent="0.35">
      <c r="A140" s="10">
        <f>D140+F140+E140+'Forecast inputs Tab10.1.5.1'!AA10</f>
        <v>0.24</v>
      </c>
      <c r="C140" s="18">
        <v>6</v>
      </c>
      <c r="D140" s="17">
        <f>$G$129*'Forecast inputs Tab10.1.5.1'!T10</f>
        <v>0</v>
      </c>
      <c r="E140" s="17">
        <f>$G$130*'Forecast inputs Tab10.1.5.1'!U10</f>
        <v>0</v>
      </c>
      <c r="F140" s="17">
        <f>$F$131*'Forecast inputs Tab10.1.5.1'!Y10</f>
        <v>0</v>
      </c>
      <c r="G140" s="28">
        <f t="shared" si="35"/>
        <v>0</v>
      </c>
      <c r="H140" s="28">
        <f>G140*'Forecast inputs Tab10.1.5.1'!V10</f>
        <v>0</v>
      </c>
      <c r="I140" s="28">
        <f t="shared" si="36"/>
        <v>0</v>
      </c>
      <c r="J140" s="28">
        <f>I140*'Forecast inputs Tab10.1.5.1'!W10</f>
        <v>0</v>
      </c>
      <c r="K140" s="28">
        <f t="shared" si="37"/>
        <v>0</v>
      </c>
      <c r="L140" s="28">
        <f t="shared" si="34"/>
        <v>0</v>
      </c>
      <c r="M140" s="28">
        <f>L140*'Forecast inputs Tab10.1.5.1'!Z10</f>
        <v>0</v>
      </c>
      <c r="N140" s="19">
        <f t="shared" si="38"/>
        <v>2175.274591276665</v>
      </c>
      <c r="O140" s="19">
        <f>N140*'Forecast inputs Tab10.1.5.1'!R10</f>
        <v>1758.3636383871706</v>
      </c>
      <c r="P140" s="19">
        <f>N140*'Forecast inputs Tab10.1.5.1'!S10</f>
        <v>1261.4391900305493</v>
      </c>
      <c r="Q140" s="19">
        <f>P140*'Forecast inputs Tab10.1.5.1'!R10</f>
        <v>1019.6730163084842</v>
      </c>
    </row>
    <row r="141" spans="1:17" x14ac:dyDescent="0.35">
      <c r="A141" s="10">
        <f>D141+F141+E141+'Forecast inputs Tab10.1.5.1'!AA11</f>
        <v>0.24</v>
      </c>
      <c r="C141" s="18">
        <v>7</v>
      </c>
      <c r="D141" s="17">
        <f>$G$129*'Forecast inputs Tab10.1.5.1'!T11</f>
        <v>0</v>
      </c>
      <c r="E141" s="17">
        <f>$G$130*'Forecast inputs Tab10.1.5.1'!U11</f>
        <v>0</v>
      </c>
      <c r="F141" s="17">
        <f>$F$131*'Forecast inputs Tab10.1.5.1'!Y11</f>
        <v>0</v>
      </c>
      <c r="G141" s="28">
        <f t="shared" si="35"/>
        <v>0</v>
      </c>
      <c r="H141" s="28">
        <f>G141*'Forecast inputs Tab10.1.5.1'!V11</f>
        <v>0</v>
      </c>
      <c r="I141" s="28">
        <f t="shared" si="36"/>
        <v>0</v>
      </c>
      <c r="J141" s="28">
        <f>I141*'Forecast inputs Tab10.1.5.1'!W11</f>
        <v>0</v>
      </c>
      <c r="K141" s="28">
        <f t="shared" si="37"/>
        <v>0</v>
      </c>
      <c r="L141" s="28">
        <f t="shared" si="34"/>
        <v>0</v>
      </c>
      <c r="M141" s="28">
        <f>L141*'Forecast inputs Tab10.1.5.1'!Z11</f>
        <v>0</v>
      </c>
      <c r="N141" s="19">
        <f t="shared" si="38"/>
        <v>1707.2195731545694</v>
      </c>
      <c r="O141" s="19">
        <f>N141*'Forecast inputs Tab10.1.5.1'!R11</f>
        <v>1832.3587678667991</v>
      </c>
      <c r="P141" s="19">
        <f>N141*'Forecast inputs Tab10.1.5.1'!S11</f>
        <v>1361.3489445833879</v>
      </c>
      <c r="Q141" s="19">
        <f>P141*'Forecast inputs Tab10.1.5.1'!R11</f>
        <v>1461.1358222213503</v>
      </c>
    </row>
    <row r="142" spans="1:17" x14ac:dyDescent="0.35">
      <c r="A142" s="10">
        <f>D142+F142+E142+'Forecast inputs Tab10.1.5.1'!AA12</f>
        <v>0.24</v>
      </c>
      <c r="C142" s="18">
        <v>8</v>
      </c>
      <c r="D142" s="17">
        <f>$G$129*'Forecast inputs Tab10.1.5.1'!T12</f>
        <v>0</v>
      </c>
      <c r="E142" s="17">
        <f>$G$130*'Forecast inputs Tab10.1.5.1'!U12</f>
        <v>0</v>
      </c>
      <c r="F142" s="17">
        <f>$F$131*'Forecast inputs Tab10.1.5.1'!Y12</f>
        <v>0</v>
      </c>
      <c r="G142" s="28">
        <f t="shared" si="35"/>
        <v>0</v>
      </c>
      <c r="H142" s="28">
        <f>G142*'Forecast inputs Tab10.1.5.1'!V12</f>
        <v>0</v>
      </c>
      <c r="I142" s="28">
        <f t="shared" si="36"/>
        <v>0</v>
      </c>
      <c r="J142" s="28">
        <f>I142*'Forecast inputs Tab10.1.5.1'!W12</f>
        <v>0</v>
      </c>
      <c r="K142" s="28">
        <f t="shared" si="37"/>
        <v>0</v>
      </c>
      <c r="L142" s="28">
        <f t="shared" si="34"/>
        <v>0</v>
      </c>
      <c r="M142" s="28">
        <f>L142*'Forecast inputs Tab10.1.5.1'!Z12</f>
        <v>0</v>
      </c>
      <c r="N142" s="19">
        <f t="shared" si="38"/>
        <v>645.56336504108299</v>
      </c>
      <c r="O142" s="19">
        <f>N142*'Forecast inputs Tab10.1.5.1'!R12</f>
        <v>877.33352435813254</v>
      </c>
      <c r="P142" s="19">
        <f>N142*'Forecast inputs Tab10.1.5.1'!S12</f>
        <v>589.8148723616365</v>
      </c>
      <c r="Q142" s="19">
        <f>P142*'Forecast inputs Tab10.1.5.1'!R12</f>
        <v>801.57020783691121</v>
      </c>
    </row>
    <row r="143" spans="1:17" x14ac:dyDescent="0.35">
      <c r="A143" s="10">
        <f>D143+F143+E143+'Forecast inputs Tab10.1.5.1'!AA13</f>
        <v>0.24</v>
      </c>
      <c r="C143" s="18">
        <v>9</v>
      </c>
      <c r="D143" s="17">
        <f>$G$129*'Forecast inputs Tab10.1.5.1'!T13</f>
        <v>0</v>
      </c>
      <c r="E143" s="17">
        <f>$G$130*'Forecast inputs Tab10.1.5.1'!U13</f>
        <v>0</v>
      </c>
      <c r="F143" s="17">
        <f>$F$131*'Forecast inputs Tab10.1.5.1'!Y13</f>
        <v>0</v>
      </c>
      <c r="G143" s="28">
        <f t="shared" si="35"/>
        <v>0</v>
      </c>
      <c r="H143" s="28">
        <f>G143*'Forecast inputs Tab10.1.5.1'!V13</f>
        <v>0</v>
      </c>
      <c r="I143" s="28">
        <f t="shared" si="36"/>
        <v>0</v>
      </c>
      <c r="J143" s="28">
        <f>I143*'Forecast inputs Tab10.1.5.1'!W13</f>
        <v>0</v>
      </c>
      <c r="K143" s="28">
        <f t="shared" si="37"/>
        <v>0</v>
      </c>
      <c r="L143" s="28">
        <f t="shared" si="34"/>
        <v>0</v>
      </c>
      <c r="M143" s="28">
        <f>L143*'Forecast inputs Tab10.1.5.1'!Z13</f>
        <v>0</v>
      </c>
      <c r="N143" s="19">
        <f t="shared" si="38"/>
        <v>1971.8307131854012</v>
      </c>
      <c r="O143" s="19">
        <f>N143*'Forecast inputs Tab10.1.5.1'!R13</f>
        <v>3270.7347588820207</v>
      </c>
      <c r="P143" s="19">
        <f>N143*'Forecast inputs Tab10.1.5.1'!S13</f>
        <v>1901.7176896893077</v>
      </c>
      <c r="Q143" s="19">
        <f>P143*'Forecast inputs Tab10.1.5.1'!R13</f>
        <v>3154.4361834183455</v>
      </c>
    </row>
    <row r="144" spans="1:17" x14ac:dyDescent="0.35">
      <c r="A144" s="10">
        <f>D144+F144+E144+'Forecast inputs Tab10.1.5.1'!AA14</f>
        <v>0.24</v>
      </c>
      <c r="C144" s="18">
        <v>10</v>
      </c>
      <c r="D144" s="17">
        <f>$G$129*'Forecast inputs Tab10.1.5.1'!T14</f>
        <v>0</v>
      </c>
      <c r="E144" s="17">
        <f>$G$130*'Forecast inputs Tab10.1.5.1'!U14</f>
        <v>0</v>
      </c>
      <c r="F144" s="17">
        <f>$F$131*'Forecast inputs Tab10.1.5.1'!Y14</f>
        <v>0</v>
      </c>
      <c r="G144" s="28">
        <f t="shared" si="35"/>
        <v>0</v>
      </c>
      <c r="H144" s="28">
        <f>G144*'Forecast inputs Tab10.1.5.1'!V14</f>
        <v>0</v>
      </c>
      <c r="I144" s="28">
        <f t="shared" si="36"/>
        <v>0</v>
      </c>
      <c r="J144" s="28">
        <f>I144*'Forecast inputs Tab10.1.5.1'!W14</f>
        <v>0</v>
      </c>
      <c r="K144" s="28">
        <f t="shared" si="37"/>
        <v>0</v>
      </c>
      <c r="L144" s="28">
        <f t="shared" si="34"/>
        <v>0</v>
      </c>
      <c r="M144" s="28">
        <f>L144*'Forecast inputs Tab10.1.5.1'!Z14</f>
        <v>0</v>
      </c>
      <c r="N144" s="19">
        <f t="shared" si="38"/>
        <v>371.34724880847676</v>
      </c>
      <c r="O144" s="19">
        <f>N144*'Forecast inputs Tab10.1.5.1'!R14</f>
        <v>730.20237616703639</v>
      </c>
      <c r="P144" s="19">
        <f>N144*'Forecast inputs Tab10.1.5.1'!S14</f>
        <v>365.78183686845267</v>
      </c>
      <c r="Q144" s="19">
        <f>P144*'Forecast inputs Tab10.1.5.1'!R14</f>
        <v>719.25877274465063</v>
      </c>
    </row>
    <row r="145" spans="1:17" x14ac:dyDescent="0.35">
      <c r="A145" s="10">
        <f>D145+F145+E145+'Forecast inputs Tab10.1.5.1'!AA15</f>
        <v>0.24</v>
      </c>
      <c r="C145" s="18">
        <v>11</v>
      </c>
      <c r="D145" s="17">
        <f>$G$129*'Forecast inputs Tab10.1.5.1'!T15</f>
        <v>0</v>
      </c>
      <c r="E145" s="17">
        <f>$G$130*'Forecast inputs Tab10.1.5.1'!U15</f>
        <v>0</v>
      </c>
      <c r="F145" s="17">
        <f>$F$131*'Forecast inputs Tab10.1.5.1'!Y15</f>
        <v>0</v>
      </c>
      <c r="G145" s="28">
        <f t="shared" si="35"/>
        <v>0</v>
      </c>
      <c r="H145" s="28">
        <f>G145*'Forecast inputs Tab10.1.5.1'!V15</f>
        <v>0</v>
      </c>
      <c r="I145" s="28">
        <f t="shared" si="36"/>
        <v>0</v>
      </c>
      <c r="J145" s="28">
        <f>I145*'Forecast inputs Tab10.1.5.1'!W15</f>
        <v>0</v>
      </c>
      <c r="K145" s="28">
        <f t="shared" si="37"/>
        <v>0</v>
      </c>
      <c r="L145" s="28">
        <f t="shared" si="34"/>
        <v>0</v>
      </c>
      <c r="M145" s="28">
        <f>L145*'Forecast inputs Tab10.1.5.1'!Z15</f>
        <v>0</v>
      </c>
      <c r="N145" s="19">
        <f t="shared" si="38"/>
        <v>1401.085190623581</v>
      </c>
      <c r="O145" s="19">
        <f>N145*'Forecast inputs Tab10.1.5.1'!R15</f>
        <v>3189.8366426408002</v>
      </c>
      <c r="P145" s="19">
        <f>N145*'Forecast inputs Tab10.1.5.1'!S15</f>
        <v>1391.7371968055502</v>
      </c>
      <c r="Q145" s="19">
        <f>P145*'Forecast inputs Tab10.1.5.1'!R15</f>
        <v>3168.5541585952278</v>
      </c>
    </row>
    <row r="146" spans="1:17" x14ac:dyDescent="0.35">
      <c r="A146" s="10">
        <f>D146+F146+E146+'Forecast inputs Tab10.1.5.1'!AA16</f>
        <v>0.24</v>
      </c>
      <c r="C146" s="18">
        <v>12</v>
      </c>
      <c r="D146" s="17">
        <f>$G$129*'Forecast inputs Tab10.1.5.1'!T16</f>
        <v>0</v>
      </c>
      <c r="E146" s="17">
        <f>$G$130*'Forecast inputs Tab10.1.5.1'!U16</f>
        <v>0</v>
      </c>
      <c r="F146" s="17">
        <f>$F$131*'Forecast inputs Tab10.1.5.1'!Y16</f>
        <v>0</v>
      </c>
      <c r="G146" s="28">
        <f t="shared" si="35"/>
        <v>0</v>
      </c>
      <c r="H146" s="28">
        <f>G146*'Forecast inputs Tab10.1.5.1'!V16</f>
        <v>0</v>
      </c>
      <c r="I146" s="28">
        <f t="shared" si="36"/>
        <v>0</v>
      </c>
      <c r="J146" s="28">
        <f>I146*'Forecast inputs Tab10.1.5.1'!W16</f>
        <v>0</v>
      </c>
      <c r="K146" s="28">
        <f t="shared" si="37"/>
        <v>0</v>
      </c>
      <c r="L146" s="28">
        <f t="shared" si="34"/>
        <v>0</v>
      </c>
      <c r="M146" s="28">
        <f>L146*'Forecast inputs Tab10.1.5.1'!Z16</f>
        <v>0</v>
      </c>
      <c r="N146" s="19">
        <f t="shared" si="38"/>
        <v>690.3055097118114</v>
      </c>
      <c r="O146" s="19">
        <f>N146*'Forecast inputs Tab10.1.5.1'!R16</f>
        <v>1784.6813495334316</v>
      </c>
      <c r="P146" s="19">
        <f>N146*'Forecast inputs Tab10.1.5.1'!S16</f>
        <v>688.11605560322391</v>
      </c>
      <c r="Q146" s="19">
        <f>P146*'Forecast inputs Tab10.1.5.1'!R16</f>
        <v>1779.0208443537949</v>
      </c>
    </row>
    <row r="147" spans="1:17" x14ac:dyDescent="0.35">
      <c r="A147" s="10">
        <f>D147+F147+E147+'Forecast inputs Tab10.1.5.1'!AA17</f>
        <v>0.24</v>
      </c>
      <c r="C147" s="18">
        <v>13</v>
      </c>
      <c r="D147" s="17">
        <f>$G$129*'Forecast inputs Tab10.1.5.1'!T17</f>
        <v>0</v>
      </c>
      <c r="E147" s="17">
        <f>$G$130*'Forecast inputs Tab10.1.5.1'!U17</f>
        <v>0</v>
      </c>
      <c r="F147" s="17">
        <f>$F$131*'Forecast inputs Tab10.1.5.1'!Y17</f>
        <v>0</v>
      </c>
      <c r="G147" s="28">
        <f t="shared" si="35"/>
        <v>0</v>
      </c>
      <c r="H147" s="28">
        <f>G147*'Forecast inputs Tab10.1.5.1'!V17</f>
        <v>0</v>
      </c>
      <c r="I147" s="28">
        <f t="shared" si="36"/>
        <v>0</v>
      </c>
      <c r="J147" s="28">
        <f>I147*'Forecast inputs Tab10.1.5.1'!W17</f>
        <v>0</v>
      </c>
      <c r="K147" s="28">
        <f t="shared" si="37"/>
        <v>0</v>
      </c>
      <c r="L147" s="28">
        <f t="shared" si="34"/>
        <v>0</v>
      </c>
      <c r="M147" s="28">
        <f>L147*'Forecast inputs Tab10.1.5.1'!Z17</f>
        <v>0</v>
      </c>
      <c r="N147" s="19">
        <f t="shared" si="38"/>
        <v>130.19517296383179</v>
      </c>
      <c r="O147" s="19">
        <f>N147*'Forecast inputs Tab10.1.5.1'!R17</f>
        <v>376.10651370618768</v>
      </c>
      <c r="P147" s="19">
        <f>N147*'Forecast inputs Tab10.1.5.1'!S17</f>
        <v>129.98470025458636</v>
      </c>
      <c r="Q147" s="19">
        <f>P147*'Forecast inputs Tab10.1.5.1'!R17</f>
        <v>375.49850224844653</v>
      </c>
    </row>
    <row r="148" spans="1:17" x14ac:dyDescent="0.35">
      <c r="A148" s="10">
        <f>D148+F148+E148+'Forecast inputs Tab10.1.5.1'!AA18</f>
        <v>0.24</v>
      </c>
      <c r="C148" s="18">
        <v>14</v>
      </c>
      <c r="D148" s="17">
        <f>$G$129*'Forecast inputs Tab10.1.5.1'!T18</f>
        <v>0</v>
      </c>
      <c r="E148" s="17">
        <f>$G$130*'Forecast inputs Tab10.1.5.1'!U18</f>
        <v>0</v>
      </c>
      <c r="F148" s="17">
        <f>$F$131*'Forecast inputs Tab10.1.5.1'!Y18</f>
        <v>0</v>
      </c>
      <c r="G148" s="28">
        <f t="shared" si="35"/>
        <v>0</v>
      </c>
      <c r="H148" s="28">
        <f>G148*'Forecast inputs Tab10.1.5.1'!V18</f>
        <v>0</v>
      </c>
      <c r="I148" s="28">
        <f t="shared" si="36"/>
        <v>0</v>
      </c>
      <c r="J148" s="28">
        <f>I148*'Forecast inputs Tab10.1.5.1'!W18</f>
        <v>0</v>
      </c>
      <c r="K148" s="28">
        <f t="shared" si="37"/>
        <v>0</v>
      </c>
      <c r="L148" s="28">
        <f t="shared" si="34"/>
        <v>0</v>
      </c>
      <c r="M148" s="28">
        <f>L148*'Forecast inputs Tab10.1.5.1'!Z18</f>
        <v>0</v>
      </c>
      <c r="N148" s="19">
        <f t="shared" si="38"/>
        <v>191.76651374666659</v>
      </c>
      <c r="O148" s="19">
        <f>N148*'Forecast inputs Tab10.1.5.1'!R18</f>
        <v>610.62485073727328</v>
      </c>
      <c r="P148" s="19">
        <f>N148*'Forecast inputs Tab10.1.5.1'!S18</f>
        <v>191.59728373243129</v>
      </c>
      <c r="Q148" s="19">
        <f>P148*'Forecast inputs Tab10.1.5.1'!R18</f>
        <v>610.08598683364505</v>
      </c>
    </row>
    <row r="149" spans="1:17" x14ac:dyDescent="0.35">
      <c r="A149" s="10">
        <f>D149+F149+E149+'Forecast inputs Tab10.1.5.1'!AA19</f>
        <v>0.24</v>
      </c>
      <c r="C149" s="18">
        <v>15</v>
      </c>
      <c r="D149" s="17">
        <f>$G$129*'Forecast inputs Tab10.1.5.1'!T19</f>
        <v>0</v>
      </c>
      <c r="E149" s="17">
        <f>$G$130*'Forecast inputs Tab10.1.5.1'!U19</f>
        <v>0</v>
      </c>
      <c r="F149" s="17">
        <f>$F$131*'Forecast inputs Tab10.1.5.1'!Y19</f>
        <v>0</v>
      </c>
      <c r="G149" s="28">
        <f t="shared" si="35"/>
        <v>0</v>
      </c>
      <c r="H149" s="28">
        <f>G149*'Forecast inputs Tab10.1.5.1'!V19</f>
        <v>0</v>
      </c>
      <c r="I149" s="28">
        <f t="shared" si="36"/>
        <v>0</v>
      </c>
      <c r="J149" s="28">
        <f>I149*'Forecast inputs Tab10.1.5.1'!W19</f>
        <v>0</v>
      </c>
      <c r="K149" s="28">
        <f t="shared" si="37"/>
        <v>0</v>
      </c>
      <c r="L149" s="28">
        <f t="shared" si="34"/>
        <v>0</v>
      </c>
      <c r="M149" s="28">
        <f>L149*'Forecast inputs Tab10.1.5.1'!Z19</f>
        <v>0</v>
      </c>
      <c r="N149" s="19">
        <f t="shared" si="38"/>
        <v>28.653876006180493</v>
      </c>
      <c r="O149" s="19">
        <f>N149*'Forecast inputs Tab10.1.5.1'!R19</f>
        <v>99.414049725923093</v>
      </c>
      <c r="P149" s="19">
        <f>N149*'Forecast inputs Tab10.1.5.1'!S19</f>
        <v>28.639175273133752</v>
      </c>
      <c r="Q149" s="19">
        <f>P149*'Forecast inputs Tab10.1.5.1'!R19</f>
        <v>99.363045826632089</v>
      </c>
    </row>
    <row r="150" spans="1:17" x14ac:dyDescent="0.35">
      <c r="A150" s="10">
        <f>D150+F150+E150+'Forecast inputs Tab10.1.5.1'!AA20</f>
        <v>0.24</v>
      </c>
      <c r="C150" s="23" t="s">
        <v>1435</v>
      </c>
      <c r="D150" s="17">
        <f>$G$129*'Forecast inputs Tab10.1.5.1'!T20</f>
        <v>0</v>
      </c>
      <c r="E150" s="17">
        <f>$G$130*'Forecast inputs Tab10.1.5.1'!U20</f>
        <v>0</v>
      </c>
      <c r="F150" s="17">
        <f>$F$131*'Forecast inputs Tab10.1.5.1'!Y20</f>
        <v>0</v>
      </c>
      <c r="G150" s="28">
        <f>N150*(D150/A150)*(1-EXP(-A150))</f>
        <v>0</v>
      </c>
      <c r="H150" s="28">
        <f>G150*'Forecast inputs Tab10.1.5.1'!V20</f>
        <v>0</v>
      </c>
      <c r="I150" s="28">
        <f t="shared" si="36"/>
        <v>0</v>
      </c>
      <c r="J150" s="28">
        <f>I150*'Forecast inputs Tab10.1.5.1'!W20</f>
        <v>0</v>
      </c>
      <c r="K150" s="28">
        <f t="shared" si="37"/>
        <v>0</v>
      </c>
      <c r="L150" s="30">
        <f t="shared" si="34"/>
        <v>0</v>
      </c>
      <c r="M150" s="28">
        <f>L150*'Forecast inputs Tab10.1.5.1'!Z20</f>
        <v>0</v>
      </c>
      <c r="N150" s="19">
        <f>N124*EXP(-A124)+N125*EXP(-A125)</f>
        <v>356.90634194250208</v>
      </c>
      <c r="O150" s="19">
        <f>N150*'Forecast inputs Tab10.1.5.1'!R20</f>
        <v>1470.8841188000592</v>
      </c>
      <c r="P150" s="19">
        <f>N150*'Forecast inputs Tab10.1.5.1'!S20</f>
        <v>356.79382628446774</v>
      </c>
      <c r="Q150" s="19">
        <f>P150*'Forecast inputs Tab10.1.5.1'!R20</f>
        <v>1470.4204187334863</v>
      </c>
    </row>
    <row r="151" spans="1:17" x14ac:dyDescent="0.35">
      <c r="A151" t="s">
        <v>1445</v>
      </c>
      <c r="C151" s="31" t="s">
        <v>1444</v>
      </c>
      <c r="D151" s="133">
        <f>AVERAGE(D138:D148)</f>
        <v>0</v>
      </c>
      <c r="E151" s="133">
        <f>AVERAGE(E138:E148)</f>
        <v>0</v>
      </c>
      <c r="F151" s="133">
        <f>AVERAGE(F138:F149)</f>
        <v>0</v>
      </c>
      <c r="G151" s="32">
        <f>SUM(G134:G150)</f>
        <v>0</v>
      </c>
      <c r="H151" s="32">
        <f t="shared" ref="H151" si="39">SUM(H134:H150)</f>
        <v>0</v>
      </c>
      <c r="I151" s="32">
        <f>SUM(I134:I150)</f>
        <v>0</v>
      </c>
      <c r="J151" s="32">
        <f t="shared" ref="J151:Q151" si="40">SUM(J134:J150)</f>
        <v>0</v>
      </c>
      <c r="K151" s="32">
        <f t="shared" si="40"/>
        <v>0</v>
      </c>
      <c r="L151" s="32">
        <f t="shared" si="40"/>
        <v>0</v>
      </c>
      <c r="M151" s="32">
        <f t="shared" si="40"/>
        <v>0</v>
      </c>
      <c r="N151" s="32">
        <f t="shared" si="40"/>
        <v>42512.894718195523</v>
      </c>
      <c r="O151" s="32">
        <f t="shared" si="40"/>
        <v>20571.972252919288</v>
      </c>
      <c r="P151" s="32">
        <f t="shared" si="40"/>
        <v>9429.3916689267026</v>
      </c>
      <c r="Q151" s="32">
        <f t="shared" si="40"/>
        <v>15256.196575466969</v>
      </c>
    </row>
    <row r="153" spans="1:17" x14ac:dyDescent="0.35">
      <c r="C153" s="15" t="s">
        <v>1437</v>
      </c>
      <c r="D153" s="15" t="s">
        <v>1694</v>
      </c>
      <c r="G153" s="15">
        <f>G128+1</f>
        <v>2026</v>
      </c>
    </row>
    <row r="154" spans="1:17" x14ac:dyDescent="0.35">
      <c r="D154" s="24" t="s">
        <v>1599</v>
      </c>
      <c r="E154" s="24"/>
      <c r="F154" s="24"/>
      <c r="G154" s="18">
        <f>G129</f>
        <v>0</v>
      </c>
      <c r="H154" s="24" t="s">
        <v>1598</v>
      </c>
      <c r="I154" s="25">
        <f>AVERAGE(D163:D174)</f>
        <v>0</v>
      </c>
      <c r="J154" s="15" t="s">
        <v>1516</v>
      </c>
      <c r="K154" s="25">
        <f>I154+I156+I155</f>
        <v>0</v>
      </c>
    </row>
    <row r="155" spans="1:17" x14ac:dyDescent="0.35">
      <c r="D155" s="24" t="s">
        <v>1600</v>
      </c>
      <c r="E155" s="24"/>
      <c r="F155" s="24"/>
      <c r="G155" s="18">
        <f>G130</f>
        <v>0</v>
      </c>
      <c r="H155" s="24" t="s">
        <v>1598</v>
      </c>
      <c r="I155" s="25">
        <f>AVERAGE(E163:E174)</f>
        <v>0</v>
      </c>
      <c r="K155" s="25"/>
    </row>
    <row r="156" spans="1:17" x14ac:dyDescent="0.35">
      <c r="D156" s="24" t="s">
        <v>1438</v>
      </c>
      <c r="E156" s="24"/>
      <c r="F156" s="135">
        <f>F131</f>
        <v>0</v>
      </c>
      <c r="G156" s="18">
        <f>I156/$I$5</f>
        <v>0</v>
      </c>
      <c r="H156" s="24" t="s">
        <v>1598</v>
      </c>
      <c r="I156" s="25">
        <f>AVERAGE(F163:F174)</f>
        <v>0</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v>
      </c>
      <c r="C160" s="18">
        <v>1</v>
      </c>
      <c r="D160" s="17">
        <f>$G$154*'Forecast inputs Tab10.1.5.1'!T5</f>
        <v>0</v>
      </c>
      <c r="E160" s="17">
        <f>$G$155*'Forecast inputs Tab10.1.5.1'!U5</f>
        <v>0</v>
      </c>
      <c r="F160" s="17">
        <f>$F$156*'Forecast inputs Tab10.1.5.1'!Y5</f>
        <v>0</v>
      </c>
      <c r="G160" s="28">
        <f t="shared" ref="G160:G174" si="42">N160*(D160/A160)*(1-EXP(-A160))</f>
        <v>0</v>
      </c>
      <c r="H160" s="28">
        <f>G160*'Forecast inputs Tab10.1.5.1'!V5</f>
        <v>0</v>
      </c>
      <c r="I160" s="28">
        <f t="shared" ref="I160:I175" si="43">N160*(E160/A160)*(1-EXP(-A160))</f>
        <v>0</v>
      </c>
      <c r="J160" s="28">
        <f>I160*'Forecast inputs Tab10.1.5.1'!W5</f>
        <v>0</v>
      </c>
      <c r="K160" s="28">
        <f t="shared" ref="K160:K175" si="44">H160+J160</f>
        <v>0</v>
      </c>
      <c r="L160" s="28">
        <f t="shared" si="41"/>
        <v>0</v>
      </c>
      <c r="M160" s="28">
        <f>L160*'Forecast inputs Tab10.1.5.1'!Z5</f>
        <v>0</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v>
      </c>
      <c r="C161" s="18">
        <v>2</v>
      </c>
      <c r="D161" s="17">
        <f>$G$154*'Forecast inputs Tab10.1.5.1'!T6</f>
        <v>0</v>
      </c>
      <c r="E161" s="17">
        <f>$G$155*'Forecast inputs Tab10.1.5.1'!U6</f>
        <v>0</v>
      </c>
      <c r="F161" s="17">
        <f>$F$156*'Forecast inputs Tab10.1.5.1'!Y6</f>
        <v>0</v>
      </c>
      <c r="G161" s="28">
        <f t="shared" si="42"/>
        <v>0</v>
      </c>
      <c r="H161" s="28">
        <f>G161*'Forecast inputs Tab10.1.5.1'!V6</f>
        <v>0</v>
      </c>
      <c r="I161" s="28">
        <f t="shared" si="43"/>
        <v>0</v>
      </c>
      <c r="J161" s="28">
        <f>I161*'Forecast inputs Tab10.1.5.1'!W6</f>
        <v>0</v>
      </c>
      <c r="K161" s="28">
        <f t="shared" si="44"/>
        <v>0</v>
      </c>
      <c r="L161" s="28">
        <f t="shared" si="41"/>
        <v>0</v>
      </c>
      <c r="M161" s="28">
        <f>L161*'Forecast inputs Tab10.1.5.1'!Z6</f>
        <v>0</v>
      </c>
      <c r="N161" s="19">
        <f t="shared" ref="N161:N174" si="45">N135*EXP(-A135)</f>
        <v>5682.6403923258276</v>
      </c>
      <c r="O161" s="19">
        <f>N161*'Forecast inputs Tab10.1.5.1'!R6</f>
        <v>549.64543625116642</v>
      </c>
      <c r="P161" s="19">
        <f>N161*'Forecast inputs Tab10.1.5.1'!S6</f>
        <v>0</v>
      </c>
      <c r="Q161" s="19">
        <f>P161*'Forecast inputs Tab10.1.5.1'!R6</f>
        <v>0</v>
      </c>
    </row>
    <row r="162" spans="1:17" x14ac:dyDescent="0.35">
      <c r="A162" s="10">
        <f>D162+F162+E162+'Forecast inputs Tab10.1.5.1'!AA7</f>
        <v>0.24</v>
      </c>
      <c r="C162" s="18">
        <v>3</v>
      </c>
      <c r="D162" s="17">
        <f>$G$154*'Forecast inputs Tab10.1.5.1'!T7</f>
        <v>0</v>
      </c>
      <c r="E162" s="17">
        <f>$G$155*'Forecast inputs Tab10.1.5.1'!U7</f>
        <v>0</v>
      </c>
      <c r="F162" s="17">
        <f>$F$156*'Forecast inputs Tab10.1.5.1'!Y7</f>
        <v>0</v>
      </c>
      <c r="G162" s="28">
        <f t="shared" si="42"/>
        <v>0</v>
      </c>
      <c r="H162" s="28">
        <f>G162*'Forecast inputs Tab10.1.5.1'!V7</f>
        <v>0</v>
      </c>
      <c r="I162" s="28">
        <f t="shared" si="43"/>
        <v>0</v>
      </c>
      <c r="J162" s="28">
        <f>I162*'Forecast inputs Tab10.1.5.1'!W7</f>
        <v>0</v>
      </c>
      <c r="K162" s="28">
        <f t="shared" si="44"/>
        <v>0</v>
      </c>
      <c r="L162" s="28">
        <f t="shared" si="41"/>
        <v>0</v>
      </c>
      <c r="M162" s="28">
        <f>L162*'Forecast inputs Tab10.1.5.1'!Z7</f>
        <v>0</v>
      </c>
      <c r="N162" s="19">
        <f t="shared" si="45"/>
        <v>4470.1232570256661</v>
      </c>
      <c r="O162" s="19">
        <f>N162*'Forecast inputs Tab10.1.5.1'!R7</f>
        <v>939.30699999880324</v>
      </c>
      <c r="P162" s="19">
        <f>N162*'Forecast inputs Tab10.1.5.1'!S7</f>
        <v>0</v>
      </c>
      <c r="Q162" s="19">
        <f>P162*'Forecast inputs Tab10.1.5.1'!R7</f>
        <v>0</v>
      </c>
    </row>
    <row r="163" spans="1:17" x14ac:dyDescent="0.35">
      <c r="A163" s="10">
        <f>D163+F163+E163+'Forecast inputs Tab10.1.5.1'!AA8</f>
        <v>0.24</v>
      </c>
      <c r="C163" s="18">
        <v>4</v>
      </c>
      <c r="D163" s="17">
        <f>$G$154*'Forecast inputs Tab10.1.5.1'!T8</f>
        <v>0</v>
      </c>
      <c r="E163" s="17">
        <f>$G$155*'Forecast inputs Tab10.1.5.1'!U8</f>
        <v>0</v>
      </c>
      <c r="F163" s="17">
        <f>$F$156*'Forecast inputs Tab10.1.5.1'!Y8</f>
        <v>0</v>
      </c>
      <c r="G163" s="28">
        <f t="shared" si="42"/>
        <v>0</v>
      </c>
      <c r="H163" s="28">
        <f>G163*'Forecast inputs Tab10.1.5.1'!V8</f>
        <v>0</v>
      </c>
      <c r="I163" s="28">
        <f t="shared" si="43"/>
        <v>0</v>
      </c>
      <c r="J163" s="28">
        <f>I163*'Forecast inputs Tab10.1.5.1'!W8</f>
        <v>0</v>
      </c>
      <c r="K163" s="28">
        <f t="shared" si="44"/>
        <v>0</v>
      </c>
      <c r="L163" s="28">
        <f t="shared" si="41"/>
        <v>0</v>
      </c>
      <c r="M163" s="28">
        <f>L163*'Forecast inputs Tab10.1.5.1'!Z8</f>
        <v>0</v>
      </c>
      <c r="N163" s="19">
        <f t="shared" si="45"/>
        <v>3516.3234963779551</v>
      </c>
      <c r="O163" s="19">
        <f>N163*'Forecast inputs Tab10.1.5.1'!R8</f>
        <v>1300.5368593998612</v>
      </c>
      <c r="P163" s="19">
        <f>N163*'Forecast inputs Tab10.1.5.1'!S8</f>
        <v>332.70436274302574</v>
      </c>
      <c r="Q163" s="19">
        <f>P163*'Forecast inputs Tab10.1.5.1'!R8</f>
        <v>123.05303749104726</v>
      </c>
    </row>
    <row r="164" spans="1:17" x14ac:dyDescent="0.35">
      <c r="A164" s="10">
        <f>D164+F164+E164+'Forecast inputs Tab10.1.5.1'!AA9</f>
        <v>0.24</v>
      </c>
      <c r="C164" s="18">
        <v>5</v>
      </c>
      <c r="D164" s="17">
        <f>$G$154*'Forecast inputs Tab10.1.5.1'!T9</f>
        <v>0</v>
      </c>
      <c r="E164" s="17">
        <f>$G$155*'Forecast inputs Tab10.1.5.1'!U9</f>
        <v>0</v>
      </c>
      <c r="F164" s="17">
        <f>$F$156*'Forecast inputs Tab10.1.5.1'!Y9</f>
        <v>0</v>
      </c>
      <c r="G164" s="28">
        <f t="shared" si="42"/>
        <v>0</v>
      </c>
      <c r="H164" s="28">
        <f>G164*'Forecast inputs Tab10.1.5.1'!V9</f>
        <v>0</v>
      </c>
      <c r="I164" s="28">
        <f t="shared" si="43"/>
        <v>0</v>
      </c>
      <c r="J164" s="28">
        <f>I164*'Forecast inputs Tab10.1.5.1'!W9</f>
        <v>0</v>
      </c>
      <c r="K164" s="28">
        <f t="shared" si="44"/>
        <v>0</v>
      </c>
      <c r="L164" s="28">
        <f t="shared" si="41"/>
        <v>0</v>
      </c>
      <c r="M164" s="28">
        <f>L164*'Forecast inputs Tab10.1.5.1'!Z9</f>
        <v>0</v>
      </c>
      <c r="N164" s="19">
        <f t="shared" si="45"/>
        <v>2766.0380307738556</v>
      </c>
      <c r="O164" s="19">
        <f>N164*'Forecast inputs Tab10.1.5.1'!R9</f>
        <v>1580.602644001166</v>
      </c>
      <c r="P164" s="19">
        <f>N164*'Forecast inputs Tab10.1.5.1'!S9</f>
        <v>829.71653469694832</v>
      </c>
      <c r="Q164" s="19">
        <f>P164*'Forecast inputs Tab10.1.5.1'!R9</f>
        <v>474.12657885494662</v>
      </c>
    </row>
    <row r="165" spans="1:17" x14ac:dyDescent="0.35">
      <c r="A165" s="10">
        <f>D165+F165+E165+'Forecast inputs Tab10.1.5.1'!AA10</f>
        <v>0.24</v>
      </c>
      <c r="C165" s="18">
        <v>6</v>
      </c>
      <c r="D165" s="17">
        <f>$G$154*'Forecast inputs Tab10.1.5.1'!T10</f>
        <v>0</v>
      </c>
      <c r="E165" s="17">
        <f>$G$155*'Forecast inputs Tab10.1.5.1'!U10</f>
        <v>0</v>
      </c>
      <c r="F165" s="17">
        <f>$F$156*'Forecast inputs Tab10.1.5.1'!Y10</f>
        <v>0</v>
      </c>
      <c r="G165" s="28">
        <f t="shared" si="42"/>
        <v>0</v>
      </c>
      <c r="H165" s="28">
        <f>G165*'Forecast inputs Tab10.1.5.1'!V10</f>
        <v>0</v>
      </c>
      <c r="I165" s="28">
        <f t="shared" si="43"/>
        <v>0</v>
      </c>
      <c r="J165" s="28">
        <f>I165*'Forecast inputs Tab10.1.5.1'!W10</f>
        <v>0</v>
      </c>
      <c r="K165" s="28">
        <f t="shared" si="44"/>
        <v>0</v>
      </c>
      <c r="L165" s="28">
        <f t="shared" si="41"/>
        <v>0</v>
      </c>
      <c r="M165" s="28">
        <f>L165*'Forecast inputs Tab10.1.5.1'!Z10</f>
        <v>0</v>
      </c>
      <c r="N165" s="19">
        <f t="shared" si="45"/>
        <v>2175.8425797763798</v>
      </c>
      <c r="O165" s="19">
        <f>N165*'Forecast inputs Tab10.1.5.1'!R10</f>
        <v>1758.8227667790186</v>
      </c>
      <c r="P165" s="19">
        <f>N165*'Forecast inputs Tab10.1.5.1'!S10</f>
        <v>1261.7685658968885</v>
      </c>
      <c r="Q165" s="19">
        <f>P165*'Forecast inputs Tab10.1.5.1'!R10</f>
        <v>1019.9392643256567</v>
      </c>
    </row>
    <row r="166" spans="1:17" x14ac:dyDescent="0.35">
      <c r="A166" s="10">
        <f>D166+F166+E166+'Forecast inputs Tab10.1.5.1'!AA11</f>
        <v>0.24</v>
      </c>
      <c r="C166" s="18">
        <v>7</v>
      </c>
      <c r="D166" s="17">
        <f>$G$154*'Forecast inputs Tab10.1.5.1'!T11</f>
        <v>0</v>
      </c>
      <c r="E166" s="17">
        <f>$G$155*'Forecast inputs Tab10.1.5.1'!U11</f>
        <v>0</v>
      </c>
      <c r="F166" s="17">
        <f>$F$156*'Forecast inputs Tab10.1.5.1'!Y11</f>
        <v>0</v>
      </c>
      <c r="G166" s="28">
        <f t="shared" si="42"/>
        <v>0</v>
      </c>
      <c r="H166" s="28">
        <f>G166*'Forecast inputs Tab10.1.5.1'!V11</f>
        <v>0</v>
      </c>
      <c r="I166" s="28">
        <f t="shared" si="43"/>
        <v>0</v>
      </c>
      <c r="J166" s="28">
        <f>I166*'Forecast inputs Tab10.1.5.1'!W11</f>
        <v>0</v>
      </c>
      <c r="K166" s="28">
        <f t="shared" si="44"/>
        <v>0</v>
      </c>
      <c r="L166" s="28">
        <f t="shared" si="41"/>
        <v>0</v>
      </c>
      <c r="M166" s="28">
        <f>L166*'Forecast inputs Tab10.1.5.1'!Z11</f>
        <v>0</v>
      </c>
      <c r="N166" s="19">
        <f t="shared" si="45"/>
        <v>1711.1315989683842</v>
      </c>
      <c r="O166" s="19">
        <f>N166*'Forecast inputs Tab10.1.5.1'!R11</f>
        <v>1836.5575451727666</v>
      </c>
      <c r="P166" s="19">
        <f>N166*'Forecast inputs Tab10.1.5.1'!S11</f>
        <v>1364.4684215953457</v>
      </c>
      <c r="Q166" s="19">
        <f>P166*'Forecast inputs Tab10.1.5.1'!R11</f>
        <v>1464.4839568982845</v>
      </c>
    </row>
    <row r="167" spans="1:17" x14ac:dyDescent="0.35">
      <c r="A167" s="10">
        <f>D167+F167+E167+'Forecast inputs Tab10.1.5.1'!AA12</f>
        <v>0.24</v>
      </c>
      <c r="C167" s="18">
        <v>8</v>
      </c>
      <c r="D167" s="17">
        <f>$G$154*'Forecast inputs Tab10.1.5.1'!T12</f>
        <v>0</v>
      </c>
      <c r="E167" s="17">
        <f>$G$155*'Forecast inputs Tab10.1.5.1'!U12</f>
        <v>0</v>
      </c>
      <c r="F167" s="17">
        <f>$F$156*'Forecast inputs Tab10.1.5.1'!Y12</f>
        <v>0</v>
      </c>
      <c r="G167" s="28">
        <f t="shared" si="42"/>
        <v>0</v>
      </c>
      <c r="H167" s="28">
        <f>G167*'Forecast inputs Tab10.1.5.1'!V12</f>
        <v>0</v>
      </c>
      <c r="I167" s="28">
        <f t="shared" si="43"/>
        <v>0</v>
      </c>
      <c r="J167" s="28">
        <f>I167*'Forecast inputs Tab10.1.5.1'!W12</f>
        <v>0</v>
      </c>
      <c r="K167" s="28">
        <f t="shared" si="44"/>
        <v>0</v>
      </c>
      <c r="L167" s="28">
        <f t="shared" si="41"/>
        <v>0</v>
      </c>
      <c r="M167" s="28">
        <f>L167*'Forecast inputs Tab10.1.5.1'!Z12</f>
        <v>0</v>
      </c>
      <c r="N167" s="19">
        <f t="shared" si="45"/>
        <v>1342.9464812015333</v>
      </c>
      <c r="O167" s="19">
        <f>N167*'Forecast inputs Tab10.1.5.1'!R12</f>
        <v>1825.0911268825075</v>
      </c>
      <c r="P167" s="19">
        <f>N167*'Forecast inputs Tab10.1.5.1'!S12</f>
        <v>1226.9745315364719</v>
      </c>
      <c r="Q167" s="19">
        <f>P167*'Forecast inputs Tab10.1.5.1'!R12</f>
        <v>1667.4829278486959</v>
      </c>
    </row>
    <row r="168" spans="1:17" x14ac:dyDescent="0.35">
      <c r="A168" s="10">
        <f>D168+F168+E168+'Forecast inputs Tab10.1.5.1'!AA13</f>
        <v>0.24</v>
      </c>
      <c r="C168" s="18">
        <v>9</v>
      </c>
      <c r="D168" s="17">
        <f>$G$154*'Forecast inputs Tab10.1.5.1'!T13</f>
        <v>0</v>
      </c>
      <c r="E168" s="17">
        <f>$G$155*'Forecast inputs Tab10.1.5.1'!U13</f>
        <v>0</v>
      </c>
      <c r="F168" s="17">
        <f>$F$156*'Forecast inputs Tab10.1.5.1'!Y13</f>
        <v>0</v>
      </c>
      <c r="G168" s="28">
        <f t="shared" si="42"/>
        <v>0</v>
      </c>
      <c r="H168" s="28">
        <f>G168*'Forecast inputs Tab10.1.5.1'!V13</f>
        <v>0</v>
      </c>
      <c r="I168" s="28">
        <f t="shared" si="43"/>
        <v>0</v>
      </c>
      <c r="J168" s="28">
        <f>I168*'Forecast inputs Tab10.1.5.1'!W13</f>
        <v>0</v>
      </c>
      <c r="K168" s="28">
        <f t="shared" si="44"/>
        <v>0</v>
      </c>
      <c r="L168" s="28">
        <f t="shared" si="41"/>
        <v>0</v>
      </c>
      <c r="M168" s="28">
        <f>L168*'Forecast inputs Tab10.1.5.1'!Z13</f>
        <v>0</v>
      </c>
      <c r="N168" s="19">
        <f t="shared" si="45"/>
        <v>507.8181290251938</v>
      </c>
      <c r="O168" s="19">
        <f>N168*'Forecast inputs Tab10.1.5.1'!R13</f>
        <v>842.33316515795968</v>
      </c>
      <c r="P168" s="19">
        <f>N168*'Forecast inputs Tab10.1.5.1'!S13</f>
        <v>489.76147529016401</v>
      </c>
      <c r="Q168" s="19">
        <f>P168*'Forecast inputs Tab10.1.5.1'!R13</f>
        <v>812.38205190805377</v>
      </c>
    </row>
    <row r="169" spans="1:17" x14ac:dyDescent="0.35">
      <c r="A169" s="10">
        <f>D169+F169+E169+'Forecast inputs Tab10.1.5.1'!AA14</f>
        <v>0.24</v>
      </c>
      <c r="C169" s="18">
        <v>10</v>
      </c>
      <c r="D169" s="17">
        <f>$G$154*'Forecast inputs Tab10.1.5.1'!T14</f>
        <v>0</v>
      </c>
      <c r="E169" s="17">
        <f>$G$155*'Forecast inputs Tab10.1.5.1'!U14</f>
        <v>0</v>
      </c>
      <c r="F169" s="17">
        <f>$F$156*'Forecast inputs Tab10.1.5.1'!Y14</f>
        <v>0</v>
      </c>
      <c r="G169" s="28">
        <f t="shared" si="42"/>
        <v>0</v>
      </c>
      <c r="H169" s="28">
        <f>G169*'Forecast inputs Tab10.1.5.1'!V14</f>
        <v>0</v>
      </c>
      <c r="I169" s="28">
        <f t="shared" si="43"/>
        <v>0</v>
      </c>
      <c r="J169" s="28">
        <f>I169*'Forecast inputs Tab10.1.5.1'!W14</f>
        <v>0</v>
      </c>
      <c r="K169" s="28">
        <f t="shared" si="44"/>
        <v>0</v>
      </c>
      <c r="L169" s="28">
        <f t="shared" si="41"/>
        <v>0</v>
      </c>
      <c r="M169" s="28">
        <f>L169*'Forecast inputs Tab10.1.5.1'!Z14</f>
        <v>0</v>
      </c>
      <c r="N169" s="19">
        <f t="shared" si="45"/>
        <v>1551.0969762983689</v>
      </c>
      <c r="O169" s="19">
        <f>N169*'Forecast inputs Tab10.1.5.1'!R14</f>
        <v>3050.0150503140608</v>
      </c>
      <c r="P169" s="19">
        <f>N169*'Forecast inputs Tab10.1.5.1'!S14</f>
        <v>1527.8505575899367</v>
      </c>
      <c r="Q169" s="19">
        <f>P169*'Forecast inputs Tab10.1.5.1'!R14</f>
        <v>3004.3042224225478</v>
      </c>
    </row>
    <row r="170" spans="1:17" x14ac:dyDescent="0.35">
      <c r="A170" s="10">
        <f>D170+F170+E170+'Forecast inputs Tab10.1.5.1'!AA15</f>
        <v>0.24</v>
      </c>
      <c r="C170" s="18">
        <v>11</v>
      </c>
      <c r="D170" s="17">
        <f>$G$154*'Forecast inputs Tab10.1.5.1'!T15</f>
        <v>0</v>
      </c>
      <c r="E170" s="17">
        <f>$G$155*'Forecast inputs Tab10.1.5.1'!U15</f>
        <v>0</v>
      </c>
      <c r="F170" s="17">
        <f>$F$156*'Forecast inputs Tab10.1.5.1'!Y15</f>
        <v>0</v>
      </c>
      <c r="G170" s="28">
        <f t="shared" si="42"/>
        <v>0</v>
      </c>
      <c r="H170" s="28">
        <f>G170*'Forecast inputs Tab10.1.5.1'!V15</f>
        <v>0</v>
      </c>
      <c r="I170" s="28">
        <f t="shared" si="43"/>
        <v>0</v>
      </c>
      <c r="J170" s="28">
        <f>I170*'Forecast inputs Tab10.1.5.1'!W15</f>
        <v>0</v>
      </c>
      <c r="K170" s="28">
        <f t="shared" si="44"/>
        <v>0</v>
      </c>
      <c r="L170" s="28">
        <f t="shared" si="41"/>
        <v>0</v>
      </c>
      <c r="M170" s="28">
        <f>L170*'Forecast inputs Tab10.1.5.1'!Z15</f>
        <v>0</v>
      </c>
      <c r="N170" s="19">
        <f t="shared" si="45"/>
        <v>292.11209204316134</v>
      </c>
      <c r="O170" s="19">
        <f>N170*'Forecast inputs Tab10.1.5.1'!R15</f>
        <v>665.04867883374493</v>
      </c>
      <c r="P170" s="19">
        <f>N170*'Forecast inputs Tab10.1.5.1'!S15</f>
        <v>290.16312987521769</v>
      </c>
      <c r="Q170" s="19">
        <f>P170*'Forecast inputs Tab10.1.5.1'!R15</f>
        <v>660.6114961556093</v>
      </c>
    </row>
    <row r="171" spans="1:17" x14ac:dyDescent="0.35">
      <c r="A171" s="10">
        <f>D171+F171+E171+'Forecast inputs Tab10.1.5.1'!AA16</f>
        <v>0.24</v>
      </c>
      <c r="C171" s="18">
        <v>12</v>
      </c>
      <c r="D171" s="17">
        <f>$G$154*'Forecast inputs Tab10.1.5.1'!T16</f>
        <v>0</v>
      </c>
      <c r="E171" s="17">
        <f>$G$155*'Forecast inputs Tab10.1.5.1'!U16</f>
        <v>0</v>
      </c>
      <c r="F171" s="17">
        <f>$F$156*'Forecast inputs Tab10.1.5.1'!Y16</f>
        <v>0</v>
      </c>
      <c r="G171" s="28">
        <f t="shared" si="42"/>
        <v>0</v>
      </c>
      <c r="H171" s="28">
        <f>G171*'Forecast inputs Tab10.1.5.1'!V16</f>
        <v>0</v>
      </c>
      <c r="I171" s="28">
        <f t="shared" si="43"/>
        <v>0</v>
      </c>
      <c r="J171" s="28">
        <f>I171*'Forecast inputs Tab10.1.5.1'!W16</f>
        <v>0</v>
      </c>
      <c r="K171" s="28">
        <f t="shared" si="44"/>
        <v>0</v>
      </c>
      <c r="L171" s="28">
        <f t="shared" si="41"/>
        <v>0</v>
      </c>
      <c r="M171" s="28">
        <f>L171*'Forecast inputs Tab10.1.5.1'!Z16</f>
        <v>0</v>
      </c>
      <c r="N171" s="19">
        <f t="shared" si="45"/>
        <v>1102.1326466722519</v>
      </c>
      <c r="O171" s="19">
        <f>N171*'Forecast inputs Tab10.1.5.1'!R16</f>
        <v>2849.3986380741067</v>
      </c>
      <c r="P171" s="19">
        <f>N171*'Forecast inputs Tab10.1.5.1'!S16</f>
        <v>1098.6369932006862</v>
      </c>
      <c r="Q171" s="19">
        <f>P171*'Forecast inputs Tab10.1.5.1'!R16</f>
        <v>2840.3611503713942</v>
      </c>
    </row>
    <row r="172" spans="1:17" x14ac:dyDescent="0.35">
      <c r="A172" s="10">
        <f>D172+F172+E172+'Forecast inputs Tab10.1.5.1'!AA17</f>
        <v>0.24</v>
      </c>
      <c r="C172" s="18">
        <v>13</v>
      </c>
      <c r="D172" s="17">
        <f>$G$154*'Forecast inputs Tab10.1.5.1'!T17</f>
        <v>0</v>
      </c>
      <c r="E172" s="17">
        <f>$G$155*'Forecast inputs Tab10.1.5.1'!U17</f>
        <v>0</v>
      </c>
      <c r="F172" s="17">
        <f>$F$156*'Forecast inputs Tab10.1.5.1'!Y17</f>
        <v>0</v>
      </c>
      <c r="G172" s="28">
        <f t="shared" si="42"/>
        <v>0</v>
      </c>
      <c r="H172" s="28">
        <f>G172*'Forecast inputs Tab10.1.5.1'!V17</f>
        <v>0</v>
      </c>
      <c r="I172" s="28">
        <f t="shared" si="43"/>
        <v>0</v>
      </c>
      <c r="J172" s="28">
        <f>I172*'Forecast inputs Tab10.1.5.1'!W17</f>
        <v>0</v>
      </c>
      <c r="K172" s="28">
        <f t="shared" si="44"/>
        <v>0</v>
      </c>
      <c r="L172" s="28">
        <f t="shared" si="41"/>
        <v>0</v>
      </c>
      <c r="M172" s="28">
        <f>L172*'Forecast inputs Tab10.1.5.1'!Z17</f>
        <v>0</v>
      </c>
      <c r="N172" s="19">
        <f t="shared" si="45"/>
        <v>543.01354658705918</v>
      </c>
      <c r="O172" s="19">
        <f>N172*'Forecast inputs Tab10.1.5.1'!R17</f>
        <v>1568.6521032452308</v>
      </c>
      <c r="P172" s="19">
        <f>N172*'Forecast inputs Tab10.1.5.1'!S17</f>
        <v>542.13571425498878</v>
      </c>
      <c r="Q172" s="19">
        <f>P172*'Forecast inputs Tab10.1.5.1'!R17</f>
        <v>1566.1162299826692</v>
      </c>
    </row>
    <row r="173" spans="1:17" x14ac:dyDescent="0.35">
      <c r="A173" s="10">
        <f>D173+F173+E173+'Forecast inputs Tab10.1.5.1'!AA18</f>
        <v>0.24</v>
      </c>
      <c r="C173" s="18">
        <v>14</v>
      </c>
      <c r="D173" s="17">
        <f>$G$154*'Forecast inputs Tab10.1.5.1'!T18</f>
        <v>0</v>
      </c>
      <c r="E173" s="17">
        <f>$G$155*'Forecast inputs Tab10.1.5.1'!U18</f>
        <v>0</v>
      </c>
      <c r="F173" s="17">
        <f>$F$156*'Forecast inputs Tab10.1.5.1'!Y18</f>
        <v>0</v>
      </c>
      <c r="G173" s="28">
        <f t="shared" si="42"/>
        <v>0</v>
      </c>
      <c r="H173" s="28">
        <f>G173*'Forecast inputs Tab10.1.5.1'!V18</f>
        <v>0</v>
      </c>
      <c r="I173" s="28">
        <f t="shared" si="43"/>
        <v>0</v>
      </c>
      <c r="J173" s="28">
        <f>I173*'Forecast inputs Tab10.1.5.1'!W18</f>
        <v>0</v>
      </c>
      <c r="K173" s="28">
        <f t="shared" si="44"/>
        <v>0</v>
      </c>
      <c r="L173" s="28">
        <f t="shared" si="41"/>
        <v>0</v>
      </c>
      <c r="M173" s="28">
        <f>L173*'Forecast inputs Tab10.1.5.1'!Z18</f>
        <v>0</v>
      </c>
      <c r="N173" s="19">
        <f t="shared" si="45"/>
        <v>102.41515042972898</v>
      </c>
      <c r="O173" s="19">
        <f>N173*'Forecast inputs Tab10.1.5.1'!R18</f>
        <v>326.11134614984735</v>
      </c>
      <c r="P173" s="19">
        <f>N173*'Forecast inputs Tab10.1.5.1'!S18</f>
        <v>102.32477116055152</v>
      </c>
      <c r="Q173" s="19">
        <f>P173*'Forecast inputs Tab10.1.5.1'!R18</f>
        <v>325.8235595771398</v>
      </c>
    </row>
    <row r="174" spans="1:17" x14ac:dyDescent="0.35">
      <c r="A174" s="10">
        <f>D174+F174+E174+'Forecast inputs Tab10.1.5.1'!AA19</f>
        <v>0.24</v>
      </c>
      <c r="C174" s="18">
        <v>15</v>
      </c>
      <c r="D174" s="17">
        <f>$G$154*'Forecast inputs Tab10.1.5.1'!T19</f>
        <v>0</v>
      </c>
      <c r="E174" s="17">
        <f>$G$155*'Forecast inputs Tab10.1.5.1'!U19</f>
        <v>0</v>
      </c>
      <c r="F174" s="17">
        <f>$F$156*'Forecast inputs Tab10.1.5.1'!Y19</f>
        <v>0</v>
      </c>
      <c r="G174" s="28">
        <f t="shared" si="42"/>
        <v>0</v>
      </c>
      <c r="H174" s="28">
        <f>G174*'Forecast inputs Tab10.1.5.1'!V19</f>
        <v>0</v>
      </c>
      <c r="I174" s="28">
        <f t="shared" si="43"/>
        <v>0</v>
      </c>
      <c r="J174" s="28">
        <f>I174*'Forecast inputs Tab10.1.5.1'!W19</f>
        <v>0</v>
      </c>
      <c r="K174" s="28">
        <f t="shared" si="44"/>
        <v>0</v>
      </c>
      <c r="L174" s="28">
        <f t="shared" si="41"/>
        <v>0</v>
      </c>
      <c r="M174" s="28">
        <f>L174*'Forecast inputs Tab10.1.5.1'!Z19</f>
        <v>0</v>
      </c>
      <c r="N174" s="19">
        <f t="shared" si="45"/>
        <v>150.84888253273016</v>
      </c>
      <c r="O174" s="19">
        <f>N174*'Forecast inputs Tab10.1.5.1'!R19</f>
        <v>523.3671809696566</v>
      </c>
      <c r="P174" s="19">
        <f>N174*'Forecast inputs Tab10.1.5.1'!S19</f>
        <v>150.77149024025167</v>
      </c>
      <c r="Q174" s="19">
        <f>P174*'Forecast inputs Tab10.1.5.1'!R19</f>
        <v>523.09866995874836</v>
      </c>
    </row>
    <row r="175" spans="1:17" x14ac:dyDescent="0.35">
      <c r="A175" s="10">
        <f>D175+F175+E175+'Forecast inputs Tab10.1.5.1'!AA20</f>
        <v>0.24</v>
      </c>
      <c r="C175" s="23" t="s">
        <v>1435</v>
      </c>
      <c r="D175" s="17">
        <f>$G$154*'Forecast inputs Tab10.1.5.1'!T20</f>
        <v>0</v>
      </c>
      <c r="E175" s="17">
        <f>$G$155*'Forecast inputs Tab10.1.5.1'!U20</f>
        <v>0</v>
      </c>
      <c r="F175" s="17">
        <f>$F$156*'Forecast inputs Tab10.1.5.1'!Y20</f>
        <v>0</v>
      </c>
      <c r="G175" s="28">
        <f>N175*(D175/A175)*(1-EXP(-A175))</f>
        <v>0</v>
      </c>
      <c r="H175" s="28">
        <f>G175*'Forecast inputs Tab10.1.5.1'!V20</f>
        <v>0</v>
      </c>
      <c r="I175" s="28">
        <f t="shared" si="43"/>
        <v>0</v>
      </c>
      <c r="J175" s="28">
        <f>I175*'Forecast inputs Tab10.1.5.1'!W20</f>
        <v>0</v>
      </c>
      <c r="K175" s="28">
        <f t="shared" si="44"/>
        <v>0</v>
      </c>
      <c r="L175" s="30">
        <f t="shared" si="41"/>
        <v>0</v>
      </c>
      <c r="M175" s="28">
        <f>L175*'Forecast inputs Tab10.1.5.1'!Z20</f>
        <v>0</v>
      </c>
      <c r="N175" s="19">
        <f>N149*EXP(-A149)+N150*EXP(-A150)</f>
        <v>303.29240955732638</v>
      </c>
      <c r="O175" s="19">
        <f>N175*'Forecast inputs Tab10.1.5.1'!R20</f>
        <v>1249.9301249243229</v>
      </c>
      <c r="P175" s="19">
        <f>N175*'Forecast inputs Tab10.1.5.1'!S20</f>
        <v>303.19679583174104</v>
      </c>
      <c r="Q175" s="19">
        <f>P175*'Forecast inputs Tab10.1.5.1'!R20</f>
        <v>1249.5360811823782</v>
      </c>
    </row>
    <row r="176" spans="1:17" x14ac:dyDescent="0.35">
      <c r="A176" t="s">
        <v>1445</v>
      </c>
      <c r="C176" s="31" t="s">
        <v>1444</v>
      </c>
      <c r="D176" s="133">
        <f>AVERAGE(D163:D173)</f>
        <v>0</v>
      </c>
      <c r="E176" s="133">
        <f>AVERAGE(E163:E173)</f>
        <v>0</v>
      </c>
      <c r="F176" s="133">
        <f>AVERAGE(F163:F174)</f>
        <v>0</v>
      </c>
      <c r="G176" s="32">
        <f>SUM(G159:G175)</f>
        <v>0</v>
      </c>
      <c r="H176" s="32">
        <f t="shared" ref="H176" si="46">SUM(H159:H175)</f>
        <v>0</v>
      </c>
      <c r="I176" s="32">
        <f>SUM(I159:I175)</f>
        <v>0</v>
      </c>
      <c r="J176" s="32">
        <f t="shared" ref="J176:Q176" si="47">SUM(J159:J175)</f>
        <v>0</v>
      </c>
      <c r="K176" s="32">
        <f t="shared" si="47"/>
        <v>0</v>
      </c>
      <c r="L176" s="32">
        <f t="shared" si="47"/>
        <v>0</v>
      </c>
      <c r="M176" s="32">
        <f t="shared" si="47"/>
        <v>0</v>
      </c>
      <c r="N176" s="32">
        <f t="shared" si="47"/>
        <v>42625.397114826876</v>
      </c>
      <c r="O176" s="32">
        <f t="shared" si="47"/>
        <v>21066.759388617673</v>
      </c>
      <c r="P176" s="32">
        <f t="shared" si="47"/>
        <v>9520.4733439122174</v>
      </c>
      <c r="Q176" s="32">
        <f t="shared" si="47"/>
        <v>15731.319226977172</v>
      </c>
    </row>
    <row r="178" spans="1:17" x14ac:dyDescent="0.35">
      <c r="C178" s="15" t="s">
        <v>1437</v>
      </c>
      <c r="D178" s="15" t="s">
        <v>1695</v>
      </c>
      <c r="G178" s="15">
        <f>G153+1</f>
        <v>2027</v>
      </c>
    </row>
    <row r="179" spans="1:17" x14ac:dyDescent="0.35">
      <c r="D179" s="24" t="s">
        <v>1599</v>
      </c>
      <c r="E179" s="24"/>
      <c r="F179" s="24"/>
      <c r="G179" s="18">
        <f>G154</f>
        <v>0</v>
      </c>
      <c r="H179" s="24" t="s">
        <v>1598</v>
      </c>
      <c r="I179" s="25">
        <f>AVERAGE(D188:D199)</f>
        <v>0</v>
      </c>
      <c r="J179" s="15" t="s">
        <v>1516</v>
      </c>
      <c r="K179" s="25">
        <f>I179+I181+I180</f>
        <v>0</v>
      </c>
    </row>
    <row r="180" spans="1:17" x14ac:dyDescent="0.35">
      <c r="D180" s="24" t="s">
        <v>1600</v>
      </c>
      <c r="E180" s="24"/>
      <c r="F180" s="24"/>
      <c r="G180" s="18">
        <f>G155</f>
        <v>0</v>
      </c>
      <c r="H180" s="24" t="s">
        <v>1598</v>
      </c>
      <c r="I180" s="25">
        <f>AVERAGE(E188:E199)</f>
        <v>0</v>
      </c>
      <c r="K180" s="25"/>
    </row>
    <row r="181" spans="1:17" x14ac:dyDescent="0.35">
      <c r="D181" s="24" t="s">
        <v>1438</v>
      </c>
      <c r="E181" s="24"/>
      <c r="F181" s="18">
        <f>F156</f>
        <v>0</v>
      </c>
      <c r="G181" s="18">
        <f>I181/$I$5</f>
        <v>0</v>
      </c>
      <c r="H181" s="24" t="s">
        <v>1598</v>
      </c>
      <c r="I181" s="25">
        <f>AVERAGE(F188:F199)</f>
        <v>0</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v>
      </c>
      <c r="C185" s="18">
        <v>1</v>
      </c>
      <c r="D185" s="17">
        <f>$G$179*'Forecast inputs Tab10.1.5.1'!T5</f>
        <v>0</v>
      </c>
      <c r="E185" s="17">
        <f>$G$180*'Forecast inputs Tab10.1.5.1'!U5</f>
        <v>0</v>
      </c>
      <c r="F185" s="17">
        <f>$F$181*'Forecast inputs Tab10.1.5.1'!Y5</f>
        <v>0</v>
      </c>
      <c r="G185" s="28">
        <f t="shared" ref="G185:G199" si="49">N185*(D185/A185)*(1-EXP(-A185))</f>
        <v>0</v>
      </c>
      <c r="H185" s="28">
        <f>G185*'Forecast inputs Tab10.1.5.1'!V5</f>
        <v>0</v>
      </c>
      <c r="I185" s="28">
        <f t="shared" ref="I185:I200" si="50">N185*(E185/A185)*(1-EXP(-A185))</f>
        <v>0</v>
      </c>
      <c r="J185" s="28">
        <f>I185*'Forecast inputs Tab10.1.5.1'!W5</f>
        <v>0</v>
      </c>
      <c r="K185" s="28">
        <f t="shared" ref="K185:K200" si="51">H185+J185</f>
        <v>0</v>
      </c>
      <c r="L185" s="28">
        <f t="shared" si="48"/>
        <v>0</v>
      </c>
      <c r="M185" s="28">
        <f>L185*'Forecast inputs Tab10.1.5.1'!Z5</f>
        <v>0</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v>
      </c>
      <c r="C186" s="18">
        <v>2</v>
      </c>
      <c r="D186" s="17">
        <f>$G$179*'Forecast inputs Tab10.1.5.1'!T6</f>
        <v>0</v>
      </c>
      <c r="E186" s="17">
        <f>$G$180*'Forecast inputs Tab10.1.5.1'!U6</f>
        <v>0</v>
      </c>
      <c r="F186" s="17">
        <f>$F$181*'Forecast inputs Tab10.1.5.1'!Y6</f>
        <v>0</v>
      </c>
      <c r="G186" s="28">
        <f t="shared" si="49"/>
        <v>0</v>
      </c>
      <c r="H186" s="28">
        <f>G186*'Forecast inputs Tab10.1.5.1'!V6</f>
        <v>0</v>
      </c>
      <c r="I186" s="28">
        <f t="shared" si="50"/>
        <v>0</v>
      </c>
      <c r="J186" s="28">
        <f>I186*'Forecast inputs Tab10.1.5.1'!W6</f>
        <v>0</v>
      </c>
      <c r="K186" s="28">
        <f t="shared" si="51"/>
        <v>0</v>
      </c>
      <c r="L186" s="28">
        <f t="shared" si="48"/>
        <v>0</v>
      </c>
      <c r="M186" s="28">
        <f>L186*'Forecast inputs Tab10.1.5.1'!Z6</f>
        <v>0</v>
      </c>
      <c r="N186" s="19">
        <f t="shared" ref="N186:N199" si="52">N160*EXP(-A160)</f>
        <v>5682.6403923258276</v>
      </c>
      <c r="O186" s="19">
        <f>N186*'Forecast inputs Tab10.1.5.1'!R6</f>
        <v>549.64543625116642</v>
      </c>
      <c r="P186" s="19">
        <f>N186*'Forecast inputs Tab10.1.5.1'!S6</f>
        <v>0</v>
      </c>
      <c r="Q186" s="19">
        <f>P186*'Forecast inputs Tab10.1.5.1'!R6</f>
        <v>0</v>
      </c>
    </row>
    <row r="187" spans="1:17" x14ac:dyDescent="0.35">
      <c r="A187" s="10">
        <f>D187+F187+E187+'Forecast inputs Tab10.1.5.1'!AA7</f>
        <v>0.24</v>
      </c>
      <c r="C187" s="18">
        <v>3</v>
      </c>
      <c r="D187" s="17">
        <f>$G$179*'Forecast inputs Tab10.1.5.1'!T7</f>
        <v>0</v>
      </c>
      <c r="E187" s="17">
        <f>$G$180*'Forecast inputs Tab10.1.5.1'!U7</f>
        <v>0</v>
      </c>
      <c r="F187" s="17">
        <f>$F$181*'Forecast inputs Tab10.1.5.1'!Y7</f>
        <v>0</v>
      </c>
      <c r="G187" s="28">
        <f t="shared" si="49"/>
        <v>0</v>
      </c>
      <c r="H187" s="28">
        <f>G187*'Forecast inputs Tab10.1.5.1'!V7</f>
        <v>0</v>
      </c>
      <c r="I187" s="28">
        <f t="shared" si="50"/>
        <v>0</v>
      </c>
      <c r="J187" s="28">
        <f>I187*'Forecast inputs Tab10.1.5.1'!W7</f>
        <v>0</v>
      </c>
      <c r="K187" s="28">
        <f t="shared" si="51"/>
        <v>0</v>
      </c>
      <c r="L187" s="28">
        <f t="shared" si="48"/>
        <v>0</v>
      </c>
      <c r="M187" s="28">
        <f>L187*'Forecast inputs Tab10.1.5.1'!Z7</f>
        <v>0</v>
      </c>
      <c r="N187" s="19">
        <f t="shared" si="52"/>
        <v>4470.1232570256661</v>
      </c>
      <c r="O187" s="19">
        <f>N187*'Forecast inputs Tab10.1.5.1'!R7</f>
        <v>939.30699999880324</v>
      </c>
      <c r="P187" s="19">
        <f>N187*'Forecast inputs Tab10.1.5.1'!S7</f>
        <v>0</v>
      </c>
      <c r="Q187" s="19">
        <f>P187*'Forecast inputs Tab10.1.5.1'!R7</f>
        <v>0</v>
      </c>
    </row>
    <row r="188" spans="1:17" x14ac:dyDescent="0.35">
      <c r="A188" s="10">
        <f>D188+F188+E188+'Forecast inputs Tab10.1.5.1'!AA8</f>
        <v>0.24</v>
      </c>
      <c r="C188" s="18">
        <v>4</v>
      </c>
      <c r="D188" s="17">
        <f>$G$179*'Forecast inputs Tab10.1.5.1'!T8</f>
        <v>0</v>
      </c>
      <c r="E188" s="17">
        <f>$G$180*'Forecast inputs Tab10.1.5.1'!U8</f>
        <v>0</v>
      </c>
      <c r="F188" s="17">
        <f>$F$181*'Forecast inputs Tab10.1.5.1'!Y8</f>
        <v>0</v>
      </c>
      <c r="G188" s="28">
        <f t="shared" si="49"/>
        <v>0</v>
      </c>
      <c r="H188" s="28">
        <f>G188*'Forecast inputs Tab10.1.5.1'!V8</f>
        <v>0</v>
      </c>
      <c r="I188" s="28">
        <f t="shared" si="50"/>
        <v>0</v>
      </c>
      <c r="J188" s="28">
        <f>I188*'Forecast inputs Tab10.1.5.1'!W8</f>
        <v>0</v>
      </c>
      <c r="K188" s="28">
        <f t="shared" si="51"/>
        <v>0</v>
      </c>
      <c r="L188" s="28">
        <f t="shared" si="48"/>
        <v>0</v>
      </c>
      <c r="M188" s="28">
        <f>L188*'Forecast inputs Tab10.1.5.1'!Z8</f>
        <v>0</v>
      </c>
      <c r="N188" s="19">
        <f t="shared" si="52"/>
        <v>3516.3234963779551</v>
      </c>
      <c r="O188" s="19">
        <f>N188*'Forecast inputs Tab10.1.5.1'!R8</f>
        <v>1300.5368593998612</v>
      </c>
      <c r="P188" s="19">
        <f>N188*'Forecast inputs Tab10.1.5.1'!S8</f>
        <v>332.70436274302574</v>
      </c>
      <c r="Q188" s="19">
        <f>P188*'Forecast inputs Tab10.1.5.1'!R8</f>
        <v>123.05303749104726</v>
      </c>
    </row>
    <row r="189" spans="1:17" x14ac:dyDescent="0.35">
      <c r="A189" s="10">
        <f>D189+F189+E189+'Forecast inputs Tab10.1.5.1'!AA9</f>
        <v>0.24</v>
      </c>
      <c r="C189" s="18">
        <v>5</v>
      </c>
      <c r="D189" s="17">
        <f>$G$179*'Forecast inputs Tab10.1.5.1'!T9</f>
        <v>0</v>
      </c>
      <c r="E189" s="17">
        <f>$G$180*'Forecast inputs Tab10.1.5.1'!U9</f>
        <v>0</v>
      </c>
      <c r="F189" s="17">
        <f>$F$181*'Forecast inputs Tab10.1.5.1'!Y9</f>
        <v>0</v>
      </c>
      <c r="G189" s="28">
        <f t="shared" si="49"/>
        <v>0</v>
      </c>
      <c r="H189" s="28">
        <f>G189*'Forecast inputs Tab10.1.5.1'!V9</f>
        <v>0</v>
      </c>
      <c r="I189" s="28">
        <f t="shared" si="50"/>
        <v>0</v>
      </c>
      <c r="J189" s="28">
        <f>I189*'Forecast inputs Tab10.1.5.1'!W9</f>
        <v>0</v>
      </c>
      <c r="K189" s="28">
        <f t="shared" si="51"/>
        <v>0</v>
      </c>
      <c r="L189" s="28">
        <f t="shared" si="48"/>
        <v>0</v>
      </c>
      <c r="M189" s="28">
        <f>L189*'Forecast inputs Tab10.1.5.1'!Z9</f>
        <v>0</v>
      </c>
      <c r="N189" s="19">
        <f t="shared" si="52"/>
        <v>2766.0380307738556</v>
      </c>
      <c r="O189" s="19">
        <f>N189*'Forecast inputs Tab10.1.5.1'!R9</f>
        <v>1580.602644001166</v>
      </c>
      <c r="P189" s="19">
        <f>N189*'Forecast inputs Tab10.1.5.1'!S9</f>
        <v>829.71653469694832</v>
      </c>
      <c r="Q189" s="19">
        <f>P189*'Forecast inputs Tab10.1.5.1'!R9</f>
        <v>474.12657885494662</v>
      </c>
    </row>
    <row r="190" spans="1:17" x14ac:dyDescent="0.35">
      <c r="A190" s="10">
        <f>D190+F190+E190+'Forecast inputs Tab10.1.5.1'!AA10</f>
        <v>0.24</v>
      </c>
      <c r="C190" s="18">
        <v>6</v>
      </c>
      <c r="D190" s="17">
        <f>$G$179*'Forecast inputs Tab10.1.5.1'!T10</f>
        <v>0</v>
      </c>
      <c r="E190" s="17">
        <f>$G$180*'Forecast inputs Tab10.1.5.1'!U10</f>
        <v>0</v>
      </c>
      <c r="F190" s="17">
        <f>$F$181*'Forecast inputs Tab10.1.5.1'!Y10</f>
        <v>0</v>
      </c>
      <c r="G190" s="28">
        <f t="shared" si="49"/>
        <v>0</v>
      </c>
      <c r="H190" s="28">
        <f>G190*'Forecast inputs Tab10.1.5.1'!V10</f>
        <v>0</v>
      </c>
      <c r="I190" s="28">
        <f t="shared" si="50"/>
        <v>0</v>
      </c>
      <c r="J190" s="28">
        <f>I190*'Forecast inputs Tab10.1.5.1'!W10</f>
        <v>0</v>
      </c>
      <c r="K190" s="28">
        <f t="shared" si="51"/>
        <v>0</v>
      </c>
      <c r="L190" s="28">
        <f t="shared" si="48"/>
        <v>0</v>
      </c>
      <c r="M190" s="28">
        <f>L190*'Forecast inputs Tab10.1.5.1'!Z10</f>
        <v>0</v>
      </c>
      <c r="N190" s="19">
        <f t="shared" si="52"/>
        <v>2175.8425797763798</v>
      </c>
      <c r="O190" s="19">
        <f>N190*'Forecast inputs Tab10.1.5.1'!R10</f>
        <v>1758.8227667790186</v>
      </c>
      <c r="P190" s="19">
        <f>N190*'Forecast inputs Tab10.1.5.1'!S10</f>
        <v>1261.7685658968885</v>
      </c>
      <c r="Q190" s="19">
        <f>P190*'Forecast inputs Tab10.1.5.1'!R10</f>
        <v>1019.9392643256567</v>
      </c>
    </row>
    <row r="191" spans="1:17" x14ac:dyDescent="0.35">
      <c r="A191" s="10">
        <f>D191+F191+E191+'Forecast inputs Tab10.1.5.1'!AA11</f>
        <v>0.24</v>
      </c>
      <c r="C191" s="18">
        <v>7</v>
      </c>
      <c r="D191" s="17">
        <f>$G$179*'Forecast inputs Tab10.1.5.1'!T11</f>
        <v>0</v>
      </c>
      <c r="E191" s="17">
        <f>$G$180*'Forecast inputs Tab10.1.5.1'!U11</f>
        <v>0</v>
      </c>
      <c r="F191" s="17">
        <f>$F$181*'Forecast inputs Tab10.1.5.1'!Y11</f>
        <v>0</v>
      </c>
      <c r="G191" s="28">
        <f t="shared" si="49"/>
        <v>0</v>
      </c>
      <c r="H191" s="28">
        <f>G191*'Forecast inputs Tab10.1.5.1'!V11</f>
        <v>0</v>
      </c>
      <c r="I191" s="28">
        <f t="shared" si="50"/>
        <v>0</v>
      </c>
      <c r="J191" s="28">
        <f>I191*'Forecast inputs Tab10.1.5.1'!W11</f>
        <v>0</v>
      </c>
      <c r="K191" s="28">
        <f t="shared" si="51"/>
        <v>0</v>
      </c>
      <c r="L191" s="28">
        <f t="shared" si="48"/>
        <v>0</v>
      </c>
      <c r="M191" s="28">
        <f>L191*'Forecast inputs Tab10.1.5.1'!Z11</f>
        <v>0</v>
      </c>
      <c r="N191" s="19">
        <f t="shared" si="52"/>
        <v>1711.5783945470255</v>
      </c>
      <c r="O191" s="19">
        <f>N191*'Forecast inputs Tab10.1.5.1'!R11</f>
        <v>1837.0370908673224</v>
      </c>
      <c r="P191" s="19">
        <f>N191*'Forecast inputs Tab10.1.5.1'!S11</f>
        <v>1364.8246995451725</v>
      </c>
      <c r="Q191" s="19">
        <f>P191*'Forecast inputs Tab10.1.5.1'!R11</f>
        <v>1464.8663500218336</v>
      </c>
    </row>
    <row r="192" spans="1:17" x14ac:dyDescent="0.35">
      <c r="A192" s="10">
        <f>D192+F192+E192+'Forecast inputs Tab10.1.5.1'!AA12</f>
        <v>0.24</v>
      </c>
      <c r="C192" s="18">
        <v>8</v>
      </c>
      <c r="D192" s="17">
        <f>$G$179*'Forecast inputs Tab10.1.5.1'!T12</f>
        <v>0</v>
      </c>
      <c r="E192" s="17">
        <f>$G$180*'Forecast inputs Tab10.1.5.1'!U12</f>
        <v>0</v>
      </c>
      <c r="F192" s="17">
        <f>$F$181*'Forecast inputs Tab10.1.5.1'!Y12</f>
        <v>0</v>
      </c>
      <c r="G192" s="28">
        <f t="shared" si="49"/>
        <v>0</v>
      </c>
      <c r="H192" s="28">
        <f>G192*'Forecast inputs Tab10.1.5.1'!V12</f>
        <v>0</v>
      </c>
      <c r="I192" s="28">
        <f t="shared" si="50"/>
        <v>0</v>
      </c>
      <c r="J192" s="28">
        <f>I192*'Forecast inputs Tab10.1.5.1'!W12</f>
        <v>0</v>
      </c>
      <c r="K192" s="28">
        <f t="shared" si="51"/>
        <v>0</v>
      </c>
      <c r="L192" s="28">
        <f t="shared" si="48"/>
        <v>0</v>
      </c>
      <c r="M192" s="28">
        <f>L192*'Forecast inputs Tab10.1.5.1'!Z12</f>
        <v>0</v>
      </c>
      <c r="N192" s="19">
        <f t="shared" si="52"/>
        <v>1346.0237896998917</v>
      </c>
      <c r="O192" s="19">
        <f>N192*'Forecast inputs Tab10.1.5.1'!R12</f>
        <v>1829.2732506779466</v>
      </c>
      <c r="P192" s="19">
        <f>N192*'Forecast inputs Tab10.1.5.1'!S12</f>
        <v>1229.7860949204337</v>
      </c>
      <c r="Q192" s="19">
        <f>P192*'Forecast inputs Tab10.1.5.1'!R12</f>
        <v>1671.3038987187676</v>
      </c>
    </row>
    <row r="193" spans="1:17" x14ac:dyDescent="0.35">
      <c r="A193" s="10">
        <f>D193+F193+E193+'Forecast inputs Tab10.1.5.1'!AA13</f>
        <v>0.24</v>
      </c>
      <c r="C193" s="18">
        <v>9</v>
      </c>
      <c r="D193" s="17">
        <f>$G$179*'Forecast inputs Tab10.1.5.1'!T13</f>
        <v>0</v>
      </c>
      <c r="E193" s="17">
        <f>$G$180*'Forecast inputs Tab10.1.5.1'!U13</f>
        <v>0</v>
      </c>
      <c r="F193" s="17">
        <f>$F$181*'Forecast inputs Tab10.1.5.1'!Y13</f>
        <v>0</v>
      </c>
      <c r="G193" s="28">
        <f t="shared" si="49"/>
        <v>0</v>
      </c>
      <c r="H193" s="28">
        <f>G193*'Forecast inputs Tab10.1.5.1'!V13</f>
        <v>0</v>
      </c>
      <c r="I193" s="28">
        <f t="shared" si="50"/>
        <v>0</v>
      </c>
      <c r="J193" s="28">
        <f>I193*'Forecast inputs Tab10.1.5.1'!W13</f>
        <v>0</v>
      </c>
      <c r="K193" s="28">
        <f t="shared" si="51"/>
        <v>0</v>
      </c>
      <c r="L193" s="28">
        <f t="shared" si="48"/>
        <v>0</v>
      </c>
      <c r="M193" s="28">
        <f>L193*'Forecast inputs Tab10.1.5.1'!Z13</f>
        <v>0</v>
      </c>
      <c r="N193" s="19">
        <f t="shared" si="52"/>
        <v>1056.3991180344167</v>
      </c>
      <c r="O193" s="19">
        <f>N193*'Forecast inputs Tab10.1.5.1'!R13</f>
        <v>1752.280909057228</v>
      </c>
      <c r="P193" s="19">
        <f>N193*'Forecast inputs Tab10.1.5.1'!S13</f>
        <v>1018.836392345685</v>
      </c>
      <c r="Q193" s="19">
        <f>P193*'Forecast inputs Tab10.1.5.1'!R13</f>
        <v>1689.974489075558</v>
      </c>
    </row>
    <row r="194" spans="1:17" x14ac:dyDescent="0.35">
      <c r="A194" s="10">
        <f>D194+F194+E194+'Forecast inputs Tab10.1.5.1'!AA14</f>
        <v>0.24</v>
      </c>
      <c r="C194" s="18">
        <v>10</v>
      </c>
      <c r="D194" s="17">
        <f>$G$179*'Forecast inputs Tab10.1.5.1'!T14</f>
        <v>0</v>
      </c>
      <c r="E194" s="17">
        <f>$G$180*'Forecast inputs Tab10.1.5.1'!U14</f>
        <v>0</v>
      </c>
      <c r="F194" s="17">
        <f>$F$181*'Forecast inputs Tab10.1.5.1'!Y14</f>
        <v>0</v>
      </c>
      <c r="G194" s="28">
        <f t="shared" si="49"/>
        <v>0</v>
      </c>
      <c r="H194" s="28">
        <f>G194*'Forecast inputs Tab10.1.5.1'!V14</f>
        <v>0</v>
      </c>
      <c r="I194" s="28">
        <f t="shared" si="50"/>
        <v>0</v>
      </c>
      <c r="J194" s="28">
        <f>I194*'Forecast inputs Tab10.1.5.1'!W14</f>
        <v>0</v>
      </c>
      <c r="K194" s="28">
        <f t="shared" si="51"/>
        <v>0</v>
      </c>
      <c r="L194" s="28">
        <f t="shared" si="48"/>
        <v>0</v>
      </c>
      <c r="M194" s="28">
        <f>L194*'Forecast inputs Tab10.1.5.1'!Z14</f>
        <v>0</v>
      </c>
      <c r="N194" s="19">
        <f t="shared" si="52"/>
        <v>399.46388864590728</v>
      </c>
      <c r="O194" s="19">
        <f>N194*'Forecast inputs Tab10.1.5.1'!R14</f>
        <v>785.48981207776626</v>
      </c>
      <c r="P194" s="19">
        <f>N194*'Forecast inputs Tab10.1.5.1'!S14</f>
        <v>393.47709029850654</v>
      </c>
      <c r="Q194" s="19">
        <f>P194*'Forecast inputs Tab10.1.5.1'!R14</f>
        <v>773.71761127937134</v>
      </c>
    </row>
    <row r="195" spans="1:17" x14ac:dyDescent="0.35">
      <c r="A195" s="10">
        <f>D195+F195+E195+'Forecast inputs Tab10.1.5.1'!AA15</f>
        <v>0.24</v>
      </c>
      <c r="C195" s="18">
        <v>11</v>
      </c>
      <c r="D195" s="17">
        <f>$G$179*'Forecast inputs Tab10.1.5.1'!T15</f>
        <v>0</v>
      </c>
      <c r="E195" s="17">
        <f>$G$180*'Forecast inputs Tab10.1.5.1'!U15</f>
        <v>0</v>
      </c>
      <c r="F195" s="17">
        <f>$F$181*'Forecast inputs Tab10.1.5.1'!Y15</f>
        <v>0</v>
      </c>
      <c r="G195" s="28">
        <f t="shared" si="49"/>
        <v>0</v>
      </c>
      <c r="H195" s="28">
        <f>G195*'Forecast inputs Tab10.1.5.1'!V15</f>
        <v>0</v>
      </c>
      <c r="I195" s="28">
        <f t="shared" si="50"/>
        <v>0</v>
      </c>
      <c r="J195" s="28">
        <f>I195*'Forecast inputs Tab10.1.5.1'!W15</f>
        <v>0</v>
      </c>
      <c r="K195" s="28">
        <f t="shared" si="51"/>
        <v>0</v>
      </c>
      <c r="L195" s="28">
        <f t="shared" si="48"/>
        <v>0</v>
      </c>
      <c r="M195" s="28">
        <f>L195*'Forecast inputs Tab10.1.5.1'!Z15</f>
        <v>0</v>
      </c>
      <c r="N195" s="19">
        <f t="shared" si="52"/>
        <v>1220.1360967723845</v>
      </c>
      <c r="O195" s="19">
        <f>N195*'Forecast inputs Tab10.1.5.1'!R15</f>
        <v>2777.87165016072</v>
      </c>
      <c r="P195" s="19">
        <f>N195*'Forecast inputs Tab10.1.5.1'!S15</f>
        <v>1211.9953892935566</v>
      </c>
      <c r="Q195" s="19">
        <f>P195*'Forecast inputs Tab10.1.5.1'!R15</f>
        <v>2759.3377828507473</v>
      </c>
    </row>
    <row r="196" spans="1:17" x14ac:dyDescent="0.35">
      <c r="A196" s="10">
        <f>D196+F196+E196+'Forecast inputs Tab10.1.5.1'!AA16</f>
        <v>0.24</v>
      </c>
      <c r="C196" s="18">
        <v>12</v>
      </c>
      <c r="D196" s="17">
        <f>$G$179*'Forecast inputs Tab10.1.5.1'!T16</f>
        <v>0</v>
      </c>
      <c r="E196" s="17">
        <f>$G$180*'Forecast inputs Tab10.1.5.1'!U16</f>
        <v>0</v>
      </c>
      <c r="F196" s="17">
        <f>$F$181*'Forecast inputs Tab10.1.5.1'!Y16</f>
        <v>0</v>
      </c>
      <c r="G196" s="28">
        <f t="shared" si="49"/>
        <v>0</v>
      </c>
      <c r="H196" s="28">
        <f>G196*'Forecast inputs Tab10.1.5.1'!V16</f>
        <v>0</v>
      </c>
      <c r="I196" s="28">
        <f t="shared" si="50"/>
        <v>0</v>
      </c>
      <c r="J196" s="28">
        <f>I196*'Forecast inputs Tab10.1.5.1'!W16</f>
        <v>0</v>
      </c>
      <c r="K196" s="28">
        <f t="shared" si="51"/>
        <v>0</v>
      </c>
      <c r="L196" s="28">
        <f t="shared" si="48"/>
        <v>0</v>
      </c>
      <c r="M196" s="28">
        <f>L196*'Forecast inputs Tab10.1.5.1'!Z16</f>
        <v>0</v>
      </c>
      <c r="N196" s="19">
        <f t="shared" si="52"/>
        <v>229.7835101555882</v>
      </c>
      <c r="O196" s="19">
        <f>N196*'Forecast inputs Tab10.1.5.1'!R16</f>
        <v>594.07079798074994</v>
      </c>
      <c r="P196" s="19">
        <f>N196*'Forecast inputs Tab10.1.5.1'!S16</f>
        <v>229.05470176087346</v>
      </c>
      <c r="Q196" s="19">
        <f>P196*'Forecast inputs Tab10.1.5.1'!R16</f>
        <v>592.18657319747422</v>
      </c>
    </row>
    <row r="197" spans="1:17" x14ac:dyDescent="0.35">
      <c r="A197" s="10">
        <f>D197+F197+E197+'Forecast inputs Tab10.1.5.1'!AA17</f>
        <v>0.24</v>
      </c>
      <c r="C197" s="18">
        <v>13</v>
      </c>
      <c r="D197" s="17">
        <f>$G$179*'Forecast inputs Tab10.1.5.1'!T17</f>
        <v>0</v>
      </c>
      <c r="E197" s="17">
        <f>$G$180*'Forecast inputs Tab10.1.5.1'!U17</f>
        <v>0</v>
      </c>
      <c r="F197" s="17">
        <f>$F$181*'Forecast inputs Tab10.1.5.1'!Y17</f>
        <v>0</v>
      </c>
      <c r="G197" s="28">
        <f t="shared" si="49"/>
        <v>0</v>
      </c>
      <c r="H197" s="28">
        <f>G197*'Forecast inputs Tab10.1.5.1'!V17</f>
        <v>0</v>
      </c>
      <c r="I197" s="28">
        <f t="shared" si="50"/>
        <v>0</v>
      </c>
      <c r="J197" s="28">
        <f>I197*'Forecast inputs Tab10.1.5.1'!W17</f>
        <v>0</v>
      </c>
      <c r="K197" s="28">
        <f t="shared" si="51"/>
        <v>0</v>
      </c>
      <c r="L197" s="28">
        <f t="shared" si="48"/>
        <v>0</v>
      </c>
      <c r="M197" s="28">
        <f>L197*'Forecast inputs Tab10.1.5.1'!Z17</f>
        <v>0</v>
      </c>
      <c r="N197" s="19">
        <f t="shared" si="52"/>
        <v>866.96824646341304</v>
      </c>
      <c r="O197" s="19">
        <f>N197*'Forecast inputs Tab10.1.5.1'!R17</f>
        <v>2504.489200701043</v>
      </c>
      <c r="P197" s="19">
        <f>N197*'Forecast inputs Tab10.1.5.1'!S17</f>
        <v>865.56671097243429</v>
      </c>
      <c r="Q197" s="19">
        <f>P197*'Forecast inputs Tab10.1.5.1'!R17</f>
        <v>2500.4404589900587</v>
      </c>
    </row>
    <row r="198" spans="1:17" x14ac:dyDescent="0.35">
      <c r="A198" s="10">
        <f>D198+F198+E198+'Forecast inputs Tab10.1.5.1'!AA18</f>
        <v>0.24</v>
      </c>
      <c r="C198" s="18">
        <v>14</v>
      </c>
      <c r="D198" s="17">
        <f>$G$179*'Forecast inputs Tab10.1.5.1'!T18</f>
        <v>0</v>
      </c>
      <c r="E198" s="17">
        <f>$G$180*'Forecast inputs Tab10.1.5.1'!U18</f>
        <v>0</v>
      </c>
      <c r="F198" s="17">
        <f>$F$181*'Forecast inputs Tab10.1.5.1'!Y18</f>
        <v>0</v>
      </c>
      <c r="G198" s="28">
        <f t="shared" si="49"/>
        <v>0</v>
      </c>
      <c r="H198" s="28">
        <f>G198*'Forecast inputs Tab10.1.5.1'!V18</f>
        <v>0</v>
      </c>
      <c r="I198" s="28">
        <f t="shared" si="50"/>
        <v>0</v>
      </c>
      <c r="J198" s="28">
        <f>I198*'Forecast inputs Tab10.1.5.1'!W18</f>
        <v>0</v>
      </c>
      <c r="K198" s="28">
        <f t="shared" si="51"/>
        <v>0</v>
      </c>
      <c r="L198" s="28">
        <f t="shared" si="48"/>
        <v>0</v>
      </c>
      <c r="M198" s="28">
        <f>L198*'Forecast inputs Tab10.1.5.1'!Z18</f>
        <v>0</v>
      </c>
      <c r="N198" s="19">
        <f t="shared" si="52"/>
        <v>427.14958468194163</v>
      </c>
      <c r="O198" s="19">
        <f>N198*'Forecast inputs Tab10.1.5.1'!R18</f>
        <v>1360.1339790400855</v>
      </c>
      <c r="P198" s="19">
        <f>N198*'Forecast inputs Tab10.1.5.1'!S18</f>
        <v>426.77263393655852</v>
      </c>
      <c r="Q198" s="19">
        <f>P198*'Forecast inputs Tab10.1.5.1'!R18</f>
        <v>1358.933688707129</v>
      </c>
    </row>
    <row r="199" spans="1:17" x14ac:dyDescent="0.35">
      <c r="A199" s="10">
        <f>D199+F199+E199+'Forecast inputs Tab10.1.5.1'!AA19</f>
        <v>0.24</v>
      </c>
      <c r="C199" s="18">
        <v>15</v>
      </c>
      <c r="D199" s="17">
        <f>$G$179*'Forecast inputs Tab10.1.5.1'!T19</f>
        <v>0</v>
      </c>
      <c r="E199" s="17">
        <f>$G$180*'Forecast inputs Tab10.1.5.1'!U19</f>
        <v>0</v>
      </c>
      <c r="F199" s="17">
        <f>$F$181*'Forecast inputs Tab10.1.5.1'!Y19</f>
        <v>0</v>
      </c>
      <c r="G199" s="28">
        <f t="shared" si="49"/>
        <v>0</v>
      </c>
      <c r="H199" s="28">
        <f>G199*'Forecast inputs Tab10.1.5.1'!V19</f>
        <v>0</v>
      </c>
      <c r="I199" s="28">
        <f t="shared" si="50"/>
        <v>0</v>
      </c>
      <c r="J199" s="28">
        <f>I199*'Forecast inputs Tab10.1.5.1'!W19</f>
        <v>0</v>
      </c>
      <c r="K199" s="28">
        <f t="shared" si="51"/>
        <v>0</v>
      </c>
      <c r="L199" s="28">
        <f t="shared" si="48"/>
        <v>0</v>
      </c>
      <c r="M199" s="28">
        <f>L199*'Forecast inputs Tab10.1.5.1'!Z19</f>
        <v>0</v>
      </c>
      <c r="N199" s="19">
        <f t="shared" si="52"/>
        <v>80.562610723347021</v>
      </c>
      <c r="O199" s="19">
        <f>N199*'Forecast inputs Tab10.1.5.1'!R19</f>
        <v>279.51036665243799</v>
      </c>
      <c r="P199" s="19">
        <f>N199*'Forecast inputs Tab10.1.5.1'!S19</f>
        <v>80.521278464020668</v>
      </c>
      <c r="Q199" s="19">
        <f>P199*'Forecast inputs Tab10.1.5.1'!R19</f>
        <v>279.36696520535043</v>
      </c>
    </row>
    <row r="200" spans="1:17" x14ac:dyDescent="0.35">
      <c r="A200" s="10">
        <f>D200+F200+E200+'Forecast inputs Tab10.1.5.1'!AA20</f>
        <v>0.24</v>
      </c>
      <c r="C200" s="23" t="s">
        <v>1435</v>
      </c>
      <c r="D200" s="17">
        <f>$G$179*'Forecast inputs Tab10.1.5.1'!T20</f>
        <v>0</v>
      </c>
      <c r="E200" s="17">
        <f>$G$180*'Forecast inputs Tab10.1.5.1'!U20</f>
        <v>0</v>
      </c>
      <c r="F200" s="17">
        <f>$F$181*'Forecast inputs Tab10.1.5.1'!Y20</f>
        <v>0</v>
      </c>
      <c r="G200" s="28">
        <f>N200*(D200/A200)*(1-EXP(-A200))</f>
        <v>0</v>
      </c>
      <c r="H200" s="28">
        <f>G200*'Forecast inputs Tab10.1.5.1'!V20</f>
        <v>0</v>
      </c>
      <c r="I200" s="28">
        <f t="shared" si="50"/>
        <v>0</v>
      </c>
      <c r="J200" s="28">
        <f>I200*'Forecast inputs Tab10.1.5.1'!W20</f>
        <v>0</v>
      </c>
      <c r="K200" s="28">
        <f t="shared" si="51"/>
        <v>0</v>
      </c>
      <c r="L200" s="30">
        <f t="shared" si="48"/>
        <v>0</v>
      </c>
      <c r="M200" s="28">
        <f>L200*'Forecast inputs Tab10.1.5.1'!Z20</f>
        <v>0</v>
      </c>
      <c r="N200" s="19">
        <f>N174*EXP(-A174)+N175*EXP(-A175)</f>
        <v>357.24019321880206</v>
      </c>
      <c r="O200" s="19">
        <f>N200*'Forecast inputs Tab10.1.5.1'!R20</f>
        <v>1472.2599882723644</v>
      </c>
      <c r="P200" s="19">
        <f>N200*'Forecast inputs Tab10.1.5.1'!S20</f>
        <v>357.12757231327947</v>
      </c>
      <c r="Q200" s="19">
        <f>P200*'Forecast inputs Tab10.1.5.1'!R20</f>
        <v>1471.7958544593409</v>
      </c>
    </row>
    <row r="201" spans="1:17" x14ac:dyDescent="0.35">
      <c r="A201" t="s">
        <v>1445</v>
      </c>
      <c r="C201" s="31" t="s">
        <v>1444</v>
      </c>
      <c r="D201" s="133">
        <f>AVERAGE(D188:D198)</f>
        <v>0</v>
      </c>
      <c r="E201" s="133">
        <f>AVERAGE(E188:E198)</f>
        <v>0</v>
      </c>
      <c r="F201" s="133">
        <f>AVERAGE(F188:F199)</f>
        <v>0</v>
      </c>
      <c r="G201" s="32">
        <f>SUM(G184:G200)</f>
        <v>0</v>
      </c>
      <c r="H201" s="32">
        <f t="shared" ref="H201" si="53">SUM(H184:H200)</f>
        <v>0</v>
      </c>
      <c r="I201" s="32">
        <f>SUM(I184:I200)</f>
        <v>0</v>
      </c>
      <c r="J201" s="32">
        <f t="shared" ref="J201:Q201" si="54">SUM(J184:J200)</f>
        <v>0</v>
      </c>
      <c r="K201" s="32">
        <f t="shared" si="54"/>
        <v>0</v>
      </c>
      <c r="L201" s="32">
        <f t="shared" si="54"/>
        <v>0</v>
      </c>
      <c r="M201" s="32">
        <f t="shared" si="54"/>
        <v>0</v>
      </c>
      <c r="N201" s="32">
        <f t="shared" si="54"/>
        <v>42713.894634453842</v>
      </c>
      <c r="O201" s="32">
        <f t="shared" si="54"/>
        <v>21522.671474381132</v>
      </c>
      <c r="P201" s="32">
        <f t="shared" si="54"/>
        <v>9602.1520271873833</v>
      </c>
      <c r="Q201" s="32">
        <f t="shared" si="54"/>
        <v>16179.042553177282</v>
      </c>
    </row>
    <row r="203" spans="1:17" x14ac:dyDescent="0.35">
      <c r="C203" s="15" t="s">
        <v>1437</v>
      </c>
      <c r="D203" s="15" t="s">
        <v>1696</v>
      </c>
      <c r="G203" s="15">
        <f>G178+1</f>
        <v>2028</v>
      </c>
    </row>
    <row r="204" spans="1:17" x14ac:dyDescent="0.35">
      <c r="D204" s="24" t="s">
        <v>1599</v>
      </c>
      <c r="E204" s="24"/>
      <c r="F204" s="24"/>
      <c r="G204" s="18">
        <f>G179</f>
        <v>0</v>
      </c>
      <c r="H204" s="24" t="s">
        <v>1598</v>
      </c>
      <c r="I204" s="25">
        <f>AVERAGE(D213:D224)</f>
        <v>0</v>
      </c>
      <c r="J204" s="15" t="s">
        <v>1516</v>
      </c>
      <c r="K204" s="25">
        <f>I204+I206+I205</f>
        <v>0</v>
      </c>
    </row>
    <row r="205" spans="1:17" x14ac:dyDescent="0.35">
      <c r="D205" s="24" t="s">
        <v>1600</v>
      </c>
      <c r="E205" s="24"/>
      <c r="F205" s="24"/>
      <c r="G205" s="18">
        <f>G180</f>
        <v>0</v>
      </c>
      <c r="H205" s="24" t="s">
        <v>1598</v>
      </c>
      <c r="I205" s="25">
        <f>AVERAGE(E213:E224)</f>
        <v>0</v>
      </c>
      <c r="K205" s="25"/>
    </row>
    <row r="206" spans="1:17" x14ac:dyDescent="0.35">
      <c r="D206" s="24" t="s">
        <v>1438</v>
      </c>
      <c r="E206" s="24"/>
      <c r="F206" s="135">
        <f>F181</f>
        <v>0</v>
      </c>
      <c r="G206" s="18">
        <f>G181</f>
        <v>0</v>
      </c>
      <c r="H206" s="24" t="s">
        <v>1598</v>
      </c>
      <c r="I206" s="25">
        <f>AVERAGE(F213:F224)</f>
        <v>0</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v>
      </c>
      <c r="C210" s="18">
        <v>1</v>
      </c>
      <c r="D210" s="17">
        <f>$G$204*'Forecast inputs Tab10.1.5.1'!T5</f>
        <v>0</v>
      </c>
      <c r="E210" s="17">
        <f>$G$205*'Forecast inputs Tab10.1.5.1'!U5</f>
        <v>0</v>
      </c>
      <c r="F210" s="17">
        <f>$F$206*'Forecast inputs Tab10.1.5.1'!Y5</f>
        <v>0</v>
      </c>
      <c r="G210" s="28">
        <f t="shared" ref="G210:G224" si="56">N210*(D210/A210)*(1-EXP(-A210))</f>
        <v>0</v>
      </c>
      <c r="H210" s="28">
        <f>G210*'Forecast inputs Tab10.1.5.1'!V5</f>
        <v>0</v>
      </c>
      <c r="I210" s="28">
        <f t="shared" ref="I210:I225" si="57">N210*(E210/A210)*(1-EXP(-A210))</f>
        <v>0</v>
      </c>
      <c r="J210" s="28">
        <f>I210*'Forecast inputs Tab10.1.5.1'!W5</f>
        <v>0</v>
      </c>
      <c r="K210" s="28">
        <f t="shared" ref="K210:K225" si="58">H210+J210</f>
        <v>0</v>
      </c>
      <c r="L210" s="28">
        <f t="shared" si="55"/>
        <v>0</v>
      </c>
      <c r="M210" s="28">
        <f>L210*'Forecast inputs Tab10.1.5.1'!Z5</f>
        <v>0</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v>
      </c>
      <c r="C211" s="18">
        <v>2</v>
      </c>
      <c r="D211" s="17">
        <f>$G$204*'Forecast inputs Tab10.1.5.1'!T6</f>
        <v>0</v>
      </c>
      <c r="E211" s="17">
        <f>$G$205*'Forecast inputs Tab10.1.5.1'!U6</f>
        <v>0</v>
      </c>
      <c r="F211" s="17">
        <f>$F$206*'Forecast inputs Tab10.1.5.1'!Y6</f>
        <v>0</v>
      </c>
      <c r="G211" s="28">
        <f t="shared" si="56"/>
        <v>0</v>
      </c>
      <c r="H211" s="28">
        <f>G211*'Forecast inputs Tab10.1.5.1'!V6</f>
        <v>0</v>
      </c>
      <c r="I211" s="28">
        <f t="shared" si="57"/>
        <v>0</v>
      </c>
      <c r="J211" s="28">
        <f>I211*'Forecast inputs Tab10.1.5.1'!W6</f>
        <v>0</v>
      </c>
      <c r="K211" s="28">
        <f t="shared" si="58"/>
        <v>0</v>
      </c>
      <c r="L211" s="28">
        <f t="shared" si="55"/>
        <v>0</v>
      </c>
      <c r="M211" s="28">
        <f>L211*'Forecast inputs Tab10.1.5.1'!Z6</f>
        <v>0</v>
      </c>
      <c r="N211" s="19">
        <f t="shared" ref="N211:N224" si="59">N185*EXP(-A185)</f>
        <v>5682.6403923258276</v>
      </c>
      <c r="O211" s="19">
        <f>N211*'Forecast inputs Tab10.1.5.1'!R6</f>
        <v>549.64543625116642</v>
      </c>
      <c r="P211" s="19">
        <f>N211*'Forecast inputs Tab10.1.5.1'!S6</f>
        <v>0</v>
      </c>
      <c r="Q211" s="19">
        <f>P211*'Forecast inputs Tab10.1.5.1'!R6</f>
        <v>0</v>
      </c>
    </row>
    <row r="212" spans="1:17" x14ac:dyDescent="0.35">
      <c r="A212" s="10">
        <f>D212+F212+E212+'Forecast inputs Tab10.1.5.1'!AA7</f>
        <v>0.24</v>
      </c>
      <c r="C212" s="18">
        <v>3</v>
      </c>
      <c r="D212" s="17">
        <f>$G$204*'Forecast inputs Tab10.1.5.1'!T7</f>
        <v>0</v>
      </c>
      <c r="E212" s="17">
        <f>$G$205*'Forecast inputs Tab10.1.5.1'!U7</f>
        <v>0</v>
      </c>
      <c r="F212" s="17">
        <f>$F$206*'Forecast inputs Tab10.1.5.1'!Y7</f>
        <v>0</v>
      </c>
      <c r="G212" s="28">
        <f t="shared" si="56"/>
        <v>0</v>
      </c>
      <c r="H212" s="28">
        <f>G212*'Forecast inputs Tab10.1.5.1'!V7</f>
        <v>0</v>
      </c>
      <c r="I212" s="28">
        <f t="shared" si="57"/>
        <v>0</v>
      </c>
      <c r="J212" s="28">
        <f>I212*'Forecast inputs Tab10.1.5.1'!W7</f>
        <v>0</v>
      </c>
      <c r="K212" s="28">
        <f t="shared" si="58"/>
        <v>0</v>
      </c>
      <c r="L212" s="28">
        <f t="shared" si="55"/>
        <v>0</v>
      </c>
      <c r="M212" s="28">
        <f>L212*'Forecast inputs Tab10.1.5.1'!Z7</f>
        <v>0</v>
      </c>
      <c r="N212" s="19">
        <f t="shared" si="59"/>
        <v>4470.1232570256661</v>
      </c>
      <c r="O212" s="19">
        <f>N212*'Forecast inputs Tab10.1.5.1'!R7</f>
        <v>939.30699999880324</v>
      </c>
      <c r="P212" s="19">
        <f>N212*'Forecast inputs Tab10.1.5.1'!S7</f>
        <v>0</v>
      </c>
      <c r="Q212" s="19">
        <f>P212*'Forecast inputs Tab10.1.5.1'!R7</f>
        <v>0</v>
      </c>
    </row>
    <row r="213" spans="1:17" x14ac:dyDescent="0.35">
      <c r="A213" s="10">
        <f>D213+F213+E213+'Forecast inputs Tab10.1.5.1'!AA8</f>
        <v>0.24</v>
      </c>
      <c r="C213" s="18">
        <v>4</v>
      </c>
      <c r="D213" s="17">
        <f>$G$204*'Forecast inputs Tab10.1.5.1'!T8</f>
        <v>0</v>
      </c>
      <c r="E213" s="17">
        <f>$G$205*'Forecast inputs Tab10.1.5.1'!U8</f>
        <v>0</v>
      </c>
      <c r="F213" s="17">
        <f>$F$206*'Forecast inputs Tab10.1.5.1'!Y8</f>
        <v>0</v>
      </c>
      <c r="G213" s="28">
        <f t="shared" si="56"/>
        <v>0</v>
      </c>
      <c r="H213" s="28">
        <f>G213*'Forecast inputs Tab10.1.5.1'!V8</f>
        <v>0</v>
      </c>
      <c r="I213" s="28">
        <f t="shared" si="57"/>
        <v>0</v>
      </c>
      <c r="J213" s="28">
        <f>I213*'Forecast inputs Tab10.1.5.1'!W8</f>
        <v>0</v>
      </c>
      <c r="K213" s="28">
        <f t="shared" si="58"/>
        <v>0</v>
      </c>
      <c r="L213" s="28">
        <f t="shared" si="55"/>
        <v>0</v>
      </c>
      <c r="M213" s="28">
        <f>L213*'Forecast inputs Tab10.1.5.1'!Z8</f>
        <v>0</v>
      </c>
      <c r="N213" s="19">
        <f t="shared" si="59"/>
        <v>3516.3234963779551</v>
      </c>
      <c r="O213" s="19">
        <f>N213*'Forecast inputs Tab10.1.5.1'!R8</f>
        <v>1300.5368593998612</v>
      </c>
      <c r="P213" s="19">
        <f>N213*'Forecast inputs Tab10.1.5.1'!S8</f>
        <v>332.70436274302574</v>
      </c>
      <c r="Q213" s="19">
        <f>P213*'Forecast inputs Tab10.1.5.1'!R8</f>
        <v>123.05303749104726</v>
      </c>
    </row>
    <row r="214" spans="1:17" x14ac:dyDescent="0.35">
      <c r="A214" s="10">
        <f>D214+F214+E214+'Forecast inputs Tab10.1.5.1'!AA9</f>
        <v>0.24</v>
      </c>
      <c r="C214" s="18">
        <v>5</v>
      </c>
      <c r="D214" s="17">
        <f>$G$204*'Forecast inputs Tab10.1.5.1'!T9</f>
        <v>0</v>
      </c>
      <c r="E214" s="17">
        <f>$G$205*'Forecast inputs Tab10.1.5.1'!U9</f>
        <v>0</v>
      </c>
      <c r="F214" s="17">
        <f>$F$206*'Forecast inputs Tab10.1.5.1'!Y9</f>
        <v>0</v>
      </c>
      <c r="G214" s="28">
        <f t="shared" si="56"/>
        <v>0</v>
      </c>
      <c r="H214" s="28">
        <f>G214*'Forecast inputs Tab10.1.5.1'!V9</f>
        <v>0</v>
      </c>
      <c r="I214" s="28">
        <f t="shared" si="57"/>
        <v>0</v>
      </c>
      <c r="J214" s="28">
        <f>I214*'Forecast inputs Tab10.1.5.1'!W9</f>
        <v>0</v>
      </c>
      <c r="K214" s="28">
        <f t="shared" si="58"/>
        <v>0</v>
      </c>
      <c r="L214" s="28">
        <f t="shared" si="55"/>
        <v>0</v>
      </c>
      <c r="M214" s="28">
        <f>L214*'Forecast inputs Tab10.1.5.1'!Z9</f>
        <v>0</v>
      </c>
      <c r="N214" s="19">
        <f t="shared" si="59"/>
        <v>2766.0380307738556</v>
      </c>
      <c r="O214" s="19">
        <f>N214*'Forecast inputs Tab10.1.5.1'!R9</f>
        <v>1580.602644001166</v>
      </c>
      <c r="P214" s="19">
        <f>N214*'Forecast inputs Tab10.1.5.1'!S9</f>
        <v>829.71653469694832</v>
      </c>
      <c r="Q214" s="19">
        <f>P214*'Forecast inputs Tab10.1.5.1'!R9</f>
        <v>474.12657885494662</v>
      </c>
    </row>
    <row r="215" spans="1:17" x14ac:dyDescent="0.35">
      <c r="A215" s="10">
        <f>D215+F215+E215+'Forecast inputs Tab10.1.5.1'!AA10</f>
        <v>0.24</v>
      </c>
      <c r="C215" s="18">
        <v>6</v>
      </c>
      <c r="D215" s="17">
        <f>$G$204*'Forecast inputs Tab10.1.5.1'!T10</f>
        <v>0</v>
      </c>
      <c r="E215" s="17">
        <f>$G$205*'Forecast inputs Tab10.1.5.1'!U10</f>
        <v>0</v>
      </c>
      <c r="F215" s="17">
        <f>$F$206*'Forecast inputs Tab10.1.5.1'!Y10</f>
        <v>0</v>
      </c>
      <c r="G215" s="28">
        <f t="shared" si="56"/>
        <v>0</v>
      </c>
      <c r="H215" s="28">
        <f>G215*'Forecast inputs Tab10.1.5.1'!V10</f>
        <v>0</v>
      </c>
      <c r="I215" s="28">
        <f t="shared" si="57"/>
        <v>0</v>
      </c>
      <c r="J215" s="28">
        <f>I215*'Forecast inputs Tab10.1.5.1'!W10</f>
        <v>0</v>
      </c>
      <c r="K215" s="28">
        <f t="shared" si="58"/>
        <v>0</v>
      </c>
      <c r="L215" s="28">
        <f t="shared" si="55"/>
        <v>0</v>
      </c>
      <c r="M215" s="28">
        <f>L215*'Forecast inputs Tab10.1.5.1'!Z10</f>
        <v>0</v>
      </c>
      <c r="N215" s="19">
        <f t="shared" si="59"/>
        <v>2175.8425797763798</v>
      </c>
      <c r="O215" s="19">
        <f>N215*'Forecast inputs Tab10.1.5.1'!R10</f>
        <v>1758.8227667790186</v>
      </c>
      <c r="P215" s="19">
        <f>N215*'Forecast inputs Tab10.1.5.1'!S10</f>
        <v>1261.7685658968885</v>
      </c>
      <c r="Q215" s="19">
        <f>P215*'Forecast inputs Tab10.1.5.1'!R10</f>
        <v>1019.9392643256567</v>
      </c>
    </row>
    <row r="216" spans="1:17" x14ac:dyDescent="0.35">
      <c r="A216" s="10">
        <f>D216+F216+E216+'Forecast inputs Tab10.1.5.1'!AA11</f>
        <v>0.24</v>
      </c>
      <c r="C216" s="18">
        <v>7</v>
      </c>
      <c r="D216" s="17">
        <f>$G$204*'Forecast inputs Tab10.1.5.1'!T11</f>
        <v>0</v>
      </c>
      <c r="E216" s="17">
        <f>$G$205*'Forecast inputs Tab10.1.5.1'!U11</f>
        <v>0</v>
      </c>
      <c r="F216" s="17">
        <f>$F$206*'Forecast inputs Tab10.1.5.1'!Y11</f>
        <v>0</v>
      </c>
      <c r="G216" s="28">
        <f t="shared" si="56"/>
        <v>0</v>
      </c>
      <c r="H216" s="28">
        <f>G216*'Forecast inputs Tab10.1.5.1'!V11</f>
        <v>0</v>
      </c>
      <c r="I216" s="28">
        <f t="shared" si="57"/>
        <v>0</v>
      </c>
      <c r="J216" s="28">
        <f>I216*'Forecast inputs Tab10.1.5.1'!W11</f>
        <v>0</v>
      </c>
      <c r="K216" s="28">
        <f t="shared" si="58"/>
        <v>0</v>
      </c>
      <c r="L216" s="28">
        <f t="shared" si="55"/>
        <v>0</v>
      </c>
      <c r="M216" s="28">
        <f>L216*'Forecast inputs Tab10.1.5.1'!Z11</f>
        <v>0</v>
      </c>
      <c r="N216" s="19">
        <f t="shared" si="59"/>
        <v>1711.5783945470255</v>
      </c>
      <c r="O216" s="19">
        <f>N216*'Forecast inputs Tab10.1.5.1'!R11</f>
        <v>1837.0370908673224</v>
      </c>
      <c r="P216" s="19">
        <f>N216*'Forecast inputs Tab10.1.5.1'!S11</f>
        <v>1364.8246995451725</v>
      </c>
      <c r="Q216" s="19">
        <f>P216*'Forecast inputs Tab10.1.5.1'!R11</f>
        <v>1464.8663500218336</v>
      </c>
    </row>
    <row r="217" spans="1:17" x14ac:dyDescent="0.35">
      <c r="A217" s="10">
        <f>D217+F217+E217+'Forecast inputs Tab10.1.5.1'!AA12</f>
        <v>0.24</v>
      </c>
      <c r="C217" s="18">
        <v>8</v>
      </c>
      <c r="D217" s="17">
        <f>$G$204*'Forecast inputs Tab10.1.5.1'!T12</f>
        <v>0</v>
      </c>
      <c r="E217" s="17">
        <f>$G$205*'Forecast inputs Tab10.1.5.1'!U12</f>
        <v>0</v>
      </c>
      <c r="F217" s="17">
        <f>$F$206*'Forecast inputs Tab10.1.5.1'!Y12</f>
        <v>0</v>
      </c>
      <c r="G217" s="28">
        <f t="shared" si="56"/>
        <v>0</v>
      </c>
      <c r="H217" s="28">
        <f>G217*'Forecast inputs Tab10.1.5.1'!V12</f>
        <v>0</v>
      </c>
      <c r="I217" s="28">
        <f t="shared" si="57"/>
        <v>0</v>
      </c>
      <c r="J217" s="28">
        <f>I217*'Forecast inputs Tab10.1.5.1'!W12</f>
        <v>0</v>
      </c>
      <c r="K217" s="28">
        <f t="shared" si="58"/>
        <v>0</v>
      </c>
      <c r="L217" s="28">
        <f t="shared" si="55"/>
        <v>0</v>
      </c>
      <c r="M217" s="28">
        <f>L217*'Forecast inputs Tab10.1.5.1'!Z12</f>
        <v>0</v>
      </c>
      <c r="N217" s="19">
        <f t="shared" si="59"/>
        <v>1346.3752515502522</v>
      </c>
      <c r="O217" s="19">
        <f>N217*'Forecast inputs Tab10.1.5.1'!R12</f>
        <v>1829.7508943618236</v>
      </c>
      <c r="P217" s="19">
        <f>N217*'Forecast inputs Tab10.1.5.1'!S12</f>
        <v>1230.1072058099853</v>
      </c>
      <c r="Q217" s="19">
        <f>P217*'Forecast inputs Tab10.1.5.1'!R12</f>
        <v>1671.740294839886</v>
      </c>
    </row>
    <row r="218" spans="1:17" x14ac:dyDescent="0.35">
      <c r="A218" s="10">
        <f>D218+F218+E218+'Forecast inputs Tab10.1.5.1'!AA13</f>
        <v>0.24</v>
      </c>
      <c r="C218" s="18">
        <v>9</v>
      </c>
      <c r="D218" s="17">
        <f>$G$204*'Forecast inputs Tab10.1.5.1'!T13</f>
        <v>0</v>
      </c>
      <c r="E218" s="17">
        <f>$G$205*'Forecast inputs Tab10.1.5.1'!U13</f>
        <v>0</v>
      </c>
      <c r="F218" s="17">
        <f>$F$206*'Forecast inputs Tab10.1.5.1'!Y13</f>
        <v>0</v>
      </c>
      <c r="G218" s="28">
        <f t="shared" si="56"/>
        <v>0</v>
      </c>
      <c r="H218" s="28">
        <f>G218*'Forecast inputs Tab10.1.5.1'!V13</f>
        <v>0</v>
      </c>
      <c r="I218" s="28">
        <f t="shared" si="57"/>
        <v>0</v>
      </c>
      <c r="J218" s="28">
        <f>I218*'Forecast inputs Tab10.1.5.1'!W13</f>
        <v>0</v>
      </c>
      <c r="K218" s="28">
        <f t="shared" si="58"/>
        <v>0</v>
      </c>
      <c r="L218" s="28">
        <f t="shared" si="55"/>
        <v>0</v>
      </c>
      <c r="M218" s="28">
        <f>L218*'Forecast inputs Tab10.1.5.1'!Z13</f>
        <v>0</v>
      </c>
      <c r="N218" s="19">
        <f t="shared" si="59"/>
        <v>1058.8198146363222</v>
      </c>
      <c r="O218" s="19">
        <f>N218*'Forecast inputs Tab10.1.5.1'!R13</f>
        <v>1756.2961911317068</v>
      </c>
      <c r="P218" s="19">
        <f>N218*'Forecast inputs Tab10.1.5.1'!S13</f>
        <v>1021.171015454267</v>
      </c>
      <c r="Q218" s="19">
        <f>P218*'Forecast inputs Tab10.1.5.1'!R13</f>
        <v>1693.8469984644564</v>
      </c>
    </row>
    <row r="219" spans="1:17" x14ac:dyDescent="0.35">
      <c r="A219" s="10">
        <f>D219+F219+E219+'Forecast inputs Tab10.1.5.1'!AA14</f>
        <v>0.24</v>
      </c>
      <c r="C219" s="18">
        <v>10</v>
      </c>
      <c r="D219" s="17">
        <f>$G$204*'Forecast inputs Tab10.1.5.1'!T14</f>
        <v>0</v>
      </c>
      <c r="E219" s="17">
        <f>$G$205*'Forecast inputs Tab10.1.5.1'!U14</f>
        <v>0</v>
      </c>
      <c r="F219" s="17">
        <f>$F$206*'Forecast inputs Tab10.1.5.1'!Y14</f>
        <v>0</v>
      </c>
      <c r="G219" s="28">
        <f t="shared" si="56"/>
        <v>0</v>
      </c>
      <c r="H219" s="28">
        <f>G219*'Forecast inputs Tab10.1.5.1'!V14</f>
        <v>0</v>
      </c>
      <c r="I219" s="28">
        <f t="shared" si="57"/>
        <v>0</v>
      </c>
      <c r="J219" s="28">
        <f>I219*'Forecast inputs Tab10.1.5.1'!W14</f>
        <v>0</v>
      </c>
      <c r="K219" s="28">
        <f t="shared" si="58"/>
        <v>0</v>
      </c>
      <c r="L219" s="28">
        <f t="shared" si="55"/>
        <v>0</v>
      </c>
      <c r="M219" s="28">
        <f>L219*'Forecast inputs Tab10.1.5.1'!Z14</f>
        <v>0</v>
      </c>
      <c r="N219" s="19">
        <f t="shared" si="59"/>
        <v>830.99297865200674</v>
      </c>
      <c r="O219" s="19">
        <f>N219*'Forecast inputs Tab10.1.5.1'!R14</f>
        <v>1634.0313535021601</v>
      </c>
      <c r="P219" s="19">
        <f>N219*'Forecast inputs Tab10.1.5.1'!S14</f>
        <v>818.53881813161649</v>
      </c>
      <c r="Q219" s="19">
        <f>P219*'Forecast inputs Tab10.1.5.1'!R14</f>
        <v>1609.5419904212854</v>
      </c>
    </row>
    <row r="220" spans="1:17" x14ac:dyDescent="0.35">
      <c r="A220" s="10">
        <f>D220+F220+E220+'Forecast inputs Tab10.1.5.1'!AA15</f>
        <v>0.24</v>
      </c>
      <c r="C220" s="18">
        <v>11</v>
      </c>
      <c r="D220" s="17">
        <f>$G$204*'Forecast inputs Tab10.1.5.1'!T15</f>
        <v>0</v>
      </c>
      <c r="E220" s="17">
        <f>$G$205*'Forecast inputs Tab10.1.5.1'!U15</f>
        <v>0</v>
      </c>
      <c r="F220" s="17">
        <f>$F$206*'Forecast inputs Tab10.1.5.1'!Y15</f>
        <v>0</v>
      </c>
      <c r="G220" s="28">
        <f t="shared" si="56"/>
        <v>0</v>
      </c>
      <c r="H220" s="28">
        <f>G220*'Forecast inputs Tab10.1.5.1'!V15</f>
        <v>0</v>
      </c>
      <c r="I220" s="28">
        <f t="shared" si="57"/>
        <v>0</v>
      </c>
      <c r="J220" s="28">
        <f>I220*'Forecast inputs Tab10.1.5.1'!W15</f>
        <v>0</v>
      </c>
      <c r="K220" s="28">
        <f t="shared" si="58"/>
        <v>0</v>
      </c>
      <c r="L220" s="28">
        <f t="shared" si="55"/>
        <v>0</v>
      </c>
      <c r="M220" s="28">
        <f>L220*'Forecast inputs Tab10.1.5.1'!Z15</f>
        <v>0</v>
      </c>
      <c r="N220" s="19">
        <f t="shared" si="59"/>
        <v>314.22942429885791</v>
      </c>
      <c r="O220" s="19">
        <f>N220*'Forecast inputs Tab10.1.5.1'!R15</f>
        <v>715.40298800696678</v>
      </c>
      <c r="P220" s="19">
        <f>N220*'Forecast inputs Tab10.1.5.1'!S15</f>
        <v>312.13289602531182</v>
      </c>
      <c r="Q220" s="19">
        <f>P220*'Forecast inputs Tab10.1.5.1'!R15</f>
        <v>710.62984305186717</v>
      </c>
    </row>
    <row r="221" spans="1:17" x14ac:dyDescent="0.35">
      <c r="A221" s="10">
        <f>D221+F221+E221+'Forecast inputs Tab10.1.5.1'!AA16</f>
        <v>0.24</v>
      </c>
      <c r="C221" s="18">
        <v>12</v>
      </c>
      <c r="D221" s="17">
        <f>$G$204*'Forecast inputs Tab10.1.5.1'!T16</f>
        <v>0</v>
      </c>
      <c r="E221" s="17">
        <f>$G$205*'Forecast inputs Tab10.1.5.1'!U16</f>
        <v>0</v>
      </c>
      <c r="F221" s="17">
        <f>$F$206*'Forecast inputs Tab10.1.5.1'!Y16</f>
        <v>0</v>
      </c>
      <c r="G221" s="28">
        <f t="shared" si="56"/>
        <v>0</v>
      </c>
      <c r="H221" s="28">
        <f>G221*'Forecast inputs Tab10.1.5.1'!V16</f>
        <v>0</v>
      </c>
      <c r="I221" s="28">
        <f t="shared" si="57"/>
        <v>0</v>
      </c>
      <c r="J221" s="28">
        <f>I221*'Forecast inputs Tab10.1.5.1'!W16</f>
        <v>0</v>
      </c>
      <c r="K221" s="28">
        <f t="shared" si="58"/>
        <v>0</v>
      </c>
      <c r="L221" s="28">
        <f t="shared" si="55"/>
        <v>0</v>
      </c>
      <c r="M221" s="28">
        <f>L221*'Forecast inputs Tab10.1.5.1'!Z16</f>
        <v>0</v>
      </c>
      <c r="N221" s="19">
        <f t="shared" si="59"/>
        <v>959.79304801415412</v>
      </c>
      <c r="O221" s="19">
        <f>N221*'Forecast inputs Tab10.1.5.1'!R16</f>
        <v>2481.4009566833934</v>
      </c>
      <c r="P221" s="19">
        <f>N221*'Forecast inputs Tab10.1.5.1'!S16</f>
        <v>956.74885554748005</v>
      </c>
      <c r="Q221" s="19">
        <f>P221*'Forecast inputs Tab10.1.5.1'!R16</f>
        <v>2473.5306536896774</v>
      </c>
    </row>
    <row r="222" spans="1:17" x14ac:dyDescent="0.35">
      <c r="A222" s="10">
        <f>D222+F222+E222+'Forecast inputs Tab10.1.5.1'!AA17</f>
        <v>0.24</v>
      </c>
      <c r="C222" s="18">
        <v>13</v>
      </c>
      <c r="D222" s="17">
        <f>$G$204*'Forecast inputs Tab10.1.5.1'!T17</f>
        <v>0</v>
      </c>
      <c r="E222" s="17">
        <f>$G$205*'Forecast inputs Tab10.1.5.1'!U17</f>
        <v>0</v>
      </c>
      <c r="F222" s="17">
        <f>$F$206*'Forecast inputs Tab10.1.5.1'!Y17</f>
        <v>0</v>
      </c>
      <c r="G222" s="28">
        <f t="shared" si="56"/>
        <v>0</v>
      </c>
      <c r="H222" s="28">
        <f>G222*'Forecast inputs Tab10.1.5.1'!V17</f>
        <v>0</v>
      </c>
      <c r="I222" s="28">
        <f t="shared" si="57"/>
        <v>0</v>
      </c>
      <c r="J222" s="28">
        <f>I222*'Forecast inputs Tab10.1.5.1'!W17</f>
        <v>0</v>
      </c>
      <c r="K222" s="28">
        <f t="shared" si="58"/>
        <v>0</v>
      </c>
      <c r="L222" s="28">
        <f t="shared" si="55"/>
        <v>0</v>
      </c>
      <c r="M222" s="28">
        <f>L222*'Forecast inputs Tab10.1.5.1'!Z17</f>
        <v>0</v>
      </c>
      <c r="N222" s="19">
        <f t="shared" si="59"/>
        <v>180.75411110205502</v>
      </c>
      <c r="O222" s="19">
        <f>N222*'Forecast inputs Tab10.1.5.1'!R17</f>
        <v>522.16066861050558</v>
      </c>
      <c r="P222" s="19">
        <f>N222*'Forecast inputs Tab10.1.5.1'!S17</f>
        <v>180.46190512694201</v>
      </c>
      <c r="Q222" s="19">
        <f>P222*'Forecast inputs Tab10.1.5.1'!R17</f>
        <v>521.31654691165886</v>
      </c>
    </row>
    <row r="223" spans="1:17" x14ac:dyDescent="0.35">
      <c r="A223" s="10">
        <f>D223+F223+E223+'Forecast inputs Tab10.1.5.1'!AA18</f>
        <v>0.24</v>
      </c>
      <c r="C223" s="18">
        <v>14</v>
      </c>
      <c r="D223" s="17">
        <f>$G$204*'Forecast inputs Tab10.1.5.1'!T18</f>
        <v>0</v>
      </c>
      <c r="E223" s="17">
        <f>$G$205*'Forecast inputs Tab10.1.5.1'!U18</f>
        <v>0</v>
      </c>
      <c r="F223" s="17">
        <f>$F$206*'Forecast inputs Tab10.1.5.1'!Y18</f>
        <v>0</v>
      </c>
      <c r="G223" s="28">
        <f t="shared" si="56"/>
        <v>0</v>
      </c>
      <c r="H223" s="28">
        <f>G223*'Forecast inputs Tab10.1.5.1'!V18</f>
        <v>0</v>
      </c>
      <c r="I223" s="28">
        <f t="shared" si="57"/>
        <v>0</v>
      </c>
      <c r="J223" s="28">
        <f>I223*'Forecast inputs Tab10.1.5.1'!W18</f>
        <v>0</v>
      </c>
      <c r="K223" s="28">
        <f t="shared" si="58"/>
        <v>0</v>
      </c>
      <c r="L223" s="28">
        <f t="shared" si="55"/>
        <v>0</v>
      </c>
      <c r="M223" s="28">
        <f>L223*'Forecast inputs Tab10.1.5.1'!Z18</f>
        <v>0</v>
      </c>
      <c r="N223" s="19">
        <f t="shared" si="59"/>
        <v>681.98137732813518</v>
      </c>
      <c r="O223" s="19">
        <f>N223*'Forecast inputs Tab10.1.5.1'!R18</f>
        <v>2171.5719215020213</v>
      </c>
      <c r="P223" s="19">
        <f>N223*'Forecast inputs Tab10.1.5.1'!S18</f>
        <v>681.37954275369054</v>
      </c>
      <c r="Q223" s="19">
        <f>P223*'Forecast inputs Tab10.1.5.1'!R18</f>
        <v>2169.6555538317293</v>
      </c>
    </row>
    <row r="224" spans="1:17" x14ac:dyDescent="0.35">
      <c r="A224" s="10">
        <f>D224+F224+E224+'Forecast inputs Tab10.1.5.1'!AA19</f>
        <v>0.24</v>
      </c>
      <c r="C224" s="18">
        <v>15</v>
      </c>
      <c r="D224" s="17">
        <f>$G$204*'Forecast inputs Tab10.1.5.1'!T19</f>
        <v>0</v>
      </c>
      <c r="E224" s="17">
        <f>$G$205*'Forecast inputs Tab10.1.5.1'!U19</f>
        <v>0</v>
      </c>
      <c r="F224" s="17">
        <f>$F$206*'Forecast inputs Tab10.1.5.1'!Y19</f>
        <v>0</v>
      </c>
      <c r="G224" s="28">
        <f t="shared" si="56"/>
        <v>0</v>
      </c>
      <c r="H224" s="28">
        <f>G224*'Forecast inputs Tab10.1.5.1'!V19</f>
        <v>0</v>
      </c>
      <c r="I224" s="28">
        <f t="shared" si="57"/>
        <v>0</v>
      </c>
      <c r="J224" s="28">
        <f>I224*'Forecast inputs Tab10.1.5.1'!W19</f>
        <v>0</v>
      </c>
      <c r="K224" s="28">
        <f t="shared" si="58"/>
        <v>0</v>
      </c>
      <c r="L224" s="28">
        <f t="shared" si="55"/>
        <v>0</v>
      </c>
      <c r="M224" s="28">
        <f>L224*'Forecast inputs Tab10.1.5.1'!Z19</f>
        <v>0</v>
      </c>
      <c r="N224" s="19">
        <f t="shared" si="59"/>
        <v>336.00776415382239</v>
      </c>
      <c r="O224" s="19">
        <f>N224*'Forecast inputs Tab10.1.5.1'!R19</f>
        <v>1165.7722175764036</v>
      </c>
      <c r="P224" s="19">
        <f>N224*'Forecast inputs Tab10.1.5.1'!S19</f>
        <v>335.83537698911937</v>
      </c>
      <c r="Q224" s="19">
        <f>P224*'Forecast inputs Tab10.1.5.1'!R19</f>
        <v>1165.1741237562098</v>
      </c>
    </row>
    <row r="225" spans="1:17" x14ac:dyDescent="0.35">
      <c r="A225" s="10">
        <f>D225+F225+E225+'Forecast inputs Tab10.1.5.1'!AA20</f>
        <v>0.24</v>
      </c>
      <c r="C225" s="23" t="s">
        <v>1435</v>
      </c>
      <c r="D225" s="17">
        <f>$G$204*'Forecast inputs Tab10.1.5.1'!T20</f>
        <v>0</v>
      </c>
      <c r="E225" s="17">
        <f>$G$205*'Forecast inputs Tab10.1.5.1'!U20</f>
        <v>0</v>
      </c>
      <c r="F225" s="17">
        <f>$F$206*'Forecast inputs Tab10.1.5.1'!Y20</f>
        <v>0</v>
      </c>
      <c r="G225" s="28">
        <f>N225*(D225/A225)*(1-EXP(-A225))</f>
        <v>0</v>
      </c>
      <c r="H225" s="28">
        <f>G225*'Forecast inputs Tab10.1.5.1'!V20</f>
        <v>0</v>
      </c>
      <c r="I225" s="28">
        <f t="shared" si="57"/>
        <v>0</v>
      </c>
      <c r="J225" s="28">
        <f>I225*'Forecast inputs Tab10.1.5.1'!W20</f>
        <v>0</v>
      </c>
      <c r="K225" s="28">
        <f t="shared" si="58"/>
        <v>0</v>
      </c>
      <c r="L225" s="30">
        <f t="shared" si="55"/>
        <v>0</v>
      </c>
      <c r="M225" s="28">
        <f>L225*'Forecast inputs Tab10.1.5.1'!Z20</f>
        <v>0</v>
      </c>
      <c r="N225" s="19">
        <f>N199*EXP(-A199)+N200*EXP(-A200)</f>
        <v>344.38788323395244</v>
      </c>
      <c r="O225" s="19">
        <f>N225*'Forecast inputs Tab10.1.5.1'!R20</f>
        <v>1419.2929870593227</v>
      </c>
      <c r="P225" s="19">
        <f>N225*'Forecast inputs Tab10.1.5.1'!S20</f>
        <v>344.27931405277673</v>
      </c>
      <c r="Q225" s="19">
        <f>P225*'Forecast inputs Tab10.1.5.1'!R20</f>
        <v>1418.8455512320038</v>
      </c>
    </row>
    <row r="226" spans="1:17" x14ac:dyDescent="0.35">
      <c r="A226" t="s">
        <v>1445</v>
      </c>
      <c r="C226" s="31" t="s">
        <v>1444</v>
      </c>
      <c r="D226" s="133">
        <f>AVERAGE(D213:D223)</f>
        <v>0</v>
      </c>
      <c r="E226" s="133">
        <f>AVERAGE(E213:E223)</f>
        <v>0</v>
      </c>
      <c r="F226" s="133">
        <f>AVERAGE(F213:F224)</f>
        <v>0</v>
      </c>
      <c r="G226" s="32">
        <f>SUM(G209:G225)</f>
        <v>0</v>
      </c>
      <c r="H226" s="32">
        <f t="shared" ref="H226" si="60">SUM(H209:H225)</f>
        <v>0</v>
      </c>
      <c r="I226" s="32">
        <f>SUM(I209:I225)</f>
        <v>0</v>
      </c>
      <c r="J226" s="32">
        <f t="shared" ref="J226:Q226" si="61">SUM(J209:J225)</f>
        <v>0</v>
      </c>
      <c r="K226" s="32">
        <f t="shared" si="61"/>
        <v>0</v>
      </c>
      <c r="L226" s="32">
        <f t="shared" si="61"/>
        <v>0</v>
      </c>
      <c r="M226" s="32">
        <f t="shared" si="61"/>
        <v>0</v>
      </c>
      <c r="N226" s="32">
        <f t="shared" si="61"/>
        <v>42783.509249027709</v>
      </c>
      <c r="O226" s="32">
        <f t="shared" si="61"/>
        <v>21862.971698195091</v>
      </c>
      <c r="P226" s="32">
        <f t="shared" si="61"/>
        <v>9669.6690927732252</v>
      </c>
      <c r="Q226" s="32">
        <f t="shared" si="61"/>
        <v>16516.266786892258</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1.6533719736629702</v>
      </c>
      <c r="H29" s="24" t="s">
        <v>1598</v>
      </c>
      <c r="I29" s="25">
        <f>G29*I3</f>
        <v>0.12653491046223486</v>
      </c>
      <c r="J29" s="15" t="s">
        <v>1516</v>
      </c>
      <c r="K29" s="56">
        <f>I29+I31+I30</f>
        <v>0.18150018113002009</v>
      </c>
      <c r="M29" s="54" t="s">
        <v>1663</v>
      </c>
      <c r="N29" s="55">
        <f>N3</f>
        <v>6.353358664540798E-2</v>
      </c>
    </row>
    <row r="30" spans="1:18" ht="12" customHeight="1" x14ac:dyDescent="0.35">
      <c r="D30" s="24" t="s">
        <v>1600</v>
      </c>
      <c r="E30" s="24"/>
      <c r="F30" s="24"/>
      <c r="G30" s="18">
        <f>G29</f>
        <v>1.6533719736629702</v>
      </c>
      <c r="H30" s="24" t="s">
        <v>1598</v>
      </c>
      <c r="I30" s="25">
        <f>G30*I4</f>
        <v>6.2245523505314879E-3</v>
      </c>
      <c r="J30" s="24"/>
      <c r="K30" s="24"/>
      <c r="N30" s="56">
        <f>AVERAGE('Forecast inputs Tab10.1.5.1'!$Y$8:$Y$19)</f>
        <v>2.0644703319319928E-2</v>
      </c>
      <c r="O30" s="25">
        <f>N30*F31</f>
        <v>4.8740718317253753E-2</v>
      </c>
    </row>
    <row r="31" spans="1:18" ht="12" customHeight="1" x14ac:dyDescent="0.35">
      <c r="D31" s="24" t="s">
        <v>1438</v>
      </c>
      <c r="E31" s="24"/>
      <c r="F31" s="141">
        <f>IF(I31/N29=F5,1,I31/N4)</f>
        <v>2.3609309159527005</v>
      </c>
      <c r="G31" s="18">
        <f>G30</f>
        <v>1.6533719736629702</v>
      </c>
      <c r="H31" s="24" t="s">
        <v>1598</v>
      </c>
      <c r="I31" s="25">
        <f>I5*G31</f>
        <v>4.8740718317253753E-2</v>
      </c>
      <c r="J31" s="24"/>
      <c r="K31" s="24"/>
      <c r="N31" s="79">
        <v>0.46400000000000002</v>
      </c>
      <c r="R31">
        <f>I5*G31</f>
        <v>4.8740718317253753E-2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0.24043217048634438</v>
      </c>
      <c r="C35" s="18">
        <v>1</v>
      </c>
      <c r="D35" s="17">
        <f>$G$29*'Forecast inputs Tab10.1.5.1'!T5</f>
        <v>1.6154381322994029E-5</v>
      </c>
      <c r="E35" s="17">
        <f>$G$30*'Forecast inputs Tab10.1.5.1'!U5</f>
        <v>2.7699715832440544E-5</v>
      </c>
      <c r="F35" s="17">
        <f>$F$31*'Forecast inputs Tab10.1.5.1'!Y5</f>
        <v>3.8831638918895042E-4</v>
      </c>
      <c r="G35" s="28">
        <f t="shared" ref="G35:G50" si="7">N35*(D35/A35)*(1-EXP(-A35))</f>
        <v>0.1037307595136544</v>
      </c>
      <c r="H35" s="28">
        <f>G35*'Forecast inputs Tab10.1.5.1'!V5</f>
        <v>1.2317513290454373E-2</v>
      </c>
      <c r="I35" s="28">
        <f t="shared" ref="I35:I50" si="8">N35*(E35/A35)*(1-EXP(-A35))</f>
        <v>0.17786583739493655</v>
      </c>
      <c r="J35" s="28">
        <f>I35*'Forecast inputs Tab10.1.5.1'!W5</f>
        <v>2.112112142124415E-2</v>
      </c>
      <c r="K35" s="28">
        <f t="shared" ref="K35:K50" si="9">H35+J35</f>
        <v>3.3438634711698521E-2</v>
      </c>
      <c r="L35" s="28">
        <f t="shared" si="6"/>
        <v>2.493463115472883</v>
      </c>
      <c r="M35" s="28">
        <f>L35*'Forecast inputs Tab10.1.5.1'!Z5</f>
        <v>0.19960745735876989</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0.24385614957861268</v>
      </c>
      <c r="C36" s="18">
        <v>2</v>
      </c>
      <c r="D36" s="17">
        <f>$G$29*'Forecast inputs Tab10.1.5.1'!T6</f>
        <v>5.3952349552043261E-4</v>
      </c>
      <c r="E36" s="17">
        <f>$G$30*'Forecast inputs Tab10.1.5.1'!U6</f>
        <v>9.1701289894803399E-4</v>
      </c>
      <c r="F36" s="17">
        <f>$F$31*'Forecast inputs Tab10.1.5.1'!Y6</f>
        <v>2.399613184144213E-3</v>
      </c>
      <c r="G36" s="28">
        <f t="shared" si="7"/>
        <v>2.7200068585953758</v>
      </c>
      <c r="H36" s="28">
        <f>G36*'Forecast inputs Tab10.1.5.1'!V6</f>
        <v>0.64757674346678007</v>
      </c>
      <c r="I36" s="28">
        <f t="shared" si="8"/>
        <v>4.6231190954029886</v>
      </c>
      <c r="J36" s="28">
        <f>I36*'Forecast inputs Tab10.1.5.1'!W6</f>
        <v>1.1014640124622757</v>
      </c>
      <c r="K36" s="28">
        <f t="shared" si="9"/>
        <v>1.7490407559290557</v>
      </c>
      <c r="L36" s="28">
        <f t="shared" si="6"/>
        <v>12.097646113728816</v>
      </c>
      <c r="M36" s="28">
        <f>L36*'Forecast inputs Tab10.1.5.1'!Z6</f>
        <v>2.331470456683931</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0.25961869297093454</v>
      </c>
      <c r="C37" s="18">
        <v>3</v>
      </c>
      <c r="D37" s="17">
        <f>$G$29*'Forecast inputs Tab10.1.5.1'!T7</f>
        <v>4.5366210853950133E-3</v>
      </c>
      <c r="E37" s="17">
        <f>$G$30*'Forecast inputs Tab10.1.5.1'!U7</f>
        <v>7.1532488609055353E-3</v>
      </c>
      <c r="F37" s="17">
        <f>$F$31*'Forecast inputs Tab10.1.5.1'!Y7</f>
        <v>7.9288230246339908E-3</v>
      </c>
      <c r="G37" s="28">
        <f t="shared" si="7"/>
        <v>17.815093297087383</v>
      </c>
      <c r="H37" s="28">
        <f>G37*'Forecast inputs Tab10.1.5.1'!V7</f>
        <v>6.8639871914548038</v>
      </c>
      <c r="I37" s="28">
        <f t="shared" si="8"/>
        <v>28.090465003695602</v>
      </c>
      <c r="J37" s="28">
        <f>I37*'Forecast inputs Tab10.1.5.1'!W7</f>
        <v>10.865732159329466</v>
      </c>
      <c r="K37" s="28">
        <f t="shared" si="9"/>
        <v>17.729719350784272</v>
      </c>
      <c r="L37" s="28">
        <f t="shared" si="6"/>
        <v>31.136107526081815</v>
      </c>
      <c r="M37" s="28">
        <f>L37*'Forecast inputs Tab10.1.5.1'!Z7</f>
        <v>10.72062886284286</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0.29911603997302616</v>
      </c>
      <c r="C38" s="18">
        <v>4</v>
      </c>
      <c r="D38" s="17">
        <f>$G$29*'Forecast inputs Tab10.1.5.1'!T8</f>
        <v>1.9861982529651778E-2</v>
      </c>
      <c r="E38" s="17">
        <f>$G$30*'Forecast inputs Tab10.1.5.1'!U8</f>
        <v>2.1310498657945737E-2</v>
      </c>
      <c r="F38" s="17">
        <f>$F$31*'Forecast inputs Tab10.1.5.1'!Y8</f>
        <v>1.7943558785428672E-2</v>
      </c>
      <c r="G38" s="28">
        <f t="shared" si="7"/>
        <v>28.943414729844104</v>
      </c>
      <c r="H38" s="28">
        <f>G38*'Forecast inputs Tab10.1.5.1'!V8</f>
        <v>16.567773815061507</v>
      </c>
      <c r="I38" s="28">
        <f t="shared" si="8"/>
        <v>31.054231360635654</v>
      </c>
      <c r="J38" s="28">
        <f>I38*'Forecast inputs Tab10.1.5.1'!W8</f>
        <v>17.458412752265332</v>
      </c>
      <c r="K38" s="28">
        <f t="shared" si="9"/>
        <v>34.026186567326839</v>
      </c>
      <c r="L38" s="28">
        <f t="shared" si="6"/>
        <v>26.147836092427831</v>
      </c>
      <c r="M38" s="28">
        <f>L38*'Forecast inputs Tab10.1.5.1'!Z8</f>
        <v>13.971939328972258</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0.35764448873148802</v>
      </c>
      <c r="C39" s="18">
        <v>5</v>
      </c>
      <c r="D39" s="17">
        <f>$G$29*'Forecast inputs Tab10.1.5.1'!T9</f>
        <v>6.0521910621338222E-2</v>
      </c>
      <c r="E39" s="17">
        <f>$G$30*'Forecast inputs Tab10.1.5.1'!U9</f>
        <v>2.6690097327248922E-2</v>
      </c>
      <c r="F39" s="17">
        <f>$F$31*'Forecast inputs Tab10.1.5.1'!Y9</f>
        <v>3.0432480782900909E-2</v>
      </c>
      <c r="G39" s="28">
        <f t="shared" si="7"/>
        <v>262.0327557494835</v>
      </c>
      <c r="H39" s="28">
        <f>G39*'Forecast inputs Tab10.1.5.1'!V9</f>
        <v>207.2464550691148</v>
      </c>
      <c r="I39" s="28">
        <f t="shared" si="8"/>
        <v>115.55616275298478</v>
      </c>
      <c r="J39" s="28">
        <f>I39*'Forecast inputs Tab10.1.5.1'!W9</f>
        <v>87.056040092549878</v>
      </c>
      <c r="K39" s="28">
        <f t="shared" si="9"/>
        <v>294.30249516166469</v>
      </c>
      <c r="L39" s="28">
        <f t="shared" si="6"/>
        <v>131.75900631638717</v>
      </c>
      <c r="M39" s="28">
        <f>L39*'Forecast inputs Tab10.1.5.1'!Z9</f>
        <v>99.442870114185837</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0.4115302442533233</v>
      </c>
      <c r="C40" s="18">
        <v>6</v>
      </c>
      <c r="D40" s="17">
        <f>$G$29*'Forecast inputs Tab10.1.5.1'!T10</f>
        <v>0.11309569363485827</v>
      </c>
      <c r="E40" s="17">
        <f>$G$30*'Forecast inputs Tab10.1.5.1'!U10</f>
        <v>1.6614761549711629E-2</v>
      </c>
      <c r="F40" s="17">
        <f>$F$31*'Forecast inputs Tab10.1.5.1'!Y10</f>
        <v>4.1819789068753388E-2</v>
      </c>
      <c r="G40" s="28">
        <f t="shared" si="7"/>
        <v>89.917998418706262</v>
      </c>
      <c r="H40" s="28">
        <f>G40*'Forecast inputs Tab10.1.5.1'!V10</f>
        <v>90.233813486225174</v>
      </c>
      <c r="I40" s="28">
        <f t="shared" si="8"/>
        <v>13.209752332193862</v>
      </c>
      <c r="J40" s="28">
        <f>I40*'Forecast inputs Tab10.1.5.1'!W10</f>
        <v>12.793391952719041</v>
      </c>
      <c r="K40" s="28">
        <f t="shared" si="9"/>
        <v>103.02720543894421</v>
      </c>
      <c r="L40" s="28">
        <f t="shared" si="6"/>
        <v>33.249291873972673</v>
      </c>
      <c r="M40" s="28">
        <f>L40*'Forecast inputs Tab10.1.5.1'!Z10</f>
        <v>33.153234669748763</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0.44006452926119755</v>
      </c>
      <c r="C41" s="18">
        <v>7</v>
      </c>
      <c r="D41" s="17">
        <f>$G$29*'Forecast inputs Tab10.1.5.1'!T11</f>
        <v>0.14359141472317791</v>
      </c>
      <c r="E41" s="17">
        <f>$G$30*'Forecast inputs Tab10.1.5.1'!U11</f>
        <v>6.7371774586141566E-3</v>
      </c>
      <c r="F41" s="17">
        <f>$F$31*'Forecast inputs Tab10.1.5.1'!Y11</f>
        <v>4.9735937079405476E-2</v>
      </c>
      <c r="G41" s="28">
        <f t="shared" si="7"/>
        <v>425.06526744903334</v>
      </c>
      <c r="H41" s="28">
        <f>G41*'Forecast inputs Tab10.1.5.1'!V11</f>
        <v>527.00077661623436</v>
      </c>
      <c r="I41" s="28">
        <f t="shared" si="8"/>
        <v>19.943672425111728</v>
      </c>
      <c r="J41" s="28">
        <f>I41*'Forecast inputs Tab10.1.5.1'!W11</f>
        <v>24.370243663932701</v>
      </c>
      <c r="K41" s="28">
        <f t="shared" si="9"/>
        <v>551.37102028016704</v>
      </c>
      <c r="L41" s="28">
        <f t="shared" si="6"/>
        <v>147.2303858642413</v>
      </c>
      <c r="M41" s="28">
        <f>L41*'Forecast inputs Tab10.1.5.1'!Z11</f>
        <v>184.91105851847658</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0.44914261663669874</v>
      </c>
      <c r="C42" s="18">
        <v>8</v>
      </c>
      <c r="D42" s="17">
        <f>$G$29*'Forecast inputs Tab10.1.5.1'!T12</f>
        <v>0.15303648549301926</v>
      </c>
      <c r="E42" s="17">
        <f>$G$30*'Forecast inputs Tab10.1.5.1'!U12</f>
        <v>2.2455188488803555E-3</v>
      </c>
      <c r="F42" s="17">
        <f>$F$31*'Forecast inputs Tab10.1.5.1'!Y12</f>
        <v>5.3860612294799159E-2</v>
      </c>
      <c r="G42" s="28">
        <f t="shared" si="7"/>
        <v>222.26610472741393</v>
      </c>
      <c r="H42" s="28">
        <f>G42*'Forecast inputs Tab10.1.5.1'!V12</f>
        <v>335.99575347375981</v>
      </c>
      <c r="I42" s="28">
        <f t="shared" si="8"/>
        <v>3.2613316100714393</v>
      </c>
      <c r="J42" s="28">
        <f>I42*'Forecast inputs Tab10.1.5.1'!W12</f>
        <v>4.9127704048021483</v>
      </c>
      <c r="K42" s="28">
        <f t="shared" si="9"/>
        <v>340.90852387856194</v>
      </c>
      <c r="L42" s="28">
        <f t="shared" si="6"/>
        <v>78.225714962230626</v>
      </c>
      <c r="M42" s="28">
        <f>L42*'Forecast inputs Tab10.1.5.1'!Z12</f>
        <v>119.77686797871866</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0.45015997480898828</v>
      </c>
      <c r="C43" s="18">
        <v>9</v>
      </c>
      <c r="D43" s="17">
        <f>$G$29*'Forecast inputs Tab10.1.5.1'!T13</f>
        <v>0.15396181215484611</v>
      </c>
      <c r="E43" s="17">
        <f>$G$30*'Forecast inputs Tab10.1.5.1'!U13</f>
        <v>7.1565204435160745E-4</v>
      </c>
      <c r="F43" s="17">
        <f>$F$31*'Forecast inputs Tab10.1.5.1'!Y13</f>
        <v>5.5482510609790529E-2</v>
      </c>
      <c r="G43" s="28">
        <f t="shared" si="7"/>
        <v>42.154155780008544</v>
      </c>
      <c r="H43" s="28">
        <f>G43*'Forecast inputs Tab10.1.5.1'!V13</f>
        <v>76.123411790541269</v>
      </c>
      <c r="I43" s="28">
        <f t="shared" si="8"/>
        <v>0.19594279477263016</v>
      </c>
      <c r="J43" s="28">
        <f>I43*'Forecast inputs Tab10.1.5.1'!W13</f>
        <v>0.35403488578776077</v>
      </c>
      <c r="K43" s="28">
        <f t="shared" si="9"/>
        <v>76.477446676329023</v>
      </c>
      <c r="L43" s="28">
        <f t="shared" si="6"/>
        <v>15.190899370285633</v>
      </c>
      <c r="M43" s="28">
        <f>L43*'Forecast inputs Tab10.1.5.1'!Z13</f>
        <v>27.690730917125173</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0.44847734851366827</v>
      </c>
      <c r="C44" s="18">
        <v>10</v>
      </c>
      <c r="D44" s="17">
        <f>$G$29*'Forecast inputs Tab10.1.5.1'!T14</f>
        <v>0.15227061200743594</v>
      </c>
      <c r="E44" s="17">
        <f>$G$30*'Forecast inputs Tab10.1.5.1'!U14</f>
        <v>2.3705340827074681E-4</v>
      </c>
      <c r="F44" s="17">
        <f>$F$31*'Forecast inputs Tab10.1.5.1'!Y14</f>
        <v>5.5969683097961631E-2</v>
      </c>
      <c r="G44" s="28">
        <f t="shared" si="7"/>
        <v>61.455318352412071</v>
      </c>
      <c r="H44" s="28">
        <f>G44*'Forecast inputs Tab10.1.5.1'!V14</f>
        <v>129.60001608409121</v>
      </c>
      <c r="I44" s="28">
        <f t="shared" si="8"/>
        <v>9.5673042090956048E-2</v>
      </c>
      <c r="J44" s="28">
        <f>I44*'Forecast inputs Tab10.1.5.1'!W14</f>
        <v>0.20220193889506424</v>
      </c>
      <c r="K44" s="28">
        <f t="shared" si="9"/>
        <v>129.80221802298627</v>
      </c>
      <c r="L44" s="28">
        <f t="shared" si="6"/>
        <v>22.588959534101555</v>
      </c>
      <c r="M44" s="28">
        <f>L44*'Forecast inputs Tab10.1.5.1'!Z14</f>
        <v>48.022772631927857</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0.44591426230348624</v>
      </c>
      <c r="C45" s="18">
        <v>11</v>
      </c>
      <c r="D45" s="17">
        <f>$G$29*'Forecast inputs Tab10.1.5.1'!T15</f>
        <v>0.14977433878578358</v>
      </c>
      <c r="E45" s="17">
        <f>$G$30*'Forecast inputs Tab10.1.5.1'!U15</f>
        <v>8.5009816773827743E-5</v>
      </c>
      <c r="F45" s="17">
        <f>$F$31*'Forecast inputs Tab10.1.5.1'!Y15</f>
        <v>5.6054913700928841E-2</v>
      </c>
      <c r="G45" s="28">
        <f t="shared" si="7"/>
        <v>9.0428768615066684</v>
      </c>
      <c r="H45" s="28">
        <f>G45*'Forecast inputs Tab10.1.5.1'!V15</f>
        <v>21.819966438499897</v>
      </c>
      <c r="I45" s="28">
        <f t="shared" si="8"/>
        <v>5.1326102410938212E-3</v>
      </c>
      <c r="J45" s="28">
        <f>I45*'Forecast inputs Tab10.1.5.1'!W15</f>
        <v>1.2422643394579453E-2</v>
      </c>
      <c r="K45" s="28">
        <f t="shared" si="9"/>
        <v>21.832389081894476</v>
      </c>
      <c r="L45" s="28">
        <f t="shared" si="6"/>
        <v>3.384409413450181</v>
      </c>
      <c r="M45" s="28">
        <f>L45*'Forecast inputs Tab10.1.5.1'!Z15</f>
        <v>8.2349111407128479</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0.44309455139409071</v>
      </c>
      <c r="C46" s="18">
        <v>12</v>
      </c>
      <c r="D46" s="17">
        <f>$G$29*'Forecast inputs Tab10.1.5.1'!T16</f>
        <v>0.14704525444691852</v>
      </c>
      <c r="E46" s="17">
        <f>$G$30*'Forecast inputs Tab10.1.5.1'!U16</f>
        <v>3.3536980028891656E-5</v>
      </c>
      <c r="F46" s="17">
        <f>$F$31*'Forecast inputs Tab10.1.5.1'!Y16</f>
        <v>5.6015759967143308E-2</v>
      </c>
      <c r="G46" s="28">
        <f t="shared" si="7"/>
        <v>28.479404799322616</v>
      </c>
      <c r="H46" s="28">
        <f>G46*'Forecast inputs Tab10.1.5.1'!V16</f>
        <v>77.277482383255247</v>
      </c>
      <c r="I46" s="28">
        <f t="shared" si="8"/>
        <v>6.4953692901010126E-3</v>
      </c>
      <c r="J46" s="28">
        <f>I46*'Forecast inputs Tab10.1.5.1'!W16</f>
        <v>1.7688329203821469E-2</v>
      </c>
      <c r="K46" s="28">
        <f t="shared" si="9"/>
        <v>77.295170712459068</v>
      </c>
      <c r="L46" s="28">
        <f t="shared" si="6"/>
        <v>10.849010457674078</v>
      </c>
      <c r="M46" s="28">
        <f>L46*'Forecast inputs Tab10.1.5.1'!Z16</f>
        <v>29.710883059177075</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0.44027132572275768</v>
      </c>
      <c r="C47" s="18">
        <v>13</v>
      </c>
      <c r="D47" s="17">
        <f>$G$29*'Forecast inputs Tab10.1.5.1'!T17</f>
        <v>0.14431576224724929</v>
      </c>
      <c r="E47" s="17">
        <f>$G$30*'Forecast inputs Tab10.1.5.1'!U17</f>
        <v>1.4591395456445313E-5</v>
      </c>
      <c r="F47" s="17">
        <f>$F$31*'Forecast inputs Tab10.1.5.1'!Y17</f>
        <v>5.5940972080051936E-2</v>
      </c>
      <c r="G47" s="28">
        <f t="shared" si="7"/>
        <v>20.056839470179202</v>
      </c>
      <c r="H47" s="28">
        <f>G47*'Forecast inputs Tab10.1.5.1'!V17</f>
        <v>60.31339349278992</v>
      </c>
      <c r="I47" s="28">
        <f t="shared" si="8"/>
        <v>2.0278954409320175E-3</v>
      </c>
      <c r="J47" s="28">
        <f>I47*'Forecast inputs Tab10.1.5.1'!W17</f>
        <v>6.121868823855868E-3</v>
      </c>
      <c r="K47" s="28">
        <f t="shared" si="9"/>
        <v>60.319515361613774</v>
      </c>
      <c r="L47" s="28">
        <f t="shared" si="6"/>
        <v>7.7746122761913634</v>
      </c>
      <c r="M47" s="28">
        <f>L47*'Forecast inputs Tab10.1.5.1'!Z17</f>
        <v>23.618650126087267</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0.43756179596201894</v>
      </c>
      <c r="C48" s="18">
        <v>14</v>
      </c>
      <c r="D48" s="17">
        <f>$G$29*'Forecast inputs Tab10.1.5.1'!T18</f>
        <v>0.1416972185222182</v>
      </c>
      <c r="E48" s="17">
        <f>$G$30*'Forecast inputs Tab10.1.5.1'!U18</f>
        <v>7.0395454560483993E-6</v>
      </c>
      <c r="F48" s="17">
        <f>$F$31*'Forecast inputs Tab10.1.5.1'!Y18</f>
        <v>5.5857537894344722E-2</v>
      </c>
      <c r="G48" s="28">
        <f t="shared" si="7"/>
        <v>22.934875439868538</v>
      </c>
      <c r="H48" s="28">
        <f>G48*'Forecast inputs Tab10.1.5.1'!V18</f>
        <v>75.491530446205616</v>
      </c>
      <c r="I48" s="28">
        <f t="shared" si="8"/>
        <v>1.13940908559505E-3</v>
      </c>
      <c r="J48" s="28">
        <f>I48*'Forecast inputs Tab10.1.5.1'!W18</f>
        <v>3.7653807317728116E-3</v>
      </c>
      <c r="K48" s="28">
        <f t="shared" si="9"/>
        <v>75.495295826937394</v>
      </c>
      <c r="L48" s="28">
        <f t="shared" si="6"/>
        <v>9.0410079135297803</v>
      </c>
      <c r="M48" s="28">
        <f>L48*'Forecast inputs Tab10.1.5.1'!Z18</f>
        <v>30.091638688996845</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0.43502499599949718</v>
      </c>
      <c r="C49" s="18">
        <v>15</v>
      </c>
      <c r="D49" s="17">
        <f>$G$29*'Forecast inputs Tab10.1.5.1'!T19</f>
        <v>0.13924644038032125</v>
      </c>
      <c r="E49" s="17">
        <f>$G$30*'Forecast inputs Tab10.1.5.1'!U19</f>
        <v>3.6911736394748214E-6</v>
      </c>
      <c r="F49" s="17">
        <f>$F$31*'Forecast inputs Tab10.1.5.1'!Y19</f>
        <v>5.5774864445536483E-2</v>
      </c>
      <c r="G49" s="28">
        <f t="shared" si="7"/>
        <v>12.025659843172921</v>
      </c>
      <c r="H49" s="28">
        <f>G49*'Forecast inputs Tab10.1.5.1'!V19</f>
        <v>42.870934577606604</v>
      </c>
      <c r="I49" s="28">
        <f t="shared" si="8"/>
        <v>3.1877869544939531E-4</v>
      </c>
      <c r="J49" s="28">
        <f>I49*'Forecast inputs Tab10.1.5.1'!W19</f>
        <v>1.1412086029871083E-3</v>
      </c>
      <c r="K49" s="28">
        <f t="shared" si="9"/>
        <v>42.872075786209592</v>
      </c>
      <c r="L49" s="28">
        <f t="shared" si="6"/>
        <v>4.8168523790565123</v>
      </c>
      <c r="M49" s="28">
        <f>L49*'Forecast inputs Tab10.1.5.1'!Z19</f>
        <v>17.378529024302829</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0.4326859993145703</v>
      </c>
      <c r="C50" s="23" t="s">
        <v>1435</v>
      </c>
      <c r="D50" s="17">
        <f>$G$29*'Forecast inputs Tab10.1.5.1'!T20</f>
        <v>0.13698818406722141</v>
      </c>
      <c r="E50" s="17">
        <f>$G$30*'Forecast inputs Tab10.1.5.1'!U20</f>
        <v>2.1139715085906568E-6</v>
      </c>
      <c r="F50" s="17">
        <f>$F$31*'Forecast inputs Tab10.1.5.1'!Y20</f>
        <v>5.5695701275840309E-2</v>
      </c>
      <c r="G50" s="28">
        <f t="shared" si="7"/>
        <v>23.822170419890199</v>
      </c>
      <c r="H50" s="28">
        <f>G50*'Forecast inputs Tab10.1.5.1'!V20</f>
        <v>98.58614529425185</v>
      </c>
      <c r="I50" s="28">
        <f t="shared" si="8"/>
        <v>3.6761849121035999E-4</v>
      </c>
      <c r="J50" s="28">
        <f>I50*'Forecast inputs Tab10.1.5.1'!W20</f>
        <v>1.7902125983615916E-3</v>
      </c>
      <c r="K50" s="28">
        <f t="shared" si="9"/>
        <v>98.587935506850215</v>
      </c>
      <c r="L50" s="30">
        <f t="shared" si="6"/>
        <v>9.68545204451571</v>
      </c>
      <c r="M50" s="28">
        <f>L50*'Forecast inputs Tab10.1.5.1'!Z20</f>
        <v>37.532095217702832</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0.12537931683331791</v>
      </c>
      <c r="E51" s="133">
        <f>AVERAGE(E38:E48)</f>
        <v>6.7900851847943955E-3</v>
      </c>
      <c r="F51" s="133">
        <f>AVERAGE(F38:F49)</f>
        <v>4.874071831725376E-2</v>
      </c>
      <c r="G51" s="32">
        <f>SUM(G34:G50)</f>
        <v>1268.8356729560383</v>
      </c>
      <c r="H51" s="32">
        <f t="shared" ref="H51" si="11">SUM(H34:H50)</f>
        <v>1766.6513344158495</v>
      </c>
      <c r="I51" s="32">
        <f>SUM(I34:I50)</f>
        <v>216.22369793559895</v>
      </c>
      <c r="J51" s="32">
        <f t="shared" ref="J51:Q51" si="12">SUM(J34:J50)</f>
        <v>159.17834262752032</v>
      </c>
      <c r="K51" s="32">
        <f t="shared" si="12"/>
        <v>1925.8296770433694</v>
      </c>
      <c r="L51" s="32">
        <f t="shared" si="12"/>
        <v>545.67065525334806</v>
      </c>
      <c r="M51" s="32">
        <f t="shared" si="12"/>
        <v>686.78788819302019</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1.6533719736629702</v>
      </c>
      <c r="H54" s="24" t="s">
        <v>1598</v>
      </c>
      <c r="I54" s="25">
        <f>AVERAGE(D63:D74)</f>
        <v>0.12653491046223486</v>
      </c>
      <c r="J54" s="15" t="s">
        <v>1516</v>
      </c>
      <c r="K54" s="25">
        <f>I54+I56+I55</f>
        <v>0.18150018113002012</v>
      </c>
    </row>
    <row r="55" spans="1:17" ht="12" customHeight="1" x14ac:dyDescent="0.35">
      <c r="D55" s="24" t="s">
        <v>1600</v>
      </c>
      <c r="E55" s="24"/>
      <c r="F55" s="24"/>
      <c r="G55" s="18">
        <f>$G$30</f>
        <v>1.6533719736629702</v>
      </c>
      <c r="H55" s="24" t="s">
        <v>1598</v>
      </c>
      <c r="I55" s="25">
        <f>AVERAGE(E63:E74)</f>
        <v>6.2245523505314862E-3</v>
      </c>
      <c r="K55" s="25"/>
    </row>
    <row r="56" spans="1:17" ht="12" customHeight="1" x14ac:dyDescent="0.35">
      <c r="D56" s="24" t="s">
        <v>1438</v>
      </c>
      <c r="E56" s="24"/>
      <c r="F56" s="134">
        <f>$F$31</f>
        <v>2.3609309159527005</v>
      </c>
      <c r="G56" s="18">
        <f>$G$31</f>
        <v>1.6533719736629702</v>
      </c>
      <c r="H56" s="24" t="s">
        <v>1598</v>
      </c>
      <c r="I56" s="25">
        <f>AVERAGE(F63:F74)</f>
        <v>4.874071831725376E-2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0.24043217048634438</v>
      </c>
      <c r="C60" s="18">
        <v>1</v>
      </c>
      <c r="D60" s="17">
        <f>$G$54*'Forecast inputs Tab10.1.5.1'!T5</f>
        <v>1.6154381322994029E-5</v>
      </c>
      <c r="E60" s="17">
        <f>$G$55*'Forecast inputs Tab10.1.5.1'!U5</f>
        <v>2.7699715832440544E-5</v>
      </c>
      <c r="F60" s="17">
        <f>$F$56*'Forecast inputs Tab10.1.5.1'!Y5</f>
        <v>3.8831638918895042E-4</v>
      </c>
      <c r="G60" s="28">
        <f t="shared" ref="G60:G75" si="14">N60*(D60/A60)*(1-EXP(-A60))</f>
        <v>0.1037307595136544</v>
      </c>
      <c r="H60" s="28">
        <f>G60*'Forecast inputs Tab10.1.5.1'!V5</f>
        <v>1.2317513290454373E-2</v>
      </c>
      <c r="I60" s="28">
        <f t="shared" ref="I60:I75" si="15">N60*(E60/A60)*(1-EXP(-A60))</f>
        <v>0.17786583739493655</v>
      </c>
      <c r="J60" s="28">
        <f>I60*'Forecast inputs Tab10.1.5.1'!W5</f>
        <v>2.112112142124415E-2</v>
      </c>
      <c r="K60" s="28">
        <f t="shared" ref="K60:K75" si="16">H60+J60</f>
        <v>3.3438634711698521E-2</v>
      </c>
      <c r="L60" s="28">
        <f t="shared" si="13"/>
        <v>2.493463115472883</v>
      </c>
      <c r="M60" s="28">
        <f>L60*'Forecast inputs Tab10.1.5.1'!Z5</f>
        <v>0.19960745735876989</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0.24385614957861268</v>
      </c>
      <c r="C61" s="18">
        <v>2</v>
      </c>
      <c r="D61" s="17">
        <f>$G$54*'Forecast inputs Tab10.1.5.1'!T6</f>
        <v>5.3952349552043261E-4</v>
      </c>
      <c r="E61" s="17">
        <f>$G$55*'Forecast inputs Tab10.1.5.1'!U6</f>
        <v>9.1701289894803399E-4</v>
      </c>
      <c r="F61" s="17">
        <f>$F$56*'Forecast inputs Tab10.1.5.1'!Y6</f>
        <v>2.399613184144213E-3</v>
      </c>
      <c r="G61" s="28">
        <f t="shared" si="14"/>
        <v>2.7195415231907845</v>
      </c>
      <c r="H61" s="28">
        <f>G61*'Forecast inputs Tab10.1.5.1'!V6</f>
        <v>0.64746595683954311</v>
      </c>
      <c r="I61" s="28">
        <f t="shared" si="15"/>
        <v>4.6223281779139631</v>
      </c>
      <c r="J61" s="28">
        <f>I61*'Forecast inputs Tab10.1.5.1'!W6</f>
        <v>1.1012755753632064</v>
      </c>
      <c r="K61" s="28">
        <f t="shared" si="16"/>
        <v>1.7487415322027495</v>
      </c>
      <c r="L61" s="28">
        <f t="shared" si="13"/>
        <v>12.095576463414831</v>
      </c>
      <c r="M61" s="28">
        <f>L61*'Forecast inputs Tab10.1.5.1'!Z6</f>
        <v>2.3310715916057698</v>
      </c>
      <c r="N61" s="19">
        <f t="shared" ref="N61:N74" si="17">N35*EXP(-A35)</f>
        <v>5680.1850534644655</v>
      </c>
      <c r="O61" s="19">
        <f>N61*'Forecast inputs Tab10.1.5.1'!R6</f>
        <v>549.40794703727556</v>
      </c>
      <c r="P61" s="19">
        <f>N61*'Forecast inputs Tab10.1.5.1'!S6</f>
        <v>0</v>
      </c>
      <c r="Q61" s="19">
        <f>P61*'Forecast inputs Tab10.1.5.1'!R6</f>
        <v>0</v>
      </c>
    </row>
    <row r="62" spans="1:17" ht="12" customHeight="1" x14ac:dyDescent="0.35">
      <c r="A62" s="10">
        <f>D62+F62+E62+'Forecast inputs Tab10.1.5.1'!AA7</f>
        <v>0.25961869297093454</v>
      </c>
      <c r="C62" s="18">
        <v>3</v>
      </c>
      <c r="D62" s="17">
        <f>$G$54*'Forecast inputs Tab10.1.5.1'!T7</f>
        <v>4.5366210853950133E-3</v>
      </c>
      <c r="E62" s="17">
        <f>$G$55*'Forecast inputs Tab10.1.5.1'!U7</f>
        <v>7.1532488609055353E-3</v>
      </c>
      <c r="F62" s="17">
        <f>$F$56*'Forecast inputs Tab10.1.5.1'!Y7</f>
        <v>7.9288230246339908E-3</v>
      </c>
      <c r="G62" s="28">
        <f t="shared" si="14"/>
        <v>17.787193380266672</v>
      </c>
      <c r="H62" s="28">
        <f>G62*'Forecast inputs Tab10.1.5.1'!V7</f>
        <v>6.8532376170065286</v>
      </c>
      <c r="I62" s="28">
        <f t="shared" si="15"/>
        <v>28.046473000735599</v>
      </c>
      <c r="J62" s="28">
        <f>I62*'Forecast inputs Tab10.1.5.1'!W7</f>
        <v>10.848715519652874</v>
      </c>
      <c r="K62" s="28">
        <f t="shared" si="16"/>
        <v>17.701953136659402</v>
      </c>
      <c r="L62" s="28">
        <f t="shared" si="13"/>
        <v>31.087345793790448</v>
      </c>
      <c r="M62" s="28">
        <f>L62*'Forecast inputs Tab10.1.5.1'!Z7</f>
        <v>10.703839466988958</v>
      </c>
      <c r="N62" s="19">
        <f t="shared" si="17"/>
        <v>4451.7565821703902</v>
      </c>
      <c r="O62" s="19">
        <f>N62*'Forecast inputs Tab10.1.5.1'!R7</f>
        <v>935.44761061146414</v>
      </c>
      <c r="P62" s="19">
        <f>N62*'Forecast inputs Tab10.1.5.1'!S7</f>
        <v>0</v>
      </c>
      <c r="Q62" s="19">
        <f>P62*'Forecast inputs Tab10.1.5.1'!R7</f>
        <v>0</v>
      </c>
    </row>
    <row r="63" spans="1:17" ht="12" customHeight="1" x14ac:dyDescent="0.35">
      <c r="A63" s="10">
        <f>D63+F63+E63+'Forecast inputs Tab10.1.5.1'!AA8</f>
        <v>0.29911603997302616</v>
      </c>
      <c r="C63" s="18">
        <v>4</v>
      </c>
      <c r="D63" s="17">
        <f>$G$54*'Forecast inputs Tab10.1.5.1'!T8</f>
        <v>1.9861982529651778E-2</v>
      </c>
      <c r="E63" s="17">
        <f>$G$55*'Forecast inputs Tab10.1.5.1'!U8</f>
        <v>2.1310498657945737E-2</v>
      </c>
      <c r="F63" s="17">
        <f>$F$56*'Forecast inputs Tab10.1.5.1'!Y8</f>
        <v>1.7943558785428672E-2</v>
      </c>
      <c r="G63" s="28">
        <f t="shared" si="14"/>
        <v>59.040402075970967</v>
      </c>
      <c r="H63" s="28">
        <f>G63*'Forecast inputs Tab10.1.5.1'!V8</f>
        <v>33.795875043602479</v>
      </c>
      <c r="I63" s="28">
        <f t="shared" si="15"/>
        <v>63.346164328068951</v>
      </c>
      <c r="J63" s="28">
        <f>I63*'Forecast inputs Tab10.1.5.1'!W8</f>
        <v>35.612650342849022</v>
      </c>
      <c r="K63" s="28">
        <f t="shared" si="16"/>
        <v>69.408525386451501</v>
      </c>
      <c r="L63" s="28">
        <f t="shared" si="13"/>
        <v>53.337823844320106</v>
      </c>
      <c r="M63" s="28">
        <f>L63*'Forecast inputs Tab10.1.5.1'!Z8</f>
        <v>28.500746144269385</v>
      </c>
      <c r="N63" s="19">
        <f t="shared" si="17"/>
        <v>3439.229189959628</v>
      </c>
      <c r="O63" s="19">
        <f>N63*'Forecast inputs Tab10.1.5.1'!R8</f>
        <v>1272.0229905108981</v>
      </c>
      <c r="P63" s="19">
        <f>N63*'Forecast inputs Tab10.1.5.1'!S8</f>
        <v>325.40992236675038</v>
      </c>
      <c r="Q63" s="19">
        <f>P63*'Forecast inputs Tab10.1.5.1'!R8</f>
        <v>120.35513765679919</v>
      </c>
    </row>
    <row r="64" spans="1:17" ht="12" customHeight="1" x14ac:dyDescent="0.35">
      <c r="A64" s="10">
        <f>D64+F64+E64+'Forecast inputs Tab10.1.5.1'!AA9</f>
        <v>0.35764448873148802</v>
      </c>
      <c r="C64" s="18">
        <v>5</v>
      </c>
      <c r="D64" s="17">
        <f>$G$54*'Forecast inputs Tab10.1.5.1'!T9</f>
        <v>6.0521910621338222E-2</v>
      </c>
      <c r="E64" s="17">
        <f>$G$55*'Forecast inputs Tab10.1.5.1'!U9</f>
        <v>2.6690097327248922E-2</v>
      </c>
      <c r="F64" s="17">
        <f>$F$56*'Forecast inputs Tab10.1.5.1'!Y9</f>
        <v>3.0432480782900909E-2</v>
      </c>
      <c r="G64" s="28">
        <f t="shared" si="14"/>
        <v>63.609266627788692</v>
      </c>
      <c r="H64" s="28">
        <f>G64*'Forecast inputs Tab10.1.5.1'!V9</f>
        <v>50.309721700437969</v>
      </c>
      <c r="I64" s="28">
        <f t="shared" si="15"/>
        <v>28.05161799720241</v>
      </c>
      <c r="J64" s="28">
        <f>I64*'Forecast inputs Tab10.1.5.1'!W9</f>
        <v>21.133124559055755</v>
      </c>
      <c r="K64" s="28">
        <f t="shared" si="16"/>
        <v>71.44284625949372</v>
      </c>
      <c r="L64" s="28">
        <f t="shared" si="13"/>
        <v>31.984908678380325</v>
      </c>
      <c r="M64" s="28">
        <f>L64*'Forecast inputs Tab10.1.5.1'!Z9</f>
        <v>24.140066081560018</v>
      </c>
      <c r="N64" s="19">
        <f t="shared" si="17"/>
        <v>1250.1356317040506</v>
      </c>
      <c r="O64" s="19">
        <f>N64*'Forecast inputs Tab10.1.5.1'!R9</f>
        <v>714.36750429590916</v>
      </c>
      <c r="P64" s="19">
        <f>N64*'Forecast inputs Tab10.1.5.1'!S9</f>
        <v>374.9978101163241</v>
      </c>
      <c r="Q64" s="19">
        <f>P64*'Forecast inputs Tab10.1.5.1'!R9</f>
        <v>214.28574863039134</v>
      </c>
    </row>
    <row r="65" spans="1:17" ht="12" customHeight="1" x14ac:dyDescent="0.35">
      <c r="A65" s="10">
        <f>D65+F65+E65+'Forecast inputs Tab10.1.5.1'!AA10</f>
        <v>0.4115302442533233</v>
      </c>
      <c r="C65" s="18">
        <v>6</v>
      </c>
      <c r="D65" s="17">
        <f>$G$54*'Forecast inputs Tab10.1.5.1'!T10</f>
        <v>0.11309569363485827</v>
      </c>
      <c r="E65" s="17">
        <f>$G$55*'Forecast inputs Tab10.1.5.1'!U10</f>
        <v>1.6614761549711629E-2</v>
      </c>
      <c r="F65" s="17">
        <f>$F$56*'Forecast inputs Tab10.1.5.1'!Y10</f>
        <v>4.1819789068753388E-2</v>
      </c>
      <c r="G65" s="28">
        <f t="shared" si="14"/>
        <v>333.89738604354255</v>
      </c>
      <c r="H65" s="28">
        <f>G65*'Forecast inputs Tab10.1.5.1'!V10</f>
        <v>335.07011928240644</v>
      </c>
      <c r="I65" s="28">
        <f t="shared" si="15"/>
        <v>49.052490619992845</v>
      </c>
      <c r="J65" s="28">
        <f>I65*'Forecast inputs Tab10.1.5.1'!W10</f>
        <v>47.506397014668345</v>
      </c>
      <c r="K65" s="28">
        <f t="shared" si="16"/>
        <v>382.57651629707476</v>
      </c>
      <c r="L65" s="28">
        <f t="shared" si="13"/>
        <v>123.46640094035592</v>
      </c>
      <c r="M65" s="28">
        <f>L65*'Forecast inputs Tab10.1.5.1'!Z10</f>
        <v>123.10970650803924</v>
      </c>
      <c r="N65" s="19">
        <f t="shared" si="17"/>
        <v>3601.3829285765173</v>
      </c>
      <c r="O65" s="19">
        <f>N65*'Forecast inputs Tab10.1.5.1'!R10</f>
        <v>2911.1454778684706</v>
      </c>
      <c r="P65" s="19">
        <f>N65*'Forecast inputs Tab10.1.5.1'!S10</f>
        <v>2088.4377460351684</v>
      </c>
      <c r="Q65" s="19">
        <f>P65*'Forecast inputs Tab10.1.5.1'!R10</f>
        <v>1688.169856067814</v>
      </c>
    </row>
    <row r="66" spans="1:17" ht="12" customHeight="1" x14ac:dyDescent="0.35">
      <c r="A66" s="10">
        <f>D66+F66+E66+'Forecast inputs Tab10.1.5.1'!AA11</f>
        <v>0.44006452926119755</v>
      </c>
      <c r="C66" s="18">
        <v>7</v>
      </c>
      <c r="D66" s="17">
        <f>$G$54*'Forecast inputs Tab10.1.5.1'!T11</f>
        <v>0.14359141472317791</v>
      </c>
      <c r="E66" s="17">
        <f>$G$55*'Forecast inputs Tab10.1.5.1'!U11</f>
        <v>6.7371774586141566E-3</v>
      </c>
      <c r="F66" s="17">
        <f>$F$56*'Forecast inputs Tab10.1.5.1'!Y11</f>
        <v>4.9735937079405476E-2</v>
      </c>
      <c r="G66" s="28">
        <f t="shared" si="14"/>
        <v>74.652778026762945</v>
      </c>
      <c r="H66" s="28">
        <f>G66*'Forecast inputs Tab10.1.5.1'!V11</f>
        <v>92.55536739750363</v>
      </c>
      <c r="I66" s="28">
        <f t="shared" si="15"/>
        <v>3.502639864050658</v>
      </c>
      <c r="J66" s="28">
        <f>I66*'Forecast inputs Tab10.1.5.1'!W11</f>
        <v>4.2800636279223507</v>
      </c>
      <c r="K66" s="28">
        <f t="shared" si="16"/>
        <v>96.835431025425976</v>
      </c>
      <c r="L66" s="28">
        <f t="shared" si="13"/>
        <v>25.857575662861553</v>
      </c>
      <c r="M66" s="28">
        <f>L66*'Forecast inputs Tab10.1.5.1'!Z11</f>
        <v>32.475305002257713</v>
      </c>
      <c r="N66" s="19">
        <f t="shared" si="17"/>
        <v>642.65456839471483</v>
      </c>
      <c r="O66" s="19">
        <f>N66*'Forecast inputs Tab10.1.5.1'!R11</f>
        <v>689.76114825804734</v>
      </c>
      <c r="P66" s="19">
        <f>N66*'Forecast inputs Tab10.1.5.1'!S11</f>
        <v>512.45729147730879</v>
      </c>
      <c r="Q66" s="19">
        <f>P66*'Forecast inputs Tab10.1.5.1'!R11</f>
        <v>550.0204109425955</v>
      </c>
    </row>
    <row r="67" spans="1:17" ht="12" customHeight="1" x14ac:dyDescent="0.35">
      <c r="A67" s="10">
        <f>D67+F67+E67+'Forecast inputs Tab10.1.5.1'!AA12</f>
        <v>0.44914261663669874</v>
      </c>
      <c r="C67" s="18">
        <v>8</v>
      </c>
      <c r="D67" s="17">
        <f>$G$54*'Forecast inputs Tab10.1.5.1'!T12</f>
        <v>0.15303648549301926</v>
      </c>
      <c r="E67" s="17">
        <f>$G$55*'Forecast inputs Tab10.1.5.1'!U12</f>
        <v>2.2455188488803555E-3</v>
      </c>
      <c r="F67" s="17">
        <f>$F$56*'Forecast inputs Tab10.1.5.1'!Y12</f>
        <v>5.3860612294799159E-2</v>
      </c>
      <c r="G67" s="28">
        <f t="shared" si="14"/>
        <v>290.52187914418766</v>
      </c>
      <c r="H67" s="28">
        <f>G67*'Forecast inputs Tab10.1.5.1'!V12</f>
        <v>439.17680477361762</v>
      </c>
      <c r="I67" s="28">
        <f t="shared" si="15"/>
        <v>4.2628550540006476</v>
      </c>
      <c r="J67" s="28">
        <f>I67*'Forecast inputs Tab10.1.5.1'!W12</f>
        <v>6.4214347552338911</v>
      </c>
      <c r="K67" s="28">
        <f t="shared" si="16"/>
        <v>445.59823952885154</v>
      </c>
      <c r="L67" s="28">
        <f t="shared" si="13"/>
        <v>102.24807662912093</v>
      </c>
      <c r="M67" s="28">
        <f>L67*'Forecast inputs Tab10.1.5.1'!Z12</f>
        <v>156.55918749221109</v>
      </c>
      <c r="N67" s="19">
        <f t="shared" si="17"/>
        <v>2356.5119613302359</v>
      </c>
      <c r="O67" s="19">
        <f>N67*'Forecast inputs Tab10.1.5.1'!R12</f>
        <v>3202.546885687017</v>
      </c>
      <c r="P67" s="19">
        <f>N67*'Forecast inputs Tab10.1.5.1'!S12</f>
        <v>2153.0122013695905</v>
      </c>
      <c r="Q67" s="19">
        <f>P67*'Forecast inputs Tab10.1.5.1'!R12</f>
        <v>2925.9866419053005</v>
      </c>
    </row>
    <row r="68" spans="1:17" ht="12" customHeight="1" x14ac:dyDescent="0.35">
      <c r="A68" s="10">
        <f>D68+F68+E68+'Forecast inputs Tab10.1.5.1'!AA13</f>
        <v>0.45015997480898828</v>
      </c>
      <c r="C68" s="18">
        <v>9</v>
      </c>
      <c r="D68" s="17">
        <f>$G$54*'Forecast inputs Tab10.1.5.1'!T13</f>
        <v>0.15396181215484611</v>
      </c>
      <c r="E68" s="17">
        <f>$G$55*'Forecast inputs Tab10.1.5.1'!U13</f>
        <v>7.1565204435160745E-4</v>
      </c>
      <c r="F68" s="17">
        <f>$F$56*'Forecast inputs Tab10.1.5.1'!Y13</f>
        <v>5.5482510609790529E-2</v>
      </c>
      <c r="G68" s="28">
        <f t="shared" si="14"/>
        <v>142.63519263292855</v>
      </c>
      <c r="H68" s="28">
        <f>G68*'Forecast inputs Tab10.1.5.1'!V13</f>
        <v>257.57549412883526</v>
      </c>
      <c r="I68" s="28">
        <f t="shared" si="15"/>
        <v>0.66300315497441142</v>
      </c>
      <c r="J68" s="28">
        <f>I68*'Forecast inputs Tab10.1.5.1'!W13</f>
        <v>1.1979325216865693</v>
      </c>
      <c r="K68" s="28">
        <f t="shared" si="16"/>
        <v>258.77342665052186</v>
      </c>
      <c r="L68" s="28">
        <f t="shared" si="13"/>
        <v>51.400788791877567</v>
      </c>
      <c r="M68" s="28">
        <f>L68*'Forecast inputs Tab10.1.5.1'!Z13</f>
        <v>93.695927849274042</v>
      </c>
      <c r="N68" s="19">
        <f t="shared" si="17"/>
        <v>1150.5457231416178</v>
      </c>
      <c r="O68" s="19">
        <f>N68*'Forecast inputs Tab10.1.5.1'!R13</f>
        <v>1908.4447073466958</v>
      </c>
      <c r="P68" s="19">
        <f>N68*'Forecast inputs Tab10.1.5.1'!S13</f>
        <v>1109.6353961137756</v>
      </c>
      <c r="Q68" s="19">
        <f>P68*'Forecast inputs Tab10.1.5.1'!R13</f>
        <v>1840.585520595803</v>
      </c>
    </row>
    <row r="69" spans="1:17" ht="12" customHeight="1" x14ac:dyDescent="0.35">
      <c r="A69" s="10">
        <f>D69+F69+E69+'Forecast inputs Tab10.1.5.1'!AA14</f>
        <v>0.44847734851366827</v>
      </c>
      <c r="C69" s="18">
        <v>10</v>
      </c>
      <c r="D69" s="17">
        <f>$G$54*'Forecast inputs Tab10.1.5.1'!T14</f>
        <v>0.15227061200743594</v>
      </c>
      <c r="E69" s="17">
        <f>$G$55*'Forecast inputs Tab10.1.5.1'!U14</f>
        <v>2.3705340827074681E-4</v>
      </c>
      <c r="F69" s="17">
        <f>$F$56*'Forecast inputs Tab10.1.5.1'!Y14</f>
        <v>5.5969683097961631E-2</v>
      </c>
      <c r="G69" s="28">
        <f t="shared" si="14"/>
        <v>26.599874624190903</v>
      </c>
      <c r="H69" s="28">
        <f>G69*'Forecast inputs Tab10.1.5.1'!V14</f>
        <v>56.095131740451642</v>
      </c>
      <c r="I69" s="28">
        <f t="shared" si="15"/>
        <v>4.1410426188679648E-2</v>
      </c>
      <c r="J69" s="28">
        <f>I69*'Forecast inputs Tab10.1.5.1'!W14</f>
        <v>8.7519621858177479E-2</v>
      </c>
      <c r="K69" s="28">
        <f t="shared" si="16"/>
        <v>56.182651362309819</v>
      </c>
      <c r="L69" s="28">
        <f t="shared" si="13"/>
        <v>9.777241540795627</v>
      </c>
      <c r="M69" s="28">
        <f>L69*'Forecast inputs Tab10.1.5.1'!Z14</f>
        <v>20.785828881239055</v>
      </c>
      <c r="N69" s="19">
        <f t="shared" si="17"/>
        <v>216.77819333701868</v>
      </c>
      <c r="O69" s="19">
        <f>N69*'Forecast inputs Tab10.1.5.1'!R14</f>
        <v>426.26396825018008</v>
      </c>
      <c r="P69" s="19">
        <f>N69*'Forecast inputs Tab10.1.5.1'!S14</f>
        <v>213.529320619082</v>
      </c>
      <c r="Q69" s="19">
        <f>P69*'Forecast inputs Tab10.1.5.1'!R14</f>
        <v>419.87551489253809</v>
      </c>
    </row>
    <row r="70" spans="1:17" ht="12" customHeight="1" x14ac:dyDescent="0.35">
      <c r="A70" s="10">
        <f>D70+F70+E70+'Forecast inputs Tab10.1.5.1'!AA15</f>
        <v>0.44591426230348624</v>
      </c>
      <c r="C70" s="18">
        <v>11</v>
      </c>
      <c r="D70" s="17">
        <f>$G$54*'Forecast inputs Tab10.1.5.1'!T15</f>
        <v>0.14977433878578358</v>
      </c>
      <c r="E70" s="17">
        <f>$G$55*'Forecast inputs Tab10.1.5.1'!U15</f>
        <v>8.5009816773827743E-5</v>
      </c>
      <c r="F70" s="17">
        <f>$F$56*'Forecast inputs Tab10.1.5.1'!Y15</f>
        <v>5.6054913700928841E-2</v>
      </c>
      <c r="G70" s="28">
        <f t="shared" si="14"/>
        <v>38.647799822949061</v>
      </c>
      <c r="H70" s="28">
        <f>G70*'Forecast inputs Tab10.1.5.1'!V15</f>
        <v>93.255023591917663</v>
      </c>
      <c r="I70" s="28">
        <f t="shared" si="15"/>
        <v>2.1935949831563023E-2</v>
      </c>
      <c r="J70" s="28">
        <f>I70*'Forecast inputs Tab10.1.5.1'!W15</f>
        <v>5.3092377850381851E-2</v>
      </c>
      <c r="K70" s="28">
        <f t="shared" si="16"/>
        <v>93.308115969768039</v>
      </c>
      <c r="L70" s="28">
        <f t="shared" si="13"/>
        <v>14.464420950672324</v>
      </c>
      <c r="M70" s="28">
        <f>L70*'Forecast inputs Tab10.1.5.1'!Z15</f>
        <v>35.194684412966403</v>
      </c>
      <c r="N70" s="19">
        <f t="shared" si="17"/>
        <v>319.83371153010154</v>
      </c>
      <c r="O70" s="19">
        <f>N70*'Forecast inputs Tab10.1.5.1'!R15</f>
        <v>728.16221270346682</v>
      </c>
      <c r="P70" s="19">
        <f>N70*'Forecast inputs Tab10.1.5.1'!S15</f>
        <v>317.69979163844204</v>
      </c>
      <c r="Q70" s="19">
        <f>P70*'Forecast inputs Tab10.1.5.1'!R15</f>
        <v>723.30393862532458</v>
      </c>
    </row>
    <row r="71" spans="1:17" ht="12" customHeight="1" x14ac:dyDescent="0.35">
      <c r="A71" s="10">
        <f>D71+F71+E71+'Forecast inputs Tab10.1.5.1'!AA16</f>
        <v>0.44309455139409071</v>
      </c>
      <c r="C71" s="18">
        <v>12</v>
      </c>
      <c r="D71" s="17">
        <f>$G$54*'Forecast inputs Tab10.1.5.1'!T16</f>
        <v>0.14704525444691852</v>
      </c>
      <c r="E71" s="17">
        <f>$G$55*'Forecast inputs Tab10.1.5.1'!U16</f>
        <v>3.3536980028891656E-5</v>
      </c>
      <c r="F71" s="17">
        <f>$F$56*'Forecast inputs Tab10.1.5.1'!Y16</f>
        <v>5.6015759967143308E-2</v>
      </c>
      <c r="G71" s="28">
        <f t="shared" si="14"/>
        <v>5.6915321803817687</v>
      </c>
      <c r="H71" s="28">
        <f>G71*'Forecast inputs Tab10.1.5.1'!V16</f>
        <v>15.443696274637164</v>
      </c>
      <c r="I71" s="28">
        <f t="shared" si="15"/>
        <v>1.2980820209751258E-3</v>
      </c>
      <c r="J71" s="28">
        <f>I71*'Forecast inputs Tab10.1.5.1'!W16</f>
        <v>3.534964848813521E-3</v>
      </c>
      <c r="K71" s="28">
        <f t="shared" si="16"/>
        <v>15.447231239485978</v>
      </c>
      <c r="L71" s="28">
        <f t="shared" si="13"/>
        <v>2.1681454574015193</v>
      </c>
      <c r="M71" s="28">
        <f>L71*'Forecast inputs Tab10.1.5.1'!Z16</f>
        <v>5.9376397867306521</v>
      </c>
      <c r="N71" s="19">
        <f t="shared" si="17"/>
        <v>47.912405572883131</v>
      </c>
      <c r="O71" s="19">
        <f>N71*'Forecast inputs Tab10.1.5.1'!R16</f>
        <v>123.8703377478534</v>
      </c>
      <c r="P71" s="19">
        <f>N71*'Forecast inputs Tab10.1.5.1'!S16</f>
        <v>47.760440954669875</v>
      </c>
      <c r="Q71" s="19">
        <f>P71*'Forecast inputs Tab10.1.5.1'!R16</f>
        <v>123.47745602215576</v>
      </c>
    </row>
    <row r="72" spans="1:17" ht="12" customHeight="1" x14ac:dyDescent="0.35">
      <c r="A72" s="10">
        <f>D72+F72+E72+'Forecast inputs Tab10.1.5.1'!AA17</f>
        <v>0.44027132572275768</v>
      </c>
      <c r="C72" s="18">
        <v>13</v>
      </c>
      <c r="D72" s="17">
        <f>$G$54*'Forecast inputs Tab10.1.5.1'!T17</f>
        <v>0.14431576224724929</v>
      </c>
      <c r="E72" s="17">
        <f>$G$55*'Forecast inputs Tab10.1.5.1'!U17</f>
        <v>1.4591395456445313E-5</v>
      </c>
      <c r="F72" s="17">
        <f>$F$56*'Forecast inputs Tab10.1.5.1'!Y17</f>
        <v>5.5940972080051936E-2</v>
      </c>
      <c r="G72" s="28">
        <f t="shared" si="14"/>
        <v>17.969178244882734</v>
      </c>
      <c r="H72" s="28">
        <f>G72*'Forecast inputs Tab10.1.5.1'!V17</f>
        <v>54.035538342772071</v>
      </c>
      <c r="I72" s="28">
        <f t="shared" si="15"/>
        <v>1.81681738512548E-3</v>
      </c>
      <c r="J72" s="28">
        <f>I72*'Forecast inputs Tab10.1.5.1'!W17</f>
        <v>5.4846603449767691E-3</v>
      </c>
      <c r="K72" s="28">
        <f t="shared" si="16"/>
        <v>54.041023003117047</v>
      </c>
      <c r="L72" s="28">
        <f t="shared" si="13"/>
        <v>6.9653742796041769</v>
      </c>
      <c r="M72" s="28">
        <f>L72*'Forecast inputs Tab10.1.5.1'!Z17</f>
        <v>21.160249831495122</v>
      </c>
      <c r="N72" s="19">
        <f t="shared" si="17"/>
        <v>153.92748394387539</v>
      </c>
      <c r="O72" s="19">
        <f>N72*'Forecast inputs Tab10.1.5.1'!R17</f>
        <v>444.66417634222779</v>
      </c>
      <c r="P72" s="19">
        <f>N72*'Forecast inputs Tab10.1.5.1'!S17</f>
        <v>153.67864572786871</v>
      </c>
      <c r="Q72" s="19">
        <f>P72*'Forecast inputs Tab10.1.5.1'!R17</f>
        <v>443.94533499220989</v>
      </c>
    </row>
    <row r="73" spans="1:17" ht="12" customHeight="1" x14ac:dyDescent="0.35">
      <c r="A73" s="10">
        <f>D73+F73+E73+'Forecast inputs Tab10.1.5.1'!AA18</f>
        <v>0.43756179596201894</v>
      </c>
      <c r="C73" s="18">
        <v>14</v>
      </c>
      <c r="D73" s="17">
        <f>$G$54*'Forecast inputs Tab10.1.5.1'!T18</f>
        <v>0.1416972185222182</v>
      </c>
      <c r="E73" s="17">
        <f>$G$55*'Forecast inputs Tab10.1.5.1'!U18</f>
        <v>7.0395454560483993E-6</v>
      </c>
      <c r="F73" s="17">
        <f>$F$56*'Forecast inputs Tab10.1.5.1'!Y18</f>
        <v>5.5857537894344722E-2</v>
      </c>
      <c r="G73" s="28">
        <f t="shared" si="14"/>
        <v>12.695450390058028</v>
      </c>
      <c r="H73" s="28">
        <f>G73*'Forecast inputs Tab10.1.5.1'!V18</f>
        <v>41.787843241709453</v>
      </c>
      <c r="I73" s="28">
        <f t="shared" si="15"/>
        <v>6.3071245178893608E-4</v>
      </c>
      <c r="J73" s="28">
        <f>I73*'Forecast inputs Tab10.1.5.1'!W18</f>
        <v>2.0843018923400848E-3</v>
      </c>
      <c r="K73" s="28">
        <f t="shared" si="16"/>
        <v>41.789927543601792</v>
      </c>
      <c r="L73" s="28">
        <f t="shared" si="13"/>
        <v>5.0045908356150752</v>
      </c>
      <c r="M73" s="28">
        <f>L73*'Forecast inputs Tab10.1.5.1'!Z18</f>
        <v>16.657029907719433</v>
      </c>
      <c r="N73" s="19">
        <f t="shared" si="17"/>
        <v>110.62239202424384</v>
      </c>
      <c r="O73" s="19">
        <f>N73*'Forecast inputs Tab10.1.5.1'!R18</f>
        <v>352.24492690751748</v>
      </c>
      <c r="P73" s="19">
        <f>N73*'Forecast inputs Tab10.1.5.1'!S18</f>
        <v>110.52477003273317</v>
      </c>
      <c r="Q73" s="19">
        <f>P73*'Forecast inputs Tab10.1.5.1'!R18</f>
        <v>351.93407798592932</v>
      </c>
    </row>
    <row r="74" spans="1:17" ht="12" customHeight="1" x14ac:dyDescent="0.35">
      <c r="A74" s="10">
        <f>D74+F74+E74+'Forecast inputs Tab10.1.5.1'!AA19</f>
        <v>0.43502499599949718</v>
      </c>
      <c r="C74" s="18">
        <v>15</v>
      </c>
      <c r="D74" s="17">
        <f>$G$54*'Forecast inputs Tab10.1.5.1'!T19</f>
        <v>0.13924644038032125</v>
      </c>
      <c r="E74" s="17">
        <f>$G$55*'Forecast inputs Tab10.1.5.1'!U19</f>
        <v>3.6911736394748214E-6</v>
      </c>
      <c r="F74" s="17">
        <f>$F$56*'Forecast inputs Tab10.1.5.1'!Y19</f>
        <v>5.5774864445536483E-2</v>
      </c>
      <c r="G74" s="28">
        <f t="shared" si="14"/>
        <v>14.567982751682923</v>
      </c>
      <c r="H74" s="28">
        <f>G74*'Forecast inputs Tab10.1.5.1'!V19</f>
        <v>51.934201001840158</v>
      </c>
      <c r="I74" s="28">
        <f t="shared" si="15"/>
        <v>3.8617112054331007E-4</v>
      </c>
      <c r="J74" s="28">
        <f>I74*'Forecast inputs Tab10.1.5.1'!W19</f>
        <v>1.3824694412778176E-3</v>
      </c>
      <c r="K74" s="28">
        <f t="shared" si="16"/>
        <v>51.935583471281433</v>
      </c>
      <c r="L74" s="28">
        <f t="shared" si="13"/>
        <v>5.8351743929739799</v>
      </c>
      <c r="M74" s="28">
        <f>L74*'Forecast inputs Tab10.1.5.1'!Z19</f>
        <v>21.052492285435104</v>
      </c>
      <c r="N74" s="19">
        <f t="shared" si="17"/>
        <v>129.02107162018055</v>
      </c>
      <c r="O74" s="19">
        <f>N74*'Forecast inputs Tab10.1.5.1'!R19</f>
        <v>447.636027564784</v>
      </c>
      <c r="P74" s="19">
        <f>N74*'Forecast inputs Tab10.1.5.1'!S19</f>
        <v>128.95487798093663</v>
      </c>
      <c r="Q74" s="19">
        <f>P74*'Forecast inputs Tab10.1.5.1'!R19</f>
        <v>447.40637005730002</v>
      </c>
    </row>
    <row r="75" spans="1:17" ht="12" customHeight="1" x14ac:dyDescent="0.35">
      <c r="A75" s="10">
        <f>D75+F75+E75+'Forecast inputs Tab10.1.5.1'!AA20</f>
        <v>0.4326859993145703</v>
      </c>
      <c r="C75" s="23" t="s">
        <v>1435</v>
      </c>
      <c r="D75" s="17">
        <f>$G$54*'Forecast inputs Tab10.1.5.1'!T20</f>
        <v>0.13698818406722141</v>
      </c>
      <c r="E75" s="17">
        <f>$G$55*'Forecast inputs Tab10.1.5.1'!U20</f>
        <v>2.1139715085906568E-6</v>
      </c>
      <c r="F75" s="17">
        <f>$F$56*'Forecast inputs Tab10.1.5.1'!Y20</f>
        <v>5.5695701275840309E-2</v>
      </c>
      <c r="G75" s="28">
        <f t="shared" si="14"/>
        <v>23.120643186843115</v>
      </c>
      <c r="H75" s="28">
        <f>G75*'Forecast inputs Tab10.1.5.1'!V20</f>
        <v>95.682930998240067</v>
      </c>
      <c r="I75" s="28">
        <f t="shared" si="15"/>
        <v>3.5679267733991515E-4</v>
      </c>
      <c r="J75" s="28">
        <f>I75*'Forecast inputs Tab10.1.5.1'!W20</f>
        <v>1.7374935190939004E-3</v>
      </c>
      <c r="K75" s="28">
        <f t="shared" si="16"/>
        <v>95.684668491759155</v>
      </c>
      <c r="L75" s="30">
        <f t="shared" si="13"/>
        <v>9.4002299906962037</v>
      </c>
      <c r="M75" s="28">
        <f>L75*'Forecast inputs Tab10.1.5.1'!Z20</f>
        <v>36.42683123694686</v>
      </c>
      <c r="N75" s="19">
        <f>N49*EXP(-A49)+N50*EXP(-A50)</f>
        <v>207.91740006168084</v>
      </c>
      <c r="O75" s="19">
        <f>N75*'Forecast inputs Tab10.1.5.1'!R20</f>
        <v>856.8701808672065</v>
      </c>
      <c r="P75" s="19">
        <f>N75*'Forecast inputs Tab10.1.5.1'!S20</f>
        <v>207.85185355735871</v>
      </c>
      <c r="Q75" s="19">
        <f>P75*'Forecast inputs Tab10.1.5.1'!R20</f>
        <v>856.60005030094771</v>
      </c>
    </row>
    <row r="76" spans="1:17" ht="12" customHeight="1" x14ac:dyDescent="0.35">
      <c r="A76" t="s">
        <v>1445</v>
      </c>
      <c r="C76" s="31" t="s">
        <v>1444</v>
      </c>
      <c r="D76" s="133">
        <f>AVERAGE(D63:D73)</f>
        <v>0.12537931683331791</v>
      </c>
      <c r="E76" s="133">
        <f>AVERAGE(E63:E73)</f>
        <v>6.7900851847943955E-3</v>
      </c>
      <c r="F76" s="133">
        <f>AVERAGE(F63:F74)</f>
        <v>4.874071831725376E-2</v>
      </c>
      <c r="G76" s="32">
        <f>SUM(G59:G75)</f>
        <v>1124.259831415141</v>
      </c>
      <c r="H76" s="32">
        <f t="shared" ref="H76" si="18">SUM(H59:H75)</f>
        <v>1624.2307686051081</v>
      </c>
      <c r="I76" s="32">
        <f>SUM(I59:I75)</f>
        <v>181.79327298601046</v>
      </c>
      <c r="J76" s="32">
        <f t="shared" ref="J76:Q76" si="19">SUM(J59:J75)</f>
        <v>128.27755092760836</v>
      </c>
      <c r="K76" s="32">
        <f t="shared" si="19"/>
        <v>1752.5083195327165</v>
      </c>
      <c r="L76" s="32">
        <f t="shared" si="19"/>
        <v>487.58713736735342</v>
      </c>
      <c r="M76" s="32">
        <f t="shared" si="19"/>
        <v>628.93021393609752</v>
      </c>
      <c r="N76" s="32">
        <f t="shared" si="19"/>
        <v>40166.035742063061</v>
      </c>
      <c r="O76" s="32">
        <f t="shared" si="19"/>
        <v>15764.195824462469</v>
      </c>
      <c r="P76" s="32">
        <f t="shared" si="19"/>
        <v>7743.9500679900084</v>
      </c>
      <c r="Q76" s="32">
        <f t="shared" si="19"/>
        <v>10705.946058675108</v>
      </c>
    </row>
    <row r="78" spans="1:17" x14ac:dyDescent="0.35">
      <c r="C78" s="15" t="s">
        <v>1437</v>
      </c>
      <c r="D78" s="15" t="s">
        <v>1691</v>
      </c>
      <c r="G78" s="15">
        <f>G53+1</f>
        <v>2023</v>
      </c>
    </row>
    <row r="79" spans="1:17" x14ac:dyDescent="0.35">
      <c r="D79" s="24" t="s">
        <v>1599</v>
      </c>
      <c r="E79" s="24"/>
      <c r="F79" s="24"/>
      <c r="G79" s="18">
        <f>G54</f>
        <v>1.6533719736629702</v>
      </c>
      <c r="H79" s="24" t="s">
        <v>1598</v>
      </c>
      <c r="I79" s="25">
        <f>AVERAGE(D88:D99)</f>
        <v>0.12653491046223486</v>
      </c>
      <c r="J79" s="15" t="s">
        <v>1516</v>
      </c>
      <c r="K79" s="25">
        <f>I79+I81+I80</f>
        <v>0.18150018113002012</v>
      </c>
    </row>
    <row r="80" spans="1:17" x14ac:dyDescent="0.35">
      <c r="D80" s="24" t="s">
        <v>1600</v>
      </c>
      <c r="E80" s="24"/>
      <c r="F80" s="24"/>
      <c r="G80" s="18">
        <f>G55</f>
        <v>1.6533719736629702</v>
      </c>
      <c r="H80" s="24" t="s">
        <v>1598</v>
      </c>
      <c r="I80" s="25">
        <f>AVERAGE(E88:E99)</f>
        <v>6.2245523505314862E-3</v>
      </c>
      <c r="K80" s="25"/>
    </row>
    <row r="81" spans="1:17" x14ac:dyDescent="0.35">
      <c r="D81" s="24" t="s">
        <v>1438</v>
      </c>
      <c r="E81" s="24"/>
      <c r="F81" s="134">
        <f>F56</f>
        <v>2.3609309159527005</v>
      </c>
      <c r="G81" s="18">
        <f>I81/$I$5</f>
        <v>1.6533719736629704</v>
      </c>
      <c r="H81" s="24" t="s">
        <v>1598</v>
      </c>
      <c r="I81" s="25">
        <f>AVERAGE(F88:F99)</f>
        <v>4.874071831725376E-2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0.24043217048634438</v>
      </c>
      <c r="C85" s="18">
        <v>1</v>
      </c>
      <c r="D85" s="17">
        <f>$G$79*'Forecast inputs Tab10.1.5.1'!T5</f>
        <v>1.6154381322994029E-5</v>
      </c>
      <c r="E85" s="17">
        <f>$G$80*'Forecast inputs Tab10.1.5.1'!U5</f>
        <v>2.7699715832440544E-5</v>
      </c>
      <c r="F85" s="17">
        <f>$F$81*'Forecast inputs Tab10.1.5.1'!Y5</f>
        <v>3.8831638918895042E-4</v>
      </c>
      <c r="G85" s="28">
        <f t="shared" ref="G85:G99" si="21">N85*(D85/A85)*(1-EXP(-A85))</f>
        <v>0.1037307595136544</v>
      </c>
      <c r="H85" s="28">
        <f>G85*'Forecast inputs Tab10.1.5.1'!V5</f>
        <v>1.2317513290454373E-2</v>
      </c>
      <c r="I85" s="28">
        <f t="shared" ref="I85:I100" si="22">N85*(E85/A85)*(1-EXP(-A85))</f>
        <v>0.17786583739493655</v>
      </c>
      <c r="J85" s="28">
        <f>I85*'Forecast inputs Tab10.1.5.1'!W5</f>
        <v>2.112112142124415E-2</v>
      </c>
      <c r="K85" s="28">
        <f t="shared" ref="K85:K100" si="23">H85+J85</f>
        <v>3.3438634711698521E-2</v>
      </c>
      <c r="L85" s="28">
        <f t="shared" si="20"/>
        <v>2.493463115472883</v>
      </c>
      <c r="M85" s="28">
        <f>L85*'Forecast inputs Tab10.1.5.1'!Z5</f>
        <v>0.19960745735876989</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0.24385614957861268</v>
      </c>
      <c r="C86" s="18">
        <v>2</v>
      </c>
      <c r="D86" s="17">
        <f>$G$79*'Forecast inputs Tab10.1.5.1'!T6</f>
        <v>5.3952349552043261E-4</v>
      </c>
      <c r="E86" s="17">
        <f>$G$80*'Forecast inputs Tab10.1.5.1'!U6</f>
        <v>9.1701289894803399E-4</v>
      </c>
      <c r="F86" s="17">
        <f>$F$81*'Forecast inputs Tab10.1.5.1'!Y6</f>
        <v>2.399613184144213E-3</v>
      </c>
      <c r="G86" s="28">
        <f t="shared" si="21"/>
        <v>2.7195415231907845</v>
      </c>
      <c r="H86" s="28">
        <f>G86*'Forecast inputs Tab10.1.5.1'!V6</f>
        <v>0.64746595683954311</v>
      </c>
      <c r="I86" s="28">
        <f t="shared" si="22"/>
        <v>4.6223281779139631</v>
      </c>
      <c r="J86" s="28">
        <f>I86*'Forecast inputs Tab10.1.5.1'!W6</f>
        <v>1.1012755753632064</v>
      </c>
      <c r="K86" s="28">
        <f t="shared" si="23"/>
        <v>1.7487415322027495</v>
      </c>
      <c r="L86" s="28">
        <f t="shared" si="20"/>
        <v>12.095576463414831</v>
      </c>
      <c r="M86" s="28">
        <f>L86*'Forecast inputs Tab10.1.5.1'!Z6</f>
        <v>2.3310715916057698</v>
      </c>
      <c r="N86" s="19">
        <f t="shared" ref="N86:N99" si="24">N60*EXP(-A60)</f>
        <v>5680.1850534644655</v>
      </c>
      <c r="O86" s="19">
        <f>N86*'Forecast inputs Tab10.1.5.1'!R6</f>
        <v>549.40794703727556</v>
      </c>
      <c r="P86" s="19">
        <f>N86*'Forecast inputs Tab10.1.5.1'!S6</f>
        <v>0</v>
      </c>
      <c r="Q86" s="19">
        <f>P86*'Forecast inputs Tab10.1.5.1'!R6</f>
        <v>0</v>
      </c>
    </row>
    <row r="87" spans="1:17" x14ac:dyDescent="0.35">
      <c r="A87" s="10">
        <f>D87+F87+E87+'Forecast inputs Tab10.1.5.1'!AA7</f>
        <v>0.25961869297093454</v>
      </c>
      <c r="C87" s="18">
        <v>3</v>
      </c>
      <c r="D87" s="17">
        <f>$G$79*'Forecast inputs Tab10.1.5.1'!T7</f>
        <v>4.5366210853950133E-3</v>
      </c>
      <c r="E87" s="17">
        <f>$G$80*'Forecast inputs Tab10.1.5.1'!U7</f>
        <v>7.1532488609055353E-3</v>
      </c>
      <c r="F87" s="17">
        <f>$F$81*'Forecast inputs Tab10.1.5.1'!Y7</f>
        <v>7.9288230246339908E-3</v>
      </c>
      <c r="G87" s="28">
        <f t="shared" si="21"/>
        <v>17.784150369252934</v>
      </c>
      <c r="H87" s="28">
        <f>G87*'Forecast inputs Tab10.1.5.1'!V7</f>
        <v>6.8520651736028695</v>
      </c>
      <c r="I87" s="28">
        <f t="shared" si="22"/>
        <v>28.041674844870691</v>
      </c>
      <c r="J87" s="28">
        <f>I87*'Forecast inputs Tab10.1.5.1'!W7</f>
        <v>10.846859534838099</v>
      </c>
      <c r="K87" s="28">
        <f t="shared" si="23"/>
        <v>17.69892470844097</v>
      </c>
      <c r="L87" s="28">
        <f t="shared" si="20"/>
        <v>31.082027409174277</v>
      </c>
      <c r="M87" s="28">
        <f>L87*'Forecast inputs Tab10.1.5.1'!Z7</f>
        <v>10.702008267389841</v>
      </c>
      <c r="N87" s="19">
        <f t="shared" si="24"/>
        <v>4450.9949811678925</v>
      </c>
      <c r="O87" s="19">
        <f>N87*'Forecast inputs Tab10.1.5.1'!R7</f>
        <v>935.28757539280934</v>
      </c>
      <c r="P87" s="19">
        <f>N87*'Forecast inputs Tab10.1.5.1'!S7</f>
        <v>0</v>
      </c>
      <c r="Q87" s="19">
        <f>P87*'Forecast inputs Tab10.1.5.1'!R7</f>
        <v>0</v>
      </c>
    </row>
    <row r="88" spans="1:17" x14ac:dyDescent="0.35">
      <c r="A88" s="10">
        <f>D88+F88+E88+'Forecast inputs Tab10.1.5.1'!AA8</f>
        <v>0.29911603997302616</v>
      </c>
      <c r="C88" s="18">
        <v>4</v>
      </c>
      <c r="D88" s="17">
        <f>$G$79*'Forecast inputs Tab10.1.5.1'!T8</f>
        <v>1.9861982529651778E-2</v>
      </c>
      <c r="E88" s="17">
        <f>$G$80*'Forecast inputs Tab10.1.5.1'!U8</f>
        <v>2.1310498657945737E-2</v>
      </c>
      <c r="F88" s="17">
        <f>$F$81*'Forecast inputs Tab10.1.5.1'!Y8</f>
        <v>1.7943558785428672E-2</v>
      </c>
      <c r="G88" s="28">
        <f t="shared" si="21"/>
        <v>58.94793989912398</v>
      </c>
      <c r="H88" s="28">
        <f>G88*'Forecast inputs Tab10.1.5.1'!V8</f>
        <v>33.742947894309708</v>
      </c>
      <c r="I88" s="28">
        <f t="shared" si="22"/>
        <v>63.246958969657889</v>
      </c>
      <c r="J88" s="28">
        <f>I88*'Forecast inputs Tab10.1.5.1'!W8</f>
        <v>35.556877972434727</v>
      </c>
      <c r="K88" s="28">
        <f t="shared" si="23"/>
        <v>69.299825866744442</v>
      </c>
      <c r="L88" s="28">
        <f t="shared" si="20"/>
        <v>53.254292378958795</v>
      </c>
      <c r="M88" s="28">
        <f>L88*'Forecast inputs Tab10.1.5.1'!Z8</f>
        <v>28.456111606942361</v>
      </c>
      <c r="N88" s="19">
        <f t="shared" si="24"/>
        <v>3433.8430711935298</v>
      </c>
      <c r="O88" s="19">
        <f>N88*'Forecast inputs Tab10.1.5.1'!R8</f>
        <v>1270.0308967824253</v>
      </c>
      <c r="P88" s="19">
        <f>N88*'Forecast inputs Tab10.1.5.1'!S8</f>
        <v>324.90030338158624</v>
      </c>
      <c r="Q88" s="19">
        <f>P88*'Forecast inputs Tab10.1.5.1'!R8</f>
        <v>120.16665150780334</v>
      </c>
    </row>
    <row r="89" spans="1:17" x14ac:dyDescent="0.35">
      <c r="A89" s="10">
        <f>D89+F89+E89+'Forecast inputs Tab10.1.5.1'!AA9</f>
        <v>0.35764448873148802</v>
      </c>
      <c r="C89" s="18">
        <v>5</v>
      </c>
      <c r="D89" s="17">
        <f>$G$79*'Forecast inputs Tab10.1.5.1'!T9</f>
        <v>6.0521910621338222E-2</v>
      </c>
      <c r="E89" s="17">
        <f>$G$80*'Forecast inputs Tab10.1.5.1'!U9</f>
        <v>2.6690097327248922E-2</v>
      </c>
      <c r="F89" s="17">
        <f>$F$81*'Forecast inputs Tab10.1.5.1'!Y9</f>
        <v>3.0432480782900909E-2</v>
      </c>
      <c r="G89" s="28">
        <f t="shared" si="21"/>
        <v>129.75375271079892</v>
      </c>
      <c r="H89" s="28">
        <f>G89*'Forecast inputs Tab10.1.5.1'!V9</f>
        <v>102.62459441115359</v>
      </c>
      <c r="I89" s="28">
        <f t="shared" si="22"/>
        <v>57.22126504059856</v>
      </c>
      <c r="J89" s="28">
        <f>I89*'Forecast inputs Tab10.1.5.1'!W9</f>
        <v>43.108533762662532</v>
      </c>
      <c r="K89" s="28">
        <f t="shared" si="23"/>
        <v>145.73312817381611</v>
      </c>
      <c r="L89" s="28">
        <f t="shared" si="20"/>
        <v>65.244612163457717</v>
      </c>
      <c r="M89" s="28">
        <f>L89*'Forecast inputs Tab10.1.5.1'!Z9</f>
        <v>49.242261871962931</v>
      </c>
      <c r="N89" s="19">
        <f t="shared" si="24"/>
        <v>2550.0968366804268</v>
      </c>
      <c r="O89" s="19">
        <f>N89*'Forecast inputs Tab10.1.5.1'!R9</f>
        <v>1457.2069355779697</v>
      </c>
      <c r="P89" s="19">
        <f>N89*'Forecast inputs Tab10.1.5.1'!S9</f>
        <v>764.94158320743668</v>
      </c>
      <c r="Q89" s="19">
        <f>P89*'Forecast inputs Tab10.1.5.1'!R9</f>
        <v>437.11209877539198</v>
      </c>
    </row>
    <row r="90" spans="1:17" x14ac:dyDescent="0.35">
      <c r="A90" s="10">
        <f>D90+F90+E90+'Forecast inputs Tab10.1.5.1'!AA10</f>
        <v>0.4115302442533233</v>
      </c>
      <c r="C90" s="18">
        <v>6</v>
      </c>
      <c r="D90" s="17">
        <f>$G$79*'Forecast inputs Tab10.1.5.1'!T10</f>
        <v>0.11309569363485827</v>
      </c>
      <c r="E90" s="17">
        <f>$G$80*'Forecast inputs Tab10.1.5.1'!U10</f>
        <v>1.6614761549711629E-2</v>
      </c>
      <c r="F90" s="17">
        <f>$F$81*'Forecast inputs Tab10.1.5.1'!Y10</f>
        <v>4.1819789068753388E-2</v>
      </c>
      <c r="G90" s="28">
        <f t="shared" si="21"/>
        <v>81.054629198614066</v>
      </c>
      <c r="H90" s="28">
        <f>G90*'Forecast inputs Tab10.1.5.1'!V10</f>
        <v>81.339313840657368</v>
      </c>
      <c r="I90" s="28">
        <f t="shared" si="22"/>
        <v>11.907644697624336</v>
      </c>
      <c r="J90" s="28">
        <f>I90*'Forecast inputs Tab10.1.5.1'!W10</f>
        <v>11.532325665118993</v>
      </c>
      <c r="K90" s="28">
        <f t="shared" si="23"/>
        <v>92.871639505776358</v>
      </c>
      <c r="L90" s="28">
        <f t="shared" si="20"/>
        <v>29.971852925506028</v>
      </c>
      <c r="M90" s="28">
        <f>L90*'Forecast inputs Tab10.1.5.1'!Z10</f>
        <v>29.88526424240424</v>
      </c>
      <c r="N90" s="19">
        <f t="shared" si="24"/>
        <v>874.24690961767965</v>
      </c>
      <c r="O90" s="19">
        <f>N90*'Forecast inputs Tab10.1.5.1'!R10</f>
        <v>706.68962116726482</v>
      </c>
      <c r="P90" s="19">
        <f>N90*'Forecast inputs Tab10.1.5.1'!S10</f>
        <v>506.97475986587966</v>
      </c>
      <c r="Q90" s="19">
        <f>P90*'Forecast inputs Tab10.1.5.1'!R10</f>
        <v>409.80848436474503</v>
      </c>
    </row>
    <row r="91" spans="1:17" x14ac:dyDescent="0.35">
      <c r="A91" s="10">
        <f>D91+F91+E91+'Forecast inputs Tab10.1.5.1'!AA11</f>
        <v>0.44006452926119755</v>
      </c>
      <c r="C91" s="18">
        <v>7</v>
      </c>
      <c r="D91" s="17">
        <f>$G$79*'Forecast inputs Tab10.1.5.1'!T11</f>
        <v>0.14359141472317791</v>
      </c>
      <c r="E91" s="17">
        <f>$G$80*'Forecast inputs Tab10.1.5.1'!U11</f>
        <v>6.7371774586141566E-3</v>
      </c>
      <c r="F91" s="17">
        <f>$F$81*'Forecast inputs Tab10.1.5.1'!Y11</f>
        <v>4.9735937079405476E-2</v>
      </c>
      <c r="G91" s="28">
        <f t="shared" si="21"/>
        <v>277.21221426609685</v>
      </c>
      <c r="H91" s="28">
        <f>G91*'Forecast inputs Tab10.1.5.1'!V11</f>
        <v>343.69087148070918</v>
      </c>
      <c r="I91" s="28">
        <f t="shared" si="22"/>
        <v>13.006542799279218</v>
      </c>
      <c r="J91" s="28">
        <f>I91*'Forecast inputs Tab10.1.5.1'!W11</f>
        <v>15.893392675498086</v>
      </c>
      <c r="K91" s="28">
        <f t="shared" si="23"/>
        <v>359.58426415620727</v>
      </c>
      <c r="L91" s="28">
        <f t="shared" si="20"/>
        <v>96.018339766073481</v>
      </c>
      <c r="M91" s="28">
        <f>L91*'Forecast inputs Tab10.1.5.1'!Z11</f>
        <v>120.59231346240466</v>
      </c>
      <c r="N91" s="19">
        <f t="shared" si="24"/>
        <v>2386.4041047347828</v>
      </c>
      <c r="O91" s="19">
        <f>N91*'Forecast inputs Tab10.1.5.1'!R11</f>
        <v>2561.3275256118422</v>
      </c>
      <c r="P91" s="19">
        <f>N91*'Forecast inputs Tab10.1.5.1'!S11</f>
        <v>1902.9354866915094</v>
      </c>
      <c r="Q91" s="19">
        <f>P91*'Forecast inputs Tab10.1.5.1'!R11</f>
        <v>2042.4206578659969</v>
      </c>
    </row>
    <row r="92" spans="1:17" x14ac:dyDescent="0.35">
      <c r="A92" s="10">
        <f>D92+F92+E92+'Forecast inputs Tab10.1.5.1'!AA12</f>
        <v>0.44914261663669874</v>
      </c>
      <c r="C92" s="18">
        <v>8</v>
      </c>
      <c r="D92" s="17">
        <f>$G$79*'Forecast inputs Tab10.1.5.1'!T12</f>
        <v>0.15303648549301926</v>
      </c>
      <c r="E92" s="17">
        <f>$G$80*'Forecast inputs Tab10.1.5.1'!U12</f>
        <v>2.2455188488803555E-3</v>
      </c>
      <c r="F92" s="17">
        <f>$F$81*'Forecast inputs Tab10.1.5.1'!Y12</f>
        <v>5.3860612294799159E-2</v>
      </c>
      <c r="G92" s="28">
        <f t="shared" si="21"/>
        <v>51.023376917686143</v>
      </c>
      <c r="H92" s="28">
        <f>G92*'Forecast inputs Tab10.1.5.1'!V12</f>
        <v>77.131139690680556</v>
      </c>
      <c r="I92" s="28">
        <f t="shared" si="22"/>
        <v>0.74867084298938202</v>
      </c>
      <c r="J92" s="28">
        <f>I92*'Forecast inputs Tab10.1.5.1'!W12</f>
        <v>1.1277749091868472</v>
      </c>
      <c r="K92" s="28">
        <f t="shared" si="23"/>
        <v>78.25891459986741</v>
      </c>
      <c r="L92" s="28">
        <f t="shared" si="20"/>
        <v>17.957484538941884</v>
      </c>
      <c r="M92" s="28">
        <f>L92*'Forecast inputs Tab10.1.5.1'!Z12</f>
        <v>27.495961601491643</v>
      </c>
      <c r="N92" s="19">
        <f t="shared" si="24"/>
        <v>413.86624087721128</v>
      </c>
      <c r="O92" s="19">
        <f>N92*'Forecast inputs Tab10.1.5.1'!R12</f>
        <v>562.45249867694758</v>
      </c>
      <c r="P92" s="19">
        <f>N92*'Forecast inputs Tab10.1.5.1'!S12</f>
        <v>378.12626499065368</v>
      </c>
      <c r="Q92" s="19">
        <f>P92*'Forecast inputs Tab10.1.5.1'!R12</f>
        <v>513.88115664759812</v>
      </c>
    </row>
    <row r="93" spans="1:17" x14ac:dyDescent="0.35">
      <c r="A93" s="10">
        <f>D93+F93+E93+'Forecast inputs Tab10.1.5.1'!AA13</f>
        <v>0.45015997480898828</v>
      </c>
      <c r="C93" s="18">
        <v>9</v>
      </c>
      <c r="D93" s="17">
        <f>$G$79*'Forecast inputs Tab10.1.5.1'!T13</f>
        <v>0.15396181215484611</v>
      </c>
      <c r="E93" s="17">
        <f>$G$80*'Forecast inputs Tab10.1.5.1'!U13</f>
        <v>7.1565204435160745E-4</v>
      </c>
      <c r="F93" s="17">
        <f>$F$81*'Forecast inputs Tab10.1.5.1'!Y13</f>
        <v>5.5482510609790529E-2</v>
      </c>
      <c r="G93" s="28">
        <f t="shared" si="21"/>
        <v>186.43708291298734</v>
      </c>
      <c r="H93" s="28">
        <f>G93*'Forecast inputs Tab10.1.5.1'!V13</f>
        <v>336.67444106052363</v>
      </c>
      <c r="I93" s="28">
        <f t="shared" si="22"/>
        <v>0.86660502148051555</v>
      </c>
      <c r="J93" s="28">
        <f>I93*'Forecast inputs Tab10.1.5.1'!W13</f>
        <v>1.5658060310866309</v>
      </c>
      <c r="K93" s="28">
        <f t="shared" si="23"/>
        <v>338.24024709161029</v>
      </c>
      <c r="L93" s="28">
        <f t="shared" si="20"/>
        <v>67.185474670659275</v>
      </c>
      <c r="M93" s="28">
        <f>L93*'Forecast inputs Tab10.1.5.1'!Z13</f>
        <v>122.46904250341127</v>
      </c>
      <c r="N93" s="19">
        <f t="shared" si="24"/>
        <v>1503.8672043060471</v>
      </c>
      <c r="O93" s="19">
        <f>N93*'Forecast inputs Tab10.1.5.1'!R13</f>
        <v>2494.5096477985699</v>
      </c>
      <c r="P93" s="19">
        <f>N93*'Forecast inputs Tab10.1.5.1'!S13</f>
        <v>1450.3937109044864</v>
      </c>
      <c r="Q93" s="19">
        <f>P93*'Forecast inputs Tab10.1.5.1'!R13</f>
        <v>2405.811560088599</v>
      </c>
    </row>
    <row r="94" spans="1:17" x14ac:dyDescent="0.35">
      <c r="A94" s="10">
        <f>D94+F94+E94+'Forecast inputs Tab10.1.5.1'!AA14</f>
        <v>0.44847734851366827</v>
      </c>
      <c r="C94" s="18">
        <v>10</v>
      </c>
      <c r="D94" s="17">
        <f>$G$79*'Forecast inputs Tab10.1.5.1'!T14</f>
        <v>0.15227061200743594</v>
      </c>
      <c r="E94" s="17">
        <f>$G$80*'Forecast inputs Tab10.1.5.1'!U14</f>
        <v>2.3705340827074681E-4</v>
      </c>
      <c r="F94" s="17">
        <f>$F$81*'Forecast inputs Tab10.1.5.1'!Y14</f>
        <v>5.5969683097961631E-2</v>
      </c>
      <c r="G94" s="28">
        <f t="shared" si="21"/>
        <v>90.004844619199915</v>
      </c>
      <c r="H94" s="28">
        <f>G94*'Forecast inputs Tab10.1.5.1'!V14</f>
        <v>189.80666967510081</v>
      </c>
      <c r="I94" s="28">
        <f t="shared" si="22"/>
        <v>0.14011866700068434</v>
      </c>
      <c r="J94" s="28">
        <f>I94*'Forecast inputs Tab10.1.5.1'!W14</f>
        <v>0.29613635694781021</v>
      </c>
      <c r="K94" s="28">
        <f t="shared" si="23"/>
        <v>190.10280603204862</v>
      </c>
      <c r="L94" s="28">
        <f t="shared" si="20"/>
        <v>33.082829077825565</v>
      </c>
      <c r="M94" s="28">
        <f>L94*'Forecast inputs Tab10.1.5.1'!Z14</f>
        <v>70.332109649712478</v>
      </c>
      <c r="N94" s="19">
        <f t="shared" si="24"/>
        <v>733.50299141579956</v>
      </c>
      <c r="O94" s="19">
        <f>N94*'Forecast inputs Tab10.1.5.1'!R14</f>
        <v>1442.3309422003717</v>
      </c>
      <c r="P94" s="19">
        <f>N94*'Forecast inputs Tab10.1.5.1'!S14</f>
        <v>722.50992139961556</v>
      </c>
      <c r="Q94" s="19">
        <f>P94*'Forecast inputs Tab10.1.5.1'!R14</f>
        <v>1420.7146090433482</v>
      </c>
    </row>
    <row r="95" spans="1:17" x14ac:dyDescent="0.35">
      <c r="A95" s="10">
        <f>D95+F95+E95+'Forecast inputs Tab10.1.5.1'!AA15</f>
        <v>0.44591426230348624</v>
      </c>
      <c r="C95" s="18">
        <v>11</v>
      </c>
      <c r="D95" s="17">
        <f>$G$79*'Forecast inputs Tab10.1.5.1'!T15</f>
        <v>0.14977433878578358</v>
      </c>
      <c r="E95" s="17">
        <f>$G$80*'Forecast inputs Tab10.1.5.1'!U15</f>
        <v>8.5009816773827743E-5</v>
      </c>
      <c r="F95" s="17">
        <f>$F$81*'Forecast inputs Tab10.1.5.1'!Y15</f>
        <v>5.6054913700928841E-2</v>
      </c>
      <c r="G95" s="28">
        <f t="shared" si="21"/>
        <v>16.728033591757047</v>
      </c>
      <c r="H95" s="28">
        <f>G95*'Forecast inputs Tab10.1.5.1'!V15</f>
        <v>40.363828585123819</v>
      </c>
      <c r="I95" s="28">
        <f t="shared" si="22"/>
        <v>9.4945975535609007E-3</v>
      </c>
      <c r="J95" s="28">
        <f>I95*'Forecast inputs Tab10.1.5.1'!W15</f>
        <v>2.2980120064171754E-2</v>
      </c>
      <c r="K95" s="28">
        <f t="shared" si="23"/>
        <v>40.386808705187988</v>
      </c>
      <c r="L95" s="28">
        <f t="shared" si="20"/>
        <v>6.2606751395065032</v>
      </c>
      <c r="M95" s="28">
        <f>L95*'Forecast inputs Tab10.1.5.1'!Z15</f>
        <v>15.233412142695833</v>
      </c>
      <c r="N95" s="19">
        <f t="shared" si="24"/>
        <v>138.43450583893082</v>
      </c>
      <c r="O95" s="19">
        <f>N95*'Forecast inputs Tab10.1.5.1'!R15</f>
        <v>315.17245509843536</v>
      </c>
      <c r="P95" s="19">
        <f>N95*'Forecast inputs Tab10.1.5.1'!S15</f>
        <v>137.51087541770818</v>
      </c>
      <c r="Q95" s="19">
        <f>P95*'Forecast inputs Tab10.1.5.1'!R15</f>
        <v>313.06963495474201</v>
      </c>
    </row>
    <row r="96" spans="1:17" x14ac:dyDescent="0.35">
      <c r="A96" s="10">
        <f>D96+F96+E96+'Forecast inputs Tab10.1.5.1'!AA16</f>
        <v>0.44309455139409071</v>
      </c>
      <c r="C96" s="18">
        <v>12</v>
      </c>
      <c r="D96" s="17">
        <f>$G$79*'Forecast inputs Tab10.1.5.1'!T16</f>
        <v>0.14704525444691852</v>
      </c>
      <c r="E96" s="17">
        <f>$G$80*'Forecast inputs Tab10.1.5.1'!U16</f>
        <v>3.3536980028891656E-5</v>
      </c>
      <c r="F96" s="17">
        <f>$F$81*'Forecast inputs Tab10.1.5.1'!Y16</f>
        <v>5.6015759967143308E-2</v>
      </c>
      <c r="G96" s="28">
        <f t="shared" si="21"/>
        <v>24.324692214886383</v>
      </c>
      <c r="H96" s="28">
        <f>G96*'Forecast inputs Tab10.1.5.1'!V16</f>
        <v>66.003871476931238</v>
      </c>
      <c r="I96" s="28">
        <f t="shared" si="22"/>
        <v>5.5477935693196145E-3</v>
      </c>
      <c r="J96" s="28">
        <f>I96*'Forecast inputs Tab10.1.5.1'!W16</f>
        <v>1.5107870642323865E-2</v>
      </c>
      <c r="K96" s="28">
        <f t="shared" si="23"/>
        <v>66.018979347573563</v>
      </c>
      <c r="L96" s="28">
        <f t="shared" si="20"/>
        <v>9.2663046183213211</v>
      </c>
      <c r="M96" s="28">
        <f>L96*'Forecast inputs Tab10.1.5.1'!Z16</f>
        <v>25.376516501642403</v>
      </c>
      <c r="N96" s="19">
        <f t="shared" si="24"/>
        <v>204.76990762740701</v>
      </c>
      <c r="O96" s="19">
        <f>N96*'Forecast inputs Tab10.1.5.1'!R16</f>
        <v>529.40188068451675</v>
      </c>
      <c r="P96" s="19">
        <f>N96*'Forecast inputs Tab10.1.5.1'!S16</f>
        <v>204.12043531513027</v>
      </c>
      <c r="Q96" s="19">
        <f>P96*'Forecast inputs Tab10.1.5.1'!R16</f>
        <v>527.722767441972</v>
      </c>
    </row>
    <row r="97" spans="1:17" x14ac:dyDescent="0.35">
      <c r="A97" s="10">
        <f>D97+F97+E97+'Forecast inputs Tab10.1.5.1'!AA17</f>
        <v>0.44027132572275768</v>
      </c>
      <c r="C97" s="18">
        <v>13</v>
      </c>
      <c r="D97" s="17">
        <f>$G$79*'Forecast inputs Tab10.1.5.1'!T17</f>
        <v>0.14431576224724929</v>
      </c>
      <c r="E97" s="17">
        <f>$G$80*'Forecast inputs Tab10.1.5.1'!U17</f>
        <v>1.4591395456445313E-5</v>
      </c>
      <c r="F97" s="17">
        <f>$F$81*'Forecast inputs Tab10.1.5.1'!Y17</f>
        <v>5.5940972080051936E-2</v>
      </c>
      <c r="G97" s="28">
        <f t="shared" si="21"/>
        <v>3.5910917716299542</v>
      </c>
      <c r="H97" s="28">
        <f>G97*'Forecast inputs Tab10.1.5.1'!V17</f>
        <v>10.798856490478872</v>
      </c>
      <c r="I97" s="28">
        <f t="shared" si="22"/>
        <v>3.6308605064543602E-4</v>
      </c>
      <c r="J97" s="28">
        <f>I97*'Forecast inputs Tab10.1.5.1'!W17</f>
        <v>1.0960945662966076E-3</v>
      </c>
      <c r="K97" s="28">
        <f t="shared" si="23"/>
        <v>10.799952585045169</v>
      </c>
      <c r="L97" s="28">
        <f t="shared" si="20"/>
        <v>1.3920112495368435</v>
      </c>
      <c r="M97" s="28">
        <f>L97*'Forecast inputs Tab10.1.5.1'!Z17</f>
        <v>4.2288188151929678</v>
      </c>
      <c r="N97" s="19">
        <f t="shared" si="24"/>
        <v>30.761992200504221</v>
      </c>
      <c r="O97" s="19">
        <f>N97*'Forecast inputs Tab10.1.5.1'!R17</f>
        <v>88.864935448894599</v>
      </c>
      <c r="P97" s="19">
        <f>N97*'Forecast inputs Tab10.1.5.1'!S17</f>
        <v>30.712262554674524</v>
      </c>
      <c r="Q97" s="19">
        <f>P97*'Forecast inputs Tab10.1.5.1'!R17</f>
        <v>88.721276945318223</v>
      </c>
    </row>
    <row r="98" spans="1:17" x14ac:dyDescent="0.35">
      <c r="A98" s="10">
        <f>D98+F98+E98+'Forecast inputs Tab10.1.5.1'!AA18</f>
        <v>0.43756179596201894</v>
      </c>
      <c r="C98" s="18">
        <v>14</v>
      </c>
      <c r="D98" s="17">
        <f>$G$79*'Forecast inputs Tab10.1.5.1'!T18</f>
        <v>0.1416972185222182</v>
      </c>
      <c r="E98" s="17">
        <f>$G$80*'Forecast inputs Tab10.1.5.1'!U18</f>
        <v>7.0395454560483993E-6</v>
      </c>
      <c r="F98" s="17">
        <f>$F$81*'Forecast inputs Tab10.1.5.1'!Y18</f>
        <v>5.5857537894344722E-2</v>
      </c>
      <c r="G98" s="28">
        <f t="shared" si="21"/>
        <v>11.374015896033917</v>
      </c>
      <c r="H98" s="28">
        <f>G98*'Forecast inputs Tab10.1.5.1'!V18</f>
        <v>37.438261636183221</v>
      </c>
      <c r="I98" s="28">
        <f t="shared" si="22"/>
        <v>5.650633283630274E-4</v>
      </c>
      <c r="J98" s="28">
        <f>I98*'Forecast inputs Tab10.1.5.1'!W18</f>
        <v>1.8673526442334698E-3</v>
      </c>
      <c r="K98" s="28">
        <f t="shared" si="23"/>
        <v>37.440128988827453</v>
      </c>
      <c r="L98" s="28">
        <f t="shared" si="20"/>
        <v>4.4836767478535551</v>
      </c>
      <c r="M98" s="28">
        <f>L98*'Forecast inputs Tab10.1.5.1'!Z18</f>
        <v>14.92324550371838</v>
      </c>
      <c r="N98" s="19">
        <f t="shared" si="24"/>
        <v>99.108011664271018</v>
      </c>
      <c r="O98" s="19">
        <f>N98*'Forecast inputs Tab10.1.5.1'!R18</f>
        <v>315.58072182148845</v>
      </c>
      <c r="P98" s="19">
        <f>N98*'Forecast inputs Tab10.1.5.1'!S18</f>
        <v>99.020550877207157</v>
      </c>
      <c r="Q98" s="19">
        <f>P98*'Forecast inputs Tab10.1.5.1'!R18</f>
        <v>315.30222830871185</v>
      </c>
    </row>
    <row r="99" spans="1:17" x14ac:dyDescent="0.35">
      <c r="A99" s="10">
        <f>D99+F99+E99+'Forecast inputs Tab10.1.5.1'!AA19</f>
        <v>0.43502499599949718</v>
      </c>
      <c r="C99" s="18">
        <v>15</v>
      </c>
      <c r="D99" s="17">
        <f>$G$79*'Forecast inputs Tab10.1.5.1'!T19</f>
        <v>0.13924644038032125</v>
      </c>
      <c r="E99" s="17">
        <f>$G$80*'Forecast inputs Tab10.1.5.1'!U19</f>
        <v>3.6911736394748214E-6</v>
      </c>
      <c r="F99" s="17">
        <f>$F$81*'Forecast inputs Tab10.1.5.1'!Y19</f>
        <v>5.5774864445536483E-2</v>
      </c>
      <c r="G99" s="28">
        <f t="shared" si="21"/>
        <v>8.0640116311994969</v>
      </c>
      <c r="H99" s="28">
        <f>G99*'Forecast inputs Tab10.1.5.1'!V19</f>
        <v>28.747837506020606</v>
      </c>
      <c r="I99" s="28">
        <f t="shared" si="22"/>
        <v>2.1376249963879523E-4</v>
      </c>
      <c r="J99" s="28">
        <f>I99*'Forecast inputs Tab10.1.5.1'!W19</f>
        <v>7.6525692295690857E-4</v>
      </c>
      <c r="K99" s="28">
        <f t="shared" si="23"/>
        <v>28.748602762943563</v>
      </c>
      <c r="L99" s="28">
        <f t="shared" si="20"/>
        <v>3.2300226446646341</v>
      </c>
      <c r="M99" s="28">
        <f>L99*'Forecast inputs Tab10.1.5.1'!Z19</f>
        <v>11.653469498779748</v>
      </c>
      <c r="N99" s="19">
        <f t="shared" si="24"/>
        <v>71.418770872361662</v>
      </c>
      <c r="O99" s="19">
        <f>N99*'Forecast inputs Tab10.1.5.1'!R19</f>
        <v>247.78599716624134</v>
      </c>
      <c r="P99" s="19">
        <f>N99*'Forecast inputs Tab10.1.5.1'!S19</f>
        <v>71.382129816020992</v>
      </c>
      <c r="Q99" s="19">
        <f>P99*'Forecast inputs Tab10.1.5.1'!R19</f>
        <v>247.65887175408849</v>
      </c>
    </row>
    <row r="100" spans="1:17" x14ac:dyDescent="0.35">
      <c r="A100" s="10">
        <f>D100+F100+E100+'Forecast inputs Tab10.1.5.1'!AA20</f>
        <v>0.4326859993145703</v>
      </c>
      <c r="C100" s="23" t="s">
        <v>1435</v>
      </c>
      <c r="D100" s="17">
        <f>$G$79*'Forecast inputs Tab10.1.5.1'!T20</f>
        <v>0.13698818406722141</v>
      </c>
      <c r="E100" s="17">
        <f>$G$80*'Forecast inputs Tab10.1.5.1'!U20</f>
        <v>2.1139715085906568E-6</v>
      </c>
      <c r="F100" s="17">
        <f>$F$81*'Forecast inputs Tab10.1.5.1'!Y20</f>
        <v>5.5695701275840309E-2</v>
      </c>
      <c r="G100" s="28">
        <f>N100*(D100/A100)*(1-EXP(-A100))</f>
        <v>24.286103357291982</v>
      </c>
      <c r="H100" s="28">
        <f>G100*'Forecast inputs Tab10.1.5.1'!V20</f>
        <v>100.50609461739552</v>
      </c>
      <c r="I100" s="28">
        <f t="shared" si="22"/>
        <v>3.7477780219942214E-4</v>
      </c>
      <c r="J100" s="28">
        <f>I100*'Forecast inputs Tab10.1.5.1'!W20</f>
        <v>1.8250767007793169E-3</v>
      </c>
      <c r="K100" s="28">
        <f t="shared" si="23"/>
        <v>100.5079196940963</v>
      </c>
      <c r="L100" s="30">
        <f t="shared" si="20"/>
        <v>9.8740746652876794</v>
      </c>
      <c r="M100" s="28">
        <f>L100*'Forecast inputs Tab10.1.5.1'!Z20</f>
        <v>38.263026735456286</v>
      </c>
      <c r="N100" s="19">
        <f>N74*EXP(-A74)+N75*EXP(-A75)</f>
        <v>218.39805350012256</v>
      </c>
      <c r="O100" s="19">
        <f>N100*'Forecast inputs Tab10.1.5.1'!R20</f>
        <v>900.06309980876642</v>
      </c>
      <c r="P100" s="19">
        <f>N100*'Forecast inputs Tab10.1.5.1'!S20</f>
        <v>218.32920294238451</v>
      </c>
      <c r="Q100" s="19">
        <f>P100*'Forecast inputs Tab10.1.5.1'!R20</f>
        <v>899.77935256181013</v>
      </c>
    </row>
    <row r="101" spans="1:17" x14ac:dyDescent="0.35">
      <c r="A101" t="s">
        <v>1445</v>
      </c>
      <c r="C101" s="31" t="s">
        <v>1444</v>
      </c>
      <c r="D101" s="133">
        <f>AVERAGE(D88:D98)</f>
        <v>0.12537931683331791</v>
      </c>
      <c r="E101" s="133">
        <f>AVERAGE(E88:E98)</f>
        <v>6.7900851847943955E-3</v>
      </c>
      <c r="F101" s="133">
        <f>AVERAGE(F88:F99)</f>
        <v>4.874071831725376E-2</v>
      </c>
      <c r="G101" s="32">
        <f>SUM(G84:G100)</f>
        <v>983.40921163926328</v>
      </c>
      <c r="H101" s="32">
        <f t="shared" ref="H101" si="25">SUM(H84:H100)</f>
        <v>1456.3805770090009</v>
      </c>
      <c r="I101" s="32">
        <f>SUM(I84:I100)</f>
        <v>179.99623397961389</v>
      </c>
      <c r="J101" s="32">
        <f t="shared" ref="J101:Q101" si="26">SUM(J84:J100)</f>
        <v>121.09374537609895</v>
      </c>
      <c r="K101" s="32">
        <f t="shared" si="26"/>
        <v>1577.4743223851003</v>
      </c>
      <c r="L101" s="32">
        <f t="shared" si="26"/>
        <v>442.89271757465531</v>
      </c>
      <c r="M101" s="32">
        <f t="shared" si="26"/>
        <v>571.38424145216959</v>
      </c>
      <c r="N101" s="32">
        <f t="shared" si="26"/>
        <v>39197.520080392896</v>
      </c>
      <c r="O101" s="32">
        <f t="shared" si="26"/>
        <v>14577.452402737275</v>
      </c>
      <c r="P101" s="32">
        <f t="shared" si="26"/>
        <v>6811.8574873642938</v>
      </c>
      <c r="Q101" s="32">
        <f t="shared" si="26"/>
        <v>9742.1693502601265</v>
      </c>
    </row>
    <row r="103" spans="1:17" x14ac:dyDescent="0.35">
      <c r="C103" s="15" t="s">
        <v>1437</v>
      </c>
      <c r="D103" s="15" t="s">
        <v>1692</v>
      </c>
      <c r="G103" s="15">
        <f>G78+1</f>
        <v>2024</v>
      </c>
    </row>
    <row r="104" spans="1:17" x14ac:dyDescent="0.35">
      <c r="D104" s="24" t="s">
        <v>1599</v>
      </c>
      <c r="E104" s="24"/>
      <c r="F104" s="24"/>
      <c r="G104" s="18">
        <f>G79</f>
        <v>1.6533719736629702</v>
      </c>
      <c r="H104" s="24" t="s">
        <v>1598</v>
      </c>
      <c r="I104" s="25">
        <f>AVERAGE(D113:D124)</f>
        <v>0.12653491046223486</v>
      </c>
      <c r="J104" s="15" t="s">
        <v>1516</v>
      </c>
      <c r="K104" s="25">
        <f>I104+I106+I105</f>
        <v>0.18150018113002012</v>
      </c>
    </row>
    <row r="105" spans="1:17" x14ac:dyDescent="0.35">
      <c r="D105" s="24" t="s">
        <v>1600</v>
      </c>
      <c r="E105" s="24"/>
      <c r="F105" s="24"/>
      <c r="G105" s="18">
        <f>G80</f>
        <v>1.6533719736629702</v>
      </c>
      <c r="H105" s="24" t="s">
        <v>1598</v>
      </c>
      <c r="I105" s="25">
        <f>AVERAGE(E113:E124)</f>
        <v>6.2245523505314862E-3</v>
      </c>
      <c r="K105" s="25"/>
    </row>
    <row r="106" spans="1:17" x14ac:dyDescent="0.35">
      <c r="D106" s="24" t="s">
        <v>1438</v>
      </c>
      <c r="E106" s="24"/>
      <c r="F106" s="134">
        <f>F81</f>
        <v>2.3609309159527005</v>
      </c>
      <c r="G106" s="18">
        <f>I106/$I$5</f>
        <v>1.6533719736629704</v>
      </c>
      <c r="H106" s="24" t="s">
        <v>1598</v>
      </c>
      <c r="I106" s="25">
        <f>AVERAGE(F113:F124)</f>
        <v>4.874071831725376E-2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0.24043217048634438</v>
      </c>
      <c r="C110" s="18">
        <v>1</v>
      </c>
      <c r="D110" s="17">
        <f>$G$104*'Forecast inputs Tab10.1.5.1'!T5</f>
        <v>1.6154381322994029E-5</v>
      </c>
      <c r="E110" s="17">
        <f>$G$105*'Forecast inputs Tab10.1.5.1'!U5</f>
        <v>2.7699715832440544E-5</v>
      </c>
      <c r="F110" s="17">
        <f>$F$106*'Forecast inputs Tab10.1.5.1'!Y5</f>
        <v>3.8831638918895042E-4</v>
      </c>
      <c r="G110" s="28">
        <f t="shared" ref="G110:G124" si="28">N110*(D110/A110)*(1-EXP(-A110))</f>
        <v>0.1037307595136544</v>
      </c>
      <c r="H110" s="28">
        <f>G110*'Forecast inputs Tab10.1.5.1'!V5</f>
        <v>1.2317513290454373E-2</v>
      </c>
      <c r="I110" s="28">
        <f t="shared" ref="I110:I125" si="29">N110*(E110/A110)*(1-EXP(-A110))</f>
        <v>0.17786583739493655</v>
      </c>
      <c r="J110" s="28">
        <f>I110*'Forecast inputs Tab10.1.5.1'!W5</f>
        <v>2.112112142124415E-2</v>
      </c>
      <c r="K110" s="28">
        <f t="shared" ref="K110:K125" si="30">H110+J110</f>
        <v>3.3438634711698521E-2</v>
      </c>
      <c r="L110" s="28">
        <f t="shared" si="27"/>
        <v>2.493463115472883</v>
      </c>
      <c r="M110" s="28">
        <f>L110*'Forecast inputs Tab10.1.5.1'!Z5</f>
        <v>0.19960745735876989</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0.24385614957861268</v>
      </c>
      <c r="C111" s="18">
        <v>2</v>
      </c>
      <c r="D111" s="17">
        <f>$G$104*'Forecast inputs Tab10.1.5.1'!T6</f>
        <v>5.3952349552043261E-4</v>
      </c>
      <c r="E111" s="17">
        <f>$G$105*'Forecast inputs Tab10.1.5.1'!U6</f>
        <v>9.1701289894803399E-4</v>
      </c>
      <c r="F111" s="17">
        <f>$F$106*'Forecast inputs Tab10.1.5.1'!Y6</f>
        <v>2.399613184144213E-3</v>
      </c>
      <c r="G111" s="28">
        <f t="shared" si="28"/>
        <v>2.7195415231907845</v>
      </c>
      <c r="H111" s="28">
        <f>G111*'Forecast inputs Tab10.1.5.1'!V6</f>
        <v>0.64746595683954311</v>
      </c>
      <c r="I111" s="28">
        <f t="shared" si="29"/>
        <v>4.6223281779139631</v>
      </c>
      <c r="J111" s="28">
        <f>I111*'Forecast inputs Tab10.1.5.1'!W6</f>
        <v>1.1012755753632064</v>
      </c>
      <c r="K111" s="28">
        <f t="shared" si="30"/>
        <v>1.7487415322027495</v>
      </c>
      <c r="L111" s="28">
        <f t="shared" si="27"/>
        <v>12.095576463414831</v>
      </c>
      <c r="M111" s="28">
        <f>L111*'Forecast inputs Tab10.1.5.1'!Z6</f>
        <v>2.3310715916057698</v>
      </c>
      <c r="N111" s="19">
        <f t="shared" ref="N111:N124" si="31">N85*EXP(-A85)</f>
        <v>5680.1850534644655</v>
      </c>
      <c r="O111" s="19">
        <f>N111*'Forecast inputs Tab10.1.5.1'!R6</f>
        <v>549.40794703727556</v>
      </c>
      <c r="P111" s="19">
        <f>N111*'Forecast inputs Tab10.1.5.1'!S6</f>
        <v>0</v>
      </c>
      <c r="Q111" s="19">
        <f>P111*'Forecast inputs Tab10.1.5.1'!R6</f>
        <v>0</v>
      </c>
    </row>
    <row r="112" spans="1:17" x14ac:dyDescent="0.35">
      <c r="A112" s="10">
        <f>D112+F112+E112+'Forecast inputs Tab10.1.5.1'!AA7</f>
        <v>0.25961869297093454</v>
      </c>
      <c r="C112" s="18">
        <v>3</v>
      </c>
      <c r="D112" s="17">
        <f>$G$104*'Forecast inputs Tab10.1.5.1'!T7</f>
        <v>4.5366210853950133E-3</v>
      </c>
      <c r="E112" s="17">
        <f>$G$105*'Forecast inputs Tab10.1.5.1'!U7</f>
        <v>7.1532488609055353E-3</v>
      </c>
      <c r="F112" s="17">
        <f>$F$106*'Forecast inputs Tab10.1.5.1'!Y7</f>
        <v>7.9288230246339908E-3</v>
      </c>
      <c r="G112" s="28">
        <f t="shared" si="28"/>
        <v>17.784150369252934</v>
      </c>
      <c r="H112" s="28">
        <f>G112*'Forecast inputs Tab10.1.5.1'!V7</f>
        <v>6.8520651736028695</v>
      </c>
      <c r="I112" s="28">
        <f t="shared" si="29"/>
        <v>28.041674844870691</v>
      </c>
      <c r="J112" s="28">
        <f>I112*'Forecast inputs Tab10.1.5.1'!W7</f>
        <v>10.846859534838099</v>
      </c>
      <c r="K112" s="28">
        <f t="shared" si="30"/>
        <v>17.69892470844097</v>
      </c>
      <c r="L112" s="28">
        <f t="shared" si="27"/>
        <v>31.082027409174277</v>
      </c>
      <c r="M112" s="28">
        <f>L112*'Forecast inputs Tab10.1.5.1'!Z7</f>
        <v>10.702008267389841</v>
      </c>
      <c r="N112" s="19">
        <f t="shared" si="31"/>
        <v>4450.9949811678925</v>
      </c>
      <c r="O112" s="19">
        <f>N112*'Forecast inputs Tab10.1.5.1'!R7</f>
        <v>935.28757539280934</v>
      </c>
      <c r="P112" s="19">
        <f>N112*'Forecast inputs Tab10.1.5.1'!S7</f>
        <v>0</v>
      </c>
      <c r="Q112" s="19">
        <f>P112*'Forecast inputs Tab10.1.5.1'!R7</f>
        <v>0</v>
      </c>
    </row>
    <row r="113" spans="1:17" x14ac:dyDescent="0.35">
      <c r="A113" s="10">
        <f>D113+F113+E113+'Forecast inputs Tab10.1.5.1'!AA8</f>
        <v>0.29911603997302616</v>
      </c>
      <c r="C113" s="18">
        <v>4</v>
      </c>
      <c r="D113" s="17">
        <f>$G$104*'Forecast inputs Tab10.1.5.1'!T8</f>
        <v>1.9861982529651778E-2</v>
      </c>
      <c r="E113" s="17">
        <f>$G$105*'Forecast inputs Tab10.1.5.1'!U8</f>
        <v>2.1310498657945737E-2</v>
      </c>
      <c r="F113" s="17">
        <f>$F$106*'Forecast inputs Tab10.1.5.1'!Y8</f>
        <v>1.7943558785428672E-2</v>
      </c>
      <c r="G113" s="28">
        <f t="shared" si="28"/>
        <v>58.937855158574116</v>
      </c>
      <c r="H113" s="28">
        <f>G113*'Forecast inputs Tab10.1.5.1'!V8</f>
        <v>33.737175192575194</v>
      </c>
      <c r="I113" s="28">
        <f t="shared" si="29"/>
        <v>63.236138758249844</v>
      </c>
      <c r="J113" s="28">
        <f>I113*'Forecast inputs Tab10.1.5.1'!W8</f>
        <v>35.550794945789029</v>
      </c>
      <c r="K113" s="28">
        <f t="shared" si="30"/>
        <v>69.287970138364216</v>
      </c>
      <c r="L113" s="28">
        <f t="shared" si="27"/>
        <v>53.245181700574996</v>
      </c>
      <c r="M113" s="28">
        <f>L113*'Forecast inputs Tab10.1.5.1'!Z8</f>
        <v>28.451243370612048</v>
      </c>
      <c r="N113" s="19">
        <f t="shared" si="31"/>
        <v>3433.2556135737859</v>
      </c>
      <c r="O113" s="19">
        <f>N113*'Forecast inputs Tab10.1.5.1'!R8</f>
        <v>1269.8136214695596</v>
      </c>
      <c r="P113" s="19">
        <f>N113*'Forecast inputs Tab10.1.5.1'!S8</f>
        <v>324.84471984007854</v>
      </c>
      <c r="Q113" s="19">
        <f>P113*'Forecast inputs Tab10.1.5.1'!R8</f>
        <v>120.14609354589193</v>
      </c>
    </row>
    <row r="114" spans="1:17" x14ac:dyDescent="0.35">
      <c r="A114" s="10">
        <f>D114+F114+E114+'Forecast inputs Tab10.1.5.1'!AA9</f>
        <v>0.35764448873148802</v>
      </c>
      <c r="C114" s="18">
        <v>5</v>
      </c>
      <c r="D114" s="17">
        <f>$G$104*'Forecast inputs Tab10.1.5.1'!T9</f>
        <v>6.0521910621338222E-2</v>
      </c>
      <c r="E114" s="17">
        <f>$G$105*'Forecast inputs Tab10.1.5.1'!U9</f>
        <v>2.6690097327248922E-2</v>
      </c>
      <c r="F114" s="17">
        <f>$F$106*'Forecast inputs Tab10.1.5.1'!Y9</f>
        <v>3.0432480782900909E-2</v>
      </c>
      <c r="G114" s="28">
        <f t="shared" si="28"/>
        <v>129.55054754945419</v>
      </c>
      <c r="H114" s="28">
        <f>G114*'Forecast inputs Tab10.1.5.1'!V9</f>
        <v>102.46387576657045</v>
      </c>
      <c r="I114" s="28">
        <f t="shared" si="29"/>
        <v>57.131651783548172</v>
      </c>
      <c r="J114" s="28">
        <f>I114*'Forecast inputs Tab10.1.5.1'!W9</f>
        <v>43.041022215785723</v>
      </c>
      <c r="K114" s="28">
        <f t="shared" si="30"/>
        <v>145.50489798235617</v>
      </c>
      <c r="L114" s="28">
        <f t="shared" si="27"/>
        <v>65.142433677945235</v>
      </c>
      <c r="M114" s="28">
        <f>L114*'Forecast inputs Tab10.1.5.1'!Z9</f>
        <v>49.165144397056643</v>
      </c>
      <c r="N114" s="19">
        <f t="shared" si="31"/>
        <v>2546.1031730805976</v>
      </c>
      <c r="O114" s="19">
        <f>N114*'Forecast inputs Tab10.1.5.1'!R9</f>
        <v>1454.9248283997922</v>
      </c>
      <c r="P114" s="19">
        <f>N114*'Forecast inputs Tab10.1.5.1'!S9</f>
        <v>763.74362110932748</v>
      </c>
      <c r="Q114" s="19">
        <f>P114*'Forecast inputs Tab10.1.5.1'!R9</f>
        <v>436.42754489774524</v>
      </c>
    </row>
    <row r="115" spans="1:17" x14ac:dyDescent="0.35">
      <c r="A115" s="10">
        <f>D115+F115+E115+'Forecast inputs Tab10.1.5.1'!AA10</f>
        <v>0.4115302442533233</v>
      </c>
      <c r="C115" s="18">
        <v>6</v>
      </c>
      <c r="D115" s="17">
        <f>$G$104*'Forecast inputs Tab10.1.5.1'!T10</f>
        <v>0.11309569363485827</v>
      </c>
      <c r="E115" s="17">
        <f>$G$105*'Forecast inputs Tab10.1.5.1'!U10</f>
        <v>1.6614761549711629E-2</v>
      </c>
      <c r="F115" s="17">
        <f>$F$106*'Forecast inputs Tab10.1.5.1'!Y10</f>
        <v>4.1819789068753388E-2</v>
      </c>
      <c r="G115" s="28">
        <f t="shared" si="28"/>
        <v>165.33978256098766</v>
      </c>
      <c r="H115" s="28">
        <f>G115*'Forecast inputs Tab10.1.5.1'!V10</f>
        <v>165.92049827431916</v>
      </c>
      <c r="I115" s="28">
        <f t="shared" si="29"/>
        <v>24.289882078103066</v>
      </c>
      <c r="J115" s="28">
        <f>I115*'Forecast inputs Tab10.1.5.1'!W10</f>
        <v>23.524285247435007</v>
      </c>
      <c r="K115" s="28">
        <f t="shared" si="30"/>
        <v>189.44478352175418</v>
      </c>
      <c r="L115" s="28">
        <f t="shared" si="27"/>
        <v>61.138268037845783</v>
      </c>
      <c r="M115" s="28">
        <f>L115*'Forecast inputs Tab10.1.5.1'!Z10</f>
        <v>60.961639581484448</v>
      </c>
      <c r="N115" s="19">
        <f t="shared" si="31"/>
        <v>1783.3379212260238</v>
      </c>
      <c r="O115" s="19">
        <f>N115*'Forecast inputs Tab10.1.5.1'!R10</f>
        <v>1441.5451585817652</v>
      </c>
      <c r="P115" s="19">
        <f>N115*'Forecast inputs Tab10.1.5.1'!S10</f>
        <v>1034.1555737024671</v>
      </c>
      <c r="Q115" s="19">
        <f>P115*'Forecast inputs Tab10.1.5.1'!R10</f>
        <v>835.95035060222597</v>
      </c>
    </row>
    <row r="116" spans="1:17" x14ac:dyDescent="0.35">
      <c r="A116" s="10">
        <f>D116+F116+E116+'Forecast inputs Tab10.1.5.1'!AA11</f>
        <v>0.44006452926119755</v>
      </c>
      <c r="C116" s="18">
        <v>7</v>
      </c>
      <c r="D116" s="17">
        <f>$G$104*'Forecast inputs Tab10.1.5.1'!T11</f>
        <v>0.14359141472317791</v>
      </c>
      <c r="E116" s="17">
        <f>$G$105*'Forecast inputs Tab10.1.5.1'!U11</f>
        <v>6.7371774586141566E-3</v>
      </c>
      <c r="F116" s="17">
        <f>$F$106*'Forecast inputs Tab10.1.5.1'!Y11</f>
        <v>4.9735937079405476E-2</v>
      </c>
      <c r="G116" s="28">
        <f t="shared" si="28"/>
        <v>67.294127405163565</v>
      </c>
      <c r="H116" s="28">
        <f>G116*'Forecast inputs Tab10.1.5.1'!V11</f>
        <v>83.432028255484951</v>
      </c>
      <c r="I116" s="28">
        <f t="shared" si="29"/>
        <v>3.1573787271697911</v>
      </c>
      <c r="J116" s="28">
        <f>I116*'Forecast inputs Tab10.1.5.1'!W11</f>
        <v>3.858170515454324</v>
      </c>
      <c r="K116" s="28">
        <f t="shared" si="30"/>
        <v>87.29019877093927</v>
      </c>
      <c r="L116" s="28">
        <f t="shared" si="27"/>
        <v>23.308750686028741</v>
      </c>
      <c r="M116" s="28">
        <f>L116*'Forecast inputs Tab10.1.5.1'!Z11</f>
        <v>29.274159249104077</v>
      </c>
      <c r="N116" s="19">
        <f t="shared" si="31"/>
        <v>579.30702039729022</v>
      </c>
      <c r="O116" s="19">
        <f>N116*'Forecast inputs Tab10.1.5.1'!R11</f>
        <v>621.7702249924115</v>
      </c>
      <c r="P116" s="19">
        <f>N116*'Forecast inputs Tab10.1.5.1'!S11</f>
        <v>461.94350932280224</v>
      </c>
      <c r="Q116" s="19">
        <f>P116*'Forecast inputs Tab10.1.5.1'!R11</f>
        <v>495.80396855616362</v>
      </c>
    </row>
    <row r="117" spans="1:17" x14ac:dyDescent="0.35">
      <c r="A117" s="10">
        <f>D117+F117+E117+'Forecast inputs Tab10.1.5.1'!AA12</f>
        <v>0.44914261663669874</v>
      </c>
      <c r="C117" s="18">
        <v>8</v>
      </c>
      <c r="D117" s="17">
        <f>$G$104*'Forecast inputs Tab10.1.5.1'!T12</f>
        <v>0.15303648549301926</v>
      </c>
      <c r="E117" s="17">
        <f>$G$105*'Forecast inputs Tab10.1.5.1'!U12</f>
        <v>2.2455188488803555E-3</v>
      </c>
      <c r="F117" s="17">
        <f>$F$106*'Forecast inputs Tab10.1.5.1'!Y12</f>
        <v>5.3860612294799159E-2</v>
      </c>
      <c r="G117" s="28">
        <f t="shared" si="28"/>
        <v>189.46787605967876</v>
      </c>
      <c r="H117" s="28">
        <f>G117*'Forecast inputs Tab10.1.5.1'!V12</f>
        <v>286.41524920687976</v>
      </c>
      <c r="I117" s="28">
        <f t="shared" si="29"/>
        <v>2.7800800938331967</v>
      </c>
      <c r="J117" s="28">
        <f>I117*'Forecast inputs Tab10.1.5.1'!W12</f>
        <v>4.1878278080603195</v>
      </c>
      <c r="K117" s="28">
        <f t="shared" si="30"/>
        <v>290.60307701494008</v>
      </c>
      <c r="L117" s="28">
        <f t="shared" si="27"/>
        <v>66.682502423481935</v>
      </c>
      <c r="M117" s="28">
        <f>L117*'Forecast inputs Tab10.1.5.1'!Z12</f>
        <v>102.10224723576283</v>
      </c>
      <c r="N117" s="19">
        <f t="shared" si="31"/>
        <v>1536.8319850391556</v>
      </c>
      <c r="O117" s="19">
        <f>N117*'Forecast inputs Tab10.1.5.1'!R12</f>
        <v>2088.585404307913</v>
      </c>
      <c r="P117" s="19">
        <f>N117*'Forecast inputs Tab10.1.5.1'!S12</f>
        <v>1404.1167919116115</v>
      </c>
      <c r="Q117" s="19">
        <f>P117*'Forecast inputs Tab10.1.5.1'!R12</f>
        <v>1908.222802543718</v>
      </c>
    </row>
    <row r="118" spans="1:17" x14ac:dyDescent="0.35">
      <c r="A118" s="10">
        <f>D118+F118+E118+'Forecast inputs Tab10.1.5.1'!AA13</f>
        <v>0.45015997480898828</v>
      </c>
      <c r="C118" s="18">
        <v>9</v>
      </c>
      <c r="D118" s="17">
        <f>$G$104*'Forecast inputs Tab10.1.5.1'!T13</f>
        <v>0.15396181215484611</v>
      </c>
      <c r="E118" s="17">
        <f>$G$105*'Forecast inputs Tab10.1.5.1'!U13</f>
        <v>7.1565204435160745E-4</v>
      </c>
      <c r="F118" s="17">
        <f>$F$106*'Forecast inputs Tab10.1.5.1'!Y13</f>
        <v>5.5482510609790529E-2</v>
      </c>
      <c r="G118" s="28">
        <f t="shared" si="28"/>
        <v>32.74331551525615</v>
      </c>
      <c r="H118" s="28">
        <f>G118*'Forecast inputs Tab10.1.5.1'!V13</f>
        <v>59.128995569578869</v>
      </c>
      <c r="I118" s="28">
        <f t="shared" si="29"/>
        <v>0.1521989145189806</v>
      </c>
      <c r="J118" s="28">
        <f>I118*'Forecast inputs Tab10.1.5.1'!W13</f>
        <v>0.27499722753916278</v>
      </c>
      <c r="K118" s="28">
        <f t="shared" si="30"/>
        <v>59.403992797118029</v>
      </c>
      <c r="L118" s="28">
        <f t="shared" si="27"/>
        <v>11.799558118007875</v>
      </c>
      <c r="M118" s="28">
        <f>L118*'Forecast inputs Tab10.1.5.1'!Z13</f>
        <v>21.508824515410659</v>
      </c>
      <c r="N118" s="19">
        <f t="shared" si="31"/>
        <v>264.1191204789489</v>
      </c>
      <c r="O118" s="19">
        <f>N118*'Forecast inputs Tab10.1.5.1'!R13</f>
        <v>438.10230871204692</v>
      </c>
      <c r="P118" s="19">
        <f>N118*'Forecast inputs Tab10.1.5.1'!S13</f>
        <v>254.7277513436174</v>
      </c>
      <c r="Q118" s="19">
        <f>P118*'Forecast inputs Tab10.1.5.1'!R13</f>
        <v>422.52456298619848</v>
      </c>
    </row>
    <row r="119" spans="1:17" x14ac:dyDescent="0.35">
      <c r="A119" s="10">
        <f>D119+F119+E119+'Forecast inputs Tab10.1.5.1'!AA14</f>
        <v>0.44847734851366827</v>
      </c>
      <c r="C119" s="18">
        <v>10</v>
      </c>
      <c r="D119" s="17">
        <f>$G$104*'Forecast inputs Tab10.1.5.1'!T14</f>
        <v>0.15227061200743594</v>
      </c>
      <c r="E119" s="17">
        <f>$G$105*'Forecast inputs Tab10.1.5.1'!U14</f>
        <v>2.3705340827074681E-4</v>
      </c>
      <c r="F119" s="17">
        <f>$F$106*'Forecast inputs Tab10.1.5.1'!Y14</f>
        <v>5.5969683097961631E-2</v>
      </c>
      <c r="G119" s="28">
        <f t="shared" si="28"/>
        <v>117.64446325686424</v>
      </c>
      <c r="H119" s="28">
        <f>G119*'Forecast inputs Tab10.1.5.1'!V14</f>
        <v>248.09446503657173</v>
      </c>
      <c r="I119" s="28">
        <f t="shared" si="29"/>
        <v>0.18314775656027724</v>
      </c>
      <c r="J119" s="28">
        <f>I119*'Forecast inputs Tab10.1.5.1'!W14</f>
        <v>0.3870769724826173</v>
      </c>
      <c r="K119" s="28">
        <f t="shared" si="30"/>
        <v>248.48154200905435</v>
      </c>
      <c r="L119" s="28">
        <f t="shared" si="27"/>
        <v>43.242246418468035</v>
      </c>
      <c r="M119" s="28">
        <f>L119*'Forecast inputs Tab10.1.5.1'!Z14</f>
        <v>91.930421350877936</v>
      </c>
      <c r="N119" s="19">
        <f t="shared" si="31"/>
        <v>958.75467690111464</v>
      </c>
      <c r="O119" s="19">
        <f>N119*'Forecast inputs Tab10.1.5.1'!R14</f>
        <v>1885.2568464712758</v>
      </c>
      <c r="P119" s="19">
        <f>N119*'Forecast inputs Tab10.1.5.1'!S14</f>
        <v>944.38574123914236</v>
      </c>
      <c r="Q119" s="19">
        <f>P119*'Forecast inputs Tab10.1.5.1'!R14</f>
        <v>1857.0023461430001</v>
      </c>
    </row>
    <row r="120" spans="1:17" x14ac:dyDescent="0.35">
      <c r="A120" s="10">
        <f>D120+F120+E120+'Forecast inputs Tab10.1.5.1'!AA15</f>
        <v>0.44591426230348624</v>
      </c>
      <c r="C120" s="18">
        <v>11</v>
      </c>
      <c r="D120" s="17">
        <f>$G$104*'Forecast inputs Tab10.1.5.1'!T15</f>
        <v>0.14977433878578358</v>
      </c>
      <c r="E120" s="17">
        <f>$G$105*'Forecast inputs Tab10.1.5.1'!U15</f>
        <v>8.5009816773827743E-5</v>
      </c>
      <c r="F120" s="17">
        <f>$F$106*'Forecast inputs Tab10.1.5.1'!Y15</f>
        <v>5.6054913700928841E-2</v>
      </c>
      <c r="G120" s="28">
        <f t="shared" si="28"/>
        <v>56.601923335443026</v>
      </c>
      <c r="H120" s="28">
        <f>G120*'Forecast inputs Tab10.1.5.1'!V15</f>
        <v>136.57733998250356</v>
      </c>
      <c r="I120" s="28">
        <f t="shared" si="29"/>
        <v>3.2126458850032194E-2</v>
      </c>
      <c r="J120" s="28">
        <f>I120*'Forecast inputs Tab10.1.5.1'!W15</f>
        <v>7.7756837764390407E-2</v>
      </c>
      <c r="K120" s="28">
        <f t="shared" si="30"/>
        <v>136.65509682026794</v>
      </c>
      <c r="L120" s="28">
        <f t="shared" si="27"/>
        <v>21.183975530099346</v>
      </c>
      <c r="M120" s="28">
        <f>L120*'Forecast inputs Tab10.1.5.1'!Z15</f>
        <v>51.544637420082438</v>
      </c>
      <c r="N120" s="19">
        <f t="shared" si="31"/>
        <v>468.41484646086695</v>
      </c>
      <c r="O120" s="19">
        <f>N120*'Forecast inputs Tab10.1.5.1'!R15</f>
        <v>1066.4353967889911</v>
      </c>
      <c r="P120" s="19">
        <f>N120*'Forecast inputs Tab10.1.5.1'!S15</f>
        <v>465.28959817597064</v>
      </c>
      <c r="Q120" s="19">
        <f>P120*'Forecast inputs Tab10.1.5.1'!R15</f>
        <v>1059.3201752712505</v>
      </c>
    </row>
    <row r="121" spans="1:17" x14ac:dyDescent="0.35">
      <c r="A121" s="10">
        <f>D121+F121+E121+'Forecast inputs Tab10.1.5.1'!AA16</f>
        <v>0.44309455139409071</v>
      </c>
      <c r="C121" s="18">
        <v>12</v>
      </c>
      <c r="D121" s="17">
        <f>$G$104*'Forecast inputs Tab10.1.5.1'!T16</f>
        <v>0.14704525444691852</v>
      </c>
      <c r="E121" s="17">
        <f>$G$105*'Forecast inputs Tab10.1.5.1'!U16</f>
        <v>3.3536980028891656E-5</v>
      </c>
      <c r="F121" s="17">
        <f>$F$106*'Forecast inputs Tab10.1.5.1'!Y16</f>
        <v>5.6015759967143308E-2</v>
      </c>
      <c r="G121" s="28">
        <f t="shared" si="28"/>
        <v>10.528523495356927</v>
      </c>
      <c r="H121" s="28">
        <f>G121*'Forecast inputs Tab10.1.5.1'!V16</f>
        <v>28.568637394889862</v>
      </c>
      <c r="I121" s="28">
        <f t="shared" si="29"/>
        <v>2.4012667632532453E-3</v>
      </c>
      <c r="J121" s="28">
        <f>I121*'Forecast inputs Tab10.1.5.1'!W16</f>
        <v>6.5391812409110453E-3</v>
      </c>
      <c r="K121" s="28">
        <f t="shared" si="30"/>
        <v>28.575176576130772</v>
      </c>
      <c r="L121" s="28">
        <f t="shared" si="27"/>
        <v>4.0107601373646462</v>
      </c>
      <c r="M121" s="28">
        <f>L121*'Forecast inputs Tab10.1.5.1'!Z16</f>
        <v>10.983787496984071</v>
      </c>
      <c r="N121" s="19">
        <f t="shared" si="31"/>
        <v>88.631122834015784</v>
      </c>
      <c r="O121" s="19">
        <f>N121*'Forecast inputs Tab10.1.5.1'!R16</f>
        <v>229.14247341892272</v>
      </c>
      <c r="P121" s="19">
        <f>N121*'Forecast inputs Tab10.1.5.1'!S16</f>
        <v>88.350009945146226</v>
      </c>
      <c r="Q121" s="19">
        <f>P121*'Forecast inputs Tab10.1.5.1'!R16</f>
        <v>228.4156982116838</v>
      </c>
    </row>
    <row r="122" spans="1:17" x14ac:dyDescent="0.35">
      <c r="A122" s="10">
        <f>D122+F122+E122+'Forecast inputs Tab10.1.5.1'!AA17</f>
        <v>0.44027132572275768</v>
      </c>
      <c r="C122" s="18">
        <v>13</v>
      </c>
      <c r="D122" s="17">
        <f>$G$104*'Forecast inputs Tab10.1.5.1'!T17</f>
        <v>0.14431576224724929</v>
      </c>
      <c r="E122" s="17">
        <f>$G$105*'Forecast inputs Tab10.1.5.1'!U17</f>
        <v>1.4591395456445313E-5</v>
      </c>
      <c r="F122" s="17">
        <f>$F$106*'Forecast inputs Tab10.1.5.1'!Y17</f>
        <v>5.5940972080051936E-2</v>
      </c>
      <c r="G122" s="28">
        <f t="shared" si="28"/>
        <v>15.347748074131138</v>
      </c>
      <c r="H122" s="28">
        <f>G122*'Forecast inputs Tab10.1.5.1'!V17</f>
        <v>46.152574048348278</v>
      </c>
      <c r="I122" s="28">
        <f t="shared" si="29"/>
        <v>1.5517713244092496E-3</v>
      </c>
      <c r="J122" s="28">
        <f>I122*'Forecast inputs Tab10.1.5.1'!W17</f>
        <v>4.6845317075561105E-3</v>
      </c>
      <c r="K122" s="28">
        <f t="shared" si="30"/>
        <v>46.157258580055831</v>
      </c>
      <c r="L122" s="28">
        <f t="shared" si="27"/>
        <v>5.9492319697948011</v>
      </c>
      <c r="M122" s="28">
        <f>L122*'Forecast inputs Tab10.1.5.1'!Z17</f>
        <v>18.073290785679024</v>
      </c>
      <c r="N122" s="19">
        <f t="shared" si="31"/>
        <v>131.47180205239721</v>
      </c>
      <c r="O122" s="19">
        <f>N122*'Forecast inputs Tab10.1.5.1'!R17</f>
        <v>379.79442705094453</v>
      </c>
      <c r="P122" s="19">
        <f>N122*'Forecast inputs Tab10.1.5.1'!S17</f>
        <v>131.25926555248384</v>
      </c>
      <c r="Q122" s="19">
        <f>P122*'Forecast inputs Tab10.1.5.1'!R17</f>
        <v>379.18045373535983</v>
      </c>
    </row>
    <row r="123" spans="1:17" x14ac:dyDescent="0.35">
      <c r="A123" s="10">
        <f>D123+F123+E123+'Forecast inputs Tab10.1.5.1'!AA18</f>
        <v>0.43756179596201894</v>
      </c>
      <c r="C123" s="18">
        <v>14</v>
      </c>
      <c r="D123" s="17">
        <f>$G$104*'Forecast inputs Tab10.1.5.1'!T18</f>
        <v>0.1416972185222182</v>
      </c>
      <c r="E123" s="17">
        <f>$G$105*'Forecast inputs Tab10.1.5.1'!U18</f>
        <v>7.0395454560483993E-6</v>
      </c>
      <c r="F123" s="17">
        <f>$F$106*'Forecast inputs Tab10.1.5.1'!Y18</f>
        <v>5.5857537894344722E-2</v>
      </c>
      <c r="G123" s="28">
        <f t="shared" si="28"/>
        <v>2.2730663772155291</v>
      </c>
      <c r="H123" s="28">
        <f>G123*'Forecast inputs Tab10.1.5.1'!V18</f>
        <v>7.4819355383774431</v>
      </c>
      <c r="I123" s="28">
        <f t="shared" si="29"/>
        <v>1.1292638101089442E-4</v>
      </c>
      <c r="J123" s="28">
        <f>I123*'Forecast inputs Tab10.1.5.1'!W18</f>
        <v>3.731853857784476E-4</v>
      </c>
      <c r="K123" s="28">
        <f t="shared" si="30"/>
        <v>7.4823087237632215</v>
      </c>
      <c r="L123" s="28">
        <f t="shared" si="27"/>
        <v>0.89605069616640842</v>
      </c>
      <c r="M123" s="28">
        <f>L123*'Forecast inputs Tab10.1.5.1'!Z18</f>
        <v>2.9823703345854655</v>
      </c>
      <c r="N123" s="19">
        <f t="shared" si="31"/>
        <v>19.806468628665538</v>
      </c>
      <c r="O123" s="19">
        <f>N123*'Forecast inputs Tab10.1.5.1'!R18</f>
        <v>63.067955472083099</v>
      </c>
      <c r="P123" s="19">
        <f>N123*'Forecast inputs Tab10.1.5.1'!S18</f>
        <v>19.788989826436239</v>
      </c>
      <c r="Q123" s="19">
        <f>P123*'Forecast inputs Tab10.1.5.1'!R18</f>
        <v>63.012299295236545</v>
      </c>
    </row>
    <row r="124" spans="1:17" x14ac:dyDescent="0.35">
      <c r="A124" s="10">
        <f>D124+F124+E124+'Forecast inputs Tab10.1.5.1'!AA19</f>
        <v>0.43502499599949718</v>
      </c>
      <c r="C124" s="18">
        <v>15</v>
      </c>
      <c r="D124" s="17">
        <f>$G$104*'Forecast inputs Tab10.1.5.1'!T19</f>
        <v>0.13924644038032125</v>
      </c>
      <c r="E124" s="17">
        <f>$G$105*'Forecast inputs Tab10.1.5.1'!U19</f>
        <v>3.6911736394748214E-6</v>
      </c>
      <c r="F124" s="17">
        <f>$F$106*'Forecast inputs Tab10.1.5.1'!Y19</f>
        <v>5.5774864445536483E-2</v>
      </c>
      <c r="G124" s="28">
        <f t="shared" si="28"/>
        <v>7.2246508521582466</v>
      </c>
      <c r="H124" s="28">
        <f>G124*'Forecast inputs Tab10.1.5.1'!V19</f>
        <v>25.755554212250665</v>
      </c>
      <c r="I124" s="28">
        <f t="shared" si="29"/>
        <v>1.9151254931228071E-4</v>
      </c>
      <c r="J124" s="28">
        <f>I124*'Forecast inputs Tab10.1.5.1'!W19</f>
        <v>6.8560343578500619E-4</v>
      </c>
      <c r="K124" s="28">
        <f t="shared" si="30"/>
        <v>25.756239815686449</v>
      </c>
      <c r="L124" s="28">
        <f t="shared" si="27"/>
        <v>2.8938184763996495</v>
      </c>
      <c r="M124" s="28">
        <f>L124*'Forecast inputs Tab10.1.5.1'!Z19</f>
        <v>10.44049192826324</v>
      </c>
      <c r="N124" s="19">
        <f t="shared" si="31"/>
        <v>63.984987552200792</v>
      </c>
      <c r="O124" s="19">
        <f>N124*'Forecast inputs Tab10.1.5.1'!R19</f>
        <v>221.99463461260959</v>
      </c>
      <c r="P124" s="19">
        <f>N124*'Forecast inputs Tab10.1.5.1'!S19</f>
        <v>63.952160362580756</v>
      </c>
      <c r="Q124" s="19">
        <f>P124*'Forecast inputs Tab10.1.5.1'!R19</f>
        <v>221.88074133476667</v>
      </c>
    </row>
    <row r="125" spans="1:17" x14ac:dyDescent="0.35">
      <c r="A125" s="10">
        <f>D125+F125+E125+'Forecast inputs Tab10.1.5.1'!AA20</f>
        <v>0.4326859993145703</v>
      </c>
      <c r="C125" s="23" t="s">
        <v>1435</v>
      </c>
      <c r="D125" s="17">
        <f>$G$104*'Forecast inputs Tab10.1.5.1'!T20</f>
        <v>0.13698818406722141</v>
      </c>
      <c r="E125" s="17">
        <f>$G$105*'Forecast inputs Tab10.1.5.1'!U20</f>
        <v>2.1139715085906568E-6</v>
      </c>
      <c r="F125" s="17">
        <f>$F$106*'Forecast inputs Tab10.1.5.1'!Y20</f>
        <v>5.5695701275840309E-2</v>
      </c>
      <c r="G125" s="28">
        <f>N125*(D125/A125)*(1-EXP(-A125))</f>
        <v>20.89630139091928</v>
      </c>
      <c r="H125" s="28">
        <f>G125*'Forecast inputs Tab10.1.5.1'!V20</f>
        <v>86.477670536584995</v>
      </c>
      <c r="I125" s="28">
        <f t="shared" si="29"/>
        <v>3.2246712427146253E-4</v>
      </c>
      <c r="J125" s="28">
        <f>I125*'Forecast inputs Tab10.1.5.1'!W20</f>
        <v>1.5703364282017827E-3</v>
      </c>
      <c r="K125" s="28">
        <f t="shared" si="30"/>
        <v>86.479240873013197</v>
      </c>
      <c r="L125" s="30">
        <f t="shared" si="27"/>
        <v>8.4958726036361067</v>
      </c>
      <c r="M125" s="28">
        <f>L125*'Forecast inputs Tab10.1.5.1'!Z20</f>
        <v>32.922355926350278</v>
      </c>
      <c r="N125" s="19">
        <f>N99*EXP(-A99)+N100*EXP(-A100)</f>
        <v>187.91452387352234</v>
      </c>
      <c r="O125" s="19">
        <f>N125*'Forecast inputs Tab10.1.5.1'!R20</f>
        <v>774.43423211002221</v>
      </c>
      <c r="P125" s="19">
        <f>N125*'Forecast inputs Tab10.1.5.1'!S20</f>
        <v>187.85528332824998</v>
      </c>
      <c r="Q125" s="19">
        <f>P125*'Forecast inputs Tab10.1.5.1'!R20</f>
        <v>774.19008969227775</v>
      </c>
    </row>
    <row r="126" spans="1:17" x14ac:dyDescent="0.35">
      <c r="A126" t="s">
        <v>1445</v>
      </c>
      <c r="C126" s="31" t="s">
        <v>1444</v>
      </c>
      <c r="D126" s="133">
        <f>AVERAGE(D113:D123)</f>
        <v>0.12537931683331791</v>
      </c>
      <c r="E126" s="133">
        <f>AVERAGE(E113:E123)</f>
        <v>6.7900851847943955E-3</v>
      </c>
      <c r="F126" s="133">
        <f>AVERAGE(F113:F124)</f>
        <v>4.874071831725376E-2</v>
      </c>
      <c r="G126" s="32">
        <f>SUM(G109:G125)</f>
        <v>894.45760368316019</v>
      </c>
      <c r="H126" s="32">
        <f t="shared" ref="H126" si="32">SUM(H109:H125)</f>
        <v>1317.7178476586678</v>
      </c>
      <c r="I126" s="32">
        <f>SUM(I109:I125)</f>
        <v>183.80905337515523</v>
      </c>
      <c r="J126" s="32">
        <f t="shared" ref="J126:Q126" si="33">SUM(J109:J125)</f>
        <v>122.88504084013135</v>
      </c>
      <c r="K126" s="32">
        <f t="shared" si="33"/>
        <v>1440.6028884987995</v>
      </c>
      <c r="L126" s="32">
        <f t="shared" si="33"/>
        <v>413.65971746387555</v>
      </c>
      <c r="M126" s="32">
        <f t="shared" si="33"/>
        <v>523.57330090860751</v>
      </c>
      <c r="N126" s="32">
        <f t="shared" si="33"/>
        <v>38600.734741962391</v>
      </c>
      <c r="O126" s="32">
        <f t="shared" si="33"/>
        <v>13620.902757281876</v>
      </c>
      <c r="P126" s="32">
        <f t="shared" si="33"/>
        <v>6144.4130156599149</v>
      </c>
      <c r="Q126" s="32">
        <f t="shared" si="33"/>
        <v>8802.0771268155186</v>
      </c>
    </row>
    <row r="128" spans="1:17" x14ac:dyDescent="0.35">
      <c r="C128" s="15" t="s">
        <v>1437</v>
      </c>
      <c r="D128" s="15" t="s">
        <v>1693</v>
      </c>
      <c r="G128" s="15">
        <f>G103+1</f>
        <v>2025</v>
      </c>
    </row>
    <row r="129" spans="1:17" x14ac:dyDescent="0.35">
      <c r="D129" s="24" t="s">
        <v>1599</v>
      </c>
      <c r="E129" s="24"/>
      <c r="F129" s="24"/>
      <c r="G129" s="18">
        <f>G104</f>
        <v>1.6533719736629702</v>
      </c>
      <c r="H129" s="24" t="s">
        <v>1598</v>
      </c>
      <c r="I129" s="25">
        <f>AVERAGE(D138:D149)</f>
        <v>0.12653491046223486</v>
      </c>
      <c r="J129" s="15" t="s">
        <v>1516</v>
      </c>
      <c r="K129" s="25">
        <f>I129+I131+I130</f>
        <v>0.18150018113002012</v>
      </c>
    </row>
    <row r="130" spans="1:17" x14ac:dyDescent="0.35">
      <c r="D130" s="24" t="s">
        <v>1600</v>
      </c>
      <c r="E130" s="24"/>
      <c r="F130" s="24"/>
      <c r="G130" s="18">
        <f>G105</f>
        <v>1.6533719736629702</v>
      </c>
      <c r="H130" s="24" t="s">
        <v>1598</v>
      </c>
      <c r="I130" s="25">
        <f>AVERAGE(E138:E149)</f>
        <v>6.2245523505314862E-3</v>
      </c>
      <c r="K130" s="25"/>
    </row>
    <row r="131" spans="1:17" x14ac:dyDescent="0.35">
      <c r="D131" s="24" t="s">
        <v>1438</v>
      </c>
      <c r="E131" s="24"/>
      <c r="F131" s="135">
        <f>F106</f>
        <v>2.3609309159527005</v>
      </c>
      <c r="G131" s="18">
        <f>I131/$I$5</f>
        <v>1.6533719736629704</v>
      </c>
      <c r="H131" s="24" t="s">
        <v>1598</v>
      </c>
      <c r="I131" s="25">
        <f>AVERAGE(F138:F149)</f>
        <v>4.874071831725376E-2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0.24043217048634438</v>
      </c>
      <c r="C135" s="18">
        <v>1</v>
      </c>
      <c r="D135" s="17">
        <f>$G$129*'Forecast inputs Tab10.1.5.1'!T5</f>
        <v>1.6154381322994029E-5</v>
      </c>
      <c r="E135" s="17">
        <f>$G$130*'Forecast inputs Tab10.1.5.1'!U5</f>
        <v>2.7699715832440544E-5</v>
      </c>
      <c r="F135" s="17">
        <f>$F$131*'Forecast inputs Tab10.1.5.1'!Y5</f>
        <v>3.8831638918895042E-4</v>
      </c>
      <c r="G135" s="28">
        <f t="shared" ref="G135:G149" si="35">N135*(D135/A135)*(1-EXP(-A135))</f>
        <v>0.1037307595136544</v>
      </c>
      <c r="H135" s="28">
        <f>G135*'Forecast inputs Tab10.1.5.1'!V5</f>
        <v>1.2317513290454373E-2</v>
      </c>
      <c r="I135" s="28">
        <f t="shared" ref="I135:I150" si="36">N135*(E135/A135)*(1-EXP(-A135))</f>
        <v>0.17786583739493655</v>
      </c>
      <c r="J135" s="28">
        <f>I135*'Forecast inputs Tab10.1.5.1'!W5</f>
        <v>2.112112142124415E-2</v>
      </c>
      <c r="K135" s="28">
        <f t="shared" ref="K135:K150" si="37">H135+J135</f>
        <v>3.3438634711698521E-2</v>
      </c>
      <c r="L135" s="28">
        <f t="shared" si="34"/>
        <v>2.493463115472883</v>
      </c>
      <c r="M135" s="28">
        <f>L135*'Forecast inputs Tab10.1.5.1'!Z5</f>
        <v>0.19960745735876989</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0.24385614957861268</v>
      </c>
      <c r="C136" s="18">
        <v>2</v>
      </c>
      <c r="D136" s="17">
        <f>$G$129*'Forecast inputs Tab10.1.5.1'!T6</f>
        <v>5.3952349552043261E-4</v>
      </c>
      <c r="E136" s="17">
        <f>$G$130*'Forecast inputs Tab10.1.5.1'!U6</f>
        <v>9.1701289894803399E-4</v>
      </c>
      <c r="F136" s="17">
        <f>$F$131*'Forecast inputs Tab10.1.5.1'!Y6</f>
        <v>2.399613184144213E-3</v>
      </c>
      <c r="G136" s="28">
        <f t="shared" si="35"/>
        <v>2.7195415231907845</v>
      </c>
      <c r="H136" s="28">
        <f>G136*'Forecast inputs Tab10.1.5.1'!V6</f>
        <v>0.64746595683954311</v>
      </c>
      <c r="I136" s="28">
        <f t="shared" si="36"/>
        <v>4.6223281779139631</v>
      </c>
      <c r="J136" s="28">
        <f>I136*'Forecast inputs Tab10.1.5.1'!W6</f>
        <v>1.1012755753632064</v>
      </c>
      <c r="K136" s="28">
        <f t="shared" si="37"/>
        <v>1.7487415322027495</v>
      </c>
      <c r="L136" s="28">
        <f t="shared" si="34"/>
        <v>12.095576463414831</v>
      </c>
      <c r="M136" s="28">
        <f>L136*'Forecast inputs Tab10.1.5.1'!Z6</f>
        <v>2.3310715916057698</v>
      </c>
      <c r="N136" s="19">
        <f t="shared" ref="N136:N149" si="38">N110*EXP(-A110)</f>
        <v>5680.1850534644655</v>
      </c>
      <c r="O136" s="19">
        <f>N136*'Forecast inputs Tab10.1.5.1'!R6</f>
        <v>549.40794703727556</v>
      </c>
      <c r="P136" s="19">
        <f>N136*'Forecast inputs Tab10.1.5.1'!S6</f>
        <v>0</v>
      </c>
      <c r="Q136" s="19">
        <f>P136*'Forecast inputs Tab10.1.5.1'!R6</f>
        <v>0</v>
      </c>
    </row>
    <row r="137" spans="1:17" x14ac:dyDescent="0.35">
      <c r="A137" s="10">
        <f>D137+F137+E137+'Forecast inputs Tab10.1.5.1'!AA7</f>
        <v>0.25961869297093454</v>
      </c>
      <c r="C137" s="18">
        <v>3</v>
      </c>
      <c r="D137" s="17">
        <f>$G$129*'Forecast inputs Tab10.1.5.1'!T7</f>
        <v>4.5366210853950133E-3</v>
      </c>
      <c r="E137" s="17">
        <f>$G$130*'Forecast inputs Tab10.1.5.1'!U7</f>
        <v>7.1532488609055353E-3</v>
      </c>
      <c r="F137" s="17">
        <f>$F$131*'Forecast inputs Tab10.1.5.1'!Y7</f>
        <v>7.9288230246339908E-3</v>
      </c>
      <c r="G137" s="28">
        <f t="shared" si="35"/>
        <v>17.784150369252934</v>
      </c>
      <c r="H137" s="28">
        <f>G137*'Forecast inputs Tab10.1.5.1'!V7</f>
        <v>6.8520651736028695</v>
      </c>
      <c r="I137" s="28">
        <f t="shared" si="36"/>
        <v>28.041674844870691</v>
      </c>
      <c r="J137" s="28">
        <f>I137*'Forecast inputs Tab10.1.5.1'!W7</f>
        <v>10.846859534838099</v>
      </c>
      <c r="K137" s="28">
        <f t="shared" si="37"/>
        <v>17.69892470844097</v>
      </c>
      <c r="L137" s="28">
        <f t="shared" si="34"/>
        <v>31.082027409174277</v>
      </c>
      <c r="M137" s="28">
        <f>L137*'Forecast inputs Tab10.1.5.1'!Z7</f>
        <v>10.702008267389841</v>
      </c>
      <c r="N137" s="19">
        <f t="shared" si="38"/>
        <v>4450.9949811678925</v>
      </c>
      <c r="O137" s="19">
        <f>N137*'Forecast inputs Tab10.1.5.1'!R7</f>
        <v>935.28757539280934</v>
      </c>
      <c r="P137" s="19">
        <f>N137*'Forecast inputs Tab10.1.5.1'!S7</f>
        <v>0</v>
      </c>
      <c r="Q137" s="19">
        <f>P137*'Forecast inputs Tab10.1.5.1'!R7</f>
        <v>0</v>
      </c>
    </row>
    <row r="138" spans="1:17" x14ac:dyDescent="0.35">
      <c r="A138" s="10">
        <f>D138+F138+E138+'Forecast inputs Tab10.1.5.1'!AA8</f>
        <v>0.29911603997302616</v>
      </c>
      <c r="C138" s="18">
        <v>4</v>
      </c>
      <c r="D138" s="17">
        <f>$G$129*'Forecast inputs Tab10.1.5.1'!T8</f>
        <v>1.9861982529651778E-2</v>
      </c>
      <c r="E138" s="17">
        <f>$G$130*'Forecast inputs Tab10.1.5.1'!U8</f>
        <v>2.1310498657945737E-2</v>
      </c>
      <c r="F138" s="17">
        <f>$F$131*'Forecast inputs Tab10.1.5.1'!Y8</f>
        <v>1.7943558785428672E-2</v>
      </c>
      <c r="G138" s="28">
        <f t="shared" si="35"/>
        <v>58.937855158574116</v>
      </c>
      <c r="H138" s="28">
        <f>G138*'Forecast inputs Tab10.1.5.1'!V8</f>
        <v>33.737175192575194</v>
      </c>
      <c r="I138" s="28">
        <f t="shared" si="36"/>
        <v>63.236138758249844</v>
      </c>
      <c r="J138" s="28">
        <f>I138*'Forecast inputs Tab10.1.5.1'!W8</f>
        <v>35.550794945789029</v>
      </c>
      <c r="K138" s="28">
        <f t="shared" si="37"/>
        <v>69.287970138364216</v>
      </c>
      <c r="L138" s="28">
        <f t="shared" si="34"/>
        <v>53.245181700574996</v>
      </c>
      <c r="M138" s="28">
        <f>L138*'Forecast inputs Tab10.1.5.1'!Z8</f>
        <v>28.451243370612048</v>
      </c>
      <c r="N138" s="19">
        <f t="shared" si="38"/>
        <v>3433.2556135737859</v>
      </c>
      <c r="O138" s="19">
        <f>N138*'Forecast inputs Tab10.1.5.1'!R8</f>
        <v>1269.8136214695596</v>
      </c>
      <c r="P138" s="19">
        <f>N138*'Forecast inputs Tab10.1.5.1'!S8</f>
        <v>324.84471984007854</v>
      </c>
      <c r="Q138" s="19">
        <f>P138*'Forecast inputs Tab10.1.5.1'!R8</f>
        <v>120.14609354589193</v>
      </c>
    </row>
    <row r="139" spans="1:17" x14ac:dyDescent="0.35">
      <c r="A139" s="10">
        <f>D139+F139+E139+'Forecast inputs Tab10.1.5.1'!AA9</f>
        <v>0.35764448873148802</v>
      </c>
      <c r="C139" s="18">
        <v>5</v>
      </c>
      <c r="D139" s="17">
        <f>$G$129*'Forecast inputs Tab10.1.5.1'!T9</f>
        <v>6.0521910621338222E-2</v>
      </c>
      <c r="E139" s="17">
        <f>$G$130*'Forecast inputs Tab10.1.5.1'!U9</f>
        <v>2.6690097327248922E-2</v>
      </c>
      <c r="F139" s="17">
        <f>$F$131*'Forecast inputs Tab10.1.5.1'!Y9</f>
        <v>3.0432480782900909E-2</v>
      </c>
      <c r="G139" s="28">
        <f t="shared" si="35"/>
        <v>129.52838420223009</v>
      </c>
      <c r="H139" s="28">
        <f>G139*'Forecast inputs Tab10.1.5.1'!V9</f>
        <v>102.44634637360764</v>
      </c>
      <c r="I139" s="28">
        <f t="shared" si="36"/>
        <v>57.12187777131961</v>
      </c>
      <c r="J139" s="28">
        <f>I139*'Forecast inputs Tab10.1.5.1'!W9</f>
        <v>43.033658811012117</v>
      </c>
      <c r="K139" s="28">
        <f t="shared" si="37"/>
        <v>145.48000518461976</v>
      </c>
      <c r="L139" s="28">
        <f t="shared" si="34"/>
        <v>65.131289191071659</v>
      </c>
      <c r="M139" s="28">
        <f>L139*'Forecast inputs Tab10.1.5.1'!Z9</f>
        <v>49.156733285045085</v>
      </c>
      <c r="N139" s="19">
        <f t="shared" si="38"/>
        <v>2545.6675889031408</v>
      </c>
      <c r="O139" s="19">
        <f>N139*'Forecast inputs Tab10.1.5.1'!R9</f>
        <v>1454.6759216620997</v>
      </c>
      <c r="P139" s="19">
        <f>N139*'Forecast inputs Tab10.1.5.1'!S9</f>
        <v>763.61296079653812</v>
      </c>
      <c r="Q139" s="19">
        <f>P139*'Forecast inputs Tab10.1.5.1'!R9</f>
        <v>436.35288141388742</v>
      </c>
    </row>
    <row r="140" spans="1:17" x14ac:dyDescent="0.35">
      <c r="A140" s="10">
        <f>D140+F140+E140+'Forecast inputs Tab10.1.5.1'!AA10</f>
        <v>0.4115302442533233</v>
      </c>
      <c r="C140" s="18">
        <v>6</v>
      </c>
      <c r="D140" s="17">
        <f>$G$129*'Forecast inputs Tab10.1.5.1'!T10</f>
        <v>0.11309569363485827</v>
      </c>
      <c r="E140" s="17">
        <f>$G$130*'Forecast inputs Tab10.1.5.1'!U10</f>
        <v>1.6614761549711629E-2</v>
      </c>
      <c r="F140" s="17">
        <f>$F$131*'Forecast inputs Tab10.1.5.1'!Y10</f>
        <v>4.1819789068753388E-2</v>
      </c>
      <c r="G140" s="28">
        <f t="shared" si="35"/>
        <v>165.08084671913269</v>
      </c>
      <c r="H140" s="28">
        <f>G140*'Forecast inputs Tab10.1.5.1'!V10</f>
        <v>165.66065298339041</v>
      </c>
      <c r="I140" s="28">
        <f t="shared" si="36"/>
        <v>24.251842103893402</v>
      </c>
      <c r="J140" s="28">
        <f>I140*'Forecast inputs Tab10.1.5.1'!W10</f>
        <v>23.487444261495437</v>
      </c>
      <c r="K140" s="28">
        <f t="shared" si="37"/>
        <v>189.14809724488583</v>
      </c>
      <c r="L140" s="28">
        <f t="shared" si="34"/>
        <v>61.042520428536484</v>
      </c>
      <c r="M140" s="28">
        <f>L140*'Forecast inputs Tab10.1.5.1'!Z10</f>
        <v>60.866168587018443</v>
      </c>
      <c r="N140" s="19">
        <f t="shared" si="38"/>
        <v>1780.5450658176517</v>
      </c>
      <c r="O140" s="19">
        <f>N140*'Forecast inputs Tab10.1.5.1'!R10</f>
        <v>1439.2875790481064</v>
      </c>
      <c r="P140" s="19">
        <f>N140*'Forecast inputs Tab10.1.5.1'!S10</f>
        <v>1032.5360001192803</v>
      </c>
      <c r="Q140" s="19">
        <f>P140*'Forecast inputs Tab10.1.5.1'!R10</f>
        <v>834.64118287241911</v>
      </c>
    </row>
    <row r="141" spans="1:17" x14ac:dyDescent="0.35">
      <c r="A141" s="10">
        <f>D141+F141+E141+'Forecast inputs Tab10.1.5.1'!AA11</f>
        <v>0.44006452926119755</v>
      </c>
      <c r="C141" s="18">
        <v>7</v>
      </c>
      <c r="D141" s="17">
        <f>$G$129*'Forecast inputs Tab10.1.5.1'!T11</f>
        <v>0.14359141472317791</v>
      </c>
      <c r="E141" s="17">
        <f>$G$130*'Forecast inputs Tab10.1.5.1'!U11</f>
        <v>6.7371774586141566E-3</v>
      </c>
      <c r="F141" s="17">
        <f>$F$131*'Forecast inputs Tab10.1.5.1'!Y11</f>
        <v>4.9735937079405476E-2</v>
      </c>
      <c r="G141" s="28">
        <f t="shared" si="35"/>
        <v>137.27033857051302</v>
      </c>
      <c r="H141" s="28">
        <f>G141*'Forecast inputs Tab10.1.5.1'!V11</f>
        <v>170.18933461014376</v>
      </c>
      <c r="I141" s="28">
        <f t="shared" si="36"/>
        <v>6.4405983640212314</v>
      </c>
      <c r="J141" s="28">
        <f>I141*'Forecast inputs Tab10.1.5.1'!W11</f>
        <v>7.8701127920197695</v>
      </c>
      <c r="K141" s="28">
        <f t="shared" si="37"/>
        <v>178.05944740216353</v>
      </c>
      <c r="L141" s="28">
        <f t="shared" si="34"/>
        <v>47.546498063088549</v>
      </c>
      <c r="M141" s="28">
        <f>L141*'Forecast inputs Tab10.1.5.1'!Z11</f>
        <v>59.715073312374798</v>
      </c>
      <c r="N141" s="19">
        <f t="shared" si="38"/>
        <v>1181.7029790345321</v>
      </c>
      <c r="O141" s="19">
        <f>N141*'Forecast inputs Tab10.1.5.1'!R11</f>
        <v>1268.3218073977632</v>
      </c>
      <c r="P141" s="19">
        <f>N141*'Forecast inputs Tab10.1.5.1'!S11</f>
        <v>942.29830105986912</v>
      </c>
      <c r="Q141" s="19">
        <f>P141*'Forecast inputs Tab10.1.5.1'!R11</f>
        <v>1011.3687665275575</v>
      </c>
    </row>
    <row r="142" spans="1:17" x14ac:dyDescent="0.35">
      <c r="A142" s="10">
        <f>D142+F142+E142+'Forecast inputs Tab10.1.5.1'!AA12</f>
        <v>0.44914261663669874</v>
      </c>
      <c r="C142" s="18">
        <v>8</v>
      </c>
      <c r="D142" s="17">
        <f>$G$129*'Forecast inputs Tab10.1.5.1'!T12</f>
        <v>0.15303648549301926</v>
      </c>
      <c r="E142" s="17">
        <f>$G$130*'Forecast inputs Tab10.1.5.1'!U12</f>
        <v>2.2455188488803555E-3</v>
      </c>
      <c r="F142" s="17">
        <f>$F$131*'Forecast inputs Tab10.1.5.1'!Y12</f>
        <v>5.3860612294799159E-2</v>
      </c>
      <c r="G142" s="28">
        <f t="shared" si="35"/>
        <v>45.99391633770842</v>
      </c>
      <c r="H142" s="28">
        <f>G142*'Forecast inputs Tab10.1.5.1'!V12</f>
        <v>69.528192767178012</v>
      </c>
      <c r="I142" s="28">
        <f t="shared" si="36"/>
        <v>0.67487309145544572</v>
      </c>
      <c r="J142" s="28">
        <f>I142*'Forecast inputs Tab10.1.5.1'!W12</f>
        <v>1.0166082285103848</v>
      </c>
      <c r="K142" s="28">
        <f t="shared" si="37"/>
        <v>70.544800995688391</v>
      </c>
      <c r="L142" s="28">
        <f t="shared" si="34"/>
        <v>16.1873849089258</v>
      </c>
      <c r="M142" s="28">
        <f>L142*'Forecast inputs Tab10.1.5.1'!Z12</f>
        <v>24.785638150999915</v>
      </c>
      <c r="N142" s="19">
        <f t="shared" si="38"/>
        <v>373.07074536868134</v>
      </c>
      <c r="O142" s="19">
        <f>N142*'Forecast inputs Tab10.1.5.1'!R12</f>
        <v>507.01060437094526</v>
      </c>
      <c r="P142" s="19">
        <f>N142*'Forecast inputs Tab10.1.5.1'!S12</f>
        <v>340.85371936724766</v>
      </c>
      <c r="Q142" s="19">
        <f>P142*'Forecast inputs Tab10.1.5.1'!R12</f>
        <v>463.22702169447689</v>
      </c>
    </row>
    <row r="143" spans="1:17" x14ac:dyDescent="0.35">
      <c r="A143" s="10">
        <f>D143+F143+E143+'Forecast inputs Tab10.1.5.1'!AA13</f>
        <v>0.45015997480898828</v>
      </c>
      <c r="C143" s="18">
        <v>9</v>
      </c>
      <c r="D143" s="17">
        <f>$G$129*'Forecast inputs Tab10.1.5.1'!T13</f>
        <v>0.15396181215484611</v>
      </c>
      <c r="E143" s="17">
        <f>$G$130*'Forecast inputs Tab10.1.5.1'!U13</f>
        <v>7.1565204435160745E-4</v>
      </c>
      <c r="F143" s="17">
        <f>$F$131*'Forecast inputs Tab10.1.5.1'!Y13</f>
        <v>5.5482510609790529E-2</v>
      </c>
      <c r="G143" s="28">
        <f t="shared" si="35"/>
        <v>121.5875314531974</v>
      </c>
      <c r="H143" s="28">
        <f>G143*'Forecast inputs Tab10.1.5.1'!V13</f>
        <v>219.56690993196443</v>
      </c>
      <c r="I143" s="28">
        <f t="shared" si="36"/>
        <v>0.56516849363030319</v>
      </c>
      <c r="J143" s="28">
        <f>I143*'Forecast inputs Tab10.1.5.1'!W13</f>
        <v>1.0211621372729047</v>
      </c>
      <c r="K143" s="28">
        <f t="shared" si="37"/>
        <v>220.58807206923734</v>
      </c>
      <c r="L143" s="28">
        <f t="shared" si="34"/>
        <v>43.815939871411331</v>
      </c>
      <c r="M143" s="28">
        <f>L143*'Forecast inputs Tab10.1.5.1'!Z13</f>
        <v>79.869885994602157</v>
      </c>
      <c r="N143" s="19">
        <f t="shared" si="38"/>
        <v>980.76787164886491</v>
      </c>
      <c r="O143" s="19">
        <f>N143*'Forecast inputs Tab10.1.5.1'!R13</f>
        <v>1626.8290917401218</v>
      </c>
      <c r="P143" s="19">
        <f>N143*'Forecast inputs Tab10.1.5.1'!S13</f>
        <v>945.89439069063167</v>
      </c>
      <c r="Q143" s="19">
        <f>P143*'Forecast inputs Tab10.1.5.1'!R13</f>
        <v>1568.9834026702715</v>
      </c>
    </row>
    <row r="144" spans="1:17" x14ac:dyDescent="0.35">
      <c r="A144" s="10">
        <f>D144+F144+E144+'Forecast inputs Tab10.1.5.1'!AA14</f>
        <v>0.44847734851366827</v>
      </c>
      <c r="C144" s="18">
        <v>10</v>
      </c>
      <c r="D144" s="17">
        <f>$G$129*'Forecast inputs Tab10.1.5.1'!T14</f>
        <v>0.15227061200743594</v>
      </c>
      <c r="E144" s="17">
        <f>$G$130*'Forecast inputs Tab10.1.5.1'!U14</f>
        <v>2.3705340827074681E-4</v>
      </c>
      <c r="F144" s="17">
        <f>$F$131*'Forecast inputs Tab10.1.5.1'!Y14</f>
        <v>5.5969683097961631E-2</v>
      </c>
      <c r="G144" s="28">
        <f t="shared" si="35"/>
        <v>20.661499948699998</v>
      </c>
      <c r="H144" s="28">
        <f>G144*'Forecast inputs Tab10.1.5.1'!V14</f>
        <v>43.57199340043563</v>
      </c>
      <c r="I144" s="28">
        <f t="shared" si="36"/>
        <v>3.2165622231727899E-2</v>
      </c>
      <c r="J144" s="28">
        <f>I144*'Forecast inputs Tab10.1.5.1'!W14</f>
        <v>6.7981022019120915E-2</v>
      </c>
      <c r="K144" s="28">
        <f t="shared" si="37"/>
        <v>43.639974422454749</v>
      </c>
      <c r="L144" s="28">
        <f t="shared" si="34"/>
        <v>7.5944897653712538</v>
      </c>
      <c r="M144" s="28">
        <f>L144*'Forecast inputs Tab10.1.5.1'!Z14</f>
        <v>16.145429571793361</v>
      </c>
      <c r="N144" s="19">
        <f t="shared" si="38"/>
        <v>168.38284743036934</v>
      </c>
      <c r="O144" s="19">
        <f>N144*'Forecast inputs Tab10.1.5.1'!R14</f>
        <v>331.10129587318107</v>
      </c>
      <c r="P144" s="19">
        <f>N144*'Forecast inputs Tab10.1.5.1'!S14</f>
        <v>165.85927976535734</v>
      </c>
      <c r="Q144" s="19">
        <f>P144*'Forecast inputs Tab10.1.5.1'!R14</f>
        <v>326.13905335940808</v>
      </c>
    </row>
    <row r="145" spans="1:17" x14ac:dyDescent="0.35">
      <c r="A145" s="10">
        <f>D145+F145+E145+'Forecast inputs Tab10.1.5.1'!AA15</f>
        <v>0.44591426230348624</v>
      </c>
      <c r="C145" s="18">
        <v>11</v>
      </c>
      <c r="D145" s="17">
        <f>$G$129*'Forecast inputs Tab10.1.5.1'!T15</f>
        <v>0.14977433878578358</v>
      </c>
      <c r="E145" s="17">
        <f>$G$130*'Forecast inputs Tab10.1.5.1'!U15</f>
        <v>8.5009816773827743E-5</v>
      </c>
      <c r="F145" s="17">
        <f>$F$131*'Forecast inputs Tab10.1.5.1'!Y15</f>
        <v>5.6054913700928841E-2</v>
      </c>
      <c r="G145" s="28">
        <f t="shared" si="35"/>
        <v>73.98382740704038</v>
      </c>
      <c r="H145" s="28">
        <f>G145*'Forecast inputs Tab10.1.5.1'!V15</f>
        <v>178.51892221215331</v>
      </c>
      <c r="I145" s="28">
        <f t="shared" si="36"/>
        <v>4.1992184129047726E-2</v>
      </c>
      <c r="J145" s="28">
        <f>I145*'Forecast inputs Tab10.1.5.1'!W15</f>
        <v>0.10163521177160495</v>
      </c>
      <c r="K145" s="28">
        <f t="shared" si="37"/>
        <v>178.62055742392491</v>
      </c>
      <c r="L145" s="28">
        <f t="shared" si="34"/>
        <v>27.689369849247541</v>
      </c>
      <c r="M145" s="28">
        <f>L145*'Forecast inputs Tab10.1.5.1'!Z15</f>
        <v>67.373497823490638</v>
      </c>
      <c r="N145" s="19">
        <f t="shared" si="38"/>
        <v>612.2605224928061</v>
      </c>
      <c r="O145" s="19">
        <f>N145*'Forecast inputs Tab10.1.5.1'!R15</f>
        <v>1393.9274089541466</v>
      </c>
      <c r="P145" s="19">
        <f>N145*'Forecast inputs Tab10.1.5.1'!S15</f>
        <v>608.17554063903344</v>
      </c>
      <c r="Q145" s="19">
        <f>P145*'Forecast inputs Tab10.1.5.1'!R15</f>
        <v>1384.6271716174811</v>
      </c>
    </row>
    <row r="146" spans="1:17" x14ac:dyDescent="0.35">
      <c r="A146" s="10">
        <f>D146+F146+E146+'Forecast inputs Tab10.1.5.1'!AA16</f>
        <v>0.44309455139409071</v>
      </c>
      <c r="C146" s="18">
        <v>12</v>
      </c>
      <c r="D146" s="17">
        <f>$G$129*'Forecast inputs Tab10.1.5.1'!T16</f>
        <v>0.14704525444691852</v>
      </c>
      <c r="E146" s="17">
        <f>$G$130*'Forecast inputs Tab10.1.5.1'!U16</f>
        <v>3.3536980028891656E-5</v>
      </c>
      <c r="F146" s="17">
        <f>$F$131*'Forecast inputs Tab10.1.5.1'!Y16</f>
        <v>5.6015759967143308E-2</v>
      </c>
      <c r="G146" s="28">
        <f t="shared" si="35"/>
        <v>35.624909314700197</v>
      </c>
      <c r="H146" s="28">
        <f>G146*'Forecast inputs Tab10.1.5.1'!V16</f>
        <v>96.666462005459138</v>
      </c>
      <c r="I146" s="28">
        <f t="shared" si="36"/>
        <v>8.1250624286516322E-3</v>
      </c>
      <c r="J146" s="28">
        <f>I146*'Forecast inputs Tab10.1.5.1'!W16</f>
        <v>2.2126344572681905E-2</v>
      </c>
      <c r="K146" s="28">
        <f t="shared" si="37"/>
        <v>96.688588350031822</v>
      </c>
      <c r="L146" s="28">
        <f t="shared" si="34"/>
        <v>13.571035505561756</v>
      </c>
      <c r="M146" s="28">
        <f>L146*'Forecast inputs Tab10.1.5.1'!Z16</f>
        <v>37.165366414821314</v>
      </c>
      <c r="N146" s="19">
        <f t="shared" si="38"/>
        <v>299.89729469799931</v>
      </c>
      <c r="O146" s="19">
        <f>N146*'Forecast inputs Tab10.1.5.1'!R16</f>
        <v>775.33947084747251</v>
      </c>
      <c r="P146" s="19">
        <f>N146*'Forecast inputs Tab10.1.5.1'!S16</f>
        <v>298.94610518148374</v>
      </c>
      <c r="Q146" s="19">
        <f>P146*'Forecast inputs Tab10.1.5.1'!R16</f>
        <v>772.88031303094897</v>
      </c>
    </row>
    <row r="147" spans="1:17" x14ac:dyDescent="0.35">
      <c r="A147" s="10">
        <f>D147+F147+E147+'Forecast inputs Tab10.1.5.1'!AA17</f>
        <v>0.44027132572275768</v>
      </c>
      <c r="C147" s="18">
        <v>13</v>
      </c>
      <c r="D147" s="17">
        <f>$G$129*'Forecast inputs Tab10.1.5.1'!T17</f>
        <v>0.14431576224724929</v>
      </c>
      <c r="E147" s="17">
        <f>$G$130*'Forecast inputs Tab10.1.5.1'!U17</f>
        <v>1.4591395456445313E-5</v>
      </c>
      <c r="F147" s="17">
        <f>$F$131*'Forecast inputs Tab10.1.5.1'!Y17</f>
        <v>5.5940972080051936E-2</v>
      </c>
      <c r="G147" s="28">
        <f t="shared" si="35"/>
        <v>6.6430080500841182</v>
      </c>
      <c r="H147" s="28">
        <f>G147*'Forecast inputs Tab10.1.5.1'!V17</f>
        <v>19.976345679796914</v>
      </c>
      <c r="I147" s="28">
        <f t="shared" si="36"/>
        <v>6.7165745424993995E-4</v>
      </c>
      <c r="J147" s="28">
        <f>I147*'Forecast inputs Tab10.1.5.1'!W17</f>
        <v>2.0276187551333171E-3</v>
      </c>
      <c r="K147" s="28">
        <f t="shared" si="37"/>
        <v>19.978373298552047</v>
      </c>
      <c r="L147" s="28">
        <f t="shared" si="34"/>
        <v>2.5750224512596449</v>
      </c>
      <c r="M147" s="28">
        <f>L147*'Forecast inputs Tab10.1.5.1'!Z17</f>
        <v>7.822712205130701</v>
      </c>
      <c r="N147" s="19">
        <f t="shared" si="38"/>
        <v>56.905302013994863</v>
      </c>
      <c r="O147" s="19">
        <f>N147*'Forecast inputs Tab10.1.5.1'!R17</f>
        <v>164.38746740500824</v>
      </c>
      <c r="P147" s="19">
        <f>N147*'Forecast inputs Tab10.1.5.1'!S17</f>
        <v>56.813309255640888</v>
      </c>
      <c r="Q147" s="19">
        <f>P147*'Forecast inputs Tab10.1.5.1'!R17</f>
        <v>164.12171964460285</v>
      </c>
    </row>
    <row r="148" spans="1:17" x14ac:dyDescent="0.35">
      <c r="A148" s="10">
        <f>D148+F148+E148+'Forecast inputs Tab10.1.5.1'!AA18</f>
        <v>0.43756179596201894</v>
      </c>
      <c r="C148" s="18">
        <v>14</v>
      </c>
      <c r="D148" s="17">
        <f>$G$129*'Forecast inputs Tab10.1.5.1'!T18</f>
        <v>0.1416972185222182</v>
      </c>
      <c r="E148" s="17">
        <f>$G$130*'Forecast inputs Tab10.1.5.1'!U18</f>
        <v>7.0395454560483993E-6</v>
      </c>
      <c r="F148" s="17">
        <f>$F$131*'Forecast inputs Tab10.1.5.1'!Y18</f>
        <v>5.5857537894344722E-2</v>
      </c>
      <c r="G148" s="28">
        <f t="shared" si="35"/>
        <v>9.714719737570876</v>
      </c>
      <c r="H148" s="28">
        <f>G148*'Forecast inputs Tab10.1.5.1'!V18</f>
        <v>31.976587915987832</v>
      </c>
      <c r="I148" s="28">
        <f t="shared" si="36"/>
        <v>4.8262917154353046E-4</v>
      </c>
      <c r="J148" s="28">
        <f>I148*'Forecast inputs Tab10.1.5.1'!W18</f>
        <v>1.5949342567971704E-3</v>
      </c>
      <c r="K148" s="28">
        <f t="shared" si="37"/>
        <v>31.978182850244629</v>
      </c>
      <c r="L148" s="28">
        <f t="shared" si="34"/>
        <v>3.829576413239316</v>
      </c>
      <c r="M148" s="28">
        <f>L148*'Forecast inputs Tab10.1.5.1'!Z18</f>
        <v>12.746170655005077</v>
      </c>
      <c r="N148" s="19">
        <f t="shared" si="38"/>
        <v>84.649658121369939</v>
      </c>
      <c r="O148" s="19">
        <f>N148*'Forecast inputs Tab10.1.5.1'!R18</f>
        <v>269.54228788664739</v>
      </c>
      <c r="P148" s="19">
        <f>N148*'Forecast inputs Tab10.1.5.1'!S18</f>
        <v>84.57495653469033</v>
      </c>
      <c r="Q148" s="19">
        <f>P148*'Forecast inputs Tab10.1.5.1'!R18</f>
        <v>269.30442234732629</v>
      </c>
    </row>
    <row r="149" spans="1:17" x14ac:dyDescent="0.35">
      <c r="A149" s="10">
        <f>D149+F149+E149+'Forecast inputs Tab10.1.5.1'!AA19</f>
        <v>0.43502499599949718</v>
      </c>
      <c r="C149" s="18">
        <v>15</v>
      </c>
      <c r="D149" s="17">
        <f>$G$129*'Forecast inputs Tab10.1.5.1'!T19</f>
        <v>0.13924644038032125</v>
      </c>
      <c r="E149" s="17">
        <f>$G$130*'Forecast inputs Tab10.1.5.1'!U19</f>
        <v>3.6911736394748214E-6</v>
      </c>
      <c r="F149" s="17">
        <f>$F$131*'Forecast inputs Tab10.1.5.1'!Y19</f>
        <v>5.5774864445536483E-2</v>
      </c>
      <c r="G149" s="28">
        <f t="shared" si="35"/>
        <v>1.4438269727483648</v>
      </c>
      <c r="H149" s="28">
        <f>G149*'Forecast inputs Tab10.1.5.1'!V19</f>
        <v>5.1471779925006889</v>
      </c>
      <c r="I149" s="28">
        <f t="shared" si="36"/>
        <v>3.8273266068528291E-5</v>
      </c>
      <c r="J149" s="28">
        <f>I149*'Forecast inputs Tab10.1.5.1'!W19</f>
        <v>1.3701599612936719E-4</v>
      </c>
      <c r="K149" s="28">
        <f t="shared" si="37"/>
        <v>5.1473150084968182</v>
      </c>
      <c r="L149" s="28">
        <f t="shared" si="34"/>
        <v>0.57832181180288189</v>
      </c>
      <c r="M149" s="28">
        <f>L149*'Forecast inputs Tab10.1.5.1'!Z19</f>
        <v>2.0865041319311457</v>
      </c>
      <c r="N149" s="19">
        <f t="shared" si="38"/>
        <v>12.787227060424366</v>
      </c>
      <c r="O149" s="19">
        <f>N149*'Forecast inputs Tab10.1.5.1'!R19</f>
        <v>44.365028541601127</v>
      </c>
      <c r="P149" s="19">
        <f>N149*'Forecast inputs Tab10.1.5.1'!S19</f>
        <v>12.780666635182669</v>
      </c>
      <c r="Q149" s="19">
        <f>P149*'Forecast inputs Tab10.1.5.1'!R19</f>
        <v>44.342267277433564</v>
      </c>
    </row>
    <row r="150" spans="1:17" x14ac:dyDescent="0.35">
      <c r="A150" s="10">
        <f>D150+F150+E150+'Forecast inputs Tab10.1.5.1'!AA20</f>
        <v>0.4326859993145703</v>
      </c>
      <c r="C150" s="23" t="s">
        <v>1435</v>
      </c>
      <c r="D150" s="17">
        <f>$G$129*'Forecast inputs Tab10.1.5.1'!T20</f>
        <v>0.13698818406722141</v>
      </c>
      <c r="E150" s="17">
        <f>$G$130*'Forecast inputs Tab10.1.5.1'!U20</f>
        <v>2.1139715085906568E-6</v>
      </c>
      <c r="F150" s="17">
        <f>$F$131*'Forecast inputs Tab10.1.5.1'!Y20</f>
        <v>5.5695701275840309E-2</v>
      </c>
      <c r="G150" s="28">
        <f>N150*(D150/A150)*(1-EXP(-A150))</f>
        <v>18.162074683251817</v>
      </c>
      <c r="H150" s="28">
        <f>G150*'Forecast inputs Tab10.1.5.1'!V20</f>
        <v>75.162292184473827</v>
      </c>
      <c r="I150" s="28">
        <f t="shared" si="36"/>
        <v>2.8027313945887228E-4</v>
      </c>
      <c r="J150" s="28">
        <f>I150*'Forecast inputs Tab10.1.5.1'!W20</f>
        <v>1.3648619893674393E-3</v>
      </c>
      <c r="K150" s="28">
        <f t="shared" si="37"/>
        <v>75.1636570464632</v>
      </c>
      <c r="L150" s="30">
        <f t="shared" si="34"/>
        <v>7.3842097622924774</v>
      </c>
      <c r="M150" s="28">
        <f>L150*'Forecast inputs Tab10.1.5.1'!Z20</f>
        <v>28.614551249859581</v>
      </c>
      <c r="N150" s="19">
        <f>N124*EXP(-A124)+N125*EXP(-A125)</f>
        <v>163.32639699299801</v>
      </c>
      <c r="O150" s="19">
        <f>N150*'Forecast inputs Tab10.1.5.1'!R20</f>
        <v>673.10152632854158</v>
      </c>
      <c r="P150" s="19">
        <f>N150*'Forecast inputs Tab10.1.5.1'!S20</f>
        <v>163.27490791905211</v>
      </c>
      <c r="Q150" s="19">
        <f>P150*'Forecast inputs Tab10.1.5.1'!R20</f>
        <v>672.88932931140107</v>
      </c>
    </row>
    <row r="151" spans="1:17" x14ac:dyDescent="0.35">
      <c r="A151" t="s">
        <v>1445</v>
      </c>
      <c r="C151" s="31" t="s">
        <v>1444</v>
      </c>
      <c r="D151" s="133">
        <f>AVERAGE(D138:D148)</f>
        <v>0.12537931683331791</v>
      </c>
      <c r="E151" s="133">
        <f>AVERAGE(E138:E148)</f>
        <v>6.7900851847943955E-3</v>
      </c>
      <c r="F151" s="133">
        <f>AVERAGE(F138:F149)</f>
        <v>4.874071831725376E-2</v>
      </c>
      <c r="G151" s="32">
        <f>SUM(G134:G150)</f>
        <v>845.24016120740896</v>
      </c>
      <c r="H151" s="32">
        <f t="shared" ref="H151" si="39">SUM(H134:H150)</f>
        <v>1219.6602418933999</v>
      </c>
      <c r="I151" s="32">
        <f>SUM(I134:I150)</f>
        <v>185.21612314457022</v>
      </c>
      <c r="J151" s="32">
        <f t="shared" ref="J151:Q151" si="40">SUM(J134:J150)</f>
        <v>124.14590441708305</v>
      </c>
      <c r="K151" s="32">
        <f t="shared" si="40"/>
        <v>1343.8061463104827</v>
      </c>
      <c r="L151" s="32">
        <f t="shared" si="40"/>
        <v>395.86190671044568</v>
      </c>
      <c r="M151" s="32">
        <f t="shared" si="40"/>
        <v>488.03166206903865</v>
      </c>
      <c r="N151" s="32">
        <f t="shared" si="40"/>
        <v>38232.020593020439</v>
      </c>
      <c r="O151" s="32">
        <f t="shared" si="40"/>
        <v>12903.738356418733</v>
      </c>
      <c r="P151" s="32">
        <f t="shared" si="40"/>
        <v>5740.4648578040851</v>
      </c>
      <c r="Q151" s="32">
        <f t="shared" si="40"/>
        <v>8069.0236253131061</v>
      </c>
    </row>
    <row r="153" spans="1:17" x14ac:dyDescent="0.35">
      <c r="C153" s="15" t="s">
        <v>1437</v>
      </c>
      <c r="D153" s="15" t="s">
        <v>1694</v>
      </c>
      <c r="G153" s="15">
        <f>G128+1</f>
        <v>2026</v>
      </c>
    </row>
    <row r="154" spans="1:17" x14ac:dyDescent="0.35">
      <c r="D154" s="24" t="s">
        <v>1599</v>
      </c>
      <c r="E154" s="24"/>
      <c r="F154" s="24"/>
      <c r="G154" s="18">
        <f>G129</f>
        <v>1.6533719736629702</v>
      </c>
      <c r="H154" s="24" t="s">
        <v>1598</v>
      </c>
      <c r="I154" s="25">
        <f>AVERAGE(D163:D174)</f>
        <v>0.12653491046223486</v>
      </c>
      <c r="J154" s="15" t="s">
        <v>1516</v>
      </c>
      <c r="K154" s="25">
        <f>I154+I156+I155</f>
        <v>0.18150018113002012</v>
      </c>
    </row>
    <row r="155" spans="1:17" x14ac:dyDescent="0.35">
      <c r="D155" s="24" t="s">
        <v>1600</v>
      </c>
      <c r="E155" s="24"/>
      <c r="F155" s="24"/>
      <c r="G155" s="18">
        <f>G130</f>
        <v>1.6533719736629702</v>
      </c>
      <c r="H155" s="24" t="s">
        <v>1598</v>
      </c>
      <c r="I155" s="25">
        <f>AVERAGE(E163:E174)</f>
        <v>6.2245523505314862E-3</v>
      </c>
      <c r="K155" s="25"/>
    </row>
    <row r="156" spans="1:17" x14ac:dyDescent="0.35">
      <c r="D156" s="24" t="s">
        <v>1438</v>
      </c>
      <c r="E156" s="24"/>
      <c r="F156" s="135">
        <f>F131</f>
        <v>2.3609309159527005</v>
      </c>
      <c r="G156" s="18">
        <f>I156/$I$5</f>
        <v>1.6533719736629704</v>
      </c>
      <c r="H156" s="24" t="s">
        <v>1598</v>
      </c>
      <c r="I156" s="25">
        <f>AVERAGE(F163:F174)</f>
        <v>4.874071831725376E-2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0.24043217048634438</v>
      </c>
      <c r="C160" s="18">
        <v>1</v>
      </c>
      <c r="D160" s="17">
        <f>$G$154*'Forecast inputs Tab10.1.5.1'!T5</f>
        <v>1.6154381322994029E-5</v>
      </c>
      <c r="E160" s="17">
        <f>$G$155*'Forecast inputs Tab10.1.5.1'!U5</f>
        <v>2.7699715832440544E-5</v>
      </c>
      <c r="F160" s="17">
        <f>$F$156*'Forecast inputs Tab10.1.5.1'!Y5</f>
        <v>3.8831638918895042E-4</v>
      </c>
      <c r="G160" s="28">
        <f t="shared" ref="G160:G174" si="42">N160*(D160/A160)*(1-EXP(-A160))</f>
        <v>0.1037307595136544</v>
      </c>
      <c r="H160" s="28">
        <f>G160*'Forecast inputs Tab10.1.5.1'!V5</f>
        <v>1.2317513290454373E-2</v>
      </c>
      <c r="I160" s="28">
        <f t="shared" ref="I160:I175" si="43">N160*(E160/A160)*(1-EXP(-A160))</f>
        <v>0.17786583739493655</v>
      </c>
      <c r="J160" s="28">
        <f>I160*'Forecast inputs Tab10.1.5.1'!W5</f>
        <v>2.112112142124415E-2</v>
      </c>
      <c r="K160" s="28">
        <f t="shared" ref="K160:K175" si="44">H160+J160</f>
        <v>3.3438634711698521E-2</v>
      </c>
      <c r="L160" s="28">
        <f t="shared" si="41"/>
        <v>2.493463115472883</v>
      </c>
      <c r="M160" s="28">
        <f>L160*'Forecast inputs Tab10.1.5.1'!Z5</f>
        <v>0.19960745735876989</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0.24385614957861268</v>
      </c>
      <c r="C161" s="18">
        <v>2</v>
      </c>
      <c r="D161" s="17">
        <f>$G$154*'Forecast inputs Tab10.1.5.1'!T6</f>
        <v>5.3952349552043261E-4</v>
      </c>
      <c r="E161" s="17">
        <f>$G$155*'Forecast inputs Tab10.1.5.1'!U6</f>
        <v>9.1701289894803399E-4</v>
      </c>
      <c r="F161" s="17">
        <f>$F$156*'Forecast inputs Tab10.1.5.1'!Y6</f>
        <v>2.399613184144213E-3</v>
      </c>
      <c r="G161" s="28">
        <f t="shared" si="42"/>
        <v>2.7195415231907845</v>
      </c>
      <c r="H161" s="28">
        <f>G161*'Forecast inputs Tab10.1.5.1'!V6</f>
        <v>0.64746595683954311</v>
      </c>
      <c r="I161" s="28">
        <f t="shared" si="43"/>
        <v>4.6223281779139631</v>
      </c>
      <c r="J161" s="28">
        <f>I161*'Forecast inputs Tab10.1.5.1'!W6</f>
        <v>1.1012755753632064</v>
      </c>
      <c r="K161" s="28">
        <f t="shared" si="44"/>
        <v>1.7487415322027495</v>
      </c>
      <c r="L161" s="28">
        <f t="shared" si="41"/>
        <v>12.095576463414831</v>
      </c>
      <c r="M161" s="28">
        <f>L161*'Forecast inputs Tab10.1.5.1'!Z6</f>
        <v>2.3310715916057698</v>
      </c>
      <c r="N161" s="19">
        <f t="shared" ref="N161:N174" si="45">N135*EXP(-A135)</f>
        <v>5680.1850534644655</v>
      </c>
      <c r="O161" s="19">
        <f>N161*'Forecast inputs Tab10.1.5.1'!R6</f>
        <v>549.40794703727556</v>
      </c>
      <c r="P161" s="19">
        <f>N161*'Forecast inputs Tab10.1.5.1'!S6</f>
        <v>0</v>
      </c>
      <c r="Q161" s="19">
        <f>P161*'Forecast inputs Tab10.1.5.1'!R6</f>
        <v>0</v>
      </c>
    </row>
    <row r="162" spans="1:17" x14ac:dyDescent="0.35">
      <c r="A162" s="10">
        <f>D162+F162+E162+'Forecast inputs Tab10.1.5.1'!AA7</f>
        <v>0.25961869297093454</v>
      </c>
      <c r="C162" s="18">
        <v>3</v>
      </c>
      <c r="D162" s="17">
        <f>$G$154*'Forecast inputs Tab10.1.5.1'!T7</f>
        <v>4.5366210853950133E-3</v>
      </c>
      <c r="E162" s="17">
        <f>$G$155*'Forecast inputs Tab10.1.5.1'!U7</f>
        <v>7.1532488609055353E-3</v>
      </c>
      <c r="F162" s="17">
        <f>$F$156*'Forecast inputs Tab10.1.5.1'!Y7</f>
        <v>7.9288230246339908E-3</v>
      </c>
      <c r="G162" s="28">
        <f t="shared" si="42"/>
        <v>17.784150369252934</v>
      </c>
      <c r="H162" s="28">
        <f>G162*'Forecast inputs Tab10.1.5.1'!V7</f>
        <v>6.8520651736028695</v>
      </c>
      <c r="I162" s="28">
        <f t="shared" si="43"/>
        <v>28.041674844870691</v>
      </c>
      <c r="J162" s="28">
        <f>I162*'Forecast inputs Tab10.1.5.1'!W7</f>
        <v>10.846859534838099</v>
      </c>
      <c r="K162" s="28">
        <f t="shared" si="44"/>
        <v>17.69892470844097</v>
      </c>
      <c r="L162" s="28">
        <f t="shared" si="41"/>
        <v>31.082027409174277</v>
      </c>
      <c r="M162" s="28">
        <f>L162*'Forecast inputs Tab10.1.5.1'!Z7</f>
        <v>10.702008267389841</v>
      </c>
      <c r="N162" s="19">
        <f t="shared" si="45"/>
        <v>4450.9949811678925</v>
      </c>
      <c r="O162" s="19">
        <f>N162*'Forecast inputs Tab10.1.5.1'!R7</f>
        <v>935.28757539280934</v>
      </c>
      <c r="P162" s="19">
        <f>N162*'Forecast inputs Tab10.1.5.1'!S7</f>
        <v>0</v>
      </c>
      <c r="Q162" s="19">
        <f>P162*'Forecast inputs Tab10.1.5.1'!R7</f>
        <v>0</v>
      </c>
    </row>
    <row r="163" spans="1:17" x14ac:dyDescent="0.35">
      <c r="A163" s="10">
        <f>D163+F163+E163+'Forecast inputs Tab10.1.5.1'!AA8</f>
        <v>0.29911603997302616</v>
      </c>
      <c r="C163" s="18">
        <v>4</v>
      </c>
      <c r="D163" s="17">
        <f>$G$154*'Forecast inputs Tab10.1.5.1'!T8</f>
        <v>1.9861982529651778E-2</v>
      </c>
      <c r="E163" s="17">
        <f>$G$155*'Forecast inputs Tab10.1.5.1'!U8</f>
        <v>2.1310498657945737E-2</v>
      </c>
      <c r="F163" s="17">
        <f>$F$156*'Forecast inputs Tab10.1.5.1'!Y8</f>
        <v>1.7943558785428672E-2</v>
      </c>
      <c r="G163" s="28">
        <f t="shared" si="42"/>
        <v>58.937855158574116</v>
      </c>
      <c r="H163" s="28">
        <f>G163*'Forecast inputs Tab10.1.5.1'!V8</f>
        <v>33.737175192575194</v>
      </c>
      <c r="I163" s="28">
        <f t="shared" si="43"/>
        <v>63.236138758249844</v>
      </c>
      <c r="J163" s="28">
        <f>I163*'Forecast inputs Tab10.1.5.1'!W8</f>
        <v>35.550794945789029</v>
      </c>
      <c r="K163" s="28">
        <f t="shared" si="44"/>
        <v>69.287970138364216</v>
      </c>
      <c r="L163" s="28">
        <f t="shared" si="41"/>
        <v>53.245181700574996</v>
      </c>
      <c r="M163" s="28">
        <f>L163*'Forecast inputs Tab10.1.5.1'!Z8</f>
        <v>28.451243370612048</v>
      </c>
      <c r="N163" s="19">
        <f t="shared" si="45"/>
        <v>3433.2556135737859</v>
      </c>
      <c r="O163" s="19">
        <f>N163*'Forecast inputs Tab10.1.5.1'!R8</f>
        <v>1269.8136214695596</v>
      </c>
      <c r="P163" s="19">
        <f>N163*'Forecast inputs Tab10.1.5.1'!S8</f>
        <v>324.84471984007854</v>
      </c>
      <c r="Q163" s="19">
        <f>P163*'Forecast inputs Tab10.1.5.1'!R8</f>
        <v>120.14609354589193</v>
      </c>
    </row>
    <row r="164" spans="1:17" x14ac:dyDescent="0.35">
      <c r="A164" s="10">
        <f>D164+F164+E164+'Forecast inputs Tab10.1.5.1'!AA9</f>
        <v>0.35764448873148802</v>
      </c>
      <c r="C164" s="18">
        <v>5</v>
      </c>
      <c r="D164" s="17">
        <f>$G$154*'Forecast inputs Tab10.1.5.1'!T9</f>
        <v>6.0521910621338222E-2</v>
      </c>
      <c r="E164" s="17">
        <f>$G$155*'Forecast inputs Tab10.1.5.1'!U9</f>
        <v>2.6690097327248922E-2</v>
      </c>
      <c r="F164" s="17">
        <f>$F$156*'Forecast inputs Tab10.1.5.1'!Y9</f>
        <v>3.0432480782900909E-2</v>
      </c>
      <c r="G164" s="28">
        <f t="shared" si="42"/>
        <v>129.52838420223009</v>
      </c>
      <c r="H164" s="28">
        <f>G164*'Forecast inputs Tab10.1.5.1'!V9</f>
        <v>102.44634637360764</v>
      </c>
      <c r="I164" s="28">
        <f t="shared" si="43"/>
        <v>57.12187777131961</v>
      </c>
      <c r="J164" s="28">
        <f>I164*'Forecast inputs Tab10.1.5.1'!W9</f>
        <v>43.033658811012117</v>
      </c>
      <c r="K164" s="28">
        <f t="shared" si="44"/>
        <v>145.48000518461976</v>
      </c>
      <c r="L164" s="28">
        <f t="shared" si="41"/>
        <v>65.131289191071659</v>
      </c>
      <c r="M164" s="28">
        <f>L164*'Forecast inputs Tab10.1.5.1'!Z9</f>
        <v>49.156733285045085</v>
      </c>
      <c r="N164" s="19">
        <f t="shared" si="45"/>
        <v>2545.6675889031408</v>
      </c>
      <c r="O164" s="19">
        <f>N164*'Forecast inputs Tab10.1.5.1'!R9</f>
        <v>1454.6759216620997</v>
      </c>
      <c r="P164" s="19">
        <f>N164*'Forecast inputs Tab10.1.5.1'!S9</f>
        <v>763.61296079653812</v>
      </c>
      <c r="Q164" s="19">
        <f>P164*'Forecast inputs Tab10.1.5.1'!R9</f>
        <v>436.35288141388742</v>
      </c>
    </row>
    <row r="165" spans="1:17" x14ac:dyDescent="0.35">
      <c r="A165" s="10">
        <f>D165+F165+E165+'Forecast inputs Tab10.1.5.1'!AA10</f>
        <v>0.4115302442533233</v>
      </c>
      <c r="C165" s="18">
        <v>6</v>
      </c>
      <c r="D165" s="17">
        <f>$G$154*'Forecast inputs Tab10.1.5.1'!T10</f>
        <v>0.11309569363485827</v>
      </c>
      <c r="E165" s="17">
        <f>$G$155*'Forecast inputs Tab10.1.5.1'!U10</f>
        <v>1.6614761549711629E-2</v>
      </c>
      <c r="F165" s="17">
        <f>$F$156*'Forecast inputs Tab10.1.5.1'!Y10</f>
        <v>4.1819789068753388E-2</v>
      </c>
      <c r="G165" s="28">
        <f t="shared" si="42"/>
        <v>165.05260489233154</v>
      </c>
      <c r="H165" s="28">
        <f>G165*'Forecast inputs Tab10.1.5.1'!V10</f>
        <v>165.63231196405167</v>
      </c>
      <c r="I165" s="28">
        <f t="shared" si="43"/>
        <v>24.247693128782608</v>
      </c>
      <c r="J165" s="28">
        <f>I165*'Forecast inputs Tab10.1.5.1'!W10</f>
        <v>23.483426058620797</v>
      </c>
      <c r="K165" s="28">
        <f t="shared" si="44"/>
        <v>189.11573802267247</v>
      </c>
      <c r="L165" s="28">
        <f t="shared" si="41"/>
        <v>61.032077349743808</v>
      </c>
      <c r="M165" s="28">
        <f>L165*'Forecast inputs Tab10.1.5.1'!Z10</f>
        <v>60.855755678280396</v>
      </c>
      <c r="N165" s="19">
        <f t="shared" si="45"/>
        <v>1780.2404523730281</v>
      </c>
      <c r="O165" s="19">
        <f>N165*'Forecast inputs Tab10.1.5.1'!R10</f>
        <v>1439.0413475116659</v>
      </c>
      <c r="P165" s="19">
        <f>N165*'Forecast inputs Tab10.1.5.1'!S10</f>
        <v>1032.3593551391939</v>
      </c>
      <c r="Q165" s="19">
        <f>P165*'Forecast inputs Tab10.1.5.1'!R10</f>
        <v>834.49839349257115</v>
      </c>
    </row>
    <row r="166" spans="1:17" x14ac:dyDescent="0.35">
      <c r="A166" s="10">
        <f>D166+F166+E166+'Forecast inputs Tab10.1.5.1'!AA11</f>
        <v>0.44006452926119755</v>
      </c>
      <c r="C166" s="18">
        <v>7</v>
      </c>
      <c r="D166" s="17">
        <f>$G$154*'Forecast inputs Tab10.1.5.1'!T11</f>
        <v>0.14359141472317791</v>
      </c>
      <c r="E166" s="17">
        <f>$G$155*'Forecast inputs Tab10.1.5.1'!U11</f>
        <v>6.7371774586141566E-3</v>
      </c>
      <c r="F166" s="17">
        <f>$F$156*'Forecast inputs Tab10.1.5.1'!Y11</f>
        <v>4.9735937079405476E-2</v>
      </c>
      <c r="G166" s="28">
        <f t="shared" si="42"/>
        <v>137.05536181096417</v>
      </c>
      <c r="H166" s="28">
        <f>G166*'Forecast inputs Tab10.1.5.1'!V11</f>
        <v>169.92280396670495</v>
      </c>
      <c r="I166" s="28">
        <f t="shared" si="43"/>
        <v>6.4305118516670587</v>
      </c>
      <c r="J166" s="28">
        <f>I166*'Forecast inputs Tab10.1.5.1'!W11</f>
        <v>7.8577875412559761</v>
      </c>
      <c r="K166" s="28">
        <f t="shared" si="44"/>
        <v>177.78059150796093</v>
      </c>
      <c r="L166" s="28">
        <f t="shared" si="41"/>
        <v>47.472036295251876</v>
      </c>
      <c r="M166" s="28">
        <f>L166*'Forecast inputs Tab10.1.5.1'!Z11</f>
        <v>59.621554544295691</v>
      </c>
      <c r="N166" s="19">
        <f t="shared" si="45"/>
        <v>1179.85233395106</v>
      </c>
      <c r="O166" s="19">
        <f>N166*'Forecast inputs Tab10.1.5.1'!R11</f>
        <v>1266.3355100296726</v>
      </c>
      <c r="P166" s="19">
        <f>N166*'Forecast inputs Tab10.1.5.1'!S11</f>
        <v>940.82258360044023</v>
      </c>
      <c r="Q166" s="19">
        <f>P166*'Forecast inputs Tab10.1.5.1'!R11</f>
        <v>1009.7848789783524</v>
      </c>
    </row>
    <row r="167" spans="1:17" x14ac:dyDescent="0.35">
      <c r="A167" s="10">
        <f>D167+F167+E167+'Forecast inputs Tab10.1.5.1'!AA12</f>
        <v>0.44914261663669874</v>
      </c>
      <c r="C167" s="18">
        <v>8</v>
      </c>
      <c r="D167" s="17">
        <f>$G$154*'Forecast inputs Tab10.1.5.1'!T12</f>
        <v>0.15303648549301926</v>
      </c>
      <c r="E167" s="17">
        <f>$G$155*'Forecast inputs Tab10.1.5.1'!U12</f>
        <v>2.2455188488803555E-3</v>
      </c>
      <c r="F167" s="17">
        <f>$F$156*'Forecast inputs Tab10.1.5.1'!Y12</f>
        <v>5.3860612294799159E-2</v>
      </c>
      <c r="G167" s="28">
        <f t="shared" si="42"/>
        <v>93.820972368781113</v>
      </c>
      <c r="H167" s="28">
        <f>G167*'Forecast inputs Tab10.1.5.1'!V12</f>
        <v>141.82751050300544</v>
      </c>
      <c r="I167" s="28">
        <f t="shared" si="43"/>
        <v>1.3766440152860864</v>
      </c>
      <c r="J167" s="28">
        <f>I167*'Forecast inputs Tab10.1.5.1'!W12</f>
        <v>2.0737345308155692</v>
      </c>
      <c r="K167" s="28">
        <f t="shared" si="44"/>
        <v>143.901245033821</v>
      </c>
      <c r="L167" s="28">
        <f t="shared" si="41"/>
        <v>33.019936400110851</v>
      </c>
      <c r="M167" s="28">
        <f>L167*'Forecast inputs Tab10.1.5.1'!Z12</f>
        <v>50.55913601775773</v>
      </c>
      <c r="N167" s="19">
        <f t="shared" si="45"/>
        <v>761.01064836131627</v>
      </c>
      <c r="O167" s="19">
        <f>N167*'Forecast inputs Tab10.1.5.1'!R12</f>
        <v>1034.228691335996</v>
      </c>
      <c r="P167" s="19">
        <f>N167*'Forecast inputs Tab10.1.5.1'!S12</f>
        <v>695.29255025261739</v>
      </c>
      <c r="Q167" s="19">
        <f>P167*'Forecast inputs Tab10.1.5.1'!R12</f>
        <v>944.91648164431206</v>
      </c>
    </row>
    <row r="168" spans="1:17" x14ac:dyDescent="0.35">
      <c r="A168" s="10">
        <f>D168+F168+E168+'Forecast inputs Tab10.1.5.1'!AA13</f>
        <v>0.45015997480898828</v>
      </c>
      <c r="C168" s="18">
        <v>9</v>
      </c>
      <c r="D168" s="17">
        <f>$G$154*'Forecast inputs Tab10.1.5.1'!T13</f>
        <v>0.15396181215484611</v>
      </c>
      <c r="E168" s="17">
        <f>$G$155*'Forecast inputs Tab10.1.5.1'!U13</f>
        <v>7.1565204435160745E-4</v>
      </c>
      <c r="F168" s="17">
        <f>$F$156*'Forecast inputs Tab10.1.5.1'!Y13</f>
        <v>5.5482510609790529E-2</v>
      </c>
      <c r="G168" s="28">
        <f t="shared" si="42"/>
        <v>29.515751512437859</v>
      </c>
      <c r="H168" s="28">
        <f>G168*'Forecast inputs Tab10.1.5.1'!V13</f>
        <v>53.300550446657354</v>
      </c>
      <c r="I168" s="28">
        <f t="shared" si="43"/>
        <v>0.13719641003709332</v>
      </c>
      <c r="J168" s="28">
        <f>I168*'Forecast inputs Tab10.1.5.1'!W13</f>
        <v>0.24789028560267246</v>
      </c>
      <c r="K168" s="28">
        <f t="shared" si="44"/>
        <v>53.548440732260026</v>
      </c>
      <c r="L168" s="28">
        <f t="shared" si="41"/>
        <v>10.636455712782599</v>
      </c>
      <c r="M168" s="28">
        <f>L168*'Forecast inputs Tab10.1.5.1'!Z13</f>
        <v>19.388663296045763</v>
      </c>
      <c r="N168" s="19">
        <f t="shared" si="45"/>
        <v>238.08445195808108</v>
      </c>
      <c r="O168" s="19">
        <f>N168*'Forecast inputs Tab10.1.5.1'!R13</f>
        <v>394.91782299642784</v>
      </c>
      <c r="P168" s="19">
        <f>N168*'Forecast inputs Tab10.1.5.1'!S13</f>
        <v>229.61880596597408</v>
      </c>
      <c r="Q168" s="19">
        <f>P168*'Forecast inputs Tab10.1.5.1'!R13</f>
        <v>380.87560201994017</v>
      </c>
    </row>
    <row r="169" spans="1:17" x14ac:dyDescent="0.35">
      <c r="A169" s="10">
        <f>D169+F169+E169+'Forecast inputs Tab10.1.5.1'!AA14</f>
        <v>0.44847734851366827</v>
      </c>
      <c r="C169" s="18">
        <v>10</v>
      </c>
      <c r="D169" s="17">
        <f>$G$154*'Forecast inputs Tab10.1.5.1'!T14</f>
        <v>0.15227061200743594</v>
      </c>
      <c r="E169" s="17">
        <f>$G$155*'Forecast inputs Tab10.1.5.1'!U14</f>
        <v>2.3705340827074681E-4</v>
      </c>
      <c r="F169" s="17">
        <f>$F$156*'Forecast inputs Tab10.1.5.1'!Y14</f>
        <v>5.5969683097961631E-2</v>
      </c>
      <c r="G169" s="28">
        <f t="shared" si="42"/>
        <v>76.723469671612591</v>
      </c>
      <c r="H169" s="28">
        <f>G169*'Forecast inputs Tab10.1.5.1'!V14</f>
        <v>161.79824903759541</v>
      </c>
      <c r="I169" s="28">
        <f t="shared" si="43"/>
        <v>0.11944235161493194</v>
      </c>
      <c r="J169" s="28">
        <f>I169*'Forecast inputs Tab10.1.5.1'!W14</f>
        <v>0.25243762040893941</v>
      </c>
      <c r="K169" s="28">
        <f t="shared" si="44"/>
        <v>162.05068665800434</v>
      </c>
      <c r="L169" s="28">
        <f t="shared" si="41"/>
        <v>28.201031223848542</v>
      </c>
      <c r="M169" s="28">
        <f>L169*'Forecast inputs Tab10.1.5.1'!Z14</f>
        <v>59.953700320028567</v>
      </c>
      <c r="N169" s="19">
        <f t="shared" si="45"/>
        <v>625.265170491969</v>
      </c>
      <c r="O169" s="19">
        <f>N169*'Forecast inputs Tab10.1.5.1'!R14</f>
        <v>1229.4964206485881</v>
      </c>
      <c r="P169" s="19">
        <f>N169*'Forecast inputs Tab10.1.5.1'!S14</f>
        <v>615.8942696526525</v>
      </c>
      <c r="Q169" s="19">
        <f>P169*'Forecast inputs Tab10.1.5.1'!R14</f>
        <v>1211.0698560741898</v>
      </c>
    </row>
    <row r="170" spans="1:17" x14ac:dyDescent="0.35">
      <c r="A170" s="10">
        <f>D170+F170+E170+'Forecast inputs Tab10.1.5.1'!AA15</f>
        <v>0.44591426230348624</v>
      </c>
      <c r="C170" s="18">
        <v>11</v>
      </c>
      <c r="D170" s="17">
        <f>$G$154*'Forecast inputs Tab10.1.5.1'!T15</f>
        <v>0.14977433878578358</v>
      </c>
      <c r="E170" s="17">
        <f>$G$155*'Forecast inputs Tab10.1.5.1'!U15</f>
        <v>8.5009816773827743E-5</v>
      </c>
      <c r="F170" s="17">
        <f>$F$156*'Forecast inputs Tab10.1.5.1'!Y15</f>
        <v>5.6054913700928841E-2</v>
      </c>
      <c r="G170" s="28">
        <f t="shared" si="42"/>
        <v>12.993529859859372</v>
      </c>
      <c r="H170" s="28">
        <f>G170*'Forecast inputs Tab10.1.5.1'!V15</f>
        <v>31.352675680750082</v>
      </c>
      <c r="I170" s="28">
        <f t="shared" si="43"/>
        <v>7.3749455453229508E-3</v>
      </c>
      <c r="J170" s="28">
        <f>I170*'Forecast inputs Tab10.1.5.1'!W15</f>
        <v>1.7849849152867834E-2</v>
      </c>
      <c r="K170" s="28">
        <f t="shared" si="44"/>
        <v>31.370525529902949</v>
      </c>
      <c r="L170" s="28">
        <f t="shared" si="41"/>
        <v>4.8629905554555082</v>
      </c>
      <c r="M170" s="28">
        <f>L170*'Forecast inputs Tab10.1.5.1'!Z15</f>
        <v>11.83257998962879</v>
      </c>
      <c r="N170" s="19">
        <f t="shared" si="45"/>
        <v>107.52924875398283</v>
      </c>
      <c r="O170" s="19">
        <f>N170*'Forecast inputs Tab10.1.5.1'!R15</f>
        <v>244.81076534570516</v>
      </c>
      <c r="P170" s="19">
        <f>N170*'Forecast inputs Tab10.1.5.1'!S15</f>
        <v>106.81181718070188</v>
      </c>
      <c r="Q170" s="19">
        <f>P170*'Forecast inputs Tab10.1.5.1'!R15</f>
        <v>243.17739605713214</v>
      </c>
    </row>
    <row r="171" spans="1:17" x14ac:dyDescent="0.35">
      <c r="A171" s="10">
        <f>D171+F171+E171+'Forecast inputs Tab10.1.5.1'!AA16</f>
        <v>0.44309455139409071</v>
      </c>
      <c r="C171" s="18">
        <v>12</v>
      </c>
      <c r="D171" s="17">
        <f>$G$154*'Forecast inputs Tab10.1.5.1'!T16</f>
        <v>0.14704525444691852</v>
      </c>
      <c r="E171" s="17">
        <f>$G$155*'Forecast inputs Tab10.1.5.1'!U16</f>
        <v>3.3536980028891656E-5</v>
      </c>
      <c r="F171" s="17">
        <f>$F$156*'Forecast inputs Tab10.1.5.1'!Y16</f>
        <v>5.6015759967143308E-2</v>
      </c>
      <c r="G171" s="28">
        <f t="shared" si="42"/>
        <v>46.564974948118788</v>
      </c>
      <c r="H171" s="28">
        <f>G171*'Forecast inputs Tab10.1.5.1'!V16</f>
        <v>126.35179901356507</v>
      </c>
      <c r="I171" s="28">
        <f t="shared" si="43"/>
        <v>1.0620190639641728E-2</v>
      </c>
      <c r="J171" s="28">
        <f>I171*'Forecast inputs Tab10.1.5.1'!W16</f>
        <v>2.8921131324683279E-2</v>
      </c>
      <c r="K171" s="28">
        <f t="shared" si="44"/>
        <v>126.38072014488975</v>
      </c>
      <c r="L171" s="28">
        <f t="shared" si="41"/>
        <v>17.738569458638686</v>
      </c>
      <c r="M171" s="28">
        <f>L171*'Forecast inputs Tab10.1.5.1'!Z16</f>
        <v>48.578491548038727</v>
      </c>
      <c r="N171" s="19">
        <f t="shared" si="45"/>
        <v>391.99285789784631</v>
      </c>
      <c r="O171" s="19">
        <f>N171*'Forecast inputs Tab10.1.5.1'!R16</f>
        <v>1013.4387351661969</v>
      </c>
      <c r="P171" s="19">
        <f>N171*'Forecast inputs Tab10.1.5.1'!S16</f>
        <v>390.7495672661089</v>
      </c>
      <c r="Q171" s="19">
        <f>P171*'Forecast inputs Tab10.1.5.1'!R16</f>
        <v>1010.2243937314347</v>
      </c>
    </row>
    <row r="172" spans="1:17" x14ac:dyDescent="0.35">
      <c r="A172" s="10">
        <f>D172+F172+E172+'Forecast inputs Tab10.1.5.1'!AA17</f>
        <v>0.44027132572275768</v>
      </c>
      <c r="C172" s="18">
        <v>13</v>
      </c>
      <c r="D172" s="17">
        <f>$G$154*'Forecast inputs Tab10.1.5.1'!T17</f>
        <v>0.14431576224724929</v>
      </c>
      <c r="E172" s="17">
        <f>$G$155*'Forecast inputs Tab10.1.5.1'!U17</f>
        <v>1.4591395456445313E-5</v>
      </c>
      <c r="F172" s="17">
        <f>$F$156*'Forecast inputs Tab10.1.5.1'!Y17</f>
        <v>5.5940972080051936E-2</v>
      </c>
      <c r="G172" s="28">
        <f t="shared" si="42"/>
        <v>22.477658853630853</v>
      </c>
      <c r="H172" s="28">
        <f>G172*'Forecast inputs Tab10.1.5.1'!V17</f>
        <v>67.59309637250729</v>
      </c>
      <c r="I172" s="28">
        <f t="shared" si="43"/>
        <v>2.272658261032387E-3</v>
      </c>
      <c r="J172" s="28">
        <f>I172*'Forecast inputs Tab10.1.5.1'!W17</f>
        <v>6.8607658337149317E-3</v>
      </c>
      <c r="K172" s="28">
        <f t="shared" si="44"/>
        <v>67.599957138341011</v>
      </c>
      <c r="L172" s="28">
        <f t="shared" si="41"/>
        <v>8.7129920306391409</v>
      </c>
      <c r="M172" s="28">
        <f>L172*'Forecast inputs Tab10.1.5.1'!Z17</f>
        <v>26.469372749719259</v>
      </c>
      <c r="N172" s="19">
        <f t="shared" si="45"/>
        <v>192.54800776844044</v>
      </c>
      <c r="O172" s="19">
        <f>N172*'Forecast inputs Tab10.1.5.1'!R17</f>
        <v>556.2307593613931</v>
      </c>
      <c r="P172" s="19">
        <f>N172*'Forecast inputs Tab10.1.5.1'!S17</f>
        <v>192.23673585311303</v>
      </c>
      <c r="Q172" s="19">
        <f>P172*'Forecast inputs Tab10.1.5.1'!R17</f>
        <v>555.33156016511441</v>
      </c>
    </row>
    <row r="173" spans="1:17" x14ac:dyDescent="0.35">
      <c r="A173" s="10">
        <f>D173+F173+E173+'Forecast inputs Tab10.1.5.1'!AA18</f>
        <v>0.43756179596201894</v>
      </c>
      <c r="C173" s="18">
        <v>14</v>
      </c>
      <c r="D173" s="17">
        <f>$G$154*'Forecast inputs Tab10.1.5.1'!T18</f>
        <v>0.1416972185222182</v>
      </c>
      <c r="E173" s="17">
        <f>$G$155*'Forecast inputs Tab10.1.5.1'!U18</f>
        <v>7.0395454560483993E-6</v>
      </c>
      <c r="F173" s="17">
        <f>$F$156*'Forecast inputs Tab10.1.5.1'!Y18</f>
        <v>5.5857537894344722E-2</v>
      </c>
      <c r="G173" s="28">
        <f t="shared" si="42"/>
        <v>4.204848887881413</v>
      </c>
      <c r="H173" s="28">
        <f>G173*'Forecast inputs Tab10.1.5.1'!V18</f>
        <v>13.840514576738988</v>
      </c>
      <c r="I173" s="28">
        <f t="shared" si="43"/>
        <v>2.0889771295979557E-4</v>
      </c>
      <c r="J173" s="28">
        <f>I173*'Forecast inputs Tab10.1.5.1'!W18</f>
        <v>6.9033978509960283E-4</v>
      </c>
      <c r="K173" s="28">
        <f t="shared" si="44"/>
        <v>13.841204916524088</v>
      </c>
      <c r="L173" s="28">
        <f t="shared" si="41"/>
        <v>1.6575661014686831</v>
      </c>
      <c r="M173" s="28">
        <f>L173*'Forecast inputs Tab10.1.5.1'!Z18</f>
        <v>5.5169601338232912</v>
      </c>
      <c r="N173" s="19">
        <f t="shared" si="45"/>
        <v>36.639144558604137</v>
      </c>
      <c r="O173" s="19">
        <f>N173*'Forecast inputs Tab10.1.5.1'!R18</f>
        <v>116.66673049495289</v>
      </c>
      <c r="P173" s="19">
        <f>N173*'Forecast inputs Tab10.1.5.1'!S18</f>
        <v>36.60681126519394</v>
      </c>
      <c r="Q173" s="19">
        <f>P173*'Forecast inputs Tab10.1.5.1'!R18</f>
        <v>116.5637744987432</v>
      </c>
    </row>
    <row r="174" spans="1:17" x14ac:dyDescent="0.35">
      <c r="A174" s="10">
        <f>D174+F174+E174+'Forecast inputs Tab10.1.5.1'!AA19</f>
        <v>0.43502499599949718</v>
      </c>
      <c r="C174" s="18">
        <v>15</v>
      </c>
      <c r="D174" s="17">
        <f>$G$154*'Forecast inputs Tab10.1.5.1'!T19</f>
        <v>0.13924644038032125</v>
      </c>
      <c r="E174" s="17">
        <f>$G$155*'Forecast inputs Tab10.1.5.1'!U19</f>
        <v>3.6911736394748214E-6</v>
      </c>
      <c r="F174" s="17">
        <f>$F$156*'Forecast inputs Tab10.1.5.1'!Y19</f>
        <v>5.5774864445536483E-2</v>
      </c>
      <c r="G174" s="28">
        <f t="shared" si="42"/>
        <v>6.170684028584259</v>
      </c>
      <c r="H174" s="28">
        <f>G174*'Forecast inputs Tab10.1.5.1'!V19</f>
        <v>21.998210055700291</v>
      </c>
      <c r="I174" s="28">
        <f t="shared" si="43"/>
        <v>1.6357377726588867E-4</v>
      </c>
      <c r="J174" s="28">
        <f>I174*'Forecast inputs Tab10.1.5.1'!W19</f>
        <v>5.8558430818524555E-4</v>
      </c>
      <c r="K174" s="28">
        <f t="shared" si="44"/>
        <v>21.998795640008478</v>
      </c>
      <c r="L174" s="28">
        <f t="shared" si="41"/>
        <v>2.471654315115714</v>
      </c>
      <c r="M174" s="28">
        <f>L174*'Forecast inputs Tab10.1.5.1'!Z19</f>
        <v>8.91738273733338</v>
      </c>
      <c r="N174" s="19">
        <f t="shared" si="45"/>
        <v>54.650549741040933</v>
      </c>
      <c r="O174" s="19">
        <f>N174*'Forecast inputs Tab10.1.5.1'!R19</f>
        <v>189.60898931554669</v>
      </c>
      <c r="P174" s="19">
        <f>N174*'Forecast inputs Tab10.1.5.1'!S19</f>
        <v>54.62251153977185</v>
      </c>
      <c r="Q174" s="19">
        <f>P174*'Forecast inputs Tab10.1.5.1'!R19</f>
        <v>189.51171133700763</v>
      </c>
    </row>
    <row r="175" spans="1:17" x14ac:dyDescent="0.35">
      <c r="A175" s="10">
        <f>D175+F175+E175+'Forecast inputs Tab10.1.5.1'!AA20</f>
        <v>0.4326859993145703</v>
      </c>
      <c r="C175" s="23" t="s">
        <v>1435</v>
      </c>
      <c r="D175" s="17">
        <f>$G$154*'Forecast inputs Tab10.1.5.1'!T20</f>
        <v>0.13698818406722141</v>
      </c>
      <c r="E175" s="17">
        <f>$G$155*'Forecast inputs Tab10.1.5.1'!U20</f>
        <v>2.1139715085906568E-6</v>
      </c>
      <c r="F175" s="17">
        <f>$F$156*'Forecast inputs Tab10.1.5.1'!Y20</f>
        <v>5.5695701275840309E-2</v>
      </c>
      <c r="G175" s="28">
        <f>N175*(D175/A175)*(1-EXP(-A175))</f>
        <v>12.703260723837596</v>
      </c>
      <c r="H175" s="28">
        <f>G175*'Forecast inputs Tab10.1.5.1'!V20</f>
        <v>52.571427596931308</v>
      </c>
      <c r="I175" s="28">
        <f t="shared" si="43"/>
        <v>1.9603392379603869E-4</v>
      </c>
      <c r="J175" s="28">
        <f>I175*'Forecast inputs Tab10.1.5.1'!W20</f>
        <v>9.5463750729858448E-4</v>
      </c>
      <c r="K175" s="28">
        <f t="shared" si="44"/>
        <v>52.572382234438606</v>
      </c>
      <c r="L175" s="30">
        <f t="shared" si="41"/>
        <v>5.1648032224209084</v>
      </c>
      <c r="M175" s="28">
        <f>L175*'Forecast inputs Tab10.1.5.1'!Z20</f>
        <v>20.014128967203263</v>
      </c>
      <c r="N175" s="19">
        <f>N149*EXP(-A149)+N150*EXP(-A150)</f>
        <v>114.23682813067154</v>
      </c>
      <c r="O175" s="19">
        <f>N175*'Forecast inputs Tab10.1.5.1'!R20</f>
        <v>470.79336098366747</v>
      </c>
      <c r="P175" s="19">
        <f>N175*'Forecast inputs Tab10.1.5.1'!S20</f>
        <v>114.2008146717374</v>
      </c>
      <c r="Q175" s="19">
        <f>P175*'Forecast inputs Tab10.1.5.1'!R20</f>
        <v>470.64494214492964</v>
      </c>
    </row>
    <row r="176" spans="1:17" x14ac:dyDescent="0.35">
      <c r="A176" t="s">
        <v>1445</v>
      </c>
      <c r="C176" s="31" t="s">
        <v>1444</v>
      </c>
      <c r="D176" s="133">
        <f>AVERAGE(D163:D173)</f>
        <v>0.12537931683331791</v>
      </c>
      <c r="E176" s="133">
        <f>AVERAGE(E163:E173)</f>
        <v>6.7900851847943955E-3</v>
      </c>
      <c r="F176" s="133">
        <f>AVERAGE(F163:F174)</f>
        <v>4.874071831725376E-2</v>
      </c>
      <c r="G176" s="32">
        <f>SUM(G159:G175)</f>
        <v>816.35677957080111</v>
      </c>
      <c r="H176" s="32">
        <f t="shared" ref="H176" si="46">SUM(H159:H175)</f>
        <v>1149.8845194241235</v>
      </c>
      <c r="I176" s="32">
        <f>SUM(I159:I175)</f>
        <v>185.53220944699683</v>
      </c>
      <c r="J176" s="32">
        <f t="shared" ref="J176:Q176" si="47">SUM(J159:J175)</f>
        <v>124.52484833303949</v>
      </c>
      <c r="K176" s="32">
        <f t="shared" si="47"/>
        <v>1274.4093677571632</v>
      </c>
      <c r="L176" s="32">
        <f t="shared" si="47"/>
        <v>385.01765054518489</v>
      </c>
      <c r="M176" s="32">
        <f t="shared" si="47"/>
        <v>462.54838995416634</v>
      </c>
      <c r="N176" s="32">
        <f t="shared" si="47"/>
        <v>37999.774376326764</v>
      </c>
      <c r="O176" s="32">
        <f t="shared" si="47"/>
        <v>12366.09392121501</v>
      </c>
      <c r="P176" s="32">
        <f t="shared" si="47"/>
        <v>5497.6735030241216</v>
      </c>
      <c r="Q176" s="32">
        <f t="shared" si="47"/>
        <v>7523.0979651035077</v>
      </c>
    </row>
    <row r="178" spans="1:17" x14ac:dyDescent="0.35">
      <c r="C178" s="15" t="s">
        <v>1437</v>
      </c>
      <c r="D178" s="15" t="s">
        <v>1695</v>
      </c>
      <c r="G178" s="15">
        <f>G153+1</f>
        <v>2027</v>
      </c>
    </row>
    <row r="179" spans="1:17" x14ac:dyDescent="0.35">
      <c r="D179" s="24" t="s">
        <v>1599</v>
      </c>
      <c r="E179" s="24"/>
      <c r="F179" s="24"/>
      <c r="G179" s="18">
        <f>G154</f>
        <v>1.6533719736629702</v>
      </c>
      <c r="H179" s="24" t="s">
        <v>1598</v>
      </c>
      <c r="I179" s="25">
        <f>AVERAGE(D188:D199)</f>
        <v>0.12653491046223486</v>
      </c>
      <c r="J179" s="15" t="s">
        <v>1516</v>
      </c>
      <c r="K179" s="25">
        <f>I179+I181+I180</f>
        <v>0.18150018113002012</v>
      </c>
    </row>
    <row r="180" spans="1:17" x14ac:dyDescent="0.35">
      <c r="D180" s="24" t="s">
        <v>1600</v>
      </c>
      <c r="E180" s="24"/>
      <c r="F180" s="24"/>
      <c r="G180" s="18">
        <f>G155</f>
        <v>1.6533719736629702</v>
      </c>
      <c r="H180" s="24" t="s">
        <v>1598</v>
      </c>
      <c r="I180" s="25">
        <f>AVERAGE(E188:E199)</f>
        <v>6.2245523505314862E-3</v>
      </c>
      <c r="K180" s="25"/>
    </row>
    <row r="181" spans="1:17" x14ac:dyDescent="0.35">
      <c r="D181" s="24" t="s">
        <v>1438</v>
      </c>
      <c r="E181" s="24"/>
      <c r="F181" s="18">
        <f>F156</f>
        <v>2.3609309159527005</v>
      </c>
      <c r="G181" s="18">
        <f>I181/$I$5</f>
        <v>1.6533719736629704</v>
      </c>
      <c r="H181" s="24" t="s">
        <v>1598</v>
      </c>
      <c r="I181" s="25">
        <f>AVERAGE(F188:F199)</f>
        <v>4.874071831725376E-2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0.24043217048634438</v>
      </c>
      <c r="C185" s="18">
        <v>1</v>
      </c>
      <c r="D185" s="17">
        <f>$G$179*'Forecast inputs Tab10.1.5.1'!T5</f>
        <v>1.6154381322994029E-5</v>
      </c>
      <c r="E185" s="17">
        <f>$G$180*'Forecast inputs Tab10.1.5.1'!U5</f>
        <v>2.7699715832440544E-5</v>
      </c>
      <c r="F185" s="17">
        <f>$F$181*'Forecast inputs Tab10.1.5.1'!Y5</f>
        <v>3.8831638918895042E-4</v>
      </c>
      <c r="G185" s="28">
        <f t="shared" ref="G185:G199" si="49">N185*(D185/A185)*(1-EXP(-A185))</f>
        <v>0.1037307595136544</v>
      </c>
      <c r="H185" s="28">
        <f>G185*'Forecast inputs Tab10.1.5.1'!V5</f>
        <v>1.2317513290454373E-2</v>
      </c>
      <c r="I185" s="28">
        <f t="shared" ref="I185:I200" si="50">N185*(E185/A185)*(1-EXP(-A185))</f>
        <v>0.17786583739493655</v>
      </c>
      <c r="J185" s="28">
        <f>I185*'Forecast inputs Tab10.1.5.1'!W5</f>
        <v>2.112112142124415E-2</v>
      </c>
      <c r="K185" s="28">
        <f t="shared" ref="K185:K200" si="51">H185+J185</f>
        <v>3.3438634711698521E-2</v>
      </c>
      <c r="L185" s="28">
        <f t="shared" si="48"/>
        <v>2.493463115472883</v>
      </c>
      <c r="M185" s="28">
        <f>L185*'Forecast inputs Tab10.1.5.1'!Z5</f>
        <v>0.19960745735876989</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0.24385614957861268</v>
      </c>
      <c r="C186" s="18">
        <v>2</v>
      </c>
      <c r="D186" s="17">
        <f>$G$179*'Forecast inputs Tab10.1.5.1'!T6</f>
        <v>5.3952349552043261E-4</v>
      </c>
      <c r="E186" s="17">
        <f>$G$180*'Forecast inputs Tab10.1.5.1'!U6</f>
        <v>9.1701289894803399E-4</v>
      </c>
      <c r="F186" s="17">
        <f>$F$181*'Forecast inputs Tab10.1.5.1'!Y6</f>
        <v>2.399613184144213E-3</v>
      </c>
      <c r="G186" s="28">
        <f t="shared" si="49"/>
        <v>2.7195415231907845</v>
      </c>
      <c r="H186" s="28">
        <f>G186*'Forecast inputs Tab10.1.5.1'!V6</f>
        <v>0.64746595683954311</v>
      </c>
      <c r="I186" s="28">
        <f t="shared" si="50"/>
        <v>4.6223281779139631</v>
      </c>
      <c r="J186" s="28">
        <f>I186*'Forecast inputs Tab10.1.5.1'!W6</f>
        <v>1.1012755753632064</v>
      </c>
      <c r="K186" s="28">
        <f t="shared" si="51"/>
        <v>1.7487415322027495</v>
      </c>
      <c r="L186" s="28">
        <f t="shared" si="48"/>
        <v>12.095576463414831</v>
      </c>
      <c r="M186" s="28">
        <f>L186*'Forecast inputs Tab10.1.5.1'!Z6</f>
        <v>2.3310715916057698</v>
      </c>
      <c r="N186" s="19">
        <f t="shared" ref="N186:N199" si="52">N160*EXP(-A160)</f>
        <v>5680.1850534644655</v>
      </c>
      <c r="O186" s="19">
        <f>N186*'Forecast inputs Tab10.1.5.1'!R6</f>
        <v>549.40794703727556</v>
      </c>
      <c r="P186" s="19">
        <f>N186*'Forecast inputs Tab10.1.5.1'!S6</f>
        <v>0</v>
      </c>
      <c r="Q186" s="19">
        <f>P186*'Forecast inputs Tab10.1.5.1'!R6</f>
        <v>0</v>
      </c>
    </row>
    <row r="187" spans="1:17" x14ac:dyDescent="0.35">
      <c r="A187" s="10">
        <f>D187+F187+E187+'Forecast inputs Tab10.1.5.1'!AA7</f>
        <v>0.25961869297093454</v>
      </c>
      <c r="C187" s="18">
        <v>3</v>
      </c>
      <c r="D187" s="17">
        <f>$G$179*'Forecast inputs Tab10.1.5.1'!T7</f>
        <v>4.5366210853950133E-3</v>
      </c>
      <c r="E187" s="17">
        <f>$G$180*'Forecast inputs Tab10.1.5.1'!U7</f>
        <v>7.1532488609055353E-3</v>
      </c>
      <c r="F187" s="17">
        <f>$F$181*'Forecast inputs Tab10.1.5.1'!Y7</f>
        <v>7.9288230246339908E-3</v>
      </c>
      <c r="G187" s="28">
        <f t="shared" si="49"/>
        <v>17.784150369252934</v>
      </c>
      <c r="H187" s="28">
        <f>G187*'Forecast inputs Tab10.1.5.1'!V7</f>
        <v>6.8520651736028695</v>
      </c>
      <c r="I187" s="28">
        <f t="shared" si="50"/>
        <v>28.041674844870691</v>
      </c>
      <c r="J187" s="28">
        <f>I187*'Forecast inputs Tab10.1.5.1'!W7</f>
        <v>10.846859534838099</v>
      </c>
      <c r="K187" s="28">
        <f t="shared" si="51"/>
        <v>17.69892470844097</v>
      </c>
      <c r="L187" s="28">
        <f t="shared" si="48"/>
        <v>31.082027409174277</v>
      </c>
      <c r="M187" s="28">
        <f>L187*'Forecast inputs Tab10.1.5.1'!Z7</f>
        <v>10.702008267389841</v>
      </c>
      <c r="N187" s="19">
        <f t="shared" si="52"/>
        <v>4450.9949811678925</v>
      </c>
      <c r="O187" s="19">
        <f>N187*'Forecast inputs Tab10.1.5.1'!R7</f>
        <v>935.28757539280934</v>
      </c>
      <c r="P187" s="19">
        <f>N187*'Forecast inputs Tab10.1.5.1'!S7</f>
        <v>0</v>
      </c>
      <c r="Q187" s="19">
        <f>P187*'Forecast inputs Tab10.1.5.1'!R7</f>
        <v>0</v>
      </c>
    </row>
    <row r="188" spans="1:17" x14ac:dyDescent="0.35">
      <c r="A188" s="10">
        <f>D188+F188+E188+'Forecast inputs Tab10.1.5.1'!AA8</f>
        <v>0.29911603997302616</v>
      </c>
      <c r="C188" s="18">
        <v>4</v>
      </c>
      <c r="D188" s="17">
        <f>$G$179*'Forecast inputs Tab10.1.5.1'!T8</f>
        <v>1.9861982529651778E-2</v>
      </c>
      <c r="E188" s="17">
        <f>$G$180*'Forecast inputs Tab10.1.5.1'!U8</f>
        <v>2.1310498657945737E-2</v>
      </c>
      <c r="F188" s="17">
        <f>$F$181*'Forecast inputs Tab10.1.5.1'!Y8</f>
        <v>1.7943558785428672E-2</v>
      </c>
      <c r="G188" s="28">
        <f t="shared" si="49"/>
        <v>58.937855158574116</v>
      </c>
      <c r="H188" s="28">
        <f>G188*'Forecast inputs Tab10.1.5.1'!V8</f>
        <v>33.737175192575194</v>
      </c>
      <c r="I188" s="28">
        <f t="shared" si="50"/>
        <v>63.236138758249844</v>
      </c>
      <c r="J188" s="28">
        <f>I188*'Forecast inputs Tab10.1.5.1'!W8</f>
        <v>35.550794945789029</v>
      </c>
      <c r="K188" s="28">
        <f t="shared" si="51"/>
        <v>69.287970138364216</v>
      </c>
      <c r="L188" s="28">
        <f t="shared" si="48"/>
        <v>53.245181700574996</v>
      </c>
      <c r="M188" s="28">
        <f>L188*'Forecast inputs Tab10.1.5.1'!Z8</f>
        <v>28.451243370612048</v>
      </c>
      <c r="N188" s="19">
        <f t="shared" si="52"/>
        <v>3433.2556135737859</v>
      </c>
      <c r="O188" s="19">
        <f>N188*'Forecast inputs Tab10.1.5.1'!R8</f>
        <v>1269.8136214695596</v>
      </c>
      <c r="P188" s="19">
        <f>N188*'Forecast inputs Tab10.1.5.1'!S8</f>
        <v>324.84471984007854</v>
      </c>
      <c r="Q188" s="19">
        <f>P188*'Forecast inputs Tab10.1.5.1'!R8</f>
        <v>120.14609354589193</v>
      </c>
    </row>
    <row r="189" spans="1:17" x14ac:dyDescent="0.35">
      <c r="A189" s="10">
        <f>D189+F189+E189+'Forecast inputs Tab10.1.5.1'!AA9</f>
        <v>0.35764448873148802</v>
      </c>
      <c r="C189" s="18">
        <v>5</v>
      </c>
      <c r="D189" s="17">
        <f>$G$179*'Forecast inputs Tab10.1.5.1'!T9</f>
        <v>6.0521910621338222E-2</v>
      </c>
      <c r="E189" s="17">
        <f>$G$180*'Forecast inputs Tab10.1.5.1'!U9</f>
        <v>2.6690097327248922E-2</v>
      </c>
      <c r="F189" s="17">
        <f>$F$181*'Forecast inputs Tab10.1.5.1'!Y9</f>
        <v>3.0432480782900909E-2</v>
      </c>
      <c r="G189" s="28">
        <f t="shared" si="49"/>
        <v>129.52838420223009</v>
      </c>
      <c r="H189" s="28">
        <f>G189*'Forecast inputs Tab10.1.5.1'!V9</f>
        <v>102.44634637360764</v>
      </c>
      <c r="I189" s="28">
        <f t="shared" si="50"/>
        <v>57.12187777131961</v>
      </c>
      <c r="J189" s="28">
        <f>I189*'Forecast inputs Tab10.1.5.1'!W9</f>
        <v>43.033658811012117</v>
      </c>
      <c r="K189" s="28">
        <f t="shared" si="51"/>
        <v>145.48000518461976</v>
      </c>
      <c r="L189" s="28">
        <f t="shared" si="48"/>
        <v>65.131289191071659</v>
      </c>
      <c r="M189" s="28">
        <f>L189*'Forecast inputs Tab10.1.5.1'!Z9</f>
        <v>49.156733285045085</v>
      </c>
      <c r="N189" s="19">
        <f t="shared" si="52"/>
        <v>2545.6675889031408</v>
      </c>
      <c r="O189" s="19">
        <f>N189*'Forecast inputs Tab10.1.5.1'!R9</f>
        <v>1454.6759216620997</v>
      </c>
      <c r="P189" s="19">
        <f>N189*'Forecast inputs Tab10.1.5.1'!S9</f>
        <v>763.61296079653812</v>
      </c>
      <c r="Q189" s="19">
        <f>P189*'Forecast inputs Tab10.1.5.1'!R9</f>
        <v>436.35288141388742</v>
      </c>
    </row>
    <row r="190" spans="1:17" x14ac:dyDescent="0.35">
      <c r="A190" s="10">
        <f>D190+F190+E190+'Forecast inputs Tab10.1.5.1'!AA10</f>
        <v>0.4115302442533233</v>
      </c>
      <c r="C190" s="18">
        <v>6</v>
      </c>
      <c r="D190" s="17">
        <f>$G$179*'Forecast inputs Tab10.1.5.1'!T10</f>
        <v>0.11309569363485827</v>
      </c>
      <c r="E190" s="17">
        <f>$G$180*'Forecast inputs Tab10.1.5.1'!U10</f>
        <v>1.6614761549711629E-2</v>
      </c>
      <c r="F190" s="17">
        <f>$F$181*'Forecast inputs Tab10.1.5.1'!Y10</f>
        <v>4.1819789068753388E-2</v>
      </c>
      <c r="G190" s="28">
        <f t="shared" si="49"/>
        <v>165.05260489233154</v>
      </c>
      <c r="H190" s="28">
        <f>G190*'Forecast inputs Tab10.1.5.1'!V10</f>
        <v>165.63231196405167</v>
      </c>
      <c r="I190" s="28">
        <f t="shared" si="50"/>
        <v>24.247693128782608</v>
      </c>
      <c r="J190" s="28">
        <f>I190*'Forecast inputs Tab10.1.5.1'!W10</f>
        <v>23.483426058620797</v>
      </c>
      <c r="K190" s="28">
        <f t="shared" si="51"/>
        <v>189.11573802267247</v>
      </c>
      <c r="L190" s="28">
        <f t="shared" si="48"/>
        <v>61.032077349743808</v>
      </c>
      <c r="M190" s="28">
        <f>L190*'Forecast inputs Tab10.1.5.1'!Z10</f>
        <v>60.855755678280396</v>
      </c>
      <c r="N190" s="19">
        <f t="shared" si="52"/>
        <v>1780.2404523730281</v>
      </c>
      <c r="O190" s="19">
        <f>N190*'Forecast inputs Tab10.1.5.1'!R10</f>
        <v>1439.0413475116659</v>
      </c>
      <c r="P190" s="19">
        <f>N190*'Forecast inputs Tab10.1.5.1'!S10</f>
        <v>1032.3593551391939</v>
      </c>
      <c r="Q190" s="19">
        <f>P190*'Forecast inputs Tab10.1.5.1'!R10</f>
        <v>834.49839349257115</v>
      </c>
    </row>
    <row r="191" spans="1:17" x14ac:dyDescent="0.35">
      <c r="A191" s="10">
        <f>D191+F191+E191+'Forecast inputs Tab10.1.5.1'!AA11</f>
        <v>0.44006452926119755</v>
      </c>
      <c r="C191" s="18">
        <v>7</v>
      </c>
      <c r="D191" s="17">
        <f>$G$179*'Forecast inputs Tab10.1.5.1'!T11</f>
        <v>0.14359141472317791</v>
      </c>
      <c r="E191" s="17">
        <f>$G$180*'Forecast inputs Tab10.1.5.1'!U11</f>
        <v>6.7371774586141566E-3</v>
      </c>
      <c r="F191" s="17">
        <f>$F$181*'Forecast inputs Tab10.1.5.1'!Y11</f>
        <v>4.9735937079405476E-2</v>
      </c>
      <c r="G191" s="28">
        <f t="shared" si="49"/>
        <v>137.03191454941106</v>
      </c>
      <c r="H191" s="28">
        <f>G191*'Forecast inputs Tab10.1.5.1'!V11</f>
        <v>169.89373378385474</v>
      </c>
      <c r="I191" s="28">
        <f t="shared" si="50"/>
        <v>6.429411727663779</v>
      </c>
      <c r="J191" s="28">
        <f>I191*'Forecast inputs Tab10.1.5.1'!W11</f>
        <v>7.8564432406954277</v>
      </c>
      <c r="K191" s="28">
        <f t="shared" si="51"/>
        <v>177.75017702455017</v>
      </c>
      <c r="L191" s="28">
        <f t="shared" si="48"/>
        <v>47.463914838077443</v>
      </c>
      <c r="M191" s="28">
        <f>L191*'Forecast inputs Tab10.1.5.1'!Z11</f>
        <v>59.611354562586605</v>
      </c>
      <c r="N191" s="19">
        <f t="shared" si="52"/>
        <v>1179.6504862750357</v>
      </c>
      <c r="O191" s="19">
        <f>N191*'Forecast inputs Tab10.1.5.1'!R11</f>
        <v>1266.1188669189958</v>
      </c>
      <c r="P191" s="19">
        <f>N191*'Forecast inputs Tab10.1.5.1'!S11</f>
        <v>940.66162883806328</v>
      </c>
      <c r="Q191" s="19">
        <f>P191*'Forecast inputs Tab10.1.5.1'!R11</f>
        <v>1009.6121262318933</v>
      </c>
    </row>
    <row r="192" spans="1:17" x14ac:dyDescent="0.35">
      <c r="A192" s="10">
        <f>D192+F192+E192+'Forecast inputs Tab10.1.5.1'!AA12</f>
        <v>0.44914261663669874</v>
      </c>
      <c r="C192" s="18">
        <v>8</v>
      </c>
      <c r="D192" s="17">
        <f>$G$179*'Forecast inputs Tab10.1.5.1'!T12</f>
        <v>0.15303648549301926</v>
      </c>
      <c r="E192" s="17">
        <f>$G$180*'Forecast inputs Tab10.1.5.1'!U12</f>
        <v>2.2455188488803555E-3</v>
      </c>
      <c r="F192" s="17">
        <f>$F$181*'Forecast inputs Tab10.1.5.1'!Y12</f>
        <v>5.3860612294799159E-2</v>
      </c>
      <c r="G192" s="28">
        <f t="shared" si="49"/>
        <v>93.674040928037257</v>
      </c>
      <c r="H192" s="28">
        <f>G192*'Forecast inputs Tab10.1.5.1'!V12</f>
        <v>141.60539683343688</v>
      </c>
      <c r="I192" s="28">
        <f t="shared" si="50"/>
        <v>1.3744880763371452</v>
      </c>
      <c r="J192" s="28">
        <f>I192*'Forecast inputs Tab10.1.5.1'!W12</f>
        <v>2.0704868901800051</v>
      </c>
      <c r="K192" s="28">
        <f t="shared" si="51"/>
        <v>143.67588372361689</v>
      </c>
      <c r="L192" s="28">
        <f t="shared" si="48"/>
        <v>32.968224435226624</v>
      </c>
      <c r="M192" s="28">
        <f>L192*'Forecast inputs Tab10.1.5.1'!Z12</f>
        <v>50.479956208485945</v>
      </c>
      <c r="N192" s="19">
        <f t="shared" si="52"/>
        <v>759.81884243389925</v>
      </c>
      <c r="O192" s="19">
        <f>N192*'Forecast inputs Tab10.1.5.1'!R12</f>
        <v>1032.6090032445177</v>
      </c>
      <c r="P192" s="19">
        <f>N192*'Forecast inputs Tab10.1.5.1'!S12</f>
        <v>694.20366432905723</v>
      </c>
      <c r="Q192" s="19">
        <f>P192*'Forecast inputs Tab10.1.5.1'!R12</f>
        <v>943.43666389647524</v>
      </c>
    </row>
    <row r="193" spans="1:17" x14ac:dyDescent="0.35">
      <c r="A193" s="10">
        <f>D193+F193+E193+'Forecast inputs Tab10.1.5.1'!AA13</f>
        <v>0.45015997480898828</v>
      </c>
      <c r="C193" s="18">
        <v>9</v>
      </c>
      <c r="D193" s="17">
        <f>$G$179*'Forecast inputs Tab10.1.5.1'!T13</f>
        <v>0.15396181215484611</v>
      </c>
      <c r="E193" s="17">
        <f>$G$180*'Forecast inputs Tab10.1.5.1'!U13</f>
        <v>7.1565204435160745E-4</v>
      </c>
      <c r="F193" s="17">
        <f>$F$181*'Forecast inputs Tab10.1.5.1'!Y13</f>
        <v>5.5482510609790529E-2</v>
      </c>
      <c r="G193" s="28">
        <f t="shared" si="49"/>
        <v>60.207886772666434</v>
      </c>
      <c r="H193" s="28">
        <f>G193*'Forecast inputs Tab10.1.5.1'!V13</f>
        <v>108.7254547749133</v>
      </c>
      <c r="I193" s="28">
        <f t="shared" si="50"/>
        <v>0.27986093857880462</v>
      </c>
      <c r="J193" s="28">
        <f>I193*'Forecast inputs Tab10.1.5.1'!W13</f>
        <v>0.50566051964898517</v>
      </c>
      <c r="K193" s="28">
        <f t="shared" si="51"/>
        <v>109.23111529456229</v>
      </c>
      <c r="L193" s="28">
        <f t="shared" si="48"/>
        <v>21.69683942988318</v>
      </c>
      <c r="M193" s="28">
        <f>L193*'Forecast inputs Tab10.1.5.1'!Z13</f>
        <v>39.550083754762561</v>
      </c>
      <c r="N193" s="19">
        <f t="shared" si="52"/>
        <v>485.65802973994892</v>
      </c>
      <c r="O193" s="19">
        <f>N193*'Forecast inputs Tab10.1.5.1'!R13</f>
        <v>805.57554367054547</v>
      </c>
      <c r="P193" s="19">
        <f>N193*'Forecast inputs Tab10.1.5.1'!S13</f>
        <v>468.38932983456215</v>
      </c>
      <c r="Q193" s="19">
        <f>P193*'Forecast inputs Tab10.1.5.1'!R13</f>
        <v>776.93143307648324</v>
      </c>
    </row>
    <row r="194" spans="1:17" x14ac:dyDescent="0.35">
      <c r="A194" s="10">
        <f>D194+F194+E194+'Forecast inputs Tab10.1.5.1'!AA14</f>
        <v>0.44847734851366827</v>
      </c>
      <c r="C194" s="18">
        <v>10</v>
      </c>
      <c r="D194" s="17">
        <f>$G$179*'Forecast inputs Tab10.1.5.1'!T14</f>
        <v>0.15227061200743594</v>
      </c>
      <c r="E194" s="17">
        <f>$G$180*'Forecast inputs Tab10.1.5.1'!U14</f>
        <v>2.3705340827074681E-4</v>
      </c>
      <c r="F194" s="17">
        <f>$F$181*'Forecast inputs Tab10.1.5.1'!Y14</f>
        <v>5.5969683097961631E-2</v>
      </c>
      <c r="G194" s="28">
        <f t="shared" si="49"/>
        <v>18.624860945310594</v>
      </c>
      <c r="H194" s="28">
        <f>G194*'Forecast inputs Tab10.1.5.1'!V14</f>
        <v>39.277028299398211</v>
      </c>
      <c r="I194" s="28">
        <f t="shared" si="50"/>
        <v>2.8995002433161526E-2</v>
      </c>
      <c r="J194" s="28">
        <f>I194*'Forecast inputs Tab10.1.5.1'!W14</f>
        <v>6.128001767392928E-2</v>
      </c>
      <c r="K194" s="28">
        <f t="shared" si="51"/>
        <v>39.338308317072141</v>
      </c>
      <c r="L194" s="28">
        <f t="shared" si="48"/>
        <v>6.8458880614581794</v>
      </c>
      <c r="M194" s="28">
        <f>L194*'Forecast inputs Tab10.1.5.1'!Z14</f>
        <v>14.553947265376401</v>
      </c>
      <c r="N194" s="19">
        <f t="shared" si="52"/>
        <v>151.78506530274436</v>
      </c>
      <c r="O194" s="19">
        <f>N194*'Forecast inputs Tab10.1.5.1'!R14</f>
        <v>298.4640810087044</v>
      </c>
      <c r="P194" s="19">
        <f>N194*'Forecast inputs Tab10.1.5.1'!S14</f>
        <v>149.51024997163924</v>
      </c>
      <c r="Q194" s="19">
        <f>P194*'Forecast inputs Tab10.1.5.1'!R14</f>
        <v>293.99097513423254</v>
      </c>
    </row>
    <row r="195" spans="1:17" x14ac:dyDescent="0.35">
      <c r="A195" s="10">
        <f>D195+F195+E195+'Forecast inputs Tab10.1.5.1'!AA15</f>
        <v>0.44591426230348624</v>
      </c>
      <c r="C195" s="18">
        <v>11</v>
      </c>
      <c r="D195" s="17">
        <f>$G$179*'Forecast inputs Tab10.1.5.1'!T15</f>
        <v>0.14977433878578358</v>
      </c>
      <c r="E195" s="17">
        <f>$G$180*'Forecast inputs Tab10.1.5.1'!U15</f>
        <v>8.5009816773827743E-5</v>
      </c>
      <c r="F195" s="17">
        <f>$F$181*'Forecast inputs Tab10.1.5.1'!Y15</f>
        <v>5.6054913700928841E-2</v>
      </c>
      <c r="G195" s="28">
        <f t="shared" si="49"/>
        <v>48.249579972669792</v>
      </c>
      <c r="H195" s="28">
        <f>G195*'Forecast inputs Tab10.1.5.1'!V15</f>
        <v>116.4235930444772</v>
      </c>
      <c r="I195" s="28">
        <f t="shared" si="50"/>
        <v>2.7385785750370043E-2</v>
      </c>
      <c r="J195" s="28">
        <f>I195*'Forecast inputs Tab10.1.5.1'!W15</f>
        <v>6.6282814099809961E-2</v>
      </c>
      <c r="K195" s="28">
        <f t="shared" si="51"/>
        <v>116.48987585857701</v>
      </c>
      <c r="L195" s="28">
        <f t="shared" si="48"/>
        <v>18.058006888231976</v>
      </c>
      <c r="M195" s="28">
        <f>L195*'Forecast inputs Tab10.1.5.1'!Z15</f>
        <v>43.938561780377171</v>
      </c>
      <c r="N195" s="19">
        <f t="shared" si="52"/>
        <v>399.2941981981599</v>
      </c>
      <c r="O195" s="19">
        <f>N195*'Forecast inputs Tab10.1.5.1'!R15</f>
        <v>909.06910809576857</v>
      </c>
      <c r="P195" s="19">
        <f>N195*'Forecast inputs Tab10.1.5.1'!S15</f>
        <v>396.63012058081625</v>
      </c>
      <c r="Q195" s="19">
        <f>P195*'Forecast inputs Tab10.1.5.1'!R15</f>
        <v>903.00382922513847</v>
      </c>
    </row>
    <row r="196" spans="1:17" x14ac:dyDescent="0.35">
      <c r="A196" s="10">
        <f>D196+F196+E196+'Forecast inputs Tab10.1.5.1'!AA16</f>
        <v>0.44309455139409071</v>
      </c>
      <c r="C196" s="18">
        <v>12</v>
      </c>
      <c r="D196" s="17">
        <f>$G$179*'Forecast inputs Tab10.1.5.1'!T16</f>
        <v>0.14704525444691852</v>
      </c>
      <c r="E196" s="17">
        <f>$G$180*'Forecast inputs Tab10.1.5.1'!U16</f>
        <v>3.3536980028891656E-5</v>
      </c>
      <c r="F196" s="17">
        <f>$F$181*'Forecast inputs Tab10.1.5.1'!Y16</f>
        <v>5.6015759967143308E-2</v>
      </c>
      <c r="G196" s="28">
        <f t="shared" si="49"/>
        <v>8.1780493604796742</v>
      </c>
      <c r="H196" s="28">
        <f>G196*'Forecast inputs Tab10.1.5.1'!V16</f>
        <v>22.190739934245098</v>
      </c>
      <c r="I196" s="28">
        <f t="shared" si="50"/>
        <v>1.8651882314005854E-3</v>
      </c>
      <c r="J196" s="28">
        <f>I196*'Forecast inputs Tab10.1.5.1'!W16</f>
        <v>5.0793206653218662E-3</v>
      </c>
      <c r="K196" s="28">
        <f t="shared" si="51"/>
        <v>22.195819254910418</v>
      </c>
      <c r="L196" s="28">
        <f t="shared" si="48"/>
        <v>3.1153650738279852</v>
      </c>
      <c r="M196" s="28">
        <f>L196*'Forecast inputs Tab10.1.5.1'!Z16</f>
        <v>8.5316764838838424</v>
      </c>
      <c r="N196" s="19">
        <f t="shared" si="52"/>
        <v>68.844382380014409</v>
      </c>
      <c r="O196" s="19">
        <f>N196*'Forecast inputs Tab10.1.5.1'!R16</f>
        <v>177.98682398617026</v>
      </c>
      <c r="P196" s="19">
        <f>N196*'Forecast inputs Tab10.1.5.1'!S16</f>
        <v>68.626027443345833</v>
      </c>
      <c r="Q196" s="19">
        <f>P196*'Forecast inputs Tab10.1.5.1'!R16</f>
        <v>177.42230005065414</v>
      </c>
    </row>
    <row r="197" spans="1:17" x14ac:dyDescent="0.35">
      <c r="A197" s="10">
        <f>D197+F197+E197+'Forecast inputs Tab10.1.5.1'!AA17</f>
        <v>0.44027132572275768</v>
      </c>
      <c r="C197" s="18">
        <v>13</v>
      </c>
      <c r="D197" s="17">
        <f>$G$179*'Forecast inputs Tab10.1.5.1'!T17</f>
        <v>0.14431576224724929</v>
      </c>
      <c r="E197" s="17">
        <f>$G$180*'Forecast inputs Tab10.1.5.1'!U17</f>
        <v>1.4591395456445313E-5</v>
      </c>
      <c r="F197" s="17">
        <f>$F$181*'Forecast inputs Tab10.1.5.1'!Y17</f>
        <v>5.5940972080051936E-2</v>
      </c>
      <c r="G197" s="28">
        <f t="shared" si="49"/>
        <v>29.380330828794122</v>
      </c>
      <c r="H197" s="28">
        <f>G197*'Forecast inputs Tab10.1.5.1'!V17</f>
        <v>88.350283545923702</v>
      </c>
      <c r="I197" s="28">
        <f t="shared" si="50"/>
        <v>2.9705696667399056E-3</v>
      </c>
      <c r="J197" s="28">
        <f>I197*'Forecast inputs Tab10.1.5.1'!W17</f>
        <v>8.9676407692641912E-3</v>
      </c>
      <c r="K197" s="28">
        <f t="shared" si="51"/>
        <v>88.359251186692973</v>
      </c>
      <c r="L197" s="28">
        <f t="shared" si="48"/>
        <v>11.388667744971761</v>
      </c>
      <c r="M197" s="28">
        <f>L197*'Forecast inputs Tab10.1.5.1'!Z17</f>
        <v>34.59786151580461</v>
      </c>
      <c r="N197" s="19">
        <f t="shared" si="52"/>
        <v>251.67764158624539</v>
      </c>
      <c r="O197" s="19">
        <f>N197*'Forecast inputs Tab10.1.5.1'!R17</f>
        <v>727.04385423792985</v>
      </c>
      <c r="P197" s="19">
        <f>N197*'Forecast inputs Tab10.1.5.1'!S17</f>
        <v>251.2707810715635</v>
      </c>
      <c r="Q197" s="19">
        <f>P197*'Forecast inputs Tab10.1.5.1'!R17</f>
        <v>725.86851965172195</v>
      </c>
    </row>
    <row r="198" spans="1:17" x14ac:dyDescent="0.35">
      <c r="A198" s="10">
        <f>D198+F198+E198+'Forecast inputs Tab10.1.5.1'!AA18</f>
        <v>0.43756179596201894</v>
      </c>
      <c r="C198" s="18">
        <v>14</v>
      </c>
      <c r="D198" s="17">
        <f>$G$179*'Forecast inputs Tab10.1.5.1'!T18</f>
        <v>0.1416972185222182</v>
      </c>
      <c r="E198" s="17">
        <f>$G$180*'Forecast inputs Tab10.1.5.1'!U18</f>
        <v>7.0395454560483993E-6</v>
      </c>
      <c r="F198" s="17">
        <f>$F$181*'Forecast inputs Tab10.1.5.1'!Y18</f>
        <v>5.5857537894344722E-2</v>
      </c>
      <c r="G198" s="28">
        <f t="shared" si="49"/>
        <v>14.227765211223954</v>
      </c>
      <c r="H198" s="28">
        <f>G198*'Forecast inputs Tab10.1.5.1'!V18</f>
        <v>46.831550205739191</v>
      </c>
      <c r="I198" s="28">
        <f t="shared" si="50"/>
        <v>7.0683815100216942E-4</v>
      </c>
      <c r="J198" s="28">
        <f>I198*'Forecast inputs Tab10.1.5.1'!W18</f>
        <v>2.3358728554244666E-3</v>
      </c>
      <c r="K198" s="28">
        <f t="shared" si="51"/>
        <v>46.833886078594617</v>
      </c>
      <c r="L198" s="28">
        <f t="shared" si="48"/>
        <v>5.6086346840546328</v>
      </c>
      <c r="M198" s="28">
        <f>L198*'Forecast inputs Tab10.1.5.1'!Z18</f>
        <v>18.667499250673238</v>
      </c>
      <c r="N198" s="19">
        <f t="shared" si="52"/>
        <v>123.97428783286519</v>
      </c>
      <c r="O198" s="19">
        <f>N198*'Forecast inputs Tab10.1.5.1'!R18</f>
        <v>394.7601670602877</v>
      </c>
      <c r="P198" s="19">
        <f>N198*'Forecast inputs Tab10.1.5.1'!S18</f>
        <v>123.86488306722147</v>
      </c>
      <c r="Q198" s="19">
        <f>P198*'Forecast inputs Tab10.1.5.1'!R18</f>
        <v>394.4117993114773</v>
      </c>
    </row>
    <row r="199" spans="1:17" x14ac:dyDescent="0.35">
      <c r="A199" s="10">
        <f>D199+F199+E199+'Forecast inputs Tab10.1.5.1'!AA19</f>
        <v>0.43502499599949718</v>
      </c>
      <c r="C199" s="18">
        <v>15</v>
      </c>
      <c r="D199" s="17">
        <f>$G$179*'Forecast inputs Tab10.1.5.1'!T19</f>
        <v>0.13924644038032125</v>
      </c>
      <c r="E199" s="17">
        <f>$G$180*'Forecast inputs Tab10.1.5.1'!U19</f>
        <v>3.6911736394748214E-6</v>
      </c>
      <c r="F199" s="17">
        <f>$F$181*'Forecast inputs Tab10.1.5.1'!Y19</f>
        <v>5.5774864445536483E-2</v>
      </c>
      <c r="G199" s="28">
        <f t="shared" si="49"/>
        <v>2.6708741555057975</v>
      </c>
      <c r="H199" s="28">
        <f>G199*'Forecast inputs Tab10.1.5.1'!V19</f>
        <v>9.5215458177717949</v>
      </c>
      <c r="I199" s="28">
        <f t="shared" si="50"/>
        <v>7.0800088319893838E-5</v>
      </c>
      <c r="J199" s="28">
        <f>I199*'Forecast inputs Tab10.1.5.1'!W19</f>
        <v>2.5346006817992075E-4</v>
      </c>
      <c r="K199" s="28">
        <f t="shared" si="51"/>
        <v>9.5217992778399747</v>
      </c>
      <c r="L199" s="28">
        <f t="shared" si="48"/>
        <v>1.069812941483818</v>
      </c>
      <c r="M199" s="28">
        <f>L199*'Forecast inputs Tab10.1.5.1'!Z19</f>
        <v>3.8597353190618078</v>
      </c>
      <c r="N199" s="19">
        <f t="shared" si="52"/>
        <v>23.654547893131873</v>
      </c>
      <c r="O199" s="19">
        <f>N199*'Forecast inputs Tab10.1.5.1'!R19</f>
        <v>82.068980824263164</v>
      </c>
      <c r="P199" s="19">
        <f>N199*'Forecast inputs Tab10.1.5.1'!S19</f>
        <v>23.642412041289585</v>
      </c>
      <c r="Q199" s="19">
        <f>P199*'Forecast inputs Tab10.1.5.1'!R19</f>
        <v>82.026875729013383</v>
      </c>
    </row>
    <row r="200" spans="1:17" x14ac:dyDescent="0.35">
      <c r="A200" s="10">
        <f>D200+F200+E200+'Forecast inputs Tab10.1.5.1'!AA20</f>
        <v>0.4326859993145703</v>
      </c>
      <c r="C200" s="23" t="s">
        <v>1435</v>
      </c>
      <c r="D200" s="17">
        <f>$G$179*'Forecast inputs Tab10.1.5.1'!T20</f>
        <v>0.13698818406722141</v>
      </c>
      <c r="E200" s="17">
        <f>$G$180*'Forecast inputs Tab10.1.5.1'!U20</f>
        <v>2.1139715085906568E-6</v>
      </c>
      <c r="F200" s="17">
        <f>$F$181*'Forecast inputs Tab10.1.5.1'!Y20</f>
        <v>5.5695701275840309E-2</v>
      </c>
      <c r="G200" s="28">
        <f>N200*(D200/A200)*(1-EXP(-A200))</f>
        <v>12.174879678194452</v>
      </c>
      <c r="H200" s="28">
        <f>G200*'Forecast inputs Tab10.1.5.1'!V20</f>
        <v>50.384764936966008</v>
      </c>
      <c r="I200" s="28">
        <f t="shared" si="50"/>
        <v>1.8788006378413555E-4</v>
      </c>
      <c r="J200" s="28">
        <f>I200*'Forecast inputs Tab10.1.5.1'!W20</f>
        <v>9.1493019314655246E-4</v>
      </c>
      <c r="K200" s="28">
        <f t="shared" si="51"/>
        <v>50.385679867159155</v>
      </c>
      <c r="L200" s="30">
        <f t="shared" si="48"/>
        <v>4.9499777389068287</v>
      </c>
      <c r="M200" s="28">
        <f>L200*'Forecast inputs Tab10.1.5.1'!Z20</f>
        <v>19.181658736037853</v>
      </c>
      <c r="N200" s="19">
        <f>N174*EXP(-A174)+N175*EXP(-A175)</f>
        <v>109.48524694133376</v>
      </c>
      <c r="O200" s="19">
        <f>N200*'Forecast inputs Tab10.1.5.1'!R20</f>
        <v>451.21112192188025</v>
      </c>
      <c r="P200" s="19">
        <f>N200*'Forecast inputs Tab10.1.5.1'!S20</f>
        <v>109.45073143080063</v>
      </c>
      <c r="Q200" s="19">
        <f>P200*'Forecast inputs Tab10.1.5.1'!R20</f>
        <v>451.06887643523766</v>
      </c>
    </row>
    <row r="201" spans="1:17" x14ac:dyDescent="0.35">
      <c r="A201" t="s">
        <v>1445</v>
      </c>
      <c r="C201" s="31" t="s">
        <v>1444</v>
      </c>
      <c r="D201" s="133">
        <f>AVERAGE(D188:D198)</f>
        <v>0.12537931683331791</v>
      </c>
      <c r="E201" s="133">
        <f>AVERAGE(E188:E198)</f>
        <v>6.7900851847943955E-3</v>
      </c>
      <c r="F201" s="133">
        <f>AVERAGE(F188:F199)</f>
        <v>4.874071831725376E-2</v>
      </c>
      <c r="G201" s="32">
        <f>SUM(G184:G200)</f>
        <v>798.54644930738641</v>
      </c>
      <c r="H201" s="32">
        <f t="shared" ref="H201" si="53">SUM(H184:H200)</f>
        <v>1102.5317733506936</v>
      </c>
      <c r="I201" s="32">
        <f>SUM(I184:I200)</f>
        <v>185.59352132549611</v>
      </c>
      <c r="J201" s="32">
        <f t="shared" ref="J201:Q201" si="54">SUM(J184:J200)</f>
        <v>124.61484075389397</v>
      </c>
      <c r="K201" s="32">
        <f t="shared" si="54"/>
        <v>1227.1466141045873</v>
      </c>
      <c r="L201" s="32">
        <f t="shared" si="54"/>
        <v>378.24494706557493</v>
      </c>
      <c r="M201" s="32">
        <f t="shared" si="54"/>
        <v>444.66875452734195</v>
      </c>
      <c r="N201" s="32">
        <f t="shared" si="54"/>
        <v>37851.80786329713</v>
      </c>
      <c r="O201" s="32">
        <f t="shared" si="54"/>
        <v>11994.473686505928</v>
      </c>
      <c r="P201" s="32">
        <f t="shared" si="54"/>
        <v>5347.06686438417</v>
      </c>
      <c r="Q201" s="32">
        <f t="shared" si="54"/>
        <v>7148.7707671946782</v>
      </c>
    </row>
    <row r="203" spans="1:17" x14ac:dyDescent="0.35">
      <c r="C203" s="15" t="s">
        <v>1437</v>
      </c>
      <c r="D203" s="15" t="s">
        <v>1696</v>
      </c>
      <c r="G203" s="15">
        <f>G178+1</f>
        <v>2028</v>
      </c>
    </row>
    <row r="204" spans="1:17" x14ac:dyDescent="0.35">
      <c r="D204" s="24" t="s">
        <v>1599</v>
      </c>
      <c r="E204" s="24"/>
      <c r="F204" s="24"/>
      <c r="G204" s="18">
        <f>G179</f>
        <v>1.6533719736629702</v>
      </c>
      <c r="H204" s="24" t="s">
        <v>1598</v>
      </c>
      <c r="I204" s="25">
        <f>AVERAGE(D213:D224)</f>
        <v>0.12653491046223486</v>
      </c>
      <c r="J204" s="15" t="s">
        <v>1516</v>
      </c>
      <c r="K204" s="25">
        <f>I204+I206+I205</f>
        <v>0.18150018113002012</v>
      </c>
    </row>
    <row r="205" spans="1:17" x14ac:dyDescent="0.35">
      <c r="D205" s="24" t="s">
        <v>1600</v>
      </c>
      <c r="E205" s="24"/>
      <c r="F205" s="24"/>
      <c r="G205" s="18">
        <f>G180</f>
        <v>1.6533719736629702</v>
      </c>
      <c r="H205" s="24" t="s">
        <v>1598</v>
      </c>
      <c r="I205" s="25">
        <f>AVERAGE(E213:E224)</f>
        <v>6.2245523505314862E-3</v>
      </c>
      <c r="K205" s="25"/>
    </row>
    <row r="206" spans="1:17" x14ac:dyDescent="0.35">
      <c r="D206" s="24" t="s">
        <v>1438</v>
      </c>
      <c r="E206" s="24"/>
      <c r="F206" s="135">
        <f>F181</f>
        <v>2.3609309159527005</v>
      </c>
      <c r="G206" s="18">
        <f>G181</f>
        <v>1.6533719736629704</v>
      </c>
      <c r="H206" s="24" t="s">
        <v>1598</v>
      </c>
      <c r="I206" s="25">
        <f>AVERAGE(F213:F224)</f>
        <v>4.874071831725376E-2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0.24043217048634438</v>
      </c>
      <c r="C210" s="18">
        <v>1</v>
      </c>
      <c r="D210" s="17">
        <f>$G$204*'Forecast inputs Tab10.1.5.1'!T5</f>
        <v>1.6154381322994029E-5</v>
      </c>
      <c r="E210" s="17">
        <f>$G$205*'Forecast inputs Tab10.1.5.1'!U5</f>
        <v>2.7699715832440544E-5</v>
      </c>
      <c r="F210" s="17">
        <f>$F$206*'Forecast inputs Tab10.1.5.1'!Y5</f>
        <v>3.8831638918895042E-4</v>
      </c>
      <c r="G210" s="28">
        <f t="shared" ref="G210:G224" si="56">N210*(D210/A210)*(1-EXP(-A210))</f>
        <v>0.1037307595136544</v>
      </c>
      <c r="H210" s="28">
        <f>G210*'Forecast inputs Tab10.1.5.1'!V5</f>
        <v>1.2317513290454373E-2</v>
      </c>
      <c r="I210" s="28">
        <f t="shared" ref="I210:I225" si="57">N210*(E210/A210)*(1-EXP(-A210))</f>
        <v>0.17786583739493655</v>
      </c>
      <c r="J210" s="28">
        <f>I210*'Forecast inputs Tab10.1.5.1'!W5</f>
        <v>2.112112142124415E-2</v>
      </c>
      <c r="K210" s="28">
        <f t="shared" ref="K210:K225" si="58">H210+J210</f>
        <v>3.3438634711698521E-2</v>
      </c>
      <c r="L210" s="28">
        <f t="shared" si="55"/>
        <v>2.493463115472883</v>
      </c>
      <c r="M210" s="28">
        <f>L210*'Forecast inputs Tab10.1.5.1'!Z5</f>
        <v>0.19960745735876989</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0.24385614957861268</v>
      </c>
      <c r="C211" s="18">
        <v>2</v>
      </c>
      <c r="D211" s="17">
        <f>$G$204*'Forecast inputs Tab10.1.5.1'!T6</f>
        <v>5.3952349552043261E-4</v>
      </c>
      <c r="E211" s="17">
        <f>$G$205*'Forecast inputs Tab10.1.5.1'!U6</f>
        <v>9.1701289894803399E-4</v>
      </c>
      <c r="F211" s="17">
        <f>$F$206*'Forecast inputs Tab10.1.5.1'!Y6</f>
        <v>2.399613184144213E-3</v>
      </c>
      <c r="G211" s="28">
        <f t="shared" si="56"/>
        <v>2.7195415231907845</v>
      </c>
      <c r="H211" s="28">
        <f>G211*'Forecast inputs Tab10.1.5.1'!V6</f>
        <v>0.64746595683954311</v>
      </c>
      <c r="I211" s="28">
        <f t="shared" si="57"/>
        <v>4.6223281779139631</v>
      </c>
      <c r="J211" s="28">
        <f>I211*'Forecast inputs Tab10.1.5.1'!W6</f>
        <v>1.1012755753632064</v>
      </c>
      <c r="K211" s="28">
        <f t="shared" si="58"/>
        <v>1.7487415322027495</v>
      </c>
      <c r="L211" s="28">
        <f t="shared" si="55"/>
        <v>12.095576463414831</v>
      </c>
      <c r="M211" s="28">
        <f>L211*'Forecast inputs Tab10.1.5.1'!Z6</f>
        <v>2.3310715916057698</v>
      </c>
      <c r="N211" s="19">
        <f t="shared" ref="N211:N224" si="59">N185*EXP(-A185)</f>
        <v>5680.1850534644655</v>
      </c>
      <c r="O211" s="19">
        <f>N211*'Forecast inputs Tab10.1.5.1'!R6</f>
        <v>549.40794703727556</v>
      </c>
      <c r="P211" s="19">
        <f>N211*'Forecast inputs Tab10.1.5.1'!S6</f>
        <v>0</v>
      </c>
      <c r="Q211" s="19">
        <f>P211*'Forecast inputs Tab10.1.5.1'!R6</f>
        <v>0</v>
      </c>
    </row>
    <row r="212" spans="1:17" x14ac:dyDescent="0.35">
      <c r="A212" s="10">
        <f>D212+F212+E212+'Forecast inputs Tab10.1.5.1'!AA7</f>
        <v>0.25961869297093454</v>
      </c>
      <c r="C212" s="18">
        <v>3</v>
      </c>
      <c r="D212" s="17">
        <f>$G$204*'Forecast inputs Tab10.1.5.1'!T7</f>
        <v>4.5366210853950133E-3</v>
      </c>
      <c r="E212" s="17">
        <f>$G$205*'Forecast inputs Tab10.1.5.1'!U7</f>
        <v>7.1532488609055353E-3</v>
      </c>
      <c r="F212" s="17">
        <f>$F$206*'Forecast inputs Tab10.1.5.1'!Y7</f>
        <v>7.9288230246339908E-3</v>
      </c>
      <c r="G212" s="28">
        <f t="shared" si="56"/>
        <v>17.784150369252934</v>
      </c>
      <c r="H212" s="28">
        <f>G212*'Forecast inputs Tab10.1.5.1'!V7</f>
        <v>6.8520651736028695</v>
      </c>
      <c r="I212" s="28">
        <f t="shared" si="57"/>
        <v>28.041674844870691</v>
      </c>
      <c r="J212" s="28">
        <f>I212*'Forecast inputs Tab10.1.5.1'!W7</f>
        <v>10.846859534838099</v>
      </c>
      <c r="K212" s="28">
        <f t="shared" si="58"/>
        <v>17.69892470844097</v>
      </c>
      <c r="L212" s="28">
        <f t="shared" si="55"/>
        <v>31.082027409174277</v>
      </c>
      <c r="M212" s="28">
        <f>L212*'Forecast inputs Tab10.1.5.1'!Z7</f>
        <v>10.702008267389841</v>
      </c>
      <c r="N212" s="19">
        <f t="shared" si="59"/>
        <v>4450.9949811678925</v>
      </c>
      <c r="O212" s="19">
        <f>N212*'Forecast inputs Tab10.1.5.1'!R7</f>
        <v>935.28757539280934</v>
      </c>
      <c r="P212" s="19">
        <f>N212*'Forecast inputs Tab10.1.5.1'!S7</f>
        <v>0</v>
      </c>
      <c r="Q212" s="19">
        <f>P212*'Forecast inputs Tab10.1.5.1'!R7</f>
        <v>0</v>
      </c>
    </row>
    <row r="213" spans="1:17" x14ac:dyDescent="0.35">
      <c r="A213" s="10">
        <f>D213+F213+E213+'Forecast inputs Tab10.1.5.1'!AA8</f>
        <v>0.29911603997302616</v>
      </c>
      <c r="C213" s="18">
        <v>4</v>
      </c>
      <c r="D213" s="17">
        <f>$G$204*'Forecast inputs Tab10.1.5.1'!T8</f>
        <v>1.9861982529651778E-2</v>
      </c>
      <c r="E213" s="17">
        <f>$G$205*'Forecast inputs Tab10.1.5.1'!U8</f>
        <v>2.1310498657945737E-2</v>
      </c>
      <c r="F213" s="17">
        <f>$F$206*'Forecast inputs Tab10.1.5.1'!Y8</f>
        <v>1.7943558785428672E-2</v>
      </c>
      <c r="G213" s="28">
        <f t="shared" si="56"/>
        <v>58.937855158574116</v>
      </c>
      <c r="H213" s="28">
        <f>G213*'Forecast inputs Tab10.1.5.1'!V8</f>
        <v>33.737175192575194</v>
      </c>
      <c r="I213" s="28">
        <f t="shared" si="57"/>
        <v>63.236138758249844</v>
      </c>
      <c r="J213" s="28">
        <f>I213*'Forecast inputs Tab10.1.5.1'!W8</f>
        <v>35.550794945789029</v>
      </c>
      <c r="K213" s="28">
        <f t="shared" si="58"/>
        <v>69.287970138364216</v>
      </c>
      <c r="L213" s="28">
        <f t="shared" si="55"/>
        <v>53.245181700574996</v>
      </c>
      <c r="M213" s="28">
        <f>L213*'Forecast inputs Tab10.1.5.1'!Z8</f>
        <v>28.451243370612048</v>
      </c>
      <c r="N213" s="19">
        <f t="shared" si="59"/>
        <v>3433.2556135737859</v>
      </c>
      <c r="O213" s="19">
        <f>N213*'Forecast inputs Tab10.1.5.1'!R8</f>
        <v>1269.8136214695596</v>
      </c>
      <c r="P213" s="19">
        <f>N213*'Forecast inputs Tab10.1.5.1'!S8</f>
        <v>324.84471984007854</v>
      </c>
      <c r="Q213" s="19">
        <f>P213*'Forecast inputs Tab10.1.5.1'!R8</f>
        <v>120.14609354589193</v>
      </c>
    </row>
    <row r="214" spans="1:17" x14ac:dyDescent="0.35">
      <c r="A214" s="10">
        <f>D214+F214+E214+'Forecast inputs Tab10.1.5.1'!AA9</f>
        <v>0.35764448873148802</v>
      </c>
      <c r="C214" s="18">
        <v>5</v>
      </c>
      <c r="D214" s="17">
        <f>$G$204*'Forecast inputs Tab10.1.5.1'!T9</f>
        <v>6.0521910621338222E-2</v>
      </c>
      <c r="E214" s="17">
        <f>$G$205*'Forecast inputs Tab10.1.5.1'!U9</f>
        <v>2.6690097327248922E-2</v>
      </c>
      <c r="F214" s="17">
        <f>$F$206*'Forecast inputs Tab10.1.5.1'!Y9</f>
        <v>3.0432480782900909E-2</v>
      </c>
      <c r="G214" s="28">
        <f t="shared" si="56"/>
        <v>129.52838420223009</v>
      </c>
      <c r="H214" s="28">
        <f>G214*'Forecast inputs Tab10.1.5.1'!V9</f>
        <v>102.44634637360764</v>
      </c>
      <c r="I214" s="28">
        <f t="shared" si="57"/>
        <v>57.12187777131961</v>
      </c>
      <c r="J214" s="28">
        <f>I214*'Forecast inputs Tab10.1.5.1'!W9</f>
        <v>43.033658811012117</v>
      </c>
      <c r="K214" s="28">
        <f t="shared" si="58"/>
        <v>145.48000518461976</v>
      </c>
      <c r="L214" s="28">
        <f t="shared" si="55"/>
        <v>65.131289191071659</v>
      </c>
      <c r="M214" s="28">
        <f>L214*'Forecast inputs Tab10.1.5.1'!Z9</f>
        <v>49.156733285045085</v>
      </c>
      <c r="N214" s="19">
        <f t="shared" si="59"/>
        <v>2545.6675889031408</v>
      </c>
      <c r="O214" s="19">
        <f>N214*'Forecast inputs Tab10.1.5.1'!R9</f>
        <v>1454.6759216620997</v>
      </c>
      <c r="P214" s="19">
        <f>N214*'Forecast inputs Tab10.1.5.1'!S9</f>
        <v>763.61296079653812</v>
      </c>
      <c r="Q214" s="19">
        <f>P214*'Forecast inputs Tab10.1.5.1'!R9</f>
        <v>436.35288141388742</v>
      </c>
    </row>
    <row r="215" spans="1:17" x14ac:dyDescent="0.35">
      <c r="A215" s="10">
        <f>D215+F215+E215+'Forecast inputs Tab10.1.5.1'!AA10</f>
        <v>0.4115302442533233</v>
      </c>
      <c r="C215" s="18">
        <v>6</v>
      </c>
      <c r="D215" s="17">
        <f>$G$204*'Forecast inputs Tab10.1.5.1'!T10</f>
        <v>0.11309569363485827</v>
      </c>
      <c r="E215" s="17">
        <f>$G$205*'Forecast inputs Tab10.1.5.1'!U10</f>
        <v>1.6614761549711629E-2</v>
      </c>
      <c r="F215" s="17">
        <f>$F$206*'Forecast inputs Tab10.1.5.1'!Y10</f>
        <v>4.1819789068753388E-2</v>
      </c>
      <c r="G215" s="28">
        <f t="shared" si="56"/>
        <v>165.05260489233154</v>
      </c>
      <c r="H215" s="28">
        <f>G215*'Forecast inputs Tab10.1.5.1'!V10</f>
        <v>165.63231196405167</v>
      </c>
      <c r="I215" s="28">
        <f t="shared" si="57"/>
        <v>24.247693128782608</v>
      </c>
      <c r="J215" s="28">
        <f>I215*'Forecast inputs Tab10.1.5.1'!W10</f>
        <v>23.483426058620797</v>
      </c>
      <c r="K215" s="28">
        <f t="shared" si="58"/>
        <v>189.11573802267247</v>
      </c>
      <c r="L215" s="28">
        <f t="shared" si="55"/>
        <v>61.032077349743808</v>
      </c>
      <c r="M215" s="28">
        <f>L215*'Forecast inputs Tab10.1.5.1'!Z10</f>
        <v>60.855755678280396</v>
      </c>
      <c r="N215" s="19">
        <f t="shared" si="59"/>
        <v>1780.2404523730281</v>
      </c>
      <c r="O215" s="19">
        <f>N215*'Forecast inputs Tab10.1.5.1'!R10</f>
        <v>1439.0413475116659</v>
      </c>
      <c r="P215" s="19">
        <f>N215*'Forecast inputs Tab10.1.5.1'!S10</f>
        <v>1032.3593551391939</v>
      </c>
      <c r="Q215" s="19">
        <f>P215*'Forecast inputs Tab10.1.5.1'!R10</f>
        <v>834.49839349257115</v>
      </c>
    </row>
    <row r="216" spans="1:17" x14ac:dyDescent="0.35">
      <c r="A216" s="10">
        <f>D216+F216+E216+'Forecast inputs Tab10.1.5.1'!AA11</f>
        <v>0.44006452926119755</v>
      </c>
      <c r="C216" s="18">
        <v>7</v>
      </c>
      <c r="D216" s="17">
        <f>$G$204*'Forecast inputs Tab10.1.5.1'!T11</f>
        <v>0.14359141472317791</v>
      </c>
      <c r="E216" s="17">
        <f>$G$205*'Forecast inputs Tab10.1.5.1'!U11</f>
        <v>6.7371774586141566E-3</v>
      </c>
      <c r="F216" s="17">
        <f>$F$206*'Forecast inputs Tab10.1.5.1'!Y11</f>
        <v>4.9735937079405476E-2</v>
      </c>
      <c r="G216" s="28">
        <f t="shared" si="56"/>
        <v>137.03191454941106</v>
      </c>
      <c r="H216" s="28">
        <f>G216*'Forecast inputs Tab10.1.5.1'!V11</f>
        <v>169.89373378385474</v>
      </c>
      <c r="I216" s="28">
        <f t="shared" si="57"/>
        <v>6.429411727663779</v>
      </c>
      <c r="J216" s="28">
        <f>I216*'Forecast inputs Tab10.1.5.1'!W11</f>
        <v>7.8564432406954277</v>
      </c>
      <c r="K216" s="28">
        <f t="shared" si="58"/>
        <v>177.75017702455017</v>
      </c>
      <c r="L216" s="28">
        <f t="shared" si="55"/>
        <v>47.463914838077443</v>
      </c>
      <c r="M216" s="28">
        <f>L216*'Forecast inputs Tab10.1.5.1'!Z11</f>
        <v>59.611354562586605</v>
      </c>
      <c r="N216" s="19">
        <f t="shared" si="59"/>
        <v>1179.6504862750357</v>
      </c>
      <c r="O216" s="19">
        <f>N216*'Forecast inputs Tab10.1.5.1'!R11</f>
        <v>1266.1188669189958</v>
      </c>
      <c r="P216" s="19">
        <f>N216*'Forecast inputs Tab10.1.5.1'!S11</f>
        <v>940.66162883806328</v>
      </c>
      <c r="Q216" s="19">
        <f>P216*'Forecast inputs Tab10.1.5.1'!R11</f>
        <v>1009.6121262318933</v>
      </c>
    </row>
    <row r="217" spans="1:17" x14ac:dyDescent="0.35">
      <c r="A217" s="10">
        <f>D217+F217+E217+'Forecast inputs Tab10.1.5.1'!AA12</f>
        <v>0.44914261663669874</v>
      </c>
      <c r="C217" s="18">
        <v>8</v>
      </c>
      <c r="D217" s="17">
        <f>$G$204*'Forecast inputs Tab10.1.5.1'!T12</f>
        <v>0.15303648549301926</v>
      </c>
      <c r="E217" s="17">
        <f>$G$205*'Forecast inputs Tab10.1.5.1'!U12</f>
        <v>2.2455188488803555E-3</v>
      </c>
      <c r="F217" s="17">
        <f>$F$206*'Forecast inputs Tab10.1.5.1'!Y12</f>
        <v>5.3860612294799159E-2</v>
      </c>
      <c r="G217" s="28">
        <f t="shared" si="56"/>
        <v>93.658015289132251</v>
      </c>
      <c r="H217" s="28">
        <f>G217*'Forecast inputs Tab10.1.5.1'!V12</f>
        <v>141.58117115752742</v>
      </c>
      <c r="I217" s="28">
        <f t="shared" si="57"/>
        <v>1.3742529306193734</v>
      </c>
      <c r="J217" s="28">
        <f>I217*'Forecast inputs Tab10.1.5.1'!W12</f>
        <v>2.0701326738471679</v>
      </c>
      <c r="K217" s="28">
        <f t="shared" si="58"/>
        <v>143.65130383137458</v>
      </c>
      <c r="L217" s="28">
        <f t="shared" si="55"/>
        <v>32.962584272221974</v>
      </c>
      <c r="M217" s="28">
        <f>L217*'Forecast inputs Tab10.1.5.1'!Z12</f>
        <v>50.471320160098117</v>
      </c>
      <c r="N217" s="19">
        <f t="shared" si="59"/>
        <v>759.68885356738474</v>
      </c>
      <c r="O217" s="19">
        <f>N217*'Forecast inputs Tab10.1.5.1'!R12</f>
        <v>1032.432345775147</v>
      </c>
      <c r="P217" s="19">
        <f>N217*'Forecast inputs Tab10.1.5.1'!S12</f>
        <v>694.08490082594733</v>
      </c>
      <c r="Q217" s="19">
        <f>P217*'Forecast inputs Tab10.1.5.1'!R12</f>
        <v>943.2752619204789</v>
      </c>
    </row>
    <row r="218" spans="1:17" x14ac:dyDescent="0.35">
      <c r="A218" s="10">
        <f>D218+F218+E218+'Forecast inputs Tab10.1.5.1'!AA13</f>
        <v>0.45015997480898828</v>
      </c>
      <c r="C218" s="18">
        <v>9</v>
      </c>
      <c r="D218" s="17">
        <f>$G$204*'Forecast inputs Tab10.1.5.1'!T13</f>
        <v>0.15396181215484611</v>
      </c>
      <c r="E218" s="17">
        <f>$G$205*'Forecast inputs Tab10.1.5.1'!U13</f>
        <v>7.1565204435160745E-4</v>
      </c>
      <c r="F218" s="17">
        <f>$F$206*'Forecast inputs Tab10.1.5.1'!Y13</f>
        <v>5.5482510609790529E-2</v>
      </c>
      <c r="G218" s="28">
        <f t="shared" si="56"/>
        <v>60.113596217747883</v>
      </c>
      <c r="H218" s="28">
        <f>G218*'Forecast inputs Tab10.1.5.1'!V13</f>
        <v>108.55518167592201</v>
      </c>
      <c r="I218" s="28">
        <f t="shared" si="57"/>
        <v>0.27942265308809711</v>
      </c>
      <c r="J218" s="28">
        <f>I218*'Forecast inputs Tab10.1.5.1'!W13</f>
        <v>0.50486861324678689</v>
      </c>
      <c r="K218" s="28">
        <f t="shared" si="58"/>
        <v>109.0600502891688</v>
      </c>
      <c r="L218" s="28">
        <f t="shared" si="55"/>
        <v>21.662860375983694</v>
      </c>
      <c r="M218" s="28">
        <f>L218*'Forecast inputs Tab10.1.5.1'!Z13</f>
        <v>39.488145036361885</v>
      </c>
      <c r="N218" s="19">
        <f t="shared" si="59"/>
        <v>484.89744889947303</v>
      </c>
      <c r="O218" s="19">
        <f>N218*'Forecast inputs Tab10.1.5.1'!R13</f>
        <v>804.31394541302291</v>
      </c>
      <c r="P218" s="19">
        <f>N218*'Forecast inputs Tab10.1.5.1'!S13</f>
        <v>467.6557932134416</v>
      </c>
      <c r="Q218" s="19">
        <f>P218*'Forecast inputs Tab10.1.5.1'!R13</f>
        <v>775.71469387693196</v>
      </c>
    </row>
    <row r="219" spans="1:17" x14ac:dyDescent="0.35">
      <c r="A219" s="10">
        <f>D219+F219+E219+'Forecast inputs Tab10.1.5.1'!AA14</f>
        <v>0.44847734851366827</v>
      </c>
      <c r="C219" s="18">
        <v>10</v>
      </c>
      <c r="D219" s="17">
        <f>$G$204*'Forecast inputs Tab10.1.5.1'!T14</f>
        <v>0.15227061200743594</v>
      </c>
      <c r="E219" s="17">
        <f>$G$205*'Forecast inputs Tab10.1.5.1'!U14</f>
        <v>2.3705340827074681E-4</v>
      </c>
      <c r="F219" s="17">
        <f>$F$206*'Forecast inputs Tab10.1.5.1'!Y14</f>
        <v>5.5969683097961631E-2</v>
      </c>
      <c r="G219" s="28">
        <f t="shared" si="56"/>
        <v>37.992036844441451</v>
      </c>
      <c r="H219" s="28">
        <f>G219*'Forecast inputs Tab10.1.5.1'!V14</f>
        <v>80.119487102351712</v>
      </c>
      <c r="I219" s="28">
        <f t="shared" si="57"/>
        <v>5.9145633569022693E-2</v>
      </c>
      <c r="J219" s="28">
        <f>I219*'Forecast inputs Tab10.1.5.1'!W14</f>
        <v>0.12500241994462413</v>
      </c>
      <c r="K219" s="28">
        <f t="shared" si="58"/>
        <v>80.244489522296334</v>
      </c>
      <c r="L219" s="28">
        <f t="shared" si="55"/>
        <v>13.964626754935679</v>
      </c>
      <c r="M219" s="28">
        <f>L219*'Forecast inputs Tab10.1.5.1'!Z14</f>
        <v>29.687958603387958</v>
      </c>
      <c r="N219" s="19">
        <f t="shared" si="59"/>
        <v>309.61969650945218</v>
      </c>
      <c r="O219" s="19">
        <f>N219*'Forecast inputs Tab10.1.5.1'!R14</f>
        <v>608.82378642832646</v>
      </c>
      <c r="P219" s="19">
        <f>N219*'Forecast inputs Tab10.1.5.1'!S14</f>
        <v>304.97940050254931</v>
      </c>
      <c r="Q219" s="19">
        <f>P219*'Forecast inputs Tab10.1.5.1'!R14</f>
        <v>599.69929397219289</v>
      </c>
    </row>
    <row r="220" spans="1:17" x14ac:dyDescent="0.35">
      <c r="A220" s="10">
        <f>D220+F220+E220+'Forecast inputs Tab10.1.5.1'!AA15</f>
        <v>0.44591426230348624</v>
      </c>
      <c r="C220" s="18">
        <v>11</v>
      </c>
      <c r="D220" s="17">
        <f>$G$204*'Forecast inputs Tab10.1.5.1'!T15</f>
        <v>0.14977433878578358</v>
      </c>
      <c r="E220" s="17">
        <f>$G$205*'Forecast inputs Tab10.1.5.1'!U15</f>
        <v>8.5009816773827743E-5</v>
      </c>
      <c r="F220" s="17">
        <f>$F$206*'Forecast inputs Tab10.1.5.1'!Y15</f>
        <v>5.6054913700928841E-2</v>
      </c>
      <c r="G220" s="28">
        <f t="shared" si="56"/>
        <v>11.71273564017546</v>
      </c>
      <c r="H220" s="28">
        <f>G220*'Forecast inputs Tab10.1.5.1'!V15</f>
        <v>28.262189398990486</v>
      </c>
      <c r="I220" s="28">
        <f t="shared" si="57"/>
        <v>6.6479846865871006E-3</v>
      </c>
      <c r="J220" s="28">
        <f>I220*'Forecast inputs Tab10.1.5.1'!W15</f>
        <v>1.609035932494586E-2</v>
      </c>
      <c r="K220" s="28">
        <f t="shared" si="58"/>
        <v>28.278279758315431</v>
      </c>
      <c r="L220" s="28">
        <f t="shared" si="55"/>
        <v>4.3836373495921483</v>
      </c>
      <c r="M220" s="28">
        <f>L220*'Forecast inputs Tab10.1.5.1'!Z15</f>
        <v>10.666222562654122</v>
      </c>
      <c r="N220" s="19">
        <f t="shared" si="59"/>
        <v>96.929908795060726</v>
      </c>
      <c r="O220" s="19">
        <f>N220*'Forecast inputs Tab10.1.5.1'!R15</f>
        <v>220.6793540546268</v>
      </c>
      <c r="P220" s="19">
        <f>N220*'Forecast inputs Tab10.1.5.1'!S15</f>
        <v>96.283195665650496</v>
      </c>
      <c r="Q220" s="19">
        <f>P220*'Forecast inputs Tab10.1.5.1'!R15</f>
        <v>219.20698874002983</v>
      </c>
    </row>
    <row r="221" spans="1:17" x14ac:dyDescent="0.35">
      <c r="A221" s="10">
        <f>D221+F221+E221+'Forecast inputs Tab10.1.5.1'!AA16</f>
        <v>0.44309455139409071</v>
      </c>
      <c r="C221" s="18">
        <v>12</v>
      </c>
      <c r="D221" s="17">
        <f>$G$204*'Forecast inputs Tab10.1.5.1'!T16</f>
        <v>0.14704525444691852</v>
      </c>
      <c r="E221" s="17">
        <f>$G$205*'Forecast inputs Tab10.1.5.1'!U16</f>
        <v>3.3536980028891656E-5</v>
      </c>
      <c r="F221" s="17">
        <f>$F$206*'Forecast inputs Tab10.1.5.1'!Y16</f>
        <v>5.6015759967143308E-2</v>
      </c>
      <c r="G221" s="28">
        <f t="shared" si="56"/>
        <v>30.367994755443274</v>
      </c>
      <c r="H221" s="28">
        <f>G221*'Forecast inputs Tab10.1.5.1'!V16</f>
        <v>82.402079547124984</v>
      </c>
      <c r="I221" s="28">
        <f t="shared" si="57"/>
        <v>6.9261047387179408E-3</v>
      </c>
      <c r="J221" s="28">
        <f>I221*'Forecast inputs Tab10.1.5.1'!W16</f>
        <v>1.8861317231846812E-2</v>
      </c>
      <c r="K221" s="28">
        <f t="shared" si="58"/>
        <v>82.420940864356837</v>
      </c>
      <c r="L221" s="28">
        <f t="shared" si="55"/>
        <v>11.568454291861883</v>
      </c>
      <c r="M221" s="28">
        <f>L221*'Forecast inputs Tab10.1.5.1'!Z16</f>
        <v>31.681137554607112</v>
      </c>
      <c r="N221" s="19">
        <f t="shared" si="59"/>
        <v>255.64358331720601</v>
      </c>
      <c r="O221" s="19">
        <f>N221*'Forecast inputs Tab10.1.5.1'!R16</f>
        <v>660.92813812913857</v>
      </c>
      <c r="P221" s="19">
        <f>N221*'Forecast inputs Tab10.1.5.1'!S16</f>
        <v>254.83275407427911</v>
      </c>
      <c r="Q221" s="19">
        <f>P221*'Forecast inputs Tab10.1.5.1'!R16</f>
        <v>658.83186074593755</v>
      </c>
    </row>
    <row r="222" spans="1:17" x14ac:dyDescent="0.35">
      <c r="A222" s="10">
        <f>D222+F222+E222+'Forecast inputs Tab10.1.5.1'!AA17</f>
        <v>0.44027132572275768</v>
      </c>
      <c r="C222" s="18">
        <v>13</v>
      </c>
      <c r="D222" s="17">
        <f>$G$204*'Forecast inputs Tab10.1.5.1'!T17</f>
        <v>0.14431576224724929</v>
      </c>
      <c r="E222" s="17">
        <f>$G$205*'Forecast inputs Tab10.1.5.1'!U17</f>
        <v>1.4591395456445313E-5</v>
      </c>
      <c r="F222" s="17">
        <f>$F$206*'Forecast inputs Tab10.1.5.1'!Y17</f>
        <v>5.5940972080051936E-2</v>
      </c>
      <c r="G222" s="28">
        <f t="shared" si="56"/>
        <v>5.1599683241064014</v>
      </c>
      <c r="H222" s="28">
        <f>G222*'Forecast inputs Tab10.1.5.1'!V17</f>
        <v>15.516662054601394</v>
      </c>
      <c r="I222" s="28">
        <f t="shared" si="57"/>
        <v>5.2171112280012197E-4</v>
      </c>
      <c r="J222" s="28">
        <f>I222*'Forecast inputs Tab10.1.5.1'!W17</f>
        <v>1.5749564761884469E-3</v>
      </c>
      <c r="K222" s="28">
        <f t="shared" si="58"/>
        <v>15.518237011077582</v>
      </c>
      <c r="L222" s="28">
        <f t="shared" si="55"/>
        <v>2.0001532712570378</v>
      </c>
      <c r="M222" s="28">
        <f>L222*'Forecast inputs Tab10.1.5.1'!Z17</f>
        <v>6.0763056258171808</v>
      </c>
      <c r="N222" s="19">
        <f t="shared" si="59"/>
        <v>44.201294602104767</v>
      </c>
      <c r="O222" s="19">
        <f>N222*'Forecast inputs Tab10.1.5.1'!R17</f>
        <v>127.68825783361424</v>
      </c>
      <c r="P222" s="19">
        <f>N222*'Forecast inputs Tab10.1.5.1'!S17</f>
        <v>44.129839063352605</v>
      </c>
      <c r="Q222" s="19">
        <f>P222*'Forecast inputs Tab10.1.5.1'!R17</f>
        <v>127.48183778782239</v>
      </c>
    </row>
    <row r="223" spans="1:17" x14ac:dyDescent="0.35">
      <c r="A223" s="10">
        <f>D223+F223+E223+'Forecast inputs Tab10.1.5.1'!AA18</f>
        <v>0.43756179596201894</v>
      </c>
      <c r="C223" s="18">
        <v>14</v>
      </c>
      <c r="D223" s="17">
        <f>$G$204*'Forecast inputs Tab10.1.5.1'!T18</f>
        <v>0.1416972185222182</v>
      </c>
      <c r="E223" s="17">
        <f>$G$205*'Forecast inputs Tab10.1.5.1'!U18</f>
        <v>7.0395454560483993E-6</v>
      </c>
      <c r="F223" s="17">
        <f>$F$206*'Forecast inputs Tab10.1.5.1'!Y18</f>
        <v>5.5857537894344722E-2</v>
      </c>
      <c r="G223" s="28">
        <f t="shared" si="56"/>
        <v>18.596974515103682</v>
      </c>
      <c r="H223" s="28">
        <f>G223*'Forecast inputs Tab10.1.5.1'!V18</f>
        <v>61.213067038235756</v>
      </c>
      <c r="I223" s="28">
        <f t="shared" si="57"/>
        <v>9.2390132148937416E-4</v>
      </c>
      <c r="J223" s="28">
        <f>I223*'Forecast inputs Tab10.1.5.1'!W18</f>
        <v>3.053196852628854E-3</v>
      </c>
      <c r="K223" s="28">
        <f t="shared" si="58"/>
        <v>61.216120235088383</v>
      </c>
      <c r="L223" s="28">
        <f t="shared" si="55"/>
        <v>7.3309922349300436</v>
      </c>
      <c r="M223" s="28">
        <f>L223*'Forecast inputs Tab10.1.5.1'!Z18</f>
        <v>24.400108005129411</v>
      </c>
      <c r="N223" s="19">
        <f t="shared" si="59"/>
        <v>162.04559445056981</v>
      </c>
      <c r="O223" s="19">
        <f>N223*'Forecast inputs Tab10.1.5.1'!R18</f>
        <v>515.98720230544893</v>
      </c>
      <c r="P223" s="19">
        <f>N223*'Forecast inputs Tab10.1.5.1'!S18</f>
        <v>161.90259253787997</v>
      </c>
      <c r="Q223" s="19">
        <f>P223*'Forecast inputs Tab10.1.5.1'!R18</f>
        <v>515.53185418504279</v>
      </c>
    </row>
    <row r="224" spans="1:17" x14ac:dyDescent="0.35">
      <c r="A224" s="10">
        <f>D224+F224+E224+'Forecast inputs Tab10.1.5.1'!AA19</f>
        <v>0.43502499599949718</v>
      </c>
      <c r="C224" s="18">
        <v>15</v>
      </c>
      <c r="D224" s="17">
        <f>$G$204*'Forecast inputs Tab10.1.5.1'!T19</f>
        <v>0.13924644038032125</v>
      </c>
      <c r="E224" s="17">
        <f>$G$205*'Forecast inputs Tab10.1.5.1'!U19</f>
        <v>3.6911736394748214E-6</v>
      </c>
      <c r="F224" s="17">
        <f>$F$206*'Forecast inputs Tab10.1.5.1'!Y19</f>
        <v>5.5774864445536483E-2</v>
      </c>
      <c r="G224" s="28">
        <f t="shared" si="56"/>
        <v>9.0373212941806553</v>
      </c>
      <c r="H224" s="28">
        <f>G224*'Forecast inputs Tab10.1.5.1'!V19</f>
        <v>32.217642525418874</v>
      </c>
      <c r="I224" s="28">
        <f t="shared" si="57"/>
        <v>2.3956319487545354E-4</v>
      </c>
      <c r="J224" s="28">
        <f>I224*'Forecast inputs Tab10.1.5.1'!W19</f>
        <v>8.5762186386243117E-4</v>
      </c>
      <c r="K224" s="28">
        <f t="shared" si="58"/>
        <v>32.218500147282739</v>
      </c>
      <c r="L224" s="28">
        <f t="shared" si="55"/>
        <v>3.6198797524516193</v>
      </c>
      <c r="M224" s="28">
        <f>L224*'Forecast inputs Tab10.1.5.1'!Z19</f>
        <v>13.0600193636801</v>
      </c>
      <c r="N224" s="19">
        <f t="shared" si="59"/>
        <v>80.038870022437806</v>
      </c>
      <c r="O224" s="19">
        <f>N224*'Forecast inputs Tab10.1.5.1'!R19</f>
        <v>277.69325876544752</v>
      </c>
      <c r="P224" s="19">
        <f>N224*'Forecast inputs Tab10.1.5.1'!S19</f>
        <v>79.997806465754977</v>
      </c>
      <c r="Q224" s="19">
        <f>P224*'Forecast inputs Tab10.1.5.1'!R19</f>
        <v>277.55078957680757</v>
      </c>
    </row>
    <row r="225" spans="1:17" x14ac:dyDescent="0.35">
      <c r="A225" s="10">
        <f>D225+F225+E225+'Forecast inputs Tab10.1.5.1'!AA20</f>
        <v>0.4326859993145703</v>
      </c>
      <c r="C225" s="23" t="s">
        <v>1435</v>
      </c>
      <c r="D225" s="17">
        <f>$G$204*'Forecast inputs Tab10.1.5.1'!T20</f>
        <v>0.13698818406722141</v>
      </c>
      <c r="E225" s="17">
        <f>$G$205*'Forecast inputs Tab10.1.5.1'!U20</f>
        <v>2.1139715085906568E-6</v>
      </c>
      <c r="F225" s="17">
        <f>$F$206*'Forecast inputs Tab10.1.5.1'!Y20</f>
        <v>5.5695701275840309E-2</v>
      </c>
      <c r="G225" s="28">
        <f>N225*(D225/A225)*(1-EXP(-A225))</f>
        <v>9.6011557320744121</v>
      </c>
      <c r="H225" s="28">
        <f>G225*'Forecast inputs Tab10.1.5.1'!V20</f>
        <v>39.733614415112974</v>
      </c>
      <c r="I225" s="28">
        <f t="shared" si="57"/>
        <v>1.4816292226479515E-4</v>
      </c>
      <c r="J225" s="28">
        <f>I225*'Forecast inputs Tab10.1.5.1'!W20</f>
        <v>7.2151737845180112E-4</v>
      </c>
      <c r="K225" s="28">
        <f t="shared" si="58"/>
        <v>39.734335932491426</v>
      </c>
      <c r="L225" s="30">
        <f t="shared" si="55"/>
        <v>3.9035709918895978</v>
      </c>
      <c r="M225" s="28">
        <f>L225*'Forecast inputs Tab10.1.5.1'!Z20</f>
        <v>15.126727950671381</v>
      </c>
      <c r="N225" s="19">
        <f>N199*EXP(-A199)+N200*EXP(-A200)</f>
        <v>86.340475966351462</v>
      </c>
      <c r="O225" s="19">
        <f>N225*'Forecast inputs Tab10.1.5.1'!R20</f>
        <v>355.8267813828981</v>
      </c>
      <c r="P225" s="19">
        <f>N225*'Forecast inputs Tab10.1.5.1'!S20</f>
        <v>86.313256905419465</v>
      </c>
      <c r="Q225" s="19">
        <f>P225*'Forecast inputs Tab10.1.5.1'!R20</f>
        <v>355.71460605915456</v>
      </c>
    </row>
    <row r="226" spans="1:17" x14ac:dyDescent="0.35">
      <c r="A226" t="s">
        <v>1445</v>
      </c>
      <c r="C226" s="31" t="s">
        <v>1444</v>
      </c>
      <c r="D226" s="133">
        <f>AVERAGE(D213:D223)</f>
        <v>0.12537931683331791</v>
      </c>
      <c r="E226" s="133">
        <f>AVERAGE(E213:E223)</f>
        <v>6.7900851847943955E-3</v>
      </c>
      <c r="F226" s="133">
        <f>AVERAGE(F213:F224)</f>
        <v>4.874071831725376E-2</v>
      </c>
      <c r="G226" s="32">
        <f>SUM(G209:G225)</f>
        <v>787.39798006690967</v>
      </c>
      <c r="H226" s="32">
        <f t="shared" ref="H226" si="60">SUM(H209:H225)</f>
        <v>1068.8225108731076</v>
      </c>
      <c r="I226" s="32">
        <f>SUM(I209:I225)</f>
        <v>185.60521889145866</v>
      </c>
      <c r="J226" s="32">
        <f t="shared" ref="J226:Q226" si="61">SUM(J209:J225)</f>
        <v>124.63474196390642</v>
      </c>
      <c r="K226" s="32">
        <f t="shared" si="61"/>
        <v>1193.4572528370143</v>
      </c>
      <c r="L226" s="32">
        <f t="shared" si="61"/>
        <v>373.94028936265357</v>
      </c>
      <c r="M226" s="32">
        <f t="shared" si="61"/>
        <v>431.96571907528573</v>
      </c>
      <c r="N226" s="32">
        <f t="shared" si="61"/>
        <v>37757.02134711884</v>
      </c>
      <c r="O226" s="32">
        <f t="shared" si="61"/>
        <v>11720.058072543532</v>
      </c>
      <c r="P226" s="32">
        <f t="shared" si="61"/>
        <v>5251.6582038681499</v>
      </c>
      <c r="Q226" s="32">
        <f t="shared" si="61"/>
        <v>6873.6166815486449</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2.31</v>
      </c>
      <c r="H29" s="24" t="s">
        <v>1598</v>
      </c>
      <c r="I29" s="25">
        <f>G29*I3</f>
        <v>0.17678758792565888</v>
      </c>
      <c r="J29" s="15" t="s">
        <v>1516</v>
      </c>
      <c r="K29" s="25">
        <f>I29+I31+I30</f>
        <v>0.2535820281757184</v>
      </c>
      <c r="M29" s="54" t="s">
        <v>1663</v>
      </c>
      <c r="N29" s="55">
        <f>N3</f>
        <v>6.353358664540798E-2</v>
      </c>
    </row>
    <row r="30" spans="1:18" ht="12" customHeight="1" x14ac:dyDescent="0.35">
      <c r="D30" s="24" t="s">
        <v>1600</v>
      </c>
      <c r="E30" s="24"/>
      <c r="F30" s="24"/>
      <c r="G30" s="18">
        <f>G29</f>
        <v>2.31</v>
      </c>
      <c r="H30" s="24" t="s">
        <v>1598</v>
      </c>
      <c r="I30" s="25">
        <f>G30*I4</f>
        <v>8.6966007400454161E-3</v>
      </c>
      <c r="J30" s="24"/>
      <c r="K30" s="24"/>
      <c r="N30" s="56">
        <f>AVERAGE('Forecast inputs Tab10.1.5.1'!$Y$8:$Y$19)</f>
        <v>2.0644703319319928E-2</v>
      </c>
      <c r="O30" s="25">
        <f>N30*F31</f>
        <v>6.809783951001408E-2</v>
      </c>
    </row>
    <row r="31" spans="1:18" ht="12" customHeight="1" x14ac:dyDescent="0.35">
      <c r="D31" s="24" t="s">
        <v>1438</v>
      </c>
      <c r="E31" s="24"/>
      <c r="F31" s="141">
        <f>IF(I31/N29=F5,1,I31/N4)</f>
        <v>3.2985622731757105</v>
      </c>
      <c r="G31" s="18">
        <f>G30</f>
        <v>2.31</v>
      </c>
      <c r="H31" s="24" t="s">
        <v>1598</v>
      </c>
      <c r="I31" s="25">
        <f>I5*G31</f>
        <v>6.809783951001408E-2</v>
      </c>
      <c r="J31" s="24"/>
      <c r="K31" s="24"/>
      <c r="N31" s="79">
        <v>0.46400000000000002</v>
      </c>
      <c r="R31">
        <f>I5*G31</f>
        <v>6.809783951001408E-2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0.24060380473321064</v>
      </c>
      <c r="C35" s="18">
        <v>1</v>
      </c>
      <c r="D35" s="17">
        <f>$G$29*'Forecast inputs Tab10.1.5.1'!T5</f>
        <v>2.2570009320675094E-5</v>
      </c>
      <c r="E35" s="17">
        <f>$G$30*'Forecast inputs Tab10.1.5.1'!U5</f>
        <v>3.870051300747456E-5</v>
      </c>
      <c r="F35" s="17">
        <f>$F$31*'Forecast inputs Tab10.1.5.1'!Y5</f>
        <v>5.4253421088249658E-4</v>
      </c>
      <c r="G35" s="28">
        <f t="shared" ref="G35:G50" si="7">N35*(D35/A35)*(1-EXP(-A35))</f>
        <v>0.14491494913967298</v>
      </c>
      <c r="H35" s="28">
        <f>G35*'Forecast inputs Tab10.1.5.1'!V5</f>
        <v>1.7207931575768297E-2</v>
      </c>
      <c r="I35" s="28">
        <f t="shared" ref="I35:I50" si="8">N35*(E35/A35)*(1-EXP(-A35))</f>
        <v>0.24848385281879359</v>
      </c>
      <c r="J35" s="28">
        <f>I35*'Forecast inputs Tab10.1.5.1'!W5</f>
        <v>2.9506833372116157E-2</v>
      </c>
      <c r="K35" s="28">
        <f t="shared" ref="K35:K50" si="9">H35+J35</f>
        <v>4.6714764947884457E-2</v>
      </c>
      <c r="L35" s="28">
        <f t="shared" si="6"/>
        <v>3.4834419631607831</v>
      </c>
      <c r="M35" s="28">
        <f>L35*'Forecast inputs Tab10.1.5.1'!Z5</f>
        <v>0.27885754106753596</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0.24538759920241096</v>
      </c>
      <c r="C36" s="18">
        <v>2</v>
      </c>
      <c r="D36" s="17">
        <f>$G$29*'Forecast inputs Tab10.1.5.1'!T6</f>
        <v>7.5379242814372868E-4</v>
      </c>
      <c r="E36" s="17">
        <f>$G$30*'Forecast inputs Tab10.1.5.1'!U6</f>
        <v>1.2811997725333168E-3</v>
      </c>
      <c r="F36" s="17">
        <f>$F$31*'Forecast inputs Tab10.1.5.1'!Y6</f>
        <v>3.3526070017339364E-3</v>
      </c>
      <c r="G36" s="28">
        <f t="shared" si="7"/>
        <v>3.7974529525576486</v>
      </c>
      <c r="H36" s="28">
        <f>G36*'Forecast inputs Tab10.1.5.1'!V6</f>
        <v>0.90409412340802087</v>
      </c>
      <c r="I36" s="28">
        <f t="shared" si="8"/>
        <v>6.4544238935962692</v>
      </c>
      <c r="J36" s="28">
        <f>I36*'Forecast inputs Tab10.1.5.1'!W6</f>
        <v>1.5377747129729145</v>
      </c>
      <c r="K36" s="28">
        <f t="shared" si="9"/>
        <v>2.4418688363809355</v>
      </c>
      <c r="L36" s="28">
        <f t="shared" si="6"/>
        <v>16.889752247647198</v>
      </c>
      <c r="M36" s="28">
        <f>L36*'Forecast inputs Tab10.1.5.1'!Z6</f>
        <v>3.2550099429188157</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0.26741015420895042</v>
      </c>
      <c r="C37" s="18">
        <v>3</v>
      </c>
      <c r="D37" s="17">
        <f>$G$29*'Forecast inputs Tab10.1.5.1'!T7</f>
        <v>6.3383164068309553E-3</v>
      </c>
      <c r="E37" s="17">
        <f>$G$30*'Forecast inputs Tab10.1.5.1'!U7</f>
        <v>9.9941242091358354E-3</v>
      </c>
      <c r="F37" s="17">
        <f>$F$31*'Forecast inputs Tab10.1.5.1'!Y7</f>
        <v>1.1077713592983667E-2</v>
      </c>
      <c r="G37" s="28">
        <f t="shared" si="7"/>
        <v>24.797724777719683</v>
      </c>
      <c r="H37" s="28">
        <f>G37*'Forecast inputs Tab10.1.5.1'!V7</f>
        <v>9.5543291529838594</v>
      </c>
      <c r="I37" s="28">
        <f t="shared" si="8"/>
        <v>39.100531690939548</v>
      </c>
      <c r="J37" s="28">
        <f>I37*'Forecast inputs Tab10.1.5.1'!W7</f>
        <v>15.124559333041601</v>
      </c>
      <c r="K37" s="28">
        <f t="shared" si="9"/>
        <v>24.67888848602546</v>
      </c>
      <c r="L37" s="28">
        <f t="shared" si="6"/>
        <v>43.339914768085769</v>
      </c>
      <c r="M37" s="28">
        <f>L37*'Forecast inputs Tab10.1.5.1'!Z7</f>
        <v>14.922582753373451</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0.32259366586162241</v>
      </c>
      <c r="C38" s="18">
        <v>4</v>
      </c>
      <c r="D38" s="17">
        <f>$G$29*'Forecast inputs Tab10.1.5.1'!T8</f>
        <v>2.7750064942644422E-2</v>
      </c>
      <c r="E38" s="17">
        <f>$G$30*'Forecast inputs Tab10.1.5.1'!U8</f>
        <v>2.9773851670410214E-2</v>
      </c>
      <c r="F38" s="17">
        <f>$F$31*'Forecast inputs Tab10.1.5.1'!Y8</f>
        <v>2.5069749248567752E-2</v>
      </c>
      <c r="G38" s="28">
        <f t="shared" si="7"/>
        <v>39.990494785434997</v>
      </c>
      <c r="H38" s="28">
        <f>G38*'Forecast inputs Tab10.1.5.1'!V8</f>
        <v>22.89133740927646</v>
      </c>
      <c r="I38" s="28">
        <f t="shared" si="8"/>
        <v>42.906964809949407</v>
      </c>
      <c r="J38" s="28">
        <f>I38*'Forecast inputs Tab10.1.5.1'!W8</f>
        <v>24.121914108895446</v>
      </c>
      <c r="K38" s="28">
        <f t="shared" si="9"/>
        <v>47.013251518171906</v>
      </c>
      <c r="L38" s="28">
        <f t="shared" si="6"/>
        <v>36.127903796591056</v>
      </c>
      <c r="M38" s="28">
        <f>L38*'Forecast inputs Tab10.1.5.1'!Z8</f>
        <v>19.304728626285652</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0.40436638173300365</v>
      </c>
      <c r="C39" s="18">
        <v>5</v>
      </c>
      <c r="D39" s="17">
        <f>$G$29*'Forecast inputs Tab10.1.5.1'!T9</f>
        <v>8.4557870680218639E-2</v>
      </c>
      <c r="E39" s="17">
        <f>$G$30*'Forecast inputs Tab10.1.5.1'!U9</f>
        <v>3.7289929796833987E-2</v>
      </c>
      <c r="F39" s="17">
        <f>$F$31*'Forecast inputs Tab10.1.5.1'!Y9</f>
        <v>4.251858125595101E-2</v>
      </c>
      <c r="G39" s="28">
        <f t="shared" si="7"/>
        <v>358.17407963558219</v>
      </c>
      <c r="H39" s="28">
        <f>G39*'Forecast inputs Tab10.1.5.1'!V9</f>
        <v>283.28637039975695</v>
      </c>
      <c r="I39" s="28">
        <f t="shared" si="8"/>
        <v>157.95438292394272</v>
      </c>
      <c r="J39" s="28">
        <f>I39*'Forecast inputs Tab10.1.5.1'!W9</f>
        <v>118.99740148013484</v>
      </c>
      <c r="K39" s="28">
        <f t="shared" si="9"/>
        <v>402.28377187989179</v>
      </c>
      <c r="L39" s="28">
        <f t="shared" si="6"/>
        <v>180.10214290227668</v>
      </c>
      <c r="M39" s="28">
        <f>L39*'Forecast inputs Tab10.1.5.1'!Z9</f>
        <v>135.92903061906398</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0.47965258304659447</v>
      </c>
      <c r="C40" s="18">
        <v>6</v>
      </c>
      <c r="D40" s="17">
        <f>$G$29*'Forecast inputs Tab10.1.5.1'!T10</f>
        <v>0.15801105647008931</v>
      </c>
      <c r="E40" s="17">
        <f>$G$30*'Forecast inputs Tab10.1.5.1'!U10</f>
        <v>2.3213227145011117E-2</v>
      </c>
      <c r="F40" s="17">
        <f>$F$31*'Forecast inputs Tab10.1.5.1'!Y10</f>
        <v>5.8428299431494052E-2</v>
      </c>
      <c r="G40" s="28">
        <f t="shared" si="7"/>
        <v>121.72797470493133</v>
      </c>
      <c r="H40" s="28">
        <f>G40*'Forecast inputs Tab10.1.5.1'!V10</f>
        <v>122.15551456598745</v>
      </c>
      <c r="I40" s="28">
        <f t="shared" si="8"/>
        <v>17.882920283256436</v>
      </c>
      <c r="J40" s="28">
        <f>I40*'Forecast inputs Tab10.1.5.1'!W10</f>
        <v>17.319265546361148</v>
      </c>
      <c r="K40" s="28">
        <f t="shared" si="9"/>
        <v>139.47478011234858</v>
      </c>
      <c r="L40" s="28">
        <f t="shared" si="6"/>
        <v>45.011777746042689</v>
      </c>
      <c r="M40" s="28">
        <f>L40*'Forecast inputs Tab10.1.5.1'!Z10</f>
        <v>44.881738720134372</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0.51951911000976758</v>
      </c>
      <c r="C41" s="18">
        <v>7</v>
      </c>
      <c r="D41" s="17">
        <f>$G$29*'Forecast inputs Tab10.1.5.1'!T11</f>
        <v>0.2006179935877849</v>
      </c>
      <c r="E41" s="17">
        <f>$G$30*'Forecast inputs Tab10.1.5.1'!U11</f>
        <v>9.4128122269545016E-3</v>
      </c>
      <c r="F41" s="17">
        <f>$F$31*'Forecast inputs Tab10.1.5.1'!Y11</f>
        <v>6.9488304195028217E-2</v>
      </c>
      <c r="G41" s="28">
        <f t="shared" si="7"/>
        <v>572.55611016052001</v>
      </c>
      <c r="H41" s="28">
        <f>G41*'Forecast inputs Tab10.1.5.1'!V11</f>
        <v>709.86160906958492</v>
      </c>
      <c r="I41" s="28">
        <f t="shared" si="8"/>
        <v>26.863807467889043</v>
      </c>
      <c r="J41" s="28">
        <f>I41*'Forecast inputs Tab10.1.5.1'!W11</f>
        <v>32.826328059274836</v>
      </c>
      <c r="K41" s="28">
        <f t="shared" si="9"/>
        <v>742.68793712885974</v>
      </c>
      <c r="L41" s="28">
        <f t="shared" si="6"/>
        <v>198.31697267048514</v>
      </c>
      <c r="M41" s="28">
        <f>L41*'Forecast inputs Tab10.1.5.1'!Z11</f>
        <v>249.07223548604242</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0.53220251227583415</v>
      </c>
      <c r="C42" s="18">
        <v>8</v>
      </c>
      <c r="D42" s="17">
        <f>$G$29*'Forecast inputs Tab10.1.5.1'!T12</f>
        <v>0.21381412478262818</v>
      </c>
      <c r="E42" s="17">
        <f>$G$30*'Forecast inputs Tab10.1.5.1'!U12</f>
        <v>3.1373149076802907E-3</v>
      </c>
      <c r="F42" s="17">
        <f>$F$31*'Forecast inputs Tab10.1.5.1'!Y12</f>
        <v>7.52510725855257E-2</v>
      </c>
      <c r="G42" s="28">
        <f t="shared" si="7"/>
        <v>298.91483773997146</v>
      </c>
      <c r="H42" s="28">
        <f>G42*'Forecast inputs Tab10.1.5.1'!V12</f>
        <v>451.86429237197575</v>
      </c>
      <c r="I42" s="28">
        <f t="shared" si="8"/>
        <v>4.3860057305467617</v>
      </c>
      <c r="J42" s="28">
        <f>I42*'Forecast inputs Tab10.1.5.1'!W12</f>
        <v>6.6069451759463247</v>
      </c>
      <c r="K42" s="28">
        <f t="shared" si="9"/>
        <v>458.4712375479221</v>
      </c>
      <c r="L42" s="28">
        <f t="shared" si="6"/>
        <v>105.2019466652597</v>
      </c>
      <c r="M42" s="28">
        <f>L42*'Forecast inputs Tab10.1.5.1'!Z12</f>
        <v>161.08206467544568</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0.53362390892185463</v>
      </c>
      <c r="C43" s="18">
        <v>9</v>
      </c>
      <c r="D43" s="17">
        <f>$G$29*'Forecast inputs Tab10.1.5.1'!T13</f>
        <v>0.21510694008545714</v>
      </c>
      <c r="E43" s="17">
        <f>$G$30*'Forecast inputs Tab10.1.5.1'!U13</f>
        <v>9.9986950836581626E-4</v>
      </c>
      <c r="F43" s="17">
        <f>$F$31*'Forecast inputs Tab10.1.5.1'!Y13</f>
        <v>7.7517099328031608E-2</v>
      </c>
      <c r="G43" s="28">
        <f t="shared" si="7"/>
        <v>56.68102302050427</v>
      </c>
      <c r="H43" s="28">
        <f>G43*'Forecast inputs Tab10.1.5.1'!V13</f>
        <v>102.35652395973854</v>
      </c>
      <c r="I43" s="28">
        <f t="shared" si="8"/>
        <v>0.26346721588186778</v>
      </c>
      <c r="J43" s="28">
        <f>I43*'Forecast inputs Tab10.1.5.1'!W13</f>
        <v>0.47603988598709879</v>
      </c>
      <c r="K43" s="28">
        <f t="shared" si="9"/>
        <v>102.83256384572563</v>
      </c>
      <c r="L43" s="28">
        <f t="shared" si="6"/>
        <v>20.425879749622858</v>
      </c>
      <c r="M43" s="28">
        <f>L43*'Forecast inputs Tab10.1.5.1'!Z13</f>
        <v>37.233314901600032</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0.53127303639945556</v>
      </c>
      <c r="C44" s="18">
        <v>10</v>
      </c>
      <c r="D44" s="17">
        <f>$G$29*'Forecast inputs Tab10.1.5.1'!T14</f>
        <v>0.21274408865048183</v>
      </c>
      <c r="E44" s="17">
        <f>$G$30*'Forecast inputs Tab10.1.5.1'!U14</f>
        <v>3.3119792873484904E-4</v>
      </c>
      <c r="F44" s="17">
        <f>$F$31*'Forecast inputs Tab10.1.5.1'!Y14</f>
        <v>7.8197749820238777E-2</v>
      </c>
      <c r="G44" s="28">
        <f t="shared" si="7"/>
        <v>82.657838858494557</v>
      </c>
      <c r="H44" s="28">
        <f>G44*'Forecast inputs Tab10.1.5.1'!V14</f>
        <v>174.31294040504565</v>
      </c>
      <c r="I44" s="28">
        <f t="shared" si="8"/>
        <v>0.12868091986616198</v>
      </c>
      <c r="J44" s="28">
        <f>I44*'Forecast inputs Tab10.1.5.1'!W14</f>
        <v>0.27196304128180288</v>
      </c>
      <c r="K44" s="28">
        <f t="shared" si="9"/>
        <v>174.58490344632744</v>
      </c>
      <c r="L44" s="28">
        <f t="shared" si="6"/>
        <v>30.382310713024495</v>
      </c>
      <c r="M44" s="28">
        <f>L44*'Forecast inputs Tab10.1.5.1'!Z14</f>
        <v>64.590969637247298</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0.52769203391493691</v>
      </c>
      <c r="C45" s="18">
        <v>11</v>
      </c>
      <c r="D45" s="17">
        <f>$G$29*'Forecast inputs Tab10.1.5.1'!T15</f>
        <v>0.20925643358321844</v>
      </c>
      <c r="E45" s="17">
        <f>$G$30*'Forecast inputs Tab10.1.5.1'!U15</f>
        <v>1.1877102060251292E-4</v>
      </c>
      <c r="F45" s="17">
        <f>$F$31*'Forecast inputs Tab10.1.5.1'!Y15</f>
        <v>7.8316829311115874E-2</v>
      </c>
      <c r="G45" s="28">
        <f t="shared" si="7"/>
        <v>12.168170043435076</v>
      </c>
      <c r="H45" s="28">
        <f>G45*'Forecast inputs Tab10.1.5.1'!V15</f>
        <v>29.361127662361611</v>
      </c>
      <c r="I45" s="28">
        <f t="shared" si="8"/>
        <v>6.9064828745108156E-3</v>
      </c>
      <c r="J45" s="28">
        <f>I45*'Forecast inputs Tab10.1.5.1'!W15</f>
        <v>1.6716011898564417E-2</v>
      </c>
      <c r="K45" s="28">
        <f t="shared" si="9"/>
        <v>29.377843674260173</v>
      </c>
      <c r="L45" s="28">
        <f t="shared" si="6"/>
        <v>4.5540893534408546</v>
      </c>
      <c r="M45" s="28">
        <f>L45*'Forecast inputs Tab10.1.5.1'!Z15</f>
        <v>11.080964673898755</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0.52375248957497</v>
      </c>
      <c r="C46" s="18">
        <v>12</v>
      </c>
      <c r="D46" s="17">
        <f>$G$29*'Forecast inputs Tab10.1.5.1'!T16</f>
        <v>0.20544350768196967</v>
      </c>
      <c r="E46" s="17">
        <f>$G$30*'Forecast inputs Tab10.1.5.1'!U16</f>
        <v>4.6856016129938104E-5</v>
      </c>
      <c r="F46" s="17">
        <f>$F$31*'Forecast inputs Tab10.1.5.1'!Y16</f>
        <v>7.8262125876870411E-2</v>
      </c>
      <c r="G46" s="28">
        <f t="shared" si="7"/>
        <v>38.340990660775482</v>
      </c>
      <c r="H46" s="28">
        <f>G46*'Forecast inputs Tab10.1.5.1'!V16</f>
        <v>104.03641688519782</v>
      </c>
      <c r="I46" s="28">
        <f t="shared" si="8"/>
        <v>8.7445259142485375E-3</v>
      </c>
      <c r="J46" s="28">
        <f>I46*'Forecast inputs Tab10.1.5.1'!W16</f>
        <v>2.3813280845833264E-2</v>
      </c>
      <c r="K46" s="28">
        <f t="shared" si="9"/>
        <v>104.06023016604365</v>
      </c>
      <c r="L46" s="28">
        <f t="shared" si="6"/>
        <v>14.605705827329336</v>
      </c>
      <c r="M46" s="28">
        <f>L46*'Forecast inputs Tab10.1.5.1'!Z16</f>
        <v>39.998893864607567</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0.5198080346037568</v>
      </c>
      <c r="C47" s="18">
        <v>13</v>
      </c>
      <c r="D47" s="17">
        <f>$G$29*'Forecast inputs Tab10.1.5.1'!T17</f>
        <v>0.20163001194013294</v>
      </c>
      <c r="E47" s="17">
        <f>$G$30*'Forecast inputs Tab10.1.5.1'!U17</f>
        <v>2.0386291797189653E-5</v>
      </c>
      <c r="F47" s="17">
        <f>$F$31*'Forecast inputs Tab10.1.5.1'!Y17</f>
        <v>7.8157636371826766E-2</v>
      </c>
      <c r="G47" s="28">
        <f t="shared" si="7"/>
        <v>27.015264530253997</v>
      </c>
      <c r="H47" s="28">
        <f>G47*'Forecast inputs Tab10.1.5.1'!V17</f>
        <v>81.238237078559109</v>
      </c>
      <c r="I47" s="28">
        <f t="shared" si="8"/>
        <v>2.7314438976254645E-3</v>
      </c>
      <c r="J47" s="28">
        <f>I47*'Forecast inputs Tab10.1.5.1'!W17</f>
        <v>8.2457610503328012E-3</v>
      </c>
      <c r="K47" s="28">
        <f t="shared" si="9"/>
        <v>81.246482839609442</v>
      </c>
      <c r="L47" s="28">
        <f t="shared" si="6"/>
        <v>10.47189950210003</v>
      </c>
      <c r="M47" s="28">
        <f>L47*'Forecast inputs Tab10.1.5.1'!Z17</f>
        <v>31.812792935419722</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0.51602242927899755</v>
      </c>
      <c r="C48" s="18">
        <v>14</v>
      </c>
      <c r="D48" s="17">
        <f>$G$29*'Forecast inputs Tab10.1.5.1'!T18</f>
        <v>0.19797152727898262</v>
      </c>
      <c r="E48" s="17">
        <f>$G$30*'Forecast inputs Tab10.1.5.1'!U18</f>
        <v>9.8352640921120263E-6</v>
      </c>
      <c r="F48" s="17">
        <f>$F$31*'Forecast inputs Tab10.1.5.1'!Y18</f>
        <v>7.8041066735922829E-2</v>
      </c>
      <c r="G48" s="28">
        <f t="shared" si="7"/>
        <v>30.90644401582319</v>
      </c>
      <c r="H48" s="28">
        <f>G48*'Forecast inputs Tab10.1.5.1'!V18</f>
        <v>101.73043082451724</v>
      </c>
      <c r="I48" s="28">
        <f t="shared" si="8"/>
        <v>1.5354381674054362E-3</v>
      </c>
      <c r="J48" s="28">
        <f>I48*'Forecast inputs Tab10.1.5.1'!W18</f>
        <v>5.0741295321141177E-3</v>
      </c>
      <c r="K48" s="28">
        <f t="shared" si="9"/>
        <v>101.73550495404936</v>
      </c>
      <c r="L48" s="28">
        <f t="shared" si="6"/>
        <v>12.183428057358752</v>
      </c>
      <c r="M48" s="28">
        <f>L48*'Forecast inputs Tab10.1.5.1'!Z18</f>
        <v>40.55071277471</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0.51247815248782713</v>
      </c>
      <c r="C49" s="18">
        <v>15</v>
      </c>
      <c r="D49" s="17">
        <f>$G$29*'Forecast inputs Tab10.1.5.1'!T19</f>
        <v>0.19454743542429878</v>
      </c>
      <c r="E49" s="17">
        <f>$G$30*'Forecast inputs Tab10.1.5.1'!U19</f>
        <v>5.1571039324541829E-6</v>
      </c>
      <c r="F49" s="17">
        <f>$F$31*'Forecast inputs Tab10.1.5.1'!Y19</f>
        <v>7.7925559959595936E-2</v>
      </c>
      <c r="G49" s="28">
        <f t="shared" si="7"/>
        <v>16.212671926249776</v>
      </c>
      <c r="H49" s="28">
        <f>G49*'Forecast inputs Tab10.1.5.1'!V19</f>
        <v>57.797443678156348</v>
      </c>
      <c r="I49" s="28">
        <f t="shared" si="8"/>
        <v>4.2976888368691078E-4</v>
      </c>
      <c r="J49" s="28">
        <f>I49*'Forecast inputs Tab10.1.5.1'!W19</f>
        <v>1.5385468174661193E-3</v>
      </c>
      <c r="K49" s="28">
        <f t="shared" si="9"/>
        <v>57.798982224973813</v>
      </c>
      <c r="L49" s="28">
        <f t="shared" si="6"/>
        <v>6.4939511309355442</v>
      </c>
      <c r="M49" s="28">
        <f>L49*'Forecast inputs Tab10.1.5.1'!Z19</f>
        <v>23.429266527257113</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0.5092102355107353</v>
      </c>
      <c r="C50" s="23" t="s">
        <v>1435</v>
      </c>
      <c r="D50" s="17">
        <f>$G$29*'Forecast inputs Tab10.1.5.1'!T20</f>
        <v>0.19139232443514639</v>
      </c>
      <c r="E50" s="17">
        <f>$G$30*'Forecast inputs Tab10.1.5.1'!U20</f>
        <v>2.9535242296539881E-6</v>
      </c>
      <c r="F50" s="17">
        <f>$F$31*'Forecast inputs Tab10.1.5.1'!Y20</f>
        <v>7.7814957551359254E-2</v>
      </c>
      <c r="G50" s="28">
        <f t="shared" si="7"/>
        <v>32.129589309788528</v>
      </c>
      <c r="H50" s="28">
        <f>G50*'Forecast inputs Tab10.1.5.1'!V20</f>
        <v>132.96573335294161</v>
      </c>
      <c r="I50" s="28">
        <f t="shared" si="8"/>
        <v>4.9581675124828564E-4</v>
      </c>
      <c r="J50" s="28">
        <f>I50*'Forecast inputs Tab10.1.5.1'!W20</f>
        <v>2.4145069298363467E-3</v>
      </c>
      <c r="K50" s="28">
        <f t="shared" si="9"/>
        <v>132.96814785987144</v>
      </c>
      <c r="L50" s="30">
        <f t="shared" si="6"/>
        <v>13.063024526519007</v>
      </c>
      <c r="M50" s="28">
        <f>L50*'Forecast inputs Tab10.1.5.1'!Z20</f>
        <v>50.620526342713802</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0.17517305633487346</v>
      </c>
      <c r="E51" s="133">
        <f>AVERAGE(E38:E48)</f>
        <v>9.4867319796920497E-3</v>
      </c>
      <c r="F51" s="133">
        <f>AVERAGE(F38:F49)</f>
        <v>6.8097839510014066E-2</v>
      </c>
      <c r="G51" s="32">
        <f>SUM(G34:G50)</f>
        <v>1716.2155820711819</v>
      </c>
      <c r="H51" s="32">
        <f t="shared" ref="H51" si="11">SUM(H34:H50)</f>
        <v>2384.3336088710676</v>
      </c>
      <c r="I51" s="32">
        <f>SUM(I34:I50)</f>
        <v>296.21051226517574</v>
      </c>
      <c r="J51" s="32">
        <f t="shared" ref="J51:Q51" si="12">SUM(J34:J50)</f>
        <v>217.36950041434227</v>
      </c>
      <c r="K51" s="32">
        <f t="shared" si="12"/>
        <v>2601.703109285409</v>
      </c>
      <c r="L51" s="32">
        <f t="shared" si="12"/>
        <v>740.65414161987974</v>
      </c>
      <c r="M51" s="32">
        <f t="shared" si="12"/>
        <v>928.04369002178612</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2.31</v>
      </c>
      <c r="H54" s="24" t="s">
        <v>1598</v>
      </c>
      <c r="I54" s="25">
        <f>AVERAGE(D63:D74)</f>
        <v>0.17678758792565888</v>
      </c>
      <c r="J54" s="15" t="s">
        <v>1516</v>
      </c>
      <c r="K54" s="25">
        <f>I54+I56+I55</f>
        <v>0.25358202817571834</v>
      </c>
    </row>
    <row r="55" spans="1:17" ht="12" customHeight="1" x14ac:dyDescent="0.35">
      <c r="D55" s="24" t="s">
        <v>1600</v>
      </c>
      <c r="E55" s="24"/>
      <c r="F55" s="24"/>
      <c r="G55" s="18">
        <f>$G$30</f>
        <v>2.31</v>
      </c>
      <c r="H55" s="24" t="s">
        <v>1598</v>
      </c>
      <c r="I55" s="25">
        <f>AVERAGE(E63:E74)</f>
        <v>8.6966007400454161E-3</v>
      </c>
      <c r="K55" s="25"/>
    </row>
    <row r="56" spans="1:17" ht="12" customHeight="1" x14ac:dyDescent="0.35">
      <c r="D56" s="24" t="s">
        <v>1438</v>
      </c>
      <c r="E56" s="24"/>
      <c r="F56" s="134">
        <f>$F$31</f>
        <v>3.2985622731757105</v>
      </c>
      <c r="G56" s="18">
        <f>$G$31</f>
        <v>2.31</v>
      </c>
      <c r="H56" s="24" t="s">
        <v>1598</v>
      </c>
      <c r="I56" s="25">
        <f>AVERAGE(F63:F74)</f>
        <v>6.8097839510014066E-2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0.24060380473321064</v>
      </c>
      <c r="C60" s="18">
        <v>1</v>
      </c>
      <c r="D60" s="17">
        <f>$G$54*'Forecast inputs Tab10.1.5.1'!T5</f>
        <v>2.2570009320675094E-5</v>
      </c>
      <c r="E60" s="17">
        <f>$G$55*'Forecast inputs Tab10.1.5.1'!U5</f>
        <v>3.870051300747456E-5</v>
      </c>
      <c r="F60" s="17">
        <f>$F$56*'Forecast inputs Tab10.1.5.1'!Y5</f>
        <v>5.4253421088249658E-4</v>
      </c>
      <c r="G60" s="28">
        <f t="shared" ref="G60:G75" si="14">N60*(D60/A60)*(1-EXP(-A60))</f>
        <v>0.14491494913967298</v>
      </c>
      <c r="H60" s="28">
        <f>G60*'Forecast inputs Tab10.1.5.1'!V5</f>
        <v>1.7207931575768297E-2</v>
      </c>
      <c r="I60" s="28">
        <f t="shared" ref="I60:I75" si="15">N60*(E60/A60)*(1-EXP(-A60))</f>
        <v>0.24848385281879359</v>
      </c>
      <c r="J60" s="28">
        <f>I60*'Forecast inputs Tab10.1.5.1'!W5</f>
        <v>2.9506833372116157E-2</v>
      </c>
      <c r="K60" s="28">
        <f t="shared" ref="K60:K75" si="16">H60+J60</f>
        <v>4.6714764947884457E-2</v>
      </c>
      <c r="L60" s="28">
        <f t="shared" si="13"/>
        <v>3.4834419631607831</v>
      </c>
      <c r="M60" s="28">
        <f>L60*'Forecast inputs Tab10.1.5.1'!Z5</f>
        <v>0.27885754106753596</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0.24538759920241096</v>
      </c>
      <c r="C61" s="18">
        <v>2</v>
      </c>
      <c r="D61" s="17">
        <f>$G$54*'Forecast inputs Tab10.1.5.1'!T6</f>
        <v>7.5379242814372868E-4</v>
      </c>
      <c r="E61" s="17">
        <f>$G$55*'Forecast inputs Tab10.1.5.1'!U6</f>
        <v>1.2811997725333168E-3</v>
      </c>
      <c r="F61" s="17">
        <f>$F$56*'Forecast inputs Tab10.1.5.1'!Y6</f>
        <v>3.3526070017339364E-3</v>
      </c>
      <c r="G61" s="28">
        <f t="shared" si="14"/>
        <v>3.7961516834572442</v>
      </c>
      <c r="H61" s="28">
        <f>G61*'Forecast inputs Tab10.1.5.1'!V6</f>
        <v>0.90378431845155505</v>
      </c>
      <c r="I61" s="28">
        <f t="shared" si="15"/>
        <v>6.4522121631341465</v>
      </c>
      <c r="J61" s="28">
        <f>I61*'Forecast inputs Tab10.1.5.1'!W6</f>
        <v>1.5372477653734642</v>
      </c>
      <c r="K61" s="28">
        <f t="shared" si="16"/>
        <v>2.4410320838250192</v>
      </c>
      <c r="L61" s="28">
        <f t="shared" si="13"/>
        <v>16.883964654492544</v>
      </c>
      <c r="M61" s="28">
        <f>L61*'Forecast inputs Tab10.1.5.1'!Z6</f>
        <v>3.2538945521784579</v>
      </c>
      <c r="N61" s="19">
        <f t="shared" ref="N61:N74" si="17">N35*EXP(-A35)</f>
        <v>5679.2102228403064</v>
      </c>
      <c r="O61" s="19">
        <f>N61*'Forecast inputs Tab10.1.5.1'!R6</f>
        <v>549.31365790991674</v>
      </c>
      <c r="P61" s="19">
        <f>N61*'Forecast inputs Tab10.1.5.1'!S6</f>
        <v>0</v>
      </c>
      <c r="Q61" s="19">
        <f>P61*'Forecast inputs Tab10.1.5.1'!R6</f>
        <v>0</v>
      </c>
    </row>
    <row r="62" spans="1:17" ht="12" customHeight="1" x14ac:dyDescent="0.35">
      <c r="A62" s="10">
        <f>D62+F62+E62+'Forecast inputs Tab10.1.5.1'!AA7</f>
        <v>0.26741015420895042</v>
      </c>
      <c r="C62" s="18">
        <v>3</v>
      </c>
      <c r="D62" s="17">
        <f>$G$54*'Forecast inputs Tab10.1.5.1'!T7</f>
        <v>6.3383164068309553E-3</v>
      </c>
      <c r="E62" s="17">
        <f>$G$55*'Forecast inputs Tab10.1.5.1'!U7</f>
        <v>9.9941242091358354E-3</v>
      </c>
      <c r="F62" s="17">
        <f>$F$56*'Forecast inputs Tab10.1.5.1'!Y7</f>
        <v>1.1077713592983667E-2</v>
      </c>
      <c r="G62" s="28">
        <f t="shared" si="14"/>
        <v>24.721001506819238</v>
      </c>
      <c r="H62" s="28">
        <f>G62*'Forecast inputs Tab10.1.5.1'!V7</f>
        <v>9.5247684013242964</v>
      </c>
      <c r="I62" s="28">
        <f t="shared" si="15"/>
        <v>38.979556048530178</v>
      </c>
      <c r="J62" s="28">
        <f>I62*'Forecast inputs Tab10.1.5.1'!W7</f>
        <v>15.077764489024242</v>
      </c>
      <c r="K62" s="28">
        <f t="shared" si="16"/>
        <v>24.602532890348538</v>
      </c>
      <c r="L62" s="28">
        <f t="shared" si="13"/>
        <v>43.2058226265139</v>
      </c>
      <c r="M62" s="28">
        <f>L62*'Forecast inputs Tab10.1.5.1'!Z7</f>
        <v>14.876412817648133</v>
      </c>
      <c r="N62" s="19">
        <f t="shared" si="17"/>
        <v>4444.9441590002871</v>
      </c>
      <c r="O62" s="19">
        <f>N62*'Forecast inputs Tab10.1.5.1'!R7</f>
        <v>934.01611613073032</v>
      </c>
      <c r="P62" s="19">
        <f>N62*'Forecast inputs Tab10.1.5.1'!S7</f>
        <v>0</v>
      </c>
      <c r="Q62" s="19">
        <f>P62*'Forecast inputs Tab10.1.5.1'!R7</f>
        <v>0</v>
      </c>
    </row>
    <row r="63" spans="1:17" ht="12" customHeight="1" x14ac:dyDescent="0.35">
      <c r="A63" s="10">
        <f>D63+F63+E63+'Forecast inputs Tab10.1.5.1'!AA8</f>
        <v>0.32259366586162241</v>
      </c>
      <c r="C63" s="18">
        <v>4</v>
      </c>
      <c r="D63" s="17">
        <f>$G$54*'Forecast inputs Tab10.1.5.1'!T8</f>
        <v>2.7750064942644422E-2</v>
      </c>
      <c r="E63" s="17">
        <f>$G$55*'Forecast inputs Tab10.1.5.1'!U8</f>
        <v>2.9773851670410214E-2</v>
      </c>
      <c r="F63" s="17">
        <f>$F$56*'Forecast inputs Tab10.1.5.1'!Y8</f>
        <v>2.5069749248567752E-2</v>
      </c>
      <c r="G63" s="28">
        <f t="shared" si="14"/>
        <v>80.941738419856136</v>
      </c>
      <c r="H63" s="28">
        <f>G63*'Forecast inputs Tab10.1.5.1'!V8</f>
        <v>46.332626155382236</v>
      </c>
      <c r="I63" s="28">
        <f t="shared" si="15"/>
        <v>86.844744999298968</v>
      </c>
      <c r="J63" s="28">
        <f>I63*'Forecast inputs Tab10.1.5.1'!W8</f>
        <v>48.823343458595183</v>
      </c>
      <c r="K63" s="28">
        <f t="shared" si="16"/>
        <v>95.155969613977419</v>
      </c>
      <c r="L63" s="28">
        <f t="shared" si="13"/>
        <v>73.123759894724984</v>
      </c>
      <c r="M63" s="28">
        <f>L63*'Forecast inputs Tab10.1.5.1'!Z8</f>
        <v>39.073242357186928</v>
      </c>
      <c r="N63" s="19">
        <f t="shared" si="17"/>
        <v>3412.5366908581514</v>
      </c>
      <c r="O63" s="19">
        <f>N63*'Forecast inputs Tab10.1.5.1'!R8</f>
        <v>1262.1505828707232</v>
      </c>
      <c r="P63" s="19">
        <f>N63*'Forecast inputs Tab10.1.5.1'!S8</f>
        <v>322.88435527580344</v>
      </c>
      <c r="Q63" s="19">
        <f>P63*'Forecast inputs Tab10.1.5.1'!R8</f>
        <v>119.42103898924283</v>
      </c>
    </row>
    <row r="64" spans="1:17" ht="12" customHeight="1" x14ac:dyDescent="0.35">
      <c r="A64" s="10">
        <f>D64+F64+E64+'Forecast inputs Tab10.1.5.1'!AA9</f>
        <v>0.40436638173300365</v>
      </c>
      <c r="C64" s="18">
        <v>5</v>
      </c>
      <c r="D64" s="17">
        <f>$G$54*'Forecast inputs Tab10.1.5.1'!T9</f>
        <v>8.4557870680218639E-2</v>
      </c>
      <c r="E64" s="17">
        <f>$G$55*'Forecast inputs Tab10.1.5.1'!U9</f>
        <v>3.7289929796833987E-2</v>
      </c>
      <c r="F64" s="17">
        <f>$F$56*'Forecast inputs Tab10.1.5.1'!Y9</f>
        <v>4.251858125595101E-2</v>
      </c>
      <c r="G64" s="28">
        <f t="shared" si="14"/>
        <v>84.930318831019122</v>
      </c>
      <c r="H64" s="28">
        <f>G64*'Forecast inputs Tab10.1.5.1'!V9</f>
        <v>67.172928267206132</v>
      </c>
      <c r="I64" s="28">
        <f t="shared" si="15"/>
        <v>37.454179029750868</v>
      </c>
      <c r="J64" s="28">
        <f>I64*'Forecast inputs Tab10.1.5.1'!W9</f>
        <v>28.216690772412413</v>
      </c>
      <c r="K64" s="28">
        <f t="shared" si="16"/>
        <v>95.389619039618537</v>
      </c>
      <c r="L64" s="28">
        <f t="shared" si="13"/>
        <v>42.705860888657554</v>
      </c>
      <c r="M64" s="28">
        <f>L64*'Forecast inputs Tab10.1.5.1'!Z9</f>
        <v>32.23152250607918</v>
      </c>
      <c r="N64" s="19">
        <f t="shared" si="17"/>
        <v>1221.1272711866688</v>
      </c>
      <c r="O64" s="19">
        <f>N64*'Forecast inputs Tab10.1.5.1'!R9</f>
        <v>697.79119882874056</v>
      </c>
      <c r="P64" s="19">
        <f>N64*'Forecast inputs Tab10.1.5.1'!S9</f>
        <v>366.29629694190544</v>
      </c>
      <c r="Q64" s="19">
        <f>P64*'Forecast inputs Tab10.1.5.1'!R9</f>
        <v>209.31342555410691</v>
      </c>
    </row>
    <row r="65" spans="1:17" ht="12" customHeight="1" x14ac:dyDescent="0.35">
      <c r="A65" s="10">
        <f>D65+F65+E65+'Forecast inputs Tab10.1.5.1'!AA10</f>
        <v>0.47965258304659447</v>
      </c>
      <c r="C65" s="18">
        <v>6</v>
      </c>
      <c r="D65" s="17">
        <f>$G$54*'Forecast inputs Tab10.1.5.1'!T10</f>
        <v>0.15801105647008931</v>
      </c>
      <c r="E65" s="17">
        <f>$G$55*'Forecast inputs Tab10.1.5.1'!U10</f>
        <v>2.3213227145011117E-2</v>
      </c>
      <c r="F65" s="17">
        <f>$F$56*'Forecast inputs Tab10.1.5.1'!Y10</f>
        <v>5.8428299431494052E-2</v>
      </c>
      <c r="G65" s="28">
        <f t="shared" si="14"/>
        <v>431.38567981343942</v>
      </c>
      <c r="H65" s="28">
        <f>G65*'Forecast inputs Tab10.1.5.1'!V10</f>
        <v>432.90081693829592</v>
      </c>
      <c r="I65" s="28">
        <f t="shared" si="15"/>
        <v>63.374386554462255</v>
      </c>
      <c r="J65" s="28">
        <f>I65*'Forecast inputs Tab10.1.5.1'!W10</f>
        <v>61.376878730603032</v>
      </c>
      <c r="K65" s="28">
        <f t="shared" si="16"/>
        <v>494.27769566889896</v>
      </c>
      <c r="L65" s="28">
        <f t="shared" si="13"/>
        <v>159.51498732855734</v>
      </c>
      <c r="M65" s="28">
        <f>L65*'Forecast inputs Tab10.1.5.1'!Z10</f>
        <v>159.05414853016512</v>
      </c>
      <c r="N65" s="19">
        <f t="shared" si="17"/>
        <v>3436.9897840625326</v>
      </c>
      <c r="O65" s="19">
        <f>N65*'Forecast inputs Tab10.1.5.1'!R10</f>
        <v>2778.2597590388914</v>
      </c>
      <c r="P65" s="19">
        <f>N65*'Forecast inputs Tab10.1.5.1'!S10</f>
        <v>1993.1063539001691</v>
      </c>
      <c r="Q65" s="19">
        <f>P65*'Forecast inputs Tab10.1.5.1'!R10</f>
        <v>1611.1095832180165</v>
      </c>
    </row>
    <row r="66" spans="1:17" ht="12" customHeight="1" x14ac:dyDescent="0.35">
      <c r="A66" s="10">
        <f>D66+F66+E66+'Forecast inputs Tab10.1.5.1'!AA11</f>
        <v>0.51951911000976758</v>
      </c>
      <c r="C66" s="18">
        <v>7</v>
      </c>
      <c r="D66" s="17">
        <f>$G$54*'Forecast inputs Tab10.1.5.1'!T11</f>
        <v>0.2006179935877849</v>
      </c>
      <c r="E66" s="17">
        <f>$G$55*'Forecast inputs Tab10.1.5.1'!U11</f>
        <v>9.4128122269545016E-3</v>
      </c>
      <c r="F66" s="17">
        <f>$F$56*'Forecast inputs Tab10.1.5.1'!Y11</f>
        <v>6.9488304195028217E-2</v>
      </c>
      <c r="G66" s="28">
        <f t="shared" si="14"/>
        <v>93.934094174166574</v>
      </c>
      <c r="H66" s="28">
        <f>G66*'Forecast inputs Tab10.1.5.1'!V11</f>
        <v>116.46056352149233</v>
      </c>
      <c r="I66" s="28">
        <f t="shared" si="15"/>
        <v>4.4073015304262642</v>
      </c>
      <c r="J66" s="28">
        <f>I66*'Forecast inputs Tab10.1.5.1'!W11</f>
        <v>5.3855182690261145</v>
      </c>
      <c r="K66" s="28">
        <f t="shared" si="16"/>
        <v>121.84608179051844</v>
      </c>
      <c r="L66" s="28">
        <f t="shared" si="13"/>
        <v>32.5360691407909</v>
      </c>
      <c r="M66" s="28">
        <f>L66*'Forecast inputs Tab10.1.5.1'!Z11</f>
        <v>40.863025315993518</v>
      </c>
      <c r="N66" s="19">
        <f t="shared" si="17"/>
        <v>600.33331286923749</v>
      </c>
      <c r="O66" s="19">
        <f>N66*'Forecast inputs Tab10.1.5.1'!R11</f>
        <v>644.33774470255253</v>
      </c>
      <c r="P66" s="19">
        <f>N66*'Forecast inputs Tab10.1.5.1'!S11</f>
        <v>478.71002343457286</v>
      </c>
      <c r="Q66" s="19">
        <f>P66*'Forecast inputs Tab10.1.5.1'!R11</f>
        <v>513.79946815232699</v>
      </c>
    </row>
    <row r="67" spans="1:17" ht="12" customHeight="1" x14ac:dyDescent="0.35">
      <c r="A67" s="10">
        <f>D67+F67+E67+'Forecast inputs Tab10.1.5.1'!AA12</f>
        <v>0.53220251227583415</v>
      </c>
      <c r="C67" s="18">
        <v>8</v>
      </c>
      <c r="D67" s="17">
        <f>$G$54*'Forecast inputs Tab10.1.5.1'!T12</f>
        <v>0.21381412478262818</v>
      </c>
      <c r="E67" s="17">
        <f>$G$55*'Forecast inputs Tab10.1.5.1'!U12</f>
        <v>3.1373149076802907E-3</v>
      </c>
      <c r="F67" s="17">
        <f>$F$56*'Forecast inputs Tab10.1.5.1'!Y12</f>
        <v>7.52510725855257E-2</v>
      </c>
      <c r="G67" s="28">
        <f t="shared" si="14"/>
        <v>360.86635549412574</v>
      </c>
      <c r="H67" s="28">
        <f>G67*'Forecast inputs Tab10.1.5.1'!V12</f>
        <v>545.51530997620307</v>
      </c>
      <c r="I67" s="28">
        <f t="shared" si="15"/>
        <v>5.2950262192592072</v>
      </c>
      <c r="J67" s="28">
        <f>I67*'Forecast inputs Tab10.1.5.1'!W12</f>
        <v>7.9762658977380791</v>
      </c>
      <c r="K67" s="28">
        <f t="shared" si="16"/>
        <v>553.4915758739412</v>
      </c>
      <c r="L67" s="28">
        <f t="shared" si="13"/>
        <v>127.00554904204766</v>
      </c>
      <c r="M67" s="28">
        <f>L67*'Forecast inputs Tab10.1.5.1'!Z12</f>
        <v>194.46708652671211</v>
      </c>
      <c r="N67" s="19">
        <f t="shared" si="17"/>
        <v>2176.521505010247</v>
      </c>
      <c r="O67" s="19">
        <f>N67*'Forecast inputs Tab10.1.5.1'!R12</f>
        <v>2957.9362557390255</v>
      </c>
      <c r="P67" s="19">
        <f>N67*'Forecast inputs Tab10.1.5.1'!S12</f>
        <v>1988.5650629946751</v>
      </c>
      <c r="Q67" s="19">
        <f>P67*'Forecast inputs Tab10.1.5.1'!R12</f>
        <v>2702.4996919110231</v>
      </c>
    </row>
    <row r="68" spans="1:17" ht="12" customHeight="1" x14ac:dyDescent="0.35">
      <c r="A68" s="10">
        <f>D68+F68+E68+'Forecast inputs Tab10.1.5.1'!AA13</f>
        <v>0.53362390892185463</v>
      </c>
      <c r="C68" s="18">
        <v>9</v>
      </c>
      <c r="D68" s="17">
        <f>$G$54*'Forecast inputs Tab10.1.5.1'!T13</f>
        <v>0.21510694008545714</v>
      </c>
      <c r="E68" s="17">
        <f>$G$55*'Forecast inputs Tab10.1.5.1'!U13</f>
        <v>9.9986950836581626E-4</v>
      </c>
      <c r="F68" s="17">
        <f>$F$56*'Forecast inputs Tab10.1.5.1'!Y13</f>
        <v>7.7517099328031608E-2</v>
      </c>
      <c r="G68" s="28">
        <f t="shared" si="14"/>
        <v>176.50276882783416</v>
      </c>
      <c r="H68" s="28">
        <f>G68*'Forecast inputs Tab10.1.5.1'!V13</f>
        <v>318.73471796638142</v>
      </c>
      <c r="I68" s="28">
        <f t="shared" si="15"/>
        <v>0.82042790726780102</v>
      </c>
      <c r="J68" s="28">
        <f>I68*'Forecast inputs Tab10.1.5.1'!W13</f>
        <v>1.4823719381143572</v>
      </c>
      <c r="K68" s="28">
        <f t="shared" si="16"/>
        <v>320.21708990449577</v>
      </c>
      <c r="L68" s="28">
        <f t="shared" si="13"/>
        <v>63.605491563704447</v>
      </c>
      <c r="M68" s="28">
        <f>L68*'Forecast inputs Tab10.1.5.1'!Z13</f>
        <v>115.94327029689867</v>
      </c>
      <c r="N68" s="19">
        <f t="shared" si="17"/>
        <v>1058.8426542657444</v>
      </c>
      <c r="O68" s="19">
        <f>N68*'Forecast inputs Tab10.1.5.1'!R13</f>
        <v>1756.3340759102182</v>
      </c>
      <c r="P68" s="19">
        <f>N68*'Forecast inputs Tab10.1.5.1'!S13</f>
        <v>1021.1930429675864</v>
      </c>
      <c r="Q68" s="19">
        <f>P68*'Forecast inputs Tab10.1.5.1'!R13</f>
        <v>1693.8835361616245</v>
      </c>
    </row>
    <row r="69" spans="1:17" ht="12" customHeight="1" x14ac:dyDescent="0.35">
      <c r="A69" s="10">
        <f>D69+F69+E69+'Forecast inputs Tab10.1.5.1'!AA14</f>
        <v>0.53127303639945556</v>
      </c>
      <c r="C69" s="18">
        <v>10</v>
      </c>
      <c r="D69" s="17">
        <f>$G$54*'Forecast inputs Tab10.1.5.1'!T14</f>
        <v>0.21274408865048183</v>
      </c>
      <c r="E69" s="17">
        <f>$G$55*'Forecast inputs Tab10.1.5.1'!U14</f>
        <v>3.3119792873484904E-4</v>
      </c>
      <c r="F69" s="17">
        <f>$F$56*'Forecast inputs Tab10.1.5.1'!Y14</f>
        <v>7.8197749820238777E-2</v>
      </c>
      <c r="G69" s="28">
        <f t="shared" si="14"/>
        <v>32.912148738333158</v>
      </c>
      <c r="H69" s="28">
        <f>G69*'Forecast inputs Tab10.1.5.1'!V14</f>
        <v>69.40676771683448</v>
      </c>
      <c r="I69" s="28">
        <f t="shared" si="15"/>
        <v>5.123731315636032E-2</v>
      </c>
      <c r="J69" s="28">
        <f>I69*'Forecast inputs Tab10.1.5.1'!W14</f>
        <v>0.1082884356717763</v>
      </c>
      <c r="K69" s="28">
        <f t="shared" si="16"/>
        <v>69.515056152506261</v>
      </c>
      <c r="L69" s="28">
        <f t="shared" si="13"/>
        <v>12.097426487440195</v>
      </c>
      <c r="M69" s="28">
        <f>L69*'Forecast inputs Tab10.1.5.1'!Z14</f>
        <v>25.718402866708608</v>
      </c>
      <c r="N69" s="19">
        <f t="shared" si="17"/>
        <v>199.41951994762044</v>
      </c>
      <c r="O69" s="19">
        <f>N69*'Forecast inputs Tab10.1.5.1'!R14</f>
        <v>392.13056724420295</v>
      </c>
      <c r="P69" s="19">
        <f>N69*'Forecast inputs Tab10.1.5.1'!S14</f>
        <v>196.43080310388055</v>
      </c>
      <c r="Q69" s="19">
        <f>P69*'Forecast inputs Tab10.1.5.1'!R14</f>
        <v>386.2536739913466</v>
      </c>
    </row>
    <row r="70" spans="1:17" ht="12" customHeight="1" x14ac:dyDescent="0.35">
      <c r="A70" s="10">
        <f>D70+F70+E70+'Forecast inputs Tab10.1.5.1'!AA15</f>
        <v>0.52769203391493691</v>
      </c>
      <c r="C70" s="18">
        <v>11</v>
      </c>
      <c r="D70" s="17">
        <f>$G$54*'Forecast inputs Tab10.1.5.1'!T15</f>
        <v>0.20925643358321844</v>
      </c>
      <c r="E70" s="17">
        <f>$G$55*'Forecast inputs Tab10.1.5.1'!U15</f>
        <v>1.1877102060251292E-4</v>
      </c>
      <c r="F70" s="17">
        <f>$F$56*'Forecast inputs Tab10.1.5.1'!Y15</f>
        <v>7.8316829311115874E-2</v>
      </c>
      <c r="G70" s="28">
        <f t="shared" si="14"/>
        <v>47.872457004501882</v>
      </c>
      <c r="H70" s="28">
        <f>G70*'Forecast inputs Tab10.1.5.1'!V15</f>
        <v>115.5136159835665</v>
      </c>
      <c r="I70" s="28">
        <f t="shared" si="15"/>
        <v>2.7171736036079468E-2</v>
      </c>
      <c r="J70" s="28">
        <f>I70*'Forecast inputs Tab10.1.5.1'!W15</f>
        <v>6.5764741784859193E-2</v>
      </c>
      <c r="K70" s="28">
        <f t="shared" si="16"/>
        <v>115.57938072535136</v>
      </c>
      <c r="L70" s="28">
        <f t="shared" si="13"/>
        <v>17.916863915365806</v>
      </c>
      <c r="M70" s="28">
        <f>L70*'Forecast inputs Tab10.1.5.1'!Z15</f>
        <v>43.595134110228933</v>
      </c>
      <c r="N70" s="19">
        <f t="shared" si="17"/>
        <v>294.41947064629022</v>
      </c>
      <c r="O70" s="19">
        <f>N70*'Forecast inputs Tab10.1.5.1'!R15</f>
        <v>670.30186462570248</v>
      </c>
      <c r="P70" s="19">
        <f>N70*'Forecast inputs Tab10.1.5.1'!S15</f>
        <v>292.45511372500664</v>
      </c>
      <c r="Q70" s="19">
        <f>P70*'Forecast inputs Tab10.1.5.1'!R15</f>
        <v>665.82963286658537</v>
      </c>
    </row>
    <row r="71" spans="1:17" ht="12" customHeight="1" x14ac:dyDescent="0.35">
      <c r="A71" s="10">
        <f>D71+F71+E71+'Forecast inputs Tab10.1.5.1'!AA16</f>
        <v>0.52375248957497</v>
      </c>
      <c r="C71" s="18">
        <v>12</v>
      </c>
      <c r="D71" s="17">
        <f>$G$54*'Forecast inputs Tab10.1.5.1'!T16</f>
        <v>0.20544350768196967</v>
      </c>
      <c r="E71" s="17">
        <f>$G$55*'Forecast inputs Tab10.1.5.1'!U16</f>
        <v>4.6856016129938104E-5</v>
      </c>
      <c r="F71" s="17">
        <f>$F$56*'Forecast inputs Tab10.1.5.1'!Y16</f>
        <v>7.8262125876870411E-2</v>
      </c>
      <c r="G71" s="28">
        <f t="shared" si="14"/>
        <v>7.0606711092696344</v>
      </c>
      <c r="H71" s="28">
        <f>G71*'Forecast inputs Tab10.1.5.1'!V16</f>
        <v>19.158788292988529</v>
      </c>
      <c r="I71" s="28">
        <f t="shared" si="15"/>
        <v>1.6103449708241185E-3</v>
      </c>
      <c r="J71" s="28">
        <f>I71*'Forecast inputs Tab10.1.5.1'!W16</f>
        <v>4.3853260228122175E-3</v>
      </c>
      <c r="K71" s="28">
        <f t="shared" si="16"/>
        <v>19.163173619011342</v>
      </c>
      <c r="L71" s="28">
        <f t="shared" si="13"/>
        <v>2.6897084135861387</v>
      </c>
      <c r="M71" s="28">
        <f>L71*'Forecast inputs Tab10.1.5.1'!Z16</f>
        <v>7.3659816672787271</v>
      </c>
      <c r="N71" s="19">
        <f t="shared" si="17"/>
        <v>44.15016605813387</v>
      </c>
      <c r="O71" s="19">
        <f>N71*'Forecast inputs Tab10.1.5.1'!R16</f>
        <v>114.1436318183964</v>
      </c>
      <c r="P71" s="19">
        <f>N71*'Forecast inputs Tab10.1.5.1'!S16</f>
        <v>44.010134201063572</v>
      </c>
      <c r="Q71" s="19">
        <f>P71*'Forecast inputs Tab10.1.5.1'!R16</f>
        <v>113.7816004567197</v>
      </c>
    </row>
    <row r="72" spans="1:17" ht="12" customHeight="1" x14ac:dyDescent="0.35">
      <c r="A72" s="10">
        <f>D72+F72+E72+'Forecast inputs Tab10.1.5.1'!AA17</f>
        <v>0.5198080346037568</v>
      </c>
      <c r="C72" s="18">
        <v>13</v>
      </c>
      <c r="D72" s="17">
        <f>$G$54*'Forecast inputs Tab10.1.5.1'!T17</f>
        <v>0.20163001194013294</v>
      </c>
      <c r="E72" s="17">
        <f>$G$55*'Forecast inputs Tab10.1.5.1'!U17</f>
        <v>2.0386291797189653E-5</v>
      </c>
      <c r="F72" s="17">
        <f>$F$56*'Forecast inputs Tab10.1.5.1'!Y17</f>
        <v>7.8157636371826766E-2</v>
      </c>
      <c r="G72" s="28">
        <f t="shared" si="14"/>
        <v>22.327785183144535</v>
      </c>
      <c r="H72" s="28">
        <f>G72*'Forecast inputs Tab10.1.5.1'!V17</f>
        <v>67.142407734564614</v>
      </c>
      <c r="I72" s="28">
        <f t="shared" si="15"/>
        <v>2.2575049197720741E-3</v>
      </c>
      <c r="J72" s="28">
        <f>I72*'Forecast inputs Tab10.1.5.1'!W17</f>
        <v>6.8150204932174337E-3</v>
      </c>
      <c r="K72" s="28">
        <f t="shared" si="16"/>
        <v>67.149222755057835</v>
      </c>
      <c r="L72" s="28">
        <f t="shared" si="13"/>
        <v>8.6548966522434938</v>
      </c>
      <c r="M72" s="28">
        <f>L72*'Forecast inputs Tab10.1.5.1'!Z17</f>
        <v>26.292883637783557</v>
      </c>
      <c r="N72" s="19">
        <f t="shared" si="17"/>
        <v>141.99951894027487</v>
      </c>
      <c r="O72" s="19">
        <f>N72*'Forecast inputs Tab10.1.5.1'!R17</f>
        <v>410.20679031947668</v>
      </c>
      <c r="P72" s="19">
        <f>N72*'Forecast inputs Tab10.1.5.1'!S17</f>
        <v>141.76996339852516</v>
      </c>
      <c r="Q72" s="19">
        <f>P72*'Forecast inputs Tab10.1.5.1'!R17</f>
        <v>409.54365256602551</v>
      </c>
    </row>
    <row r="73" spans="1:17" ht="12" customHeight="1" x14ac:dyDescent="0.35">
      <c r="A73" s="10">
        <f>D73+F73+E73+'Forecast inputs Tab10.1.5.1'!AA18</f>
        <v>0.51602242927899755</v>
      </c>
      <c r="C73" s="18">
        <v>14</v>
      </c>
      <c r="D73" s="17">
        <f>$G$54*'Forecast inputs Tab10.1.5.1'!T18</f>
        <v>0.19797152727898262</v>
      </c>
      <c r="E73" s="17">
        <f>$G$55*'Forecast inputs Tab10.1.5.1'!U18</f>
        <v>9.8352640921120263E-6</v>
      </c>
      <c r="F73" s="17">
        <f>$F$56*'Forecast inputs Tab10.1.5.1'!Y18</f>
        <v>7.8041066735922829E-2</v>
      </c>
      <c r="G73" s="28">
        <f t="shared" si="14"/>
        <v>15.800048232731934</v>
      </c>
      <c r="H73" s="28">
        <f>G73*'Forecast inputs Tab10.1.5.1'!V18</f>
        <v>52.006814919926022</v>
      </c>
      <c r="I73" s="28">
        <f t="shared" si="15"/>
        <v>7.8494947820470767E-4</v>
      </c>
      <c r="J73" s="28">
        <f>I73*'Forecast inputs Tab10.1.5.1'!W18</f>
        <v>2.5940056806757561E-3</v>
      </c>
      <c r="K73" s="28">
        <f t="shared" si="16"/>
        <v>52.009408925606699</v>
      </c>
      <c r="L73" s="28">
        <f t="shared" si="13"/>
        <v>6.228434136509982</v>
      </c>
      <c r="M73" s="28">
        <f>L73*'Forecast inputs Tab10.1.5.1'!Z18</f>
        <v>20.730408758252999</v>
      </c>
      <c r="N73" s="19">
        <f t="shared" si="17"/>
        <v>102.1646593707825</v>
      </c>
      <c r="O73" s="19">
        <f>N73*'Forecast inputs Tab10.1.5.1'!R18</f>
        <v>325.31373001503937</v>
      </c>
      <c r="P73" s="19">
        <f>N73*'Forecast inputs Tab10.1.5.1'!S18</f>
        <v>102.07450115482567</v>
      </c>
      <c r="Q73" s="19">
        <f>P73*'Forecast inputs Tab10.1.5.1'!R18</f>
        <v>325.02664732220745</v>
      </c>
    </row>
    <row r="74" spans="1:17" ht="12" customHeight="1" x14ac:dyDescent="0.35">
      <c r="A74" s="10">
        <f>D74+F74+E74+'Forecast inputs Tab10.1.5.1'!AA19</f>
        <v>0.51247815248782713</v>
      </c>
      <c r="C74" s="18">
        <v>15</v>
      </c>
      <c r="D74" s="17">
        <f>$G$54*'Forecast inputs Tab10.1.5.1'!T19</f>
        <v>0.19454743542429878</v>
      </c>
      <c r="E74" s="17">
        <f>$G$55*'Forecast inputs Tab10.1.5.1'!U19</f>
        <v>5.1571039324541829E-6</v>
      </c>
      <c r="F74" s="17">
        <f>$F$56*'Forecast inputs Tab10.1.5.1'!Y19</f>
        <v>7.7925559959595936E-2</v>
      </c>
      <c r="G74" s="28">
        <f t="shared" si="14"/>
        <v>18.158086381574005</v>
      </c>
      <c r="H74" s="28">
        <f>G74*'Forecast inputs Tab10.1.5.1'!V19</f>
        <v>64.732758407508456</v>
      </c>
      <c r="I74" s="28">
        <f t="shared" si="15"/>
        <v>4.8133833519844029E-4</v>
      </c>
      <c r="J74" s="28">
        <f>I74*'Forecast inputs Tab10.1.5.1'!W19</f>
        <v>1.7231623597103044E-3</v>
      </c>
      <c r="K74" s="28">
        <f t="shared" si="16"/>
        <v>64.734481569868166</v>
      </c>
      <c r="L74" s="28">
        <f t="shared" si="13"/>
        <v>7.2731827381474607</v>
      </c>
      <c r="M74" s="28">
        <f>L74*'Forecast inputs Tab10.1.5.1'!Z19</f>
        <v>26.240625073652698</v>
      </c>
      <c r="N74" s="19">
        <f t="shared" si="17"/>
        <v>119.28494224751522</v>
      </c>
      <c r="O74" s="19">
        <f>N74*'Forecast inputs Tab10.1.5.1'!R19</f>
        <v>413.85672142890911</v>
      </c>
      <c r="P74" s="19">
        <f>N74*'Forecast inputs Tab10.1.5.1'!S19</f>
        <v>119.22374368254277</v>
      </c>
      <c r="Q74" s="19">
        <f>P74*'Forecast inputs Tab10.1.5.1'!R19</f>
        <v>413.64439423170847</v>
      </c>
    </row>
    <row r="75" spans="1:17" ht="12" customHeight="1" x14ac:dyDescent="0.35">
      <c r="A75" s="10">
        <f>D75+F75+E75+'Forecast inputs Tab10.1.5.1'!AA20</f>
        <v>0.5092102355107353</v>
      </c>
      <c r="C75" s="23" t="s">
        <v>1435</v>
      </c>
      <c r="D75" s="17">
        <f>$G$54*'Forecast inputs Tab10.1.5.1'!T20</f>
        <v>0.19139232443514639</v>
      </c>
      <c r="E75" s="17">
        <f>$G$55*'Forecast inputs Tab10.1.5.1'!U20</f>
        <v>2.9535242296539881E-6</v>
      </c>
      <c r="F75" s="17">
        <f>$F$56*'Forecast inputs Tab10.1.5.1'!Y20</f>
        <v>7.7814957551359254E-2</v>
      </c>
      <c r="G75" s="28">
        <f t="shared" si="14"/>
        <v>28.877260499000158</v>
      </c>
      <c r="H75" s="28">
        <f>G75*'Forecast inputs Tab10.1.5.1'!V20</f>
        <v>119.50623092165384</v>
      </c>
      <c r="I75" s="28">
        <f t="shared" si="15"/>
        <v>4.4562752880263773E-4</v>
      </c>
      <c r="J75" s="28">
        <f>I75*'Forecast inputs Tab10.1.5.1'!W20</f>
        <v>2.1700976292368364E-3</v>
      </c>
      <c r="K75" s="28">
        <f t="shared" si="16"/>
        <v>119.50840101928307</v>
      </c>
      <c r="L75" s="30">
        <f t="shared" si="13"/>
        <v>11.740715342483174</v>
      </c>
      <c r="M75" s="28">
        <f>L75*'Forecast inputs Tab10.1.5.1'!Z20</f>
        <v>45.496446023656553</v>
      </c>
      <c r="N75" s="19">
        <f>N49*EXP(-A49)+N50*EXP(-A50)</f>
        <v>192.54093119267617</v>
      </c>
      <c r="O75" s="19">
        <f>N75*'Forecast inputs Tab10.1.5.1'!R20</f>
        <v>793.50060402094778</v>
      </c>
      <c r="P75" s="19">
        <f>N75*'Forecast inputs Tab10.1.5.1'!S20</f>
        <v>192.48023216039286</v>
      </c>
      <c r="Q75" s="19">
        <f>P75*'Forecast inputs Tab10.1.5.1'!R20</f>
        <v>793.2504508795771</v>
      </c>
    </row>
    <row r="76" spans="1:17" ht="12" customHeight="1" x14ac:dyDescent="0.35">
      <c r="A76" t="s">
        <v>1445</v>
      </c>
      <c r="C76" s="31" t="s">
        <v>1444</v>
      </c>
      <c r="D76" s="133">
        <f>AVERAGE(D63:D73)</f>
        <v>0.17517305633487346</v>
      </c>
      <c r="E76" s="133">
        <f>AVERAGE(E63:E73)</f>
        <v>9.4867319796920497E-3</v>
      </c>
      <c r="F76" s="133">
        <f>AVERAGE(F63:F74)</f>
        <v>6.8097839510014066E-2</v>
      </c>
      <c r="G76" s="32">
        <f>SUM(G59:G75)</f>
        <v>1430.231480848413</v>
      </c>
      <c r="H76" s="32">
        <f t="shared" ref="H76" si="18">SUM(H59:H75)</f>
        <v>2045.0301074533552</v>
      </c>
      <c r="I76" s="32">
        <f>SUM(I59:I75)</f>
        <v>243.96030711937368</v>
      </c>
      <c r="J76" s="32">
        <f t="shared" ref="J76:Q76" si="19">SUM(J59:J75)</f>
        <v>170.09732894390126</v>
      </c>
      <c r="K76" s="32">
        <f t="shared" si="19"/>
        <v>2215.1274363972566</v>
      </c>
      <c r="L76" s="32">
        <f t="shared" si="19"/>
        <v>628.66617478842647</v>
      </c>
      <c r="M76" s="32">
        <f t="shared" si="19"/>
        <v>795.48134258149184</v>
      </c>
      <c r="N76" s="32">
        <f t="shared" si="19"/>
        <v>39532.106253727929</v>
      </c>
      <c r="O76" s="32">
        <f t="shared" si="19"/>
        <v>14900.933023066927</v>
      </c>
      <c r="P76" s="32">
        <f t="shared" si="19"/>
        <v>7259.199626940951</v>
      </c>
      <c r="Q76" s="32">
        <f t="shared" si="19"/>
        <v>9957.3567963005116</v>
      </c>
    </row>
    <row r="78" spans="1:17" x14ac:dyDescent="0.35">
      <c r="C78" s="15" t="s">
        <v>1437</v>
      </c>
      <c r="D78" s="15" t="s">
        <v>1691</v>
      </c>
      <c r="G78" s="15">
        <f>G53+1</f>
        <v>2023</v>
      </c>
    </row>
    <row r="79" spans="1:17" x14ac:dyDescent="0.35">
      <c r="D79" s="24" t="s">
        <v>1599</v>
      </c>
      <c r="E79" s="24"/>
      <c r="F79" s="24"/>
      <c r="G79" s="18">
        <f>G54</f>
        <v>2.31</v>
      </c>
      <c r="H79" s="24" t="s">
        <v>1598</v>
      </c>
      <c r="I79" s="25">
        <f>AVERAGE(D88:D99)</f>
        <v>0.17678758792565888</v>
      </c>
      <c r="J79" s="15" t="s">
        <v>1516</v>
      </c>
      <c r="K79" s="25">
        <f>I79+I81+I80</f>
        <v>0.25358202817571834</v>
      </c>
    </row>
    <row r="80" spans="1:17" x14ac:dyDescent="0.35">
      <c r="D80" s="24" t="s">
        <v>1600</v>
      </c>
      <c r="E80" s="24"/>
      <c r="F80" s="24"/>
      <c r="G80" s="18">
        <f>G55</f>
        <v>2.31</v>
      </c>
      <c r="H80" s="24" t="s">
        <v>1598</v>
      </c>
      <c r="I80" s="25">
        <f>AVERAGE(E88:E99)</f>
        <v>8.6966007400454161E-3</v>
      </c>
      <c r="K80" s="25"/>
    </row>
    <row r="81" spans="1:17" x14ac:dyDescent="0.35">
      <c r="D81" s="24" t="s">
        <v>1438</v>
      </c>
      <c r="E81" s="24"/>
      <c r="F81" s="134">
        <f>F56</f>
        <v>3.2985622731757105</v>
      </c>
      <c r="G81" s="18">
        <f>I81/$I$5</f>
        <v>2.3099999999999996</v>
      </c>
      <c r="H81" s="24" t="s">
        <v>1598</v>
      </c>
      <c r="I81" s="25">
        <f>AVERAGE(F88:F99)</f>
        <v>6.8097839510014066E-2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0.24060380473321064</v>
      </c>
      <c r="C85" s="18">
        <v>1</v>
      </c>
      <c r="D85" s="17">
        <f>$G$79*'Forecast inputs Tab10.1.5.1'!T5</f>
        <v>2.2570009320675094E-5</v>
      </c>
      <c r="E85" s="17">
        <f>$G$80*'Forecast inputs Tab10.1.5.1'!U5</f>
        <v>3.870051300747456E-5</v>
      </c>
      <c r="F85" s="17">
        <f>$F$81*'Forecast inputs Tab10.1.5.1'!Y5</f>
        <v>5.4253421088249658E-4</v>
      </c>
      <c r="G85" s="28">
        <f t="shared" ref="G85:G99" si="21">N85*(D85/A85)*(1-EXP(-A85))</f>
        <v>0.14491494913967298</v>
      </c>
      <c r="H85" s="28">
        <f>G85*'Forecast inputs Tab10.1.5.1'!V5</f>
        <v>1.7207931575768297E-2</v>
      </c>
      <c r="I85" s="28">
        <f t="shared" ref="I85:I100" si="22">N85*(E85/A85)*(1-EXP(-A85))</f>
        <v>0.24848385281879359</v>
      </c>
      <c r="J85" s="28">
        <f>I85*'Forecast inputs Tab10.1.5.1'!W5</f>
        <v>2.9506833372116157E-2</v>
      </c>
      <c r="K85" s="28">
        <f t="shared" ref="K85:K100" si="23">H85+J85</f>
        <v>4.6714764947884457E-2</v>
      </c>
      <c r="L85" s="28">
        <f t="shared" si="20"/>
        <v>3.4834419631607831</v>
      </c>
      <c r="M85" s="28">
        <f>L85*'Forecast inputs Tab10.1.5.1'!Z5</f>
        <v>0.27885754106753596</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0.24538759920241096</v>
      </c>
      <c r="C86" s="18">
        <v>2</v>
      </c>
      <c r="D86" s="17">
        <f>$G$79*'Forecast inputs Tab10.1.5.1'!T6</f>
        <v>7.5379242814372868E-4</v>
      </c>
      <c r="E86" s="17">
        <f>$G$80*'Forecast inputs Tab10.1.5.1'!U6</f>
        <v>1.2811997725333168E-3</v>
      </c>
      <c r="F86" s="17">
        <f>$F$81*'Forecast inputs Tab10.1.5.1'!Y6</f>
        <v>3.3526070017339364E-3</v>
      </c>
      <c r="G86" s="28">
        <f t="shared" si="21"/>
        <v>3.7961516834572442</v>
      </c>
      <c r="H86" s="28">
        <f>G86*'Forecast inputs Tab10.1.5.1'!V6</f>
        <v>0.90378431845155505</v>
      </c>
      <c r="I86" s="28">
        <f t="shared" si="22"/>
        <v>6.4522121631341465</v>
      </c>
      <c r="J86" s="28">
        <f>I86*'Forecast inputs Tab10.1.5.1'!W6</f>
        <v>1.5372477653734642</v>
      </c>
      <c r="K86" s="28">
        <f t="shared" si="23"/>
        <v>2.4410320838250192</v>
      </c>
      <c r="L86" s="28">
        <f t="shared" si="20"/>
        <v>16.883964654492544</v>
      </c>
      <c r="M86" s="28">
        <f>L86*'Forecast inputs Tab10.1.5.1'!Z6</f>
        <v>3.2538945521784579</v>
      </c>
      <c r="N86" s="19">
        <f t="shared" ref="N86:N99" si="24">N60*EXP(-A60)</f>
        <v>5679.2102228403064</v>
      </c>
      <c r="O86" s="19">
        <f>N86*'Forecast inputs Tab10.1.5.1'!R6</f>
        <v>549.31365790991674</v>
      </c>
      <c r="P86" s="19">
        <f>N86*'Forecast inputs Tab10.1.5.1'!S6</f>
        <v>0</v>
      </c>
      <c r="Q86" s="19">
        <f>P86*'Forecast inputs Tab10.1.5.1'!R6</f>
        <v>0</v>
      </c>
    </row>
    <row r="87" spans="1:17" x14ac:dyDescent="0.35">
      <c r="A87" s="10">
        <f>D87+F87+E87+'Forecast inputs Tab10.1.5.1'!AA7</f>
        <v>0.26741015420895042</v>
      </c>
      <c r="C87" s="18">
        <v>3</v>
      </c>
      <c r="D87" s="17">
        <f>$G$79*'Forecast inputs Tab10.1.5.1'!T7</f>
        <v>6.3383164068309553E-3</v>
      </c>
      <c r="E87" s="17">
        <f>$G$80*'Forecast inputs Tab10.1.5.1'!U7</f>
        <v>9.9941242091358354E-3</v>
      </c>
      <c r="F87" s="17">
        <f>$F$81*'Forecast inputs Tab10.1.5.1'!Y7</f>
        <v>1.1077713592983667E-2</v>
      </c>
      <c r="G87" s="28">
        <f t="shared" si="21"/>
        <v>24.712530387941992</v>
      </c>
      <c r="H87" s="28">
        <f>G87*'Forecast inputs Tab10.1.5.1'!V7</f>
        <v>9.521504559226976</v>
      </c>
      <c r="I87" s="28">
        <f t="shared" si="22"/>
        <v>38.966198966173366</v>
      </c>
      <c r="J87" s="28">
        <f>I87*'Forecast inputs Tab10.1.5.1'!W7</f>
        <v>15.072597807757123</v>
      </c>
      <c r="K87" s="28">
        <f t="shared" si="23"/>
        <v>24.594102366984099</v>
      </c>
      <c r="L87" s="28">
        <f t="shared" si="20"/>
        <v>43.19101733395496</v>
      </c>
      <c r="M87" s="28">
        <f>L87*'Forecast inputs Tab10.1.5.1'!Z7</f>
        <v>14.871315133340701</v>
      </c>
      <c r="N87" s="19">
        <f t="shared" si="24"/>
        <v>4443.4210147877347</v>
      </c>
      <c r="O87" s="19">
        <f>N87*'Forecast inputs Tab10.1.5.1'!R7</f>
        <v>933.69605783734676</v>
      </c>
      <c r="P87" s="19">
        <f>N87*'Forecast inputs Tab10.1.5.1'!S7</f>
        <v>0</v>
      </c>
      <c r="Q87" s="19">
        <f>P87*'Forecast inputs Tab10.1.5.1'!R7</f>
        <v>0</v>
      </c>
    </row>
    <row r="88" spans="1:17" x14ac:dyDescent="0.35">
      <c r="A88" s="10">
        <f>D88+F88+E88+'Forecast inputs Tab10.1.5.1'!AA8</f>
        <v>0.32259366586162241</v>
      </c>
      <c r="C88" s="18">
        <v>4</v>
      </c>
      <c r="D88" s="17">
        <f>$G$79*'Forecast inputs Tab10.1.5.1'!T8</f>
        <v>2.7750064942644422E-2</v>
      </c>
      <c r="E88" s="17">
        <f>$G$80*'Forecast inputs Tab10.1.5.1'!U8</f>
        <v>2.9773851670410214E-2</v>
      </c>
      <c r="F88" s="17">
        <f>$F$81*'Forecast inputs Tab10.1.5.1'!Y8</f>
        <v>2.5069749248567752E-2</v>
      </c>
      <c r="G88" s="28">
        <f t="shared" si="21"/>
        <v>80.691307584785363</v>
      </c>
      <c r="H88" s="28">
        <f>G88*'Forecast inputs Tab10.1.5.1'!V8</f>
        <v>46.189274672134779</v>
      </c>
      <c r="I88" s="28">
        <f t="shared" si="22"/>
        <v>86.576050473628285</v>
      </c>
      <c r="J88" s="28">
        <f>I88*'Forecast inputs Tab10.1.5.1'!W8</f>
        <v>48.672285785360373</v>
      </c>
      <c r="K88" s="28">
        <f t="shared" si="23"/>
        <v>94.861560457495159</v>
      </c>
      <c r="L88" s="28">
        <f t="shared" si="20"/>
        <v>72.897517604758818</v>
      </c>
      <c r="M88" s="28">
        <f>L88*'Forecast inputs Tab10.1.5.1'!Z8</f>
        <v>38.952351146997252</v>
      </c>
      <c r="N88" s="19">
        <f t="shared" si="24"/>
        <v>3401.9784247536068</v>
      </c>
      <c r="O88" s="19">
        <f>N88*'Forecast inputs Tab10.1.5.1'!R8</f>
        <v>1258.2455342440946</v>
      </c>
      <c r="P88" s="19">
        <f>N88*'Forecast inputs Tab10.1.5.1'!S8</f>
        <v>321.88536266331994</v>
      </c>
      <c r="Q88" s="19">
        <f>P88*'Forecast inputs Tab10.1.5.1'!R8</f>
        <v>119.05155457856752</v>
      </c>
    </row>
    <row r="89" spans="1:17" x14ac:dyDescent="0.35">
      <c r="A89" s="10">
        <f>D89+F89+E89+'Forecast inputs Tab10.1.5.1'!AA9</f>
        <v>0.40436638173300365</v>
      </c>
      <c r="C89" s="18">
        <v>5</v>
      </c>
      <c r="D89" s="17">
        <f>$G$79*'Forecast inputs Tab10.1.5.1'!T9</f>
        <v>8.4557870680218639E-2</v>
      </c>
      <c r="E89" s="17">
        <f>$G$80*'Forecast inputs Tab10.1.5.1'!U9</f>
        <v>3.7289929796833987E-2</v>
      </c>
      <c r="F89" s="17">
        <f>$F$81*'Forecast inputs Tab10.1.5.1'!Y9</f>
        <v>4.251858125595101E-2</v>
      </c>
      <c r="G89" s="28">
        <f t="shared" si="21"/>
        <v>171.90104017515358</v>
      </c>
      <c r="H89" s="28">
        <f>G89*'Forecast inputs Tab10.1.5.1'!V9</f>
        <v>135.95964785812581</v>
      </c>
      <c r="I89" s="28">
        <f t="shared" si="22"/>
        <v>75.808173367754918</v>
      </c>
      <c r="J89" s="28">
        <f>I89*'Forecast inputs Tab10.1.5.1'!W9</f>
        <v>57.111271461597397</v>
      </c>
      <c r="K89" s="28">
        <f t="shared" si="23"/>
        <v>193.0709193197232</v>
      </c>
      <c r="L89" s="28">
        <f t="shared" si="20"/>
        <v>86.437705749603523</v>
      </c>
      <c r="M89" s="28">
        <f>L89*'Forecast inputs Tab10.1.5.1'!Z9</f>
        <v>65.237388973515522</v>
      </c>
      <c r="N89" s="19">
        <f t="shared" si="24"/>
        <v>2471.5914292148946</v>
      </c>
      <c r="O89" s="19">
        <f>N89*'Forecast inputs Tab10.1.5.1'!R9</f>
        <v>1412.3464335791257</v>
      </c>
      <c r="P89" s="19">
        <f>N89*'Forecast inputs Tab10.1.5.1'!S9</f>
        <v>741.39265368709675</v>
      </c>
      <c r="Q89" s="19">
        <f>P89*'Forecast inputs Tab10.1.5.1'!R9</f>
        <v>423.6554868817251</v>
      </c>
    </row>
    <row r="90" spans="1:17" x14ac:dyDescent="0.35">
      <c r="A90" s="10">
        <f>D90+F90+E90+'Forecast inputs Tab10.1.5.1'!AA10</f>
        <v>0.47965258304659447</v>
      </c>
      <c r="C90" s="18">
        <v>6</v>
      </c>
      <c r="D90" s="17">
        <f>$G$79*'Forecast inputs Tab10.1.5.1'!T10</f>
        <v>0.15801105647008931</v>
      </c>
      <c r="E90" s="17">
        <f>$G$80*'Forecast inputs Tab10.1.5.1'!U10</f>
        <v>2.3213227145011117E-2</v>
      </c>
      <c r="F90" s="17">
        <f>$F$81*'Forecast inputs Tab10.1.5.1'!Y10</f>
        <v>5.8428299431494052E-2</v>
      </c>
      <c r="G90" s="28">
        <f t="shared" si="21"/>
        <v>102.29027003564227</v>
      </c>
      <c r="H90" s="28">
        <f>G90*'Forecast inputs Tab10.1.5.1'!V10</f>
        <v>102.64953969361892</v>
      </c>
      <c r="I90" s="28">
        <f t="shared" si="22"/>
        <v>15.027348883724263</v>
      </c>
      <c r="J90" s="28">
        <f>I90*'Forecast inputs Tab10.1.5.1'!W10</f>
        <v>14.553699376422044</v>
      </c>
      <c r="K90" s="28">
        <f t="shared" si="23"/>
        <v>117.20323907004096</v>
      </c>
      <c r="L90" s="28">
        <f t="shared" si="20"/>
        <v>37.824229899394659</v>
      </c>
      <c r="M90" s="28">
        <f>L90*'Forecast inputs Tab10.1.5.1'!Z10</f>
        <v>37.714955699215309</v>
      </c>
      <c r="N90" s="19">
        <f t="shared" si="24"/>
        <v>814.97979551278422</v>
      </c>
      <c r="O90" s="19">
        <f>N90*'Forecast inputs Tab10.1.5.1'!R10</f>
        <v>658.78158288459952</v>
      </c>
      <c r="P90" s="19">
        <f>N90*'Forecast inputs Tab10.1.5.1'!S10</f>
        <v>472.60582974931452</v>
      </c>
      <c r="Q90" s="19">
        <f>P90*'Forecast inputs Tab10.1.5.1'!R10</f>
        <v>382.02666902539062</v>
      </c>
    </row>
    <row r="91" spans="1:17" x14ac:dyDescent="0.35">
      <c r="A91" s="10">
        <f>D91+F91+E91+'Forecast inputs Tab10.1.5.1'!AA11</f>
        <v>0.51951911000976758</v>
      </c>
      <c r="C91" s="18">
        <v>7</v>
      </c>
      <c r="D91" s="17">
        <f>$G$79*'Forecast inputs Tab10.1.5.1'!T11</f>
        <v>0.2006179935877849</v>
      </c>
      <c r="E91" s="17">
        <f>$G$80*'Forecast inputs Tab10.1.5.1'!U11</f>
        <v>9.4128122269545016E-3</v>
      </c>
      <c r="F91" s="17">
        <f>$F$81*'Forecast inputs Tab10.1.5.1'!Y11</f>
        <v>6.9488304195028217E-2</v>
      </c>
      <c r="G91" s="28">
        <f t="shared" si="21"/>
        <v>332.88833705816114</v>
      </c>
      <c r="H91" s="28">
        <f>G91*'Forecast inputs Tab10.1.5.1'!V11</f>
        <v>412.71876483573806</v>
      </c>
      <c r="I91" s="28">
        <f t="shared" si="22"/>
        <v>15.618815407504883</v>
      </c>
      <c r="J91" s="28">
        <f>I91*'Forecast inputs Tab10.1.5.1'!W11</f>
        <v>19.085468769714211</v>
      </c>
      <c r="K91" s="28">
        <f t="shared" si="23"/>
        <v>431.80423360545228</v>
      </c>
      <c r="L91" s="28">
        <f t="shared" si="20"/>
        <v>115.30294773062184</v>
      </c>
      <c r="M91" s="28">
        <f>L91*'Forecast inputs Tab10.1.5.1'!Z11</f>
        <v>144.81243114331988</v>
      </c>
      <c r="N91" s="19">
        <f t="shared" si="24"/>
        <v>2127.4911943167235</v>
      </c>
      <c r="O91" s="19">
        <f>N91*'Forecast inputs Tab10.1.5.1'!R11</f>
        <v>2283.4362988601392</v>
      </c>
      <c r="P91" s="19">
        <f>N91*'Forecast inputs Tab10.1.5.1'!S11</f>
        <v>1696.4765033954423</v>
      </c>
      <c r="Q91" s="19">
        <f>P91*'Forecast inputs Tab10.1.5.1'!R11</f>
        <v>1820.828231094328</v>
      </c>
    </row>
    <row r="92" spans="1:17" x14ac:dyDescent="0.35">
      <c r="A92" s="10">
        <f>D92+F92+E92+'Forecast inputs Tab10.1.5.1'!AA12</f>
        <v>0.53220251227583415</v>
      </c>
      <c r="C92" s="18">
        <v>8</v>
      </c>
      <c r="D92" s="17">
        <f>$G$79*'Forecast inputs Tab10.1.5.1'!T12</f>
        <v>0.21381412478262818</v>
      </c>
      <c r="E92" s="17">
        <f>$G$80*'Forecast inputs Tab10.1.5.1'!U12</f>
        <v>3.1373149076802907E-3</v>
      </c>
      <c r="F92" s="17">
        <f>$F$81*'Forecast inputs Tab10.1.5.1'!Y12</f>
        <v>7.52510725855257E-2</v>
      </c>
      <c r="G92" s="28">
        <f t="shared" si="21"/>
        <v>59.204073836134668</v>
      </c>
      <c r="H92" s="28">
        <f>G92*'Forecast inputs Tab10.1.5.1'!V12</f>
        <v>89.497755052143546</v>
      </c>
      <c r="I92" s="28">
        <f t="shared" si="22"/>
        <v>0.86870698383627554</v>
      </c>
      <c r="J92" s="28">
        <f>I92*'Forecast inputs Tab10.1.5.1'!W12</f>
        <v>1.3085936883745188</v>
      </c>
      <c r="K92" s="28">
        <f t="shared" si="23"/>
        <v>90.806348740518061</v>
      </c>
      <c r="L92" s="28">
        <f t="shared" si="20"/>
        <v>20.836649880502954</v>
      </c>
      <c r="M92" s="28">
        <f>L92*'Forecast inputs Tab10.1.5.1'!Z12</f>
        <v>31.904453197529705</v>
      </c>
      <c r="N92" s="19">
        <f t="shared" si="24"/>
        <v>357.08216608921083</v>
      </c>
      <c r="O92" s="19">
        <f>N92*'Forecast inputs Tab10.1.5.1'!R12</f>
        <v>485.28180535855927</v>
      </c>
      <c r="P92" s="19">
        <f>N92*'Forecast inputs Tab10.1.5.1'!S12</f>
        <v>326.24585535630791</v>
      </c>
      <c r="Q92" s="19">
        <f>P92*'Forecast inputs Tab10.1.5.1'!R12</f>
        <v>443.37464234632955</v>
      </c>
    </row>
    <row r="93" spans="1:17" x14ac:dyDescent="0.35">
      <c r="A93" s="10">
        <f>D93+F93+E93+'Forecast inputs Tab10.1.5.1'!AA13</f>
        <v>0.53362390892185463</v>
      </c>
      <c r="C93" s="18">
        <v>9</v>
      </c>
      <c r="D93" s="17">
        <f>$G$79*'Forecast inputs Tab10.1.5.1'!T13</f>
        <v>0.21510694008545714</v>
      </c>
      <c r="E93" s="17">
        <f>$G$80*'Forecast inputs Tab10.1.5.1'!U13</f>
        <v>9.9986950836581626E-4</v>
      </c>
      <c r="F93" s="17">
        <f>$F$81*'Forecast inputs Tab10.1.5.1'!Y13</f>
        <v>7.7517099328031608E-2</v>
      </c>
      <c r="G93" s="28">
        <f t="shared" si="21"/>
        <v>213.08380474886485</v>
      </c>
      <c r="H93" s="28">
        <f>G93*'Forecast inputs Tab10.1.5.1'!V13</f>
        <v>384.79399989515917</v>
      </c>
      <c r="I93" s="28">
        <f t="shared" si="22"/>
        <v>0.99046548200779916</v>
      </c>
      <c r="J93" s="28">
        <f>I93*'Forecast inputs Tab10.1.5.1'!W13</f>
        <v>1.7896005525809293</v>
      </c>
      <c r="K93" s="28">
        <f t="shared" si="23"/>
        <v>386.58360044774008</v>
      </c>
      <c r="L93" s="28">
        <f t="shared" si="20"/>
        <v>76.788031345481286</v>
      </c>
      <c r="M93" s="28">
        <f>L93*'Forecast inputs Tab10.1.5.1'!Z13</f>
        <v>139.97306293811059</v>
      </c>
      <c r="N93" s="19">
        <f t="shared" si="24"/>
        <v>1278.2928160260763</v>
      </c>
      <c r="O93" s="19">
        <f>N93*'Forecast inputs Tab10.1.5.1'!R13</f>
        <v>2120.3426427269337</v>
      </c>
      <c r="P93" s="19">
        <f>N93*'Forecast inputs Tab10.1.5.1'!S13</f>
        <v>1232.8401442294498</v>
      </c>
      <c r="Q93" s="19">
        <f>P93*'Forecast inputs Tab10.1.5.1'!R13</f>
        <v>2044.9489324377153</v>
      </c>
    </row>
    <row r="94" spans="1:17" x14ac:dyDescent="0.35">
      <c r="A94" s="10">
        <f>D94+F94+E94+'Forecast inputs Tab10.1.5.1'!AA14</f>
        <v>0.53127303639945556</v>
      </c>
      <c r="C94" s="18">
        <v>10</v>
      </c>
      <c r="D94" s="17">
        <f>$G$79*'Forecast inputs Tab10.1.5.1'!T14</f>
        <v>0.21274408865048183</v>
      </c>
      <c r="E94" s="17">
        <f>$G$80*'Forecast inputs Tab10.1.5.1'!U14</f>
        <v>3.3119792873484904E-4</v>
      </c>
      <c r="F94" s="17">
        <f>$F$81*'Forecast inputs Tab10.1.5.1'!Y14</f>
        <v>7.8197749820238777E-2</v>
      </c>
      <c r="G94" s="28">
        <f t="shared" si="21"/>
        <v>102.48730652387631</v>
      </c>
      <c r="H94" s="28">
        <f>G94*'Forecast inputs Tab10.1.5.1'!V14</f>
        <v>216.13030295836444</v>
      </c>
      <c r="I94" s="28">
        <f t="shared" si="22"/>
        <v>0.15955124232893481</v>
      </c>
      <c r="J94" s="28">
        <f>I94*'Forecast inputs Tab10.1.5.1'!W14</f>
        <v>0.33720648833718381</v>
      </c>
      <c r="K94" s="28">
        <f t="shared" si="23"/>
        <v>216.46750944670163</v>
      </c>
      <c r="L94" s="28">
        <f t="shared" si="20"/>
        <v>37.670972698427803</v>
      </c>
      <c r="M94" s="28">
        <f>L94*'Forecast inputs Tab10.1.5.1'!Z14</f>
        <v>80.086227698495605</v>
      </c>
      <c r="N94" s="19">
        <f t="shared" si="24"/>
        <v>620.98557071455207</v>
      </c>
      <c r="O94" s="19">
        <f>N94*'Forecast inputs Tab10.1.5.1'!R14</f>
        <v>1221.0811868302667</v>
      </c>
      <c r="P94" s="19">
        <f>N94*'Forecast inputs Tab10.1.5.1'!S14</f>
        <v>611.67880859115769</v>
      </c>
      <c r="Q94" s="19">
        <f>P94*'Forecast inputs Tab10.1.5.1'!R14</f>
        <v>1202.780742061309</v>
      </c>
    </row>
    <row r="95" spans="1:17" x14ac:dyDescent="0.35">
      <c r="A95" s="10">
        <f>D95+F95+E95+'Forecast inputs Tab10.1.5.1'!AA15</f>
        <v>0.52769203391493691</v>
      </c>
      <c r="C95" s="18">
        <v>11</v>
      </c>
      <c r="D95" s="17">
        <f>$G$79*'Forecast inputs Tab10.1.5.1'!T15</f>
        <v>0.20925643358321844</v>
      </c>
      <c r="E95" s="17">
        <f>$G$80*'Forecast inputs Tab10.1.5.1'!U15</f>
        <v>1.1877102060251292E-4</v>
      </c>
      <c r="F95" s="17">
        <f>$F$81*'Forecast inputs Tab10.1.5.1'!Y15</f>
        <v>7.8316829311115874E-2</v>
      </c>
      <c r="G95" s="28">
        <f t="shared" si="21"/>
        <v>19.06153665714557</v>
      </c>
      <c r="H95" s="28">
        <f>G95*'Forecast inputs Tab10.1.5.1'!V15</f>
        <v>45.994443637249027</v>
      </c>
      <c r="I95" s="28">
        <f t="shared" si="22"/>
        <v>1.0819061207602232E-2</v>
      </c>
      <c r="J95" s="28">
        <f>I95*'Forecast inputs Tab10.1.5.1'!W15</f>
        <v>2.6185767656795252E-2</v>
      </c>
      <c r="K95" s="28">
        <f t="shared" si="23"/>
        <v>46.020629404905826</v>
      </c>
      <c r="L95" s="28">
        <f t="shared" si="20"/>
        <v>7.1340177562166378</v>
      </c>
      <c r="M95" s="28">
        <f>L95*'Forecast inputs Tab10.1.5.1'!Z15</f>
        <v>17.358420664248765</v>
      </c>
      <c r="N95" s="19">
        <f t="shared" si="24"/>
        <v>117.22998741789876</v>
      </c>
      <c r="O95" s="19">
        <f>N95*'Forecast inputs Tab10.1.5.1'!R15</f>
        <v>266.89634005445589</v>
      </c>
      <c r="P95" s="19">
        <f>N95*'Forecast inputs Tab10.1.5.1'!S15</f>
        <v>116.44783283871675</v>
      </c>
      <c r="Q95" s="19">
        <f>P95*'Forecast inputs Tab10.1.5.1'!R15</f>
        <v>265.11561654557801</v>
      </c>
    </row>
    <row r="96" spans="1:17" x14ac:dyDescent="0.35">
      <c r="A96" s="10">
        <f>D96+F96+E96+'Forecast inputs Tab10.1.5.1'!AA16</f>
        <v>0.52375248957497</v>
      </c>
      <c r="C96" s="18">
        <v>12</v>
      </c>
      <c r="D96" s="17">
        <f>$G$79*'Forecast inputs Tab10.1.5.1'!T16</f>
        <v>0.20544350768196967</v>
      </c>
      <c r="E96" s="17">
        <f>$G$80*'Forecast inputs Tab10.1.5.1'!U16</f>
        <v>4.6856016129938104E-5</v>
      </c>
      <c r="F96" s="17">
        <f>$F$81*'Forecast inputs Tab10.1.5.1'!Y16</f>
        <v>7.8262125876870411E-2</v>
      </c>
      <c r="G96" s="28">
        <f t="shared" si="21"/>
        <v>27.77834899536122</v>
      </c>
      <c r="H96" s="28">
        <f>G96*'Forecast inputs Tab10.1.5.1'!V16</f>
        <v>75.375201492132334</v>
      </c>
      <c r="I96" s="28">
        <f t="shared" si="22"/>
        <v>6.3354777343685598E-3</v>
      </c>
      <c r="J96" s="28">
        <f>I96*'Forecast inputs Tab10.1.5.1'!W16</f>
        <v>1.7252909083980552E-2</v>
      </c>
      <c r="K96" s="28">
        <f t="shared" si="23"/>
        <v>75.392454401216312</v>
      </c>
      <c r="L96" s="28">
        <f t="shared" si="20"/>
        <v>10.581948635203291</v>
      </c>
      <c r="M96" s="28">
        <f>L96*'Forecast inputs Tab10.1.5.1'!Z16</f>
        <v>28.979512893395029</v>
      </c>
      <c r="N96" s="19">
        <f t="shared" si="24"/>
        <v>173.69718855136651</v>
      </c>
      <c r="O96" s="19">
        <f>N96*'Forecast inputs Tab10.1.5.1'!R16</f>
        <v>449.06802642127542</v>
      </c>
      <c r="P96" s="19">
        <f>N96*'Forecast inputs Tab10.1.5.1'!S16</f>
        <v>173.14627012789535</v>
      </c>
      <c r="Q96" s="19">
        <f>P96*'Forecast inputs Tab10.1.5.1'!R16</f>
        <v>447.64370947515425</v>
      </c>
    </row>
    <row r="97" spans="1:17" x14ac:dyDescent="0.35">
      <c r="A97" s="10">
        <f>D97+F97+E97+'Forecast inputs Tab10.1.5.1'!AA17</f>
        <v>0.5198080346037568</v>
      </c>
      <c r="C97" s="18">
        <v>13</v>
      </c>
      <c r="D97" s="17">
        <f>$G$79*'Forecast inputs Tab10.1.5.1'!T17</f>
        <v>0.20163001194013294</v>
      </c>
      <c r="E97" s="17">
        <f>$G$80*'Forecast inputs Tab10.1.5.1'!U17</f>
        <v>2.0386291797189653E-5</v>
      </c>
      <c r="F97" s="17">
        <f>$F$81*'Forecast inputs Tab10.1.5.1'!Y17</f>
        <v>7.8157636371826766E-2</v>
      </c>
      <c r="G97" s="28">
        <f t="shared" si="21"/>
        <v>4.1117651124724128</v>
      </c>
      <c r="H97" s="28">
        <f>G97*'Forecast inputs Tab10.1.5.1'!V17</f>
        <v>12.364585534385718</v>
      </c>
      <c r="I97" s="28">
        <f t="shared" si="22"/>
        <v>4.1572999266228022E-4</v>
      </c>
      <c r="J97" s="28">
        <f>I97*'Forecast inputs Tab10.1.5.1'!W17</f>
        <v>1.2550176058640102E-3</v>
      </c>
      <c r="K97" s="28">
        <f t="shared" si="23"/>
        <v>12.365840551991582</v>
      </c>
      <c r="L97" s="28">
        <f t="shared" si="20"/>
        <v>1.5938393268676727</v>
      </c>
      <c r="M97" s="28">
        <f>L97*'Forecast inputs Tab10.1.5.1'!Z17</f>
        <v>4.8419563678778408</v>
      </c>
      <c r="N97" s="19">
        <f t="shared" si="24"/>
        <v>26.149869464314627</v>
      </c>
      <c r="O97" s="19">
        <f>N97*'Forecast inputs Tab10.1.5.1'!R17</f>
        <v>75.54148140981745</v>
      </c>
      <c r="P97" s="19">
        <f>N97*'Forecast inputs Tab10.1.5.1'!S17</f>
        <v>26.107595747499502</v>
      </c>
      <c r="Q97" s="19">
        <f>P97*'Forecast inputs Tab10.1.5.1'!R17</f>
        <v>75.419361519419098</v>
      </c>
    </row>
    <row r="98" spans="1:17" x14ac:dyDescent="0.35">
      <c r="A98" s="10">
        <f>D98+F98+E98+'Forecast inputs Tab10.1.5.1'!AA18</f>
        <v>0.51602242927899755</v>
      </c>
      <c r="C98" s="18">
        <v>14</v>
      </c>
      <c r="D98" s="17">
        <f>$G$79*'Forecast inputs Tab10.1.5.1'!T18</f>
        <v>0.19797152727898262</v>
      </c>
      <c r="E98" s="17">
        <f>$G$80*'Forecast inputs Tab10.1.5.1'!U18</f>
        <v>9.8352640921120263E-6</v>
      </c>
      <c r="F98" s="17">
        <f>$F$81*'Forecast inputs Tab10.1.5.1'!Y18</f>
        <v>7.8041066735922829E-2</v>
      </c>
      <c r="G98" s="28">
        <f t="shared" si="21"/>
        <v>13.058546305503979</v>
      </c>
      <c r="H98" s="28">
        <f>G98*'Forecast inputs Tab10.1.5.1'!V18</f>
        <v>42.982995420654014</v>
      </c>
      <c r="I98" s="28">
        <f t="shared" si="22"/>
        <v>6.487511276948183E-4</v>
      </c>
      <c r="J98" s="28">
        <f>I98*'Forecast inputs Tab10.1.5.1'!W18</f>
        <v>2.143913917153132E-3</v>
      </c>
      <c r="K98" s="28">
        <f t="shared" si="23"/>
        <v>42.985139334571166</v>
      </c>
      <c r="L98" s="28">
        <f t="shared" si="20"/>
        <v>5.1477245122519513</v>
      </c>
      <c r="M98" s="28">
        <f>L98*'Forecast inputs Tab10.1.5.1'!Z18</f>
        <v>17.133428880353783</v>
      </c>
      <c r="N98" s="19">
        <f t="shared" si="24"/>
        <v>84.437839399476687</v>
      </c>
      <c r="O98" s="19">
        <f>N98*'Forecast inputs Tab10.1.5.1'!R18</f>
        <v>268.86781259420769</v>
      </c>
      <c r="P98" s="19">
        <f>N98*'Forecast inputs Tab10.1.5.1'!S18</f>
        <v>84.363324738473622</v>
      </c>
      <c r="Q98" s="19">
        <f>P98*'Forecast inputs Tab10.1.5.1'!R18</f>
        <v>268.63054226549514</v>
      </c>
    </row>
    <row r="99" spans="1:17" x14ac:dyDescent="0.35">
      <c r="A99" s="10">
        <f>D99+F99+E99+'Forecast inputs Tab10.1.5.1'!AA19</f>
        <v>0.51247815248782713</v>
      </c>
      <c r="C99" s="18">
        <v>15</v>
      </c>
      <c r="D99" s="17">
        <f>$G$79*'Forecast inputs Tab10.1.5.1'!T19</f>
        <v>0.19454743542429878</v>
      </c>
      <c r="E99" s="17">
        <f>$G$80*'Forecast inputs Tab10.1.5.1'!U19</f>
        <v>5.1571039324541829E-6</v>
      </c>
      <c r="F99" s="17">
        <f>$F$81*'Forecast inputs Tab10.1.5.1'!Y19</f>
        <v>7.7925559959595936E-2</v>
      </c>
      <c r="G99" s="28">
        <f t="shared" si="21"/>
        <v>9.2828097757250401</v>
      </c>
      <c r="H99" s="28">
        <f>G99*'Forecast inputs Tab10.1.5.1'!V19</f>
        <v>33.092797882305177</v>
      </c>
      <c r="I99" s="28">
        <f t="shared" si="22"/>
        <v>2.4607065466685928E-4</v>
      </c>
      <c r="J99" s="28">
        <f>I99*'Forecast inputs Tab10.1.5.1'!W19</f>
        <v>8.8091817946807621E-4</v>
      </c>
      <c r="K99" s="28">
        <f t="shared" si="23"/>
        <v>33.093678800484646</v>
      </c>
      <c r="L99" s="28">
        <f t="shared" si="20"/>
        <v>3.7182096396909738</v>
      </c>
      <c r="M99" s="28">
        <f>L99*'Forecast inputs Tab10.1.5.1'!Z19</f>
        <v>13.414779830655478</v>
      </c>
      <c r="N99" s="19">
        <f t="shared" si="24"/>
        <v>60.981064013202833</v>
      </c>
      <c r="O99" s="19">
        <f>N99*'Forecast inputs Tab10.1.5.1'!R19</f>
        <v>211.57258197252696</v>
      </c>
      <c r="P99" s="19">
        <f>N99*'Forecast inputs Tab10.1.5.1'!S19</f>
        <v>60.949777972083268</v>
      </c>
      <c r="Q99" s="19">
        <f>P99*'Forecast inputs Tab10.1.5.1'!R19</f>
        <v>211.46403567858346</v>
      </c>
    </row>
    <row r="100" spans="1:17" x14ac:dyDescent="0.35">
      <c r="A100" s="10">
        <f>D100+F100+E100+'Forecast inputs Tab10.1.5.1'!AA20</f>
        <v>0.5092102355107353</v>
      </c>
      <c r="C100" s="23" t="s">
        <v>1435</v>
      </c>
      <c r="D100" s="17">
        <f>$G$79*'Forecast inputs Tab10.1.5.1'!T20</f>
        <v>0.19139232443514639</v>
      </c>
      <c r="E100" s="17">
        <f>$G$80*'Forecast inputs Tab10.1.5.1'!U20</f>
        <v>2.9535242296539881E-6</v>
      </c>
      <c r="F100" s="17">
        <f>$F$81*'Forecast inputs Tab10.1.5.1'!Y20</f>
        <v>7.7814957551359254E-2</v>
      </c>
      <c r="G100" s="28">
        <f>N100*(D100/A100)*(1-EXP(-A100))</f>
        <v>28.07084662118524</v>
      </c>
      <c r="H100" s="28">
        <f>G100*'Forecast inputs Tab10.1.5.1'!V20</f>
        <v>116.16895164255072</v>
      </c>
      <c r="I100" s="28">
        <f t="shared" si="22"/>
        <v>4.3318312731326325E-4</v>
      </c>
      <c r="J100" s="28">
        <f>I100*'Forecast inputs Tab10.1.5.1'!W20</f>
        <v>2.1094964221212787E-3</v>
      </c>
      <c r="K100" s="28">
        <f t="shared" si="23"/>
        <v>116.17106113897285</v>
      </c>
      <c r="L100" s="30">
        <f t="shared" si="20"/>
        <v>11.412849207536588</v>
      </c>
      <c r="M100" s="28">
        <f>L100*'Forecast inputs Tab10.1.5.1'!Z20</f>
        <v>44.225931964125039</v>
      </c>
      <c r="N100" s="19">
        <f>N74*EXP(-A74)+N75*EXP(-A75)</f>
        <v>187.1641164852507</v>
      </c>
      <c r="O100" s="19">
        <f>N100*'Forecast inputs Tab10.1.5.1'!R20</f>
        <v>771.34164960215298</v>
      </c>
      <c r="P100" s="19">
        <f>N100*'Forecast inputs Tab10.1.5.1'!S20</f>
        <v>187.1051125078707</v>
      </c>
      <c r="Q100" s="19">
        <f>P100*'Forecast inputs Tab10.1.5.1'!R20</f>
        <v>771.09848212913494</v>
      </c>
    </row>
    <row r="101" spans="1:17" x14ac:dyDescent="0.35">
      <c r="A101" t="s">
        <v>1445</v>
      </c>
      <c r="C101" s="31" t="s">
        <v>1444</v>
      </c>
      <c r="D101" s="133">
        <f>AVERAGE(D88:D98)</f>
        <v>0.17517305633487346</v>
      </c>
      <c r="E101" s="133">
        <f>AVERAGE(E88:E98)</f>
        <v>9.4867319796920497E-3</v>
      </c>
      <c r="F101" s="133">
        <f>AVERAGE(F88:F99)</f>
        <v>6.8097839510014066E-2</v>
      </c>
      <c r="G101" s="32">
        <f>SUM(G84:G100)</f>
        <v>1192.5635904505505</v>
      </c>
      <c r="H101" s="32">
        <f t="shared" ref="H101" si="25">SUM(H84:H100)</f>
        <v>1724.3607573838162</v>
      </c>
      <c r="I101" s="32">
        <f>SUM(I84:I100)</f>
        <v>240.73490509675599</v>
      </c>
      <c r="J101" s="32">
        <f t="shared" ref="J101:Q101" si="26">SUM(J84:J100)</f>
        <v>159.54730655175473</v>
      </c>
      <c r="K101" s="32">
        <f t="shared" si="26"/>
        <v>1883.9080639355709</v>
      </c>
      <c r="L101" s="32">
        <f t="shared" si="26"/>
        <v>550.90506793816621</v>
      </c>
      <c r="M101" s="32">
        <f t="shared" si="26"/>
        <v>683.0389686244265</v>
      </c>
      <c r="N101" s="32">
        <f t="shared" si="26"/>
        <v>38252.314144818862</v>
      </c>
      <c r="O101" s="32">
        <f t="shared" si="26"/>
        <v>13167.152814748873</v>
      </c>
      <c r="P101" s="32">
        <f t="shared" si="26"/>
        <v>6051.2450716046278</v>
      </c>
      <c r="Q101" s="32">
        <f t="shared" si="26"/>
        <v>8476.0380060387288</v>
      </c>
    </row>
    <row r="103" spans="1:17" x14ac:dyDescent="0.35">
      <c r="C103" s="15" t="s">
        <v>1437</v>
      </c>
      <c r="D103" s="15" t="s">
        <v>1692</v>
      </c>
      <c r="G103" s="15">
        <f>G78+1</f>
        <v>2024</v>
      </c>
    </row>
    <row r="104" spans="1:17" x14ac:dyDescent="0.35">
      <c r="D104" s="24" t="s">
        <v>1599</v>
      </c>
      <c r="E104" s="24"/>
      <c r="F104" s="24"/>
      <c r="G104" s="18">
        <f>G79</f>
        <v>2.31</v>
      </c>
      <c r="H104" s="24" t="s">
        <v>1598</v>
      </c>
      <c r="I104" s="25">
        <f>AVERAGE(D113:D124)</f>
        <v>0.17678758792565888</v>
      </c>
      <c r="J104" s="15" t="s">
        <v>1516</v>
      </c>
      <c r="K104" s="25">
        <f>I104+I106+I105</f>
        <v>0.25358202817571834</v>
      </c>
    </row>
    <row r="105" spans="1:17" x14ac:dyDescent="0.35">
      <c r="D105" s="24" t="s">
        <v>1600</v>
      </c>
      <c r="E105" s="24"/>
      <c r="F105" s="24"/>
      <c r="G105" s="18">
        <f>G80</f>
        <v>2.31</v>
      </c>
      <c r="H105" s="24" t="s">
        <v>1598</v>
      </c>
      <c r="I105" s="25">
        <f>AVERAGE(E113:E124)</f>
        <v>8.6966007400454161E-3</v>
      </c>
      <c r="K105" s="25"/>
    </row>
    <row r="106" spans="1:17" x14ac:dyDescent="0.35">
      <c r="D106" s="24" t="s">
        <v>1438</v>
      </c>
      <c r="E106" s="24"/>
      <c r="F106" s="134">
        <f>F81</f>
        <v>3.2985622731757105</v>
      </c>
      <c r="G106" s="18">
        <f>I106/$I$5</f>
        <v>2.3099999999999996</v>
      </c>
      <c r="H106" s="24" t="s">
        <v>1598</v>
      </c>
      <c r="I106" s="25">
        <f>AVERAGE(F113:F124)</f>
        <v>6.8097839510014066E-2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0.24060380473321064</v>
      </c>
      <c r="C110" s="18">
        <v>1</v>
      </c>
      <c r="D110" s="17">
        <f>$G$104*'Forecast inputs Tab10.1.5.1'!T5</f>
        <v>2.2570009320675094E-5</v>
      </c>
      <c r="E110" s="17">
        <f>$G$105*'Forecast inputs Tab10.1.5.1'!U5</f>
        <v>3.870051300747456E-5</v>
      </c>
      <c r="F110" s="17">
        <f>$F$106*'Forecast inputs Tab10.1.5.1'!Y5</f>
        <v>5.4253421088249658E-4</v>
      </c>
      <c r="G110" s="28">
        <f t="shared" ref="G110:G124" si="28">N110*(D110/A110)*(1-EXP(-A110))</f>
        <v>0.14491494913967298</v>
      </c>
      <c r="H110" s="28">
        <f>G110*'Forecast inputs Tab10.1.5.1'!V5</f>
        <v>1.7207931575768297E-2</v>
      </c>
      <c r="I110" s="28">
        <f t="shared" ref="I110:I125" si="29">N110*(E110/A110)*(1-EXP(-A110))</f>
        <v>0.24848385281879359</v>
      </c>
      <c r="J110" s="28">
        <f>I110*'Forecast inputs Tab10.1.5.1'!W5</f>
        <v>2.9506833372116157E-2</v>
      </c>
      <c r="K110" s="28">
        <f t="shared" ref="K110:K125" si="30">H110+J110</f>
        <v>4.6714764947884457E-2</v>
      </c>
      <c r="L110" s="28">
        <f t="shared" si="27"/>
        <v>3.4834419631607831</v>
      </c>
      <c r="M110" s="28">
        <f>L110*'Forecast inputs Tab10.1.5.1'!Z5</f>
        <v>0.27885754106753596</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0.24538759920241096</v>
      </c>
      <c r="C111" s="18">
        <v>2</v>
      </c>
      <c r="D111" s="17">
        <f>$G$104*'Forecast inputs Tab10.1.5.1'!T6</f>
        <v>7.5379242814372868E-4</v>
      </c>
      <c r="E111" s="17">
        <f>$G$105*'Forecast inputs Tab10.1.5.1'!U6</f>
        <v>1.2811997725333168E-3</v>
      </c>
      <c r="F111" s="17">
        <f>$F$106*'Forecast inputs Tab10.1.5.1'!Y6</f>
        <v>3.3526070017339364E-3</v>
      </c>
      <c r="G111" s="28">
        <f t="shared" si="28"/>
        <v>3.7961516834572442</v>
      </c>
      <c r="H111" s="28">
        <f>G111*'Forecast inputs Tab10.1.5.1'!V6</f>
        <v>0.90378431845155505</v>
      </c>
      <c r="I111" s="28">
        <f t="shared" si="29"/>
        <v>6.4522121631341465</v>
      </c>
      <c r="J111" s="28">
        <f>I111*'Forecast inputs Tab10.1.5.1'!W6</f>
        <v>1.5372477653734642</v>
      </c>
      <c r="K111" s="28">
        <f t="shared" si="30"/>
        <v>2.4410320838250192</v>
      </c>
      <c r="L111" s="28">
        <f t="shared" si="27"/>
        <v>16.883964654492544</v>
      </c>
      <c r="M111" s="28">
        <f>L111*'Forecast inputs Tab10.1.5.1'!Z6</f>
        <v>3.2538945521784579</v>
      </c>
      <c r="N111" s="19">
        <f t="shared" ref="N111:N124" si="31">N85*EXP(-A85)</f>
        <v>5679.2102228403064</v>
      </c>
      <c r="O111" s="19">
        <f>N111*'Forecast inputs Tab10.1.5.1'!R6</f>
        <v>549.31365790991674</v>
      </c>
      <c r="P111" s="19">
        <f>N111*'Forecast inputs Tab10.1.5.1'!S6</f>
        <v>0</v>
      </c>
      <c r="Q111" s="19">
        <f>P111*'Forecast inputs Tab10.1.5.1'!R6</f>
        <v>0</v>
      </c>
    </row>
    <row r="112" spans="1:17" x14ac:dyDescent="0.35">
      <c r="A112" s="10">
        <f>D112+F112+E112+'Forecast inputs Tab10.1.5.1'!AA7</f>
        <v>0.26741015420895042</v>
      </c>
      <c r="C112" s="18">
        <v>3</v>
      </c>
      <c r="D112" s="17">
        <f>$G$104*'Forecast inputs Tab10.1.5.1'!T7</f>
        <v>6.3383164068309553E-3</v>
      </c>
      <c r="E112" s="17">
        <f>$G$105*'Forecast inputs Tab10.1.5.1'!U7</f>
        <v>9.9941242091358354E-3</v>
      </c>
      <c r="F112" s="17">
        <f>$F$106*'Forecast inputs Tab10.1.5.1'!Y7</f>
        <v>1.1077713592983667E-2</v>
      </c>
      <c r="G112" s="28">
        <f t="shared" si="28"/>
        <v>24.712530387941992</v>
      </c>
      <c r="H112" s="28">
        <f>G112*'Forecast inputs Tab10.1.5.1'!V7</f>
        <v>9.521504559226976</v>
      </c>
      <c r="I112" s="28">
        <f t="shared" si="29"/>
        <v>38.966198966173366</v>
      </c>
      <c r="J112" s="28">
        <f>I112*'Forecast inputs Tab10.1.5.1'!W7</f>
        <v>15.072597807757123</v>
      </c>
      <c r="K112" s="28">
        <f t="shared" si="30"/>
        <v>24.594102366984099</v>
      </c>
      <c r="L112" s="28">
        <f t="shared" si="27"/>
        <v>43.19101733395496</v>
      </c>
      <c r="M112" s="28">
        <f>L112*'Forecast inputs Tab10.1.5.1'!Z7</f>
        <v>14.871315133340701</v>
      </c>
      <c r="N112" s="19">
        <f t="shared" si="31"/>
        <v>4443.4210147877347</v>
      </c>
      <c r="O112" s="19">
        <f>N112*'Forecast inputs Tab10.1.5.1'!R7</f>
        <v>933.69605783734676</v>
      </c>
      <c r="P112" s="19">
        <f>N112*'Forecast inputs Tab10.1.5.1'!S7</f>
        <v>0</v>
      </c>
      <c r="Q112" s="19">
        <f>P112*'Forecast inputs Tab10.1.5.1'!R7</f>
        <v>0</v>
      </c>
    </row>
    <row r="113" spans="1:17" x14ac:dyDescent="0.35">
      <c r="A113" s="10">
        <f>D113+F113+E113+'Forecast inputs Tab10.1.5.1'!AA8</f>
        <v>0.32259366586162241</v>
      </c>
      <c r="C113" s="18">
        <v>4</v>
      </c>
      <c r="D113" s="17">
        <f>$G$104*'Forecast inputs Tab10.1.5.1'!T8</f>
        <v>2.7750064942644422E-2</v>
      </c>
      <c r="E113" s="17">
        <f>$G$105*'Forecast inputs Tab10.1.5.1'!U8</f>
        <v>2.9773851670410214E-2</v>
      </c>
      <c r="F113" s="17">
        <f>$F$106*'Forecast inputs Tab10.1.5.1'!Y8</f>
        <v>2.5069749248567752E-2</v>
      </c>
      <c r="G113" s="28">
        <f t="shared" si="28"/>
        <v>80.663657181595894</v>
      </c>
      <c r="H113" s="28">
        <f>G113*'Forecast inputs Tab10.1.5.1'!V8</f>
        <v>46.173447043286757</v>
      </c>
      <c r="I113" s="28">
        <f t="shared" si="29"/>
        <v>86.546383551951095</v>
      </c>
      <c r="J113" s="28">
        <f>I113*'Forecast inputs Tab10.1.5.1'!W8</f>
        <v>48.655607305776883</v>
      </c>
      <c r="K113" s="28">
        <f t="shared" si="30"/>
        <v>94.82905434906364</v>
      </c>
      <c r="L113" s="28">
        <f t="shared" si="27"/>
        <v>72.87253789116123</v>
      </c>
      <c r="M113" s="28">
        <f>L113*'Forecast inputs Tab10.1.5.1'!Z8</f>
        <v>38.939003386914656</v>
      </c>
      <c r="N113" s="19">
        <f t="shared" si="31"/>
        <v>3400.8126724823665</v>
      </c>
      <c r="O113" s="19">
        <f>N113*'Forecast inputs Tab10.1.5.1'!R8</f>
        <v>1257.8143726063106</v>
      </c>
      <c r="P113" s="19">
        <f>N113*'Forecast inputs Tab10.1.5.1'!S8</f>
        <v>321.77506255386788</v>
      </c>
      <c r="Q113" s="19">
        <f>P113*'Forecast inputs Tab10.1.5.1'!R8</f>
        <v>119.0107593109859</v>
      </c>
    </row>
    <row r="114" spans="1:17" x14ac:dyDescent="0.35">
      <c r="A114" s="10">
        <f>D114+F114+E114+'Forecast inputs Tab10.1.5.1'!AA9</f>
        <v>0.40436638173300365</v>
      </c>
      <c r="C114" s="18">
        <v>5</v>
      </c>
      <c r="D114" s="17">
        <f>$G$104*'Forecast inputs Tab10.1.5.1'!T9</f>
        <v>8.4557870680218639E-2</v>
      </c>
      <c r="E114" s="17">
        <f>$G$105*'Forecast inputs Tab10.1.5.1'!U9</f>
        <v>3.7289929796833987E-2</v>
      </c>
      <c r="F114" s="17">
        <f>$F$106*'Forecast inputs Tab10.1.5.1'!Y9</f>
        <v>4.251858125595101E-2</v>
      </c>
      <c r="G114" s="28">
        <f t="shared" si="28"/>
        <v>171.36918452340939</v>
      </c>
      <c r="H114" s="28">
        <f>G114*'Forecast inputs Tab10.1.5.1'!V9</f>
        <v>135.53899358489502</v>
      </c>
      <c r="I114" s="28">
        <f t="shared" si="29"/>
        <v>75.573625598800419</v>
      </c>
      <c r="J114" s="28">
        <f>I114*'Forecast inputs Tab10.1.5.1'!W9</f>
        <v>56.934571236431836</v>
      </c>
      <c r="K114" s="28">
        <f t="shared" si="30"/>
        <v>192.47356482132687</v>
      </c>
      <c r="L114" s="28">
        <f t="shared" si="27"/>
        <v>86.170270588769796</v>
      </c>
      <c r="M114" s="28">
        <f>L114*'Forecast inputs Tab10.1.5.1'!Z9</f>
        <v>65.035546832273994</v>
      </c>
      <c r="N114" s="19">
        <f t="shared" si="31"/>
        <v>2463.944413995609</v>
      </c>
      <c r="O114" s="19">
        <f>N114*'Forecast inputs Tab10.1.5.1'!R9</f>
        <v>1407.9766843783391</v>
      </c>
      <c r="P114" s="19">
        <f>N114*'Forecast inputs Tab10.1.5.1'!S9</f>
        <v>739.0988114123594</v>
      </c>
      <c r="Q114" s="19">
        <f>P114*'Forecast inputs Tab10.1.5.1'!R9</f>
        <v>422.34471200298736</v>
      </c>
    </row>
    <row r="115" spans="1:17" x14ac:dyDescent="0.35">
      <c r="A115" s="10">
        <f>D115+F115+E115+'Forecast inputs Tab10.1.5.1'!AA10</f>
        <v>0.47965258304659447</v>
      </c>
      <c r="C115" s="18">
        <v>6</v>
      </c>
      <c r="D115" s="17">
        <f>$G$104*'Forecast inputs Tab10.1.5.1'!T10</f>
        <v>0.15801105647008931</v>
      </c>
      <c r="E115" s="17">
        <f>$G$105*'Forecast inputs Tab10.1.5.1'!U10</f>
        <v>2.3213227145011117E-2</v>
      </c>
      <c r="F115" s="17">
        <f>$F$106*'Forecast inputs Tab10.1.5.1'!Y10</f>
        <v>5.8428299431494052E-2</v>
      </c>
      <c r="G115" s="28">
        <f t="shared" si="28"/>
        <v>207.03800551967444</v>
      </c>
      <c r="H115" s="28">
        <f>G115*'Forecast inputs Tab10.1.5.1'!V10</f>
        <v>207.76517608443396</v>
      </c>
      <c r="I115" s="28">
        <f t="shared" si="29"/>
        <v>30.415721261176575</v>
      </c>
      <c r="J115" s="28">
        <f>I115*'Forecast inputs Tab10.1.5.1'!W10</f>
        <v>29.457043087064232</v>
      </c>
      <c r="K115" s="28">
        <f t="shared" si="30"/>
        <v>237.22221917149818</v>
      </c>
      <c r="L115" s="28">
        <f t="shared" si="27"/>
        <v>76.557165368315438</v>
      </c>
      <c r="M115" s="28">
        <f>L115*'Forecast inputs Tab10.1.5.1'!Z10</f>
        <v>76.335991717566372</v>
      </c>
      <c r="N115" s="19">
        <f t="shared" si="31"/>
        <v>1649.5390162036495</v>
      </c>
      <c r="O115" s="19">
        <f>N115*'Forecast inputs Tab10.1.5.1'!R10</f>
        <v>1333.3900178970741</v>
      </c>
      <c r="P115" s="19">
        <f>N115*'Forecast inputs Tab10.1.5.1'!S10</f>
        <v>956.56574524805478</v>
      </c>
      <c r="Q115" s="19">
        <f>P115*'Forecast inputs Tab10.1.5.1'!R10</f>
        <v>773.23131107955783</v>
      </c>
    </row>
    <row r="116" spans="1:17" x14ac:dyDescent="0.35">
      <c r="A116" s="10">
        <f>D116+F116+E116+'Forecast inputs Tab10.1.5.1'!AA11</f>
        <v>0.51951911000976758</v>
      </c>
      <c r="C116" s="18">
        <v>7</v>
      </c>
      <c r="D116" s="17">
        <f>$G$104*'Forecast inputs Tab10.1.5.1'!T11</f>
        <v>0.2006179935877849</v>
      </c>
      <c r="E116" s="17">
        <f>$G$105*'Forecast inputs Tab10.1.5.1'!U11</f>
        <v>9.4128122269545016E-3</v>
      </c>
      <c r="F116" s="17">
        <f>$F$106*'Forecast inputs Tab10.1.5.1'!Y11</f>
        <v>6.9488304195028217E-2</v>
      </c>
      <c r="G116" s="28">
        <f t="shared" si="28"/>
        <v>78.93455782797723</v>
      </c>
      <c r="H116" s="28">
        <f>G116*'Forecast inputs Tab10.1.5.1'!V11</f>
        <v>97.863966931127479</v>
      </c>
      <c r="I116" s="28">
        <f t="shared" si="29"/>
        <v>3.7035370445339271</v>
      </c>
      <c r="J116" s="28">
        <f>I116*'Forecast inputs Tab10.1.5.1'!W11</f>
        <v>4.5255506744108267</v>
      </c>
      <c r="K116" s="28">
        <f t="shared" si="30"/>
        <v>102.3895176055383</v>
      </c>
      <c r="L116" s="28">
        <f t="shared" si="27"/>
        <v>27.340661063138537</v>
      </c>
      <c r="M116" s="28">
        <f>L116*'Forecast inputs Tab10.1.5.1'!Z11</f>
        <v>34.33795644902758</v>
      </c>
      <c r="N116" s="19">
        <f t="shared" si="31"/>
        <v>504.47119352506826</v>
      </c>
      <c r="O116" s="19">
        <f>N116*'Forecast inputs Tab10.1.5.1'!R11</f>
        <v>541.44893201045568</v>
      </c>
      <c r="P116" s="19">
        <f>N116*'Forecast inputs Tab10.1.5.1'!S11</f>
        <v>402.26889245950281</v>
      </c>
      <c r="Q116" s="19">
        <f>P116*'Forecast inputs Tab10.1.5.1'!R11</f>
        <v>431.75520227678436</v>
      </c>
    </row>
    <row r="117" spans="1:17" x14ac:dyDescent="0.35">
      <c r="A117" s="10">
        <f>D117+F117+E117+'Forecast inputs Tab10.1.5.1'!AA12</f>
        <v>0.53220251227583415</v>
      </c>
      <c r="C117" s="18">
        <v>8</v>
      </c>
      <c r="D117" s="17">
        <f>$G$104*'Forecast inputs Tab10.1.5.1'!T12</f>
        <v>0.21381412478262818</v>
      </c>
      <c r="E117" s="17">
        <f>$G$105*'Forecast inputs Tab10.1.5.1'!U12</f>
        <v>3.1373149076802907E-3</v>
      </c>
      <c r="F117" s="17">
        <f>$F$106*'Forecast inputs Tab10.1.5.1'!Y12</f>
        <v>7.52510725855257E-2</v>
      </c>
      <c r="G117" s="28">
        <f t="shared" si="28"/>
        <v>209.81035543747836</v>
      </c>
      <c r="H117" s="28">
        <f>G117*'Forecast inputs Tab10.1.5.1'!V12</f>
        <v>317.16661678247385</v>
      </c>
      <c r="I117" s="28">
        <f t="shared" si="29"/>
        <v>3.0785672207993517</v>
      </c>
      <c r="J117" s="28">
        <f>I117*'Forecast inputs Tab10.1.5.1'!W12</f>
        <v>4.6374597065907563</v>
      </c>
      <c r="K117" s="28">
        <f t="shared" si="30"/>
        <v>321.80407648906458</v>
      </c>
      <c r="L117" s="28">
        <f t="shared" si="27"/>
        <v>73.841961106506844</v>
      </c>
      <c r="M117" s="28">
        <f>L117*'Forecast inputs Tab10.1.5.1'!Z12</f>
        <v>113.06459558745007</v>
      </c>
      <c r="N117" s="19">
        <f t="shared" si="31"/>
        <v>1265.4456244839616</v>
      </c>
      <c r="O117" s="19">
        <f>N117*'Forecast inputs Tab10.1.5.1'!R12</f>
        <v>1719.7659125861935</v>
      </c>
      <c r="P117" s="19">
        <f>N117*'Forecast inputs Tab10.1.5.1'!S12</f>
        <v>1156.1663655404307</v>
      </c>
      <c r="Q117" s="19">
        <f>P117*'Forecast inputs Tab10.1.5.1'!R12</f>
        <v>1571.253214096756</v>
      </c>
    </row>
    <row r="118" spans="1:17" x14ac:dyDescent="0.35">
      <c r="A118" s="10">
        <f>D118+F118+E118+'Forecast inputs Tab10.1.5.1'!AA13</f>
        <v>0.53362390892185463</v>
      </c>
      <c r="C118" s="18">
        <v>9</v>
      </c>
      <c r="D118" s="17">
        <f>$G$104*'Forecast inputs Tab10.1.5.1'!T13</f>
        <v>0.21510694008545714</v>
      </c>
      <c r="E118" s="17">
        <f>$G$105*'Forecast inputs Tab10.1.5.1'!U13</f>
        <v>9.9986950836581626E-4</v>
      </c>
      <c r="F118" s="17">
        <f>$F$106*'Forecast inputs Tab10.1.5.1'!Y13</f>
        <v>7.7517099328031608E-2</v>
      </c>
      <c r="G118" s="28">
        <f t="shared" si="28"/>
        <v>34.958729506280207</v>
      </c>
      <c r="H118" s="28">
        <f>G118*'Forecast inputs Tab10.1.5.1'!V13</f>
        <v>63.129665691057852</v>
      </c>
      <c r="I118" s="28">
        <f t="shared" si="29"/>
        <v>0.1624966989472838</v>
      </c>
      <c r="J118" s="28">
        <f>I118*'Forecast inputs Tab10.1.5.1'!W13</f>
        <v>0.29360355056406312</v>
      </c>
      <c r="K118" s="28">
        <f t="shared" si="30"/>
        <v>63.423269241621917</v>
      </c>
      <c r="L118" s="28">
        <f t="shared" si="27"/>
        <v>12.597916675508145</v>
      </c>
      <c r="M118" s="28">
        <f>L118*'Forecast inputs Tab10.1.5.1'!Z13</f>
        <v>22.964112411950026</v>
      </c>
      <c r="N118" s="19">
        <f t="shared" si="31"/>
        <v>209.71792219471749</v>
      </c>
      <c r="O118" s="19">
        <f>N118*'Forecast inputs Tab10.1.5.1'!R13</f>
        <v>347.86540908204375</v>
      </c>
      <c r="P118" s="19">
        <f>N118*'Forecast inputs Tab10.1.5.1'!S13</f>
        <v>202.26091409150331</v>
      </c>
      <c r="Q118" s="19">
        <f>P118*'Forecast inputs Tab10.1.5.1'!R13</f>
        <v>335.49624603099932</v>
      </c>
    </row>
    <row r="119" spans="1:17" x14ac:dyDescent="0.35">
      <c r="A119" s="10">
        <f>D119+F119+E119+'Forecast inputs Tab10.1.5.1'!AA14</f>
        <v>0.53127303639945556</v>
      </c>
      <c r="C119" s="18">
        <v>10</v>
      </c>
      <c r="D119" s="17">
        <f>$G$104*'Forecast inputs Tab10.1.5.1'!T14</f>
        <v>0.21274408865048183</v>
      </c>
      <c r="E119" s="17">
        <f>$G$105*'Forecast inputs Tab10.1.5.1'!U14</f>
        <v>3.3119792873484904E-4</v>
      </c>
      <c r="F119" s="17">
        <f>$F$106*'Forecast inputs Tab10.1.5.1'!Y14</f>
        <v>7.8197749820238777E-2</v>
      </c>
      <c r="G119" s="28">
        <f t="shared" si="28"/>
        <v>123.72828685691897</v>
      </c>
      <c r="H119" s="28">
        <f>G119*'Forecast inputs Tab10.1.5.1'!V14</f>
        <v>260.92433326536303</v>
      </c>
      <c r="I119" s="28">
        <f t="shared" si="29"/>
        <v>0.19261899398881374</v>
      </c>
      <c r="J119" s="28">
        <f>I119*'Forecast inputs Tab10.1.5.1'!W14</f>
        <v>0.40709413227946895</v>
      </c>
      <c r="K119" s="28">
        <f t="shared" si="30"/>
        <v>261.33142739764253</v>
      </c>
      <c r="L119" s="28">
        <f t="shared" si="27"/>
        <v>45.478460448410559</v>
      </c>
      <c r="M119" s="28">
        <f>L119*'Forecast inputs Tab10.1.5.1'!Z14</f>
        <v>96.684478205693935</v>
      </c>
      <c r="N119" s="19">
        <f t="shared" si="31"/>
        <v>749.68777532930733</v>
      </c>
      <c r="O119" s="19">
        <f>N119*'Forecast inputs Tab10.1.5.1'!R14</f>
        <v>1474.1560538965368</v>
      </c>
      <c r="P119" s="19">
        <f>N119*'Forecast inputs Tab10.1.5.1'!S14</f>
        <v>738.45214261761942</v>
      </c>
      <c r="Q119" s="19">
        <f>P119*'Forecast inputs Tab10.1.5.1'!R14</f>
        <v>1452.0627551575822</v>
      </c>
    </row>
    <row r="120" spans="1:17" x14ac:dyDescent="0.35">
      <c r="A120" s="10">
        <f>D120+F120+E120+'Forecast inputs Tab10.1.5.1'!AA15</f>
        <v>0.52769203391493691</v>
      </c>
      <c r="C120" s="18">
        <v>11</v>
      </c>
      <c r="D120" s="17">
        <f>$G$104*'Forecast inputs Tab10.1.5.1'!T15</f>
        <v>0.20925643358321844</v>
      </c>
      <c r="E120" s="17">
        <f>$G$105*'Forecast inputs Tab10.1.5.1'!U15</f>
        <v>1.1877102060251292E-4</v>
      </c>
      <c r="F120" s="17">
        <f>$F$106*'Forecast inputs Tab10.1.5.1'!Y15</f>
        <v>7.8316829311115874E-2</v>
      </c>
      <c r="G120" s="28">
        <f t="shared" si="28"/>
        <v>59.356973794957433</v>
      </c>
      <c r="H120" s="28">
        <f>G120*'Forecast inputs Tab10.1.5.1'!V15</f>
        <v>143.2251258015136</v>
      </c>
      <c r="I120" s="28">
        <f t="shared" si="29"/>
        <v>3.3690186900275462E-2</v>
      </c>
      <c r="J120" s="28">
        <f>I120*'Forecast inputs Tab10.1.5.1'!W15</f>
        <v>8.1541585684414303E-2</v>
      </c>
      <c r="K120" s="28">
        <f t="shared" si="30"/>
        <v>143.30666738719802</v>
      </c>
      <c r="L120" s="28">
        <f t="shared" si="27"/>
        <v>22.215087514981253</v>
      </c>
      <c r="M120" s="28">
        <f>L120*'Forecast inputs Tab10.1.5.1'!Z15</f>
        <v>54.053528790577246</v>
      </c>
      <c r="N120" s="19">
        <f t="shared" si="31"/>
        <v>365.05017493114411</v>
      </c>
      <c r="O120" s="19">
        <f>N120*'Forecast inputs Tab10.1.5.1'!R15</f>
        <v>831.10608276398648</v>
      </c>
      <c r="P120" s="19">
        <f>N120*'Forecast inputs Tab10.1.5.1'!S15</f>
        <v>362.61457229872417</v>
      </c>
      <c r="Q120" s="19">
        <f>P120*'Forecast inputs Tab10.1.5.1'!R15</f>
        <v>825.56097060678223</v>
      </c>
    </row>
    <row r="121" spans="1:17" x14ac:dyDescent="0.35">
      <c r="A121" s="10">
        <f>D121+F121+E121+'Forecast inputs Tab10.1.5.1'!AA16</f>
        <v>0.52375248957497</v>
      </c>
      <c r="C121" s="18">
        <v>12</v>
      </c>
      <c r="D121" s="17">
        <f>$G$104*'Forecast inputs Tab10.1.5.1'!T16</f>
        <v>0.20544350768196967</v>
      </c>
      <c r="E121" s="17">
        <f>$G$105*'Forecast inputs Tab10.1.5.1'!U16</f>
        <v>4.6856016129938104E-5</v>
      </c>
      <c r="F121" s="17">
        <f>$F$106*'Forecast inputs Tab10.1.5.1'!Y16</f>
        <v>7.8262125876870411E-2</v>
      </c>
      <c r="G121" s="28">
        <f t="shared" si="28"/>
        <v>11.060598322753043</v>
      </c>
      <c r="H121" s="28">
        <f>G121*'Forecast inputs Tab10.1.5.1'!V16</f>
        <v>30.012396609325933</v>
      </c>
      <c r="I121" s="28">
        <f t="shared" si="29"/>
        <v>2.5226184037898734E-3</v>
      </c>
      <c r="J121" s="28">
        <f>I121*'Forecast inputs Tab10.1.5.1'!W16</f>
        <v>6.8696486356605597E-3</v>
      </c>
      <c r="K121" s="28">
        <f t="shared" si="30"/>
        <v>30.019266257961593</v>
      </c>
      <c r="L121" s="28">
        <f t="shared" si="27"/>
        <v>4.2134499550543358</v>
      </c>
      <c r="M121" s="28">
        <f>L121*'Forecast inputs Tab10.1.5.1'!Z16</f>
        <v>11.538869777912701</v>
      </c>
      <c r="N121" s="19">
        <f t="shared" si="31"/>
        <v>69.161591737471113</v>
      </c>
      <c r="O121" s="19">
        <f>N121*'Forecast inputs Tab10.1.5.1'!R16</f>
        <v>178.80692119847095</v>
      </c>
      <c r="P121" s="19">
        <f>N121*'Forecast inputs Tab10.1.5.1'!S16</f>
        <v>68.942230702312528</v>
      </c>
      <c r="Q121" s="19">
        <f>P121*'Forecast inputs Tab10.1.5.1'!R16</f>
        <v>178.23979614622371</v>
      </c>
    </row>
    <row r="122" spans="1:17" x14ac:dyDescent="0.35">
      <c r="A122" s="10">
        <f>D122+F122+E122+'Forecast inputs Tab10.1.5.1'!AA17</f>
        <v>0.5198080346037568</v>
      </c>
      <c r="C122" s="18">
        <v>13</v>
      </c>
      <c r="D122" s="17">
        <f>$G$104*'Forecast inputs Tab10.1.5.1'!T17</f>
        <v>0.20163001194013294</v>
      </c>
      <c r="E122" s="17">
        <f>$G$105*'Forecast inputs Tab10.1.5.1'!U17</f>
        <v>2.0386291797189653E-5</v>
      </c>
      <c r="F122" s="17">
        <f>$F$106*'Forecast inputs Tab10.1.5.1'!Y17</f>
        <v>7.8157636371826766E-2</v>
      </c>
      <c r="G122" s="28">
        <f t="shared" si="28"/>
        <v>16.176655804185195</v>
      </c>
      <c r="H122" s="28">
        <f>G122*'Forecast inputs Tab10.1.5.1'!V17</f>
        <v>48.645201970424324</v>
      </c>
      <c r="I122" s="28">
        <f t="shared" si="29"/>
        <v>1.6355800525605204E-3</v>
      </c>
      <c r="J122" s="28">
        <f>I122*'Forecast inputs Tab10.1.5.1'!W17</f>
        <v>4.9375358958787946E-3</v>
      </c>
      <c r="K122" s="28">
        <f t="shared" si="30"/>
        <v>48.650139506320201</v>
      </c>
      <c r="L122" s="28">
        <f t="shared" si="27"/>
        <v>6.2705406297903021</v>
      </c>
      <c r="M122" s="28">
        <f>L122*'Forecast inputs Tab10.1.5.1'!Z17</f>
        <v>19.049400790052555</v>
      </c>
      <c r="N122" s="19">
        <f t="shared" si="31"/>
        <v>102.87976722343195</v>
      </c>
      <c r="O122" s="19">
        <f>N122*'Forecast inputs Tab10.1.5.1'!R17</f>
        <v>297.198042757378</v>
      </c>
      <c r="P122" s="19">
        <f>N122*'Forecast inputs Tab10.1.5.1'!S17</f>
        <v>102.71345242971782</v>
      </c>
      <c r="Q122" s="19">
        <f>P122*'Forecast inputs Tab10.1.5.1'!R17</f>
        <v>296.71759424444457</v>
      </c>
    </row>
    <row r="123" spans="1:17" x14ac:dyDescent="0.35">
      <c r="A123" s="10">
        <f>D123+F123+E123+'Forecast inputs Tab10.1.5.1'!AA18</f>
        <v>0.51602242927899755</v>
      </c>
      <c r="C123" s="18">
        <v>14</v>
      </c>
      <c r="D123" s="17">
        <f>$G$104*'Forecast inputs Tab10.1.5.1'!T18</f>
        <v>0.19797152727898262</v>
      </c>
      <c r="E123" s="17">
        <f>$G$105*'Forecast inputs Tab10.1.5.1'!U18</f>
        <v>9.8352640921120263E-6</v>
      </c>
      <c r="F123" s="17">
        <f>$F$106*'Forecast inputs Tab10.1.5.1'!Y18</f>
        <v>7.8041066735922829E-2</v>
      </c>
      <c r="G123" s="28">
        <f t="shared" si="28"/>
        <v>2.4047918178248455</v>
      </c>
      <c r="H123" s="28">
        <f>G123*'Forecast inputs Tab10.1.5.1'!V18</f>
        <v>7.9155177976912121</v>
      </c>
      <c r="I123" s="28">
        <f t="shared" si="29"/>
        <v>1.194705265951063E-4</v>
      </c>
      <c r="J123" s="28">
        <f>I123*'Forecast inputs Tab10.1.5.1'!W18</f>
        <v>3.9481168312874374E-4</v>
      </c>
      <c r="K123" s="28">
        <f t="shared" si="30"/>
        <v>7.9159126093743408</v>
      </c>
      <c r="L123" s="28">
        <f t="shared" si="27"/>
        <v>0.94797732441797422</v>
      </c>
      <c r="M123" s="28">
        <f>L123*'Forecast inputs Tab10.1.5.1'!Z18</f>
        <v>3.1552003277265643</v>
      </c>
      <c r="N123" s="19">
        <f t="shared" si="31"/>
        <v>15.549619425638907</v>
      </c>
      <c r="O123" s="19">
        <f>N123*'Forecast inputs Tab10.1.5.1'!R18</f>
        <v>49.51325367131367</v>
      </c>
      <c r="P123" s="19">
        <f>N123*'Forecast inputs Tab10.1.5.1'!S18</f>
        <v>15.535897205500772</v>
      </c>
      <c r="Q123" s="19">
        <f>P123*'Forecast inputs Tab10.1.5.1'!R18</f>
        <v>49.469559240727619</v>
      </c>
    </row>
    <row r="124" spans="1:17" x14ac:dyDescent="0.35">
      <c r="A124" s="10">
        <f>D124+F124+E124+'Forecast inputs Tab10.1.5.1'!AA19</f>
        <v>0.51247815248782713</v>
      </c>
      <c r="C124" s="18">
        <v>15</v>
      </c>
      <c r="D124" s="17">
        <f>$G$104*'Forecast inputs Tab10.1.5.1'!T19</f>
        <v>0.19454743542429878</v>
      </c>
      <c r="E124" s="17">
        <f>$G$105*'Forecast inputs Tab10.1.5.1'!U19</f>
        <v>5.1571039324541829E-6</v>
      </c>
      <c r="F124" s="17">
        <f>$F$106*'Forecast inputs Tab10.1.5.1'!Y19</f>
        <v>7.7925559959595936E-2</v>
      </c>
      <c r="G124" s="28">
        <f t="shared" si="28"/>
        <v>7.6721285603652056</v>
      </c>
      <c r="H124" s="28">
        <f>G124*'Forecast inputs Tab10.1.5.1'!V19</f>
        <v>27.350792045654767</v>
      </c>
      <c r="I124" s="28">
        <f t="shared" si="29"/>
        <v>2.0337438158802735E-4</v>
      </c>
      <c r="J124" s="28">
        <f>I124*'Forecast inputs Tab10.1.5.1'!W19</f>
        <v>7.2806808362224271E-4</v>
      </c>
      <c r="K124" s="28">
        <f t="shared" si="30"/>
        <v>27.351520113738388</v>
      </c>
      <c r="L124" s="28">
        <f t="shared" si="27"/>
        <v>3.0730547171931306</v>
      </c>
      <c r="M124" s="28">
        <f>L124*'Forecast inputs Tab10.1.5.1'!Z19</f>
        <v>11.087151191972408</v>
      </c>
      <c r="N124" s="19">
        <f t="shared" si="31"/>
        <v>50.400102357005395</v>
      </c>
      <c r="O124" s="19">
        <f>N124*'Forecast inputs Tab10.1.5.1'!R19</f>
        <v>174.86214712558308</v>
      </c>
      <c r="P124" s="19">
        <f>N124*'Forecast inputs Tab10.1.5.1'!S19</f>
        <v>50.374244827290426</v>
      </c>
      <c r="Q124" s="19">
        <f>P124*'Forecast inputs Tab10.1.5.1'!R19</f>
        <v>174.77243494338759</v>
      </c>
    </row>
    <row r="125" spans="1:17" x14ac:dyDescent="0.35">
      <c r="A125" s="10">
        <f>D125+F125+E125+'Forecast inputs Tab10.1.5.1'!AA20</f>
        <v>0.5092102355107353</v>
      </c>
      <c r="C125" s="23" t="s">
        <v>1435</v>
      </c>
      <c r="D125" s="17">
        <f>$G$104*'Forecast inputs Tab10.1.5.1'!T20</f>
        <v>0.19139232443514639</v>
      </c>
      <c r="E125" s="17">
        <f>$G$105*'Forecast inputs Tab10.1.5.1'!U20</f>
        <v>2.9535242296539881E-6</v>
      </c>
      <c r="F125" s="17">
        <f>$F$106*'Forecast inputs Tab10.1.5.1'!Y20</f>
        <v>7.7814957551359254E-2</v>
      </c>
      <c r="G125" s="28">
        <f>N125*(D125/A125)*(1-EXP(-A125))</f>
        <v>22.348234888647877</v>
      </c>
      <c r="H125" s="28">
        <f>G125*'Forecast inputs Tab10.1.5.1'!V20</f>
        <v>92.486381088212497</v>
      </c>
      <c r="I125" s="28">
        <f t="shared" si="29"/>
        <v>3.4487304247138897E-4</v>
      </c>
      <c r="J125" s="28">
        <f>I125*'Forecast inputs Tab10.1.5.1'!W20</f>
        <v>1.6794477977286626E-3</v>
      </c>
      <c r="K125" s="28">
        <f t="shared" si="30"/>
        <v>92.488060536010224</v>
      </c>
      <c r="L125" s="30">
        <f t="shared" si="27"/>
        <v>9.0861896073434885</v>
      </c>
      <c r="M125" s="28">
        <f>L125*'Forecast inputs Tab10.1.5.1'!Z20</f>
        <v>35.209893347416752</v>
      </c>
      <c r="N125" s="19">
        <f>N99*EXP(-A99)+N100*EXP(-A100)</f>
        <v>149.00824668329949</v>
      </c>
      <c r="O125" s="19">
        <f>N125*'Forecast inputs Tab10.1.5.1'!R20</f>
        <v>614.09349697690698</v>
      </c>
      <c r="P125" s="19">
        <f>N125*'Forecast inputs Tab10.1.5.1'!S20</f>
        <v>148.9612714436978</v>
      </c>
      <c r="Q125" s="19">
        <f>P125*'Forecast inputs Tab10.1.5.1'!R20</f>
        <v>613.899902395396</v>
      </c>
    </row>
    <row r="126" spans="1:17" x14ac:dyDescent="0.35">
      <c r="A126" t="s">
        <v>1445</v>
      </c>
      <c r="C126" s="31" t="s">
        <v>1444</v>
      </c>
      <c r="D126" s="133">
        <f>AVERAGE(D113:D123)</f>
        <v>0.17517305633487346</v>
      </c>
      <c r="E126" s="133">
        <f>AVERAGE(E113:E123)</f>
        <v>9.4867319796920497E-3</v>
      </c>
      <c r="F126" s="133">
        <f>AVERAGE(F113:F124)</f>
        <v>6.8097839510014066E-2</v>
      </c>
      <c r="G126" s="32">
        <f>SUM(G109:G125)</f>
        <v>1054.1757570626071</v>
      </c>
      <c r="H126" s="32">
        <f t="shared" ref="H126" si="32">SUM(H109:H125)</f>
        <v>1488.6401115047142</v>
      </c>
      <c r="I126" s="32">
        <f>SUM(I109:I125)</f>
        <v>245.37836145563105</v>
      </c>
      <c r="J126" s="32">
        <f t="shared" ref="J126:Q126" si="33">SUM(J109:J125)</f>
        <v>161.64643319740122</v>
      </c>
      <c r="K126" s="32">
        <f t="shared" si="33"/>
        <v>1650.2865447021159</v>
      </c>
      <c r="L126" s="32">
        <f t="shared" si="33"/>
        <v>504.22369684219933</v>
      </c>
      <c r="M126" s="32">
        <f t="shared" si="33"/>
        <v>599.85979604312172</v>
      </c>
      <c r="N126" s="32">
        <f t="shared" si="33"/>
        <v>37525.920803432164</v>
      </c>
      <c r="O126" s="32">
        <f t="shared" si="33"/>
        <v>11912.346765161314</v>
      </c>
      <c r="P126" s="32">
        <f t="shared" si="33"/>
        <v>5265.7296028305818</v>
      </c>
      <c r="Q126" s="32">
        <f t="shared" si="33"/>
        <v>7243.8144575326151</v>
      </c>
    </row>
    <row r="128" spans="1:17" x14ac:dyDescent="0.35">
      <c r="C128" s="15" t="s">
        <v>1437</v>
      </c>
      <c r="D128" s="15" t="s">
        <v>1693</v>
      </c>
      <c r="G128" s="15">
        <f>G103+1</f>
        <v>2025</v>
      </c>
    </row>
    <row r="129" spans="1:17" x14ac:dyDescent="0.35">
      <c r="D129" s="24" t="s">
        <v>1599</v>
      </c>
      <c r="E129" s="24"/>
      <c r="F129" s="24"/>
      <c r="G129" s="18">
        <f>G104</f>
        <v>2.31</v>
      </c>
      <c r="H129" s="24" t="s">
        <v>1598</v>
      </c>
      <c r="I129" s="25">
        <f>AVERAGE(D138:D149)</f>
        <v>0.17678758792565888</v>
      </c>
      <c r="J129" s="15" t="s">
        <v>1516</v>
      </c>
      <c r="K129" s="25">
        <f>I129+I131+I130</f>
        <v>0.25358202817571834</v>
      </c>
    </row>
    <row r="130" spans="1:17" x14ac:dyDescent="0.35">
      <c r="D130" s="24" t="s">
        <v>1600</v>
      </c>
      <c r="E130" s="24"/>
      <c r="F130" s="24"/>
      <c r="G130" s="18">
        <f>G105</f>
        <v>2.31</v>
      </c>
      <c r="H130" s="24" t="s">
        <v>1598</v>
      </c>
      <c r="I130" s="25">
        <f>AVERAGE(E138:E149)</f>
        <v>8.6966007400454161E-3</v>
      </c>
      <c r="K130" s="25"/>
    </row>
    <row r="131" spans="1:17" x14ac:dyDescent="0.35">
      <c r="D131" s="24" t="s">
        <v>1438</v>
      </c>
      <c r="E131" s="24"/>
      <c r="F131" s="135">
        <f>F106</f>
        <v>3.2985622731757105</v>
      </c>
      <c r="G131" s="18">
        <f>I131/$I$5</f>
        <v>2.3099999999999996</v>
      </c>
      <c r="H131" s="24" t="s">
        <v>1598</v>
      </c>
      <c r="I131" s="25">
        <f>AVERAGE(F138:F149)</f>
        <v>6.8097839510014066E-2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0.24060380473321064</v>
      </c>
      <c r="C135" s="18">
        <v>1</v>
      </c>
      <c r="D135" s="17">
        <f>$G$129*'Forecast inputs Tab10.1.5.1'!T5</f>
        <v>2.2570009320675094E-5</v>
      </c>
      <c r="E135" s="17">
        <f>$G$130*'Forecast inputs Tab10.1.5.1'!U5</f>
        <v>3.870051300747456E-5</v>
      </c>
      <c r="F135" s="17">
        <f>$F$131*'Forecast inputs Tab10.1.5.1'!Y5</f>
        <v>5.4253421088249658E-4</v>
      </c>
      <c r="G135" s="28">
        <f t="shared" ref="G135:G149" si="35">N135*(D135/A135)*(1-EXP(-A135))</f>
        <v>0.14491494913967298</v>
      </c>
      <c r="H135" s="28">
        <f>G135*'Forecast inputs Tab10.1.5.1'!V5</f>
        <v>1.7207931575768297E-2</v>
      </c>
      <c r="I135" s="28">
        <f t="shared" ref="I135:I150" si="36">N135*(E135/A135)*(1-EXP(-A135))</f>
        <v>0.24848385281879359</v>
      </c>
      <c r="J135" s="28">
        <f>I135*'Forecast inputs Tab10.1.5.1'!W5</f>
        <v>2.9506833372116157E-2</v>
      </c>
      <c r="K135" s="28">
        <f t="shared" ref="K135:K150" si="37">H135+J135</f>
        <v>4.6714764947884457E-2</v>
      </c>
      <c r="L135" s="28">
        <f t="shared" si="34"/>
        <v>3.4834419631607831</v>
      </c>
      <c r="M135" s="28">
        <f>L135*'Forecast inputs Tab10.1.5.1'!Z5</f>
        <v>0.27885754106753596</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0.24538759920241096</v>
      </c>
      <c r="C136" s="18">
        <v>2</v>
      </c>
      <c r="D136" s="17">
        <f>$G$129*'Forecast inputs Tab10.1.5.1'!T6</f>
        <v>7.5379242814372868E-4</v>
      </c>
      <c r="E136" s="17">
        <f>$G$130*'Forecast inputs Tab10.1.5.1'!U6</f>
        <v>1.2811997725333168E-3</v>
      </c>
      <c r="F136" s="17">
        <f>$F$131*'Forecast inputs Tab10.1.5.1'!Y6</f>
        <v>3.3526070017339364E-3</v>
      </c>
      <c r="G136" s="28">
        <f t="shared" si="35"/>
        <v>3.7961516834572442</v>
      </c>
      <c r="H136" s="28">
        <f>G136*'Forecast inputs Tab10.1.5.1'!V6</f>
        <v>0.90378431845155505</v>
      </c>
      <c r="I136" s="28">
        <f t="shared" si="36"/>
        <v>6.4522121631341465</v>
      </c>
      <c r="J136" s="28">
        <f>I136*'Forecast inputs Tab10.1.5.1'!W6</f>
        <v>1.5372477653734642</v>
      </c>
      <c r="K136" s="28">
        <f t="shared" si="37"/>
        <v>2.4410320838250192</v>
      </c>
      <c r="L136" s="28">
        <f t="shared" si="34"/>
        <v>16.883964654492544</v>
      </c>
      <c r="M136" s="28">
        <f>L136*'Forecast inputs Tab10.1.5.1'!Z6</f>
        <v>3.2538945521784579</v>
      </c>
      <c r="N136" s="19">
        <f t="shared" ref="N136:N149" si="38">N110*EXP(-A110)</f>
        <v>5679.2102228403064</v>
      </c>
      <c r="O136" s="19">
        <f>N136*'Forecast inputs Tab10.1.5.1'!R6</f>
        <v>549.31365790991674</v>
      </c>
      <c r="P136" s="19">
        <f>N136*'Forecast inputs Tab10.1.5.1'!S6</f>
        <v>0</v>
      </c>
      <c r="Q136" s="19">
        <f>P136*'Forecast inputs Tab10.1.5.1'!R6</f>
        <v>0</v>
      </c>
    </row>
    <row r="137" spans="1:17" x14ac:dyDescent="0.35">
      <c r="A137" s="10">
        <f>D137+F137+E137+'Forecast inputs Tab10.1.5.1'!AA7</f>
        <v>0.26741015420895042</v>
      </c>
      <c r="C137" s="18">
        <v>3</v>
      </c>
      <c r="D137" s="17">
        <f>$G$129*'Forecast inputs Tab10.1.5.1'!T7</f>
        <v>6.3383164068309553E-3</v>
      </c>
      <c r="E137" s="17">
        <f>$G$130*'Forecast inputs Tab10.1.5.1'!U7</f>
        <v>9.9941242091358354E-3</v>
      </c>
      <c r="F137" s="17">
        <f>$F$131*'Forecast inputs Tab10.1.5.1'!Y7</f>
        <v>1.1077713592983667E-2</v>
      </c>
      <c r="G137" s="28">
        <f t="shared" si="35"/>
        <v>24.712530387941992</v>
      </c>
      <c r="H137" s="28">
        <f>G137*'Forecast inputs Tab10.1.5.1'!V7</f>
        <v>9.521504559226976</v>
      </c>
      <c r="I137" s="28">
        <f t="shared" si="36"/>
        <v>38.966198966173366</v>
      </c>
      <c r="J137" s="28">
        <f>I137*'Forecast inputs Tab10.1.5.1'!W7</f>
        <v>15.072597807757123</v>
      </c>
      <c r="K137" s="28">
        <f t="shared" si="37"/>
        <v>24.594102366984099</v>
      </c>
      <c r="L137" s="28">
        <f t="shared" si="34"/>
        <v>43.19101733395496</v>
      </c>
      <c r="M137" s="28">
        <f>L137*'Forecast inputs Tab10.1.5.1'!Z7</f>
        <v>14.871315133340701</v>
      </c>
      <c r="N137" s="19">
        <f t="shared" si="38"/>
        <v>4443.4210147877347</v>
      </c>
      <c r="O137" s="19">
        <f>N137*'Forecast inputs Tab10.1.5.1'!R7</f>
        <v>933.69605783734676</v>
      </c>
      <c r="P137" s="19">
        <f>N137*'Forecast inputs Tab10.1.5.1'!S7</f>
        <v>0</v>
      </c>
      <c r="Q137" s="19">
        <f>P137*'Forecast inputs Tab10.1.5.1'!R7</f>
        <v>0</v>
      </c>
    </row>
    <row r="138" spans="1:17" x14ac:dyDescent="0.35">
      <c r="A138" s="10">
        <f>D138+F138+E138+'Forecast inputs Tab10.1.5.1'!AA8</f>
        <v>0.32259366586162241</v>
      </c>
      <c r="C138" s="18">
        <v>4</v>
      </c>
      <c r="D138" s="17">
        <f>$G$129*'Forecast inputs Tab10.1.5.1'!T8</f>
        <v>2.7750064942644422E-2</v>
      </c>
      <c r="E138" s="17">
        <f>$G$130*'Forecast inputs Tab10.1.5.1'!U8</f>
        <v>2.9773851670410214E-2</v>
      </c>
      <c r="F138" s="17">
        <f>$F$131*'Forecast inputs Tab10.1.5.1'!Y8</f>
        <v>2.5069749248567752E-2</v>
      </c>
      <c r="G138" s="28">
        <f t="shared" si="35"/>
        <v>80.663657181595894</v>
      </c>
      <c r="H138" s="28">
        <f>G138*'Forecast inputs Tab10.1.5.1'!V8</f>
        <v>46.173447043286757</v>
      </c>
      <c r="I138" s="28">
        <f t="shared" si="36"/>
        <v>86.546383551951095</v>
      </c>
      <c r="J138" s="28">
        <f>I138*'Forecast inputs Tab10.1.5.1'!W8</f>
        <v>48.655607305776883</v>
      </c>
      <c r="K138" s="28">
        <f t="shared" si="37"/>
        <v>94.82905434906364</v>
      </c>
      <c r="L138" s="28">
        <f t="shared" si="34"/>
        <v>72.87253789116123</v>
      </c>
      <c r="M138" s="28">
        <f>L138*'Forecast inputs Tab10.1.5.1'!Z8</f>
        <v>38.939003386914656</v>
      </c>
      <c r="N138" s="19">
        <f t="shared" si="38"/>
        <v>3400.8126724823665</v>
      </c>
      <c r="O138" s="19">
        <f>N138*'Forecast inputs Tab10.1.5.1'!R8</f>
        <v>1257.8143726063106</v>
      </c>
      <c r="P138" s="19">
        <f>N138*'Forecast inputs Tab10.1.5.1'!S8</f>
        <v>321.77506255386788</v>
      </c>
      <c r="Q138" s="19">
        <f>P138*'Forecast inputs Tab10.1.5.1'!R8</f>
        <v>119.0107593109859</v>
      </c>
    </row>
    <row r="139" spans="1:17" x14ac:dyDescent="0.35">
      <c r="A139" s="10">
        <f>D139+F139+E139+'Forecast inputs Tab10.1.5.1'!AA9</f>
        <v>0.40436638173300365</v>
      </c>
      <c r="C139" s="18">
        <v>5</v>
      </c>
      <c r="D139" s="17">
        <f>$G$129*'Forecast inputs Tab10.1.5.1'!T9</f>
        <v>8.4557870680218639E-2</v>
      </c>
      <c r="E139" s="17">
        <f>$G$130*'Forecast inputs Tab10.1.5.1'!U9</f>
        <v>3.7289929796833987E-2</v>
      </c>
      <c r="F139" s="17">
        <f>$F$131*'Forecast inputs Tab10.1.5.1'!Y9</f>
        <v>4.251858125595101E-2</v>
      </c>
      <c r="G139" s="28">
        <f t="shared" si="35"/>
        <v>171.3104616300997</v>
      </c>
      <c r="H139" s="28">
        <f>G139*'Forecast inputs Tab10.1.5.1'!V9</f>
        <v>135.49254858440253</v>
      </c>
      <c r="I139" s="28">
        <f t="shared" si="36"/>
        <v>75.54772886616783</v>
      </c>
      <c r="J139" s="28">
        <f>I139*'Forecast inputs Tab10.1.5.1'!W9</f>
        <v>56.915061528419571</v>
      </c>
      <c r="K139" s="28">
        <f t="shared" si="37"/>
        <v>192.40761011282211</v>
      </c>
      <c r="L139" s="28">
        <f t="shared" si="34"/>
        <v>86.140742715247356</v>
      </c>
      <c r="M139" s="28">
        <f>L139*'Forecast inputs Tab10.1.5.1'!Z9</f>
        <v>65.013261171706787</v>
      </c>
      <c r="N139" s="19">
        <f t="shared" si="38"/>
        <v>2463.1000968253634</v>
      </c>
      <c r="O139" s="19">
        <f>N139*'Forecast inputs Tab10.1.5.1'!R9</f>
        <v>1407.4942145291111</v>
      </c>
      <c r="P139" s="19">
        <f>N139*'Forecast inputs Tab10.1.5.1'!S9</f>
        <v>738.84554522119083</v>
      </c>
      <c r="Q139" s="19">
        <f>P139*'Forecast inputs Tab10.1.5.1'!R9</f>
        <v>422.19998759683557</v>
      </c>
    </row>
    <row r="140" spans="1:17" x14ac:dyDescent="0.35">
      <c r="A140" s="10">
        <f>D140+F140+E140+'Forecast inputs Tab10.1.5.1'!AA10</f>
        <v>0.47965258304659447</v>
      </c>
      <c r="C140" s="18">
        <v>6</v>
      </c>
      <c r="D140" s="17">
        <f>$G$129*'Forecast inputs Tab10.1.5.1'!T10</f>
        <v>0.15801105647008931</v>
      </c>
      <c r="E140" s="17">
        <f>$G$130*'Forecast inputs Tab10.1.5.1'!U10</f>
        <v>2.3213227145011117E-2</v>
      </c>
      <c r="F140" s="17">
        <f>$F$131*'Forecast inputs Tab10.1.5.1'!Y10</f>
        <v>5.8428299431494052E-2</v>
      </c>
      <c r="G140" s="28">
        <f t="shared" si="35"/>
        <v>206.3974373576128</v>
      </c>
      <c r="H140" s="28">
        <f>G140*'Forecast inputs Tab10.1.5.1'!V10</f>
        <v>207.12235808273053</v>
      </c>
      <c r="I140" s="28">
        <f t="shared" si="36"/>
        <v>30.321616110689124</v>
      </c>
      <c r="J140" s="28">
        <f>I140*'Forecast inputs Tab10.1.5.1'!W10</f>
        <v>29.365904052457093</v>
      </c>
      <c r="K140" s="28">
        <f t="shared" si="37"/>
        <v>236.48826213518763</v>
      </c>
      <c r="L140" s="28">
        <f t="shared" si="34"/>
        <v>76.320300244979563</v>
      </c>
      <c r="M140" s="28">
        <f>L140*'Forecast inputs Tab10.1.5.1'!Z10</f>
        <v>76.099810897571814</v>
      </c>
      <c r="N140" s="19">
        <f t="shared" si="38"/>
        <v>1644.4354016609652</v>
      </c>
      <c r="O140" s="19">
        <f>N140*'Forecast inputs Tab10.1.5.1'!R10</f>
        <v>1329.2645570140262</v>
      </c>
      <c r="P140" s="19">
        <f>N140*'Forecast inputs Tab10.1.5.1'!S10</f>
        <v>953.60616514687172</v>
      </c>
      <c r="Q140" s="19">
        <f>P140*'Forecast inputs Tab10.1.5.1'!R10</f>
        <v>770.83896114098741</v>
      </c>
    </row>
    <row r="141" spans="1:17" x14ac:dyDescent="0.35">
      <c r="A141" s="10">
        <f>D141+F141+E141+'Forecast inputs Tab10.1.5.1'!AA11</f>
        <v>0.51951911000976758</v>
      </c>
      <c r="C141" s="18">
        <v>7</v>
      </c>
      <c r="D141" s="17">
        <f>$G$129*'Forecast inputs Tab10.1.5.1'!T11</f>
        <v>0.2006179935877849</v>
      </c>
      <c r="E141" s="17">
        <f>$G$130*'Forecast inputs Tab10.1.5.1'!U11</f>
        <v>9.4128122269545016E-3</v>
      </c>
      <c r="F141" s="17">
        <f>$F$131*'Forecast inputs Tab10.1.5.1'!Y11</f>
        <v>6.9488304195028217E-2</v>
      </c>
      <c r="G141" s="28">
        <f t="shared" si="35"/>
        <v>159.76547342760369</v>
      </c>
      <c r="H141" s="28">
        <f>G141*'Forecast inputs Tab10.1.5.1'!V11</f>
        <v>198.07905990084905</v>
      </c>
      <c r="I141" s="28">
        <f t="shared" si="36"/>
        <v>7.4960494561345659</v>
      </c>
      <c r="J141" s="28">
        <f>I141*'Forecast inputs Tab10.1.5.1'!W11</f>
        <v>9.159825124928874</v>
      </c>
      <c r="K141" s="28">
        <f t="shared" si="37"/>
        <v>207.23888502577793</v>
      </c>
      <c r="L141" s="28">
        <f t="shared" si="34"/>
        <v>55.338165928482233</v>
      </c>
      <c r="M141" s="28">
        <f>L141*'Forecast inputs Tab10.1.5.1'!Z11</f>
        <v>69.500862734558694</v>
      </c>
      <c r="N141" s="19">
        <f t="shared" si="38"/>
        <v>1021.0620200060756</v>
      </c>
      <c r="O141" s="19">
        <f>N141*'Forecast inputs Tab10.1.5.1'!R11</f>
        <v>1095.9058660725209</v>
      </c>
      <c r="P141" s="19">
        <f>N141*'Forecast inputs Tab10.1.5.1'!S11</f>
        <v>814.20206583093261</v>
      </c>
      <c r="Q141" s="19">
        <f>P141*'Forecast inputs Tab10.1.5.1'!R11</f>
        <v>873.8830772563399</v>
      </c>
    </row>
    <row r="142" spans="1:17" x14ac:dyDescent="0.35">
      <c r="A142" s="10">
        <f>D142+F142+E142+'Forecast inputs Tab10.1.5.1'!AA12</f>
        <v>0.53220251227583415</v>
      </c>
      <c r="C142" s="18">
        <v>8</v>
      </c>
      <c r="D142" s="17">
        <f>$G$129*'Forecast inputs Tab10.1.5.1'!T12</f>
        <v>0.21381412478262818</v>
      </c>
      <c r="E142" s="17">
        <f>$G$130*'Forecast inputs Tab10.1.5.1'!U12</f>
        <v>3.1373149076802907E-3</v>
      </c>
      <c r="F142" s="17">
        <f>$F$131*'Forecast inputs Tab10.1.5.1'!Y12</f>
        <v>7.52510725855257E-2</v>
      </c>
      <c r="G142" s="28">
        <f t="shared" si="35"/>
        <v>49.7502789690543</v>
      </c>
      <c r="H142" s="28">
        <f>G142*'Forecast inputs Tab10.1.5.1'!V12</f>
        <v>75.206619957808783</v>
      </c>
      <c r="I142" s="28">
        <f t="shared" si="36"/>
        <v>0.729990556187748</v>
      </c>
      <c r="J142" s="28">
        <f>I142*'Forecast inputs Tab10.1.5.1'!W12</f>
        <v>1.0996354952527108</v>
      </c>
      <c r="K142" s="28">
        <f t="shared" si="37"/>
        <v>76.306255453061496</v>
      </c>
      <c r="L142" s="28">
        <f t="shared" si="34"/>
        <v>17.50942253069816</v>
      </c>
      <c r="M142" s="28">
        <f>L142*'Forecast inputs Tab10.1.5.1'!Z12</f>
        <v>26.809902496329101</v>
      </c>
      <c r="N142" s="19">
        <f t="shared" si="38"/>
        <v>300.06275289403737</v>
      </c>
      <c r="O142" s="19">
        <f>N142*'Forecast inputs Tab10.1.5.1'!R12</f>
        <v>407.79128243805462</v>
      </c>
      <c r="P142" s="19">
        <f>N142*'Forecast inputs Tab10.1.5.1'!S12</f>
        <v>274.15043027947377</v>
      </c>
      <c r="Q142" s="19">
        <f>P142*'Forecast inputs Tab10.1.5.1'!R12</f>
        <v>372.57591775841041</v>
      </c>
    </row>
    <row r="143" spans="1:17" x14ac:dyDescent="0.35">
      <c r="A143" s="10">
        <f>D143+F143+E143+'Forecast inputs Tab10.1.5.1'!AA13</f>
        <v>0.53362390892185463</v>
      </c>
      <c r="C143" s="18">
        <v>9</v>
      </c>
      <c r="D143" s="17">
        <f>$G$129*'Forecast inputs Tab10.1.5.1'!T13</f>
        <v>0.21510694008545714</v>
      </c>
      <c r="E143" s="17">
        <f>$G$130*'Forecast inputs Tab10.1.5.1'!U13</f>
        <v>9.9986950836581626E-4</v>
      </c>
      <c r="F143" s="17">
        <f>$F$131*'Forecast inputs Tab10.1.5.1'!Y13</f>
        <v>7.7517099328031608E-2</v>
      </c>
      <c r="G143" s="28">
        <f t="shared" si="35"/>
        <v>123.88849260029541</v>
      </c>
      <c r="H143" s="28">
        <f>G143*'Forecast inputs Tab10.1.5.1'!V13</f>
        <v>223.72206402468726</v>
      </c>
      <c r="I143" s="28">
        <f t="shared" si="36"/>
        <v>0.57586392209952764</v>
      </c>
      <c r="J143" s="28">
        <f>I143*'Forecast inputs Tab10.1.5.1'!W13</f>
        <v>1.0404869345993231</v>
      </c>
      <c r="K143" s="28">
        <f t="shared" si="37"/>
        <v>224.76255095928659</v>
      </c>
      <c r="L143" s="28">
        <f t="shared" si="34"/>
        <v>44.645126664355708</v>
      </c>
      <c r="M143" s="28">
        <f>L143*'Forecast inputs Tab10.1.5.1'!Z13</f>
        <v>81.38136914012081</v>
      </c>
      <c r="N143" s="19">
        <f t="shared" si="38"/>
        <v>743.20885280748212</v>
      </c>
      <c r="O143" s="19">
        <f>N143*'Forecast inputs Tab10.1.5.1'!R13</f>
        <v>1232.7828204173547</v>
      </c>
      <c r="P143" s="19">
        <f>N143*'Forecast inputs Tab10.1.5.1'!S13</f>
        <v>716.78233484579732</v>
      </c>
      <c r="Q143" s="19">
        <f>P143*'Forecast inputs Tab10.1.5.1'!R13</f>
        <v>1188.9483622787693</v>
      </c>
    </row>
    <row r="144" spans="1:17" x14ac:dyDescent="0.35">
      <c r="A144" s="10">
        <f>D144+F144+E144+'Forecast inputs Tab10.1.5.1'!AA14</f>
        <v>0.53127303639945556</v>
      </c>
      <c r="C144" s="18">
        <v>10</v>
      </c>
      <c r="D144" s="17">
        <f>$G$129*'Forecast inputs Tab10.1.5.1'!T14</f>
        <v>0.21274408865048183</v>
      </c>
      <c r="E144" s="17">
        <f>$G$130*'Forecast inputs Tab10.1.5.1'!U14</f>
        <v>3.3119792873484904E-4</v>
      </c>
      <c r="F144" s="17">
        <f>$F$131*'Forecast inputs Tab10.1.5.1'!Y14</f>
        <v>7.8197749820238777E-2</v>
      </c>
      <c r="G144" s="28">
        <f t="shared" si="35"/>
        <v>20.298979162702032</v>
      </c>
      <c r="H144" s="28">
        <f>G144*'Forecast inputs Tab10.1.5.1'!V14</f>
        <v>42.807491629787656</v>
      </c>
      <c r="I144" s="28">
        <f t="shared" si="36"/>
        <v>3.1601253396816985E-2</v>
      </c>
      <c r="J144" s="28">
        <f>I144*'Forecast inputs Tab10.1.5.1'!W14</f>
        <v>6.6788246393125403E-2</v>
      </c>
      <c r="K144" s="28">
        <f t="shared" si="37"/>
        <v>42.874279876180779</v>
      </c>
      <c r="L144" s="28">
        <f t="shared" si="34"/>
        <v>7.4612390136914764</v>
      </c>
      <c r="M144" s="28">
        <f>L144*'Forecast inputs Tab10.1.5.1'!Z14</f>
        <v>15.862146468767257</v>
      </c>
      <c r="N144" s="19">
        <f t="shared" si="38"/>
        <v>122.99448183211513</v>
      </c>
      <c r="O144" s="19">
        <f>N144*'Forecast inputs Tab10.1.5.1'!R14</f>
        <v>241.85142929539791</v>
      </c>
      <c r="P144" s="19">
        <f>N144*'Forecast inputs Tab10.1.5.1'!S14</f>
        <v>121.15115335737376</v>
      </c>
      <c r="Q144" s="19">
        <f>P144*'Forecast inputs Tab10.1.5.1'!R14</f>
        <v>238.22678191580547</v>
      </c>
    </row>
    <row r="145" spans="1:17" x14ac:dyDescent="0.35">
      <c r="A145" s="10">
        <f>D145+F145+E145+'Forecast inputs Tab10.1.5.1'!AA15</f>
        <v>0.52769203391493691</v>
      </c>
      <c r="C145" s="18">
        <v>11</v>
      </c>
      <c r="D145" s="17">
        <f>$G$129*'Forecast inputs Tab10.1.5.1'!T15</f>
        <v>0.20925643358321844</v>
      </c>
      <c r="E145" s="17">
        <f>$G$130*'Forecast inputs Tab10.1.5.1'!U15</f>
        <v>1.1877102060251292E-4</v>
      </c>
      <c r="F145" s="17">
        <f>$F$131*'Forecast inputs Tab10.1.5.1'!Y15</f>
        <v>7.8316829311115874E-2</v>
      </c>
      <c r="G145" s="28">
        <f t="shared" si="35"/>
        <v>71.658988120154788</v>
      </c>
      <c r="H145" s="28">
        <f>G145*'Forecast inputs Tab10.1.5.1'!V15</f>
        <v>172.90921238289687</v>
      </c>
      <c r="I145" s="28">
        <f t="shared" si="36"/>
        <v>4.0672637914329256E-2</v>
      </c>
      <c r="J145" s="28">
        <f>I145*'Forecast inputs Tab10.1.5.1'!W15</f>
        <v>9.844146603637037E-2</v>
      </c>
      <c r="K145" s="28">
        <f t="shared" si="37"/>
        <v>173.00765384893324</v>
      </c>
      <c r="L145" s="28">
        <f t="shared" si="34"/>
        <v>26.819269759663491</v>
      </c>
      <c r="M145" s="28">
        <f>L145*'Forecast inputs Tab10.1.5.1'!Z15</f>
        <v>65.256378986515628</v>
      </c>
      <c r="N145" s="19">
        <f t="shared" si="38"/>
        <v>440.70855497140565</v>
      </c>
      <c r="O145" s="19">
        <f>N145*'Forecast inputs Tab10.1.5.1'!R15</f>
        <v>1003.3567600178495</v>
      </c>
      <c r="P145" s="19">
        <f>N145*'Forecast inputs Tab10.1.5.1'!S15</f>
        <v>437.76816214233548</v>
      </c>
      <c r="Q145" s="19">
        <f>P145*'Forecast inputs Tab10.1.5.1'!R15</f>
        <v>996.66239706783369</v>
      </c>
    </row>
    <row r="146" spans="1:17" x14ac:dyDescent="0.35">
      <c r="A146" s="10">
        <f>D146+F146+E146+'Forecast inputs Tab10.1.5.1'!AA16</f>
        <v>0.52375248957497</v>
      </c>
      <c r="C146" s="18">
        <v>12</v>
      </c>
      <c r="D146" s="17">
        <f>$G$129*'Forecast inputs Tab10.1.5.1'!T16</f>
        <v>0.20544350768196967</v>
      </c>
      <c r="E146" s="17">
        <f>$G$130*'Forecast inputs Tab10.1.5.1'!U16</f>
        <v>4.6856016129938104E-5</v>
      </c>
      <c r="F146" s="17">
        <f>$F$131*'Forecast inputs Tab10.1.5.1'!Y16</f>
        <v>7.8262125876870411E-2</v>
      </c>
      <c r="G146" s="28">
        <f t="shared" si="35"/>
        <v>34.442325223244389</v>
      </c>
      <c r="H146" s="28">
        <f>G146*'Forecast inputs Tab10.1.5.1'!V16</f>
        <v>93.45757748212921</v>
      </c>
      <c r="I146" s="28">
        <f t="shared" si="36"/>
        <v>7.8553475085284853E-3</v>
      </c>
      <c r="J146" s="28">
        <f>I146*'Forecast inputs Tab10.1.5.1'!W16</f>
        <v>2.1391851107377111E-2</v>
      </c>
      <c r="K146" s="28">
        <f t="shared" si="37"/>
        <v>93.478969333236591</v>
      </c>
      <c r="L146" s="28">
        <f t="shared" si="34"/>
        <v>13.120539181439554</v>
      </c>
      <c r="M146" s="28">
        <f>L146*'Forecast inputs Tab10.1.5.1'!Z16</f>
        <v>35.931646191506729</v>
      </c>
      <c r="N146" s="19">
        <f t="shared" si="38"/>
        <v>215.36683333658195</v>
      </c>
      <c r="O146" s="19">
        <f>N146*'Forecast inputs Tab10.1.5.1'!R16</f>
        <v>556.79864256673216</v>
      </c>
      <c r="P146" s="19">
        <f>N146*'Forecast inputs Tab10.1.5.1'!S16</f>
        <v>214.68375056892575</v>
      </c>
      <c r="Q146" s="19">
        <f>P146*'Forecast inputs Tab10.1.5.1'!R16</f>
        <v>555.03263453337217</v>
      </c>
    </row>
    <row r="147" spans="1:17" x14ac:dyDescent="0.35">
      <c r="A147" s="10">
        <f>D147+F147+E147+'Forecast inputs Tab10.1.5.1'!AA17</f>
        <v>0.5198080346037568</v>
      </c>
      <c r="C147" s="18">
        <v>13</v>
      </c>
      <c r="D147" s="17">
        <f>$G$129*'Forecast inputs Tab10.1.5.1'!T17</f>
        <v>0.20163001194013294</v>
      </c>
      <c r="E147" s="17">
        <f>$G$130*'Forecast inputs Tab10.1.5.1'!U17</f>
        <v>2.0386291797189653E-5</v>
      </c>
      <c r="F147" s="17">
        <f>$F$131*'Forecast inputs Tab10.1.5.1'!Y17</f>
        <v>7.8157636371826766E-2</v>
      </c>
      <c r="G147" s="28">
        <f t="shared" si="35"/>
        <v>6.441113260021428</v>
      </c>
      <c r="H147" s="28">
        <f>G147*'Forecast inputs Tab10.1.5.1'!V17</f>
        <v>19.369223110196646</v>
      </c>
      <c r="I147" s="28">
        <f t="shared" si="36"/>
        <v>6.5124439141794237E-4</v>
      </c>
      <c r="J147" s="28">
        <f>I147*'Forecast inputs Tab10.1.5.1'!W17</f>
        <v>1.9659952165483182E-3</v>
      </c>
      <c r="K147" s="28">
        <f t="shared" si="37"/>
        <v>19.371189105413194</v>
      </c>
      <c r="L147" s="28">
        <f t="shared" si="34"/>
        <v>2.4967621792135799</v>
      </c>
      <c r="M147" s="28">
        <f>L147*'Forecast inputs Tab10.1.5.1'!Z17</f>
        <v>7.5849637594765191</v>
      </c>
      <c r="N147" s="19">
        <f t="shared" si="38"/>
        <v>40.963981732202228</v>
      </c>
      <c r="O147" s="19">
        <f>N147*'Forecast inputs Tab10.1.5.1'!R17</f>
        <v>118.33634078816849</v>
      </c>
      <c r="P147" s="19">
        <f>N147*'Forecast inputs Tab10.1.5.1'!S17</f>
        <v>40.897759613360293</v>
      </c>
      <c r="Q147" s="19">
        <f>P147*'Forecast inputs Tab10.1.5.1'!R17</f>
        <v>118.14503899347909</v>
      </c>
    </row>
    <row r="148" spans="1:17" x14ac:dyDescent="0.35">
      <c r="A148" s="10">
        <f>D148+F148+E148+'Forecast inputs Tab10.1.5.1'!AA18</f>
        <v>0.51602242927899755</v>
      </c>
      <c r="C148" s="18">
        <v>14</v>
      </c>
      <c r="D148" s="17">
        <f>$G$129*'Forecast inputs Tab10.1.5.1'!T18</f>
        <v>0.19797152727898262</v>
      </c>
      <c r="E148" s="17">
        <f>$G$130*'Forecast inputs Tab10.1.5.1'!U18</f>
        <v>9.8352640921120263E-6</v>
      </c>
      <c r="F148" s="17">
        <f>$F$131*'Forecast inputs Tab10.1.5.1'!Y18</f>
        <v>7.8041066735922829E-2</v>
      </c>
      <c r="G148" s="28">
        <f t="shared" si="35"/>
        <v>9.4610194049440235</v>
      </c>
      <c r="H148" s="28">
        <f>G148*'Forecast inputs Tab10.1.5.1'!V18</f>
        <v>31.141517918118147</v>
      </c>
      <c r="I148" s="28">
        <f t="shared" si="36"/>
        <v>4.7002528953111599E-4</v>
      </c>
      <c r="J148" s="28">
        <f>I148*'Forecast inputs Tab10.1.5.1'!W18</f>
        <v>1.553282478629807E-3</v>
      </c>
      <c r="K148" s="28">
        <f t="shared" si="37"/>
        <v>31.143071200596776</v>
      </c>
      <c r="L148" s="28">
        <f t="shared" si="34"/>
        <v>3.7295668570087517</v>
      </c>
      <c r="M148" s="28">
        <f>L148*'Forecast inputs Tab10.1.5.1'!Z18</f>
        <v>12.413303848525079</v>
      </c>
      <c r="N148" s="19">
        <f t="shared" si="38"/>
        <v>61.175878109287332</v>
      </c>
      <c r="O148" s="19">
        <f>N148*'Forecast inputs Tab10.1.5.1'!R18</f>
        <v>194.79684283437382</v>
      </c>
      <c r="P148" s="19">
        <f>N148*'Forecast inputs Tab10.1.5.1'!S18</f>
        <v>61.121891651896924</v>
      </c>
      <c r="Q148" s="19">
        <f>P148*'Forecast inputs Tab10.1.5.1'!R18</f>
        <v>194.62493861688671</v>
      </c>
    </row>
    <row r="149" spans="1:17" x14ac:dyDescent="0.35">
      <c r="A149" s="10">
        <f>D149+F149+E149+'Forecast inputs Tab10.1.5.1'!AA19</f>
        <v>0.51247815248782713</v>
      </c>
      <c r="C149" s="18">
        <v>15</v>
      </c>
      <c r="D149" s="17">
        <f>$G$129*'Forecast inputs Tab10.1.5.1'!T19</f>
        <v>0.19454743542429878</v>
      </c>
      <c r="E149" s="17">
        <f>$G$130*'Forecast inputs Tab10.1.5.1'!U19</f>
        <v>5.1571039324541829E-6</v>
      </c>
      <c r="F149" s="17">
        <f>$F$131*'Forecast inputs Tab10.1.5.1'!Y19</f>
        <v>7.7925559959595936E-2</v>
      </c>
      <c r="G149" s="28">
        <f t="shared" si="35"/>
        <v>1.412858028423134</v>
      </c>
      <c r="H149" s="28">
        <f>G149*'Forecast inputs Tab10.1.5.1'!V19</f>
        <v>5.0367751037262956</v>
      </c>
      <c r="I149" s="28">
        <f t="shared" si="36"/>
        <v>3.745233484311643E-5</v>
      </c>
      <c r="J149" s="28">
        <f>I149*'Forecast inputs Tab10.1.5.1'!W19</f>
        <v>1.3407711159826624E-4</v>
      </c>
      <c r="K149" s="28">
        <f t="shared" si="37"/>
        <v>5.0369091808378936</v>
      </c>
      <c r="L149" s="28">
        <f t="shared" si="34"/>
        <v>0.5659172672626881</v>
      </c>
      <c r="M149" s="28">
        <f>L149*'Forecast inputs Tab10.1.5.1'!Z19</f>
        <v>2.0417502718663618</v>
      </c>
      <c r="N149" s="19">
        <f t="shared" si="38"/>
        <v>9.2814124122358521</v>
      </c>
      <c r="O149" s="19">
        <f>N149*'Forecast inputs Tab10.1.5.1'!R19</f>
        <v>32.201674736004044</v>
      </c>
      <c r="P149" s="19">
        <f>N149*'Forecast inputs Tab10.1.5.1'!S19</f>
        <v>9.2766506283103691</v>
      </c>
      <c r="Q149" s="19">
        <f>P149*'Forecast inputs Tab10.1.5.1'!R19</f>
        <v>32.185153821910255</v>
      </c>
    </row>
    <row r="150" spans="1:17" x14ac:dyDescent="0.35">
      <c r="A150" s="10">
        <f>D150+F150+E150+'Forecast inputs Tab10.1.5.1'!AA20</f>
        <v>0.5092102355107353</v>
      </c>
      <c r="C150" s="23" t="s">
        <v>1435</v>
      </c>
      <c r="D150" s="17">
        <f>$G$129*'Forecast inputs Tab10.1.5.1'!T20</f>
        <v>0.19139232443514639</v>
      </c>
      <c r="E150" s="17">
        <f>$G$130*'Forecast inputs Tab10.1.5.1'!U20</f>
        <v>2.9535242296539881E-6</v>
      </c>
      <c r="F150" s="17">
        <f>$F$131*'Forecast inputs Tab10.1.5.1'!Y20</f>
        <v>7.7814957551359254E-2</v>
      </c>
      <c r="G150" s="28">
        <f>N150*(D150/A150)*(1-EXP(-A150))</f>
        <v>17.958530350677812</v>
      </c>
      <c r="H150" s="28">
        <f>G150*'Forecast inputs Tab10.1.5.1'!V20</f>
        <v>74.31994025804282</v>
      </c>
      <c r="I150" s="28">
        <f t="shared" si="36"/>
        <v>2.7713208811399573E-4</v>
      </c>
      <c r="J150" s="28">
        <f>I150*'Forecast inputs Tab10.1.5.1'!W20</f>
        <v>1.3495658336403844E-3</v>
      </c>
      <c r="K150" s="28">
        <f t="shared" si="37"/>
        <v>74.321289823876455</v>
      </c>
      <c r="L150" s="30">
        <f t="shared" si="34"/>
        <v>7.3014541259532919</v>
      </c>
      <c r="M150" s="28">
        <f>L150*'Forecast inputs Tab10.1.5.1'!Z20</f>
        <v>28.293864883481604</v>
      </c>
      <c r="N150" s="19">
        <f>N124*EXP(-A124)+N125*EXP(-A125)</f>
        <v>119.73961853795528</v>
      </c>
      <c r="O150" s="19">
        <f>N150*'Forecast inputs Tab10.1.5.1'!R20</f>
        <v>493.4714870576023</v>
      </c>
      <c r="P150" s="19">
        <f>N150*'Forecast inputs Tab10.1.5.1'!S20</f>
        <v>119.70187030994887</v>
      </c>
      <c r="Q150" s="19">
        <f>P150*'Forecast inputs Tab10.1.5.1'!R20</f>
        <v>493.31591888028925</v>
      </c>
    </row>
    <row r="151" spans="1:17" x14ac:dyDescent="0.35">
      <c r="A151" t="s">
        <v>1445</v>
      </c>
      <c r="C151" s="31" t="s">
        <v>1444</v>
      </c>
      <c r="D151" s="133">
        <f>AVERAGE(D138:D148)</f>
        <v>0.17517305633487346</v>
      </c>
      <c r="E151" s="133">
        <f>AVERAGE(E138:E148)</f>
        <v>9.4867319796920497E-3</v>
      </c>
      <c r="F151" s="133">
        <f>AVERAGE(F138:F149)</f>
        <v>6.8097839510014066E-2</v>
      </c>
      <c r="G151" s="32">
        <f>SUM(G134:G150)</f>
        <v>982.10321173696832</v>
      </c>
      <c r="H151" s="32">
        <f t="shared" ref="H151" si="39">SUM(H134:H150)</f>
        <v>1335.2803322879167</v>
      </c>
      <c r="I151" s="32">
        <f>SUM(I134:I150)</f>
        <v>246.96609253827975</v>
      </c>
      <c r="J151" s="32">
        <f t="shared" ref="J151:Q151" si="40">SUM(J134:J150)</f>
        <v>163.06749733211444</v>
      </c>
      <c r="K151" s="32">
        <f t="shared" si="40"/>
        <v>1498.347829620031</v>
      </c>
      <c r="L151" s="32">
        <f t="shared" si="40"/>
        <v>477.87946831076533</v>
      </c>
      <c r="M151" s="32">
        <f t="shared" si="40"/>
        <v>543.53233146392768</v>
      </c>
      <c r="N151" s="32">
        <f t="shared" si="40"/>
        <v>37113.165240467562</v>
      </c>
      <c r="O151" s="32">
        <f t="shared" si="40"/>
        <v>11056.215728584226</v>
      </c>
      <c r="P151" s="32">
        <f t="shared" si="40"/>
        <v>4823.9628421502857</v>
      </c>
      <c r="Q151" s="32">
        <f t="shared" si="40"/>
        <v>6375.6499291719047</v>
      </c>
    </row>
    <row r="153" spans="1:17" x14ac:dyDescent="0.35">
      <c r="C153" s="15" t="s">
        <v>1437</v>
      </c>
      <c r="D153" s="15" t="s">
        <v>1694</v>
      </c>
      <c r="G153" s="15">
        <f>G128+1</f>
        <v>2026</v>
      </c>
    </row>
    <row r="154" spans="1:17" x14ac:dyDescent="0.35">
      <c r="D154" s="24" t="s">
        <v>1599</v>
      </c>
      <c r="E154" s="24"/>
      <c r="F154" s="24"/>
      <c r="G154" s="18">
        <f>G129</f>
        <v>2.31</v>
      </c>
      <c r="H154" s="24" t="s">
        <v>1598</v>
      </c>
      <c r="I154" s="25">
        <f>AVERAGE(D163:D174)</f>
        <v>0.17678758792565888</v>
      </c>
      <c r="J154" s="15" t="s">
        <v>1516</v>
      </c>
      <c r="K154" s="25">
        <f>I154+I156+I155</f>
        <v>0.25358202817571834</v>
      </c>
    </row>
    <row r="155" spans="1:17" x14ac:dyDescent="0.35">
      <c r="D155" s="24" t="s">
        <v>1600</v>
      </c>
      <c r="E155" s="24"/>
      <c r="F155" s="24"/>
      <c r="G155" s="18">
        <f>G130</f>
        <v>2.31</v>
      </c>
      <c r="H155" s="24" t="s">
        <v>1598</v>
      </c>
      <c r="I155" s="25">
        <f>AVERAGE(E163:E174)</f>
        <v>8.6966007400454161E-3</v>
      </c>
      <c r="K155" s="25"/>
    </row>
    <row r="156" spans="1:17" x14ac:dyDescent="0.35">
      <c r="D156" s="24" t="s">
        <v>1438</v>
      </c>
      <c r="E156" s="24"/>
      <c r="F156" s="135">
        <f>F131</f>
        <v>3.2985622731757105</v>
      </c>
      <c r="G156" s="18">
        <f>I156/$I$5</f>
        <v>2.3099999999999996</v>
      </c>
      <c r="H156" s="24" t="s">
        <v>1598</v>
      </c>
      <c r="I156" s="25">
        <f>AVERAGE(F163:F174)</f>
        <v>6.8097839510014066E-2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0.24060380473321064</v>
      </c>
      <c r="C160" s="18">
        <v>1</v>
      </c>
      <c r="D160" s="17">
        <f>$G$154*'Forecast inputs Tab10.1.5.1'!T5</f>
        <v>2.2570009320675094E-5</v>
      </c>
      <c r="E160" s="17">
        <f>$G$155*'Forecast inputs Tab10.1.5.1'!U5</f>
        <v>3.870051300747456E-5</v>
      </c>
      <c r="F160" s="17">
        <f>$F$156*'Forecast inputs Tab10.1.5.1'!Y5</f>
        <v>5.4253421088249658E-4</v>
      </c>
      <c r="G160" s="28">
        <f t="shared" ref="G160:G174" si="42">N160*(D160/A160)*(1-EXP(-A160))</f>
        <v>0.14491494913967298</v>
      </c>
      <c r="H160" s="28">
        <f>G160*'Forecast inputs Tab10.1.5.1'!V5</f>
        <v>1.7207931575768297E-2</v>
      </c>
      <c r="I160" s="28">
        <f t="shared" ref="I160:I175" si="43">N160*(E160/A160)*(1-EXP(-A160))</f>
        <v>0.24848385281879359</v>
      </c>
      <c r="J160" s="28">
        <f>I160*'Forecast inputs Tab10.1.5.1'!W5</f>
        <v>2.9506833372116157E-2</v>
      </c>
      <c r="K160" s="28">
        <f t="shared" ref="K160:K175" si="44">H160+J160</f>
        <v>4.6714764947884457E-2</v>
      </c>
      <c r="L160" s="28">
        <f t="shared" si="41"/>
        <v>3.4834419631607831</v>
      </c>
      <c r="M160" s="28">
        <f>L160*'Forecast inputs Tab10.1.5.1'!Z5</f>
        <v>0.27885754106753596</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0.24538759920241096</v>
      </c>
      <c r="C161" s="18">
        <v>2</v>
      </c>
      <c r="D161" s="17">
        <f>$G$154*'Forecast inputs Tab10.1.5.1'!T6</f>
        <v>7.5379242814372868E-4</v>
      </c>
      <c r="E161" s="17">
        <f>$G$155*'Forecast inputs Tab10.1.5.1'!U6</f>
        <v>1.2811997725333168E-3</v>
      </c>
      <c r="F161" s="17">
        <f>$F$156*'Forecast inputs Tab10.1.5.1'!Y6</f>
        <v>3.3526070017339364E-3</v>
      </c>
      <c r="G161" s="28">
        <f t="shared" si="42"/>
        <v>3.7961516834572442</v>
      </c>
      <c r="H161" s="28">
        <f>G161*'Forecast inputs Tab10.1.5.1'!V6</f>
        <v>0.90378431845155505</v>
      </c>
      <c r="I161" s="28">
        <f t="shared" si="43"/>
        <v>6.4522121631341465</v>
      </c>
      <c r="J161" s="28">
        <f>I161*'Forecast inputs Tab10.1.5.1'!W6</f>
        <v>1.5372477653734642</v>
      </c>
      <c r="K161" s="28">
        <f t="shared" si="44"/>
        <v>2.4410320838250192</v>
      </c>
      <c r="L161" s="28">
        <f t="shared" si="41"/>
        <v>16.883964654492544</v>
      </c>
      <c r="M161" s="28">
        <f>L161*'Forecast inputs Tab10.1.5.1'!Z6</f>
        <v>3.2538945521784579</v>
      </c>
      <c r="N161" s="19">
        <f t="shared" ref="N161:N174" si="45">N135*EXP(-A135)</f>
        <v>5679.2102228403064</v>
      </c>
      <c r="O161" s="19">
        <f>N161*'Forecast inputs Tab10.1.5.1'!R6</f>
        <v>549.31365790991674</v>
      </c>
      <c r="P161" s="19">
        <f>N161*'Forecast inputs Tab10.1.5.1'!S6</f>
        <v>0</v>
      </c>
      <c r="Q161" s="19">
        <f>P161*'Forecast inputs Tab10.1.5.1'!R6</f>
        <v>0</v>
      </c>
    </row>
    <row r="162" spans="1:17" x14ac:dyDescent="0.35">
      <c r="A162" s="10">
        <f>D162+F162+E162+'Forecast inputs Tab10.1.5.1'!AA7</f>
        <v>0.26741015420895042</v>
      </c>
      <c r="C162" s="18">
        <v>3</v>
      </c>
      <c r="D162" s="17">
        <f>$G$154*'Forecast inputs Tab10.1.5.1'!T7</f>
        <v>6.3383164068309553E-3</v>
      </c>
      <c r="E162" s="17">
        <f>$G$155*'Forecast inputs Tab10.1.5.1'!U7</f>
        <v>9.9941242091358354E-3</v>
      </c>
      <c r="F162" s="17">
        <f>$F$156*'Forecast inputs Tab10.1.5.1'!Y7</f>
        <v>1.1077713592983667E-2</v>
      </c>
      <c r="G162" s="28">
        <f t="shared" si="42"/>
        <v>24.712530387941992</v>
      </c>
      <c r="H162" s="28">
        <f>G162*'Forecast inputs Tab10.1.5.1'!V7</f>
        <v>9.521504559226976</v>
      </c>
      <c r="I162" s="28">
        <f t="shared" si="43"/>
        <v>38.966198966173366</v>
      </c>
      <c r="J162" s="28">
        <f>I162*'Forecast inputs Tab10.1.5.1'!W7</f>
        <v>15.072597807757123</v>
      </c>
      <c r="K162" s="28">
        <f t="shared" si="44"/>
        <v>24.594102366984099</v>
      </c>
      <c r="L162" s="28">
        <f t="shared" si="41"/>
        <v>43.19101733395496</v>
      </c>
      <c r="M162" s="28">
        <f>L162*'Forecast inputs Tab10.1.5.1'!Z7</f>
        <v>14.871315133340701</v>
      </c>
      <c r="N162" s="19">
        <f t="shared" si="45"/>
        <v>4443.4210147877347</v>
      </c>
      <c r="O162" s="19">
        <f>N162*'Forecast inputs Tab10.1.5.1'!R7</f>
        <v>933.69605783734676</v>
      </c>
      <c r="P162" s="19">
        <f>N162*'Forecast inputs Tab10.1.5.1'!S7</f>
        <v>0</v>
      </c>
      <c r="Q162" s="19">
        <f>P162*'Forecast inputs Tab10.1.5.1'!R7</f>
        <v>0</v>
      </c>
    </row>
    <row r="163" spans="1:17" x14ac:dyDescent="0.35">
      <c r="A163" s="10">
        <f>D163+F163+E163+'Forecast inputs Tab10.1.5.1'!AA8</f>
        <v>0.32259366586162241</v>
      </c>
      <c r="C163" s="18">
        <v>4</v>
      </c>
      <c r="D163" s="17">
        <f>$G$154*'Forecast inputs Tab10.1.5.1'!T8</f>
        <v>2.7750064942644422E-2</v>
      </c>
      <c r="E163" s="17">
        <f>$G$155*'Forecast inputs Tab10.1.5.1'!U8</f>
        <v>2.9773851670410214E-2</v>
      </c>
      <c r="F163" s="17">
        <f>$F$156*'Forecast inputs Tab10.1.5.1'!Y8</f>
        <v>2.5069749248567752E-2</v>
      </c>
      <c r="G163" s="28">
        <f t="shared" si="42"/>
        <v>80.663657181595894</v>
      </c>
      <c r="H163" s="28">
        <f>G163*'Forecast inputs Tab10.1.5.1'!V8</f>
        <v>46.173447043286757</v>
      </c>
      <c r="I163" s="28">
        <f t="shared" si="43"/>
        <v>86.546383551951095</v>
      </c>
      <c r="J163" s="28">
        <f>I163*'Forecast inputs Tab10.1.5.1'!W8</f>
        <v>48.655607305776883</v>
      </c>
      <c r="K163" s="28">
        <f t="shared" si="44"/>
        <v>94.82905434906364</v>
      </c>
      <c r="L163" s="28">
        <f t="shared" si="41"/>
        <v>72.87253789116123</v>
      </c>
      <c r="M163" s="28">
        <f>L163*'Forecast inputs Tab10.1.5.1'!Z8</f>
        <v>38.939003386914656</v>
      </c>
      <c r="N163" s="19">
        <f t="shared" si="45"/>
        <v>3400.8126724823665</v>
      </c>
      <c r="O163" s="19">
        <f>N163*'Forecast inputs Tab10.1.5.1'!R8</f>
        <v>1257.8143726063106</v>
      </c>
      <c r="P163" s="19">
        <f>N163*'Forecast inputs Tab10.1.5.1'!S8</f>
        <v>321.77506255386788</v>
      </c>
      <c r="Q163" s="19">
        <f>P163*'Forecast inputs Tab10.1.5.1'!R8</f>
        <v>119.0107593109859</v>
      </c>
    </row>
    <row r="164" spans="1:17" x14ac:dyDescent="0.35">
      <c r="A164" s="10">
        <f>D164+F164+E164+'Forecast inputs Tab10.1.5.1'!AA9</f>
        <v>0.40436638173300365</v>
      </c>
      <c r="C164" s="18">
        <v>5</v>
      </c>
      <c r="D164" s="17">
        <f>$G$154*'Forecast inputs Tab10.1.5.1'!T9</f>
        <v>8.4557870680218639E-2</v>
      </c>
      <c r="E164" s="17">
        <f>$G$155*'Forecast inputs Tab10.1.5.1'!U9</f>
        <v>3.7289929796833987E-2</v>
      </c>
      <c r="F164" s="17">
        <f>$F$156*'Forecast inputs Tab10.1.5.1'!Y9</f>
        <v>4.251858125595101E-2</v>
      </c>
      <c r="G164" s="28">
        <f t="shared" si="42"/>
        <v>171.3104616300997</v>
      </c>
      <c r="H164" s="28">
        <f>G164*'Forecast inputs Tab10.1.5.1'!V9</f>
        <v>135.49254858440253</v>
      </c>
      <c r="I164" s="28">
        <f t="shared" si="43"/>
        <v>75.54772886616783</v>
      </c>
      <c r="J164" s="28">
        <f>I164*'Forecast inputs Tab10.1.5.1'!W9</f>
        <v>56.915061528419571</v>
      </c>
      <c r="K164" s="28">
        <f t="shared" si="44"/>
        <v>192.40761011282211</v>
      </c>
      <c r="L164" s="28">
        <f t="shared" si="41"/>
        <v>86.140742715247356</v>
      </c>
      <c r="M164" s="28">
        <f>L164*'Forecast inputs Tab10.1.5.1'!Z9</f>
        <v>65.013261171706787</v>
      </c>
      <c r="N164" s="19">
        <f t="shared" si="45"/>
        <v>2463.1000968253634</v>
      </c>
      <c r="O164" s="19">
        <f>N164*'Forecast inputs Tab10.1.5.1'!R9</f>
        <v>1407.4942145291111</v>
      </c>
      <c r="P164" s="19">
        <f>N164*'Forecast inputs Tab10.1.5.1'!S9</f>
        <v>738.84554522119083</v>
      </c>
      <c r="Q164" s="19">
        <f>P164*'Forecast inputs Tab10.1.5.1'!R9</f>
        <v>422.19998759683557</v>
      </c>
    </row>
    <row r="165" spans="1:17" x14ac:dyDescent="0.35">
      <c r="A165" s="10">
        <f>D165+F165+E165+'Forecast inputs Tab10.1.5.1'!AA10</f>
        <v>0.47965258304659447</v>
      </c>
      <c r="C165" s="18">
        <v>6</v>
      </c>
      <c r="D165" s="17">
        <f>$G$154*'Forecast inputs Tab10.1.5.1'!T10</f>
        <v>0.15801105647008931</v>
      </c>
      <c r="E165" s="17">
        <f>$G$155*'Forecast inputs Tab10.1.5.1'!U10</f>
        <v>2.3213227145011117E-2</v>
      </c>
      <c r="F165" s="17">
        <f>$F$156*'Forecast inputs Tab10.1.5.1'!Y10</f>
        <v>5.8428299431494052E-2</v>
      </c>
      <c r="G165" s="28">
        <f t="shared" si="42"/>
        <v>206.32671137074968</v>
      </c>
      <c r="H165" s="28">
        <f>G165*'Forecast inputs Tab10.1.5.1'!V10</f>
        <v>207.05138368806575</v>
      </c>
      <c r="I165" s="28">
        <f t="shared" si="43"/>
        <v>30.3112258352566</v>
      </c>
      <c r="J165" s="28">
        <f>I165*'Forecast inputs Tab10.1.5.1'!W10</f>
        <v>29.35584126984299</v>
      </c>
      <c r="K165" s="28">
        <f t="shared" si="44"/>
        <v>236.40722495790874</v>
      </c>
      <c r="L165" s="28">
        <f t="shared" si="41"/>
        <v>76.294147650152709</v>
      </c>
      <c r="M165" s="28">
        <f>L165*'Forecast inputs Tab10.1.5.1'!Z10</f>
        <v>76.073733857591421</v>
      </c>
      <c r="N165" s="19">
        <f t="shared" si="45"/>
        <v>1643.8719047585614</v>
      </c>
      <c r="O165" s="19">
        <f>N165*'Forecast inputs Tab10.1.5.1'!R10</f>
        <v>1328.8090593644401</v>
      </c>
      <c r="P165" s="19">
        <f>N165*'Forecast inputs Tab10.1.5.1'!S10</f>
        <v>953.27939395255737</v>
      </c>
      <c r="Q165" s="19">
        <f>P165*'Forecast inputs Tab10.1.5.1'!R10</f>
        <v>770.57481858700419</v>
      </c>
    </row>
    <row r="166" spans="1:17" x14ac:dyDescent="0.35">
      <c r="A166" s="10">
        <f>D166+F166+E166+'Forecast inputs Tab10.1.5.1'!AA11</f>
        <v>0.51951911000976758</v>
      </c>
      <c r="C166" s="18">
        <v>7</v>
      </c>
      <c r="D166" s="17">
        <f>$G$154*'Forecast inputs Tab10.1.5.1'!T11</f>
        <v>0.2006179935877849</v>
      </c>
      <c r="E166" s="17">
        <f>$G$155*'Forecast inputs Tab10.1.5.1'!U11</f>
        <v>9.4128122269545016E-3</v>
      </c>
      <c r="F166" s="17">
        <f>$F$156*'Forecast inputs Tab10.1.5.1'!Y11</f>
        <v>6.9488304195028217E-2</v>
      </c>
      <c r="G166" s="28">
        <f t="shared" si="42"/>
        <v>159.27116478404068</v>
      </c>
      <c r="H166" s="28">
        <f>G166*'Forecast inputs Tab10.1.5.1'!V11</f>
        <v>197.46621039515034</v>
      </c>
      <c r="I166" s="28">
        <f t="shared" si="43"/>
        <v>7.4728569480209623</v>
      </c>
      <c r="J166" s="28">
        <f>I166*'Forecast inputs Tab10.1.5.1'!W11</f>
        <v>9.1314849545801788</v>
      </c>
      <c r="K166" s="28">
        <f t="shared" si="44"/>
        <v>206.59769534973051</v>
      </c>
      <c r="L166" s="28">
        <f t="shared" si="41"/>
        <v>55.166951628229995</v>
      </c>
      <c r="M166" s="28">
        <f>L166*'Forecast inputs Tab10.1.5.1'!Z11</f>
        <v>69.285829558442899</v>
      </c>
      <c r="N166" s="19">
        <f t="shared" si="45"/>
        <v>1017.902890744448</v>
      </c>
      <c r="O166" s="19">
        <f>N166*'Forecast inputs Tab10.1.5.1'!R11</f>
        <v>1092.5151726360159</v>
      </c>
      <c r="P166" s="19">
        <f>N166*'Forecast inputs Tab10.1.5.1'!S11</f>
        <v>811.68295384689372</v>
      </c>
      <c r="Q166" s="19">
        <f>P166*'Forecast inputs Tab10.1.5.1'!R11</f>
        <v>871.17931436387096</v>
      </c>
    </row>
    <row r="167" spans="1:17" x14ac:dyDescent="0.35">
      <c r="A167" s="10">
        <f>D167+F167+E167+'Forecast inputs Tab10.1.5.1'!AA12</f>
        <v>0.53220251227583415</v>
      </c>
      <c r="C167" s="18">
        <v>8</v>
      </c>
      <c r="D167" s="17">
        <f>$G$154*'Forecast inputs Tab10.1.5.1'!T12</f>
        <v>0.21381412478262818</v>
      </c>
      <c r="E167" s="17">
        <f>$G$155*'Forecast inputs Tab10.1.5.1'!U12</f>
        <v>3.1373149076802907E-3</v>
      </c>
      <c r="F167" s="17">
        <f>$F$156*'Forecast inputs Tab10.1.5.1'!Y12</f>
        <v>7.52510725855257E-2</v>
      </c>
      <c r="G167" s="28">
        <f t="shared" si="42"/>
        <v>100.69578004057846</v>
      </c>
      <c r="H167" s="28">
        <f>G167*'Forecast inputs Tab10.1.5.1'!V12</f>
        <v>152.22003610426881</v>
      </c>
      <c r="I167" s="28">
        <f t="shared" si="43"/>
        <v>1.4775187195091681</v>
      </c>
      <c r="J167" s="28">
        <f>I167*'Forecast inputs Tab10.1.5.1'!W12</f>
        <v>2.2256891066611915</v>
      </c>
      <c r="K167" s="28">
        <f t="shared" si="44"/>
        <v>154.44572521092999</v>
      </c>
      <c r="L167" s="28">
        <f t="shared" si="41"/>
        <v>35.439498960104942</v>
      </c>
      <c r="M167" s="28">
        <f>L167*'Forecast inputs Tab10.1.5.1'!Z12</f>
        <v>54.263897622743883</v>
      </c>
      <c r="N167" s="19">
        <f t="shared" si="45"/>
        <v>607.33434243821671</v>
      </c>
      <c r="O167" s="19">
        <f>N167*'Forecast inputs Tab10.1.5.1'!R12</f>
        <v>825.37951806038518</v>
      </c>
      <c r="P167" s="19">
        <f>N167*'Forecast inputs Tab10.1.5.1'!S12</f>
        <v>554.88716842418523</v>
      </c>
      <c r="Q167" s="19">
        <f>P167*'Forecast inputs Tab10.1.5.1'!R12</f>
        <v>754.10275963183619</v>
      </c>
    </row>
    <row r="168" spans="1:17" x14ac:dyDescent="0.35">
      <c r="A168" s="10">
        <f>D168+F168+E168+'Forecast inputs Tab10.1.5.1'!AA13</f>
        <v>0.53362390892185463</v>
      </c>
      <c r="C168" s="18">
        <v>9</v>
      </c>
      <c r="D168" s="17">
        <f>$G$154*'Forecast inputs Tab10.1.5.1'!T13</f>
        <v>0.21510694008545714</v>
      </c>
      <c r="E168" s="17">
        <f>$G$155*'Forecast inputs Tab10.1.5.1'!U13</f>
        <v>9.9986950836581626E-4</v>
      </c>
      <c r="F168" s="17">
        <f>$F$156*'Forecast inputs Tab10.1.5.1'!Y13</f>
        <v>7.7517099328031608E-2</v>
      </c>
      <c r="G168" s="28">
        <f t="shared" si="42"/>
        <v>29.376467405856811</v>
      </c>
      <c r="H168" s="28">
        <f>G168*'Forecast inputs Tab10.1.5.1'!V13</f>
        <v>53.049026457979231</v>
      </c>
      <c r="I168" s="28">
        <f t="shared" si="43"/>
        <v>0.13654898354720396</v>
      </c>
      <c r="J168" s="28">
        <f>I168*'Forecast inputs Tab10.1.5.1'!W13</f>
        <v>0.24672049743225299</v>
      </c>
      <c r="K168" s="28">
        <f t="shared" si="44"/>
        <v>53.295746955411481</v>
      </c>
      <c r="L168" s="28">
        <f t="shared" si="41"/>
        <v>10.586262539469038</v>
      </c>
      <c r="M168" s="28">
        <f>L168*'Forecast inputs Tab10.1.5.1'!Z13</f>
        <v>19.297168670071137</v>
      </c>
      <c r="N168" s="19">
        <f t="shared" si="45"/>
        <v>176.22985139292243</v>
      </c>
      <c r="O168" s="19">
        <f>N168*'Forecast inputs Tab10.1.5.1'!R13</f>
        <v>292.31774140098224</v>
      </c>
      <c r="P168" s="19">
        <f>N168*'Forecast inputs Tab10.1.5.1'!S13</f>
        <v>169.96358947256493</v>
      </c>
      <c r="Q168" s="19">
        <f>P168*'Forecast inputs Tab10.1.5.1'!R13</f>
        <v>281.92370476582767</v>
      </c>
    </row>
    <row r="169" spans="1:17" x14ac:dyDescent="0.35">
      <c r="A169" s="10">
        <f>D169+F169+E169+'Forecast inputs Tab10.1.5.1'!AA14</f>
        <v>0.53127303639945556</v>
      </c>
      <c r="C169" s="18">
        <v>10</v>
      </c>
      <c r="D169" s="17">
        <f>$G$154*'Forecast inputs Tab10.1.5.1'!T14</f>
        <v>0.21274408865048183</v>
      </c>
      <c r="E169" s="17">
        <f>$G$155*'Forecast inputs Tab10.1.5.1'!U14</f>
        <v>3.3119792873484904E-4</v>
      </c>
      <c r="F169" s="17">
        <f>$F$156*'Forecast inputs Tab10.1.5.1'!Y14</f>
        <v>7.8197749820238777E-2</v>
      </c>
      <c r="G169" s="28">
        <f t="shared" si="42"/>
        <v>71.936536748001245</v>
      </c>
      <c r="H169" s="28">
        <f>G169*'Forecast inputs Tab10.1.5.1'!V14</f>
        <v>151.70332803603253</v>
      </c>
      <c r="I169" s="28">
        <f t="shared" si="43"/>
        <v>0.11199010098202511</v>
      </c>
      <c r="J169" s="28">
        <f>I169*'Forecast inputs Tab10.1.5.1'!W14</f>
        <v>0.23668752514518515</v>
      </c>
      <c r="K169" s="28">
        <f t="shared" si="44"/>
        <v>151.94001556117772</v>
      </c>
      <c r="L169" s="28">
        <f t="shared" si="41"/>
        <v>26.441511673663481</v>
      </c>
      <c r="M169" s="28">
        <f>L169*'Forecast inputs Tab10.1.5.1'!Z14</f>
        <v>56.213067327508142</v>
      </c>
      <c r="N169" s="19">
        <f t="shared" si="45"/>
        <v>435.8739910613109</v>
      </c>
      <c r="O169" s="19">
        <f>N169*'Forecast inputs Tab10.1.5.1'!R14</f>
        <v>857.0851810633194</v>
      </c>
      <c r="P169" s="19">
        <f>N169*'Forecast inputs Tab10.1.5.1'!S14</f>
        <v>429.34151149674653</v>
      </c>
      <c r="Q169" s="19">
        <f>P169*'Forecast inputs Tab10.1.5.1'!R14</f>
        <v>844.23997454674259</v>
      </c>
    </row>
    <row r="170" spans="1:17" x14ac:dyDescent="0.35">
      <c r="A170" s="10">
        <f>D170+F170+E170+'Forecast inputs Tab10.1.5.1'!AA15</f>
        <v>0.52769203391493691</v>
      </c>
      <c r="C170" s="18">
        <v>11</v>
      </c>
      <c r="D170" s="17">
        <f>$G$154*'Forecast inputs Tab10.1.5.1'!T15</f>
        <v>0.20925643358321844</v>
      </c>
      <c r="E170" s="17">
        <f>$G$155*'Forecast inputs Tab10.1.5.1'!U15</f>
        <v>1.1877102060251292E-4</v>
      </c>
      <c r="F170" s="17">
        <f>$F$156*'Forecast inputs Tab10.1.5.1'!Y15</f>
        <v>7.8316829311115874E-2</v>
      </c>
      <c r="G170" s="28">
        <f t="shared" si="42"/>
        <v>11.756441017836591</v>
      </c>
      <c r="H170" s="28">
        <f>G170*'Forecast inputs Tab10.1.5.1'!V15</f>
        <v>28.367648080818537</v>
      </c>
      <c r="I170" s="28">
        <f t="shared" si="43"/>
        <v>6.6727912467570479E-3</v>
      </c>
      <c r="J170" s="28">
        <f>I170*'Forecast inputs Tab10.1.5.1'!W15</f>
        <v>1.6150399545489039E-2</v>
      </c>
      <c r="K170" s="28">
        <f t="shared" si="44"/>
        <v>28.383798480364025</v>
      </c>
      <c r="L170" s="28">
        <f t="shared" si="41"/>
        <v>4.3999946321074468</v>
      </c>
      <c r="M170" s="28">
        <f>L170*'Forecast inputs Tab10.1.5.1'!Z15</f>
        <v>10.706022938897521</v>
      </c>
      <c r="N170" s="19">
        <f t="shared" si="45"/>
        <v>72.303060209136177</v>
      </c>
      <c r="O170" s="19">
        <f>N170*'Forecast inputs Tab10.1.5.1'!R15</f>
        <v>164.61165414753825</v>
      </c>
      <c r="P170" s="19">
        <f>N170*'Forecast inputs Tab10.1.5.1'!S15</f>
        <v>71.820656594864232</v>
      </c>
      <c r="Q170" s="19">
        <f>P170*'Forecast inputs Tab10.1.5.1'!R15</f>
        <v>163.51337066296145</v>
      </c>
    </row>
    <row r="171" spans="1:17" x14ac:dyDescent="0.35">
      <c r="A171" s="10">
        <f>D171+F171+E171+'Forecast inputs Tab10.1.5.1'!AA16</f>
        <v>0.52375248957497</v>
      </c>
      <c r="C171" s="18">
        <v>12</v>
      </c>
      <c r="D171" s="17">
        <f>$G$154*'Forecast inputs Tab10.1.5.1'!T16</f>
        <v>0.20544350768196967</v>
      </c>
      <c r="E171" s="17">
        <f>$G$155*'Forecast inputs Tab10.1.5.1'!U16</f>
        <v>4.6856016129938104E-5</v>
      </c>
      <c r="F171" s="17">
        <f>$F$156*'Forecast inputs Tab10.1.5.1'!Y16</f>
        <v>7.8262125876870411E-2</v>
      </c>
      <c r="G171" s="28">
        <f t="shared" si="42"/>
        <v>41.580660471822277</v>
      </c>
      <c r="H171" s="28">
        <f>G171*'Forecast inputs Tab10.1.5.1'!V16</f>
        <v>112.82710364690595</v>
      </c>
      <c r="I171" s="28">
        <f t="shared" si="43"/>
        <v>9.4834055344167664E-3</v>
      </c>
      <c r="J171" s="28">
        <f>I171*'Forecast inputs Tab10.1.5.1'!W16</f>
        <v>2.582541370230507E-2</v>
      </c>
      <c r="K171" s="28">
        <f t="shared" si="44"/>
        <v>112.85292906060826</v>
      </c>
      <c r="L171" s="28">
        <f t="shared" si="41"/>
        <v>15.839833152219697</v>
      </c>
      <c r="M171" s="28">
        <f>L171*'Forecast inputs Tab10.1.5.1'!Z16</f>
        <v>43.378650274005814</v>
      </c>
      <c r="N171" s="19">
        <f t="shared" si="45"/>
        <v>260.00263094363754</v>
      </c>
      <c r="O171" s="19">
        <f>N171*'Forecast inputs Tab10.1.5.1'!R16</f>
        <v>672.19780191013331</v>
      </c>
      <c r="P171" s="19">
        <f>N171*'Forecast inputs Tab10.1.5.1'!S16</f>
        <v>259.17797603279848</v>
      </c>
      <c r="Q171" s="19">
        <f>P171*'Forecast inputs Tab10.1.5.1'!R16</f>
        <v>670.06578033639562</v>
      </c>
    </row>
    <row r="172" spans="1:17" x14ac:dyDescent="0.35">
      <c r="A172" s="10">
        <f>D172+F172+E172+'Forecast inputs Tab10.1.5.1'!AA17</f>
        <v>0.5198080346037568</v>
      </c>
      <c r="C172" s="18">
        <v>13</v>
      </c>
      <c r="D172" s="17">
        <f>$G$154*'Forecast inputs Tab10.1.5.1'!T17</f>
        <v>0.20163001194013294</v>
      </c>
      <c r="E172" s="17">
        <f>$G$155*'Forecast inputs Tab10.1.5.1'!U17</f>
        <v>2.0386291797189653E-5</v>
      </c>
      <c r="F172" s="17">
        <f>$F$156*'Forecast inputs Tab10.1.5.1'!Y17</f>
        <v>7.8157636371826766E-2</v>
      </c>
      <c r="G172" s="28">
        <f t="shared" si="42"/>
        <v>20.057406591200671</v>
      </c>
      <c r="H172" s="28">
        <f>G172*'Forecast inputs Tab10.1.5.1'!V17</f>
        <v>60.315098895746196</v>
      </c>
      <c r="I172" s="28">
        <f t="shared" si="43"/>
        <v>2.0279527810795322E-3</v>
      </c>
      <c r="J172" s="28">
        <f>I172*'Forecast inputs Tab10.1.5.1'!W17</f>
        <v>6.1220419239350638E-3</v>
      </c>
      <c r="K172" s="28">
        <f t="shared" si="44"/>
        <v>60.321220937670134</v>
      </c>
      <c r="L172" s="28">
        <f t="shared" si="41"/>
        <v>7.7748321087358745</v>
      </c>
      <c r="M172" s="28">
        <f>L172*'Forecast inputs Tab10.1.5.1'!Z17</f>
        <v>23.619317959770889</v>
      </c>
      <c r="N172" s="19">
        <f t="shared" si="45"/>
        <v>127.56043932606821</v>
      </c>
      <c r="O172" s="19">
        <f>N172*'Forecast inputs Tab10.1.5.1'!R17</f>
        <v>368.49532152075261</v>
      </c>
      <c r="P172" s="19">
        <f>N172*'Forecast inputs Tab10.1.5.1'!S17</f>
        <v>127.35422591088303</v>
      </c>
      <c r="Q172" s="19">
        <f>P172*'Forecast inputs Tab10.1.5.1'!R17</f>
        <v>367.8996142690998</v>
      </c>
    </row>
    <row r="173" spans="1:17" x14ac:dyDescent="0.35">
      <c r="A173" s="10">
        <f>D173+F173+E173+'Forecast inputs Tab10.1.5.1'!AA18</f>
        <v>0.51602242927899755</v>
      </c>
      <c r="C173" s="18">
        <v>14</v>
      </c>
      <c r="D173" s="17">
        <f>$G$154*'Forecast inputs Tab10.1.5.1'!T18</f>
        <v>0.19797152727898262</v>
      </c>
      <c r="E173" s="17">
        <f>$G$155*'Forecast inputs Tab10.1.5.1'!U18</f>
        <v>9.8352640921120263E-6</v>
      </c>
      <c r="F173" s="17">
        <f>$F$156*'Forecast inputs Tab10.1.5.1'!Y18</f>
        <v>7.8041066735922829E-2</v>
      </c>
      <c r="G173" s="28">
        <f t="shared" si="42"/>
        <v>3.7671258064808946</v>
      </c>
      <c r="H173" s="28">
        <f>G173*'Forecast inputs Tab10.1.5.1'!V18</f>
        <v>12.399722564888254</v>
      </c>
      <c r="I173" s="28">
        <f t="shared" si="43"/>
        <v>1.8715154489230197E-4</v>
      </c>
      <c r="J173" s="28">
        <f>I173*'Forecast inputs Tab10.1.5.1'!W18</f>
        <v>6.1847569057338543E-4</v>
      </c>
      <c r="K173" s="28">
        <f t="shared" si="44"/>
        <v>12.400341040578828</v>
      </c>
      <c r="L173" s="28">
        <f t="shared" si="41"/>
        <v>1.4850141356534543</v>
      </c>
      <c r="M173" s="28">
        <f>L173*'Forecast inputs Tab10.1.5.1'!Z18</f>
        <v>4.9426467984021745</v>
      </c>
      <c r="N173" s="19">
        <f t="shared" si="45"/>
        <v>24.358604426833374</v>
      </c>
      <c r="O173" s="19">
        <f>N173*'Forecast inputs Tab10.1.5.1'!R18</f>
        <v>77.562911801967104</v>
      </c>
      <c r="P173" s="19">
        <f>N173*'Forecast inputs Tab10.1.5.1'!S18</f>
        <v>24.337108458150588</v>
      </c>
      <c r="Q173" s="19">
        <f>P173*'Forecast inputs Tab10.1.5.1'!R18</f>
        <v>77.494464123527692</v>
      </c>
    </row>
    <row r="174" spans="1:17" x14ac:dyDescent="0.35">
      <c r="A174" s="10">
        <f>D174+F174+E174+'Forecast inputs Tab10.1.5.1'!AA19</f>
        <v>0.51247815248782713</v>
      </c>
      <c r="C174" s="18">
        <v>15</v>
      </c>
      <c r="D174" s="17">
        <f>$G$154*'Forecast inputs Tab10.1.5.1'!T19</f>
        <v>0.19454743542429878</v>
      </c>
      <c r="E174" s="17">
        <f>$G$155*'Forecast inputs Tab10.1.5.1'!U19</f>
        <v>5.1571039324541829E-6</v>
      </c>
      <c r="F174" s="17">
        <f>$F$156*'Forecast inputs Tab10.1.5.1'!Y19</f>
        <v>7.7925559959595936E-2</v>
      </c>
      <c r="G174" s="28">
        <f t="shared" si="42"/>
        <v>5.5585174251935285</v>
      </c>
      <c r="H174" s="28">
        <f>G174*'Forecast inputs Tab10.1.5.1'!V19</f>
        <v>19.81586374399593</v>
      </c>
      <c r="I174" s="28">
        <f t="shared" si="43"/>
        <v>1.4734633746038222E-4</v>
      </c>
      <c r="J174" s="28">
        <f>I174*'Forecast inputs Tab10.1.5.1'!W19</f>
        <v>5.2749104732792071E-4</v>
      </c>
      <c r="K174" s="28">
        <f t="shared" si="44"/>
        <v>19.816391235043259</v>
      </c>
      <c r="L174" s="28">
        <f t="shared" si="41"/>
        <v>2.2264522889170766</v>
      </c>
      <c r="M174" s="28">
        <f>L174*'Forecast inputs Tab10.1.5.1'!Z19</f>
        <v>8.0327281550923644</v>
      </c>
      <c r="N174" s="19">
        <f t="shared" si="45"/>
        <v>36.515270172899235</v>
      </c>
      <c r="O174" s="19">
        <f>N174*'Forecast inputs Tab10.1.5.1'!R19</f>
        <v>126.68899955947043</v>
      </c>
      <c r="P174" s="19">
        <f>N174*'Forecast inputs Tab10.1.5.1'!S19</f>
        <v>36.496536189447028</v>
      </c>
      <c r="Q174" s="19">
        <f>P174*'Forecast inputs Tab10.1.5.1'!R19</f>
        <v>126.62400237856266</v>
      </c>
    </row>
    <row r="175" spans="1:17" x14ac:dyDescent="0.35">
      <c r="A175" s="10">
        <f>D175+F175+E175+'Forecast inputs Tab10.1.5.1'!AA20</f>
        <v>0.5092102355107353</v>
      </c>
      <c r="C175" s="23" t="s">
        <v>1435</v>
      </c>
      <c r="D175" s="17">
        <f>$G$154*'Forecast inputs Tab10.1.5.1'!T20</f>
        <v>0.19139232443514639</v>
      </c>
      <c r="E175" s="17">
        <f>$G$155*'Forecast inputs Tab10.1.5.1'!U20</f>
        <v>2.9535242296539881E-6</v>
      </c>
      <c r="F175" s="17">
        <f>$F$156*'Forecast inputs Tab10.1.5.1'!Y20</f>
        <v>7.7814957551359254E-2</v>
      </c>
      <c r="G175" s="28">
        <f>N175*(D175/A175)*(1-EXP(-A175))</f>
        <v>11.626374119122442</v>
      </c>
      <c r="H175" s="28">
        <f>G175*'Forecast inputs Tab10.1.5.1'!V20</f>
        <v>48.114818589162688</v>
      </c>
      <c r="I175" s="28">
        <f t="shared" si="43"/>
        <v>1.794156467099386E-4</v>
      </c>
      <c r="J175" s="28">
        <f>I175*'Forecast inputs Tab10.1.5.1'!W20</f>
        <v>8.7371054167003476E-4</v>
      </c>
      <c r="K175" s="28">
        <f t="shared" si="44"/>
        <v>48.115692299704357</v>
      </c>
      <c r="L175" s="30">
        <f t="shared" si="41"/>
        <v>4.7269701709605174</v>
      </c>
      <c r="M175" s="28">
        <f>L175*'Forecast inputs Tab10.1.5.1'!Z20</f>
        <v>18.317482109489102</v>
      </c>
      <c r="N175" s="19">
        <f>N149*EXP(-A149)+N150*EXP(-A150)</f>
        <v>77.51957286141365</v>
      </c>
      <c r="O175" s="19">
        <f>N175*'Forecast inputs Tab10.1.5.1'!R20</f>
        <v>319.47403343252023</v>
      </c>
      <c r="P175" s="19">
        <f>N175*'Forecast inputs Tab10.1.5.1'!S20</f>
        <v>77.495134613262692</v>
      </c>
      <c r="Q175" s="19">
        <f>P175*'Forecast inputs Tab10.1.5.1'!R20</f>
        <v>319.37331840767393</v>
      </c>
    </row>
    <row r="176" spans="1:17" x14ac:dyDescent="0.35">
      <c r="A176" t="s">
        <v>1445</v>
      </c>
      <c r="C176" s="31" t="s">
        <v>1444</v>
      </c>
      <c r="D176" s="133">
        <f>AVERAGE(D163:D173)</f>
        <v>0.17517305633487346</v>
      </c>
      <c r="E176" s="133">
        <f>AVERAGE(E163:E173)</f>
        <v>9.4867319796920497E-3</v>
      </c>
      <c r="F176" s="133">
        <f>AVERAGE(F163:F174)</f>
        <v>6.8097839510014066E-2</v>
      </c>
      <c r="G176" s="32">
        <f>SUM(G159:G175)</f>
        <v>942.58090161311782</v>
      </c>
      <c r="H176" s="32">
        <f t="shared" ref="H176" si="46">SUM(H159:H175)</f>
        <v>1235.4387326399578</v>
      </c>
      <c r="I176" s="32">
        <f>SUM(I159:I175)</f>
        <v>247.28984605065247</v>
      </c>
      <c r="J176" s="32">
        <f t="shared" ref="J176:Q176" si="47">SUM(J159:J175)</f>
        <v>163.45656212681226</v>
      </c>
      <c r="K176" s="32">
        <f t="shared" si="47"/>
        <v>1398.8952947667699</v>
      </c>
      <c r="L176" s="32">
        <f t="shared" si="47"/>
        <v>462.95317349823108</v>
      </c>
      <c r="M176" s="32">
        <f t="shared" si="47"/>
        <v>506.48687705722352</v>
      </c>
      <c r="N176" s="32">
        <f t="shared" si="47"/>
        <v>36873.638010502662</v>
      </c>
      <c r="O176" s="32">
        <f t="shared" si="47"/>
        <v>10474.795420243665</v>
      </c>
      <c r="P176" s="32">
        <f t="shared" si="47"/>
        <v>4576.4568627674125</v>
      </c>
      <c r="Q176" s="32">
        <f t="shared" si="47"/>
        <v>5788.201868981324</v>
      </c>
    </row>
    <row r="178" spans="1:17" x14ac:dyDescent="0.35">
      <c r="C178" s="15" t="s">
        <v>1437</v>
      </c>
      <c r="D178" s="15" t="s">
        <v>1695</v>
      </c>
      <c r="G178" s="15">
        <f>G153+1</f>
        <v>2027</v>
      </c>
    </row>
    <row r="179" spans="1:17" x14ac:dyDescent="0.35">
      <c r="D179" s="24" t="s">
        <v>1599</v>
      </c>
      <c r="E179" s="24"/>
      <c r="F179" s="24"/>
      <c r="G179" s="18">
        <f>G154</f>
        <v>2.31</v>
      </c>
      <c r="H179" s="24" t="s">
        <v>1598</v>
      </c>
      <c r="I179" s="25">
        <f>AVERAGE(D188:D199)</f>
        <v>0.17678758792565888</v>
      </c>
      <c r="J179" s="15" t="s">
        <v>1516</v>
      </c>
      <c r="K179" s="25">
        <f>I179+I181+I180</f>
        <v>0.25358202817571834</v>
      </c>
    </row>
    <row r="180" spans="1:17" x14ac:dyDescent="0.35">
      <c r="D180" s="24" t="s">
        <v>1600</v>
      </c>
      <c r="E180" s="24"/>
      <c r="F180" s="24"/>
      <c r="G180" s="18">
        <f>G155</f>
        <v>2.31</v>
      </c>
      <c r="H180" s="24" t="s">
        <v>1598</v>
      </c>
      <c r="I180" s="25">
        <f>AVERAGE(E188:E199)</f>
        <v>8.6966007400454161E-3</v>
      </c>
      <c r="K180" s="25"/>
    </row>
    <row r="181" spans="1:17" x14ac:dyDescent="0.35">
      <c r="D181" s="24" t="s">
        <v>1438</v>
      </c>
      <c r="E181" s="24"/>
      <c r="F181" s="18">
        <f>F156</f>
        <v>3.2985622731757105</v>
      </c>
      <c r="G181" s="18">
        <f>I181/$I$5</f>
        <v>2.3099999999999996</v>
      </c>
      <c r="H181" s="24" t="s">
        <v>1598</v>
      </c>
      <c r="I181" s="25">
        <f>AVERAGE(F188:F199)</f>
        <v>6.8097839510014066E-2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0.24060380473321064</v>
      </c>
      <c r="C185" s="18">
        <v>1</v>
      </c>
      <c r="D185" s="17">
        <f>$G$179*'Forecast inputs Tab10.1.5.1'!T5</f>
        <v>2.2570009320675094E-5</v>
      </c>
      <c r="E185" s="17">
        <f>$G$180*'Forecast inputs Tab10.1.5.1'!U5</f>
        <v>3.870051300747456E-5</v>
      </c>
      <c r="F185" s="17">
        <f>$F$181*'Forecast inputs Tab10.1.5.1'!Y5</f>
        <v>5.4253421088249658E-4</v>
      </c>
      <c r="G185" s="28">
        <f t="shared" ref="G185:G199" si="49">N185*(D185/A185)*(1-EXP(-A185))</f>
        <v>0.14491494913967298</v>
      </c>
      <c r="H185" s="28">
        <f>G185*'Forecast inputs Tab10.1.5.1'!V5</f>
        <v>1.7207931575768297E-2</v>
      </c>
      <c r="I185" s="28">
        <f t="shared" ref="I185:I200" si="50">N185*(E185/A185)*(1-EXP(-A185))</f>
        <v>0.24848385281879359</v>
      </c>
      <c r="J185" s="28">
        <f>I185*'Forecast inputs Tab10.1.5.1'!W5</f>
        <v>2.9506833372116157E-2</v>
      </c>
      <c r="K185" s="28">
        <f t="shared" ref="K185:K200" si="51">H185+J185</f>
        <v>4.6714764947884457E-2</v>
      </c>
      <c r="L185" s="28">
        <f t="shared" si="48"/>
        <v>3.4834419631607831</v>
      </c>
      <c r="M185" s="28">
        <f>L185*'Forecast inputs Tab10.1.5.1'!Z5</f>
        <v>0.27885754106753596</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0.24538759920241096</v>
      </c>
      <c r="C186" s="18">
        <v>2</v>
      </c>
      <c r="D186" s="17">
        <f>$G$179*'Forecast inputs Tab10.1.5.1'!T6</f>
        <v>7.5379242814372868E-4</v>
      </c>
      <c r="E186" s="17">
        <f>$G$180*'Forecast inputs Tab10.1.5.1'!U6</f>
        <v>1.2811997725333168E-3</v>
      </c>
      <c r="F186" s="17">
        <f>$F$181*'Forecast inputs Tab10.1.5.1'!Y6</f>
        <v>3.3526070017339364E-3</v>
      </c>
      <c r="G186" s="28">
        <f t="shared" si="49"/>
        <v>3.7961516834572442</v>
      </c>
      <c r="H186" s="28">
        <f>G186*'Forecast inputs Tab10.1.5.1'!V6</f>
        <v>0.90378431845155505</v>
      </c>
      <c r="I186" s="28">
        <f t="shared" si="50"/>
        <v>6.4522121631341465</v>
      </c>
      <c r="J186" s="28">
        <f>I186*'Forecast inputs Tab10.1.5.1'!W6</f>
        <v>1.5372477653734642</v>
      </c>
      <c r="K186" s="28">
        <f t="shared" si="51"/>
        <v>2.4410320838250192</v>
      </c>
      <c r="L186" s="28">
        <f t="shared" si="48"/>
        <v>16.883964654492544</v>
      </c>
      <c r="M186" s="28">
        <f>L186*'Forecast inputs Tab10.1.5.1'!Z6</f>
        <v>3.2538945521784579</v>
      </c>
      <c r="N186" s="19">
        <f t="shared" ref="N186:N199" si="52">N160*EXP(-A160)</f>
        <v>5679.2102228403064</v>
      </c>
      <c r="O186" s="19">
        <f>N186*'Forecast inputs Tab10.1.5.1'!R6</f>
        <v>549.31365790991674</v>
      </c>
      <c r="P186" s="19">
        <f>N186*'Forecast inputs Tab10.1.5.1'!S6</f>
        <v>0</v>
      </c>
      <c r="Q186" s="19">
        <f>P186*'Forecast inputs Tab10.1.5.1'!R6</f>
        <v>0</v>
      </c>
    </row>
    <row r="187" spans="1:17" x14ac:dyDescent="0.35">
      <c r="A187" s="10">
        <f>D187+F187+E187+'Forecast inputs Tab10.1.5.1'!AA7</f>
        <v>0.26741015420895042</v>
      </c>
      <c r="C187" s="18">
        <v>3</v>
      </c>
      <c r="D187" s="17">
        <f>$G$179*'Forecast inputs Tab10.1.5.1'!T7</f>
        <v>6.3383164068309553E-3</v>
      </c>
      <c r="E187" s="17">
        <f>$G$180*'Forecast inputs Tab10.1.5.1'!U7</f>
        <v>9.9941242091358354E-3</v>
      </c>
      <c r="F187" s="17">
        <f>$F$181*'Forecast inputs Tab10.1.5.1'!Y7</f>
        <v>1.1077713592983667E-2</v>
      </c>
      <c r="G187" s="28">
        <f t="shared" si="49"/>
        <v>24.712530387941992</v>
      </c>
      <c r="H187" s="28">
        <f>G187*'Forecast inputs Tab10.1.5.1'!V7</f>
        <v>9.521504559226976</v>
      </c>
      <c r="I187" s="28">
        <f t="shared" si="50"/>
        <v>38.966198966173366</v>
      </c>
      <c r="J187" s="28">
        <f>I187*'Forecast inputs Tab10.1.5.1'!W7</f>
        <v>15.072597807757123</v>
      </c>
      <c r="K187" s="28">
        <f t="shared" si="51"/>
        <v>24.594102366984099</v>
      </c>
      <c r="L187" s="28">
        <f t="shared" si="48"/>
        <v>43.19101733395496</v>
      </c>
      <c r="M187" s="28">
        <f>L187*'Forecast inputs Tab10.1.5.1'!Z7</f>
        <v>14.871315133340701</v>
      </c>
      <c r="N187" s="19">
        <f t="shared" si="52"/>
        <v>4443.4210147877347</v>
      </c>
      <c r="O187" s="19">
        <f>N187*'Forecast inputs Tab10.1.5.1'!R7</f>
        <v>933.69605783734676</v>
      </c>
      <c r="P187" s="19">
        <f>N187*'Forecast inputs Tab10.1.5.1'!S7</f>
        <v>0</v>
      </c>
      <c r="Q187" s="19">
        <f>P187*'Forecast inputs Tab10.1.5.1'!R7</f>
        <v>0</v>
      </c>
    </row>
    <row r="188" spans="1:17" x14ac:dyDescent="0.35">
      <c r="A188" s="10">
        <f>D188+F188+E188+'Forecast inputs Tab10.1.5.1'!AA8</f>
        <v>0.32259366586162241</v>
      </c>
      <c r="C188" s="18">
        <v>4</v>
      </c>
      <c r="D188" s="17">
        <f>$G$179*'Forecast inputs Tab10.1.5.1'!T8</f>
        <v>2.7750064942644422E-2</v>
      </c>
      <c r="E188" s="17">
        <f>$G$180*'Forecast inputs Tab10.1.5.1'!U8</f>
        <v>2.9773851670410214E-2</v>
      </c>
      <c r="F188" s="17">
        <f>$F$181*'Forecast inputs Tab10.1.5.1'!Y8</f>
        <v>2.5069749248567752E-2</v>
      </c>
      <c r="G188" s="28">
        <f t="shared" si="49"/>
        <v>80.663657181595894</v>
      </c>
      <c r="H188" s="28">
        <f>G188*'Forecast inputs Tab10.1.5.1'!V8</f>
        <v>46.173447043286757</v>
      </c>
      <c r="I188" s="28">
        <f t="shared" si="50"/>
        <v>86.546383551951095</v>
      </c>
      <c r="J188" s="28">
        <f>I188*'Forecast inputs Tab10.1.5.1'!W8</f>
        <v>48.655607305776883</v>
      </c>
      <c r="K188" s="28">
        <f t="shared" si="51"/>
        <v>94.82905434906364</v>
      </c>
      <c r="L188" s="28">
        <f t="shared" si="48"/>
        <v>72.87253789116123</v>
      </c>
      <c r="M188" s="28">
        <f>L188*'Forecast inputs Tab10.1.5.1'!Z8</f>
        <v>38.939003386914656</v>
      </c>
      <c r="N188" s="19">
        <f t="shared" si="52"/>
        <v>3400.8126724823665</v>
      </c>
      <c r="O188" s="19">
        <f>N188*'Forecast inputs Tab10.1.5.1'!R8</f>
        <v>1257.8143726063106</v>
      </c>
      <c r="P188" s="19">
        <f>N188*'Forecast inputs Tab10.1.5.1'!S8</f>
        <v>321.77506255386788</v>
      </c>
      <c r="Q188" s="19">
        <f>P188*'Forecast inputs Tab10.1.5.1'!R8</f>
        <v>119.0107593109859</v>
      </c>
    </row>
    <row r="189" spans="1:17" x14ac:dyDescent="0.35">
      <c r="A189" s="10">
        <f>D189+F189+E189+'Forecast inputs Tab10.1.5.1'!AA9</f>
        <v>0.40436638173300365</v>
      </c>
      <c r="C189" s="18">
        <v>5</v>
      </c>
      <c r="D189" s="17">
        <f>$G$179*'Forecast inputs Tab10.1.5.1'!T9</f>
        <v>8.4557870680218639E-2</v>
      </c>
      <c r="E189" s="17">
        <f>$G$180*'Forecast inputs Tab10.1.5.1'!U9</f>
        <v>3.7289929796833987E-2</v>
      </c>
      <c r="F189" s="17">
        <f>$F$181*'Forecast inputs Tab10.1.5.1'!Y9</f>
        <v>4.251858125595101E-2</v>
      </c>
      <c r="G189" s="28">
        <f t="shared" si="49"/>
        <v>171.3104616300997</v>
      </c>
      <c r="H189" s="28">
        <f>G189*'Forecast inputs Tab10.1.5.1'!V9</f>
        <v>135.49254858440253</v>
      </c>
      <c r="I189" s="28">
        <f t="shared" si="50"/>
        <v>75.54772886616783</v>
      </c>
      <c r="J189" s="28">
        <f>I189*'Forecast inputs Tab10.1.5.1'!W9</f>
        <v>56.915061528419571</v>
      </c>
      <c r="K189" s="28">
        <f t="shared" si="51"/>
        <v>192.40761011282211</v>
      </c>
      <c r="L189" s="28">
        <f t="shared" si="48"/>
        <v>86.140742715247356</v>
      </c>
      <c r="M189" s="28">
        <f>L189*'Forecast inputs Tab10.1.5.1'!Z9</f>
        <v>65.013261171706787</v>
      </c>
      <c r="N189" s="19">
        <f t="shared" si="52"/>
        <v>2463.1000968253634</v>
      </c>
      <c r="O189" s="19">
        <f>N189*'Forecast inputs Tab10.1.5.1'!R9</f>
        <v>1407.4942145291111</v>
      </c>
      <c r="P189" s="19">
        <f>N189*'Forecast inputs Tab10.1.5.1'!S9</f>
        <v>738.84554522119083</v>
      </c>
      <c r="Q189" s="19">
        <f>P189*'Forecast inputs Tab10.1.5.1'!R9</f>
        <v>422.19998759683557</v>
      </c>
    </row>
    <row r="190" spans="1:17" x14ac:dyDescent="0.35">
      <c r="A190" s="10">
        <f>D190+F190+E190+'Forecast inputs Tab10.1.5.1'!AA10</f>
        <v>0.47965258304659447</v>
      </c>
      <c r="C190" s="18">
        <v>6</v>
      </c>
      <c r="D190" s="17">
        <f>$G$179*'Forecast inputs Tab10.1.5.1'!T10</f>
        <v>0.15801105647008931</v>
      </c>
      <c r="E190" s="17">
        <f>$G$180*'Forecast inputs Tab10.1.5.1'!U10</f>
        <v>2.3213227145011117E-2</v>
      </c>
      <c r="F190" s="17">
        <f>$F$181*'Forecast inputs Tab10.1.5.1'!Y10</f>
        <v>5.8428299431494052E-2</v>
      </c>
      <c r="G190" s="28">
        <f t="shared" si="49"/>
        <v>206.32671137074968</v>
      </c>
      <c r="H190" s="28">
        <f>G190*'Forecast inputs Tab10.1.5.1'!V10</f>
        <v>207.05138368806575</v>
      </c>
      <c r="I190" s="28">
        <f t="shared" si="50"/>
        <v>30.3112258352566</v>
      </c>
      <c r="J190" s="28">
        <f>I190*'Forecast inputs Tab10.1.5.1'!W10</f>
        <v>29.35584126984299</v>
      </c>
      <c r="K190" s="28">
        <f t="shared" si="51"/>
        <v>236.40722495790874</v>
      </c>
      <c r="L190" s="28">
        <f t="shared" si="48"/>
        <v>76.294147650152709</v>
      </c>
      <c r="M190" s="28">
        <f>L190*'Forecast inputs Tab10.1.5.1'!Z10</f>
        <v>76.073733857591421</v>
      </c>
      <c r="N190" s="19">
        <f t="shared" si="52"/>
        <v>1643.8719047585614</v>
      </c>
      <c r="O190" s="19">
        <f>N190*'Forecast inputs Tab10.1.5.1'!R10</f>
        <v>1328.8090593644401</v>
      </c>
      <c r="P190" s="19">
        <f>N190*'Forecast inputs Tab10.1.5.1'!S10</f>
        <v>953.27939395255737</v>
      </c>
      <c r="Q190" s="19">
        <f>P190*'Forecast inputs Tab10.1.5.1'!R10</f>
        <v>770.57481858700419</v>
      </c>
    </row>
    <row r="191" spans="1:17" x14ac:dyDescent="0.35">
      <c r="A191" s="10">
        <f>D191+F191+E191+'Forecast inputs Tab10.1.5.1'!AA11</f>
        <v>0.51951911000976758</v>
      </c>
      <c r="C191" s="18">
        <v>7</v>
      </c>
      <c r="D191" s="17">
        <f>$G$179*'Forecast inputs Tab10.1.5.1'!T11</f>
        <v>0.2006179935877849</v>
      </c>
      <c r="E191" s="17">
        <f>$G$180*'Forecast inputs Tab10.1.5.1'!U11</f>
        <v>9.4128122269545016E-3</v>
      </c>
      <c r="F191" s="17">
        <f>$F$181*'Forecast inputs Tab10.1.5.1'!Y11</f>
        <v>6.9488304195028217E-2</v>
      </c>
      <c r="G191" s="28">
        <f t="shared" si="49"/>
        <v>159.2165875060841</v>
      </c>
      <c r="H191" s="28">
        <f>G191*'Forecast inputs Tab10.1.5.1'!V11</f>
        <v>197.39854486218096</v>
      </c>
      <c r="I191" s="28">
        <f t="shared" si="50"/>
        <v>7.4702962322044186</v>
      </c>
      <c r="J191" s="28">
        <f>I191*'Forecast inputs Tab10.1.5.1'!W11</f>
        <v>9.1283558784966452</v>
      </c>
      <c r="K191" s="28">
        <f t="shared" si="51"/>
        <v>206.5269007406776</v>
      </c>
      <c r="L191" s="28">
        <f t="shared" si="48"/>
        <v>55.148047628519102</v>
      </c>
      <c r="M191" s="28">
        <f>L191*'Forecast inputs Tab10.1.5.1'!Z11</f>
        <v>69.262087458086</v>
      </c>
      <c r="N191" s="19">
        <f t="shared" si="52"/>
        <v>1017.5540870606407</v>
      </c>
      <c r="O191" s="19">
        <f>N191*'Forecast inputs Tab10.1.5.1'!R11</f>
        <v>1092.1408016421856</v>
      </c>
      <c r="P191" s="19">
        <f>N191*'Forecast inputs Tab10.1.5.1'!S11</f>
        <v>811.40481532605872</v>
      </c>
      <c r="Q191" s="19">
        <f>P191*'Forecast inputs Tab10.1.5.1'!R11</f>
        <v>870.88078828945879</v>
      </c>
    </row>
    <row r="192" spans="1:17" x14ac:dyDescent="0.35">
      <c r="A192" s="10">
        <f>D192+F192+E192+'Forecast inputs Tab10.1.5.1'!AA12</f>
        <v>0.53220251227583415</v>
      </c>
      <c r="C192" s="18">
        <v>8</v>
      </c>
      <c r="D192" s="17">
        <f>$G$179*'Forecast inputs Tab10.1.5.1'!T12</f>
        <v>0.21381412478262818</v>
      </c>
      <c r="E192" s="17">
        <f>$G$180*'Forecast inputs Tab10.1.5.1'!U12</f>
        <v>3.1373149076802907E-3</v>
      </c>
      <c r="F192" s="17">
        <f>$F$181*'Forecast inputs Tab10.1.5.1'!Y12</f>
        <v>7.52510725855257E-2</v>
      </c>
      <c r="G192" s="28">
        <f t="shared" si="49"/>
        <v>100.38423090936435</v>
      </c>
      <c r="H192" s="28">
        <f>G192*'Forecast inputs Tab10.1.5.1'!V12</f>
        <v>151.74907277310879</v>
      </c>
      <c r="I192" s="28">
        <f t="shared" si="50"/>
        <v>1.4729473295936208</v>
      </c>
      <c r="J192" s="28">
        <f>I192*'Forecast inputs Tab10.1.5.1'!W12</f>
        <v>2.2188029044067021</v>
      </c>
      <c r="K192" s="28">
        <f t="shared" si="51"/>
        <v>153.96787567751551</v>
      </c>
      <c r="L192" s="28">
        <f t="shared" si="48"/>
        <v>35.329850421633573</v>
      </c>
      <c r="M192" s="28">
        <f>L192*'Forecast inputs Tab10.1.5.1'!Z12</f>
        <v>54.096007070092675</v>
      </c>
      <c r="N192" s="19">
        <f t="shared" si="52"/>
        <v>605.45527176944722</v>
      </c>
      <c r="O192" s="19">
        <f>N192*'Forecast inputs Tab10.1.5.1'!R12</f>
        <v>822.82582344011405</v>
      </c>
      <c r="P192" s="19">
        <f>N192*'Forecast inputs Tab10.1.5.1'!S12</f>
        <v>553.17036743039239</v>
      </c>
      <c r="Q192" s="19">
        <f>P192*'Forecast inputs Tab10.1.5.1'!R12</f>
        <v>751.76959274525177</v>
      </c>
    </row>
    <row r="193" spans="1:17" x14ac:dyDescent="0.35">
      <c r="A193" s="10">
        <f>D193+F193+E193+'Forecast inputs Tab10.1.5.1'!AA13</f>
        <v>0.53362390892185463</v>
      </c>
      <c r="C193" s="18">
        <v>9</v>
      </c>
      <c r="D193" s="17">
        <f>$G$179*'Forecast inputs Tab10.1.5.1'!T13</f>
        <v>0.21510694008545714</v>
      </c>
      <c r="E193" s="17">
        <f>$G$180*'Forecast inputs Tab10.1.5.1'!U13</f>
        <v>9.9986950836581626E-4</v>
      </c>
      <c r="F193" s="17">
        <f>$F$181*'Forecast inputs Tab10.1.5.1'!Y13</f>
        <v>7.7517099328031608E-2</v>
      </c>
      <c r="G193" s="28">
        <f t="shared" si="49"/>
        <v>59.458687701216121</v>
      </c>
      <c r="H193" s="28">
        <f>G193*'Forecast inputs Tab10.1.5.1'!V13</f>
        <v>107.37252554708732</v>
      </c>
      <c r="I193" s="28">
        <f t="shared" si="50"/>
        <v>0.27637847861288461</v>
      </c>
      <c r="J193" s="28">
        <f>I193*'Forecast inputs Tab10.1.5.1'!W13</f>
        <v>0.49936831422379668</v>
      </c>
      <c r="K193" s="28">
        <f t="shared" si="51"/>
        <v>107.87189386131112</v>
      </c>
      <c r="L193" s="28">
        <f t="shared" si="48"/>
        <v>21.42685400395963</v>
      </c>
      <c r="M193" s="28">
        <f>L193*'Forecast inputs Tab10.1.5.1'!Z13</f>
        <v>39.057940821117818</v>
      </c>
      <c r="N193" s="19">
        <f t="shared" si="52"/>
        <v>356.69352454251919</v>
      </c>
      <c r="O193" s="19">
        <f>N193*'Forecast inputs Tab10.1.5.1'!R13</f>
        <v>591.6582499644129</v>
      </c>
      <c r="P193" s="19">
        <f>N193*'Forecast inputs Tab10.1.5.1'!S13</f>
        <v>344.0104573299422</v>
      </c>
      <c r="Q193" s="19">
        <f>P193*'Forecast inputs Tab10.1.5.1'!R13</f>
        <v>570.62046588689509</v>
      </c>
    </row>
    <row r="194" spans="1:17" x14ac:dyDescent="0.35">
      <c r="A194" s="10">
        <f>D194+F194+E194+'Forecast inputs Tab10.1.5.1'!AA14</f>
        <v>0.53127303639945556</v>
      </c>
      <c r="C194" s="18">
        <v>10</v>
      </c>
      <c r="D194" s="17">
        <f>$G$179*'Forecast inputs Tab10.1.5.1'!T14</f>
        <v>0.21274408865048183</v>
      </c>
      <c r="E194" s="17">
        <f>$G$180*'Forecast inputs Tab10.1.5.1'!U14</f>
        <v>3.3119792873484904E-4</v>
      </c>
      <c r="F194" s="17">
        <f>$F$181*'Forecast inputs Tab10.1.5.1'!Y14</f>
        <v>7.8197749820238777E-2</v>
      </c>
      <c r="G194" s="28">
        <f t="shared" si="49"/>
        <v>17.057607875542431</v>
      </c>
      <c r="H194" s="28">
        <f>G194*'Forecast inputs Tab10.1.5.1'!V14</f>
        <v>35.971927479888372</v>
      </c>
      <c r="I194" s="28">
        <f t="shared" si="50"/>
        <v>2.6555118092293495E-2</v>
      </c>
      <c r="J194" s="28">
        <f>I194*'Forecast inputs Tab10.1.5.1'!W14</f>
        <v>5.6123399533427418E-2</v>
      </c>
      <c r="K194" s="28">
        <f t="shared" si="51"/>
        <v>36.028050879421798</v>
      </c>
      <c r="L194" s="28">
        <f t="shared" si="48"/>
        <v>6.2698172327355071</v>
      </c>
      <c r="M194" s="28">
        <f>L194*'Forecast inputs Tab10.1.5.1'!Z14</f>
        <v>13.329255247761724</v>
      </c>
      <c r="N194" s="19">
        <f t="shared" si="52"/>
        <v>103.35453941460572</v>
      </c>
      <c r="O194" s="19">
        <f>N194*'Forecast inputs Tab10.1.5.1'!R14</f>
        <v>203.23223212330413</v>
      </c>
      <c r="P194" s="19">
        <f>N194*'Forecast inputs Tab10.1.5.1'!S14</f>
        <v>101.80555638171835</v>
      </c>
      <c r="Q194" s="19">
        <f>P194*'Forecast inputs Tab10.1.5.1'!R14</f>
        <v>200.18637384675569</v>
      </c>
    </row>
    <row r="195" spans="1:17" x14ac:dyDescent="0.35">
      <c r="A195" s="10">
        <f>D195+F195+E195+'Forecast inputs Tab10.1.5.1'!AA15</f>
        <v>0.52769203391493691</v>
      </c>
      <c r="C195" s="18">
        <v>11</v>
      </c>
      <c r="D195" s="17">
        <f>$G$179*'Forecast inputs Tab10.1.5.1'!T15</f>
        <v>0.20925643358321844</v>
      </c>
      <c r="E195" s="17">
        <f>$G$180*'Forecast inputs Tab10.1.5.1'!U15</f>
        <v>1.1877102060251292E-4</v>
      </c>
      <c r="F195" s="17">
        <f>$F$181*'Forecast inputs Tab10.1.5.1'!Y15</f>
        <v>7.8316829311115874E-2</v>
      </c>
      <c r="G195" s="28">
        <f t="shared" si="49"/>
        <v>41.663063178036985</v>
      </c>
      <c r="H195" s="28">
        <f>G195*'Forecast inputs Tab10.1.5.1'!V15</f>
        <v>100.53068887177143</v>
      </c>
      <c r="I195" s="28">
        <f t="shared" si="50"/>
        <v>2.3647371076476513E-2</v>
      </c>
      <c r="J195" s="28">
        <f>I195*'Forecast inputs Tab10.1.5.1'!W15</f>
        <v>5.7234592985528493E-2</v>
      </c>
      <c r="K195" s="28">
        <f t="shared" si="51"/>
        <v>100.58792346475695</v>
      </c>
      <c r="L195" s="28">
        <f t="shared" si="48"/>
        <v>15.592920856098511</v>
      </c>
      <c r="M195" s="28">
        <f>L195*'Forecast inputs Tab10.1.5.1'!Z15</f>
        <v>37.940539097850348</v>
      </c>
      <c r="N195" s="19">
        <f t="shared" si="52"/>
        <v>256.23119793552843</v>
      </c>
      <c r="O195" s="19">
        <f>N195*'Forecast inputs Tab10.1.5.1'!R15</f>
        <v>583.35900602783818</v>
      </c>
      <c r="P195" s="19">
        <f>N195*'Forecast inputs Tab10.1.5.1'!S15</f>
        <v>254.52163190034545</v>
      </c>
      <c r="Q195" s="19">
        <f>P195*'Forecast inputs Tab10.1.5.1'!R15</f>
        <v>579.46685413119746</v>
      </c>
    </row>
    <row r="196" spans="1:17" x14ac:dyDescent="0.35">
      <c r="A196" s="10">
        <f>D196+F196+E196+'Forecast inputs Tab10.1.5.1'!AA16</f>
        <v>0.52375248957497</v>
      </c>
      <c r="C196" s="18">
        <v>12</v>
      </c>
      <c r="D196" s="17">
        <f>$G$179*'Forecast inputs Tab10.1.5.1'!T16</f>
        <v>0.20544350768196967</v>
      </c>
      <c r="E196" s="17">
        <f>$G$180*'Forecast inputs Tab10.1.5.1'!U16</f>
        <v>4.6856016129938104E-5</v>
      </c>
      <c r="F196" s="17">
        <f>$F$181*'Forecast inputs Tab10.1.5.1'!Y16</f>
        <v>7.8262125876870411E-2</v>
      </c>
      <c r="G196" s="28">
        <f t="shared" si="49"/>
        <v>6.8217622819345518</v>
      </c>
      <c r="H196" s="28">
        <f>G196*'Forecast inputs Tab10.1.5.1'!V16</f>
        <v>18.510520787902532</v>
      </c>
      <c r="I196" s="28">
        <f t="shared" si="50"/>
        <v>1.5558564352967446E-3</v>
      </c>
      <c r="J196" s="28">
        <f>I196*'Forecast inputs Tab10.1.5.1'!W16</f>
        <v>4.2369416721778101E-3</v>
      </c>
      <c r="K196" s="28">
        <f t="shared" si="51"/>
        <v>18.514757729574711</v>
      </c>
      <c r="L196" s="28">
        <f t="shared" si="48"/>
        <v>2.598697931293664</v>
      </c>
      <c r="M196" s="28">
        <f>L196*'Forecast inputs Tab10.1.5.1'!Z16</f>
        <v>7.116742180682202</v>
      </c>
      <c r="N196" s="19">
        <f t="shared" si="52"/>
        <v>42.656276279618318</v>
      </c>
      <c r="O196" s="19">
        <f>N196*'Forecast inputs Tab10.1.5.1'!R16</f>
        <v>110.28140387951122</v>
      </c>
      <c r="P196" s="19">
        <f>N196*'Forecast inputs Tab10.1.5.1'!S16</f>
        <v>42.520982618994857</v>
      </c>
      <c r="Q196" s="19">
        <f>P196*'Forecast inputs Tab10.1.5.1'!R16</f>
        <v>109.93162241401835</v>
      </c>
    </row>
    <row r="197" spans="1:17" x14ac:dyDescent="0.35">
      <c r="A197" s="10">
        <f>D197+F197+E197+'Forecast inputs Tab10.1.5.1'!AA17</f>
        <v>0.5198080346037568</v>
      </c>
      <c r="C197" s="18">
        <v>13</v>
      </c>
      <c r="D197" s="17">
        <f>$G$179*'Forecast inputs Tab10.1.5.1'!T17</f>
        <v>0.20163001194013294</v>
      </c>
      <c r="E197" s="17">
        <f>$G$180*'Forecast inputs Tab10.1.5.1'!U17</f>
        <v>2.0386291797189653E-5</v>
      </c>
      <c r="F197" s="17">
        <f>$F$181*'Forecast inputs Tab10.1.5.1'!Y17</f>
        <v>7.8157636371826766E-2</v>
      </c>
      <c r="G197" s="28">
        <f t="shared" si="49"/>
        <v>24.214399231418799</v>
      </c>
      <c r="H197" s="28">
        <f>G197*'Forecast inputs Tab10.1.5.1'!V17</f>
        <v>72.815689192083028</v>
      </c>
      <c r="I197" s="28">
        <f t="shared" si="50"/>
        <v>2.4482556127205825E-3</v>
      </c>
      <c r="J197" s="28">
        <f>I197*'Forecast inputs Tab10.1.5.1'!W17</f>
        <v>7.3908641470468838E-3</v>
      </c>
      <c r="K197" s="28">
        <f t="shared" si="51"/>
        <v>72.823080056230069</v>
      </c>
      <c r="L197" s="28">
        <f t="shared" si="48"/>
        <v>9.386202936165061</v>
      </c>
      <c r="M197" s="28">
        <f>L197*'Forecast inputs Tab10.1.5.1'!Z17</f>
        <v>28.514533623834563</v>
      </c>
      <c r="N197" s="19">
        <f t="shared" si="52"/>
        <v>153.99794534412388</v>
      </c>
      <c r="O197" s="19">
        <f>N197*'Forecast inputs Tab10.1.5.1'!R17</f>
        <v>444.86772453065163</v>
      </c>
      <c r="P197" s="19">
        <f>N197*'Forecast inputs Tab10.1.5.1'!S17</f>
        <v>153.74899322065448</v>
      </c>
      <c r="Q197" s="19">
        <f>P197*'Forecast inputs Tab10.1.5.1'!R17</f>
        <v>444.14855412589452</v>
      </c>
    </row>
    <row r="198" spans="1:17" x14ac:dyDescent="0.35">
      <c r="A198" s="10">
        <f>D198+F198+E198+'Forecast inputs Tab10.1.5.1'!AA18</f>
        <v>0.51602242927899755</v>
      </c>
      <c r="C198" s="18">
        <v>14</v>
      </c>
      <c r="D198" s="17">
        <f>$G$179*'Forecast inputs Tab10.1.5.1'!T18</f>
        <v>0.19797152727898262</v>
      </c>
      <c r="E198" s="17">
        <f>$G$180*'Forecast inputs Tab10.1.5.1'!U18</f>
        <v>9.8352640921120263E-6</v>
      </c>
      <c r="F198" s="17">
        <f>$F$181*'Forecast inputs Tab10.1.5.1'!Y18</f>
        <v>7.8041066735922829E-2</v>
      </c>
      <c r="G198" s="28">
        <f t="shared" si="49"/>
        <v>11.730701034209211</v>
      </c>
      <c r="H198" s="28">
        <f>G198*'Forecast inputs Tab10.1.5.1'!V18</f>
        <v>38.612312353784311</v>
      </c>
      <c r="I198" s="28">
        <f t="shared" si="50"/>
        <v>5.8278351560359879E-4</v>
      </c>
      <c r="J198" s="28">
        <f>I198*'Forecast inputs Tab10.1.5.1'!W18</f>
        <v>1.9259121663950894E-3</v>
      </c>
      <c r="K198" s="28">
        <f t="shared" si="51"/>
        <v>38.614238265950704</v>
      </c>
      <c r="L198" s="28">
        <f t="shared" si="48"/>
        <v>4.6242832737244344</v>
      </c>
      <c r="M198" s="28">
        <f>L198*'Forecast inputs Tab10.1.5.1'!Z18</f>
        <v>15.391233234100721</v>
      </c>
      <c r="N198" s="19">
        <f t="shared" si="52"/>
        <v>75.851861822655195</v>
      </c>
      <c r="O198" s="19">
        <f>N198*'Forecast inputs Tab10.1.5.1'!R18</f>
        <v>241.52825693431691</v>
      </c>
      <c r="P198" s="19">
        <f>N198*'Forecast inputs Tab10.1.5.1'!S18</f>
        <v>75.784924110719842</v>
      </c>
      <c r="Q198" s="19">
        <f>P198*'Forecast inputs Tab10.1.5.1'!R18</f>
        <v>241.31511320259526</v>
      </c>
    </row>
    <row r="199" spans="1:17" x14ac:dyDescent="0.35">
      <c r="A199" s="10">
        <f>D199+F199+E199+'Forecast inputs Tab10.1.5.1'!AA19</f>
        <v>0.51247815248782713</v>
      </c>
      <c r="C199" s="18">
        <v>15</v>
      </c>
      <c r="D199" s="17">
        <f>$G$179*'Forecast inputs Tab10.1.5.1'!T19</f>
        <v>0.19454743542429878</v>
      </c>
      <c r="E199" s="17">
        <f>$G$180*'Forecast inputs Tab10.1.5.1'!U19</f>
        <v>5.1571039324541829E-6</v>
      </c>
      <c r="F199" s="17">
        <f>$F$181*'Forecast inputs Tab10.1.5.1'!Y19</f>
        <v>7.7925559959595936E-2</v>
      </c>
      <c r="G199" s="28">
        <f t="shared" si="49"/>
        <v>2.2132535133875639</v>
      </c>
      <c r="H199" s="28">
        <f>G199*'Forecast inputs Tab10.1.5.1'!V19</f>
        <v>7.8901488827627944</v>
      </c>
      <c r="I199" s="28">
        <f t="shared" si="50"/>
        <v>5.8669385039775492E-5</v>
      </c>
      <c r="J199" s="28">
        <f>I199*'Forecast inputs Tab10.1.5.1'!W19</f>
        <v>2.1003287827929388E-4</v>
      </c>
      <c r="K199" s="28">
        <f t="shared" si="51"/>
        <v>7.8903589156410741</v>
      </c>
      <c r="L199" s="28">
        <f t="shared" si="48"/>
        <v>0.88651397016425415</v>
      </c>
      <c r="M199" s="28">
        <f>L199*'Forecast inputs Tab10.1.5.1'!Z19</f>
        <v>3.1984182923968061</v>
      </c>
      <c r="N199" s="19">
        <f t="shared" si="52"/>
        <v>14.539407511104736</v>
      </c>
      <c r="O199" s="19">
        <f>N199*'Forecast inputs Tab10.1.5.1'!R19</f>
        <v>50.444183571627661</v>
      </c>
      <c r="P199" s="19">
        <f>N199*'Forecast inputs Tab10.1.5.1'!S19</f>
        <v>14.531948138123838</v>
      </c>
      <c r="Q199" s="19">
        <f>P199*'Forecast inputs Tab10.1.5.1'!R19</f>
        <v>50.418303426257893</v>
      </c>
    </row>
    <row r="200" spans="1:17" x14ac:dyDescent="0.35">
      <c r="A200" s="10">
        <f>D200+F200+E200+'Forecast inputs Tab10.1.5.1'!AA20</f>
        <v>0.5092102355107353</v>
      </c>
      <c r="C200" s="23" t="s">
        <v>1435</v>
      </c>
      <c r="D200" s="17">
        <f>$G$179*'Forecast inputs Tab10.1.5.1'!T20</f>
        <v>0.19139232443514639</v>
      </c>
      <c r="E200" s="17">
        <f>$G$180*'Forecast inputs Tab10.1.5.1'!U20</f>
        <v>2.9535242296539881E-6</v>
      </c>
      <c r="F200" s="17">
        <f>$F$181*'Forecast inputs Tab10.1.5.1'!Y20</f>
        <v>7.7814957551359254E-2</v>
      </c>
      <c r="G200" s="28">
        <f>N200*(D200/A200)*(1-EXP(-A200))</f>
        <v>10.267609533754962</v>
      </c>
      <c r="H200" s="28">
        <f>G200*'Forecast inputs Tab10.1.5.1'!V20</f>
        <v>42.491680123077465</v>
      </c>
      <c r="I200" s="28">
        <f t="shared" si="50"/>
        <v>1.5844749066124363E-4</v>
      </c>
      <c r="J200" s="28">
        <f>I200*'Forecast inputs Tab10.1.5.1'!W20</f>
        <v>7.7160072396419545E-4</v>
      </c>
      <c r="K200" s="28">
        <f t="shared" si="51"/>
        <v>42.49245172380143</v>
      </c>
      <c r="L200" s="30">
        <f t="shared" si="48"/>
        <v>4.1745331343933154</v>
      </c>
      <c r="M200" s="28">
        <f>L200*'Forecast inputs Tab10.1.5.1'!Z20</f>
        <v>16.176733349087538</v>
      </c>
      <c r="N200" s="19">
        <f>N174*EXP(-A174)+N175*EXP(-A175)</f>
        <v>68.459925442734743</v>
      </c>
      <c r="O200" s="19">
        <f>N200*'Forecast inputs Tab10.1.5.1'!R20</f>
        <v>282.13737127758009</v>
      </c>
      <c r="P200" s="19">
        <f>N200*'Forecast inputs Tab10.1.5.1'!S20</f>
        <v>68.438343272134333</v>
      </c>
      <c r="Q200" s="19">
        <f>P200*'Forecast inputs Tab10.1.5.1'!R20</f>
        <v>282.04842673315812</v>
      </c>
    </row>
    <row r="201" spans="1:17" x14ac:dyDescent="0.35">
      <c r="A201" t="s">
        <v>1445</v>
      </c>
      <c r="C201" s="31" t="s">
        <v>1444</v>
      </c>
      <c r="D201" s="133">
        <f>AVERAGE(D188:D198)</f>
        <v>0.17517305633487346</v>
      </c>
      <c r="E201" s="133">
        <f>AVERAGE(E188:E198)</f>
        <v>9.4867319796920497E-3</v>
      </c>
      <c r="F201" s="133">
        <f>AVERAGE(F188:F199)</f>
        <v>6.8097839510014066E-2</v>
      </c>
      <c r="G201" s="32">
        <f>SUM(G184:G200)</f>
        <v>919.98232996793331</v>
      </c>
      <c r="H201" s="32">
        <f t="shared" ref="H201" si="53">SUM(H184:H200)</f>
        <v>1172.5029869986563</v>
      </c>
      <c r="I201" s="32">
        <f>SUM(I184:I200)</f>
        <v>247.34686177752081</v>
      </c>
      <c r="J201" s="32">
        <f t="shared" ref="J201:Q201" si="54">SUM(J184:J200)</f>
        <v>163.54028295177616</v>
      </c>
      <c r="K201" s="32">
        <f t="shared" si="54"/>
        <v>1336.0432699504324</v>
      </c>
      <c r="L201" s="32">
        <f t="shared" si="54"/>
        <v>454.30357359685661</v>
      </c>
      <c r="M201" s="32">
        <f t="shared" si="54"/>
        <v>482.51355601780995</v>
      </c>
      <c r="N201" s="32">
        <f t="shared" si="54"/>
        <v>36732.831394048764</v>
      </c>
      <c r="O201" s="32">
        <f t="shared" si="54"/>
        <v>10100.942138102122</v>
      </c>
      <c r="P201" s="32">
        <f t="shared" si="54"/>
        <v>4433.8380214567005</v>
      </c>
      <c r="Q201" s="32">
        <f t="shared" si="54"/>
        <v>5412.5716602963084</v>
      </c>
    </row>
    <row r="203" spans="1:17" x14ac:dyDescent="0.35">
      <c r="C203" s="15" t="s">
        <v>1437</v>
      </c>
      <c r="D203" s="15" t="s">
        <v>1696</v>
      </c>
      <c r="G203" s="15">
        <f>G178+1</f>
        <v>2028</v>
      </c>
    </row>
    <row r="204" spans="1:17" x14ac:dyDescent="0.35">
      <c r="D204" s="24" t="s">
        <v>1599</v>
      </c>
      <c r="E204" s="24"/>
      <c r="F204" s="24"/>
      <c r="G204" s="18">
        <f>G179</f>
        <v>2.31</v>
      </c>
      <c r="H204" s="24" t="s">
        <v>1598</v>
      </c>
      <c r="I204" s="25">
        <f>AVERAGE(D213:D224)</f>
        <v>0.17678758792565888</v>
      </c>
      <c r="J204" s="15" t="s">
        <v>1516</v>
      </c>
      <c r="K204" s="25">
        <f>I204+I206+I205</f>
        <v>0.25358202817571834</v>
      </c>
    </row>
    <row r="205" spans="1:17" x14ac:dyDescent="0.35">
      <c r="D205" s="24" t="s">
        <v>1600</v>
      </c>
      <c r="E205" s="24"/>
      <c r="F205" s="24"/>
      <c r="G205" s="18">
        <f>G180</f>
        <v>2.31</v>
      </c>
      <c r="H205" s="24" t="s">
        <v>1598</v>
      </c>
      <c r="I205" s="25">
        <f>AVERAGE(E213:E224)</f>
        <v>8.6966007400454161E-3</v>
      </c>
      <c r="K205" s="25"/>
    </row>
    <row r="206" spans="1:17" x14ac:dyDescent="0.35">
      <c r="D206" s="24" t="s">
        <v>1438</v>
      </c>
      <c r="E206" s="24"/>
      <c r="F206" s="135">
        <f>F181</f>
        <v>3.2985622731757105</v>
      </c>
      <c r="G206" s="18">
        <f>G181</f>
        <v>2.3099999999999996</v>
      </c>
      <c r="H206" s="24" t="s">
        <v>1598</v>
      </c>
      <c r="I206" s="25">
        <f>AVERAGE(F213:F224)</f>
        <v>6.8097839510014066E-2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0.24060380473321064</v>
      </c>
      <c r="C210" s="18">
        <v>1</v>
      </c>
      <c r="D210" s="17">
        <f>$G$204*'Forecast inputs Tab10.1.5.1'!T5</f>
        <v>2.2570009320675094E-5</v>
      </c>
      <c r="E210" s="17">
        <f>$G$205*'Forecast inputs Tab10.1.5.1'!U5</f>
        <v>3.870051300747456E-5</v>
      </c>
      <c r="F210" s="17">
        <f>$F$206*'Forecast inputs Tab10.1.5.1'!Y5</f>
        <v>5.4253421088249658E-4</v>
      </c>
      <c r="G210" s="28">
        <f t="shared" ref="G210:G224" si="56">N210*(D210/A210)*(1-EXP(-A210))</f>
        <v>0.14491494913967298</v>
      </c>
      <c r="H210" s="28">
        <f>G210*'Forecast inputs Tab10.1.5.1'!V5</f>
        <v>1.7207931575768297E-2</v>
      </c>
      <c r="I210" s="28">
        <f t="shared" ref="I210:I225" si="57">N210*(E210/A210)*(1-EXP(-A210))</f>
        <v>0.24848385281879359</v>
      </c>
      <c r="J210" s="28">
        <f>I210*'Forecast inputs Tab10.1.5.1'!W5</f>
        <v>2.9506833372116157E-2</v>
      </c>
      <c r="K210" s="28">
        <f t="shared" ref="K210:K225" si="58">H210+J210</f>
        <v>4.6714764947884457E-2</v>
      </c>
      <c r="L210" s="28">
        <f t="shared" si="55"/>
        <v>3.4834419631607831</v>
      </c>
      <c r="M210" s="28">
        <f>L210*'Forecast inputs Tab10.1.5.1'!Z5</f>
        <v>0.27885754106753596</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0.24538759920241096</v>
      </c>
      <c r="C211" s="18">
        <v>2</v>
      </c>
      <c r="D211" s="17">
        <f>$G$204*'Forecast inputs Tab10.1.5.1'!T6</f>
        <v>7.5379242814372868E-4</v>
      </c>
      <c r="E211" s="17">
        <f>$G$205*'Forecast inputs Tab10.1.5.1'!U6</f>
        <v>1.2811997725333168E-3</v>
      </c>
      <c r="F211" s="17">
        <f>$F$206*'Forecast inputs Tab10.1.5.1'!Y6</f>
        <v>3.3526070017339364E-3</v>
      </c>
      <c r="G211" s="28">
        <f t="shared" si="56"/>
        <v>3.7961516834572442</v>
      </c>
      <c r="H211" s="28">
        <f>G211*'Forecast inputs Tab10.1.5.1'!V6</f>
        <v>0.90378431845155505</v>
      </c>
      <c r="I211" s="28">
        <f t="shared" si="57"/>
        <v>6.4522121631341465</v>
      </c>
      <c r="J211" s="28">
        <f>I211*'Forecast inputs Tab10.1.5.1'!W6</f>
        <v>1.5372477653734642</v>
      </c>
      <c r="K211" s="28">
        <f t="shared" si="58"/>
        <v>2.4410320838250192</v>
      </c>
      <c r="L211" s="28">
        <f t="shared" si="55"/>
        <v>16.883964654492544</v>
      </c>
      <c r="M211" s="28">
        <f>L211*'Forecast inputs Tab10.1.5.1'!Z6</f>
        <v>3.2538945521784579</v>
      </c>
      <c r="N211" s="19">
        <f t="shared" ref="N211:N224" si="59">N185*EXP(-A185)</f>
        <v>5679.2102228403064</v>
      </c>
      <c r="O211" s="19">
        <f>N211*'Forecast inputs Tab10.1.5.1'!R6</f>
        <v>549.31365790991674</v>
      </c>
      <c r="P211" s="19">
        <f>N211*'Forecast inputs Tab10.1.5.1'!S6</f>
        <v>0</v>
      </c>
      <c r="Q211" s="19">
        <f>P211*'Forecast inputs Tab10.1.5.1'!R6</f>
        <v>0</v>
      </c>
    </row>
    <row r="212" spans="1:17" x14ac:dyDescent="0.35">
      <c r="A212" s="10">
        <f>D212+F212+E212+'Forecast inputs Tab10.1.5.1'!AA7</f>
        <v>0.26741015420895042</v>
      </c>
      <c r="C212" s="18">
        <v>3</v>
      </c>
      <c r="D212" s="17">
        <f>$G$204*'Forecast inputs Tab10.1.5.1'!T7</f>
        <v>6.3383164068309553E-3</v>
      </c>
      <c r="E212" s="17">
        <f>$G$205*'Forecast inputs Tab10.1.5.1'!U7</f>
        <v>9.9941242091358354E-3</v>
      </c>
      <c r="F212" s="17">
        <f>$F$206*'Forecast inputs Tab10.1.5.1'!Y7</f>
        <v>1.1077713592983667E-2</v>
      </c>
      <c r="G212" s="28">
        <f t="shared" si="56"/>
        <v>24.712530387941992</v>
      </c>
      <c r="H212" s="28">
        <f>G212*'Forecast inputs Tab10.1.5.1'!V7</f>
        <v>9.521504559226976</v>
      </c>
      <c r="I212" s="28">
        <f t="shared" si="57"/>
        <v>38.966198966173366</v>
      </c>
      <c r="J212" s="28">
        <f>I212*'Forecast inputs Tab10.1.5.1'!W7</f>
        <v>15.072597807757123</v>
      </c>
      <c r="K212" s="28">
        <f t="shared" si="58"/>
        <v>24.594102366984099</v>
      </c>
      <c r="L212" s="28">
        <f t="shared" si="55"/>
        <v>43.19101733395496</v>
      </c>
      <c r="M212" s="28">
        <f>L212*'Forecast inputs Tab10.1.5.1'!Z7</f>
        <v>14.871315133340701</v>
      </c>
      <c r="N212" s="19">
        <f t="shared" si="59"/>
        <v>4443.4210147877347</v>
      </c>
      <c r="O212" s="19">
        <f>N212*'Forecast inputs Tab10.1.5.1'!R7</f>
        <v>933.69605783734676</v>
      </c>
      <c r="P212" s="19">
        <f>N212*'Forecast inputs Tab10.1.5.1'!S7</f>
        <v>0</v>
      </c>
      <c r="Q212" s="19">
        <f>P212*'Forecast inputs Tab10.1.5.1'!R7</f>
        <v>0</v>
      </c>
    </row>
    <row r="213" spans="1:17" x14ac:dyDescent="0.35">
      <c r="A213" s="10">
        <f>D213+F213+E213+'Forecast inputs Tab10.1.5.1'!AA8</f>
        <v>0.32259366586162241</v>
      </c>
      <c r="C213" s="18">
        <v>4</v>
      </c>
      <c r="D213" s="17">
        <f>$G$204*'Forecast inputs Tab10.1.5.1'!T8</f>
        <v>2.7750064942644422E-2</v>
      </c>
      <c r="E213" s="17">
        <f>$G$205*'Forecast inputs Tab10.1.5.1'!U8</f>
        <v>2.9773851670410214E-2</v>
      </c>
      <c r="F213" s="17">
        <f>$F$206*'Forecast inputs Tab10.1.5.1'!Y8</f>
        <v>2.5069749248567752E-2</v>
      </c>
      <c r="G213" s="28">
        <f t="shared" si="56"/>
        <v>80.663657181595894</v>
      </c>
      <c r="H213" s="28">
        <f>G213*'Forecast inputs Tab10.1.5.1'!V8</f>
        <v>46.173447043286757</v>
      </c>
      <c r="I213" s="28">
        <f t="shared" si="57"/>
        <v>86.546383551951095</v>
      </c>
      <c r="J213" s="28">
        <f>I213*'Forecast inputs Tab10.1.5.1'!W8</f>
        <v>48.655607305776883</v>
      </c>
      <c r="K213" s="28">
        <f t="shared" si="58"/>
        <v>94.82905434906364</v>
      </c>
      <c r="L213" s="28">
        <f t="shared" si="55"/>
        <v>72.87253789116123</v>
      </c>
      <c r="M213" s="28">
        <f>L213*'Forecast inputs Tab10.1.5.1'!Z8</f>
        <v>38.939003386914656</v>
      </c>
      <c r="N213" s="19">
        <f t="shared" si="59"/>
        <v>3400.8126724823665</v>
      </c>
      <c r="O213" s="19">
        <f>N213*'Forecast inputs Tab10.1.5.1'!R8</f>
        <v>1257.8143726063106</v>
      </c>
      <c r="P213" s="19">
        <f>N213*'Forecast inputs Tab10.1.5.1'!S8</f>
        <v>321.77506255386788</v>
      </c>
      <c r="Q213" s="19">
        <f>P213*'Forecast inputs Tab10.1.5.1'!R8</f>
        <v>119.0107593109859</v>
      </c>
    </row>
    <row r="214" spans="1:17" x14ac:dyDescent="0.35">
      <c r="A214" s="10">
        <f>D214+F214+E214+'Forecast inputs Tab10.1.5.1'!AA9</f>
        <v>0.40436638173300365</v>
      </c>
      <c r="C214" s="18">
        <v>5</v>
      </c>
      <c r="D214" s="17">
        <f>$G$204*'Forecast inputs Tab10.1.5.1'!T9</f>
        <v>8.4557870680218639E-2</v>
      </c>
      <c r="E214" s="17">
        <f>$G$205*'Forecast inputs Tab10.1.5.1'!U9</f>
        <v>3.7289929796833987E-2</v>
      </c>
      <c r="F214" s="17">
        <f>$F$206*'Forecast inputs Tab10.1.5.1'!Y9</f>
        <v>4.251858125595101E-2</v>
      </c>
      <c r="G214" s="28">
        <f t="shared" si="56"/>
        <v>171.3104616300997</v>
      </c>
      <c r="H214" s="28">
        <f>G214*'Forecast inputs Tab10.1.5.1'!V9</f>
        <v>135.49254858440253</v>
      </c>
      <c r="I214" s="28">
        <f t="shared" si="57"/>
        <v>75.54772886616783</v>
      </c>
      <c r="J214" s="28">
        <f>I214*'Forecast inputs Tab10.1.5.1'!W9</f>
        <v>56.915061528419571</v>
      </c>
      <c r="K214" s="28">
        <f t="shared" si="58"/>
        <v>192.40761011282211</v>
      </c>
      <c r="L214" s="28">
        <f t="shared" si="55"/>
        <v>86.140742715247356</v>
      </c>
      <c r="M214" s="28">
        <f>L214*'Forecast inputs Tab10.1.5.1'!Z9</f>
        <v>65.013261171706787</v>
      </c>
      <c r="N214" s="19">
        <f t="shared" si="59"/>
        <v>2463.1000968253634</v>
      </c>
      <c r="O214" s="19">
        <f>N214*'Forecast inputs Tab10.1.5.1'!R9</f>
        <v>1407.4942145291111</v>
      </c>
      <c r="P214" s="19">
        <f>N214*'Forecast inputs Tab10.1.5.1'!S9</f>
        <v>738.84554522119083</v>
      </c>
      <c r="Q214" s="19">
        <f>P214*'Forecast inputs Tab10.1.5.1'!R9</f>
        <v>422.19998759683557</v>
      </c>
    </row>
    <row r="215" spans="1:17" x14ac:dyDescent="0.35">
      <c r="A215" s="10">
        <f>D215+F215+E215+'Forecast inputs Tab10.1.5.1'!AA10</f>
        <v>0.47965258304659447</v>
      </c>
      <c r="C215" s="18">
        <v>6</v>
      </c>
      <c r="D215" s="17">
        <f>$G$204*'Forecast inputs Tab10.1.5.1'!T10</f>
        <v>0.15801105647008931</v>
      </c>
      <c r="E215" s="17">
        <f>$G$205*'Forecast inputs Tab10.1.5.1'!U10</f>
        <v>2.3213227145011117E-2</v>
      </c>
      <c r="F215" s="17">
        <f>$F$206*'Forecast inputs Tab10.1.5.1'!Y10</f>
        <v>5.8428299431494052E-2</v>
      </c>
      <c r="G215" s="28">
        <f t="shared" si="56"/>
        <v>206.32671137074968</v>
      </c>
      <c r="H215" s="28">
        <f>G215*'Forecast inputs Tab10.1.5.1'!V10</f>
        <v>207.05138368806575</v>
      </c>
      <c r="I215" s="28">
        <f t="shared" si="57"/>
        <v>30.3112258352566</v>
      </c>
      <c r="J215" s="28">
        <f>I215*'Forecast inputs Tab10.1.5.1'!W10</f>
        <v>29.35584126984299</v>
      </c>
      <c r="K215" s="28">
        <f t="shared" si="58"/>
        <v>236.40722495790874</v>
      </c>
      <c r="L215" s="28">
        <f t="shared" si="55"/>
        <v>76.294147650152709</v>
      </c>
      <c r="M215" s="28">
        <f>L215*'Forecast inputs Tab10.1.5.1'!Z10</f>
        <v>76.073733857591421</v>
      </c>
      <c r="N215" s="19">
        <f t="shared" si="59"/>
        <v>1643.8719047585614</v>
      </c>
      <c r="O215" s="19">
        <f>N215*'Forecast inputs Tab10.1.5.1'!R10</f>
        <v>1328.8090593644401</v>
      </c>
      <c r="P215" s="19">
        <f>N215*'Forecast inputs Tab10.1.5.1'!S10</f>
        <v>953.27939395255737</v>
      </c>
      <c r="Q215" s="19">
        <f>P215*'Forecast inputs Tab10.1.5.1'!R10</f>
        <v>770.57481858700419</v>
      </c>
    </row>
    <row r="216" spans="1:17" x14ac:dyDescent="0.35">
      <c r="A216" s="10">
        <f>D216+F216+E216+'Forecast inputs Tab10.1.5.1'!AA11</f>
        <v>0.51951911000976758</v>
      </c>
      <c r="C216" s="18">
        <v>7</v>
      </c>
      <c r="D216" s="17">
        <f>$G$204*'Forecast inputs Tab10.1.5.1'!T11</f>
        <v>0.2006179935877849</v>
      </c>
      <c r="E216" s="17">
        <f>$G$205*'Forecast inputs Tab10.1.5.1'!U11</f>
        <v>9.4128122269545016E-3</v>
      </c>
      <c r="F216" s="17">
        <f>$F$206*'Forecast inputs Tab10.1.5.1'!Y11</f>
        <v>6.9488304195028217E-2</v>
      </c>
      <c r="G216" s="28">
        <f t="shared" si="56"/>
        <v>159.2165875060841</v>
      </c>
      <c r="H216" s="28">
        <f>G216*'Forecast inputs Tab10.1.5.1'!V11</f>
        <v>197.39854486218096</v>
      </c>
      <c r="I216" s="28">
        <f t="shared" si="57"/>
        <v>7.4702962322044186</v>
      </c>
      <c r="J216" s="28">
        <f>I216*'Forecast inputs Tab10.1.5.1'!W11</f>
        <v>9.1283558784966452</v>
      </c>
      <c r="K216" s="28">
        <f t="shared" si="58"/>
        <v>206.5269007406776</v>
      </c>
      <c r="L216" s="28">
        <f t="shared" si="55"/>
        <v>55.148047628519102</v>
      </c>
      <c r="M216" s="28">
        <f>L216*'Forecast inputs Tab10.1.5.1'!Z11</f>
        <v>69.262087458086</v>
      </c>
      <c r="N216" s="19">
        <f t="shared" si="59"/>
        <v>1017.5540870606407</v>
      </c>
      <c r="O216" s="19">
        <f>N216*'Forecast inputs Tab10.1.5.1'!R11</f>
        <v>1092.1408016421856</v>
      </c>
      <c r="P216" s="19">
        <f>N216*'Forecast inputs Tab10.1.5.1'!S11</f>
        <v>811.40481532605872</v>
      </c>
      <c r="Q216" s="19">
        <f>P216*'Forecast inputs Tab10.1.5.1'!R11</f>
        <v>870.88078828945879</v>
      </c>
    </row>
    <row r="217" spans="1:17" x14ac:dyDescent="0.35">
      <c r="A217" s="10">
        <f>D217+F217+E217+'Forecast inputs Tab10.1.5.1'!AA12</f>
        <v>0.53220251227583415</v>
      </c>
      <c r="C217" s="18">
        <v>8</v>
      </c>
      <c r="D217" s="17">
        <f>$G$204*'Forecast inputs Tab10.1.5.1'!T12</f>
        <v>0.21381412478262818</v>
      </c>
      <c r="E217" s="17">
        <f>$G$205*'Forecast inputs Tab10.1.5.1'!U12</f>
        <v>3.1373149076802907E-3</v>
      </c>
      <c r="F217" s="17">
        <f>$F$206*'Forecast inputs Tab10.1.5.1'!Y12</f>
        <v>7.52510725855257E-2</v>
      </c>
      <c r="G217" s="28">
        <f t="shared" si="56"/>
        <v>100.34983235341592</v>
      </c>
      <c r="H217" s="28">
        <f>G217*'Forecast inputs Tab10.1.5.1'!V12</f>
        <v>151.69707308229462</v>
      </c>
      <c r="I217" s="28">
        <f t="shared" si="57"/>
        <v>1.472442596323593</v>
      </c>
      <c r="J217" s="28">
        <f>I217*'Forecast inputs Tab10.1.5.1'!W12</f>
        <v>2.2180425896126916</v>
      </c>
      <c r="K217" s="28">
        <f t="shared" si="58"/>
        <v>153.9151156719073</v>
      </c>
      <c r="L217" s="28">
        <f t="shared" si="55"/>
        <v>35.317743979960724</v>
      </c>
      <c r="M217" s="28">
        <f>L217*'Forecast inputs Tab10.1.5.1'!Z12</f>
        <v>54.07747004979646</v>
      </c>
      <c r="N217" s="19">
        <f t="shared" si="59"/>
        <v>605.24780106561684</v>
      </c>
      <c r="O217" s="19">
        <f>N217*'Forecast inputs Tab10.1.5.1'!R12</f>
        <v>822.54386660419459</v>
      </c>
      <c r="P217" s="19">
        <f>N217*'Forecast inputs Tab10.1.5.1'!S12</f>
        <v>552.98081313824218</v>
      </c>
      <c r="Q217" s="19">
        <f>P217*'Forecast inputs Tab10.1.5.1'!R12</f>
        <v>751.51198467113386</v>
      </c>
    </row>
    <row r="218" spans="1:17" x14ac:dyDescent="0.35">
      <c r="A218" s="10">
        <f>D218+F218+E218+'Forecast inputs Tab10.1.5.1'!AA13</f>
        <v>0.53362390892185463</v>
      </c>
      <c r="C218" s="18">
        <v>9</v>
      </c>
      <c r="D218" s="17">
        <f>$G$204*'Forecast inputs Tab10.1.5.1'!T13</f>
        <v>0.21510694008545714</v>
      </c>
      <c r="E218" s="17">
        <f>$G$205*'Forecast inputs Tab10.1.5.1'!U13</f>
        <v>9.9986950836581626E-4</v>
      </c>
      <c r="F218" s="17">
        <f>$F$206*'Forecast inputs Tab10.1.5.1'!Y13</f>
        <v>7.7517099328031608E-2</v>
      </c>
      <c r="G218" s="28">
        <f t="shared" si="56"/>
        <v>59.274724654413369</v>
      </c>
      <c r="H218" s="28">
        <f>G218*'Forecast inputs Tab10.1.5.1'!V13</f>
        <v>107.04031880478909</v>
      </c>
      <c r="I218" s="28">
        <f t="shared" si="57"/>
        <v>0.27552337351450396</v>
      </c>
      <c r="J218" s="28">
        <f>I218*'Forecast inputs Tab10.1.5.1'!W13</f>
        <v>0.49782328657328762</v>
      </c>
      <c r="K218" s="28">
        <f t="shared" si="58"/>
        <v>107.53814209136239</v>
      </c>
      <c r="L218" s="28">
        <f t="shared" si="55"/>
        <v>21.360560086310898</v>
      </c>
      <c r="M218" s="28">
        <f>L218*'Forecast inputs Tab10.1.5.1'!Z13</f>
        <v>38.937096953331825</v>
      </c>
      <c r="N218" s="19">
        <f t="shared" si="59"/>
        <v>355.58992757315133</v>
      </c>
      <c r="O218" s="19">
        <f>N218*'Forecast inputs Tab10.1.5.1'!R13</f>
        <v>589.82768056341331</v>
      </c>
      <c r="P218" s="19">
        <f>N218*'Forecast inputs Tab10.1.5.1'!S13</f>
        <v>342.94610131555396</v>
      </c>
      <c r="Q218" s="19">
        <f>P218*'Forecast inputs Tab10.1.5.1'!R13</f>
        <v>568.85498663514886</v>
      </c>
    </row>
    <row r="219" spans="1:17" x14ac:dyDescent="0.35">
      <c r="A219" s="10">
        <f>D219+F219+E219+'Forecast inputs Tab10.1.5.1'!AA14</f>
        <v>0.53127303639945556</v>
      </c>
      <c r="C219" s="18">
        <v>10</v>
      </c>
      <c r="D219" s="17">
        <f>$G$204*'Forecast inputs Tab10.1.5.1'!T14</f>
        <v>0.21274408865048183</v>
      </c>
      <c r="E219" s="17">
        <f>$G$205*'Forecast inputs Tab10.1.5.1'!U14</f>
        <v>3.3119792873484904E-4</v>
      </c>
      <c r="F219" s="17">
        <f>$F$206*'Forecast inputs Tab10.1.5.1'!Y14</f>
        <v>7.8197749820238777E-2</v>
      </c>
      <c r="G219" s="28">
        <f t="shared" si="56"/>
        <v>34.525015060165998</v>
      </c>
      <c r="H219" s="28">
        <f>G219*'Forecast inputs Tab10.1.5.1'!V14</f>
        <v>72.808060019192567</v>
      </c>
      <c r="I219" s="28">
        <f t="shared" si="57"/>
        <v>5.3748207764552386E-2</v>
      </c>
      <c r="J219" s="28">
        <f>I219*'Forecast inputs Tab10.1.5.1'!W14</f>
        <v>0.11359513175921672</v>
      </c>
      <c r="K219" s="28">
        <f t="shared" si="58"/>
        <v>72.921655150951779</v>
      </c>
      <c r="L219" s="28">
        <f t="shared" si="55"/>
        <v>12.690263251686931</v>
      </c>
      <c r="M219" s="28">
        <f>L219*'Forecast inputs Tab10.1.5.1'!Z14</f>
        <v>26.978738257291312</v>
      </c>
      <c r="N219" s="19">
        <f t="shared" si="59"/>
        <v>209.19211274296634</v>
      </c>
      <c r="O219" s="19">
        <f>N219*'Forecast inputs Tab10.1.5.1'!R14</f>
        <v>411.34700281325934</v>
      </c>
      <c r="P219" s="19">
        <f>N219*'Forecast inputs Tab10.1.5.1'!S14</f>
        <v>206.05693324250092</v>
      </c>
      <c r="Q219" s="19">
        <f>P219*'Forecast inputs Tab10.1.5.1'!R14</f>
        <v>405.18211125072412</v>
      </c>
    </row>
    <row r="220" spans="1:17" x14ac:dyDescent="0.35">
      <c r="A220" s="10">
        <f>D220+F220+E220+'Forecast inputs Tab10.1.5.1'!AA15</f>
        <v>0.52769203391493691</v>
      </c>
      <c r="C220" s="18">
        <v>11</v>
      </c>
      <c r="D220" s="17">
        <f>$G$204*'Forecast inputs Tab10.1.5.1'!T15</f>
        <v>0.20925643358321844</v>
      </c>
      <c r="E220" s="17">
        <f>$G$205*'Forecast inputs Tab10.1.5.1'!U15</f>
        <v>1.1877102060251292E-4</v>
      </c>
      <c r="F220" s="17">
        <f>$F$206*'Forecast inputs Tab10.1.5.1'!Y15</f>
        <v>7.8316829311115874E-2</v>
      </c>
      <c r="G220" s="28">
        <f t="shared" si="56"/>
        <v>9.8791549706436417</v>
      </c>
      <c r="H220" s="28">
        <f>G220*'Forecast inputs Tab10.1.5.1'!V15</f>
        <v>23.837859699028119</v>
      </c>
      <c r="I220" s="28">
        <f t="shared" si="57"/>
        <v>5.6072699819148244E-3</v>
      </c>
      <c r="J220" s="28">
        <f>I220*'Forecast inputs Tab10.1.5.1'!W15</f>
        <v>1.3571479642999946E-2</v>
      </c>
      <c r="K220" s="28">
        <f t="shared" si="58"/>
        <v>23.85143117867112</v>
      </c>
      <c r="L220" s="28">
        <f t="shared" si="55"/>
        <v>3.697396922643569</v>
      </c>
      <c r="M220" s="28">
        <f>L220*'Forecast inputs Tab10.1.5.1'!Z15</f>
        <v>8.9964692182071087</v>
      </c>
      <c r="N220" s="19">
        <f t="shared" si="59"/>
        <v>60.757599648918053</v>
      </c>
      <c r="O220" s="19">
        <f>N220*'Forecast inputs Tab10.1.5.1'!R15</f>
        <v>138.32621954469522</v>
      </c>
      <c r="P220" s="19">
        <f>N220*'Forecast inputs Tab10.1.5.1'!S15</f>
        <v>60.352226963718458</v>
      </c>
      <c r="Q220" s="19">
        <f>P220*'Forecast inputs Tab10.1.5.1'!R15</f>
        <v>137.40331160602818</v>
      </c>
    </row>
    <row r="221" spans="1:17" x14ac:dyDescent="0.35">
      <c r="A221" s="10">
        <f>D221+F221+E221+'Forecast inputs Tab10.1.5.1'!AA16</f>
        <v>0.52375248957497</v>
      </c>
      <c r="C221" s="18">
        <v>12</v>
      </c>
      <c r="D221" s="17">
        <f>$G$204*'Forecast inputs Tab10.1.5.1'!T16</f>
        <v>0.20544350768196967</v>
      </c>
      <c r="E221" s="17">
        <f>$G$205*'Forecast inputs Tab10.1.5.1'!U16</f>
        <v>4.6856016129938104E-5</v>
      </c>
      <c r="F221" s="17">
        <f>$F$206*'Forecast inputs Tab10.1.5.1'!Y16</f>
        <v>7.8262125876870411E-2</v>
      </c>
      <c r="G221" s="28">
        <f t="shared" si="56"/>
        <v>24.175302075397138</v>
      </c>
      <c r="H221" s="28">
        <f>G221*'Forecast inputs Tab10.1.5.1'!V16</f>
        <v>65.598508585608215</v>
      </c>
      <c r="I221" s="28">
        <f t="shared" si="57"/>
        <v>5.5137217854772276E-3</v>
      </c>
      <c r="J221" s="28">
        <f>I221*'Forecast inputs Tab10.1.5.1'!W16</f>
        <v>1.5015085628531953E-2</v>
      </c>
      <c r="K221" s="28">
        <f t="shared" si="58"/>
        <v>65.613523671236749</v>
      </c>
      <c r="L221" s="28">
        <f t="shared" si="55"/>
        <v>9.209395592412509</v>
      </c>
      <c r="M221" s="28">
        <f>L221*'Forecast inputs Tab10.1.5.1'!Z16</f>
        <v>25.220666581469047</v>
      </c>
      <c r="N221" s="19">
        <f t="shared" si="59"/>
        <v>151.16744352148976</v>
      </c>
      <c r="O221" s="19">
        <f>N221*'Forecast inputs Tab10.1.5.1'!R16</f>
        <v>390.82075010828356</v>
      </c>
      <c r="P221" s="19">
        <f>N221*'Forecast inputs Tab10.1.5.1'!S16</f>
        <v>150.68798308600668</v>
      </c>
      <c r="Q221" s="19">
        <f>P221*'Forecast inputs Tab10.1.5.1'!R16</f>
        <v>389.58117707140735</v>
      </c>
    </row>
    <row r="222" spans="1:17" x14ac:dyDescent="0.35">
      <c r="A222" s="10">
        <f>D222+F222+E222+'Forecast inputs Tab10.1.5.1'!AA17</f>
        <v>0.5198080346037568</v>
      </c>
      <c r="C222" s="18">
        <v>13</v>
      </c>
      <c r="D222" s="17">
        <f>$G$204*'Forecast inputs Tab10.1.5.1'!T17</f>
        <v>0.20163001194013294</v>
      </c>
      <c r="E222" s="17">
        <f>$G$205*'Forecast inputs Tab10.1.5.1'!U17</f>
        <v>2.0386291797189653E-5</v>
      </c>
      <c r="F222" s="17">
        <f>$F$206*'Forecast inputs Tab10.1.5.1'!Y17</f>
        <v>7.8157636371826766E-2</v>
      </c>
      <c r="G222" s="28">
        <f t="shared" si="56"/>
        <v>3.97263712221545</v>
      </c>
      <c r="H222" s="28">
        <f>G222*'Forecast inputs Tab10.1.5.1'!V17</f>
        <v>11.946210484084022</v>
      </c>
      <c r="I222" s="28">
        <f t="shared" si="57"/>
        <v>4.0166311948579519E-4</v>
      </c>
      <c r="J222" s="28">
        <f>I222*'Forecast inputs Tab10.1.5.1'!W17</f>
        <v>1.2125521263279058E-3</v>
      </c>
      <c r="K222" s="28">
        <f t="shared" si="58"/>
        <v>11.947423036210349</v>
      </c>
      <c r="L222" s="28">
        <f t="shared" si="55"/>
        <v>1.5399092855657088</v>
      </c>
      <c r="M222" s="28">
        <f>L222*'Forecast inputs Tab10.1.5.1'!Z17</f>
        <v>4.6781212168057786</v>
      </c>
      <c r="N222" s="19">
        <f t="shared" si="59"/>
        <v>25.265047816060406</v>
      </c>
      <c r="O222" s="19">
        <f>N222*'Forecast inputs Tab10.1.5.1'!R17</f>
        <v>72.985417480557146</v>
      </c>
      <c r="P222" s="19">
        <f>N222*'Forecast inputs Tab10.1.5.1'!S17</f>
        <v>25.224204496434883</v>
      </c>
      <c r="Q222" s="19">
        <f>P222*'Forecast inputs Tab10.1.5.1'!R17</f>
        <v>72.867429707256136</v>
      </c>
    </row>
    <row r="223" spans="1:17" x14ac:dyDescent="0.35">
      <c r="A223" s="10">
        <f>D223+F223+E223+'Forecast inputs Tab10.1.5.1'!AA18</f>
        <v>0.51602242927899755</v>
      </c>
      <c r="C223" s="18">
        <v>14</v>
      </c>
      <c r="D223" s="17">
        <f>$G$204*'Forecast inputs Tab10.1.5.1'!T18</f>
        <v>0.19797152727898262</v>
      </c>
      <c r="E223" s="17">
        <f>$G$205*'Forecast inputs Tab10.1.5.1'!U18</f>
        <v>9.8352640921120263E-6</v>
      </c>
      <c r="F223" s="17">
        <f>$F$206*'Forecast inputs Tab10.1.5.1'!Y18</f>
        <v>7.8041066735922829E-2</v>
      </c>
      <c r="G223" s="28">
        <f t="shared" si="56"/>
        <v>14.161944457533952</v>
      </c>
      <c r="H223" s="28">
        <f>G223*'Forecast inputs Tab10.1.5.1'!V18</f>
        <v>46.614897211734117</v>
      </c>
      <c r="I223" s="28">
        <f t="shared" si="57"/>
        <v>7.0356816311966568E-4</v>
      </c>
      <c r="J223" s="28">
        <f>I223*'Forecast inputs Tab10.1.5.1'!W18</f>
        <v>2.3250665967052991E-3</v>
      </c>
      <c r="K223" s="28">
        <f t="shared" si="58"/>
        <v>46.617222278330821</v>
      </c>
      <c r="L223" s="28">
        <f t="shared" si="55"/>
        <v>5.5826879133147598</v>
      </c>
      <c r="M223" s="28">
        <f>L223*'Forecast inputs Tab10.1.5.1'!Z18</f>
        <v>18.581139316281181</v>
      </c>
      <c r="N223" s="19">
        <f t="shared" si="59"/>
        <v>91.57251992019566</v>
      </c>
      <c r="O223" s="19">
        <f>N223*'Forecast inputs Tab10.1.5.1'!R18</f>
        <v>291.58613365508626</v>
      </c>
      <c r="P223" s="19">
        <f>N223*'Forecast inputs Tab10.1.5.1'!S18</f>
        <v>91.491709050003124</v>
      </c>
      <c r="Q223" s="19">
        <f>P223*'Forecast inputs Tab10.1.5.1'!R18</f>
        <v>291.32881487411049</v>
      </c>
    </row>
    <row r="224" spans="1:17" x14ac:dyDescent="0.35">
      <c r="A224" s="10">
        <f>D224+F224+E224+'Forecast inputs Tab10.1.5.1'!AA19</f>
        <v>0.51247815248782713</v>
      </c>
      <c r="C224" s="18">
        <v>15</v>
      </c>
      <c r="D224" s="17">
        <f>$G$204*'Forecast inputs Tab10.1.5.1'!T19</f>
        <v>0.19454743542429878</v>
      </c>
      <c r="E224" s="17">
        <f>$G$205*'Forecast inputs Tab10.1.5.1'!U19</f>
        <v>5.1571039324541829E-6</v>
      </c>
      <c r="F224" s="17">
        <f>$F$206*'Forecast inputs Tab10.1.5.1'!Y19</f>
        <v>7.7925559959595936E-2</v>
      </c>
      <c r="G224" s="28">
        <f t="shared" si="56"/>
        <v>6.8919958111821931</v>
      </c>
      <c r="H224" s="28">
        <f>G224*'Forecast inputs Tab10.1.5.1'!V19</f>
        <v>24.569654005145466</v>
      </c>
      <c r="I224" s="28">
        <f t="shared" si="57"/>
        <v>1.8269446021114801E-4</v>
      </c>
      <c r="J224" s="28">
        <f>I224*'Forecast inputs Tab10.1.5.1'!W19</f>
        <v>6.5403520588829726E-4</v>
      </c>
      <c r="K224" s="28">
        <f t="shared" si="58"/>
        <v>24.570308040351353</v>
      </c>
      <c r="L224" s="28">
        <f t="shared" si="55"/>
        <v>2.7605742098540329</v>
      </c>
      <c r="M224" s="28">
        <f>L224*'Forecast inputs Tab10.1.5.1'!Z19</f>
        <v>9.9597652687639719</v>
      </c>
      <c r="N224" s="19">
        <f t="shared" si="59"/>
        <v>45.275218160721252</v>
      </c>
      <c r="O224" s="19">
        <f>N224*'Forecast inputs Tab10.1.5.1'!R19</f>
        <v>157.08146390425915</v>
      </c>
      <c r="P224" s="19">
        <f>N224*'Forecast inputs Tab10.1.5.1'!S19</f>
        <v>45.251989928154387</v>
      </c>
      <c r="Q224" s="19">
        <f>P224*'Forecast inputs Tab10.1.5.1'!R19</f>
        <v>157.00087401593308</v>
      </c>
    </row>
    <row r="225" spans="1:17" x14ac:dyDescent="0.35">
      <c r="A225" s="10">
        <f>D225+F225+E225+'Forecast inputs Tab10.1.5.1'!AA20</f>
        <v>0.5092102355107353</v>
      </c>
      <c r="C225" s="23" t="s">
        <v>1435</v>
      </c>
      <c r="D225" s="17">
        <f>$G$204*'Forecast inputs Tab10.1.5.1'!T20</f>
        <v>0.19139232443514639</v>
      </c>
      <c r="E225" s="17">
        <f>$G$205*'Forecast inputs Tab10.1.5.1'!U20</f>
        <v>2.9535242296539881E-6</v>
      </c>
      <c r="F225" s="17">
        <f>$F$206*'Forecast inputs Tab10.1.5.1'!Y20</f>
        <v>7.7814957551359254E-2</v>
      </c>
      <c r="G225" s="28">
        <f>N225*(D225/A225)*(1-EXP(-A225))</f>
        <v>7.4767360511221783</v>
      </c>
      <c r="H225" s="28">
        <f>G225*'Forecast inputs Tab10.1.5.1'!V20</f>
        <v>30.941873627403066</v>
      </c>
      <c r="I225" s="28">
        <f t="shared" si="57"/>
        <v>1.1537934528403515E-4</v>
      </c>
      <c r="J225" s="28">
        <f>I225*'Forecast inputs Tab10.1.5.1'!W20</f>
        <v>5.6186933589256528E-4</v>
      </c>
      <c r="K225" s="28">
        <f t="shared" si="58"/>
        <v>30.942435496738959</v>
      </c>
      <c r="L225" s="30">
        <f t="shared" si="55"/>
        <v>3.0398392420273588</v>
      </c>
      <c r="M225" s="28">
        <f>L225*'Forecast inputs Tab10.1.5.1'!Z20</f>
        <v>11.779681046780219</v>
      </c>
      <c r="N225" s="19">
        <f>N199*EXP(-A199)+N200*EXP(-A200)</f>
        <v>49.851602842131108</v>
      </c>
      <c r="O225" s="19">
        <f>N225*'Forecast inputs Tab10.1.5.1'!R20</f>
        <v>205.44866341722619</v>
      </c>
      <c r="P225" s="19">
        <f>N225*'Forecast inputs Tab10.1.5.1'!S20</f>
        <v>49.835886993913562</v>
      </c>
      <c r="Q225" s="19">
        <f>P225*'Forecast inputs Tab10.1.5.1'!R20</f>
        <v>205.38389518858995</v>
      </c>
    </row>
    <row r="226" spans="1:17" x14ac:dyDescent="0.35">
      <c r="A226" t="s">
        <v>1445</v>
      </c>
      <c r="C226" s="31" t="s">
        <v>1444</v>
      </c>
      <c r="D226" s="133">
        <f>AVERAGE(D213:D223)</f>
        <v>0.17517305633487346</v>
      </c>
      <c r="E226" s="133">
        <f>AVERAGE(E213:E223)</f>
        <v>9.4867319796920497E-3</v>
      </c>
      <c r="F226" s="133">
        <f>AVERAGE(F213:F224)</f>
        <v>6.8097839510014066E-2</v>
      </c>
      <c r="G226" s="32">
        <f>SUM(G209:G225)</f>
        <v>906.87835726515812</v>
      </c>
      <c r="H226" s="32">
        <f t="shared" ref="H226" si="60">SUM(H209:H225)</f>
        <v>1131.6128765064695</v>
      </c>
      <c r="I226" s="32">
        <f>SUM(I209:I225)</f>
        <v>247.35676794216442</v>
      </c>
      <c r="J226" s="32">
        <f t="shared" ref="J226:Q226" si="61">SUM(J209:J225)</f>
        <v>163.55701948552033</v>
      </c>
      <c r="K226" s="32">
        <f t="shared" si="61"/>
        <v>1295.16989599199</v>
      </c>
      <c r="L226" s="32">
        <f t="shared" si="61"/>
        <v>449.21227032046528</v>
      </c>
      <c r="M226" s="32">
        <f t="shared" si="61"/>
        <v>466.9013010096125</v>
      </c>
      <c r="N226" s="32">
        <f t="shared" si="61"/>
        <v>36649.510717277677</v>
      </c>
      <c r="O226" s="32">
        <f t="shared" si="61"/>
        <v>9850.5750844437389</v>
      </c>
      <c r="P226" s="32">
        <f t="shared" si="61"/>
        <v>4350.1326652682037</v>
      </c>
      <c r="Q226" s="32">
        <f t="shared" si="61"/>
        <v>5161.7809388046153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226"/>
  <sheetViews>
    <sheetView showGridLines="0" zoomScaleNormal="10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9"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9"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9"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9"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9"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9"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9"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9"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9"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9" ht="12" customHeight="1" x14ac:dyDescent="0.35">
      <c r="A26" s="10"/>
    </row>
    <row r="27" spans="1:19" ht="12" customHeight="1" x14ac:dyDescent="0.35">
      <c r="C27" s="15" t="s">
        <v>1437</v>
      </c>
      <c r="D27" s="15" t="s">
        <v>1513</v>
      </c>
      <c r="G27" s="15">
        <f>G1+1</f>
        <v>2021</v>
      </c>
    </row>
    <row r="28" spans="1:19" ht="12" customHeight="1" x14ac:dyDescent="0.35">
      <c r="G28" s="18"/>
    </row>
    <row r="29" spans="1:19" ht="12" customHeight="1" x14ac:dyDescent="0.35">
      <c r="D29" s="24" t="s">
        <v>1599</v>
      </c>
      <c r="E29" s="24"/>
      <c r="F29" s="24"/>
      <c r="G29" s="18">
        <v>1.9918061678476615</v>
      </c>
      <c r="H29" s="24" t="s">
        <v>1598</v>
      </c>
      <c r="I29" s="25">
        <f>G29*I3</f>
        <v>0.15243576105161824</v>
      </c>
      <c r="J29" s="15" t="s">
        <v>1516</v>
      </c>
      <c r="K29" s="25">
        <f>I29+I31+I30</f>
        <v>0.21865205531416251</v>
      </c>
      <c r="M29" s="54" t="s">
        <v>1663</v>
      </c>
      <c r="N29" s="55">
        <f>N3</f>
        <v>6.353358664540798E-2</v>
      </c>
    </row>
    <row r="30" spans="1:19" ht="12" customHeight="1" x14ac:dyDescent="0.35">
      <c r="D30" s="24" t="s">
        <v>1600</v>
      </c>
      <c r="E30" s="24"/>
      <c r="F30" s="24"/>
      <c r="G30" s="18">
        <f>G29</f>
        <v>1.9918061678476615</v>
      </c>
      <c r="H30" s="24" t="s">
        <v>1598</v>
      </c>
      <c r="I30" s="25">
        <f>G30*I4</f>
        <v>7.4986766204896095E-3</v>
      </c>
      <c r="J30" s="24"/>
      <c r="K30" s="24"/>
      <c r="N30" s="56">
        <f>AVERAGE('Forecast inputs Tab10.1.5.1'!$Y$8:$Y$19)</f>
        <v>2.0644703319319928E-2</v>
      </c>
      <c r="O30" s="25">
        <f>N30*F31</f>
        <v>5.8717617642054645E-2</v>
      </c>
    </row>
    <row r="31" spans="1:19" ht="12" customHeight="1" x14ac:dyDescent="0.35">
      <c r="D31" s="24" t="s">
        <v>1438</v>
      </c>
      <c r="E31" s="24"/>
      <c r="F31" s="141">
        <f>IF(I31/N29=F5,1,I31/N4)</f>
        <v>2.8441976972904692</v>
      </c>
      <c r="G31" s="18">
        <f>G30</f>
        <v>1.9918061678476615</v>
      </c>
      <c r="H31" s="24" t="s">
        <v>1598</v>
      </c>
      <c r="I31" s="25">
        <f>I5*G31</f>
        <v>5.8717617642054645E-2</v>
      </c>
      <c r="J31" s="24"/>
      <c r="K31" s="24"/>
      <c r="N31" s="79">
        <v>0.46400000000000002</v>
      </c>
      <c r="R31" s="136">
        <f>Q76</f>
        <v>10313.009037728176</v>
      </c>
      <c r="S31" s="111" t="s">
        <v>1768</v>
      </c>
    </row>
    <row r="32" spans="1:19"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0.24052063289687642</v>
      </c>
      <c r="C35" s="18">
        <v>1</v>
      </c>
      <c r="D35" s="17">
        <f>$G$29*'Forecast inputs Tab10.1.5.1'!T5</f>
        <v>1.9461075226536736E-5</v>
      </c>
      <c r="E35" s="17">
        <f>$G$30*'Forecast inputs Tab10.1.5.1'!U5</f>
        <v>3.3369662557210598E-5</v>
      </c>
      <c r="F35" s="17">
        <f>$F$31*'Forecast inputs Tab10.1.5.1'!Y5</f>
        <v>4.6780215909269292E-4</v>
      </c>
      <c r="G35" s="28">
        <f t="shared" ref="G35:G50" si="7">N35*(D35/A35)*(1-EXP(-A35))</f>
        <v>0.12495844692767832</v>
      </c>
      <c r="H35" s="28">
        <f>G35*'Forecast inputs Tab10.1.5.1'!V5</f>
        <v>1.4838195902572258E-2</v>
      </c>
      <c r="I35" s="28">
        <f t="shared" ref="I35:I50" si="8">N35*(E35/A35)*(1-EXP(-A35))</f>
        <v>0.21426468779915356</v>
      </c>
      <c r="J35" s="28">
        <f>I35*'Forecast inputs Tab10.1.5.1'!W5</f>
        <v>2.5443393478885808E-2</v>
      </c>
      <c r="K35" s="28">
        <f t="shared" ref="K35:K50" si="9">H35+J35</f>
        <v>4.0281589381458066E-2</v>
      </c>
      <c r="L35" s="28">
        <f t="shared" si="6"/>
        <v>3.0037308108201741</v>
      </c>
      <c r="M35" s="28">
        <f>L35*'Forecast inputs Tab10.1.5.1'!Z5</f>
        <v>0.24045555998701984</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0.24464547762824818</v>
      </c>
      <c r="C36" s="18">
        <v>2</v>
      </c>
      <c r="D36" s="17">
        <f>$G$29*'Forecast inputs Tab10.1.5.1'!T6</f>
        <v>6.4996034963356883E-4</v>
      </c>
      <c r="E36" s="17">
        <f>$G$30*'Forecast inputs Tab10.1.5.1'!U6</f>
        <v>1.1047193113319833E-3</v>
      </c>
      <c r="F36" s="17">
        <f>$F$31*'Forecast inputs Tab10.1.5.1'!Y6</f>
        <v>2.8907979672826455E-3</v>
      </c>
      <c r="G36" s="28">
        <f t="shared" si="7"/>
        <v>3.2755336887446713</v>
      </c>
      <c r="H36" s="28">
        <f>G36*'Forecast inputs Tab10.1.5.1'!V6</f>
        <v>0.77983606275477568</v>
      </c>
      <c r="I36" s="28">
        <f t="shared" si="8"/>
        <v>5.5673324117613765</v>
      </c>
      <c r="J36" s="28">
        <f>I36*'Forecast inputs Tab10.1.5.1'!W6</f>
        <v>1.326424037630255</v>
      </c>
      <c r="K36" s="28">
        <f t="shared" si="9"/>
        <v>2.1062601003850308</v>
      </c>
      <c r="L36" s="28">
        <f t="shared" si="6"/>
        <v>14.5684365739037</v>
      </c>
      <c r="M36" s="28">
        <f>L36*'Forecast inputs Tab10.1.5.1'!Z6</f>
        <v>2.8076436649592948</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0.26363450831820046</v>
      </c>
      <c r="C37" s="18">
        <v>3</v>
      </c>
      <c r="D37" s="17">
        <f>$G$29*'Forecast inputs Tab10.1.5.1'!T7</f>
        <v>5.4652371051497504E-3</v>
      </c>
      <c r="E37" s="17">
        <f>$G$30*'Forecast inputs Tab10.1.5.1'!U7</f>
        <v>8.6174711004296054E-3</v>
      </c>
      <c r="F37" s="17">
        <f>$F$31*'Forecast inputs Tab10.1.5.1'!Y7</f>
        <v>9.5518001126211026E-3</v>
      </c>
      <c r="G37" s="28">
        <f t="shared" si="7"/>
        <v>21.420547148032298</v>
      </c>
      <c r="H37" s="28">
        <f>G37*'Forecast inputs Tab10.1.5.1'!V7</f>
        <v>8.2531345082591088</v>
      </c>
      <c r="I37" s="28">
        <f t="shared" si="8"/>
        <v>33.775468923319515</v>
      </c>
      <c r="J37" s="28">
        <f>I37*'Forecast inputs Tab10.1.5.1'!W7</f>
        <v>13.06476054519794</v>
      </c>
      <c r="K37" s="28">
        <f t="shared" si="9"/>
        <v>21.31789505345705</v>
      </c>
      <c r="L37" s="28">
        <f t="shared" si="6"/>
        <v>37.437494609005491</v>
      </c>
      <c r="M37" s="28">
        <f>L37*'Forecast inputs Tab10.1.5.1'!Z7</f>
        <v>12.890290956299724</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0.31121669830663562</v>
      </c>
      <c r="C38" s="18">
        <v>4</v>
      </c>
      <c r="D38" s="17">
        <f>$G$29*'Forecast inputs Tab10.1.5.1'!T8</f>
        <v>2.3927597623780224E-2</v>
      </c>
      <c r="E38" s="17">
        <f>$G$30*'Forecast inputs Tab10.1.5.1'!U8</f>
        <v>2.5672615323681584E-2</v>
      </c>
      <c r="F38" s="17">
        <f>$F$31*'Forecast inputs Tab10.1.5.1'!Y8</f>
        <v>2.1616485359173824E-2</v>
      </c>
      <c r="G38" s="28">
        <f t="shared" si="7"/>
        <v>34.668262881877673</v>
      </c>
      <c r="H38" s="28">
        <f>G38*'Forecast inputs Tab10.1.5.1'!V8</f>
        <v>19.844788299833599</v>
      </c>
      <c r="I38" s="28">
        <f t="shared" si="8"/>
        <v>37.196587425984255</v>
      </c>
      <c r="J38" s="28">
        <f>I38*'Forecast inputs Tab10.1.5.1'!W8</f>
        <v>20.911590717448153</v>
      </c>
      <c r="K38" s="28">
        <f t="shared" si="9"/>
        <v>40.756379017281752</v>
      </c>
      <c r="L38" s="28">
        <f t="shared" si="6"/>
        <v>31.319734174621345</v>
      </c>
      <c r="M38" s="28">
        <f>L38*'Forecast inputs Tab10.1.5.1'!Z8</f>
        <v>16.735512037803868</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0.38172552940372284</v>
      </c>
      <c r="C39" s="18">
        <v>5</v>
      </c>
      <c r="D39" s="17">
        <f>$G$29*'Forecast inputs Tab10.1.5.1'!T9</f>
        <v>7.291034128178546E-2</v>
      </c>
      <c r="E39" s="17">
        <f>$G$30*'Forecast inputs Tab10.1.5.1'!U9</f>
        <v>3.2153381890883216E-2</v>
      </c>
      <c r="F39" s="17">
        <f>$F$31*'Forecast inputs Tab10.1.5.1'!Y9</f>
        <v>3.6661806231054202E-2</v>
      </c>
      <c r="G39" s="28">
        <f t="shared" si="7"/>
        <v>312.12202098801032</v>
      </c>
      <c r="H39" s="28">
        <f>G39*'Forecast inputs Tab10.1.5.1'!V9</f>
        <v>246.86296266187512</v>
      </c>
      <c r="I39" s="28">
        <f t="shared" si="8"/>
        <v>137.64547471524332</v>
      </c>
      <c r="J39" s="28">
        <f>I39*'Forecast inputs Tab10.1.5.1'!W9</f>
        <v>103.6973682743612</v>
      </c>
      <c r="K39" s="28">
        <f t="shared" si="9"/>
        <v>350.56033093623631</v>
      </c>
      <c r="L39" s="28">
        <f t="shared" si="6"/>
        <v>156.94559719152159</v>
      </c>
      <c r="M39" s="28">
        <f>L39*'Forecast inputs Tab10.1.5.1'!Z9</f>
        <v>118.45202140514866</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0.44664133898390945</v>
      </c>
      <c r="C40" s="18">
        <v>6</v>
      </c>
      <c r="D40" s="17">
        <f>$G$29*'Forecast inputs Tab10.1.5.1'!T10</f>
        <v>0.13624562634859266</v>
      </c>
      <c r="E40" s="17">
        <f>$G$30*'Forecast inputs Tab10.1.5.1'!U10</f>
        <v>2.0015692209126367E-2</v>
      </c>
      <c r="F40" s="17">
        <f>$F$31*'Forecast inputs Tab10.1.5.1'!Y10</f>
        <v>5.0380020426190428E-2</v>
      </c>
      <c r="G40" s="28">
        <f t="shared" si="7"/>
        <v>106.57183189928395</v>
      </c>
      <c r="H40" s="28">
        <f>G40*'Forecast inputs Tab10.1.5.1'!V10</f>
        <v>106.94613950041806</v>
      </c>
      <c r="I40" s="28">
        <f t="shared" si="8"/>
        <v>15.656348336651442</v>
      </c>
      <c r="J40" s="28">
        <f>I40*'Forecast inputs Tab10.1.5.1'!W10</f>
        <v>15.162873291040533</v>
      </c>
      <c r="K40" s="28">
        <f t="shared" si="9"/>
        <v>122.10901279145858</v>
      </c>
      <c r="L40" s="28">
        <f t="shared" si="6"/>
        <v>39.40743796212081</v>
      </c>
      <c r="M40" s="28">
        <f>L40*'Forecast inputs Tab10.1.5.1'!Z10</f>
        <v>39.293589873848241</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0.48101640144967278</v>
      </c>
      <c r="C41" s="18">
        <v>7</v>
      </c>
      <c r="D41" s="17">
        <f>$G$29*'Forecast inputs Tab10.1.5.1'!T11</f>
        <v>0.17298361775297513</v>
      </c>
      <c r="E41" s="17">
        <f>$G$30*'Forecast inputs Tab10.1.5.1'!U11</f>
        <v>8.1162326625280768E-3</v>
      </c>
      <c r="F41" s="17">
        <f>$F$31*'Forecast inputs Tab10.1.5.1'!Y11</f>
        <v>5.9916551034169582E-2</v>
      </c>
      <c r="G41" s="28">
        <f t="shared" si="7"/>
        <v>502.48105875306982</v>
      </c>
      <c r="H41" s="28">
        <f>G41*'Forecast inputs Tab10.1.5.1'!V11</f>
        <v>622.98175945313324</v>
      </c>
      <c r="I41" s="28">
        <f t="shared" si="8"/>
        <v>23.575950337546999</v>
      </c>
      <c r="J41" s="28">
        <f>I41*'Forecast inputs Tab10.1.5.1'!W11</f>
        <v>28.80871898053039</v>
      </c>
      <c r="K41" s="28">
        <f t="shared" si="9"/>
        <v>651.79047843366368</v>
      </c>
      <c r="L41" s="28">
        <f t="shared" si="6"/>
        <v>174.04498987571941</v>
      </c>
      <c r="M41" s="28">
        <f>L41*'Forecast inputs Tab10.1.5.1'!Z11</f>
        <v>218.58832413461226</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0.49195271264570933</v>
      </c>
      <c r="C42" s="18">
        <v>8</v>
      </c>
      <c r="D42" s="17">
        <f>$G$29*'Forecast inputs Tab10.1.5.1'!T12</f>
        <v>0.18436203139176985</v>
      </c>
      <c r="E42" s="17">
        <f>$G$30*'Forecast inputs Tab10.1.5.1'!U12</f>
        <v>2.705161551341134E-3</v>
      </c>
      <c r="F42" s="17">
        <f>$F$31*'Forecast inputs Tab10.1.5.1'!Y12</f>
        <v>6.4885519702598343E-2</v>
      </c>
      <c r="G42" s="28">
        <f t="shared" si="7"/>
        <v>262.53064545982352</v>
      </c>
      <c r="H42" s="28">
        <f>G42*'Forecast inputs Tab10.1.5.1'!V12</f>
        <v>396.86295010840814</v>
      </c>
      <c r="I42" s="28">
        <f t="shared" si="8"/>
        <v>3.8521370305230267</v>
      </c>
      <c r="J42" s="28">
        <f>I42*'Forecast inputs Tab10.1.5.1'!W12</f>
        <v>5.8027416593743473</v>
      </c>
      <c r="K42" s="28">
        <f t="shared" si="9"/>
        <v>402.6656917677825</v>
      </c>
      <c r="L42" s="28">
        <f t="shared" si="6"/>
        <v>92.396667795013656</v>
      </c>
      <c r="M42" s="28">
        <f>L42*'Forecast inputs Tab10.1.5.1'!Z12</f>
        <v>141.47500582769106</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0.49317831723726835</v>
      </c>
      <c r="C43" s="18">
        <v>9</v>
      </c>
      <c r="D43" s="17">
        <f>$G$29*'Forecast inputs Tab10.1.5.1'!T13</f>
        <v>0.18547676623768436</v>
      </c>
      <c r="E43" s="17">
        <f>$G$30*'Forecast inputs Tab10.1.5.1'!U13</f>
        <v>8.6214123541378425E-4</v>
      </c>
      <c r="F43" s="17">
        <f>$F$31*'Forecast inputs Tab10.1.5.1'!Y13</f>
        <v>6.6839409764170216E-2</v>
      </c>
      <c r="G43" s="28">
        <f t="shared" si="7"/>
        <v>49.785996464783096</v>
      </c>
      <c r="H43" s="28">
        <f>G43*'Forecast inputs Tab10.1.5.1'!V13</f>
        <v>89.905249913424953</v>
      </c>
      <c r="I43" s="28">
        <f t="shared" si="8"/>
        <v>0.23141745119413004</v>
      </c>
      <c r="J43" s="28">
        <f>I43*'Forecast inputs Tab10.1.5.1'!W13</f>
        <v>0.41813148065933742</v>
      </c>
      <c r="K43" s="28">
        <f t="shared" si="9"/>
        <v>90.323381394084294</v>
      </c>
      <c r="L43" s="28">
        <f t="shared" si="6"/>
        <v>17.941150720531947</v>
      </c>
      <c r="M43" s="28">
        <f>L43*'Forecast inputs Tab10.1.5.1'!Z13</f>
        <v>32.704026590921664</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0.49115126858361546</v>
      </c>
      <c r="C44" s="18">
        <v>10</v>
      </c>
      <c r="D44" s="17">
        <f>$G$29*'Forecast inputs Tab10.1.5.1'!T14</f>
        <v>0.183439388721714</v>
      </c>
      <c r="E44" s="17">
        <f>$G$30*'Forecast inputs Tab10.1.5.1'!U14</f>
        <v>2.8557665681058119E-4</v>
      </c>
      <c r="F44" s="17">
        <f>$F$31*'Forecast inputs Tab10.1.5.1'!Y14</f>
        <v>6.7426303205090896E-2</v>
      </c>
      <c r="G44" s="28">
        <f t="shared" si="7"/>
        <v>72.592604796092701</v>
      </c>
      <c r="H44" s="28">
        <f>G44*'Forecast inputs Tab10.1.5.1'!V14</f>
        <v>153.08687679738355</v>
      </c>
      <c r="I44" s="28">
        <f t="shared" si="8"/>
        <v>0.11301146134045083</v>
      </c>
      <c r="J44" s="28">
        <f>I44*'Forecast inputs Tab10.1.5.1'!W14</f>
        <v>0.23884613785646383</v>
      </c>
      <c r="K44" s="28">
        <f t="shared" si="9"/>
        <v>153.32572293524001</v>
      </c>
      <c r="L44" s="28">
        <f t="shared" si="6"/>
        <v>26.682660771695506</v>
      </c>
      <c r="M44" s="28">
        <f>L44*'Forecast inputs Tab10.1.5.1'!Z14</f>
        <v>56.725735840978345</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0.48806353575428996</v>
      </c>
      <c r="C45" s="18">
        <v>11</v>
      </c>
      <c r="D45" s="17">
        <f>$G$29*'Forecast inputs Tab10.1.5.1'!T15</f>
        <v>0.18043214505318572</v>
      </c>
      <c r="E45" s="17">
        <f>$G$30*'Forecast inputs Tab10.1.5.1'!U15</f>
        <v>1.0241075818079952E-4</v>
      </c>
      <c r="F45" s="17">
        <f>$F$31*'Forecast inputs Tab10.1.5.1'!Y15</f>
        <v>6.7528979942923437E-2</v>
      </c>
      <c r="G45" s="28">
        <f t="shared" si="7"/>
        <v>10.684157933700165</v>
      </c>
      <c r="H45" s="28">
        <f>G45*'Forecast inputs Tab10.1.5.1'!V15</f>
        <v>25.780287745522575</v>
      </c>
      <c r="I45" s="28">
        <f t="shared" si="8"/>
        <v>6.0641783878981805E-3</v>
      </c>
      <c r="J45" s="28">
        <f>I45*'Forecast inputs Tab10.1.5.1'!W15</f>
        <v>1.4677351689560672E-2</v>
      </c>
      <c r="K45" s="28">
        <f t="shared" si="9"/>
        <v>25.794965097212135</v>
      </c>
      <c r="L45" s="28">
        <f t="shared" si="6"/>
        <v>3.9986793184728375</v>
      </c>
      <c r="M45" s="28">
        <f>L45*'Forecast inputs Tab10.1.5.1'!Z15</f>
        <v>9.7295465309149254</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0.4846666488647422</v>
      </c>
      <c r="C46" s="18">
        <v>12</v>
      </c>
      <c r="D46" s="17">
        <f>$G$29*'Forecast inputs Tab10.1.5.1'!T16</f>
        <v>0.17714443538753491</v>
      </c>
      <c r="E46" s="17">
        <f>$G$30*'Forecast inputs Tab10.1.5.1'!U16</f>
        <v>4.0401775726571528E-5</v>
      </c>
      <c r="F46" s="17">
        <f>$F$31*'Forecast inputs Tab10.1.5.1'!Y16</f>
        <v>6.7481811701480765E-2</v>
      </c>
      <c r="G46" s="28">
        <f t="shared" si="7"/>
        <v>33.657013526456602</v>
      </c>
      <c r="H46" s="28">
        <f>G46*'Forecast inputs Tab10.1.5.1'!V16</f>
        <v>91.32667231604492</v>
      </c>
      <c r="I46" s="28">
        <f t="shared" si="8"/>
        <v>7.6762394999722872E-3</v>
      </c>
      <c r="J46" s="28">
        <f>I46*'Forecast inputs Tab10.1.5.1'!W16</f>
        <v>2.0904100330341055E-2</v>
      </c>
      <c r="K46" s="28">
        <f t="shared" si="9"/>
        <v>91.347576416375261</v>
      </c>
      <c r="L46" s="28">
        <f t="shared" si="6"/>
        <v>12.821380723914942</v>
      </c>
      <c r="M46" s="28">
        <f>L46*'Forecast inputs Tab10.1.5.1'!Z16</f>
        <v>35.11237682289898</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0.48126552776497611</v>
      </c>
      <c r="C47" s="18">
        <v>13</v>
      </c>
      <c r="D47" s="17">
        <f>$G$29*'Forecast inputs Tab10.1.5.1'!T17</f>
        <v>0.17385623437469888</v>
      </c>
      <c r="E47" s="17">
        <f>$G$30*'Forecast inputs Tab10.1.5.1'!U17</f>
        <v>1.7578156597915384E-5</v>
      </c>
      <c r="F47" s="17">
        <f>$F$31*'Forecast inputs Tab10.1.5.1'!Y17</f>
        <v>6.7391715233679345E-2</v>
      </c>
      <c r="G47" s="28">
        <f t="shared" si="7"/>
        <v>23.70928297887324</v>
      </c>
      <c r="H47" s="28">
        <f>G47*'Forecast inputs Tab10.1.5.1'!V17</f>
        <v>71.296742234129852</v>
      </c>
      <c r="I47" s="28">
        <f t="shared" si="8"/>
        <v>2.3971846078795268E-3</v>
      </c>
      <c r="J47" s="28">
        <f>I47*'Forecast inputs Tab10.1.5.1'!W17</f>
        <v>7.2366895352652437E-3</v>
      </c>
      <c r="K47" s="28">
        <f t="shared" si="9"/>
        <v>71.303978923665113</v>
      </c>
      <c r="L47" s="28">
        <f t="shared" si="6"/>
        <v>9.1904052371415776</v>
      </c>
      <c r="M47" s="28">
        <f>L47*'Forecast inputs Tab10.1.5.1'!Z17</f>
        <v>27.919715878017143</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0.47800137536891874</v>
      </c>
      <c r="C48" s="18">
        <v>14</v>
      </c>
      <c r="D48" s="17">
        <f>$G$29*'Forecast inputs Tab10.1.5.1'!T18</f>
        <v>0.17070169224783513</v>
      </c>
      <c r="E48" s="17">
        <f>$G$30*'Forecast inputs Tab10.1.5.1'!U18</f>
        <v>8.4804933684326255E-6</v>
      </c>
      <c r="F48" s="17">
        <f>$F$31*'Forecast inputs Tab10.1.5.1'!Y18</f>
        <v>6.729120262771518E-2</v>
      </c>
      <c r="G48" s="28">
        <f t="shared" si="7"/>
        <v>27.118096417962562</v>
      </c>
      <c r="H48" s="28">
        <f>G48*'Forecast inputs Tab10.1.5.1'!V18</f>
        <v>89.260855449036384</v>
      </c>
      <c r="I48" s="28">
        <f t="shared" si="8"/>
        <v>1.3472323197778061E-3</v>
      </c>
      <c r="J48" s="28">
        <f>I48*'Forecast inputs Tab10.1.5.1'!W18</f>
        <v>4.4521697099366856E-3</v>
      </c>
      <c r="K48" s="28">
        <f t="shared" si="9"/>
        <v>89.26530761874632</v>
      </c>
      <c r="L48" s="28">
        <f t="shared" si="6"/>
        <v>10.690048217504877</v>
      </c>
      <c r="M48" s="28">
        <f>L48*'Forecast inputs Tab10.1.5.1'!Z18</f>
        <v>35.580221984732354</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0.47494530940648905</v>
      </c>
      <c r="C49" s="18">
        <v>15</v>
      </c>
      <c r="D49" s="17">
        <f>$G$29*'Forecast inputs Tab10.1.5.1'!T19</f>
        <v>0.16774925619786274</v>
      </c>
      <c r="E49" s="17">
        <f>$G$30*'Forecast inputs Tab10.1.5.1'!U19</f>
        <v>4.4467322168370872E-6</v>
      </c>
      <c r="F49" s="17">
        <f>$F$31*'Forecast inputs Tab10.1.5.1'!Y19</f>
        <v>6.719160647640951E-2</v>
      </c>
      <c r="G49" s="28">
        <f t="shared" si="7"/>
        <v>14.22236813342974</v>
      </c>
      <c r="H49" s="28">
        <f>G49*'Forecast inputs Tab10.1.5.1'!V19</f>
        <v>50.702100486656505</v>
      </c>
      <c r="I49" s="28">
        <f t="shared" si="8"/>
        <v>3.7700949626890166E-4</v>
      </c>
      <c r="J49" s="28">
        <f>I49*'Forecast inputs Tab10.1.5.1'!W19</f>
        <v>1.3496713760728918E-3</v>
      </c>
      <c r="K49" s="28">
        <f t="shared" si="9"/>
        <v>50.703450158032581</v>
      </c>
      <c r="L49" s="28">
        <f t="shared" si="6"/>
        <v>5.6967391954147644</v>
      </c>
      <c r="M49" s="28">
        <f>L49*'Forecast inputs Tab10.1.5.1'!Z19</f>
        <v>20.553037473569113</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0.47212753573073774</v>
      </c>
      <c r="C50" s="23" t="s">
        <v>1435</v>
      </c>
      <c r="D50" s="17">
        <f>$G$29*'Forecast inputs Tab10.1.5.1'!T20</f>
        <v>0.16502874990849578</v>
      </c>
      <c r="E50" s="17">
        <f>$G$30*'Forecast inputs Tab10.1.5.1'!U20</f>
        <v>2.5466873495724353E-6</v>
      </c>
      <c r="F50" s="17">
        <f>$F$31*'Forecast inputs Tab10.1.5.1'!Y20</f>
        <v>6.7096239134892363E-2</v>
      </c>
      <c r="G50" s="28">
        <f t="shared" si="7"/>
        <v>28.179727775234955</v>
      </c>
      <c r="H50" s="28">
        <f>G50*'Forecast inputs Tab10.1.5.1'!V20</f>
        <v>116.61954758254066</v>
      </c>
      <c r="I50" s="28">
        <f t="shared" si="8"/>
        <v>4.3486335732033154E-4</v>
      </c>
      <c r="J50" s="28">
        <f>I50*'Forecast inputs Tab10.1.5.1'!W20</f>
        <v>2.1176787333997329E-3</v>
      </c>
      <c r="K50" s="28">
        <f t="shared" si="9"/>
        <v>116.62166526127406</v>
      </c>
      <c r="L50" s="30">
        <f t="shared" si="6"/>
        <v>11.45711734841176</v>
      </c>
      <c r="M50" s="28">
        <f>L50*'Forecast inputs Tab10.1.5.1'!Z20</f>
        <v>44.397475436830412</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0.15104362512923239</v>
      </c>
      <c r="E51" s="133">
        <f>AVERAGE(E38:E48)</f>
        <v>8.1799702466962259E-3</v>
      </c>
      <c r="F51" s="133">
        <f>AVERAGE(F38:F49)</f>
        <v>5.8717617642054652E-2</v>
      </c>
      <c r="G51" s="32">
        <f>SUM(G34:G50)</f>
        <v>1503.144107292303</v>
      </c>
      <c r="H51" s="32">
        <f t="shared" ref="H51" si="11">SUM(H34:H50)</f>
        <v>2090.5247413153243</v>
      </c>
      <c r="I51" s="32">
        <f>SUM(I34:I50)</f>
        <v>257.84628948903287</v>
      </c>
      <c r="J51" s="32">
        <f t="shared" ref="J51:Q51" si="12">SUM(J34:J50)</f>
        <v>189.50763617895205</v>
      </c>
      <c r="K51" s="32">
        <f t="shared" si="12"/>
        <v>2280.0323774942754</v>
      </c>
      <c r="L51" s="32">
        <f t="shared" si="12"/>
        <v>647.60227052581445</v>
      </c>
      <c r="M51" s="32">
        <f t="shared" si="12"/>
        <v>813.20498001921305</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1.9918061678476615</v>
      </c>
      <c r="H54" s="24" t="s">
        <v>1598</v>
      </c>
      <c r="I54" s="25">
        <f>AVERAGE(D63:D74)</f>
        <v>0.15243576105161827</v>
      </c>
      <c r="J54" s="15" t="s">
        <v>1516</v>
      </c>
      <c r="K54" s="25">
        <f>I54+I56+I55</f>
        <v>0.21865205531416254</v>
      </c>
    </row>
    <row r="55" spans="1:17" ht="12" customHeight="1" x14ac:dyDescent="0.35">
      <c r="D55" s="24" t="s">
        <v>1600</v>
      </c>
      <c r="E55" s="24"/>
      <c r="F55" s="24"/>
      <c r="G55" s="18">
        <f>$G$30</f>
        <v>1.9918061678476615</v>
      </c>
      <c r="H55" s="24" t="s">
        <v>1598</v>
      </c>
      <c r="I55" s="25">
        <f>AVERAGE(E63:E74)</f>
        <v>7.4986766204896095E-3</v>
      </c>
      <c r="K55" s="25"/>
    </row>
    <row r="56" spans="1:17" ht="12" customHeight="1" x14ac:dyDescent="0.35">
      <c r="D56" s="24" t="s">
        <v>1438</v>
      </c>
      <c r="E56" s="24"/>
      <c r="F56" s="134">
        <f>$F$31</f>
        <v>2.8441976972904692</v>
      </c>
      <c r="G56" s="18">
        <f>$G$31</f>
        <v>1.9918061678476615</v>
      </c>
      <c r="H56" s="24" t="s">
        <v>1598</v>
      </c>
      <c r="I56" s="25">
        <f>AVERAGE(F63:F74)</f>
        <v>5.8717617642054652E-2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0.24052063289687642</v>
      </c>
      <c r="C60" s="18">
        <v>1</v>
      </c>
      <c r="D60" s="17">
        <f>$G$54*'Forecast inputs Tab10.1.5.1'!T5</f>
        <v>1.9461075226536736E-5</v>
      </c>
      <c r="E60" s="17">
        <f>$G$55*'Forecast inputs Tab10.1.5.1'!U5</f>
        <v>3.3369662557210598E-5</v>
      </c>
      <c r="F60" s="17">
        <f>$F$56*'Forecast inputs Tab10.1.5.1'!Y5</f>
        <v>4.6780215909269292E-4</v>
      </c>
      <c r="G60" s="28">
        <f t="shared" ref="G60:G75" si="14">N60*(D60/A60)*(1-EXP(-A60))</f>
        <v>0.12495844692767832</v>
      </c>
      <c r="H60" s="28">
        <f>G60*'Forecast inputs Tab10.1.5.1'!V5</f>
        <v>1.4838195902572258E-2</v>
      </c>
      <c r="I60" s="28">
        <f t="shared" ref="I60:I75" si="15">N60*(E60/A60)*(1-EXP(-A60))</f>
        <v>0.21426468779915356</v>
      </c>
      <c r="J60" s="28">
        <f>I60*'Forecast inputs Tab10.1.5.1'!W5</f>
        <v>2.5443393478885808E-2</v>
      </c>
      <c r="K60" s="28">
        <f t="shared" ref="K60:K75" si="16">H60+J60</f>
        <v>4.0281589381458066E-2</v>
      </c>
      <c r="L60" s="28">
        <f t="shared" si="13"/>
        <v>3.0037308108201741</v>
      </c>
      <c r="M60" s="28">
        <f>L60*'Forecast inputs Tab10.1.5.1'!Z5</f>
        <v>0.24045555998701984</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0.24464547762824818</v>
      </c>
      <c r="C61" s="18">
        <v>2</v>
      </c>
      <c r="D61" s="17">
        <f>$G$54*'Forecast inputs Tab10.1.5.1'!T6</f>
        <v>6.4996034963356883E-4</v>
      </c>
      <c r="E61" s="17">
        <f>$G$55*'Forecast inputs Tab10.1.5.1'!U6</f>
        <v>1.1047193113319833E-3</v>
      </c>
      <c r="F61" s="17">
        <f>$F$56*'Forecast inputs Tab10.1.5.1'!Y6</f>
        <v>2.8907979672826455E-3</v>
      </c>
      <c r="G61" s="28">
        <f t="shared" si="14"/>
        <v>3.2746836152781142</v>
      </c>
      <c r="H61" s="28">
        <f>G61*'Forecast inputs Tab10.1.5.1'!V6</f>
        <v>0.77963367804186923</v>
      </c>
      <c r="I61" s="28">
        <f t="shared" si="15"/>
        <v>5.5658875658179499</v>
      </c>
      <c r="J61" s="28">
        <f>I61*'Forecast inputs Tab10.1.5.1'!W6</f>
        <v>1.3260798012440846</v>
      </c>
      <c r="K61" s="28">
        <f t="shared" si="16"/>
        <v>2.1057134792859538</v>
      </c>
      <c r="L61" s="28">
        <f t="shared" si="13"/>
        <v>14.564655742272127</v>
      </c>
      <c r="M61" s="28">
        <f>L61*'Forecast inputs Tab10.1.5.1'!Z6</f>
        <v>2.8069150193064267</v>
      </c>
      <c r="N61" s="19">
        <f t="shared" ref="N61:N74" si="17">N35*EXP(-A35)</f>
        <v>5679.6825928271355</v>
      </c>
      <c r="O61" s="19">
        <f>N61*'Forecast inputs Tab10.1.5.1'!R6</f>
        <v>549.35934723557477</v>
      </c>
      <c r="P61" s="19">
        <f>N61*'Forecast inputs Tab10.1.5.1'!S6</f>
        <v>0</v>
      </c>
      <c r="Q61" s="19">
        <f>P61*'Forecast inputs Tab10.1.5.1'!R6</f>
        <v>0</v>
      </c>
    </row>
    <row r="62" spans="1:17" ht="12" customHeight="1" x14ac:dyDescent="0.35">
      <c r="A62" s="10">
        <f>D62+F62+E62+'Forecast inputs Tab10.1.5.1'!AA7</f>
        <v>0.26363450831820046</v>
      </c>
      <c r="C62" s="18">
        <v>3</v>
      </c>
      <c r="D62" s="17">
        <f>$G$54*'Forecast inputs Tab10.1.5.1'!T7</f>
        <v>5.4652371051497504E-3</v>
      </c>
      <c r="E62" s="17">
        <f>$G$55*'Forecast inputs Tab10.1.5.1'!U7</f>
        <v>8.6174711004296054E-3</v>
      </c>
      <c r="F62" s="17">
        <f>$F$56*'Forecast inputs Tab10.1.5.1'!Y7</f>
        <v>9.5518001126211026E-3</v>
      </c>
      <c r="G62" s="28">
        <f t="shared" si="14"/>
        <v>21.370126091901437</v>
      </c>
      <c r="H62" s="28">
        <f>G62*'Forecast inputs Tab10.1.5.1'!V7</f>
        <v>8.233707751537132</v>
      </c>
      <c r="I62" s="28">
        <f t="shared" si="15"/>
        <v>33.695966060826791</v>
      </c>
      <c r="J62" s="28">
        <f>I62*'Forecast inputs Tab10.1.5.1'!W7</f>
        <v>13.034007874865416</v>
      </c>
      <c r="K62" s="28">
        <f t="shared" si="16"/>
        <v>21.267715626402548</v>
      </c>
      <c r="L62" s="28">
        <f t="shared" si="13"/>
        <v>37.34937183585528</v>
      </c>
      <c r="M62" s="28">
        <f>L62*'Forecast inputs Tab10.1.5.1'!Z7</f>
        <v>12.859948963662511</v>
      </c>
      <c r="N62" s="19">
        <f t="shared" si="17"/>
        <v>4448.2440722735964</v>
      </c>
      <c r="O62" s="19">
        <f>N62*'Forecast inputs Tab10.1.5.1'!R7</f>
        <v>934.7095269068509</v>
      </c>
      <c r="P62" s="19">
        <f>N62*'Forecast inputs Tab10.1.5.1'!S7</f>
        <v>0</v>
      </c>
      <c r="Q62" s="19">
        <f>P62*'Forecast inputs Tab10.1.5.1'!R7</f>
        <v>0</v>
      </c>
    </row>
    <row r="63" spans="1:17" ht="12" customHeight="1" x14ac:dyDescent="0.35">
      <c r="A63" s="10">
        <f>D63+F63+E63+'Forecast inputs Tab10.1.5.1'!AA8</f>
        <v>0.31121669830663562</v>
      </c>
      <c r="C63" s="18">
        <v>4</v>
      </c>
      <c r="D63" s="17">
        <f>$G$54*'Forecast inputs Tab10.1.5.1'!T8</f>
        <v>2.3927597623780224E-2</v>
      </c>
      <c r="E63" s="17">
        <f>$G$55*'Forecast inputs Tab10.1.5.1'!U8</f>
        <v>2.5672615323681584E-2</v>
      </c>
      <c r="F63" s="17">
        <f>$F$56*'Forecast inputs Tab10.1.5.1'!Y8</f>
        <v>2.1616485359173824E-2</v>
      </c>
      <c r="G63" s="28">
        <f t="shared" si="14"/>
        <v>70.434846652618916</v>
      </c>
      <c r="H63" s="28">
        <f>G63*'Forecast inputs Tab10.1.5.1'!V8</f>
        <v>40.318276849202228</v>
      </c>
      <c r="I63" s="28">
        <f t="shared" si="15"/>
        <v>75.57159527365495</v>
      </c>
      <c r="J63" s="28">
        <f>I63*'Forecast inputs Tab10.1.5.1'!W8</f>
        <v>42.485678918043774</v>
      </c>
      <c r="K63" s="28">
        <f t="shared" si="16"/>
        <v>82.803955767246009</v>
      </c>
      <c r="L63" s="28">
        <f t="shared" si="13"/>
        <v>63.631704920046552</v>
      </c>
      <c r="M63" s="28">
        <f>L63*'Forecast inputs Tab10.1.5.1'!Z8</f>
        <v>34.001219733797356</v>
      </c>
      <c r="N63" s="19">
        <f t="shared" si="17"/>
        <v>3425.4455753451416</v>
      </c>
      <c r="O63" s="19">
        <f>N63*'Forecast inputs Tab10.1.5.1'!R8</f>
        <v>1266.9250241604279</v>
      </c>
      <c r="P63" s="19">
        <f>N63*'Forecast inputs Tab10.1.5.1'!S8</f>
        <v>324.10575660346609</v>
      </c>
      <c r="Q63" s="19">
        <f>P63*'Forecast inputs Tab10.1.5.1'!R8</f>
        <v>119.87278282008816</v>
      </c>
    </row>
    <row r="64" spans="1:17" ht="12" customHeight="1" x14ac:dyDescent="0.35">
      <c r="A64" s="10">
        <f>D64+F64+E64+'Forecast inputs Tab10.1.5.1'!AA9</f>
        <v>0.38172552940372284</v>
      </c>
      <c r="C64" s="18">
        <v>5</v>
      </c>
      <c r="D64" s="17">
        <f>$G$54*'Forecast inputs Tab10.1.5.1'!T9</f>
        <v>7.291034128178546E-2</v>
      </c>
      <c r="E64" s="17">
        <f>$G$55*'Forecast inputs Tab10.1.5.1'!U9</f>
        <v>3.2153381890883216E-2</v>
      </c>
      <c r="F64" s="17">
        <f>$F$56*'Forecast inputs Tab10.1.5.1'!Y9</f>
        <v>3.6661806231054202E-2</v>
      </c>
      <c r="G64" s="28">
        <f t="shared" si="14"/>
        <v>74.857266685919257</v>
      </c>
      <c r="H64" s="28">
        <f>G64*'Forecast inputs Tab10.1.5.1'!V9</f>
        <v>59.205968782208977</v>
      </c>
      <c r="I64" s="28">
        <f t="shared" si="15"/>
        <v>33.011973894865712</v>
      </c>
      <c r="J64" s="28">
        <f>I64*'Forecast inputs Tab10.1.5.1'!W9</f>
        <v>24.870086150826324</v>
      </c>
      <c r="K64" s="28">
        <f t="shared" si="16"/>
        <v>84.076054933035294</v>
      </c>
      <c r="L64" s="28">
        <f t="shared" si="13"/>
        <v>37.640786724874793</v>
      </c>
      <c r="M64" s="28">
        <f>L64*'Forecast inputs Tab10.1.5.1'!Z9</f>
        <v>28.408743887224926</v>
      </c>
      <c r="N64" s="19">
        <f t="shared" si="17"/>
        <v>1235.0993256303079</v>
      </c>
      <c r="O64" s="19">
        <f>N64*'Forecast inputs Tab10.1.5.1'!R9</f>
        <v>705.77527784357824</v>
      </c>
      <c r="P64" s="19">
        <f>N64*'Forecast inputs Tab10.1.5.1'!S9</f>
        <v>370.4874340364052</v>
      </c>
      <c r="Q64" s="19">
        <f>P64*'Forecast inputs Tab10.1.5.1'!R9</f>
        <v>211.70837540629111</v>
      </c>
    </row>
    <row r="65" spans="1:17" ht="12" customHeight="1" x14ac:dyDescent="0.35">
      <c r="A65" s="10">
        <f>D65+F65+E65+'Forecast inputs Tab10.1.5.1'!AA10</f>
        <v>0.44664133898390945</v>
      </c>
      <c r="C65" s="18">
        <v>6</v>
      </c>
      <c r="D65" s="17">
        <f>$G$54*'Forecast inputs Tab10.1.5.1'!T10</f>
        <v>0.13624562634859266</v>
      </c>
      <c r="E65" s="17">
        <f>$G$55*'Forecast inputs Tab10.1.5.1'!U10</f>
        <v>2.0015692209126367E-2</v>
      </c>
      <c r="F65" s="17">
        <f>$F$56*'Forecast inputs Tab10.1.5.1'!Y10</f>
        <v>5.0380020426190428E-2</v>
      </c>
      <c r="G65" s="28">
        <f t="shared" si="14"/>
        <v>386.32299226105044</v>
      </c>
      <c r="H65" s="28">
        <f>G65*'Forecast inputs Tab10.1.5.1'!V10</f>
        <v>387.67985767209865</v>
      </c>
      <c r="I65" s="28">
        <f t="shared" si="15"/>
        <v>56.754277650144651</v>
      </c>
      <c r="J65" s="28">
        <f>I65*'Forecast inputs Tab10.1.5.1'!W10</f>
        <v>54.96543013923079</v>
      </c>
      <c r="K65" s="28">
        <f t="shared" si="16"/>
        <v>442.64528781132947</v>
      </c>
      <c r="L65" s="28">
        <f t="shared" si="13"/>
        <v>142.85200019134237</v>
      </c>
      <c r="M65" s="28">
        <f>L65*'Forecast inputs Tab10.1.5.1'!Z10</f>
        <v>142.43930076278957</v>
      </c>
      <c r="N65" s="19">
        <f t="shared" si="17"/>
        <v>3515.6937628043038</v>
      </c>
      <c r="O65" s="19">
        <f>N65*'Forecast inputs Tab10.1.5.1'!R10</f>
        <v>2841.8794119189938</v>
      </c>
      <c r="P65" s="19">
        <f>N65*'Forecast inputs Tab10.1.5.1'!S10</f>
        <v>2038.7466990751357</v>
      </c>
      <c r="Q65" s="19">
        <f>P65*'Forecast inputs Tab10.1.5.1'!R10</f>
        <v>1648.0025454770941</v>
      </c>
    </row>
    <row r="66" spans="1:17" ht="12" customHeight="1" x14ac:dyDescent="0.35">
      <c r="A66" s="10">
        <f>D66+F66+E66+'Forecast inputs Tab10.1.5.1'!AA11</f>
        <v>0.48101640144967278</v>
      </c>
      <c r="C66" s="18">
        <v>7</v>
      </c>
      <c r="D66" s="17">
        <f>$G$54*'Forecast inputs Tab10.1.5.1'!T11</f>
        <v>0.17298361775297513</v>
      </c>
      <c r="E66" s="17">
        <f>$G$55*'Forecast inputs Tab10.1.5.1'!U11</f>
        <v>8.1162326625280768E-3</v>
      </c>
      <c r="F66" s="17">
        <f>$F$56*'Forecast inputs Tab10.1.5.1'!Y11</f>
        <v>5.9916551034169582E-2</v>
      </c>
      <c r="G66" s="28">
        <f t="shared" si="14"/>
        <v>85.204296433026585</v>
      </c>
      <c r="H66" s="28">
        <f>G66*'Forecast inputs Tab10.1.5.1'!V11</f>
        <v>105.63726050994941</v>
      </c>
      <c r="I66" s="28">
        <f t="shared" si="15"/>
        <v>3.9977074284860201</v>
      </c>
      <c r="J66" s="28">
        <f>I66*'Forecast inputs Tab10.1.5.1'!W11</f>
        <v>4.8850132539605395</v>
      </c>
      <c r="K66" s="28">
        <f t="shared" si="16"/>
        <v>110.52227376390995</v>
      </c>
      <c r="L66" s="28">
        <f t="shared" si="13"/>
        <v>29.512318229176056</v>
      </c>
      <c r="M66" s="28">
        <f>L66*'Forecast inputs Tab10.1.5.1'!Z11</f>
        <v>37.065405833569088</v>
      </c>
      <c r="N66" s="19">
        <f t="shared" si="17"/>
        <v>620.4817959375049</v>
      </c>
      <c r="O66" s="19">
        <f>N66*'Forecast inputs Tab10.1.5.1'!R11</f>
        <v>665.963111579724</v>
      </c>
      <c r="P66" s="19">
        <f>N66*'Forecast inputs Tab10.1.5.1'!S11</f>
        <v>494.7765661284684</v>
      </c>
      <c r="Q66" s="19">
        <f>P66*'Forecast inputs Tab10.1.5.1'!R11</f>
        <v>531.0436884256851</v>
      </c>
    </row>
    <row r="67" spans="1:17" ht="12" customHeight="1" x14ac:dyDescent="0.35">
      <c r="A67" s="10">
        <f>D67+F67+E67+'Forecast inputs Tab10.1.5.1'!AA12</f>
        <v>0.49195271264570933</v>
      </c>
      <c r="C67" s="18">
        <v>8</v>
      </c>
      <c r="D67" s="17">
        <f>$G$54*'Forecast inputs Tab10.1.5.1'!T12</f>
        <v>0.18436203139176985</v>
      </c>
      <c r="E67" s="17">
        <f>$G$55*'Forecast inputs Tab10.1.5.1'!U12</f>
        <v>2.705161551341134E-3</v>
      </c>
      <c r="F67" s="17">
        <f>$F$56*'Forecast inputs Tab10.1.5.1'!Y12</f>
        <v>6.4885519702598343E-2</v>
      </c>
      <c r="G67" s="28">
        <f t="shared" si="14"/>
        <v>329.38243845328793</v>
      </c>
      <c r="H67" s="28">
        <f>G67*'Forecast inputs Tab10.1.5.1'!V12</f>
        <v>497.92162743331147</v>
      </c>
      <c r="I67" s="28">
        <f t="shared" si="15"/>
        <v>4.8330597220279854</v>
      </c>
      <c r="J67" s="28">
        <f>I67*'Forecast inputs Tab10.1.5.1'!W12</f>
        <v>7.2803736650687538</v>
      </c>
      <c r="K67" s="28">
        <f t="shared" si="16"/>
        <v>505.20200109838021</v>
      </c>
      <c r="L67" s="28">
        <f t="shared" si="13"/>
        <v>115.92490350974069</v>
      </c>
      <c r="M67" s="28">
        <f>L67*'Forecast inputs Tab10.1.5.1'!Z12</f>
        <v>177.50073450700964</v>
      </c>
      <c r="N67" s="19">
        <f t="shared" si="17"/>
        <v>2261.9576860087418</v>
      </c>
      <c r="O67" s="19">
        <f>N67*'Forecast inputs Tab10.1.5.1'!R12</f>
        <v>3074.0457344396</v>
      </c>
      <c r="P67" s="19">
        <f>N67*'Forecast inputs Tab10.1.5.1'!S12</f>
        <v>2066.6232876702438</v>
      </c>
      <c r="Q67" s="19">
        <f>P67*'Forecast inputs Tab10.1.5.1'!R12</f>
        <v>2808.5823804096144</v>
      </c>
    </row>
    <row r="68" spans="1:17" ht="12" customHeight="1" x14ac:dyDescent="0.35">
      <c r="A68" s="10">
        <f>D68+F68+E68+'Forecast inputs Tab10.1.5.1'!AA13</f>
        <v>0.49317831723726835</v>
      </c>
      <c r="C68" s="18">
        <v>9</v>
      </c>
      <c r="D68" s="17">
        <f>$G$54*'Forecast inputs Tab10.1.5.1'!T13</f>
        <v>0.18547676623768436</v>
      </c>
      <c r="E68" s="17">
        <f>$G$55*'Forecast inputs Tab10.1.5.1'!U13</f>
        <v>8.6214123541378425E-4</v>
      </c>
      <c r="F68" s="17">
        <f>$F$56*'Forecast inputs Tab10.1.5.1'!Y13</f>
        <v>6.6839409764170216E-2</v>
      </c>
      <c r="G68" s="28">
        <f t="shared" si="14"/>
        <v>161.39917569035546</v>
      </c>
      <c r="H68" s="28">
        <f>G68*'Forecast inputs Tab10.1.5.1'!V13</f>
        <v>291.46013450843577</v>
      </c>
      <c r="I68" s="28">
        <f t="shared" si="15"/>
        <v>0.75022272356276287</v>
      </c>
      <c r="J68" s="28">
        <f>I68*'Forecast inputs Tab10.1.5.1'!W13</f>
        <v>1.3555232615730048</v>
      </c>
      <c r="K68" s="28">
        <f t="shared" si="16"/>
        <v>292.81565777000878</v>
      </c>
      <c r="L68" s="28">
        <f t="shared" si="13"/>
        <v>58.162679123608449</v>
      </c>
      <c r="M68" s="28">
        <f>L68*'Forecast inputs Tab10.1.5.1'!Z13</f>
        <v>106.02183964046968</v>
      </c>
      <c r="N68" s="19">
        <f t="shared" si="17"/>
        <v>1102.3301700132395</v>
      </c>
      <c r="O68" s="19">
        <f>N68*'Forecast inputs Tab10.1.5.1'!R13</f>
        <v>1828.4681229060607</v>
      </c>
      <c r="P68" s="19">
        <f>N68*'Forecast inputs Tab10.1.5.1'!S13</f>
        <v>1063.1342590287024</v>
      </c>
      <c r="Q68" s="19">
        <f>P68*'Forecast inputs Tab10.1.5.1'!R13</f>
        <v>1763.4526894786798</v>
      </c>
    </row>
    <row r="69" spans="1:17" ht="12" customHeight="1" x14ac:dyDescent="0.35">
      <c r="A69" s="10">
        <f>D69+F69+E69+'Forecast inputs Tab10.1.5.1'!AA14</f>
        <v>0.49115126858361546</v>
      </c>
      <c r="C69" s="18">
        <v>10</v>
      </c>
      <c r="D69" s="17">
        <f>$G$54*'Forecast inputs Tab10.1.5.1'!T14</f>
        <v>0.183439388721714</v>
      </c>
      <c r="E69" s="17">
        <f>$G$55*'Forecast inputs Tab10.1.5.1'!U14</f>
        <v>2.8557665681058119E-4</v>
      </c>
      <c r="F69" s="17">
        <f>$F$56*'Forecast inputs Tab10.1.5.1'!Y14</f>
        <v>6.7426303205090896E-2</v>
      </c>
      <c r="G69" s="28">
        <f t="shared" si="14"/>
        <v>30.097461552534771</v>
      </c>
      <c r="H69" s="28">
        <f>G69*'Forecast inputs Tab10.1.5.1'!V14</f>
        <v>63.471016111752455</v>
      </c>
      <c r="I69" s="28">
        <f t="shared" si="15"/>
        <v>4.6855435512255746E-2</v>
      </c>
      <c r="J69" s="28">
        <f>I69*'Forecast inputs Tab10.1.5.1'!W14</f>
        <v>9.9027476301460263E-2</v>
      </c>
      <c r="K69" s="28">
        <f t="shared" si="16"/>
        <v>63.570043588053913</v>
      </c>
      <c r="L69" s="28">
        <f t="shared" si="13"/>
        <v>11.062839788587652</v>
      </c>
      <c r="M69" s="28">
        <f>L69*'Forecast inputs Tab10.1.5.1'!Z14</f>
        <v>23.518933620150033</v>
      </c>
      <c r="N69" s="19">
        <f t="shared" si="17"/>
        <v>207.65049166650073</v>
      </c>
      <c r="O69" s="19">
        <f>N69*'Forecast inputs Tab10.1.5.1'!R14</f>
        <v>408.31562079334037</v>
      </c>
      <c r="P69" s="19">
        <f>N69*'Forecast inputs Tab10.1.5.1'!S14</f>
        <v>204.53841656864898</v>
      </c>
      <c r="Q69" s="19">
        <f>P69*'Forecast inputs Tab10.1.5.1'!R14</f>
        <v>402.19616080392865</v>
      </c>
    </row>
    <row r="70" spans="1:17" ht="12" customHeight="1" x14ac:dyDescent="0.35">
      <c r="A70" s="10">
        <f>D70+F70+E70+'Forecast inputs Tab10.1.5.1'!AA15</f>
        <v>0.48806353575428996</v>
      </c>
      <c r="C70" s="18">
        <v>11</v>
      </c>
      <c r="D70" s="17">
        <f>$G$54*'Forecast inputs Tab10.1.5.1'!T15</f>
        <v>0.18043214505318572</v>
      </c>
      <c r="E70" s="17">
        <f>$G$55*'Forecast inputs Tab10.1.5.1'!U15</f>
        <v>1.0241075818079952E-4</v>
      </c>
      <c r="F70" s="17">
        <f>$F$56*'Forecast inputs Tab10.1.5.1'!Y15</f>
        <v>6.7528979942923437E-2</v>
      </c>
      <c r="G70" s="28">
        <f t="shared" si="14"/>
        <v>43.754770392725682</v>
      </c>
      <c r="H70" s="28">
        <f>G70*'Forecast inputs Tab10.1.5.1'!V15</f>
        <v>105.57786378332619</v>
      </c>
      <c r="I70" s="28">
        <f t="shared" si="15"/>
        <v>2.4834594792546474E-2</v>
      </c>
      <c r="J70" s="28">
        <f>I70*'Forecast inputs Tab10.1.5.1'!W15</f>
        <v>6.0108073760718139E-2</v>
      </c>
      <c r="K70" s="28">
        <f t="shared" si="16"/>
        <v>105.63797185708691</v>
      </c>
      <c r="L70" s="28">
        <f t="shared" si="13"/>
        <v>16.375768360934998</v>
      </c>
      <c r="M70" s="28">
        <f>L70*'Forecast inputs Tab10.1.5.1'!Z15</f>
        <v>39.845355818143439</v>
      </c>
      <c r="N70" s="19">
        <f t="shared" si="17"/>
        <v>306.47227336802064</v>
      </c>
      <c r="O70" s="19">
        <f>N70*'Forecast inputs Tab10.1.5.1'!R15</f>
        <v>697.74236005423882</v>
      </c>
      <c r="P70" s="19">
        <f>N70*'Forecast inputs Tab10.1.5.1'!S15</f>
        <v>304.42750054762774</v>
      </c>
      <c r="Q70" s="19">
        <f>P70*'Forecast inputs Tab10.1.5.1'!R15</f>
        <v>693.08704622177856</v>
      </c>
    </row>
    <row r="71" spans="1:17" ht="12" customHeight="1" x14ac:dyDescent="0.35">
      <c r="A71" s="10">
        <f>D71+F71+E71+'Forecast inputs Tab10.1.5.1'!AA16</f>
        <v>0.4846666488647422</v>
      </c>
      <c r="C71" s="18">
        <v>12</v>
      </c>
      <c r="D71" s="17">
        <f>$G$54*'Forecast inputs Tab10.1.5.1'!T16</f>
        <v>0.17714443538753491</v>
      </c>
      <c r="E71" s="17">
        <f>$G$55*'Forecast inputs Tab10.1.5.1'!U16</f>
        <v>4.0401775726571528E-5</v>
      </c>
      <c r="F71" s="17">
        <f>$F$56*'Forecast inputs Tab10.1.5.1'!Y16</f>
        <v>6.7481811701480765E-2</v>
      </c>
      <c r="G71" s="28">
        <f t="shared" si="14"/>
        <v>6.4486479399830019</v>
      </c>
      <c r="H71" s="28">
        <f>G71*'Forecast inputs Tab10.1.5.1'!V16</f>
        <v>17.498093133944451</v>
      </c>
      <c r="I71" s="28">
        <f t="shared" si="15"/>
        <v>1.4707593114107152E-3</v>
      </c>
      <c r="J71" s="28">
        <f>I71*'Forecast inputs Tab10.1.5.1'!W16</f>
        <v>4.0052033560995471E-3</v>
      </c>
      <c r="K71" s="28">
        <f t="shared" si="16"/>
        <v>17.502098337300552</v>
      </c>
      <c r="L71" s="28">
        <f t="shared" si="13"/>
        <v>2.4565628892777296</v>
      </c>
      <c r="M71" s="28">
        <f>L71*'Forecast inputs Tab10.1.5.1'!Z16</f>
        <v>6.727493997318204</v>
      </c>
      <c r="N71" s="19">
        <f t="shared" si="17"/>
        <v>45.934900445469381</v>
      </c>
      <c r="O71" s="19">
        <f>N71*'Forecast inputs Tab10.1.5.1'!R16</f>
        <v>118.75779486669427</v>
      </c>
      <c r="P71" s="19">
        <f>N71*'Forecast inputs Tab10.1.5.1'!S16</f>
        <v>45.789207914998521</v>
      </c>
      <c r="Q71" s="19">
        <f>P71*'Forecast inputs Tab10.1.5.1'!R16</f>
        <v>118.38112868304142</v>
      </c>
    </row>
    <row r="72" spans="1:17" ht="12" customHeight="1" x14ac:dyDescent="0.35">
      <c r="A72" s="10">
        <f>D72+F72+E72+'Forecast inputs Tab10.1.5.1'!AA17</f>
        <v>0.48126552776497611</v>
      </c>
      <c r="C72" s="18">
        <v>13</v>
      </c>
      <c r="D72" s="17">
        <f>$G$54*'Forecast inputs Tab10.1.5.1'!T17</f>
        <v>0.17385623437469888</v>
      </c>
      <c r="E72" s="17">
        <f>$G$55*'Forecast inputs Tab10.1.5.1'!U17</f>
        <v>1.7578156597915384E-5</v>
      </c>
      <c r="F72" s="17">
        <f>$F$56*'Forecast inputs Tab10.1.5.1'!Y17</f>
        <v>6.7391715233679345E-2</v>
      </c>
      <c r="G72" s="28">
        <f t="shared" si="14"/>
        <v>20.376500794385976</v>
      </c>
      <c r="H72" s="28">
        <f>G72*'Forecast inputs Tab10.1.5.1'!V17</f>
        <v>61.274654575822225</v>
      </c>
      <c r="I72" s="28">
        <f t="shared" si="15"/>
        <v>2.0602155750670606E-3</v>
      </c>
      <c r="J72" s="28">
        <f>I72*'Forecast inputs Tab10.1.5.1'!W17</f>
        <v>6.2194377702376518E-3</v>
      </c>
      <c r="K72" s="28">
        <f t="shared" si="16"/>
        <v>61.280874013592467</v>
      </c>
      <c r="L72" s="28">
        <f t="shared" si="13"/>
        <v>7.8985222700414255</v>
      </c>
      <c r="M72" s="28">
        <f>L72*'Forecast inputs Tab10.1.5.1'!Z17</f>
        <v>23.995078774604249</v>
      </c>
      <c r="N72" s="19">
        <f t="shared" si="17"/>
        <v>147.65958314609986</v>
      </c>
      <c r="O72" s="19">
        <f>N72*'Forecast inputs Tab10.1.5.1'!R17</f>
        <v>426.55752719662183</v>
      </c>
      <c r="P72" s="19">
        <f>N72*'Forecast inputs Tab10.1.5.1'!S17</f>
        <v>147.42087757965427</v>
      </c>
      <c r="Q72" s="19">
        <f>P72*'Forecast inputs Tab10.1.5.1'!R17</f>
        <v>425.86795694332949</v>
      </c>
    </row>
    <row r="73" spans="1:17" ht="12" customHeight="1" x14ac:dyDescent="0.35">
      <c r="A73" s="10">
        <f>D73+F73+E73+'Forecast inputs Tab10.1.5.1'!AA18</f>
        <v>0.47800137536891874</v>
      </c>
      <c r="C73" s="18">
        <v>14</v>
      </c>
      <c r="D73" s="17">
        <f>$G$54*'Forecast inputs Tab10.1.5.1'!T18</f>
        <v>0.17070169224783513</v>
      </c>
      <c r="E73" s="17">
        <f>$G$55*'Forecast inputs Tab10.1.5.1'!U18</f>
        <v>8.4804933684326255E-6</v>
      </c>
      <c r="F73" s="17">
        <f>$F$56*'Forecast inputs Tab10.1.5.1'!Y18</f>
        <v>6.729120262771518E-2</v>
      </c>
      <c r="G73" s="28">
        <f t="shared" si="14"/>
        <v>14.408121818221009</v>
      </c>
      <c r="H73" s="28">
        <f>G73*'Forecast inputs Tab10.1.5.1'!V18</f>
        <v>47.42520489220086</v>
      </c>
      <c r="I73" s="28">
        <f t="shared" si="15"/>
        <v>7.157983024186586E-4</v>
      </c>
      <c r="J73" s="28">
        <f>I73*'Forecast inputs Tab10.1.5.1'!W18</f>
        <v>2.3654832753552462E-3</v>
      </c>
      <c r="K73" s="28">
        <f t="shared" si="16"/>
        <v>47.427570375476215</v>
      </c>
      <c r="L73" s="28">
        <f t="shared" si="13"/>
        <v>5.6797318877605312</v>
      </c>
      <c r="M73" s="28">
        <f>L73*'Forecast inputs Tab10.1.5.1'!Z18</f>
        <v>18.904135628627763</v>
      </c>
      <c r="N73" s="19">
        <f t="shared" si="17"/>
        <v>106.17920991016595</v>
      </c>
      <c r="O73" s="19">
        <f>N73*'Forecast inputs Tab10.1.5.1'!R18</f>
        <v>338.09690198804952</v>
      </c>
      <c r="P73" s="19">
        <f>N73*'Forecast inputs Tab10.1.5.1'!S18</f>
        <v>106.08550893571778</v>
      </c>
      <c r="Q73" s="19">
        <f>P73*'Forecast inputs Tab10.1.5.1'!R18</f>
        <v>337.79853840820192</v>
      </c>
    </row>
    <row r="74" spans="1:17" ht="12" customHeight="1" x14ac:dyDescent="0.35">
      <c r="A74" s="10">
        <f>D74+F74+E74+'Forecast inputs Tab10.1.5.1'!AA19</f>
        <v>0.47494530940648905</v>
      </c>
      <c r="C74" s="18">
        <v>15</v>
      </c>
      <c r="D74" s="17">
        <f>$G$54*'Forecast inputs Tab10.1.5.1'!T19</f>
        <v>0.16774925619786274</v>
      </c>
      <c r="E74" s="17">
        <f>$G$55*'Forecast inputs Tab10.1.5.1'!U19</f>
        <v>4.4467322168370872E-6</v>
      </c>
      <c r="F74" s="17">
        <f>$F$56*'Forecast inputs Tab10.1.5.1'!Y19</f>
        <v>6.719160647640951E-2</v>
      </c>
      <c r="G74" s="28">
        <f t="shared" si="14"/>
        <v>16.54625575475831</v>
      </c>
      <c r="H74" s="28">
        <f>G74*'Forecast inputs Tab10.1.5.1'!V19</f>
        <v>58.98665497089516</v>
      </c>
      <c r="I74" s="28">
        <f t="shared" si="15"/>
        <v>4.3861159328137313E-4</v>
      </c>
      <c r="J74" s="28">
        <f>I74*'Forecast inputs Tab10.1.5.1'!W19</f>
        <v>1.570203187251719E-3</v>
      </c>
      <c r="K74" s="28">
        <f t="shared" si="16"/>
        <v>58.988225174082409</v>
      </c>
      <c r="L74" s="28">
        <f t="shared" si="13"/>
        <v>6.6275674213446161</v>
      </c>
      <c r="M74" s="28">
        <f>L74*'Forecast inputs Tab10.1.5.1'!Z19</f>
        <v>23.911335396772387</v>
      </c>
      <c r="N74" s="19">
        <f t="shared" si="17"/>
        <v>123.90760383668925</v>
      </c>
      <c r="O74" s="19">
        <f>N74*'Forecast inputs Tab10.1.5.1'!R19</f>
        <v>429.89495335931662</v>
      </c>
      <c r="P74" s="19">
        <f>N74*'Forecast inputs Tab10.1.5.1'!S19</f>
        <v>123.84403363745785</v>
      </c>
      <c r="Q74" s="19">
        <f>P74*'Forecast inputs Tab10.1.5.1'!R19</f>
        <v>429.67439782448724</v>
      </c>
    </row>
    <row r="75" spans="1:17" ht="12" customHeight="1" x14ac:dyDescent="0.35">
      <c r="A75" s="10">
        <f>D75+F75+E75+'Forecast inputs Tab10.1.5.1'!AA20</f>
        <v>0.47212753573073774</v>
      </c>
      <c r="C75" s="23" t="s">
        <v>1435</v>
      </c>
      <c r="D75" s="17">
        <f>$G$54*'Forecast inputs Tab10.1.5.1'!T20</f>
        <v>0.16502874990849578</v>
      </c>
      <c r="E75" s="17">
        <f>$G$55*'Forecast inputs Tab10.1.5.1'!U20</f>
        <v>2.5466873495724353E-6</v>
      </c>
      <c r="F75" s="17">
        <f>$F$56*'Forecast inputs Tab10.1.5.1'!Y20</f>
        <v>6.7096239134892363E-2</v>
      </c>
      <c r="G75" s="28">
        <f t="shared" si="14"/>
        <v>26.287979508654221</v>
      </c>
      <c r="H75" s="28">
        <f>G75*'Forecast inputs Tab10.1.5.1'!V20</f>
        <v>108.79069881762881</v>
      </c>
      <c r="I75" s="28">
        <f t="shared" si="15"/>
        <v>4.0567031440054923E-4</v>
      </c>
      <c r="J75" s="28">
        <f>I75*'Forecast inputs Tab10.1.5.1'!W20</f>
        <v>1.975515718020837E-3</v>
      </c>
      <c r="K75" s="28">
        <f t="shared" si="16"/>
        <v>108.79267433334682</v>
      </c>
      <c r="L75" s="30">
        <f t="shared" si="13"/>
        <v>10.68798352083385</v>
      </c>
      <c r="M75" s="28">
        <f>L75*'Forecast inputs Tab10.1.5.1'!Z20</f>
        <v>41.417004941583251</v>
      </c>
      <c r="N75" s="19">
        <f>N49*EXP(-A49)+N50*EXP(-A50)</f>
        <v>199.84471415241296</v>
      </c>
      <c r="O75" s="19">
        <f>N75*'Forecast inputs Tab10.1.5.1'!R20</f>
        <v>823.60098919250083</v>
      </c>
      <c r="P75" s="19">
        <f>N75*'Forecast inputs Tab10.1.5.1'!S20</f>
        <v>199.78171258344346</v>
      </c>
      <c r="Q75" s="19">
        <f>P75*'Forecast inputs Tab10.1.5.1'!R20</f>
        <v>823.34134682595629</v>
      </c>
    </row>
    <row r="76" spans="1:17" ht="12" customHeight="1" x14ac:dyDescent="0.35">
      <c r="A76" t="s">
        <v>1445</v>
      </c>
      <c r="C76" s="31" t="s">
        <v>1444</v>
      </c>
      <c r="D76" s="133">
        <f>AVERAGE(D63:D73)</f>
        <v>0.15104362512923239</v>
      </c>
      <c r="E76" s="133">
        <f>AVERAGE(E63:E73)</f>
        <v>8.1799702466962259E-3</v>
      </c>
      <c r="F76" s="133">
        <f>AVERAGE(F63:F74)</f>
        <v>5.8717617642054652E-2</v>
      </c>
      <c r="G76" s="32">
        <f>SUM(G59:G75)</f>
        <v>1290.2905220916284</v>
      </c>
      <c r="H76" s="32">
        <f t="shared" ref="H76" si="18">SUM(H59:H75)</f>
        <v>1854.2754916662579</v>
      </c>
      <c r="I76" s="32">
        <f>SUM(I59:I75)</f>
        <v>214.47173609258732</v>
      </c>
      <c r="J76" s="32">
        <f t="shared" ref="J76:Q76" si="19">SUM(J59:J75)</f>
        <v>150.40290785166073</v>
      </c>
      <c r="K76" s="32">
        <f t="shared" si="19"/>
        <v>2004.6783995179194</v>
      </c>
      <c r="L76" s="32">
        <f t="shared" si="19"/>
        <v>563.43112722651733</v>
      </c>
      <c r="M76" s="32">
        <f t="shared" si="19"/>
        <v>719.66390208501559</v>
      </c>
      <c r="N76" s="32">
        <f t="shared" si="19"/>
        <v>39834.205202596779</v>
      </c>
      <c r="O76" s="32">
        <f t="shared" si="19"/>
        <v>15311.43142690503</v>
      </c>
      <c r="P76" s="32">
        <f t="shared" si="19"/>
        <v>7489.7612603099697</v>
      </c>
      <c r="Q76" s="32">
        <f t="shared" si="19"/>
        <v>10313.009037728176</v>
      </c>
    </row>
    <row r="78" spans="1:17" x14ac:dyDescent="0.35">
      <c r="C78" s="15" t="s">
        <v>1437</v>
      </c>
      <c r="D78" s="15" t="s">
        <v>1691</v>
      </c>
      <c r="G78" s="15">
        <f>G53+1</f>
        <v>2023</v>
      </c>
    </row>
    <row r="79" spans="1:17" x14ac:dyDescent="0.35">
      <c r="D79" s="24" t="s">
        <v>1599</v>
      </c>
      <c r="E79" s="24"/>
      <c r="F79" s="24"/>
      <c r="G79" s="18">
        <f>G54</f>
        <v>1.9918061678476615</v>
      </c>
      <c r="H79" s="24" t="s">
        <v>1598</v>
      </c>
      <c r="I79" s="25">
        <f>AVERAGE(D88:D99)</f>
        <v>0.15243576105161827</v>
      </c>
      <c r="J79" s="15" t="s">
        <v>1516</v>
      </c>
      <c r="K79" s="25">
        <f>I79+I81+I80</f>
        <v>0.21865205531416254</v>
      </c>
    </row>
    <row r="80" spans="1:17" x14ac:dyDescent="0.35">
      <c r="D80" s="24" t="s">
        <v>1600</v>
      </c>
      <c r="E80" s="24"/>
      <c r="F80" s="24"/>
      <c r="G80" s="18">
        <f>G55</f>
        <v>1.9918061678476615</v>
      </c>
      <c r="H80" s="24" t="s">
        <v>1598</v>
      </c>
      <c r="I80" s="25">
        <f>AVERAGE(E88:E99)</f>
        <v>7.4986766204896095E-3</v>
      </c>
      <c r="K80" s="25"/>
    </row>
    <row r="81" spans="1:17" x14ac:dyDescent="0.35">
      <c r="D81" s="24" t="s">
        <v>1438</v>
      </c>
      <c r="E81" s="24"/>
      <c r="F81" s="134">
        <f>F56</f>
        <v>2.8441976972904692</v>
      </c>
      <c r="G81" s="18">
        <f>I81/$I$5</f>
        <v>1.9918061678476617</v>
      </c>
      <c r="H81" s="24" t="s">
        <v>1598</v>
      </c>
      <c r="I81" s="25">
        <f>AVERAGE(F88:F99)</f>
        <v>5.8717617642054652E-2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0.24052063289687642</v>
      </c>
      <c r="C85" s="18">
        <v>1</v>
      </c>
      <c r="D85" s="17">
        <f>$G$79*'Forecast inputs Tab10.1.5.1'!T5</f>
        <v>1.9461075226536736E-5</v>
      </c>
      <c r="E85" s="17">
        <f>$G$80*'Forecast inputs Tab10.1.5.1'!U5</f>
        <v>3.3369662557210598E-5</v>
      </c>
      <c r="F85" s="17">
        <f>$F$81*'Forecast inputs Tab10.1.5.1'!Y5</f>
        <v>4.6780215909269292E-4</v>
      </c>
      <c r="G85" s="28">
        <f t="shared" ref="G85:G99" si="21">N85*(D85/A85)*(1-EXP(-A85))</f>
        <v>0.12495844692767832</v>
      </c>
      <c r="H85" s="28">
        <f>G85*'Forecast inputs Tab10.1.5.1'!V5</f>
        <v>1.4838195902572258E-2</v>
      </c>
      <c r="I85" s="28">
        <f t="shared" ref="I85:I100" si="22">N85*(E85/A85)*(1-EXP(-A85))</f>
        <v>0.21426468779915356</v>
      </c>
      <c r="J85" s="28">
        <f>I85*'Forecast inputs Tab10.1.5.1'!W5</f>
        <v>2.5443393478885808E-2</v>
      </c>
      <c r="K85" s="28">
        <f t="shared" ref="K85:K100" si="23">H85+J85</f>
        <v>4.0281589381458066E-2</v>
      </c>
      <c r="L85" s="28">
        <f t="shared" si="20"/>
        <v>3.0037308108201741</v>
      </c>
      <c r="M85" s="28">
        <f>L85*'Forecast inputs Tab10.1.5.1'!Z5</f>
        <v>0.24045555998701984</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0.24464547762824818</v>
      </c>
      <c r="C86" s="18">
        <v>2</v>
      </c>
      <c r="D86" s="17">
        <f>$G$79*'Forecast inputs Tab10.1.5.1'!T6</f>
        <v>6.4996034963356883E-4</v>
      </c>
      <c r="E86" s="17">
        <f>$G$80*'Forecast inputs Tab10.1.5.1'!U6</f>
        <v>1.1047193113319833E-3</v>
      </c>
      <c r="F86" s="17">
        <f>$F$81*'Forecast inputs Tab10.1.5.1'!Y6</f>
        <v>2.8907979672826455E-3</v>
      </c>
      <c r="G86" s="28">
        <f t="shared" si="21"/>
        <v>3.2746836152781142</v>
      </c>
      <c r="H86" s="28">
        <f>G86*'Forecast inputs Tab10.1.5.1'!V6</f>
        <v>0.77963367804186923</v>
      </c>
      <c r="I86" s="28">
        <f t="shared" si="22"/>
        <v>5.5658875658179499</v>
      </c>
      <c r="J86" s="28">
        <f>I86*'Forecast inputs Tab10.1.5.1'!W6</f>
        <v>1.3260798012440846</v>
      </c>
      <c r="K86" s="28">
        <f t="shared" si="23"/>
        <v>2.1057134792859538</v>
      </c>
      <c r="L86" s="28">
        <f t="shared" si="20"/>
        <v>14.564655742272127</v>
      </c>
      <c r="M86" s="28">
        <f>L86*'Forecast inputs Tab10.1.5.1'!Z6</f>
        <v>2.8069150193064267</v>
      </c>
      <c r="N86" s="19">
        <f t="shared" ref="N86:N99" si="24">N60*EXP(-A60)</f>
        <v>5679.6825928271355</v>
      </c>
      <c r="O86" s="19">
        <f>N86*'Forecast inputs Tab10.1.5.1'!R6</f>
        <v>549.35934723557477</v>
      </c>
      <c r="P86" s="19">
        <f>N86*'Forecast inputs Tab10.1.5.1'!S6</f>
        <v>0</v>
      </c>
      <c r="Q86" s="19">
        <f>P86*'Forecast inputs Tab10.1.5.1'!R6</f>
        <v>0</v>
      </c>
    </row>
    <row r="87" spans="1:17" x14ac:dyDescent="0.35">
      <c r="A87" s="10">
        <f>D87+F87+E87+'Forecast inputs Tab10.1.5.1'!AA7</f>
        <v>0.26363450831820046</v>
      </c>
      <c r="C87" s="18">
        <v>3</v>
      </c>
      <c r="D87" s="17">
        <f>$G$79*'Forecast inputs Tab10.1.5.1'!T7</f>
        <v>5.4652371051497504E-3</v>
      </c>
      <c r="E87" s="17">
        <f>$G$80*'Forecast inputs Tab10.1.5.1'!U7</f>
        <v>8.6174711004296054E-3</v>
      </c>
      <c r="F87" s="17">
        <f>$F$81*'Forecast inputs Tab10.1.5.1'!Y7</f>
        <v>9.5518001126211026E-3</v>
      </c>
      <c r="G87" s="28">
        <f t="shared" si="21"/>
        <v>21.36458007134603</v>
      </c>
      <c r="H87" s="28">
        <f>G87*'Forecast inputs Tab10.1.5.1'!V7</f>
        <v>8.2315709221969176</v>
      </c>
      <c r="I87" s="28">
        <f t="shared" si="22"/>
        <v>33.687221212078406</v>
      </c>
      <c r="J87" s="28">
        <f>I87*'Forecast inputs Tab10.1.5.1'!W7</f>
        <v>13.03062526143195</v>
      </c>
      <c r="K87" s="28">
        <f t="shared" si="23"/>
        <v>21.262196183628866</v>
      </c>
      <c r="L87" s="28">
        <f t="shared" si="20"/>
        <v>37.339678847473159</v>
      </c>
      <c r="M87" s="28">
        <f>L87*'Forecast inputs Tab10.1.5.1'!Z7</f>
        <v>12.85661152236772</v>
      </c>
      <c r="N87" s="19">
        <f t="shared" si="24"/>
        <v>4447.08965451517</v>
      </c>
      <c r="O87" s="19">
        <f>N87*'Forecast inputs Tab10.1.5.1'!R7</f>
        <v>934.46694910327267</v>
      </c>
      <c r="P87" s="19">
        <f>N87*'Forecast inputs Tab10.1.5.1'!S7</f>
        <v>0</v>
      </c>
      <c r="Q87" s="19">
        <f>P87*'Forecast inputs Tab10.1.5.1'!R7</f>
        <v>0</v>
      </c>
    </row>
    <row r="88" spans="1:17" x14ac:dyDescent="0.35">
      <c r="A88" s="10">
        <f>D88+F88+E88+'Forecast inputs Tab10.1.5.1'!AA8</f>
        <v>0.31121669830663562</v>
      </c>
      <c r="C88" s="18">
        <v>4</v>
      </c>
      <c r="D88" s="17">
        <f>$G$79*'Forecast inputs Tab10.1.5.1'!T8</f>
        <v>2.3927597623780224E-2</v>
      </c>
      <c r="E88" s="17">
        <f>$G$80*'Forecast inputs Tab10.1.5.1'!U8</f>
        <v>2.5672615323681584E-2</v>
      </c>
      <c r="F88" s="17">
        <f>$F$81*'Forecast inputs Tab10.1.5.1'!Y8</f>
        <v>2.1616485359173824E-2</v>
      </c>
      <c r="G88" s="28">
        <f t="shared" si="21"/>
        <v>70.269052598335549</v>
      </c>
      <c r="H88" s="28">
        <f>G88*'Forecast inputs Tab10.1.5.1'!V8</f>
        <v>40.223373106264923</v>
      </c>
      <c r="I88" s="28">
        <f t="shared" si="22"/>
        <v>75.393710011394418</v>
      </c>
      <c r="J88" s="28">
        <f>I88*'Forecast inputs Tab10.1.5.1'!W8</f>
        <v>42.385673405267632</v>
      </c>
      <c r="K88" s="28">
        <f t="shared" si="23"/>
        <v>82.609046511532554</v>
      </c>
      <c r="L88" s="28">
        <f t="shared" si="20"/>
        <v>63.481924536599578</v>
      </c>
      <c r="M88" s="28">
        <f>L88*'Forecast inputs Tab10.1.5.1'!Z8</f>
        <v>33.921185484584768</v>
      </c>
      <c r="N88" s="19">
        <f t="shared" si="24"/>
        <v>3417.3825421072834</v>
      </c>
      <c r="O88" s="19">
        <f>N88*'Forecast inputs Tab10.1.5.1'!R8</f>
        <v>1263.9428548761734</v>
      </c>
      <c r="P88" s="19">
        <f>N88*'Forecast inputs Tab10.1.5.1'!S8</f>
        <v>323.3428557105475</v>
      </c>
      <c r="Q88" s="19">
        <f>P88*'Forecast inputs Tab10.1.5.1'!R8</f>
        <v>119.59061858453596</v>
      </c>
    </row>
    <row r="89" spans="1:17" x14ac:dyDescent="0.35">
      <c r="A89" s="10">
        <f>D89+F89+E89+'Forecast inputs Tab10.1.5.1'!AA9</f>
        <v>0.38172552940372284</v>
      </c>
      <c r="C89" s="18">
        <v>5</v>
      </c>
      <c r="D89" s="17">
        <f>$G$79*'Forecast inputs Tab10.1.5.1'!T9</f>
        <v>7.291034128178546E-2</v>
      </c>
      <c r="E89" s="17">
        <f>$G$80*'Forecast inputs Tab10.1.5.1'!U9</f>
        <v>3.2153381890883216E-2</v>
      </c>
      <c r="F89" s="17">
        <f>$F$81*'Forecast inputs Tab10.1.5.1'!Y9</f>
        <v>3.6661806231054202E-2</v>
      </c>
      <c r="G89" s="28">
        <f t="shared" si="21"/>
        <v>152.08607705040436</v>
      </c>
      <c r="H89" s="28">
        <f>G89*'Forecast inputs Tab10.1.5.1'!V9</f>
        <v>120.28763443681291</v>
      </c>
      <c r="I89" s="28">
        <f t="shared" si="22"/>
        <v>67.069795994900744</v>
      </c>
      <c r="J89" s="28">
        <f>I89*'Forecast inputs Tab10.1.5.1'!W9</f>
        <v>50.528078382218567</v>
      </c>
      <c r="K89" s="28">
        <f t="shared" si="23"/>
        <v>170.81571281903149</v>
      </c>
      <c r="L89" s="28">
        <f t="shared" si="20"/>
        <v>76.474066493720329</v>
      </c>
      <c r="M89" s="28">
        <f>L89*'Forecast inputs Tab10.1.5.1'!Z9</f>
        <v>57.717501627005021</v>
      </c>
      <c r="N89" s="19">
        <f t="shared" si="24"/>
        <v>2509.3276781109971</v>
      </c>
      <c r="O89" s="19">
        <f>N89*'Forecast inputs Tab10.1.5.1'!R9</f>
        <v>1433.9101337583234</v>
      </c>
      <c r="P89" s="19">
        <f>N89*'Forecast inputs Tab10.1.5.1'!S9</f>
        <v>752.7122340103565</v>
      </c>
      <c r="Q89" s="19">
        <f>P89*'Forecast inputs Tab10.1.5.1'!R9</f>
        <v>430.12385730500608</v>
      </c>
    </row>
    <row r="90" spans="1:17" x14ac:dyDescent="0.35">
      <c r="A90" s="10">
        <f>D90+F90+E90+'Forecast inputs Tab10.1.5.1'!AA10</f>
        <v>0.44664133898390945</v>
      </c>
      <c r="C90" s="18">
        <v>6</v>
      </c>
      <c r="D90" s="17">
        <f>$G$79*'Forecast inputs Tab10.1.5.1'!T10</f>
        <v>0.13624562634859266</v>
      </c>
      <c r="E90" s="17">
        <f>$G$80*'Forecast inputs Tab10.1.5.1'!U10</f>
        <v>2.0015692209126367E-2</v>
      </c>
      <c r="F90" s="17">
        <f>$F$81*'Forecast inputs Tab10.1.5.1'!Y10</f>
        <v>5.0380020426190428E-2</v>
      </c>
      <c r="G90" s="28">
        <f t="shared" si="21"/>
        <v>92.653133434948032</v>
      </c>
      <c r="H90" s="28">
        <f>G90*'Forecast inputs Tab10.1.5.1'!V10</f>
        <v>92.978554997996397</v>
      </c>
      <c r="I90" s="28">
        <f t="shared" si="22"/>
        <v>13.611567950813644</v>
      </c>
      <c r="J90" s="28">
        <f>I90*'Forecast inputs Tab10.1.5.1'!W10</f>
        <v>13.182542678066016</v>
      </c>
      <c r="K90" s="28">
        <f t="shared" si="23"/>
        <v>106.16109767606241</v>
      </c>
      <c r="L90" s="28">
        <f t="shared" si="20"/>
        <v>34.26067228800585</v>
      </c>
      <c r="M90" s="28">
        <f>L90*'Forecast inputs Tab10.1.5.1'!Z10</f>
        <v>34.1616932057658</v>
      </c>
      <c r="N90" s="19">
        <f t="shared" si="24"/>
        <v>843.18057647837088</v>
      </c>
      <c r="O90" s="19">
        <f>N90*'Forecast inputs Tab10.1.5.1'!R10</f>
        <v>681.57743037110276</v>
      </c>
      <c r="P90" s="19">
        <f>N90*'Forecast inputs Tab10.1.5.1'!S10</f>
        <v>488.95942963142437</v>
      </c>
      <c r="Q90" s="19">
        <f>P90*'Forecast inputs Tab10.1.5.1'!R10</f>
        <v>395.24595430769517</v>
      </c>
    </row>
    <row r="91" spans="1:17" x14ac:dyDescent="0.35">
      <c r="A91" s="10">
        <f>D91+F91+E91+'Forecast inputs Tab10.1.5.1'!AA11</f>
        <v>0.48101640144967278</v>
      </c>
      <c r="C91" s="18">
        <v>7</v>
      </c>
      <c r="D91" s="17">
        <f>$G$79*'Forecast inputs Tab10.1.5.1'!T11</f>
        <v>0.17298361775297513</v>
      </c>
      <c r="E91" s="17">
        <f>$G$80*'Forecast inputs Tab10.1.5.1'!U11</f>
        <v>8.1162326625280768E-3</v>
      </c>
      <c r="F91" s="17">
        <f>$F$81*'Forecast inputs Tab10.1.5.1'!Y11</f>
        <v>5.9916551034169582E-2</v>
      </c>
      <c r="G91" s="28">
        <f t="shared" si="21"/>
        <v>308.86565581993653</v>
      </c>
      <c r="H91" s="28">
        <f>G91*'Forecast inputs Tab10.1.5.1'!V11</f>
        <v>382.93517008351199</v>
      </c>
      <c r="I91" s="28">
        <f t="shared" si="22"/>
        <v>14.491693240447386</v>
      </c>
      <c r="J91" s="28">
        <f>I91*'Forecast inputs Tab10.1.5.1'!W11</f>
        <v>17.708177703921088</v>
      </c>
      <c r="K91" s="28">
        <f t="shared" si="23"/>
        <v>400.64334778743307</v>
      </c>
      <c r="L91" s="28">
        <f t="shared" si="20"/>
        <v>106.9821817235014</v>
      </c>
      <c r="M91" s="28">
        <f>L91*'Forecast inputs Tab10.1.5.1'!Z11</f>
        <v>134.3621314919971</v>
      </c>
      <c r="N91" s="19">
        <f t="shared" si="24"/>
        <v>2249.2471019605127</v>
      </c>
      <c r="O91" s="19">
        <f>N91*'Forecast inputs Tab10.1.5.1'!R11</f>
        <v>2414.1169145342183</v>
      </c>
      <c r="P91" s="19">
        <f>N91*'Forecast inputs Tab10.1.5.1'!S11</f>
        <v>1793.5655240311364</v>
      </c>
      <c r="Q91" s="19">
        <f>P91*'Forecast inputs Tab10.1.5.1'!R11</f>
        <v>1925.0338769426187</v>
      </c>
    </row>
    <row r="92" spans="1:17" x14ac:dyDescent="0.35">
      <c r="A92" s="10">
        <f>D92+F92+E92+'Forecast inputs Tab10.1.5.1'!AA12</f>
        <v>0.49195271264570933</v>
      </c>
      <c r="C92" s="18">
        <v>8</v>
      </c>
      <c r="D92" s="17">
        <f>$G$79*'Forecast inputs Tab10.1.5.1'!T12</f>
        <v>0.18436203139176985</v>
      </c>
      <c r="E92" s="17">
        <f>$G$80*'Forecast inputs Tab10.1.5.1'!U12</f>
        <v>2.705161551341134E-3</v>
      </c>
      <c r="F92" s="17">
        <f>$F$81*'Forecast inputs Tab10.1.5.1'!Y12</f>
        <v>6.4885519702598343E-2</v>
      </c>
      <c r="G92" s="28">
        <f t="shared" si="21"/>
        <v>55.852451424639149</v>
      </c>
      <c r="H92" s="28">
        <f>G92*'Forecast inputs Tab10.1.5.1'!V12</f>
        <v>84.431166519037887</v>
      </c>
      <c r="I92" s="28">
        <f t="shared" si="22"/>
        <v>0.81952831069112975</v>
      </c>
      <c r="J92" s="28">
        <f>I92*'Forecast inputs Tab10.1.5.1'!W12</f>
        <v>1.2345124360330502</v>
      </c>
      <c r="K92" s="28">
        <f t="shared" si="23"/>
        <v>85.665678955070945</v>
      </c>
      <c r="L92" s="28">
        <f t="shared" si="20"/>
        <v>19.657059048404591</v>
      </c>
      <c r="M92" s="28">
        <f>L92*'Forecast inputs Tab10.1.5.1'!Z12</f>
        <v>30.098299103145656</v>
      </c>
      <c r="N92" s="19">
        <f t="shared" si="24"/>
        <v>383.55378743214027</v>
      </c>
      <c r="O92" s="19">
        <f>N92*'Forecast inputs Tab10.1.5.1'!R12</f>
        <v>521.25726819602721</v>
      </c>
      <c r="P92" s="19">
        <f>N92*'Forecast inputs Tab10.1.5.1'!S12</f>
        <v>350.43148423348538</v>
      </c>
      <c r="Q92" s="19">
        <f>P92*'Forecast inputs Tab10.1.5.1'!R12</f>
        <v>476.24339570299128</v>
      </c>
    </row>
    <row r="93" spans="1:17" x14ac:dyDescent="0.35">
      <c r="A93" s="10">
        <f>D93+F93+E93+'Forecast inputs Tab10.1.5.1'!AA13</f>
        <v>0.49317831723726835</v>
      </c>
      <c r="C93" s="18">
        <v>9</v>
      </c>
      <c r="D93" s="17">
        <f>$G$79*'Forecast inputs Tab10.1.5.1'!T13</f>
        <v>0.18547676623768436</v>
      </c>
      <c r="E93" s="17">
        <f>$G$80*'Forecast inputs Tab10.1.5.1'!U13</f>
        <v>8.6214123541378425E-4</v>
      </c>
      <c r="F93" s="17">
        <f>$F$81*'Forecast inputs Tab10.1.5.1'!Y13</f>
        <v>6.6839409764170216E-2</v>
      </c>
      <c r="G93" s="28">
        <f t="shared" si="21"/>
        <v>202.49847007432737</v>
      </c>
      <c r="H93" s="28">
        <f>G93*'Forecast inputs Tab10.1.5.1'!V13</f>
        <v>365.6786416235874</v>
      </c>
      <c r="I93" s="28">
        <f t="shared" si="22"/>
        <v>0.94126226535327062</v>
      </c>
      <c r="J93" s="28">
        <f>I93*'Forecast inputs Tab10.1.5.1'!W13</f>
        <v>1.7006988136377341</v>
      </c>
      <c r="K93" s="28">
        <f t="shared" si="23"/>
        <v>367.37934043722515</v>
      </c>
      <c r="L93" s="28">
        <f t="shared" si="20"/>
        <v>72.973442940938909</v>
      </c>
      <c r="M93" s="28">
        <f>L93*'Forecast inputs Tab10.1.5.1'!Z13</f>
        <v>133.0196404648905</v>
      </c>
      <c r="N93" s="19">
        <f t="shared" si="24"/>
        <v>1383.0316790012755</v>
      </c>
      <c r="O93" s="19">
        <f>N93*'Forecast inputs Tab10.1.5.1'!R13</f>
        <v>2294.0761369097859</v>
      </c>
      <c r="P93" s="19">
        <f>N93*'Forecast inputs Tab10.1.5.1'!S13</f>
        <v>1333.8547735208806</v>
      </c>
      <c r="Q93" s="19">
        <f>P93*'Forecast inputs Tab10.1.5.1'!R13</f>
        <v>2212.5049284822903</v>
      </c>
    </row>
    <row r="94" spans="1:17" x14ac:dyDescent="0.35">
      <c r="A94" s="10">
        <f>D94+F94+E94+'Forecast inputs Tab10.1.5.1'!AA14</f>
        <v>0.49115126858361546</v>
      </c>
      <c r="C94" s="18">
        <v>10</v>
      </c>
      <c r="D94" s="17">
        <f>$G$79*'Forecast inputs Tab10.1.5.1'!T14</f>
        <v>0.183439388721714</v>
      </c>
      <c r="E94" s="17">
        <f>$G$80*'Forecast inputs Tab10.1.5.1'!U14</f>
        <v>2.8557665681058119E-4</v>
      </c>
      <c r="F94" s="17">
        <f>$F$81*'Forecast inputs Tab10.1.5.1'!Y14</f>
        <v>6.7426303205090896E-2</v>
      </c>
      <c r="G94" s="28">
        <f t="shared" si="21"/>
        <v>97.571723574669278</v>
      </c>
      <c r="H94" s="28">
        <f>G94*'Forecast inputs Tab10.1.5.1'!V14</f>
        <v>205.76407841736162</v>
      </c>
      <c r="I94" s="28">
        <f t="shared" si="22"/>
        <v>0.15189871058702395</v>
      </c>
      <c r="J94" s="28">
        <f>I94*'Forecast inputs Tab10.1.5.1'!W14</f>
        <v>0.32103310530417295</v>
      </c>
      <c r="K94" s="28">
        <f t="shared" si="23"/>
        <v>206.08511152266578</v>
      </c>
      <c r="L94" s="28">
        <f t="shared" si="20"/>
        <v>35.864165618047608</v>
      </c>
      <c r="M94" s="28">
        <f>L94*'Forecast inputs Tab10.1.5.1'!Z14</f>
        <v>76.24506425403213</v>
      </c>
      <c r="N94" s="19">
        <f t="shared" si="24"/>
        <v>673.17359431335944</v>
      </c>
      <c r="O94" s="19">
        <f>N94*'Forecast inputs Tab10.1.5.1'!R14</f>
        <v>1323.7016289140176</v>
      </c>
      <c r="P94" s="19">
        <f>N94*'Forecast inputs Tab10.1.5.1'!S14</f>
        <v>663.08468596269392</v>
      </c>
      <c r="Q94" s="19">
        <f>P94*'Forecast inputs Tab10.1.5.1'!R14</f>
        <v>1303.8632030896028</v>
      </c>
    </row>
    <row r="95" spans="1:17" x14ac:dyDescent="0.35">
      <c r="A95" s="10">
        <f>D95+F95+E95+'Forecast inputs Tab10.1.5.1'!AA15</f>
        <v>0.48806353575428996</v>
      </c>
      <c r="C95" s="18">
        <v>11</v>
      </c>
      <c r="D95" s="17">
        <f>$G$79*'Forecast inputs Tab10.1.5.1'!T15</f>
        <v>0.18043214505318572</v>
      </c>
      <c r="E95" s="17">
        <f>$G$80*'Forecast inputs Tab10.1.5.1'!U15</f>
        <v>1.0241075818079952E-4</v>
      </c>
      <c r="F95" s="17">
        <f>$F$81*'Forecast inputs Tab10.1.5.1'!Y15</f>
        <v>6.7528979942923437E-2</v>
      </c>
      <c r="G95" s="28">
        <f t="shared" si="21"/>
        <v>18.141069924879321</v>
      </c>
      <c r="H95" s="28">
        <f>G95*'Forecast inputs Tab10.1.5.1'!V15</f>
        <v>43.773407841516779</v>
      </c>
      <c r="I95" s="28">
        <f t="shared" si="22"/>
        <v>1.0296617183540984E-2</v>
      </c>
      <c r="J95" s="28">
        <f>I95*'Forecast inputs Tab10.1.5.1'!W15</f>
        <v>2.4921277368290733E-2</v>
      </c>
      <c r="K95" s="28">
        <f t="shared" si="23"/>
        <v>43.798329118885071</v>
      </c>
      <c r="L95" s="28">
        <f t="shared" si="20"/>
        <v>6.789521605139937</v>
      </c>
      <c r="M95" s="28">
        <f>L95*'Forecast inputs Tab10.1.5.1'!Z15</f>
        <v>16.520196074410446</v>
      </c>
      <c r="N95" s="19">
        <f t="shared" si="24"/>
        <v>127.0658008556322</v>
      </c>
      <c r="O95" s="19">
        <f>N95*'Forecast inputs Tab10.1.5.1'!R15</f>
        <v>289.28943815000929</v>
      </c>
      <c r="P95" s="19">
        <f>N95*'Forecast inputs Tab10.1.5.1'!S15</f>
        <v>126.21802205614827</v>
      </c>
      <c r="Q95" s="19">
        <f>P95*'Forecast inputs Tab10.1.5.1'!R15</f>
        <v>287.35930863501221</v>
      </c>
    </row>
    <row r="96" spans="1:17" x14ac:dyDescent="0.35">
      <c r="A96" s="10">
        <f>D96+F96+E96+'Forecast inputs Tab10.1.5.1'!AA16</f>
        <v>0.4846666488647422</v>
      </c>
      <c r="C96" s="18">
        <v>12</v>
      </c>
      <c r="D96" s="17">
        <f>$G$79*'Forecast inputs Tab10.1.5.1'!T16</f>
        <v>0.17714443538753491</v>
      </c>
      <c r="E96" s="17">
        <f>$G$80*'Forecast inputs Tab10.1.5.1'!U16</f>
        <v>4.0401775726571528E-5</v>
      </c>
      <c r="F96" s="17">
        <f>$F$81*'Forecast inputs Tab10.1.5.1'!Y16</f>
        <v>6.7481811701480765E-2</v>
      </c>
      <c r="G96" s="28">
        <f t="shared" si="21"/>
        <v>26.409110732768966</v>
      </c>
      <c r="H96" s="28">
        <f>G96*'Forecast inputs Tab10.1.5.1'!V16</f>
        <v>71.659839936596285</v>
      </c>
      <c r="I96" s="28">
        <f t="shared" si="22"/>
        <v>6.02319212923244E-3</v>
      </c>
      <c r="J96" s="28">
        <f>I96*'Forecast inputs Tab10.1.5.1'!W16</f>
        <v>1.6402486214617203E-2</v>
      </c>
      <c r="K96" s="28">
        <f t="shared" si="23"/>
        <v>71.676242422810901</v>
      </c>
      <c r="L96" s="28">
        <f t="shared" si="20"/>
        <v>10.060347838607147</v>
      </c>
      <c r="M96" s="28">
        <f>L96*'Forecast inputs Tab10.1.5.1'!Z16</f>
        <v>27.551067383852757</v>
      </c>
      <c r="N96" s="19">
        <f t="shared" si="24"/>
        <v>188.1169329839887</v>
      </c>
      <c r="O96" s="19">
        <f>N96*'Forecast inputs Tab10.1.5.1'!R16</f>
        <v>486.34811269015518</v>
      </c>
      <c r="P96" s="19">
        <f>N96*'Forecast inputs Tab10.1.5.1'!S16</f>
        <v>187.52027920385498</v>
      </c>
      <c r="Q96" s="19">
        <f>P96*'Forecast inputs Tab10.1.5.1'!R16</f>
        <v>484.80555383968647</v>
      </c>
    </row>
    <row r="97" spans="1:17" x14ac:dyDescent="0.35">
      <c r="A97" s="10">
        <f>D97+F97+E97+'Forecast inputs Tab10.1.5.1'!AA17</f>
        <v>0.48126552776497611</v>
      </c>
      <c r="C97" s="18">
        <v>13</v>
      </c>
      <c r="D97" s="17">
        <f>$G$79*'Forecast inputs Tab10.1.5.1'!T17</f>
        <v>0.17385623437469888</v>
      </c>
      <c r="E97" s="17">
        <f>$G$80*'Forecast inputs Tab10.1.5.1'!U17</f>
        <v>1.7578156597915384E-5</v>
      </c>
      <c r="F97" s="17">
        <f>$F$81*'Forecast inputs Tab10.1.5.1'!Y17</f>
        <v>6.7391715233679345E-2</v>
      </c>
      <c r="G97" s="28">
        <f t="shared" si="21"/>
        <v>3.9041158470132684</v>
      </c>
      <c r="H97" s="28">
        <f>G97*'Forecast inputs Tab10.1.5.1'!V17</f>
        <v>11.740158546537154</v>
      </c>
      <c r="I97" s="28">
        <f t="shared" si="22"/>
        <v>3.9473510962681669E-4</v>
      </c>
      <c r="J97" s="28">
        <f>I97*'Forecast inputs Tab10.1.5.1'!W17</f>
        <v>1.1916376517889455E-3</v>
      </c>
      <c r="K97" s="28">
        <f t="shared" si="23"/>
        <v>11.741350184188944</v>
      </c>
      <c r="L97" s="28">
        <f t="shared" si="20"/>
        <v>1.5133484533788018</v>
      </c>
      <c r="M97" s="28">
        <f>L97*'Forecast inputs Tab10.1.5.1'!Z17</f>
        <v>4.5974315334885301</v>
      </c>
      <c r="N97" s="19">
        <f t="shared" si="24"/>
        <v>28.291418842772575</v>
      </c>
      <c r="O97" s="19">
        <f>N97*'Forecast inputs Tab10.1.5.1'!R17</f>
        <v>81.727967838812987</v>
      </c>
      <c r="P97" s="19">
        <f>N97*'Forecast inputs Tab10.1.5.1'!S17</f>
        <v>28.245683110512438</v>
      </c>
      <c r="Q97" s="19">
        <f>P97*'Forecast inputs Tab10.1.5.1'!R17</f>
        <v>81.595846912817237</v>
      </c>
    </row>
    <row r="98" spans="1:17" x14ac:dyDescent="0.35">
      <c r="A98" s="10">
        <f>D98+F98+E98+'Forecast inputs Tab10.1.5.1'!AA18</f>
        <v>0.47800137536891874</v>
      </c>
      <c r="C98" s="18">
        <v>14</v>
      </c>
      <c r="D98" s="17">
        <f>$G$79*'Forecast inputs Tab10.1.5.1'!T18</f>
        <v>0.17070169224783513</v>
      </c>
      <c r="E98" s="17">
        <f>$G$80*'Forecast inputs Tab10.1.5.1'!U18</f>
        <v>8.4804933684326255E-6</v>
      </c>
      <c r="F98" s="17">
        <f>$F$81*'Forecast inputs Tab10.1.5.1'!Y18</f>
        <v>6.729120262771518E-2</v>
      </c>
      <c r="G98" s="28">
        <f t="shared" si="21"/>
        <v>12.382791412806474</v>
      </c>
      <c r="H98" s="28">
        <f>G98*'Forecast inputs Tab10.1.5.1'!V18</f>
        <v>40.758707297093203</v>
      </c>
      <c r="I98" s="28">
        <f t="shared" si="22"/>
        <v>6.1517949281092465E-4</v>
      </c>
      <c r="J98" s="28">
        <f>I98*'Forecast inputs Tab10.1.5.1'!W18</f>
        <v>2.0329704564382226E-3</v>
      </c>
      <c r="K98" s="28">
        <f t="shared" si="23"/>
        <v>40.760740267549643</v>
      </c>
      <c r="L98" s="28">
        <f t="shared" si="20"/>
        <v>4.8813395759786875</v>
      </c>
      <c r="M98" s="28">
        <f>L98*'Forecast inputs Tab10.1.5.1'!Z18</f>
        <v>16.246806577708664</v>
      </c>
      <c r="N98" s="19">
        <f t="shared" si="24"/>
        <v>91.253740444604233</v>
      </c>
      <c r="O98" s="19">
        <f>N98*'Forecast inputs Tab10.1.5.1'!R18</f>
        <v>290.57107286111324</v>
      </c>
      <c r="P98" s="19">
        <f>N98*'Forecast inputs Tab10.1.5.1'!S18</f>
        <v>91.173210890759051</v>
      </c>
      <c r="Q98" s="19">
        <f>P98*'Forecast inputs Tab10.1.5.1'!R18</f>
        <v>290.31464985046392</v>
      </c>
    </row>
    <row r="99" spans="1:17" x14ac:dyDescent="0.35">
      <c r="A99" s="10">
        <f>D99+F99+E99+'Forecast inputs Tab10.1.5.1'!AA19</f>
        <v>0.47494530940648905</v>
      </c>
      <c r="C99" s="18">
        <v>15</v>
      </c>
      <c r="D99" s="17">
        <f>$G$79*'Forecast inputs Tab10.1.5.1'!T19</f>
        <v>0.16774925619786274</v>
      </c>
      <c r="E99" s="17">
        <f>$G$80*'Forecast inputs Tab10.1.5.1'!U19</f>
        <v>4.4467322168370872E-6</v>
      </c>
      <c r="F99" s="17">
        <f>$F$81*'Forecast inputs Tab10.1.5.1'!Y19</f>
        <v>6.719160647640951E-2</v>
      </c>
      <c r="G99" s="28">
        <f t="shared" si="21"/>
        <v>8.7911948123351955</v>
      </c>
      <c r="H99" s="28">
        <f>G99*'Forecast inputs Tab10.1.5.1'!V19</f>
        <v>31.340212726254588</v>
      </c>
      <c r="I99" s="28">
        <f t="shared" si="22"/>
        <v>2.33038822839204E-4</v>
      </c>
      <c r="J99" s="28">
        <f>I99*'Forecast inputs Tab10.1.5.1'!W19</f>
        <v>8.3426500343498E-4</v>
      </c>
      <c r="K99" s="28">
        <f t="shared" si="23"/>
        <v>31.341046991258022</v>
      </c>
      <c r="L99" s="28">
        <f t="shared" si="20"/>
        <v>3.5212943155536029</v>
      </c>
      <c r="M99" s="28">
        <f>L99*'Forecast inputs Tab10.1.5.1'!Z19</f>
        <v>12.704336909313222</v>
      </c>
      <c r="N99" s="19">
        <f t="shared" si="24"/>
        <v>65.833376457071338</v>
      </c>
      <c r="O99" s="19">
        <f>N99*'Forecast inputs Tab10.1.5.1'!R19</f>
        <v>228.40758295027987</v>
      </c>
      <c r="P99" s="19">
        <f>N99*'Forecast inputs Tab10.1.5.1'!S19</f>
        <v>65.799600960428151</v>
      </c>
      <c r="Q99" s="19">
        <f>P99*'Forecast inputs Tab10.1.5.1'!R19</f>
        <v>228.29039954018626</v>
      </c>
    </row>
    <row r="100" spans="1:17" x14ac:dyDescent="0.35">
      <c r="A100" s="10">
        <f>D100+F100+E100+'Forecast inputs Tab10.1.5.1'!AA20</f>
        <v>0.47212753573073774</v>
      </c>
      <c r="C100" s="23" t="s">
        <v>1435</v>
      </c>
      <c r="D100" s="17">
        <f>$G$79*'Forecast inputs Tab10.1.5.1'!T20</f>
        <v>0.16502874990849578</v>
      </c>
      <c r="E100" s="17">
        <f>$G$80*'Forecast inputs Tab10.1.5.1'!U20</f>
        <v>2.5466873495724353E-6</v>
      </c>
      <c r="F100" s="17">
        <f>$F$81*'Forecast inputs Tab10.1.5.1'!Y20</f>
        <v>6.7096239134892363E-2</v>
      </c>
      <c r="G100" s="28">
        <f>N100*(D100/A100)*(1-EXP(-A100))</f>
        <v>26.531823326277507</v>
      </c>
      <c r="H100" s="28">
        <f>G100*'Forecast inputs Tab10.1.5.1'!V20</f>
        <v>109.79982693692236</v>
      </c>
      <c r="I100" s="28">
        <f t="shared" si="22"/>
        <v>4.0943325852972075E-4</v>
      </c>
      <c r="J100" s="28">
        <f>I100*'Forecast inputs Tab10.1.5.1'!W20</f>
        <v>1.9938403402801641E-3</v>
      </c>
      <c r="K100" s="28">
        <f t="shared" si="23"/>
        <v>109.80182077726263</v>
      </c>
      <c r="L100" s="30">
        <f t="shared" si="20"/>
        <v>10.787123840977397</v>
      </c>
      <c r="M100" s="28">
        <f>L100*'Forecast inputs Tab10.1.5.1'!Z20</f>
        <v>41.801183596171512</v>
      </c>
      <c r="N100" s="19">
        <f>N74*EXP(-A74)+N75*EXP(-A75)</f>
        <v>201.69844726319531</v>
      </c>
      <c r="O100" s="19">
        <f>N100*'Forecast inputs Tab10.1.5.1'!R20</f>
        <v>831.24060293066987</v>
      </c>
      <c r="P100" s="19">
        <f>N100*'Forecast inputs Tab10.1.5.1'!S20</f>
        <v>201.63486130001291</v>
      </c>
      <c r="Q100" s="19">
        <f>P100*'Forecast inputs Tab10.1.5.1'!R20</f>
        <v>830.97855215590766</v>
      </c>
    </row>
    <row r="101" spans="1:17" x14ac:dyDescent="0.35">
      <c r="A101" t="s">
        <v>1445</v>
      </c>
      <c r="C101" s="31" t="s">
        <v>1444</v>
      </c>
      <c r="D101" s="133">
        <f>AVERAGE(D88:D98)</f>
        <v>0.15104362512923239</v>
      </c>
      <c r="E101" s="133">
        <f>AVERAGE(E88:E98)</f>
        <v>8.1799702466962259E-3</v>
      </c>
      <c r="F101" s="133">
        <f>AVERAGE(F88:F99)</f>
        <v>5.8717617642054652E-2</v>
      </c>
      <c r="G101" s="32">
        <f>SUM(G84:G100)</f>
        <v>1100.720892166893</v>
      </c>
      <c r="H101" s="32">
        <f t="shared" ref="H101" si="25">SUM(H84:H100)</f>
        <v>1610.3968152656346</v>
      </c>
      <c r="I101" s="32">
        <f>SUM(I84:I100)</f>
        <v>211.9648021458797</v>
      </c>
      <c r="J101" s="32">
        <f t="shared" ref="J101:Q101" si="26">SUM(J84:J100)</f>
        <v>141.49024145763804</v>
      </c>
      <c r="K101" s="32">
        <f t="shared" si="26"/>
        <v>1751.887056723273</v>
      </c>
      <c r="L101" s="32">
        <f t="shared" si="26"/>
        <v>502.15455367941928</v>
      </c>
      <c r="M101" s="32">
        <f t="shared" si="26"/>
        <v>634.85051980802734</v>
      </c>
      <c r="N101" s="32">
        <f t="shared" si="26"/>
        <v>38695.550368824966</v>
      </c>
      <c r="O101" s="32">
        <f t="shared" si="26"/>
        <v>13825.333163782992</v>
      </c>
      <c r="P101" s="32">
        <f t="shared" si="26"/>
        <v>6406.5426446222409</v>
      </c>
      <c r="Q101" s="32">
        <f t="shared" si="26"/>
        <v>9065.9501453488137</v>
      </c>
    </row>
    <row r="103" spans="1:17" x14ac:dyDescent="0.35">
      <c r="C103" s="15" t="s">
        <v>1437</v>
      </c>
      <c r="D103" s="15" t="s">
        <v>1692</v>
      </c>
      <c r="G103" s="15">
        <f>G78+1</f>
        <v>2024</v>
      </c>
    </row>
    <row r="104" spans="1:17" x14ac:dyDescent="0.35">
      <c r="D104" s="24" t="s">
        <v>1599</v>
      </c>
      <c r="E104" s="24"/>
      <c r="F104" s="24"/>
      <c r="G104" s="18">
        <f>G79</f>
        <v>1.9918061678476615</v>
      </c>
      <c r="H104" s="24" t="s">
        <v>1598</v>
      </c>
      <c r="I104" s="25">
        <f>AVERAGE(D113:D124)</f>
        <v>0.15243576105161827</v>
      </c>
      <c r="J104" s="15" t="s">
        <v>1516</v>
      </c>
      <c r="K104" s="25">
        <f>I104+I106+I105</f>
        <v>0.21865205531416254</v>
      </c>
    </row>
    <row r="105" spans="1:17" x14ac:dyDescent="0.35">
      <c r="D105" s="24" t="s">
        <v>1600</v>
      </c>
      <c r="E105" s="24"/>
      <c r="F105" s="24"/>
      <c r="G105" s="18">
        <f>G80</f>
        <v>1.9918061678476615</v>
      </c>
      <c r="H105" s="24" t="s">
        <v>1598</v>
      </c>
      <c r="I105" s="25">
        <f>AVERAGE(E113:E124)</f>
        <v>7.4986766204896095E-3</v>
      </c>
      <c r="K105" s="25"/>
    </row>
    <row r="106" spans="1:17" x14ac:dyDescent="0.35">
      <c r="D106" s="24" t="s">
        <v>1438</v>
      </c>
      <c r="E106" s="24"/>
      <c r="F106" s="134">
        <f>F81</f>
        <v>2.8441976972904692</v>
      </c>
      <c r="G106" s="18">
        <f>I106/$I$5</f>
        <v>1.9918061678476617</v>
      </c>
      <c r="H106" s="24" t="s">
        <v>1598</v>
      </c>
      <c r="I106" s="25">
        <f>AVERAGE(F113:F124)</f>
        <v>5.8717617642054652E-2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0.24052063289687642</v>
      </c>
      <c r="C110" s="18">
        <v>1</v>
      </c>
      <c r="D110" s="17">
        <f>$G$104*'Forecast inputs Tab10.1.5.1'!T5</f>
        <v>1.9461075226536736E-5</v>
      </c>
      <c r="E110" s="17">
        <f>$G$105*'Forecast inputs Tab10.1.5.1'!U5</f>
        <v>3.3369662557210598E-5</v>
      </c>
      <c r="F110" s="17">
        <f>$F$106*'Forecast inputs Tab10.1.5.1'!Y5</f>
        <v>4.6780215909269292E-4</v>
      </c>
      <c r="G110" s="28">
        <f t="shared" ref="G110:G124" si="28">N110*(D110/A110)*(1-EXP(-A110))</f>
        <v>0.12495844692767832</v>
      </c>
      <c r="H110" s="28">
        <f>G110*'Forecast inputs Tab10.1.5.1'!V5</f>
        <v>1.4838195902572258E-2</v>
      </c>
      <c r="I110" s="28">
        <f t="shared" ref="I110:I125" si="29">N110*(E110/A110)*(1-EXP(-A110))</f>
        <v>0.21426468779915356</v>
      </c>
      <c r="J110" s="28">
        <f>I110*'Forecast inputs Tab10.1.5.1'!W5</f>
        <v>2.5443393478885808E-2</v>
      </c>
      <c r="K110" s="28">
        <f t="shared" ref="K110:K125" si="30">H110+J110</f>
        <v>4.0281589381458066E-2</v>
      </c>
      <c r="L110" s="28">
        <f t="shared" si="27"/>
        <v>3.0037308108201741</v>
      </c>
      <c r="M110" s="28">
        <f>L110*'Forecast inputs Tab10.1.5.1'!Z5</f>
        <v>0.24045555998701984</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0.24464547762824818</v>
      </c>
      <c r="C111" s="18">
        <v>2</v>
      </c>
      <c r="D111" s="17">
        <f>$G$104*'Forecast inputs Tab10.1.5.1'!T6</f>
        <v>6.4996034963356883E-4</v>
      </c>
      <c r="E111" s="17">
        <f>$G$105*'Forecast inputs Tab10.1.5.1'!U6</f>
        <v>1.1047193113319833E-3</v>
      </c>
      <c r="F111" s="17">
        <f>$F$106*'Forecast inputs Tab10.1.5.1'!Y6</f>
        <v>2.8907979672826455E-3</v>
      </c>
      <c r="G111" s="28">
        <f t="shared" si="28"/>
        <v>3.2746836152781142</v>
      </c>
      <c r="H111" s="28">
        <f>G111*'Forecast inputs Tab10.1.5.1'!V6</f>
        <v>0.77963367804186923</v>
      </c>
      <c r="I111" s="28">
        <f t="shared" si="29"/>
        <v>5.5658875658179499</v>
      </c>
      <c r="J111" s="28">
        <f>I111*'Forecast inputs Tab10.1.5.1'!W6</f>
        <v>1.3260798012440846</v>
      </c>
      <c r="K111" s="28">
        <f t="shared" si="30"/>
        <v>2.1057134792859538</v>
      </c>
      <c r="L111" s="28">
        <f t="shared" si="27"/>
        <v>14.564655742272127</v>
      </c>
      <c r="M111" s="28">
        <f>L111*'Forecast inputs Tab10.1.5.1'!Z6</f>
        <v>2.8069150193064267</v>
      </c>
      <c r="N111" s="19">
        <f t="shared" ref="N111:N124" si="31">N85*EXP(-A85)</f>
        <v>5679.6825928271355</v>
      </c>
      <c r="O111" s="19">
        <f>N111*'Forecast inputs Tab10.1.5.1'!R6</f>
        <v>549.35934723557477</v>
      </c>
      <c r="P111" s="19">
        <f>N111*'Forecast inputs Tab10.1.5.1'!S6</f>
        <v>0</v>
      </c>
      <c r="Q111" s="19">
        <f>P111*'Forecast inputs Tab10.1.5.1'!R6</f>
        <v>0</v>
      </c>
    </row>
    <row r="112" spans="1:17" x14ac:dyDescent="0.35">
      <c r="A112" s="10">
        <f>D112+F112+E112+'Forecast inputs Tab10.1.5.1'!AA7</f>
        <v>0.26363450831820046</v>
      </c>
      <c r="C112" s="18">
        <v>3</v>
      </c>
      <c r="D112" s="17">
        <f>$G$104*'Forecast inputs Tab10.1.5.1'!T7</f>
        <v>5.4652371051497504E-3</v>
      </c>
      <c r="E112" s="17">
        <f>$G$105*'Forecast inputs Tab10.1.5.1'!U7</f>
        <v>8.6174711004296054E-3</v>
      </c>
      <c r="F112" s="17">
        <f>$F$106*'Forecast inputs Tab10.1.5.1'!Y7</f>
        <v>9.5518001126211026E-3</v>
      </c>
      <c r="G112" s="28">
        <f t="shared" si="28"/>
        <v>21.36458007134603</v>
      </c>
      <c r="H112" s="28">
        <f>G112*'Forecast inputs Tab10.1.5.1'!V7</f>
        <v>8.2315709221969176</v>
      </c>
      <c r="I112" s="28">
        <f t="shared" si="29"/>
        <v>33.687221212078406</v>
      </c>
      <c r="J112" s="28">
        <f>I112*'Forecast inputs Tab10.1.5.1'!W7</f>
        <v>13.03062526143195</v>
      </c>
      <c r="K112" s="28">
        <f t="shared" si="30"/>
        <v>21.262196183628866</v>
      </c>
      <c r="L112" s="28">
        <f t="shared" si="27"/>
        <v>37.339678847473159</v>
      </c>
      <c r="M112" s="28">
        <f>L112*'Forecast inputs Tab10.1.5.1'!Z7</f>
        <v>12.85661152236772</v>
      </c>
      <c r="N112" s="19">
        <f t="shared" si="31"/>
        <v>4447.08965451517</v>
      </c>
      <c r="O112" s="19">
        <f>N112*'Forecast inputs Tab10.1.5.1'!R7</f>
        <v>934.46694910327267</v>
      </c>
      <c r="P112" s="19">
        <f>N112*'Forecast inputs Tab10.1.5.1'!S7</f>
        <v>0</v>
      </c>
      <c r="Q112" s="19">
        <f>P112*'Forecast inputs Tab10.1.5.1'!R7</f>
        <v>0</v>
      </c>
    </row>
    <row r="113" spans="1:17" x14ac:dyDescent="0.35">
      <c r="A113" s="10">
        <f>D113+F113+E113+'Forecast inputs Tab10.1.5.1'!AA8</f>
        <v>0.31121669830663562</v>
      </c>
      <c r="C113" s="18">
        <v>4</v>
      </c>
      <c r="D113" s="17">
        <f>$G$104*'Forecast inputs Tab10.1.5.1'!T8</f>
        <v>2.3927597623780224E-2</v>
      </c>
      <c r="E113" s="17">
        <f>$G$105*'Forecast inputs Tab10.1.5.1'!U8</f>
        <v>2.5672615323681584E-2</v>
      </c>
      <c r="F113" s="17">
        <f>$F$106*'Forecast inputs Tab10.1.5.1'!Y8</f>
        <v>2.1616485359173824E-2</v>
      </c>
      <c r="G113" s="28">
        <f t="shared" si="28"/>
        <v>70.250816224416013</v>
      </c>
      <c r="H113" s="28">
        <f>G113*'Forecast inputs Tab10.1.5.1'!V8</f>
        <v>40.212934250963094</v>
      </c>
      <c r="I113" s="28">
        <f t="shared" si="29"/>
        <v>75.374143675488227</v>
      </c>
      <c r="J113" s="28">
        <f>I113*'Forecast inputs Tab10.1.5.1'!W8</f>
        <v>42.374673385195237</v>
      </c>
      <c r="K113" s="28">
        <f t="shared" si="30"/>
        <v>82.587607636158339</v>
      </c>
      <c r="L113" s="28">
        <f t="shared" si="27"/>
        <v>63.465449572583793</v>
      </c>
      <c r="M113" s="28">
        <f>L113*'Forecast inputs Tab10.1.5.1'!Z8</f>
        <v>33.912382186412714</v>
      </c>
      <c r="N113" s="19">
        <f t="shared" si="31"/>
        <v>3416.4956557247365</v>
      </c>
      <c r="O113" s="19">
        <f>N113*'Forecast inputs Tab10.1.5.1'!R8</f>
        <v>1263.6148337393838</v>
      </c>
      <c r="P113" s="19">
        <f>N113*'Forecast inputs Tab10.1.5.1'!S8</f>
        <v>323.25894108521948</v>
      </c>
      <c r="Q113" s="19">
        <f>P113*'Forecast inputs Tab10.1.5.1'!R8</f>
        <v>119.55958217295601</v>
      </c>
    </row>
    <row r="114" spans="1:17" x14ac:dyDescent="0.35">
      <c r="A114" s="10">
        <f>D114+F114+E114+'Forecast inputs Tab10.1.5.1'!AA9</f>
        <v>0.38172552940372284</v>
      </c>
      <c r="C114" s="18">
        <v>5</v>
      </c>
      <c r="D114" s="17">
        <f>$G$104*'Forecast inputs Tab10.1.5.1'!T9</f>
        <v>7.291034128178546E-2</v>
      </c>
      <c r="E114" s="17">
        <f>$G$105*'Forecast inputs Tab10.1.5.1'!U9</f>
        <v>3.2153381890883216E-2</v>
      </c>
      <c r="F114" s="17">
        <f>$F$106*'Forecast inputs Tab10.1.5.1'!Y9</f>
        <v>3.6661806231054202E-2</v>
      </c>
      <c r="G114" s="28">
        <f t="shared" si="28"/>
        <v>151.72808709922865</v>
      </c>
      <c r="H114" s="28">
        <f>G114*'Forecast inputs Tab10.1.5.1'!V9</f>
        <v>120.00449369694883</v>
      </c>
      <c r="I114" s="28">
        <f t="shared" si="29"/>
        <v>66.911922812429069</v>
      </c>
      <c r="J114" s="28">
        <f>I114*'Forecast inputs Tab10.1.5.1'!W9</f>
        <v>50.409142154367423</v>
      </c>
      <c r="K114" s="28">
        <f t="shared" si="30"/>
        <v>170.41363585131626</v>
      </c>
      <c r="L114" s="28">
        <f t="shared" si="27"/>
        <v>76.294056936887458</v>
      </c>
      <c r="M114" s="28">
        <f>L114*'Forecast inputs Tab10.1.5.1'!Z9</f>
        <v>57.581642474147884</v>
      </c>
      <c r="N114" s="19">
        <f t="shared" si="31"/>
        <v>2503.4210618684524</v>
      </c>
      <c r="O114" s="19">
        <f>N114*'Forecast inputs Tab10.1.5.1'!R9</f>
        <v>1430.5349042256137</v>
      </c>
      <c r="P114" s="19">
        <f>N114*'Forecast inputs Tab10.1.5.1'!S9</f>
        <v>750.9404517333146</v>
      </c>
      <c r="Q114" s="19">
        <f>P114*'Forecast inputs Tab10.1.5.1'!R9</f>
        <v>429.11140421487147</v>
      </c>
    </row>
    <row r="115" spans="1:17" x14ac:dyDescent="0.35">
      <c r="A115" s="10">
        <f>D115+F115+E115+'Forecast inputs Tab10.1.5.1'!AA10</f>
        <v>0.44664133898390945</v>
      </c>
      <c r="C115" s="18">
        <v>6</v>
      </c>
      <c r="D115" s="17">
        <f>$G$104*'Forecast inputs Tab10.1.5.1'!T10</f>
        <v>0.13624562634859266</v>
      </c>
      <c r="E115" s="17">
        <f>$G$105*'Forecast inputs Tab10.1.5.1'!U10</f>
        <v>2.0015692209126367E-2</v>
      </c>
      <c r="F115" s="17">
        <f>$F$106*'Forecast inputs Tab10.1.5.1'!Y10</f>
        <v>5.0380020426190428E-2</v>
      </c>
      <c r="G115" s="28">
        <f t="shared" si="28"/>
        <v>188.24159917128637</v>
      </c>
      <c r="H115" s="28">
        <f>G115*'Forecast inputs Tab10.1.5.1'!V10</f>
        <v>188.90275193711327</v>
      </c>
      <c r="I115" s="28">
        <f t="shared" si="29"/>
        <v>27.654362278948298</v>
      </c>
      <c r="J115" s="28">
        <f>I115*'Forecast inputs Tab10.1.5.1'!W10</f>
        <v>26.782719837588097</v>
      </c>
      <c r="K115" s="28">
        <f t="shared" si="30"/>
        <v>215.68547177470137</v>
      </c>
      <c r="L115" s="28">
        <f t="shared" si="27"/>
        <v>69.60675263838381</v>
      </c>
      <c r="M115" s="28">
        <f>L115*'Forecast inputs Tab10.1.5.1'!Z10</f>
        <v>69.405658730011524</v>
      </c>
      <c r="N115" s="19">
        <f t="shared" si="31"/>
        <v>1713.0738510629487</v>
      </c>
      <c r="O115" s="19">
        <f>N115*'Forecast inputs Tab10.1.5.1'!R10</f>
        <v>1384.7478298420749</v>
      </c>
      <c r="P115" s="19">
        <f>N115*'Forecast inputs Tab10.1.5.1'!S10</f>
        <v>993.40952163612087</v>
      </c>
      <c r="Q115" s="19">
        <f>P115*'Forecast inputs Tab10.1.5.1'!R10</f>
        <v>803.01364612886357</v>
      </c>
    </row>
    <row r="116" spans="1:17" x14ac:dyDescent="0.35">
      <c r="A116" s="10">
        <f>D116+F116+E116+'Forecast inputs Tab10.1.5.1'!AA11</f>
        <v>0.48101640144967278</v>
      </c>
      <c r="C116" s="18">
        <v>7</v>
      </c>
      <c r="D116" s="17">
        <f>$G$104*'Forecast inputs Tab10.1.5.1'!T11</f>
        <v>0.17298361775297513</v>
      </c>
      <c r="E116" s="17">
        <f>$G$105*'Forecast inputs Tab10.1.5.1'!U11</f>
        <v>8.1162326625280768E-3</v>
      </c>
      <c r="F116" s="17">
        <f>$F$106*'Forecast inputs Tab10.1.5.1'!Y11</f>
        <v>5.9916551034169582E-2</v>
      </c>
      <c r="G116" s="28">
        <f t="shared" si="28"/>
        <v>74.076281752393527</v>
      </c>
      <c r="H116" s="28">
        <f>G116*'Forecast inputs Tab10.1.5.1'!V11</f>
        <v>91.840620727816074</v>
      </c>
      <c r="I116" s="28">
        <f t="shared" si="29"/>
        <v>3.4755911876925039</v>
      </c>
      <c r="J116" s="28">
        <f>I116*'Forecast inputs Tab10.1.5.1'!W11</f>
        <v>4.2470113986446041</v>
      </c>
      <c r="K116" s="28">
        <f t="shared" si="30"/>
        <v>96.087632126460676</v>
      </c>
      <c r="L116" s="28">
        <f t="shared" si="27"/>
        <v>25.657893930608793</v>
      </c>
      <c r="M116" s="28">
        <f>L116*'Forecast inputs Tab10.1.5.1'!Z11</f>
        <v>32.224518724269501</v>
      </c>
      <c r="N116" s="19">
        <f t="shared" si="31"/>
        <v>539.44444426257542</v>
      </c>
      <c r="O116" s="19">
        <f>N116*'Forecast inputs Tab10.1.5.1'!R11</f>
        <v>578.98572202702212</v>
      </c>
      <c r="P116" s="19">
        <f>N116*'Forecast inputs Tab10.1.5.1'!S11</f>
        <v>430.15680959026838</v>
      </c>
      <c r="Q116" s="19">
        <f>P116*'Forecast inputs Tab10.1.5.1'!R11</f>
        <v>461.68730373323501</v>
      </c>
    </row>
    <row r="117" spans="1:17" x14ac:dyDescent="0.35">
      <c r="A117" s="10">
        <f>D117+F117+E117+'Forecast inputs Tab10.1.5.1'!AA12</f>
        <v>0.49195271264570933</v>
      </c>
      <c r="C117" s="18">
        <v>8</v>
      </c>
      <c r="D117" s="17">
        <f>$G$104*'Forecast inputs Tab10.1.5.1'!T12</f>
        <v>0.18436203139176985</v>
      </c>
      <c r="E117" s="17">
        <f>$G$105*'Forecast inputs Tab10.1.5.1'!U12</f>
        <v>2.705161551341134E-3</v>
      </c>
      <c r="F117" s="17">
        <f>$F$106*'Forecast inputs Tab10.1.5.1'!Y12</f>
        <v>6.4885519702598343E-2</v>
      </c>
      <c r="G117" s="28">
        <f t="shared" si="28"/>
        <v>202.46518967482007</v>
      </c>
      <c r="H117" s="28">
        <f>G117*'Forecast inputs Tab10.1.5.1'!V12</f>
        <v>306.06305914447631</v>
      </c>
      <c r="I117" s="28">
        <f t="shared" si="29"/>
        <v>2.9707909077517529</v>
      </c>
      <c r="J117" s="28">
        <f>I117*'Forecast inputs Tab10.1.5.1'!W12</f>
        <v>4.4751087578421442</v>
      </c>
      <c r="K117" s="28">
        <f t="shared" si="30"/>
        <v>310.53816790231843</v>
      </c>
      <c r="L117" s="28">
        <f t="shared" si="27"/>
        <v>71.256857795299283</v>
      </c>
      <c r="M117" s="28">
        <f>L117*'Forecast inputs Tab10.1.5.1'!Z12</f>
        <v>109.10636295042839</v>
      </c>
      <c r="N117" s="19">
        <f t="shared" si="31"/>
        <v>1390.3828451956906</v>
      </c>
      <c r="O117" s="19">
        <f>N117*'Forecast inputs Tab10.1.5.1'!R12</f>
        <v>1889.5580942778472</v>
      </c>
      <c r="P117" s="19">
        <f>N117*'Forecast inputs Tab10.1.5.1'!S12</f>
        <v>1270.3144645153723</v>
      </c>
      <c r="Q117" s="19">
        <f>P117*'Forecast inputs Tab10.1.5.1'!R12</f>
        <v>1726.382763565681</v>
      </c>
    </row>
    <row r="118" spans="1:17" x14ac:dyDescent="0.35">
      <c r="A118" s="10">
        <f>D118+F118+E118+'Forecast inputs Tab10.1.5.1'!AA13</f>
        <v>0.49317831723726835</v>
      </c>
      <c r="C118" s="18">
        <v>9</v>
      </c>
      <c r="D118" s="17">
        <f>$G$104*'Forecast inputs Tab10.1.5.1'!T13</f>
        <v>0.18547676623768436</v>
      </c>
      <c r="E118" s="17">
        <f>$G$105*'Forecast inputs Tab10.1.5.1'!U13</f>
        <v>8.6214123541378425E-4</v>
      </c>
      <c r="F118" s="17">
        <f>$F$106*'Forecast inputs Tab10.1.5.1'!Y13</f>
        <v>6.6839409764170216E-2</v>
      </c>
      <c r="G118" s="28">
        <f t="shared" si="28"/>
        <v>34.337094644449515</v>
      </c>
      <c r="H118" s="28">
        <f>G118*'Forecast inputs Tab10.1.5.1'!V13</f>
        <v>62.007096262376855</v>
      </c>
      <c r="I118" s="28">
        <f t="shared" si="29"/>
        <v>0.15960718853244188</v>
      </c>
      <c r="J118" s="28">
        <f>I118*'Forecast inputs Tab10.1.5.1'!W13</f>
        <v>0.28838270286262979</v>
      </c>
      <c r="K118" s="28">
        <f t="shared" si="30"/>
        <v>62.295478965239482</v>
      </c>
      <c r="L118" s="28">
        <f t="shared" si="27"/>
        <v>12.373900977496948</v>
      </c>
      <c r="M118" s="28">
        <f>L118*'Forecast inputs Tab10.1.5.1'!Z13</f>
        <v>22.555765396830317</v>
      </c>
      <c r="N118" s="19">
        <f t="shared" si="31"/>
        <v>234.51678247597476</v>
      </c>
      <c r="O118" s="19">
        <f>N118*'Forecast inputs Tab10.1.5.1'!R13</f>
        <v>389.00002259637364</v>
      </c>
      <c r="P118" s="19">
        <f>N118*'Forecast inputs Tab10.1.5.1'!S13</f>
        <v>226.17799326348509</v>
      </c>
      <c r="Q118" s="19">
        <f>P118*'Forecast inputs Tab10.1.5.1'!R13</f>
        <v>375.16822276594064</v>
      </c>
    </row>
    <row r="119" spans="1:17" x14ac:dyDescent="0.35">
      <c r="A119" s="10">
        <f>D119+F119+E119+'Forecast inputs Tab10.1.5.1'!AA14</f>
        <v>0.49115126858361546</v>
      </c>
      <c r="C119" s="18">
        <v>10</v>
      </c>
      <c r="D119" s="17">
        <f>$G$104*'Forecast inputs Tab10.1.5.1'!T14</f>
        <v>0.183439388721714</v>
      </c>
      <c r="E119" s="17">
        <f>$G$105*'Forecast inputs Tab10.1.5.1'!U14</f>
        <v>2.8557665681058119E-4</v>
      </c>
      <c r="F119" s="17">
        <f>$F$106*'Forecast inputs Tab10.1.5.1'!Y14</f>
        <v>6.7426303205090896E-2</v>
      </c>
      <c r="G119" s="28">
        <f t="shared" si="28"/>
        <v>122.41775499703726</v>
      </c>
      <c r="H119" s="28">
        <f>G119*'Forecast inputs Tab10.1.5.1'!V14</f>
        <v>258.16061883554892</v>
      </c>
      <c r="I119" s="28">
        <f t="shared" si="29"/>
        <v>0.19057877073143831</v>
      </c>
      <c r="J119" s="28">
        <f>I119*'Forecast inputs Tab10.1.5.1'!W14</f>
        <v>0.40278218515827346</v>
      </c>
      <c r="K119" s="28">
        <f t="shared" si="30"/>
        <v>258.5634010207072</v>
      </c>
      <c r="L119" s="28">
        <f t="shared" si="27"/>
        <v>44.996751916998214</v>
      </c>
      <c r="M119" s="28">
        <f>L119*'Forecast inputs Tab10.1.5.1'!Z14</f>
        <v>95.660394770423181</v>
      </c>
      <c r="N119" s="19">
        <f t="shared" si="31"/>
        <v>844.59305544666995</v>
      </c>
      <c r="O119" s="19">
        <f>N119*'Forecast inputs Tab10.1.5.1'!R14</f>
        <v>1660.7740005081141</v>
      </c>
      <c r="P119" s="19">
        <f>N119*'Forecast inputs Tab10.1.5.1'!S14</f>
        <v>831.93506945020272</v>
      </c>
      <c r="Q119" s="19">
        <f>P119*'Forecast inputs Tab10.1.5.1'!R14</f>
        <v>1635.8838431641007</v>
      </c>
    </row>
    <row r="120" spans="1:17" x14ac:dyDescent="0.35">
      <c r="A120" s="10">
        <f>D120+F120+E120+'Forecast inputs Tab10.1.5.1'!AA15</f>
        <v>0.48806353575428996</v>
      </c>
      <c r="C120" s="18">
        <v>11</v>
      </c>
      <c r="D120" s="17">
        <f>$G$104*'Forecast inputs Tab10.1.5.1'!T15</f>
        <v>0.18043214505318572</v>
      </c>
      <c r="E120" s="17">
        <f>$G$105*'Forecast inputs Tab10.1.5.1'!U15</f>
        <v>1.0241075818079952E-4</v>
      </c>
      <c r="F120" s="17">
        <f>$F$106*'Forecast inputs Tab10.1.5.1'!Y15</f>
        <v>6.7528979942923437E-2</v>
      </c>
      <c r="G120" s="28">
        <f t="shared" si="28"/>
        <v>58.810788975324726</v>
      </c>
      <c r="H120" s="28">
        <f>G120*'Forecast inputs Tab10.1.5.1'!V15</f>
        <v>141.90721175533935</v>
      </c>
      <c r="I120" s="28">
        <f t="shared" si="29"/>
        <v>3.3380180047178749E-2</v>
      </c>
      <c r="J120" s="28">
        <f>I120*'Forecast inputs Tab10.1.5.1'!W15</f>
        <v>8.0791264813551616E-2</v>
      </c>
      <c r="K120" s="28">
        <f t="shared" si="30"/>
        <v>141.98800302015289</v>
      </c>
      <c r="L120" s="28">
        <f t="shared" si="27"/>
        <v>22.01067103631425</v>
      </c>
      <c r="M120" s="28">
        <f>L120*'Forecast inputs Tab10.1.5.1'!Z15</f>
        <v>53.556144658849483</v>
      </c>
      <c r="N120" s="19">
        <f t="shared" si="31"/>
        <v>411.92939727621564</v>
      </c>
      <c r="O120" s="19">
        <f>N120*'Forecast inputs Tab10.1.5.1'!R15</f>
        <v>937.83553948478732</v>
      </c>
      <c r="P120" s="19">
        <f>N120*'Forecast inputs Tab10.1.5.1'!S15</f>
        <v>409.18101803063291</v>
      </c>
      <c r="Q120" s="19">
        <f>P120*'Forecast inputs Tab10.1.5.1'!R15</f>
        <v>931.57833194016155</v>
      </c>
    </row>
    <row r="121" spans="1:17" x14ac:dyDescent="0.35">
      <c r="A121" s="10">
        <f>D121+F121+E121+'Forecast inputs Tab10.1.5.1'!AA16</f>
        <v>0.4846666488647422</v>
      </c>
      <c r="C121" s="18">
        <v>12</v>
      </c>
      <c r="D121" s="17">
        <f>$G$104*'Forecast inputs Tab10.1.5.1'!T16</f>
        <v>0.17714443538753491</v>
      </c>
      <c r="E121" s="17">
        <f>$G$105*'Forecast inputs Tab10.1.5.1'!U16</f>
        <v>4.0401775726571528E-5</v>
      </c>
      <c r="F121" s="17">
        <f>$F$106*'Forecast inputs Tab10.1.5.1'!Y16</f>
        <v>6.7481811701480765E-2</v>
      </c>
      <c r="G121" s="28">
        <f t="shared" si="28"/>
        <v>10.949423803551543</v>
      </c>
      <c r="H121" s="28">
        <f>G121*'Forecast inputs Tab10.1.5.1'!V16</f>
        <v>29.710729948467026</v>
      </c>
      <c r="I121" s="28">
        <f t="shared" si="29"/>
        <v>2.4972625523262803E-3</v>
      </c>
      <c r="J121" s="28">
        <f>I121*'Forecast inputs Tab10.1.5.1'!W16</f>
        <v>6.8005990361843984E-3</v>
      </c>
      <c r="K121" s="28">
        <f t="shared" si="30"/>
        <v>29.717530547503213</v>
      </c>
      <c r="L121" s="28">
        <f t="shared" si="27"/>
        <v>4.1710988760924392</v>
      </c>
      <c r="M121" s="28">
        <f>L121*'Forecast inputs Tab10.1.5.1'!Z16</f>
        <v>11.422887960089231</v>
      </c>
      <c r="N121" s="19">
        <f t="shared" si="31"/>
        <v>77.994751307933626</v>
      </c>
      <c r="O121" s="19">
        <f>N121*'Forecast inputs Tab10.1.5.1'!R16</f>
        <v>201.6437302939662</v>
      </c>
      <c r="P121" s="19">
        <f>N121*'Forecast inputs Tab10.1.5.1'!S16</f>
        <v>77.747373985433754</v>
      </c>
      <c r="Q121" s="19">
        <f>P121*'Forecast inputs Tab10.1.5.1'!R16</f>
        <v>201.00417333324117</v>
      </c>
    </row>
    <row r="122" spans="1:17" x14ac:dyDescent="0.35">
      <c r="A122" s="10">
        <f>D122+F122+E122+'Forecast inputs Tab10.1.5.1'!AA17</f>
        <v>0.48126552776497611</v>
      </c>
      <c r="C122" s="18">
        <v>13</v>
      </c>
      <c r="D122" s="17">
        <f>$G$104*'Forecast inputs Tab10.1.5.1'!T17</f>
        <v>0.17385623437469888</v>
      </c>
      <c r="E122" s="17">
        <f>$G$105*'Forecast inputs Tab10.1.5.1'!U17</f>
        <v>1.7578156597915384E-5</v>
      </c>
      <c r="F122" s="17">
        <f>$F$106*'Forecast inputs Tab10.1.5.1'!Y17</f>
        <v>6.7391715233679345E-2</v>
      </c>
      <c r="G122" s="28">
        <f t="shared" si="28"/>
        <v>15.988503121416061</v>
      </c>
      <c r="H122" s="28">
        <f>G122*'Forecast inputs Tab10.1.5.1'!V17</f>
        <v>48.079403614733664</v>
      </c>
      <c r="I122" s="28">
        <f t="shared" si="29"/>
        <v>1.6165564188442539E-3</v>
      </c>
      <c r="J122" s="28">
        <f>I122*'Forecast inputs Tab10.1.5.1'!W17</f>
        <v>4.8801068056932868E-3</v>
      </c>
      <c r="K122" s="28">
        <f t="shared" si="30"/>
        <v>48.084283721539357</v>
      </c>
      <c r="L122" s="28">
        <f t="shared" si="27"/>
        <v>6.1976071968119824</v>
      </c>
      <c r="M122" s="28">
        <f>L122*'Forecast inputs Tab10.1.5.1'!Z17</f>
        <v>18.827834855339059</v>
      </c>
      <c r="N122" s="19">
        <f t="shared" si="31"/>
        <v>115.86168448946162</v>
      </c>
      <c r="O122" s="19">
        <f>N122*'Forecast inputs Tab10.1.5.1'!R17</f>
        <v>334.70007553631189</v>
      </c>
      <c r="P122" s="19">
        <f>N122*'Forecast inputs Tab10.1.5.1'!S17</f>
        <v>115.67438320879884</v>
      </c>
      <c r="Q122" s="19">
        <f>P122*'Forecast inputs Tab10.1.5.1'!R17</f>
        <v>334.15900146974604</v>
      </c>
    </row>
    <row r="123" spans="1:17" x14ac:dyDescent="0.35">
      <c r="A123" s="10">
        <f>D123+F123+E123+'Forecast inputs Tab10.1.5.1'!AA18</f>
        <v>0.47800137536891874</v>
      </c>
      <c r="C123" s="18">
        <v>14</v>
      </c>
      <c r="D123" s="17">
        <f>$G$104*'Forecast inputs Tab10.1.5.1'!T18</f>
        <v>0.17070169224783513</v>
      </c>
      <c r="E123" s="17">
        <f>$G$105*'Forecast inputs Tab10.1.5.1'!U18</f>
        <v>8.4804933684326255E-6</v>
      </c>
      <c r="F123" s="17">
        <f>$F$106*'Forecast inputs Tab10.1.5.1'!Y18</f>
        <v>6.729120262771518E-2</v>
      </c>
      <c r="G123" s="28">
        <f t="shared" si="28"/>
        <v>2.3725296444577477</v>
      </c>
      <c r="H123" s="28">
        <f>G123*'Forecast inputs Tab10.1.5.1'!V18</f>
        <v>7.8093249016631274</v>
      </c>
      <c r="I123" s="28">
        <f t="shared" si="29"/>
        <v>1.1786773552907711E-4</v>
      </c>
      <c r="J123" s="28">
        <f>I123*'Forecast inputs Tab10.1.5.1'!W18</f>
        <v>3.8951497391922211E-4</v>
      </c>
      <c r="K123" s="28">
        <f t="shared" si="30"/>
        <v>7.8097144166370462</v>
      </c>
      <c r="L123" s="28">
        <f t="shared" si="27"/>
        <v>0.93525946312047792</v>
      </c>
      <c r="M123" s="28">
        <f>L123*'Forecast inputs Tab10.1.5.1'!Z18</f>
        <v>3.1128708340770426</v>
      </c>
      <c r="N123" s="19">
        <f t="shared" si="31"/>
        <v>17.484119465063955</v>
      </c>
      <c r="O123" s="19">
        <f>N123*'Forecast inputs Tab10.1.5.1'!R18</f>
        <v>55.6731080418513</v>
      </c>
      <c r="P123" s="19">
        <f>N123*'Forecast inputs Tab10.1.5.1'!S18</f>
        <v>17.468690088327861</v>
      </c>
      <c r="Q123" s="19">
        <f>P123*'Forecast inputs Tab10.1.5.1'!R18</f>
        <v>55.62397766615446</v>
      </c>
    </row>
    <row r="124" spans="1:17" x14ac:dyDescent="0.35">
      <c r="A124" s="10">
        <f>D124+F124+E124+'Forecast inputs Tab10.1.5.1'!AA19</f>
        <v>0.47494530940648905</v>
      </c>
      <c r="C124" s="18">
        <v>15</v>
      </c>
      <c r="D124" s="17">
        <f>$G$104*'Forecast inputs Tab10.1.5.1'!T19</f>
        <v>0.16774925619786274</v>
      </c>
      <c r="E124" s="17">
        <f>$G$105*'Forecast inputs Tab10.1.5.1'!U19</f>
        <v>4.4467322168370872E-6</v>
      </c>
      <c r="F124" s="17">
        <f>$F$106*'Forecast inputs Tab10.1.5.1'!Y19</f>
        <v>6.719160647640951E-2</v>
      </c>
      <c r="G124" s="28">
        <f t="shared" si="28"/>
        <v>7.5554283204925134</v>
      </c>
      <c r="H124" s="28">
        <f>G124*'Forecast inputs Tab10.1.5.1'!V19</f>
        <v>26.934760957629816</v>
      </c>
      <c r="I124" s="28">
        <f t="shared" si="29"/>
        <v>2.0028086732682297E-4</v>
      </c>
      <c r="J124" s="28">
        <f>I124*'Forecast inputs Tab10.1.5.1'!W19</f>
        <v>7.1699348817798661E-4</v>
      </c>
      <c r="K124" s="28">
        <f t="shared" si="30"/>
        <v>26.935477951117996</v>
      </c>
      <c r="L124" s="28">
        <f t="shared" si="27"/>
        <v>3.0263106852316435</v>
      </c>
      <c r="M124" s="28">
        <f>L124*'Forecast inputs Tab10.1.5.1'!Z19</f>
        <v>10.918505268819837</v>
      </c>
      <c r="N124" s="19">
        <f t="shared" si="31"/>
        <v>56.579266815869623</v>
      </c>
      <c r="O124" s="19">
        <f>N124*'Forecast inputs Tab10.1.5.1'!R19</f>
        <v>196.30063463232332</v>
      </c>
      <c r="P124" s="19">
        <f>N124*'Forecast inputs Tab10.1.5.1'!S19</f>
        <v>56.550239095596766</v>
      </c>
      <c r="Q124" s="19">
        <f>P124*'Forecast inputs Tab10.1.5.1'!R19</f>
        <v>196.19992353739107</v>
      </c>
    </row>
    <row r="125" spans="1:17" x14ac:dyDescent="0.35">
      <c r="A125" s="10">
        <f>D125+F125+E125+'Forecast inputs Tab10.1.5.1'!AA20</f>
        <v>0.47212753573073774</v>
      </c>
      <c r="C125" s="23" t="s">
        <v>1435</v>
      </c>
      <c r="D125" s="17">
        <f>$G$104*'Forecast inputs Tab10.1.5.1'!T20</f>
        <v>0.16502874990849578</v>
      </c>
      <c r="E125" s="17">
        <f>$G$105*'Forecast inputs Tab10.1.5.1'!U20</f>
        <v>2.5466873495724353E-6</v>
      </c>
      <c r="F125" s="17">
        <f>$F$106*'Forecast inputs Tab10.1.5.1'!Y20</f>
        <v>6.7096239134892363E-2</v>
      </c>
      <c r="G125" s="28">
        <f>N125*(D125/A125)*(1-EXP(-A125))</f>
        <v>21.932937100923333</v>
      </c>
      <c r="H125" s="28">
        <f>G125*'Forecast inputs Tab10.1.5.1'!V20</f>
        <v>90.767704438715924</v>
      </c>
      <c r="I125" s="28">
        <f t="shared" si="29"/>
        <v>3.384642584086729E-4</v>
      </c>
      <c r="J125" s="28">
        <f>I125*'Forecast inputs Tab10.1.5.1'!W20</f>
        <v>1.6482385788140238E-3</v>
      </c>
      <c r="K125" s="28">
        <f t="shared" si="30"/>
        <v>90.769352677294734</v>
      </c>
      <c r="L125" s="30">
        <f t="shared" si="27"/>
        <v>8.917340726813233</v>
      </c>
      <c r="M125" s="28">
        <f>L125*'Forecast inputs Tab10.1.5.1'!Z20</f>
        <v>34.55558705047396</v>
      </c>
      <c r="N125" s="19">
        <f>N99*EXP(-A99)+N100*EXP(-A100)</f>
        <v>166.73710294143746</v>
      </c>
      <c r="O125" s="19">
        <f>N125*'Forecast inputs Tab10.1.5.1'!R20</f>
        <v>687.15774395177641</v>
      </c>
      <c r="P125" s="19">
        <f>N125*'Forecast inputs Tab10.1.5.1'!S20</f>
        <v>166.68453863351823</v>
      </c>
      <c r="Q125" s="19">
        <f>P125*'Forecast inputs Tab10.1.5.1'!R20</f>
        <v>686.94111567525636</v>
      </c>
    </row>
    <row r="126" spans="1:17" x14ac:dyDescent="0.35">
      <c r="A126" t="s">
        <v>1445</v>
      </c>
      <c r="C126" s="31" t="s">
        <v>1444</v>
      </c>
      <c r="D126" s="133">
        <f>AVERAGE(D113:D123)</f>
        <v>0.15104362512923239</v>
      </c>
      <c r="E126" s="133">
        <f>AVERAGE(E113:E123)</f>
        <v>8.1799702466962259E-3</v>
      </c>
      <c r="F126" s="133">
        <f>AVERAGE(F113:F124)</f>
        <v>5.8717617642054652E-2</v>
      </c>
      <c r="G126" s="32">
        <f>SUM(G109:G125)</f>
        <v>985.89065666334909</v>
      </c>
      <c r="H126" s="32">
        <f t="shared" ref="H126" si="32">SUM(H109:H125)</f>
        <v>1421.4267532679339</v>
      </c>
      <c r="I126" s="32">
        <f>SUM(I109:I125)</f>
        <v>216.2425208991489</v>
      </c>
      <c r="J126" s="32">
        <f t="shared" ref="J126:Q126" si="33">SUM(J109:J125)</f>
        <v>143.45719559550972</v>
      </c>
      <c r="K126" s="32">
        <f t="shared" si="33"/>
        <v>1564.8839488634433</v>
      </c>
      <c r="L126" s="32">
        <f t="shared" si="33"/>
        <v>463.81801715320779</v>
      </c>
      <c r="M126" s="32">
        <f t="shared" si="33"/>
        <v>568.7445379618332</v>
      </c>
      <c r="N126" s="32">
        <f t="shared" si="33"/>
        <v>38022.90771090678</v>
      </c>
      <c r="O126" s="32">
        <f t="shared" si="33"/>
        <v>12695.692257959752</v>
      </c>
      <c r="P126" s="32">
        <f t="shared" si="33"/>
        <v>5669.4994943162928</v>
      </c>
      <c r="Q126" s="32">
        <f t="shared" si="33"/>
        <v>7956.3132893675993</v>
      </c>
    </row>
    <row r="128" spans="1:17" x14ac:dyDescent="0.35">
      <c r="C128" s="15" t="s">
        <v>1437</v>
      </c>
      <c r="D128" s="15" t="s">
        <v>1693</v>
      </c>
      <c r="G128" s="15">
        <f>G103+1</f>
        <v>2025</v>
      </c>
    </row>
    <row r="129" spans="1:17" x14ac:dyDescent="0.35">
      <c r="D129" s="24" t="s">
        <v>1599</v>
      </c>
      <c r="E129" s="24"/>
      <c r="F129" s="24"/>
      <c r="G129" s="18">
        <f>G104</f>
        <v>1.9918061678476615</v>
      </c>
      <c r="H129" s="24" t="s">
        <v>1598</v>
      </c>
      <c r="I129" s="25">
        <f>AVERAGE(D138:D149)</f>
        <v>0.15243576105161827</v>
      </c>
      <c r="J129" s="15" t="s">
        <v>1516</v>
      </c>
      <c r="K129" s="25">
        <f>I129+I131+I130</f>
        <v>0.21865205531416254</v>
      </c>
    </row>
    <row r="130" spans="1:17" x14ac:dyDescent="0.35">
      <c r="D130" s="24" t="s">
        <v>1600</v>
      </c>
      <c r="E130" s="24"/>
      <c r="F130" s="24"/>
      <c r="G130" s="18">
        <f>G105</f>
        <v>1.9918061678476615</v>
      </c>
      <c r="H130" s="24" t="s">
        <v>1598</v>
      </c>
      <c r="I130" s="25">
        <f>AVERAGE(E138:E149)</f>
        <v>7.4986766204896095E-3</v>
      </c>
      <c r="K130" s="25"/>
    </row>
    <row r="131" spans="1:17" x14ac:dyDescent="0.35">
      <c r="D131" s="24" t="s">
        <v>1438</v>
      </c>
      <c r="E131" s="24"/>
      <c r="F131" s="135">
        <f>F106</f>
        <v>2.8441976972904692</v>
      </c>
      <c r="G131" s="18">
        <f>I131/$I$5</f>
        <v>1.9918061678476617</v>
      </c>
      <c r="H131" s="24" t="s">
        <v>1598</v>
      </c>
      <c r="I131" s="25">
        <f>AVERAGE(F138:F149)</f>
        <v>5.8717617642054652E-2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0.24052063289687642</v>
      </c>
      <c r="C135" s="18">
        <v>1</v>
      </c>
      <c r="D135" s="17">
        <f>$G$129*'Forecast inputs Tab10.1.5.1'!T5</f>
        <v>1.9461075226536736E-5</v>
      </c>
      <c r="E135" s="17">
        <f>$G$130*'Forecast inputs Tab10.1.5.1'!U5</f>
        <v>3.3369662557210598E-5</v>
      </c>
      <c r="F135" s="17">
        <f>$F$131*'Forecast inputs Tab10.1.5.1'!Y5</f>
        <v>4.6780215909269292E-4</v>
      </c>
      <c r="G135" s="28">
        <f t="shared" ref="G135:G149" si="35">N135*(D135/A135)*(1-EXP(-A135))</f>
        <v>0.12495844692767832</v>
      </c>
      <c r="H135" s="28">
        <f>G135*'Forecast inputs Tab10.1.5.1'!V5</f>
        <v>1.4838195902572258E-2</v>
      </c>
      <c r="I135" s="28">
        <f t="shared" ref="I135:I150" si="36">N135*(E135/A135)*(1-EXP(-A135))</f>
        <v>0.21426468779915356</v>
      </c>
      <c r="J135" s="28">
        <f>I135*'Forecast inputs Tab10.1.5.1'!W5</f>
        <v>2.5443393478885808E-2</v>
      </c>
      <c r="K135" s="28">
        <f t="shared" ref="K135:K150" si="37">H135+J135</f>
        <v>4.0281589381458066E-2</v>
      </c>
      <c r="L135" s="28">
        <f t="shared" si="34"/>
        <v>3.0037308108201741</v>
      </c>
      <c r="M135" s="28">
        <f>L135*'Forecast inputs Tab10.1.5.1'!Z5</f>
        <v>0.24045555998701984</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0.24464547762824818</v>
      </c>
      <c r="C136" s="18">
        <v>2</v>
      </c>
      <c r="D136" s="17">
        <f>$G$129*'Forecast inputs Tab10.1.5.1'!T6</f>
        <v>6.4996034963356883E-4</v>
      </c>
      <c r="E136" s="17">
        <f>$G$130*'Forecast inputs Tab10.1.5.1'!U6</f>
        <v>1.1047193113319833E-3</v>
      </c>
      <c r="F136" s="17">
        <f>$F$131*'Forecast inputs Tab10.1.5.1'!Y6</f>
        <v>2.8907979672826455E-3</v>
      </c>
      <c r="G136" s="28">
        <f t="shared" si="35"/>
        <v>3.2746836152781142</v>
      </c>
      <c r="H136" s="28">
        <f>G136*'Forecast inputs Tab10.1.5.1'!V6</f>
        <v>0.77963367804186923</v>
      </c>
      <c r="I136" s="28">
        <f t="shared" si="36"/>
        <v>5.5658875658179499</v>
      </c>
      <c r="J136" s="28">
        <f>I136*'Forecast inputs Tab10.1.5.1'!W6</f>
        <v>1.3260798012440846</v>
      </c>
      <c r="K136" s="28">
        <f t="shared" si="37"/>
        <v>2.1057134792859538</v>
      </c>
      <c r="L136" s="28">
        <f t="shared" si="34"/>
        <v>14.564655742272127</v>
      </c>
      <c r="M136" s="28">
        <f>L136*'Forecast inputs Tab10.1.5.1'!Z6</f>
        <v>2.8069150193064267</v>
      </c>
      <c r="N136" s="19">
        <f t="shared" ref="N136:N149" si="38">N110*EXP(-A110)</f>
        <v>5679.6825928271355</v>
      </c>
      <c r="O136" s="19">
        <f>N136*'Forecast inputs Tab10.1.5.1'!R6</f>
        <v>549.35934723557477</v>
      </c>
      <c r="P136" s="19">
        <f>N136*'Forecast inputs Tab10.1.5.1'!S6</f>
        <v>0</v>
      </c>
      <c r="Q136" s="19">
        <f>P136*'Forecast inputs Tab10.1.5.1'!R6</f>
        <v>0</v>
      </c>
    </row>
    <row r="137" spans="1:17" x14ac:dyDescent="0.35">
      <c r="A137" s="10">
        <f>D137+F137+E137+'Forecast inputs Tab10.1.5.1'!AA7</f>
        <v>0.26363450831820046</v>
      </c>
      <c r="C137" s="18">
        <v>3</v>
      </c>
      <c r="D137" s="17">
        <f>$G$129*'Forecast inputs Tab10.1.5.1'!T7</f>
        <v>5.4652371051497504E-3</v>
      </c>
      <c r="E137" s="17">
        <f>$G$130*'Forecast inputs Tab10.1.5.1'!U7</f>
        <v>8.6174711004296054E-3</v>
      </c>
      <c r="F137" s="17">
        <f>$F$131*'Forecast inputs Tab10.1.5.1'!Y7</f>
        <v>9.5518001126211026E-3</v>
      </c>
      <c r="G137" s="28">
        <f t="shared" si="35"/>
        <v>21.36458007134603</v>
      </c>
      <c r="H137" s="28">
        <f>G137*'Forecast inputs Tab10.1.5.1'!V7</f>
        <v>8.2315709221969176</v>
      </c>
      <c r="I137" s="28">
        <f t="shared" si="36"/>
        <v>33.687221212078406</v>
      </c>
      <c r="J137" s="28">
        <f>I137*'Forecast inputs Tab10.1.5.1'!W7</f>
        <v>13.03062526143195</v>
      </c>
      <c r="K137" s="28">
        <f t="shared" si="37"/>
        <v>21.262196183628866</v>
      </c>
      <c r="L137" s="28">
        <f t="shared" si="34"/>
        <v>37.339678847473159</v>
      </c>
      <c r="M137" s="28">
        <f>L137*'Forecast inputs Tab10.1.5.1'!Z7</f>
        <v>12.85661152236772</v>
      </c>
      <c r="N137" s="19">
        <f t="shared" si="38"/>
        <v>4447.08965451517</v>
      </c>
      <c r="O137" s="19">
        <f>N137*'Forecast inputs Tab10.1.5.1'!R7</f>
        <v>934.46694910327267</v>
      </c>
      <c r="P137" s="19">
        <f>N137*'Forecast inputs Tab10.1.5.1'!S7</f>
        <v>0</v>
      </c>
      <c r="Q137" s="19">
        <f>P137*'Forecast inputs Tab10.1.5.1'!R7</f>
        <v>0</v>
      </c>
    </row>
    <row r="138" spans="1:17" x14ac:dyDescent="0.35">
      <c r="A138" s="10">
        <f>D138+F138+E138+'Forecast inputs Tab10.1.5.1'!AA8</f>
        <v>0.31121669830663562</v>
      </c>
      <c r="C138" s="18">
        <v>4</v>
      </c>
      <c r="D138" s="17">
        <f>$G$129*'Forecast inputs Tab10.1.5.1'!T8</f>
        <v>2.3927597623780224E-2</v>
      </c>
      <c r="E138" s="17">
        <f>$G$130*'Forecast inputs Tab10.1.5.1'!U8</f>
        <v>2.5672615323681584E-2</v>
      </c>
      <c r="F138" s="17">
        <f>$F$131*'Forecast inputs Tab10.1.5.1'!Y8</f>
        <v>2.1616485359173824E-2</v>
      </c>
      <c r="G138" s="28">
        <f t="shared" si="35"/>
        <v>70.250816224416013</v>
      </c>
      <c r="H138" s="28">
        <f>G138*'Forecast inputs Tab10.1.5.1'!V8</f>
        <v>40.212934250963094</v>
      </c>
      <c r="I138" s="28">
        <f t="shared" si="36"/>
        <v>75.374143675488227</v>
      </c>
      <c r="J138" s="28">
        <f>I138*'Forecast inputs Tab10.1.5.1'!W8</f>
        <v>42.374673385195237</v>
      </c>
      <c r="K138" s="28">
        <f t="shared" si="37"/>
        <v>82.587607636158339</v>
      </c>
      <c r="L138" s="28">
        <f t="shared" si="34"/>
        <v>63.465449572583793</v>
      </c>
      <c r="M138" s="28">
        <f>L138*'Forecast inputs Tab10.1.5.1'!Z8</f>
        <v>33.912382186412714</v>
      </c>
      <c r="N138" s="19">
        <f t="shared" si="38"/>
        <v>3416.4956557247365</v>
      </c>
      <c r="O138" s="19">
        <f>N138*'Forecast inputs Tab10.1.5.1'!R8</f>
        <v>1263.6148337393838</v>
      </c>
      <c r="P138" s="19">
        <f>N138*'Forecast inputs Tab10.1.5.1'!S8</f>
        <v>323.25894108521948</v>
      </c>
      <c r="Q138" s="19">
        <f>P138*'Forecast inputs Tab10.1.5.1'!R8</f>
        <v>119.55958217295601</v>
      </c>
    </row>
    <row r="139" spans="1:17" x14ac:dyDescent="0.35">
      <c r="A139" s="10">
        <f>D139+F139+E139+'Forecast inputs Tab10.1.5.1'!AA9</f>
        <v>0.38172552940372284</v>
      </c>
      <c r="C139" s="18">
        <v>5</v>
      </c>
      <c r="D139" s="17">
        <f>$G$129*'Forecast inputs Tab10.1.5.1'!T9</f>
        <v>7.291034128178546E-2</v>
      </c>
      <c r="E139" s="17">
        <f>$G$130*'Forecast inputs Tab10.1.5.1'!U9</f>
        <v>3.2153381890883216E-2</v>
      </c>
      <c r="F139" s="17">
        <f>$F$131*'Forecast inputs Tab10.1.5.1'!Y9</f>
        <v>3.6661806231054202E-2</v>
      </c>
      <c r="G139" s="28">
        <f t="shared" si="35"/>
        <v>151.68871030349678</v>
      </c>
      <c r="H139" s="28">
        <f>G139*'Forecast inputs Tab10.1.5.1'!V9</f>
        <v>119.97334987561982</v>
      </c>
      <c r="I139" s="28">
        <f t="shared" si="36"/>
        <v>66.8945576879687</v>
      </c>
      <c r="J139" s="28">
        <f>I139*'Forecast inputs Tab10.1.5.1'!W9</f>
        <v>50.396059866627688</v>
      </c>
      <c r="K139" s="28">
        <f t="shared" si="37"/>
        <v>170.36940974224751</v>
      </c>
      <c r="L139" s="28">
        <f t="shared" si="34"/>
        <v>76.274256941033059</v>
      </c>
      <c r="M139" s="28">
        <f>L139*'Forecast inputs Tab10.1.5.1'!Z9</f>
        <v>57.566698763876701</v>
      </c>
      <c r="N139" s="19">
        <f t="shared" si="38"/>
        <v>2502.7713687123028</v>
      </c>
      <c r="O139" s="19">
        <f>N139*'Forecast inputs Tab10.1.5.1'!R9</f>
        <v>1430.1636487660087</v>
      </c>
      <c r="P139" s="19">
        <f>N139*'Forecast inputs Tab10.1.5.1'!S9</f>
        <v>750.74556607081126</v>
      </c>
      <c r="Q139" s="19">
        <f>P139*'Forecast inputs Tab10.1.5.1'!R9</f>
        <v>429.00004031097586</v>
      </c>
    </row>
    <row r="140" spans="1:17" x14ac:dyDescent="0.35">
      <c r="A140" s="10">
        <f>D140+F140+E140+'Forecast inputs Tab10.1.5.1'!AA10</f>
        <v>0.44664133898390945</v>
      </c>
      <c r="C140" s="18">
        <v>6</v>
      </c>
      <c r="D140" s="17">
        <f>$G$129*'Forecast inputs Tab10.1.5.1'!T10</f>
        <v>0.13624562634859266</v>
      </c>
      <c r="E140" s="17">
        <f>$G$130*'Forecast inputs Tab10.1.5.1'!U10</f>
        <v>2.0015692209126367E-2</v>
      </c>
      <c r="F140" s="17">
        <f>$F$131*'Forecast inputs Tab10.1.5.1'!Y10</f>
        <v>5.0380020426190428E-2</v>
      </c>
      <c r="G140" s="28">
        <f t="shared" si="35"/>
        <v>187.79850403592937</v>
      </c>
      <c r="H140" s="28">
        <f>G140*'Forecast inputs Tab10.1.5.1'!V10</f>
        <v>188.45810053802097</v>
      </c>
      <c r="I140" s="28">
        <f t="shared" si="36"/>
        <v>27.5892676694085</v>
      </c>
      <c r="J140" s="28">
        <f>I140*'Forecast inputs Tab10.1.5.1'!W10</f>
        <v>26.719676955866365</v>
      </c>
      <c r="K140" s="28">
        <f t="shared" si="37"/>
        <v>215.17777749388733</v>
      </c>
      <c r="L140" s="28">
        <f t="shared" si="34"/>
        <v>69.442907804840914</v>
      </c>
      <c r="M140" s="28">
        <f>L140*'Forecast inputs Tab10.1.5.1'!Z10</f>
        <v>69.242287244192724</v>
      </c>
      <c r="N140" s="19">
        <f t="shared" si="38"/>
        <v>1709.0415080885214</v>
      </c>
      <c r="O140" s="19">
        <f>N140*'Forecast inputs Tab10.1.5.1'!R10</f>
        <v>1381.4883216897833</v>
      </c>
      <c r="P140" s="19">
        <f>N140*'Forecast inputs Tab10.1.5.1'!S10</f>
        <v>991.07117066379521</v>
      </c>
      <c r="Q140" s="19">
        <f>P140*'Forecast inputs Tab10.1.5.1'!R10</f>
        <v>801.12346116554284</v>
      </c>
    </row>
    <row r="141" spans="1:17" x14ac:dyDescent="0.35">
      <c r="A141" s="10">
        <f>D141+F141+E141+'Forecast inputs Tab10.1.5.1'!AA11</f>
        <v>0.48101640144967278</v>
      </c>
      <c r="C141" s="18">
        <v>7</v>
      </c>
      <c r="D141" s="17">
        <f>$G$129*'Forecast inputs Tab10.1.5.1'!T11</f>
        <v>0.17298361775297513</v>
      </c>
      <c r="E141" s="17">
        <f>$G$130*'Forecast inputs Tab10.1.5.1'!U11</f>
        <v>8.1162326625280768E-3</v>
      </c>
      <c r="F141" s="17">
        <f>$F$131*'Forecast inputs Tab10.1.5.1'!Y11</f>
        <v>5.9916551034169582E-2</v>
      </c>
      <c r="G141" s="28">
        <f t="shared" si="35"/>
        <v>150.49936489761157</v>
      </c>
      <c r="H141" s="28">
        <f>G141*'Forecast inputs Tab10.1.5.1'!V11</f>
        <v>186.59083264383921</v>
      </c>
      <c r="I141" s="28">
        <f t="shared" si="36"/>
        <v>7.0612921439534304</v>
      </c>
      <c r="J141" s="28">
        <f>I141*'Forecast inputs Tab10.1.5.1'!W11</f>
        <v>8.6285718328225496</v>
      </c>
      <c r="K141" s="28">
        <f t="shared" si="37"/>
        <v>195.21940447666177</v>
      </c>
      <c r="L141" s="28">
        <f t="shared" si="34"/>
        <v>52.128652381261482</v>
      </c>
      <c r="M141" s="28">
        <f>L141*'Forecast inputs Tab10.1.5.1'!Z11</f>
        <v>65.469938385197736</v>
      </c>
      <c r="N141" s="19">
        <f t="shared" si="38"/>
        <v>1095.9789603159902</v>
      </c>
      <c r="O141" s="19">
        <f>N141*'Forecast inputs Tab10.1.5.1'!R11</f>
        <v>1176.3142181071521</v>
      </c>
      <c r="P141" s="19">
        <f>N141*'Forecast inputs Tab10.1.5.1'!S11</f>
        <v>873.94136312229807</v>
      </c>
      <c r="Q141" s="19">
        <f>P141*'Forecast inputs Tab10.1.5.1'!R11</f>
        <v>938.00126503916249</v>
      </c>
    </row>
    <row r="142" spans="1:17" x14ac:dyDescent="0.35">
      <c r="A142" s="10">
        <f>D142+F142+E142+'Forecast inputs Tab10.1.5.1'!AA12</f>
        <v>0.49195271264570933</v>
      </c>
      <c r="C142" s="18">
        <v>8</v>
      </c>
      <c r="D142" s="17">
        <f>$G$129*'Forecast inputs Tab10.1.5.1'!T12</f>
        <v>0.18436203139176985</v>
      </c>
      <c r="E142" s="17">
        <f>$G$130*'Forecast inputs Tab10.1.5.1'!U12</f>
        <v>2.705161551341134E-3</v>
      </c>
      <c r="F142" s="17">
        <f>$F$131*'Forecast inputs Tab10.1.5.1'!Y12</f>
        <v>6.4885519702598343E-2</v>
      </c>
      <c r="G142" s="28">
        <f t="shared" si="35"/>
        <v>48.557902611701422</v>
      </c>
      <c r="H142" s="28">
        <f>G142*'Forecast inputs Tab10.1.5.1'!V12</f>
        <v>73.404125631899703</v>
      </c>
      <c r="I142" s="28">
        <f t="shared" si="36"/>
        <v>0.71249470494175648</v>
      </c>
      <c r="J142" s="28">
        <f>I142*'Forecast inputs Tab10.1.5.1'!W12</f>
        <v>1.0732802788917946</v>
      </c>
      <c r="K142" s="28">
        <f t="shared" si="37"/>
        <v>74.477405910791504</v>
      </c>
      <c r="L142" s="28">
        <f t="shared" si="34"/>
        <v>17.089770181221031</v>
      </c>
      <c r="M142" s="28">
        <f>L142*'Forecast inputs Tab10.1.5.1'!Z12</f>
        <v>26.167343408380205</v>
      </c>
      <c r="N142" s="19">
        <f t="shared" si="38"/>
        <v>333.46016121797152</v>
      </c>
      <c r="O142" s="19">
        <f>N142*'Forecast inputs Tab10.1.5.1'!R12</f>
        <v>453.17902829844763</v>
      </c>
      <c r="P142" s="19">
        <f>N142*'Forecast inputs Tab10.1.5.1'!S12</f>
        <v>304.66376048763561</v>
      </c>
      <c r="Q142" s="19">
        <f>P142*'Forecast inputs Tab10.1.5.1'!R12</f>
        <v>414.04414377790653</v>
      </c>
    </row>
    <row r="143" spans="1:17" x14ac:dyDescent="0.35">
      <c r="A143" s="10">
        <f>D143+F143+E143+'Forecast inputs Tab10.1.5.1'!AA13</f>
        <v>0.49317831723726835</v>
      </c>
      <c r="C143" s="18">
        <v>9</v>
      </c>
      <c r="D143" s="17">
        <f>$G$129*'Forecast inputs Tab10.1.5.1'!T13</f>
        <v>0.18547676623768436</v>
      </c>
      <c r="E143" s="17">
        <f>$G$130*'Forecast inputs Tab10.1.5.1'!U13</f>
        <v>8.6214123541378425E-4</v>
      </c>
      <c r="F143" s="17">
        <f>$F$131*'Forecast inputs Tab10.1.5.1'!Y13</f>
        <v>6.6839409764170216E-2</v>
      </c>
      <c r="G143" s="28">
        <f t="shared" si="35"/>
        <v>124.47200082974037</v>
      </c>
      <c r="H143" s="28">
        <f>G143*'Forecast inputs Tab10.1.5.1'!V13</f>
        <v>224.77578308064503</v>
      </c>
      <c r="I143" s="28">
        <f t="shared" si="36"/>
        <v>0.57857621063038922</v>
      </c>
      <c r="J143" s="28">
        <f>I143*'Forecast inputs Tab10.1.5.1'!W13</f>
        <v>1.0453875728767412</v>
      </c>
      <c r="K143" s="28">
        <f t="shared" si="37"/>
        <v>225.82117065352176</v>
      </c>
      <c r="L143" s="28">
        <f t="shared" si="34"/>
        <v>44.855402843090992</v>
      </c>
      <c r="M143" s="28">
        <f>L143*'Forecast inputs Tab10.1.5.1'!Z13</f>
        <v>81.764671072528429</v>
      </c>
      <c r="N143" s="19">
        <f t="shared" si="38"/>
        <v>850.12356010895553</v>
      </c>
      <c r="O143" s="19">
        <f>N143*'Forecast inputs Tab10.1.5.1'!R13</f>
        <v>1410.1254528595277</v>
      </c>
      <c r="P143" s="19">
        <f>N143*'Forecast inputs Tab10.1.5.1'!S13</f>
        <v>819.89544126186991</v>
      </c>
      <c r="Q143" s="19">
        <f>P143*'Forecast inputs Tab10.1.5.1'!R13</f>
        <v>1359.9851652843015</v>
      </c>
    </row>
    <row r="144" spans="1:17" x14ac:dyDescent="0.35">
      <c r="A144" s="10">
        <f>D144+F144+E144+'Forecast inputs Tab10.1.5.1'!AA14</f>
        <v>0.49115126858361546</v>
      </c>
      <c r="C144" s="18">
        <v>10</v>
      </c>
      <c r="D144" s="17">
        <f>$G$129*'Forecast inputs Tab10.1.5.1'!T14</f>
        <v>0.183439388721714</v>
      </c>
      <c r="E144" s="17">
        <f>$G$130*'Forecast inputs Tab10.1.5.1'!U14</f>
        <v>2.8557665681058119E-4</v>
      </c>
      <c r="F144" s="17">
        <f>$F$131*'Forecast inputs Tab10.1.5.1'!Y14</f>
        <v>6.7426303205090896E-2</v>
      </c>
      <c r="G144" s="28">
        <f t="shared" si="35"/>
        <v>20.75803356910011</v>
      </c>
      <c r="H144" s="28">
        <f>G144*'Forecast inputs Tab10.1.5.1'!V14</f>
        <v>43.775568275514267</v>
      </c>
      <c r="I144" s="28">
        <f t="shared" si="36"/>
        <v>3.2315904833386082E-2</v>
      </c>
      <c r="J144" s="28">
        <f>I144*'Forecast inputs Tab10.1.5.1'!W14</f>
        <v>6.8298639529480731E-2</v>
      </c>
      <c r="K144" s="28">
        <f t="shared" si="37"/>
        <v>43.843866915043748</v>
      </c>
      <c r="L144" s="28">
        <f t="shared" si="34"/>
        <v>7.6299723583080263</v>
      </c>
      <c r="M144" s="28">
        <f>L144*'Forecast inputs Tab10.1.5.1'!Z14</f>
        <v>16.220863435421364</v>
      </c>
      <c r="N144" s="19">
        <f t="shared" si="38"/>
        <v>143.21526315864159</v>
      </c>
      <c r="O144" s="19">
        <f>N144*'Forecast inputs Tab10.1.5.1'!R14</f>
        <v>281.61276486462651</v>
      </c>
      <c r="P144" s="19">
        <f>N144*'Forecast inputs Tab10.1.5.1'!S14</f>
        <v>141.0688841612631</v>
      </c>
      <c r="Q144" s="19">
        <f>P144*'Forecast inputs Tab10.1.5.1'!R14</f>
        <v>277.39221105934132</v>
      </c>
    </row>
    <row r="145" spans="1:17" x14ac:dyDescent="0.35">
      <c r="A145" s="10">
        <f>D145+F145+E145+'Forecast inputs Tab10.1.5.1'!AA15</f>
        <v>0.48806353575428996</v>
      </c>
      <c r="C145" s="18">
        <v>11</v>
      </c>
      <c r="D145" s="17">
        <f>$G$129*'Forecast inputs Tab10.1.5.1'!T15</f>
        <v>0.18043214505318572</v>
      </c>
      <c r="E145" s="17">
        <f>$G$130*'Forecast inputs Tab10.1.5.1'!U15</f>
        <v>1.0241075818079952E-4</v>
      </c>
      <c r="F145" s="17">
        <f>$F$131*'Forecast inputs Tab10.1.5.1'!Y15</f>
        <v>6.7528979942923437E-2</v>
      </c>
      <c r="G145" s="28">
        <f t="shared" si="35"/>
        <v>73.786589927912587</v>
      </c>
      <c r="H145" s="28">
        <f>G145*'Forecast inputs Tab10.1.5.1'!V15</f>
        <v>178.04299898098529</v>
      </c>
      <c r="I145" s="28">
        <f t="shared" si="36"/>
        <v>4.1880234898642052E-2</v>
      </c>
      <c r="J145" s="28">
        <f>I145*'Forecast inputs Tab10.1.5.1'!W15</f>
        <v>0.10136425697427927</v>
      </c>
      <c r="K145" s="28">
        <f t="shared" si="37"/>
        <v>178.14436323795957</v>
      </c>
      <c r="L145" s="28">
        <f t="shared" si="34"/>
        <v>27.615551263495604</v>
      </c>
      <c r="M145" s="28">
        <f>L145*'Forecast inputs Tab10.1.5.1'!Z15</f>
        <v>67.19388317882489</v>
      </c>
      <c r="N145" s="19">
        <f t="shared" si="38"/>
        <v>516.82465149081918</v>
      </c>
      <c r="O145" s="19">
        <f>N145*'Forecast inputs Tab10.1.5.1'!R15</f>
        <v>1176.649515802633</v>
      </c>
      <c r="P145" s="19">
        <f>N145*'Forecast inputs Tab10.1.5.1'!S15</f>
        <v>513.376414595965</v>
      </c>
      <c r="Q145" s="19">
        <f>P145*'Forecast inputs Tab10.1.5.1'!R15</f>
        <v>1168.7989493464875</v>
      </c>
    </row>
    <row r="146" spans="1:17" x14ac:dyDescent="0.35">
      <c r="A146" s="10">
        <f>D146+F146+E146+'Forecast inputs Tab10.1.5.1'!AA16</f>
        <v>0.4846666488647422</v>
      </c>
      <c r="C146" s="18">
        <v>12</v>
      </c>
      <c r="D146" s="17">
        <f>$G$129*'Forecast inputs Tab10.1.5.1'!T16</f>
        <v>0.17714443538753491</v>
      </c>
      <c r="E146" s="17">
        <f>$G$130*'Forecast inputs Tab10.1.5.1'!U16</f>
        <v>4.0401775726571528E-5</v>
      </c>
      <c r="F146" s="17">
        <f>$F$131*'Forecast inputs Tab10.1.5.1'!Y16</f>
        <v>6.7481811701480765E-2</v>
      </c>
      <c r="G146" s="28">
        <f t="shared" si="35"/>
        <v>35.496486997657101</v>
      </c>
      <c r="H146" s="28">
        <f>G146*'Forecast inputs Tab10.1.5.1'!V16</f>
        <v>96.317994282455643</v>
      </c>
      <c r="I146" s="28">
        <f t="shared" si="36"/>
        <v>8.0957728286700642E-3</v>
      </c>
      <c r="J146" s="28">
        <f>I146*'Forecast inputs Tab10.1.5.1'!W16</f>
        <v>2.2046582504725003E-2</v>
      </c>
      <c r="K146" s="28">
        <f t="shared" si="37"/>
        <v>96.340040864960372</v>
      </c>
      <c r="L146" s="28">
        <f t="shared" si="34"/>
        <v>13.522114010522916</v>
      </c>
      <c r="M146" s="28">
        <f>L146*'Forecast inputs Tab10.1.5.1'!Z16</f>
        <v>37.031390986937843</v>
      </c>
      <c r="N146" s="19">
        <f t="shared" si="38"/>
        <v>252.847978611401</v>
      </c>
      <c r="O146" s="19">
        <f>N146*'Forecast inputs Tab10.1.5.1'!R16</f>
        <v>653.70052150298557</v>
      </c>
      <c r="P146" s="19">
        <f>N146*'Forecast inputs Tab10.1.5.1'!S16</f>
        <v>252.04601623701708</v>
      </c>
      <c r="Q146" s="19">
        <f>P146*'Forecast inputs Tab10.1.5.1'!R16</f>
        <v>651.62716807837216</v>
      </c>
    </row>
    <row r="147" spans="1:17" x14ac:dyDescent="0.35">
      <c r="A147" s="10">
        <f>D147+F147+E147+'Forecast inputs Tab10.1.5.1'!AA17</f>
        <v>0.48126552776497611</v>
      </c>
      <c r="C147" s="18">
        <v>13</v>
      </c>
      <c r="D147" s="17">
        <f>$G$129*'Forecast inputs Tab10.1.5.1'!T17</f>
        <v>0.17385623437469888</v>
      </c>
      <c r="E147" s="17">
        <f>$G$130*'Forecast inputs Tab10.1.5.1'!U17</f>
        <v>1.7578156597915384E-5</v>
      </c>
      <c r="F147" s="17">
        <f>$F$131*'Forecast inputs Tab10.1.5.1'!Y17</f>
        <v>6.7391715233679345E-2</v>
      </c>
      <c r="G147" s="28">
        <f t="shared" si="35"/>
        <v>6.6289584087951532</v>
      </c>
      <c r="H147" s="28">
        <f>G147*'Forecast inputs Tab10.1.5.1'!V17</f>
        <v>19.934096673179805</v>
      </c>
      <c r="I147" s="28">
        <f t="shared" si="36"/>
        <v>6.702369311630907E-4</v>
      </c>
      <c r="J147" s="28">
        <f>I147*'Forecast inputs Tab10.1.5.1'!W17</f>
        <v>2.0233304393634699E-3</v>
      </c>
      <c r="K147" s="28">
        <f t="shared" si="37"/>
        <v>19.93612000361917</v>
      </c>
      <c r="L147" s="28">
        <f t="shared" si="34"/>
        <v>2.5695764031021731</v>
      </c>
      <c r="M147" s="28">
        <f>L147*'Forecast inputs Tab10.1.5.1'!Z17</f>
        <v>7.8061675465121541</v>
      </c>
      <c r="N147" s="19">
        <f t="shared" si="38"/>
        <v>48.037160315828494</v>
      </c>
      <c r="O147" s="19">
        <f>N147*'Forecast inputs Tab10.1.5.1'!R17</f>
        <v>138.76926834876221</v>
      </c>
      <c r="P147" s="19">
        <f>N147*'Forecast inputs Tab10.1.5.1'!S17</f>
        <v>47.959503740350549</v>
      </c>
      <c r="Q147" s="19">
        <f>P147*'Forecast inputs Tab10.1.5.1'!R17</f>
        <v>138.54493481008728</v>
      </c>
    </row>
    <row r="148" spans="1:17" x14ac:dyDescent="0.35">
      <c r="A148" s="10">
        <f>D148+F148+E148+'Forecast inputs Tab10.1.5.1'!AA18</f>
        <v>0.47800137536891874</v>
      </c>
      <c r="C148" s="18">
        <v>14</v>
      </c>
      <c r="D148" s="17">
        <f>$G$129*'Forecast inputs Tab10.1.5.1'!T18</f>
        <v>0.17070169224783513</v>
      </c>
      <c r="E148" s="17">
        <f>$G$130*'Forecast inputs Tab10.1.5.1'!U18</f>
        <v>8.4804933684326255E-6</v>
      </c>
      <c r="F148" s="17">
        <f>$F$131*'Forecast inputs Tab10.1.5.1'!Y18</f>
        <v>6.729120262771518E-2</v>
      </c>
      <c r="G148" s="28">
        <f t="shared" si="35"/>
        <v>9.7162069755395546</v>
      </c>
      <c r="H148" s="28">
        <f>G148*'Forecast inputs Tab10.1.5.1'!V18</f>
        <v>31.981483249764011</v>
      </c>
      <c r="I148" s="28">
        <f t="shared" si="36"/>
        <v>4.8270305781591922E-4</v>
      </c>
      <c r="J148" s="28">
        <f>I148*'Forecast inputs Tab10.1.5.1'!W18</f>
        <v>1.5951784271745287E-3</v>
      </c>
      <c r="K148" s="28">
        <f t="shared" si="37"/>
        <v>31.983078428191185</v>
      </c>
      <c r="L148" s="28">
        <f t="shared" si="34"/>
        <v>3.8301626876352395</v>
      </c>
      <c r="M148" s="28">
        <f>L148*'Forecast inputs Tab10.1.5.1'!Z18</f>
        <v>12.748121981390749</v>
      </c>
      <c r="N148" s="19">
        <f t="shared" si="38"/>
        <v>71.602613650986854</v>
      </c>
      <c r="O148" s="19">
        <f>N148*'Forecast inputs Tab10.1.5.1'!R18</f>
        <v>227.99775841360886</v>
      </c>
      <c r="P148" s="19">
        <f>N148*'Forecast inputs Tab10.1.5.1'!S18</f>
        <v>71.539425813388419</v>
      </c>
      <c r="Q148" s="19">
        <f>P148*'Forecast inputs Tab10.1.5.1'!R18</f>
        <v>227.79655506924956</v>
      </c>
    </row>
    <row r="149" spans="1:17" x14ac:dyDescent="0.35">
      <c r="A149" s="10">
        <f>D149+F149+E149+'Forecast inputs Tab10.1.5.1'!AA19</f>
        <v>0.47494530940648905</v>
      </c>
      <c r="C149" s="18">
        <v>15</v>
      </c>
      <c r="D149" s="17">
        <f>$G$129*'Forecast inputs Tab10.1.5.1'!T19</f>
        <v>0.16774925619786274</v>
      </c>
      <c r="E149" s="17">
        <f>$G$130*'Forecast inputs Tab10.1.5.1'!U19</f>
        <v>4.4467322168370872E-6</v>
      </c>
      <c r="F149" s="17">
        <f>$F$131*'Forecast inputs Tab10.1.5.1'!Y19</f>
        <v>6.719160647640951E-2</v>
      </c>
      <c r="G149" s="28">
        <f t="shared" si="35"/>
        <v>1.4476120181113035</v>
      </c>
      <c r="H149" s="28">
        <f>G149*'Forecast inputs Tab10.1.5.1'!V19</f>
        <v>5.1606715083862174</v>
      </c>
      <c r="I149" s="28">
        <f t="shared" si="36"/>
        <v>3.8373600839239371E-5</v>
      </c>
      <c r="J149" s="28">
        <f>I149*'Forecast inputs Tab10.1.5.1'!W19</f>
        <v>1.3737518858842661E-4</v>
      </c>
      <c r="K149" s="28">
        <f t="shared" si="37"/>
        <v>5.1608088835748056</v>
      </c>
      <c r="L149" s="28">
        <f t="shared" si="34"/>
        <v>0.57983790364308607</v>
      </c>
      <c r="M149" s="28">
        <f>L149*'Forecast inputs Tab10.1.5.1'!Z19</f>
        <v>2.0919739790377445</v>
      </c>
      <c r="N149" s="19">
        <f t="shared" si="38"/>
        <v>10.8405272532901</v>
      </c>
      <c r="O149" s="19">
        <f>N149*'Forecast inputs Tab10.1.5.1'!R19</f>
        <v>37.610992494744934</v>
      </c>
      <c r="P149" s="19">
        <f>N149*'Forecast inputs Tab10.1.5.1'!S19</f>
        <v>10.834965573006352</v>
      </c>
      <c r="Q149" s="19">
        <f>P149*'Forecast inputs Tab10.1.5.1'!R19</f>
        <v>37.591696356234074</v>
      </c>
    </row>
    <row r="150" spans="1:17" x14ac:dyDescent="0.35">
      <c r="A150" s="10">
        <f>D150+F150+E150+'Forecast inputs Tab10.1.5.1'!AA20</f>
        <v>0.47212753573073774</v>
      </c>
      <c r="C150" s="23" t="s">
        <v>1435</v>
      </c>
      <c r="D150" s="17">
        <f>$G$129*'Forecast inputs Tab10.1.5.1'!T20</f>
        <v>0.16502874990849578</v>
      </c>
      <c r="E150" s="17">
        <f>$G$130*'Forecast inputs Tab10.1.5.1'!U20</f>
        <v>2.5466873495724353E-6</v>
      </c>
      <c r="F150" s="17">
        <f>$F$131*'Forecast inputs Tab10.1.5.1'!Y20</f>
        <v>6.7096239134892363E-2</v>
      </c>
      <c r="G150" s="28">
        <f>N150*(D150/A150)*(1-EXP(-A150))</f>
        <v>18.307666681948461</v>
      </c>
      <c r="H150" s="28">
        <f>G150*'Forecast inputs Tab10.1.5.1'!V20</f>
        <v>75.76481301629542</v>
      </c>
      <c r="I150" s="28">
        <f t="shared" si="36"/>
        <v>2.8251988314132337E-4</v>
      </c>
      <c r="J150" s="28">
        <f>I150*'Forecast inputs Tab10.1.5.1'!W20</f>
        <v>1.3758030843933468E-3</v>
      </c>
      <c r="K150" s="28">
        <f t="shared" si="37"/>
        <v>75.766188819379821</v>
      </c>
      <c r="L150" s="30">
        <f t="shared" si="34"/>
        <v>7.4434035425646634</v>
      </c>
      <c r="M150" s="28">
        <f>L150*'Forecast inputs Tab10.1.5.1'!Z20</f>
        <v>28.843933067792328</v>
      </c>
      <c r="N150" s="19">
        <f>N124*EXP(-A124)+N125*EXP(-A125)</f>
        <v>139.1773153827655</v>
      </c>
      <c r="O150" s="19">
        <f>N150*'Forecast inputs Tab10.1.5.1'!R20</f>
        <v>573.57821600916395</v>
      </c>
      <c r="P150" s="19">
        <f>N150*'Forecast inputs Tab10.1.5.1'!S20</f>
        <v>139.13343936997595</v>
      </c>
      <c r="Q150" s="19">
        <f>P150*'Forecast inputs Tab10.1.5.1'!R20</f>
        <v>573.39739397597396</v>
      </c>
    </row>
    <row r="151" spans="1:17" x14ac:dyDescent="0.35">
      <c r="A151" t="s">
        <v>1445</v>
      </c>
      <c r="C151" s="31" t="s">
        <v>1444</v>
      </c>
      <c r="D151" s="133">
        <f>AVERAGE(D138:D148)</f>
        <v>0.15104362512923239</v>
      </c>
      <c r="E151" s="133">
        <f>AVERAGE(E138:E148)</f>
        <v>8.1799702466962259E-3</v>
      </c>
      <c r="F151" s="133">
        <f>AVERAGE(F138:F149)</f>
        <v>5.8717617642054652E-2</v>
      </c>
      <c r="G151" s="32">
        <f>SUM(G134:G150)</f>
        <v>924.17307561551172</v>
      </c>
      <c r="H151" s="32">
        <f t="shared" ref="H151" si="39">SUM(H134:H150)</f>
        <v>1293.4187948037099</v>
      </c>
      <c r="I151" s="32">
        <f>SUM(I134:I150)</f>
        <v>217.76147130412019</v>
      </c>
      <c r="J151" s="32">
        <f t="shared" ref="J151:Q151" si="40">SUM(J134:J150)</f>
        <v>144.81663951458327</v>
      </c>
      <c r="K151" s="32">
        <f t="shared" si="40"/>
        <v>1438.2354343182933</v>
      </c>
      <c r="L151" s="32">
        <f t="shared" si="40"/>
        <v>441.35512329386842</v>
      </c>
      <c r="M151" s="32">
        <f t="shared" si="40"/>
        <v>521.96363733816668</v>
      </c>
      <c r="N151" s="32">
        <f t="shared" si="40"/>
        <v>37624.810416605971</v>
      </c>
      <c r="O151" s="32">
        <f t="shared" si="40"/>
        <v>11889.970559699132</v>
      </c>
      <c r="P151" s="32">
        <f t="shared" si="40"/>
        <v>5239.5348921825962</v>
      </c>
      <c r="Q151" s="32">
        <f t="shared" si="40"/>
        <v>7136.8625664465908</v>
      </c>
    </row>
    <row r="153" spans="1:17" x14ac:dyDescent="0.35">
      <c r="C153" s="15" t="s">
        <v>1437</v>
      </c>
      <c r="D153" s="15" t="s">
        <v>1694</v>
      </c>
      <c r="G153" s="15">
        <f>G128+1</f>
        <v>2026</v>
      </c>
    </row>
    <row r="154" spans="1:17" x14ac:dyDescent="0.35">
      <c r="D154" s="24" t="s">
        <v>1599</v>
      </c>
      <c r="E154" s="24"/>
      <c r="F154" s="24"/>
      <c r="G154" s="18">
        <f>G129</f>
        <v>1.9918061678476615</v>
      </c>
      <c r="H154" s="24" t="s">
        <v>1598</v>
      </c>
      <c r="I154" s="25">
        <f>AVERAGE(D163:D174)</f>
        <v>0.15243576105161827</v>
      </c>
      <c r="J154" s="15" t="s">
        <v>1516</v>
      </c>
      <c r="K154" s="25">
        <f>I154+I156+I155</f>
        <v>0.21865205531416254</v>
      </c>
    </row>
    <row r="155" spans="1:17" x14ac:dyDescent="0.35">
      <c r="D155" s="24" t="s">
        <v>1600</v>
      </c>
      <c r="E155" s="24"/>
      <c r="F155" s="24"/>
      <c r="G155" s="18">
        <f>G130</f>
        <v>1.9918061678476615</v>
      </c>
      <c r="H155" s="24" t="s">
        <v>1598</v>
      </c>
      <c r="I155" s="25">
        <f>AVERAGE(E163:E174)</f>
        <v>7.4986766204896095E-3</v>
      </c>
      <c r="K155" s="25"/>
    </row>
    <row r="156" spans="1:17" x14ac:dyDescent="0.35">
      <c r="D156" s="24" t="s">
        <v>1438</v>
      </c>
      <c r="E156" s="24"/>
      <c r="F156" s="135">
        <f>F131</f>
        <v>2.8441976972904692</v>
      </c>
      <c r="G156" s="18">
        <f>I156/$I$5</f>
        <v>1.9918061678476617</v>
      </c>
      <c r="H156" s="24" t="s">
        <v>1598</v>
      </c>
      <c r="I156" s="25">
        <f>AVERAGE(F163:F174)</f>
        <v>5.8717617642054652E-2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0.24052063289687642</v>
      </c>
      <c r="C160" s="18">
        <v>1</v>
      </c>
      <c r="D160" s="17">
        <f>$G$154*'Forecast inputs Tab10.1.5.1'!T5</f>
        <v>1.9461075226536736E-5</v>
      </c>
      <c r="E160" s="17">
        <f>$G$155*'Forecast inputs Tab10.1.5.1'!U5</f>
        <v>3.3369662557210598E-5</v>
      </c>
      <c r="F160" s="17">
        <f>$F$156*'Forecast inputs Tab10.1.5.1'!Y5</f>
        <v>4.6780215909269292E-4</v>
      </c>
      <c r="G160" s="28">
        <f t="shared" ref="G160:G174" si="42">N160*(D160/A160)*(1-EXP(-A160))</f>
        <v>0.12495844692767832</v>
      </c>
      <c r="H160" s="28">
        <f>G160*'Forecast inputs Tab10.1.5.1'!V5</f>
        <v>1.4838195902572258E-2</v>
      </c>
      <c r="I160" s="28">
        <f t="shared" ref="I160:I175" si="43">N160*(E160/A160)*(1-EXP(-A160))</f>
        <v>0.21426468779915356</v>
      </c>
      <c r="J160" s="28">
        <f>I160*'Forecast inputs Tab10.1.5.1'!W5</f>
        <v>2.5443393478885808E-2</v>
      </c>
      <c r="K160" s="28">
        <f t="shared" ref="K160:K175" si="44">H160+J160</f>
        <v>4.0281589381458066E-2</v>
      </c>
      <c r="L160" s="28">
        <f t="shared" si="41"/>
        <v>3.0037308108201741</v>
      </c>
      <c r="M160" s="28">
        <f>L160*'Forecast inputs Tab10.1.5.1'!Z5</f>
        <v>0.24045555998701984</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0.24464547762824818</v>
      </c>
      <c r="C161" s="18">
        <v>2</v>
      </c>
      <c r="D161" s="17">
        <f>$G$154*'Forecast inputs Tab10.1.5.1'!T6</f>
        <v>6.4996034963356883E-4</v>
      </c>
      <c r="E161" s="17">
        <f>$G$155*'Forecast inputs Tab10.1.5.1'!U6</f>
        <v>1.1047193113319833E-3</v>
      </c>
      <c r="F161" s="17">
        <f>$F$156*'Forecast inputs Tab10.1.5.1'!Y6</f>
        <v>2.8907979672826455E-3</v>
      </c>
      <c r="G161" s="28">
        <f t="shared" si="42"/>
        <v>3.2746836152781142</v>
      </c>
      <c r="H161" s="28">
        <f>G161*'Forecast inputs Tab10.1.5.1'!V6</f>
        <v>0.77963367804186923</v>
      </c>
      <c r="I161" s="28">
        <f t="shared" si="43"/>
        <v>5.5658875658179499</v>
      </c>
      <c r="J161" s="28">
        <f>I161*'Forecast inputs Tab10.1.5.1'!W6</f>
        <v>1.3260798012440846</v>
      </c>
      <c r="K161" s="28">
        <f t="shared" si="44"/>
        <v>2.1057134792859538</v>
      </c>
      <c r="L161" s="28">
        <f t="shared" si="41"/>
        <v>14.564655742272127</v>
      </c>
      <c r="M161" s="28">
        <f>L161*'Forecast inputs Tab10.1.5.1'!Z6</f>
        <v>2.8069150193064267</v>
      </c>
      <c r="N161" s="19">
        <f t="shared" ref="N161:N174" si="45">N135*EXP(-A135)</f>
        <v>5679.6825928271355</v>
      </c>
      <c r="O161" s="19">
        <f>N161*'Forecast inputs Tab10.1.5.1'!R6</f>
        <v>549.35934723557477</v>
      </c>
      <c r="P161" s="19">
        <f>N161*'Forecast inputs Tab10.1.5.1'!S6</f>
        <v>0</v>
      </c>
      <c r="Q161" s="19">
        <f>P161*'Forecast inputs Tab10.1.5.1'!R6</f>
        <v>0</v>
      </c>
    </row>
    <row r="162" spans="1:17" x14ac:dyDescent="0.35">
      <c r="A162" s="10">
        <f>D162+F162+E162+'Forecast inputs Tab10.1.5.1'!AA7</f>
        <v>0.26363450831820046</v>
      </c>
      <c r="C162" s="18">
        <v>3</v>
      </c>
      <c r="D162" s="17">
        <f>$G$154*'Forecast inputs Tab10.1.5.1'!T7</f>
        <v>5.4652371051497504E-3</v>
      </c>
      <c r="E162" s="17">
        <f>$G$155*'Forecast inputs Tab10.1.5.1'!U7</f>
        <v>8.6174711004296054E-3</v>
      </c>
      <c r="F162" s="17">
        <f>$F$156*'Forecast inputs Tab10.1.5.1'!Y7</f>
        <v>9.5518001126211026E-3</v>
      </c>
      <c r="G162" s="28">
        <f t="shared" si="42"/>
        <v>21.36458007134603</v>
      </c>
      <c r="H162" s="28">
        <f>G162*'Forecast inputs Tab10.1.5.1'!V7</f>
        <v>8.2315709221969176</v>
      </c>
      <c r="I162" s="28">
        <f t="shared" si="43"/>
        <v>33.687221212078406</v>
      </c>
      <c r="J162" s="28">
        <f>I162*'Forecast inputs Tab10.1.5.1'!W7</f>
        <v>13.03062526143195</v>
      </c>
      <c r="K162" s="28">
        <f t="shared" si="44"/>
        <v>21.262196183628866</v>
      </c>
      <c r="L162" s="28">
        <f t="shared" si="41"/>
        <v>37.339678847473159</v>
      </c>
      <c r="M162" s="28">
        <f>L162*'Forecast inputs Tab10.1.5.1'!Z7</f>
        <v>12.85661152236772</v>
      </c>
      <c r="N162" s="19">
        <f t="shared" si="45"/>
        <v>4447.08965451517</v>
      </c>
      <c r="O162" s="19">
        <f>N162*'Forecast inputs Tab10.1.5.1'!R7</f>
        <v>934.46694910327267</v>
      </c>
      <c r="P162" s="19">
        <f>N162*'Forecast inputs Tab10.1.5.1'!S7</f>
        <v>0</v>
      </c>
      <c r="Q162" s="19">
        <f>P162*'Forecast inputs Tab10.1.5.1'!R7</f>
        <v>0</v>
      </c>
    </row>
    <row r="163" spans="1:17" x14ac:dyDescent="0.35">
      <c r="A163" s="10">
        <f>D163+F163+E163+'Forecast inputs Tab10.1.5.1'!AA8</f>
        <v>0.31121669830663562</v>
      </c>
      <c r="C163" s="18">
        <v>4</v>
      </c>
      <c r="D163" s="17">
        <f>$G$154*'Forecast inputs Tab10.1.5.1'!T8</f>
        <v>2.3927597623780224E-2</v>
      </c>
      <c r="E163" s="17">
        <f>$G$155*'Forecast inputs Tab10.1.5.1'!U8</f>
        <v>2.5672615323681584E-2</v>
      </c>
      <c r="F163" s="17">
        <f>$F$156*'Forecast inputs Tab10.1.5.1'!Y8</f>
        <v>2.1616485359173824E-2</v>
      </c>
      <c r="G163" s="28">
        <f t="shared" si="42"/>
        <v>70.250816224416013</v>
      </c>
      <c r="H163" s="28">
        <f>G163*'Forecast inputs Tab10.1.5.1'!V8</f>
        <v>40.212934250963094</v>
      </c>
      <c r="I163" s="28">
        <f t="shared" si="43"/>
        <v>75.374143675488227</v>
      </c>
      <c r="J163" s="28">
        <f>I163*'Forecast inputs Tab10.1.5.1'!W8</f>
        <v>42.374673385195237</v>
      </c>
      <c r="K163" s="28">
        <f t="shared" si="44"/>
        <v>82.587607636158339</v>
      </c>
      <c r="L163" s="28">
        <f t="shared" si="41"/>
        <v>63.465449572583793</v>
      </c>
      <c r="M163" s="28">
        <f>L163*'Forecast inputs Tab10.1.5.1'!Z8</f>
        <v>33.912382186412714</v>
      </c>
      <c r="N163" s="19">
        <f t="shared" si="45"/>
        <v>3416.4956557247365</v>
      </c>
      <c r="O163" s="19">
        <f>N163*'Forecast inputs Tab10.1.5.1'!R8</f>
        <v>1263.6148337393838</v>
      </c>
      <c r="P163" s="19">
        <f>N163*'Forecast inputs Tab10.1.5.1'!S8</f>
        <v>323.25894108521948</v>
      </c>
      <c r="Q163" s="19">
        <f>P163*'Forecast inputs Tab10.1.5.1'!R8</f>
        <v>119.55958217295601</v>
      </c>
    </row>
    <row r="164" spans="1:17" x14ac:dyDescent="0.35">
      <c r="A164" s="10">
        <f>D164+F164+E164+'Forecast inputs Tab10.1.5.1'!AA9</f>
        <v>0.38172552940372284</v>
      </c>
      <c r="C164" s="18">
        <v>5</v>
      </c>
      <c r="D164" s="17">
        <f>$G$154*'Forecast inputs Tab10.1.5.1'!T9</f>
        <v>7.291034128178546E-2</v>
      </c>
      <c r="E164" s="17">
        <f>$G$155*'Forecast inputs Tab10.1.5.1'!U9</f>
        <v>3.2153381890883216E-2</v>
      </c>
      <c r="F164" s="17">
        <f>$F$156*'Forecast inputs Tab10.1.5.1'!Y9</f>
        <v>3.6661806231054202E-2</v>
      </c>
      <c r="G164" s="28">
        <f t="shared" si="42"/>
        <v>151.68871030349678</v>
      </c>
      <c r="H164" s="28">
        <f>G164*'Forecast inputs Tab10.1.5.1'!V9</f>
        <v>119.97334987561982</v>
      </c>
      <c r="I164" s="28">
        <f t="shared" si="43"/>
        <v>66.8945576879687</v>
      </c>
      <c r="J164" s="28">
        <f>I164*'Forecast inputs Tab10.1.5.1'!W9</f>
        <v>50.396059866627688</v>
      </c>
      <c r="K164" s="28">
        <f t="shared" si="44"/>
        <v>170.36940974224751</v>
      </c>
      <c r="L164" s="28">
        <f t="shared" si="41"/>
        <v>76.274256941033059</v>
      </c>
      <c r="M164" s="28">
        <f>L164*'Forecast inputs Tab10.1.5.1'!Z9</f>
        <v>57.566698763876701</v>
      </c>
      <c r="N164" s="19">
        <f t="shared" si="45"/>
        <v>2502.7713687123028</v>
      </c>
      <c r="O164" s="19">
        <f>N164*'Forecast inputs Tab10.1.5.1'!R9</f>
        <v>1430.1636487660087</v>
      </c>
      <c r="P164" s="19">
        <f>N164*'Forecast inputs Tab10.1.5.1'!S9</f>
        <v>750.74556607081126</v>
      </c>
      <c r="Q164" s="19">
        <f>P164*'Forecast inputs Tab10.1.5.1'!R9</f>
        <v>429.00004031097586</v>
      </c>
    </row>
    <row r="165" spans="1:17" x14ac:dyDescent="0.35">
      <c r="A165" s="10">
        <f>D165+F165+E165+'Forecast inputs Tab10.1.5.1'!AA10</f>
        <v>0.44664133898390945</v>
      </c>
      <c r="C165" s="18">
        <v>6</v>
      </c>
      <c r="D165" s="17">
        <f>$G$154*'Forecast inputs Tab10.1.5.1'!T10</f>
        <v>0.13624562634859266</v>
      </c>
      <c r="E165" s="17">
        <f>$G$155*'Forecast inputs Tab10.1.5.1'!U10</f>
        <v>2.0015692209126367E-2</v>
      </c>
      <c r="F165" s="17">
        <f>$F$156*'Forecast inputs Tab10.1.5.1'!Y10</f>
        <v>5.0380020426190428E-2</v>
      </c>
      <c r="G165" s="28">
        <f t="shared" si="42"/>
        <v>187.74976616890979</v>
      </c>
      <c r="H165" s="28">
        <f>G165*'Forecast inputs Tab10.1.5.1'!V10</f>
        <v>188.40919149111488</v>
      </c>
      <c r="I165" s="28">
        <f t="shared" si="43"/>
        <v>27.582107644009241</v>
      </c>
      <c r="J165" s="28">
        <f>I165*'Forecast inputs Tab10.1.5.1'!W10</f>
        <v>26.712742608497802</v>
      </c>
      <c r="K165" s="28">
        <f t="shared" si="44"/>
        <v>215.12193409961267</v>
      </c>
      <c r="L165" s="28">
        <f t="shared" si="41"/>
        <v>69.424885833774553</v>
      </c>
      <c r="M165" s="28">
        <f>L165*'Forecast inputs Tab10.1.5.1'!Z10</f>
        <v>69.22431733860077</v>
      </c>
      <c r="N165" s="19">
        <f t="shared" si="45"/>
        <v>1708.5979740029879</v>
      </c>
      <c r="O165" s="19">
        <f>N165*'Forecast inputs Tab10.1.5.1'!R10</f>
        <v>1381.1297949035493</v>
      </c>
      <c r="P165" s="19">
        <f>N165*'Forecast inputs Tab10.1.5.1'!S10</f>
        <v>990.81396576660666</v>
      </c>
      <c r="Q165" s="19">
        <f>P165*'Forecast inputs Tab10.1.5.1'!R10</f>
        <v>800.91555190174461</v>
      </c>
    </row>
    <row r="166" spans="1:17" x14ac:dyDescent="0.35">
      <c r="A166" s="10">
        <f>D166+F166+E166+'Forecast inputs Tab10.1.5.1'!AA11</f>
        <v>0.48101640144967278</v>
      </c>
      <c r="C166" s="18">
        <v>7</v>
      </c>
      <c r="D166" s="17">
        <f>$G$154*'Forecast inputs Tab10.1.5.1'!T11</f>
        <v>0.17298361775297513</v>
      </c>
      <c r="E166" s="17">
        <f>$G$155*'Forecast inputs Tab10.1.5.1'!U11</f>
        <v>8.1162326625280768E-3</v>
      </c>
      <c r="F166" s="17">
        <f>$F$156*'Forecast inputs Tab10.1.5.1'!Y11</f>
        <v>5.9916551034169582E-2</v>
      </c>
      <c r="G166" s="28">
        <f t="shared" si="42"/>
        <v>150.14510985114984</v>
      </c>
      <c r="H166" s="28">
        <f>G166*'Forecast inputs Tab10.1.5.1'!V11</f>
        <v>186.1516231884867</v>
      </c>
      <c r="I166" s="28">
        <f t="shared" si="43"/>
        <v>7.0446708221409571</v>
      </c>
      <c r="J166" s="28">
        <f>I166*'Forecast inputs Tab10.1.5.1'!W11</f>
        <v>8.60826134767456</v>
      </c>
      <c r="K166" s="28">
        <f t="shared" si="44"/>
        <v>194.75988453616125</v>
      </c>
      <c r="L166" s="28">
        <f t="shared" si="41"/>
        <v>52.005948619794623</v>
      </c>
      <c r="M166" s="28">
        <f>L166*'Forecast inputs Tab10.1.5.1'!Z11</f>
        <v>65.315831050058662</v>
      </c>
      <c r="N166" s="19">
        <f t="shared" si="45"/>
        <v>1093.399174828045</v>
      </c>
      <c r="O166" s="19">
        <f>N166*'Forecast inputs Tab10.1.5.1'!R11</f>
        <v>1173.5453343429406</v>
      </c>
      <c r="P166" s="19">
        <f>N166*'Forecast inputs Tab10.1.5.1'!S11</f>
        <v>871.88422395491125</v>
      </c>
      <c r="Q166" s="19">
        <f>P166*'Forecast inputs Tab10.1.5.1'!R11</f>
        <v>935.79333757080622</v>
      </c>
    </row>
    <row r="167" spans="1:17" x14ac:dyDescent="0.35">
      <c r="A167" s="10">
        <f>D167+F167+E167+'Forecast inputs Tab10.1.5.1'!AA12</f>
        <v>0.49195271264570933</v>
      </c>
      <c r="C167" s="18">
        <v>8</v>
      </c>
      <c r="D167" s="17">
        <f>$G$154*'Forecast inputs Tab10.1.5.1'!T12</f>
        <v>0.18436203139176985</v>
      </c>
      <c r="E167" s="17">
        <f>$G$155*'Forecast inputs Tab10.1.5.1'!U12</f>
        <v>2.705161551341134E-3</v>
      </c>
      <c r="F167" s="17">
        <f>$F$156*'Forecast inputs Tab10.1.5.1'!Y12</f>
        <v>6.4885519702598343E-2</v>
      </c>
      <c r="G167" s="28">
        <f t="shared" si="42"/>
        <v>98.654162046747246</v>
      </c>
      <c r="H167" s="28">
        <f>G167*'Forecast inputs Tab10.1.5.1'!V12</f>
        <v>149.13375816286077</v>
      </c>
      <c r="I167" s="28">
        <f t="shared" si="43"/>
        <v>1.4475618652819424</v>
      </c>
      <c r="J167" s="28">
        <f>I167*'Forecast inputs Tab10.1.5.1'!W12</f>
        <v>2.180563015706809</v>
      </c>
      <c r="K167" s="28">
        <f t="shared" si="44"/>
        <v>151.31432117856758</v>
      </c>
      <c r="L167" s="28">
        <f t="shared" si="41"/>
        <v>34.720959228448308</v>
      </c>
      <c r="M167" s="28">
        <f>L167*'Forecast inputs Tab10.1.5.1'!Z12</f>
        <v>53.163691141823193</v>
      </c>
      <c r="N167" s="19">
        <f t="shared" si="45"/>
        <v>677.48463198665195</v>
      </c>
      <c r="O167" s="19">
        <f>N167*'Forecast inputs Tab10.1.5.1'!R12</f>
        <v>920.71516456249969</v>
      </c>
      <c r="P167" s="19">
        <f>N167*'Forecast inputs Tab10.1.5.1'!S12</f>
        <v>618.97953536559157</v>
      </c>
      <c r="Q167" s="19">
        <f>P167*'Forecast inputs Tab10.1.5.1'!R12</f>
        <v>841.20556815254622</v>
      </c>
    </row>
    <row r="168" spans="1:17" x14ac:dyDescent="0.35">
      <c r="A168" s="10">
        <f>D168+F168+E168+'Forecast inputs Tab10.1.5.1'!AA13</f>
        <v>0.49317831723726835</v>
      </c>
      <c r="C168" s="18">
        <v>9</v>
      </c>
      <c r="D168" s="17">
        <f>$G$154*'Forecast inputs Tab10.1.5.1'!T13</f>
        <v>0.18547676623768436</v>
      </c>
      <c r="E168" s="17">
        <f>$G$155*'Forecast inputs Tab10.1.5.1'!U13</f>
        <v>8.6214123541378425E-4</v>
      </c>
      <c r="F168" s="17">
        <f>$F$156*'Forecast inputs Tab10.1.5.1'!Y13</f>
        <v>6.6839409764170216E-2</v>
      </c>
      <c r="G168" s="28">
        <f t="shared" si="42"/>
        <v>29.852535657520175</v>
      </c>
      <c r="H168" s="28">
        <f>G168*'Forecast inputs Tab10.1.5.1'!V13</f>
        <v>53.908726738798521</v>
      </c>
      <c r="I168" s="28">
        <f t="shared" si="43"/>
        <v>0.13876186486358602</v>
      </c>
      <c r="J168" s="28">
        <f>I168*'Forecast inputs Tab10.1.5.1'!W13</f>
        <v>0.25071879287871879</v>
      </c>
      <c r="K168" s="28">
        <f t="shared" si="44"/>
        <v>54.159445531677243</v>
      </c>
      <c r="L168" s="28">
        <f t="shared" si="41"/>
        <v>10.757821067224818</v>
      </c>
      <c r="M168" s="28">
        <f>L168*'Forecast inputs Tab10.1.5.1'!Z13</f>
        <v>19.60989413239076</v>
      </c>
      <c r="N168" s="19">
        <f t="shared" si="45"/>
        <v>203.88797257436622</v>
      </c>
      <c r="O168" s="19">
        <f>N168*'Forecast inputs Tab10.1.5.1'!R13</f>
        <v>338.1950967482785</v>
      </c>
      <c r="P168" s="19">
        <f>N168*'Forecast inputs Tab10.1.5.1'!S13</f>
        <v>196.63826187857117</v>
      </c>
      <c r="Q168" s="19">
        <f>P168*'Forecast inputs Tab10.1.5.1'!R13</f>
        <v>326.16978412584234</v>
      </c>
    </row>
    <row r="169" spans="1:17" x14ac:dyDescent="0.35">
      <c r="A169" s="10">
        <f>D169+F169+E169+'Forecast inputs Tab10.1.5.1'!AA14</f>
        <v>0.49115126858361546</v>
      </c>
      <c r="C169" s="18">
        <v>10</v>
      </c>
      <c r="D169" s="17">
        <f>$G$154*'Forecast inputs Tab10.1.5.1'!T14</f>
        <v>0.183439388721714</v>
      </c>
      <c r="E169" s="17">
        <f>$G$155*'Forecast inputs Tab10.1.5.1'!U14</f>
        <v>2.8557665681058119E-4</v>
      </c>
      <c r="F169" s="17">
        <f>$F$156*'Forecast inputs Tab10.1.5.1'!Y14</f>
        <v>6.7426303205090896E-2</v>
      </c>
      <c r="G169" s="28">
        <f t="shared" si="42"/>
        <v>75.247891482702059</v>
      </c>
      <c r="H169" s="28">
        <f>G169*'Forecast inputs Tab10.1.5.1'!V14</f>
        <v>158.68647674281186</v>
      </c>
      <c r="I169" s="28">
        <f t="shared" si="43"/>
        <v>0.11714518583724308</v>
      </c>
      <c r="J169" s="28">
        <f>I169*'Forecast inputs Tab10.1.5.1'!W14</f>
        <v>0.24758263342346776</v>
      </c>
      <c r="K169" s="28">
        <f t="shared" si="44"/>
        <v>158.93405937623533</v>
      </c>
      <c r="L169" s="28">
        <f t="shared" si="41"/>
        <v>27.658657074754331</v>
      </c>
      <c r="M169" s="28">
        <f>L169*'Forecast inputs Tab10.1.5.1'!Z14</f>
        <v>58.800645421503219</v>
      </c>
      <c r="N169" s="19">
        <f t="shared" si="45"/>
        <v>519.15546551913894</v>
      </c>
      <c r="O169" s="19">
        <f>N169*'Forecast inputs Tab10.1.5.1'!R14</f>
        <v>1020.8465411782141</v>
      </c>
      <c r="P169" s="19">
        <f>N169*'Forecast inputs Tab10.1.5.1'!S14</f>
        <v>511.37483960687007</v>
      </c>
      <c r="Q169" s="19">
        <f>P169*'Forecast inputs Tab10.1.5.1'!R14</f>
        <v>1005.547029609365</v>
      </c>
    </row>
    <row r="170" spans="1:17" x14ac:dyDescent="0.35">
      <c r="A170" s="10">
        <f>D170+F170+E170+'Forecast inputs Tab10.1.5.1'!AA15</f>
        <v>0.48806353575428996</v>
      </c>
      <c r="C170" s="18">
        <v>11</v>
      </c>
      <c r="D170" s="17">
        <f>$G$154*'Forecast inputs Tab10.1.5.1'!T15</f>
        <v>0.18043214505318572</v>
      </c>
      <c r="E170" s="17">
        <f>$G$155*'Forecast inputs Tab10.1.5.1'!U15</f>
        <v>1.0241075818079952E-4</v>
      </c>
      <c r="F170" s="17">
        <f>$F$156*'Forecast inputs Tab10.1.5.1'!Y15</f>
        <v>6.7528979942923437E-2</v>
      </c>
      <c r="G170" s="28">
        <f t="shared" si="42"/>
        <v>12.511784019483958</v>
      </c>
      <c r="H170" s="28">
        <f>G170*'Forecast inputs Tab10.1.5.1'!V15</f>
        <v>30.190249361132249</v>
      </c>
      <c r="I170" s="28">
        <f t="shared" si="43"/>
        <v>7.1015133542421966E-3</v>
      </c>
      <c r="J170" s="28">
        <f>I170*'Forecast inputs Tab10.1.5.1'!W15</f>
        <v>1.7188051267807536E-2</v>
      </c>
      <c r="K170" s="28">
        <f t="shared" si="44"/>
        <v>30.207437412400058</v>
      </c>
      <c r="L170" s="28">
        <f t="shared" si="41"/>
        <v>4.6826911682110186</v>
      </c>
      <c r="M170" s="28">
        <f>L170*'Forecast inputs Tab10.1.5.1'!Z15</f>
        <v>11.393877323579371</v>
      </c>
      <c r="N170" s="19">
        <f t="shared" si="45"/>
        <v>87.636499013109116</v>
      </c>
      <c r="O170" s="19">
        <f>N170*'Forecast inputs Tab10.1.5.1'!R15</f>
        <v>199.52114093815538</v>
      </c>
      <c r="P170" s="19">
        <f>N170*'Forecast inputs Tab10.1.5.1'!S15</f>
        <v>87.051791204839589</v>
      </c>
      <c r="Q170" s="19">
        <f>P170*'Forecast inputs Tab10.1.5.1'!R15</f>
        <v>198.18994251814624</v>
      </c>
    </row>
    <row r="171" spans="1:17" x14ac:dyDescent="0.35">
      <c r="A171" s="10">
        <f>D171+F171+E171+'Forecast inputs Tab10.1.5.1'!AA16</f>
        <v>0.4846666488647422</v>
      </c>
      <c r="C171" s="18">
        <v>12</v>
      </c>
      <c r="D171" s="17">
        <f>$G$154*'Forecast inputs Tab10.1.5.1'!T16</f>
        <v>0.17714443538753491</v>
      </c>
      <c r="E171" s="17">
        <f>$G$155*'Forecast inputs Tab10.1.5.1'!U16</f>
        <v>4.0401775726571528E-5</v>
      </c>
      <c r="F171" s="17">
        <f>$F$156*'Forecast inputs Tab10.1.5.1'!Y16</f>
        <v>6.7481811701480765E-2</v>
      </c>
      <c r="G171" s="28">
        <f t="shared" si="42"/>
        <v>44.535446226992967</v>
      </c>
      <c r="H171" s="28">
        <f>G171*'Forecast inputs Tab10.1.5.1'!V16</f>
        <v>120.8447713527608</v>
      </c>
      <c r="I171" s="28">
        <f t="shared" si="43"/>
        <v>1.015731093336036E-2</v>
      </c>
      <c r="J171" s="28">
        <f>I171*'Forecast inputs Tab10.1.5.1'!W16</f>
        <v>2.7660607363566715E-2</v>
      </c>
      <c r="K171" s="28">
        <f t="shared" si="44"/>
        <v>120.87243196012437</v>
      </c>
      <c r="L171" s="28">
        <f t="shared" si="41"/>
        <v>16.965436084721841</v>
      </c>
      <c r="M171" s="28">
        <f>L171*'Forecast inputs Tab10.1.5.1'!Z16</f>
        <v>46.461203952897534</v>
      </c>
      <c r="N171" s="19">
        <f t="shared" si="45"/>
        <v>317.23414082625033</v>
      </c>
      <c r="O171" s="19">
        <f>N171*'Forecast inputs Tab10.1.5.1'!R16</f>
        <v>820.16128598514626</v>
      </c>
      <c r="P171" s="19">
        <f>N171*'Forecast inputs Tab10.1.5.1'!S16</f>
        <v>316.22796373039284</v>
      </c>
      <c r="Q171" s="19">
        <f>P171*'Forecast inputs Tab10.1.5.1'!R16</f>
        <v>817.55996603037113</v>
      </c>
    </row>
    <row r="172" spans="1:17" x14ac:dyDescent="0.35">
      <c r="A172" s="10">
        <f>D172+F172+E172+'Forecast inputs Tab10.1.5.1'!AA17</f>
        <v>0.48126552776497611</v>
      </c>
      <c r="C172" s="18">
        <v>13</v>
      </c>
      <c r="D172" s="17">
        <f>$G$154*'Forecast inputs Tab10.1.5.1'!T17</f>
        <v>0.17385623437469888</v>
      </c>
      <c r="E172" s="17">
        <f>$G$155*'Forecast inputs Tab10.1.5.1'!U17</f>
        <v>1.7578156597915384E-5</v>
      </c>
      <c r="F172" s="17">
        <f>$F$156*'Forecast inputs Tab10.1.5.1'!Y17</f>
        <v>6.7391715233679345E-2</v>
      </c>
      <c r="G172" s="28">
        <f t="shared" si="42"/>
        <v>21.490147809374566</v>
      </c>
      <c r="H172" s="28">
        <f>G172*'Forecast inputs Tab10.1.5.1'!V17</f>
        <v>64.623528695642733</v>
      </c>
      <c r="I172" s="28">
        <f t="shared" si="43"/>
        <v>2.1728135598024262E-3</v>
      </c>
      <c r="J172" s="28">
        <f>I172*'Forecast inputs Tab10.1.5.1'!W17</f>
        <v>6.5593517906881484E-3</v>
      </c>
      <c r="K172" s="28">
        <f t="shared" si="44"/>
        <v>64.630088047433418</v>
      </c>
      <c r="L172" s="28">
        <f t="shared" si="41"/>
        <v>8.3302041293367175</v>
      </c>
      <c r="M172" s="28">
        <f>L172*'Forecast inputs Tab10.1.5.1'!Z17</f>
        <v>25.306493728594603</v>
      </c>
      <c r="N172" s="19">
        <f t="shared" si="45"/>
        <v>155.72969565778388</v>
      </c>
      <c r="O172" s="19">
        <f>N172*'Forecast inputs Tab10.1.5.1'!R17</f>
        <v>449.8703875192495</v>
      </c>
      <c r="P172" s="19">
        <f>N172*'Forecast inputs Tab10.1.5.1'!S17</f>
        <v>155.4779439974964</v>
      </c>
      <c r="Q172" s="19">
        <f>P172*'Forecast inputs Tab10.1.5.1'!R17</f>
        <v>449.14312984052765</v>
      </c>
    </row>
    <row r="173" spans="1:17" x14ac:dyDescent="0.35">
      <c r="A173" s="10">
        <f>D173+F173+E173+'Forecast inputs Tab10.1.5.1'!AA18</f>
        <v>0.47800137536891874</v>
      </c>
      <c r="C173" s="18">
        <v>14</v>
      </c>
      <c r="D173" s="17">
        <f>$G$154*'Forecast inputs Tab10.1.5.1'!T18</f>
        <v>0.17070169224783513</v>
      </c>
      <c r="E173" s="17">
        <f>$G$155*'Forecast inputs Tab10.1.5.1'!U18</f>
        <v>8.4804933684326255E-6</v>
      </c>
      <c r="F173" s="17">
        <f>$F$156*'Forecast inputs Tab10.1.5.1'!Y18</f>
        <v>6.729120262771518E-2</v>
      </c>
      <c r="G173" s="28">
        <f t="shared" si="42"/>
        <v>4.028415383415366</v>
      </c>
      <c r="H173" s="28">
        <f>G173*'Forecast inputs Tab10.1.5.1'!V18</f>
        <v>13.25977301967014</v>
      </c>
      <c r="I173" s="28">
        <f t="shared" si="43"/>
        <v>2.0013246204229849E-4</v>
      </c>
      <c r="J173" s="28">
        <f>I173*'Forecast inputs Tab10.1.5.1'!W18</f>
        <v>6.6137344866157007E-4</v>
      </c>
      <c r="K173" s="28">
        <f t="shared" si="44"/>
        <v>13.260434393118802</v>
      </c>
      <c r="L173" s="28">
        <f t="shared" si="41"/>
        <v>1.5880153984674168</v>
      </c>
      <c r="M173" s="28">
        <f>L173*'Forecast inputs Tab10.1.5.1'!Z18</f>
        <v>5.2854710514890266</v>
      </c>
      <c r="N173" s="19">
        <f t="shared" si="45"/>
        <v>29.68700348299906</v>
      </c>
      <c r="O173" s="19">
        <f>N173*'Forecast inputs Tab10.1.5.1'!R18</f>
        <v>94.529653360600449</v>
      </c>
      <c r="P173" s="19">
        <f>N173*'Forecast inputs Tab10.1.5.1'!S18</f>
        <v>29.660805311462877</v>
      </c>
      <c r="Q173" s="19">
        <f>P173*'Forecast inputs Tab10.1.5.1'!R18</f>
        <v>94.446232880813213</v>
      </c>
    </row>
    <row r="174" spans="1:17" x14ac:dyDescent="0.35">
      <c r="A174" s="10">
        <f>D174+F174+E174+'Forecast inputs Tab10.1.5.1'!AA19</f>
        <v>0.47494530940648905</v>
      </c>
      <c r="C174" s="18">
        <v>15</v>
      </c>
      <c r="D174" s="17">
        <f>$G$154*'Forecast inputs Tab10.1.5.1'!T19</f>
        <v>0.16774925619786274</v>
      </c>
      <c r="E174" s="17">
        <f>$G$155*'Forecast inputs Tab10.1.5.1'!U19</f>
        <v>4.4467322168370872E-6</v>
      </c>
      <c r="F174" s="17">
        <f>$F$156*'Forecast inputs Tab10.1.5.1'!Y19</f>
        <v>6.719160647640951E-2</v>
      </c>
      <c r="G174" s="28">
        <f t="shared" si="42"/>
        <v>5.9283971524253074</v>
      </c>
      <c r="H174" s="28">
        <f>G174*'Forecast inputs Tab10.1.5.1'!V19</f>
        <v>21.13446827751255</v>
      </c>
      <c r="I174" s="28">
        <f t="shared" si="43"/>
        <v>1.5715118629676961E-4</v>
      </c>
      <c r="J174" s="28">
        <f>I174*'Forecast inputs Tab10.1.5.1'!W19</f>
        <v>5.6259181787125746E-4</v>
      </c>
      <c r="K174" s="28">
        <f t="shared" si="44"/>
        <v>21.135030869330421</v>
      </c>
      <c r="L174" s="28">
        <f t="shared" si="41"/>
        <v>2.3746068240790392</v>
      </c>
      <c r="M174" s="28">
        <f>L174*'Forecast inputs Tab10.1.5.1'!Z19</f>
        <v>8.5672489763218032</v>
      </c>
      <c r="N174" s="19">
        <f t="shared" si="45"/>
        <v>44.395148765788036</v>
      </c>
      <c r="O174" s="19">
        <f>N174*'Forecast inputs Tab10.1.5.1'!R19</f>
        <v>154.02808073992628</v>
      </c>
      <c r="P174" s="19">
        <f>N174*'Forecast inputs Tab10.1.5.1'!S19</f>
        <v>44.372372048584559</v>
      </c>
      <c r="Q174" s="19">
        <f>P174*'Forecast inputs Tab10.1.5.1'!R19</f>
        <v>153.94905737512315</v>
      </c>
    </row>
    <row r="175" spans="1:17" x14ac:dyDescent="0.35">
      <c r="A175" s="10">
        <f>D175+F175+E175+'Forecast inputs Tab10.1.5.1'!AA20</f>
        <v>0.47212753573073774</v>
      </c>
      <c r="C175" s="23" t="s">
        <v>1435</v>
      </c>
      <c r="D175" s="17">
        <f>$G$154*'Forecast inputs Tab10.1.5.1'!T20</f>
        <v>0.16502874990849578</v>
      </c>
      <c r="E175" s="17">
        <f>$G$155*'Forecast inputs Tab10.1.5.1'!U20</f>
        <v>2.5466873495724353E-6</v>
      </c>
      <c r="F175" s="17">
        <f>$F$156*'Forecast inputs Tab10.1.5.1'!Y20</f>
        <v>6.7096239134892363E-2</v>
      </c>
      <c r="G175" s="28">
        <f>N175*(D175/A175)*(1-EXP(-A175))</f>
        <v>12.304862351591611</v>
      </c>
      <c r="H175" s="28">
        <f>G175*'Forecast inputs Tab10.1.5.1'!V20</f>
        <v>50.922687825577711</v>
      </c>
      <c r="I175" s="28">
        <f t="shared" si="43"/>
        <v>1.8988592779381681E-4</v>
      </c>
      <c r="J175" s="28">
        <f>I175*'Forecast inputs Tab10.1.5.1'!W20</f>
        <v>9.2469826278012443E-4</v>
      </c>
      <c r="K175" s="28">
        <f t="shared" si="44"/>
        <v>50.92361252384049</v>
      </c>
      <c r="L175" s="30">
        <f t="shared" si="41"/>
        <v>5.0028251884723378</v>
      </c>
      <c r="M175" s="28">
        <f>L175*'Forecast inputs Tab10.1.5.1'!Z20</f>
        <v>19.386447887849158</v>
      </c>
      <c r="N175" s="19">
        <f>N149*EXP(-A149)+N150*EXP(-A150)</f>
        <v>93.54319903243497</v>
      </c>
      <c r="O175" s="19">
        <f>N175*'Forecast inputs Tab10.1.5.1'!R20</f>
        <v>385.51067803868762</v>
      </c>
      <c r="P175" s="19">
        <f>N175*'Forecast inputs Tab10.1.5.1'!S20</f>
        <v>93.513709294212646</v>
      </c>
      <c r="Q175" s="19">
        <f>P175*'Forecast inputs Tab10.1.5.1'!R20</f>
        <v>385.38914478886443</v>
      </c>
    </row>
    <row r="176" spans="1:17" x14ac:dyDescent="0.35">
      <c r="A176" t="s">
        <v>1445</v>
      </c>
      <c r="C176" s="31" t="s">
        <v>1444</v>
      </c>
      <c r="D176" s="133">
        <f>AVERAGE(D163:D173)</f>
        <v>0.15104362512923239</v>
      </c>
      <c r="E176" s="133">
        <f>AVERAGE(E163:E173)</f>
        <v>8.1799702466962259E-3</v>
      </c>
      <c r="F176" s="133">
        <f>AVERAGE(F163:F174)</f>
        <v>5.8717617642054652E-2</v>
      </c>
      <c r="G176" s="32">
        <f>SUM(G159:G175)</f>
        <v>889.15226681177739</v>
      </c>
      <c r="H176" s="32">
        <f t="shared" ref="H176" si="46">SUM(H159:H175)</f>
        <v>1206.4775817790933</v>
      </c>
      <c r="I176" s="32">
        <f>SUM(I159:I175)</f>
        <v>218.08630101870898</v>
      </c>
      <c r="J176" s="32">
        <f t="shared" ref="J176:Q176" si="47">SUM(J159:J175)</f>
        <v>145.20630678011057</v>
      </c>
      <c r="K176" s="32">
        <f t="shared" si="47"/>
        <v>1351.6838885592042</v>
      </c>
      <c r="L176" s="32">
        <f t="shared" si="47"/>
        <v>428.15982253146728</v>
      </c>
      <c r="M176" s="32">
        <f t="shared" si="47"/>
        <v>489.8981850570587</v>
      </c>
      <c r="N176" s="32">
        <f t="shared" si="47"/>
        <v>37384.411622700354</v>
      </c>
      <c r="O176" s="32">
        <f t="shared" si="47"/>
        <v>11316.997659624943</v>
      </c>
      <c r="P176" s="32">
        <f t="shared" si="47"/>
        <v>4989.99991931557</v>
      </c>
      <c r="Q176" s="32">
        <f t="shared" si="47"/>
        <v>6556.8683672780826</v>
      </c>
    </row>
    <row r="178" spans="1:17" x14ac:dyDescent="0.35">
      <c r="C178" s="15" t="s">
        <v>1437</v>
      </c>
      <c r="D178" s="15" t="s">
        <v>1695</v>
      </c>
      <c r="G178" s="15">
        <f>G153+1</f>
        <v>2027</v>
      </c>
    </row>
    <row r="179" spans="1:17" x14ac:dyDescent="0.35">
      <c r="D179" s="24" t="s">
        <v>1599</v>
      </c>
      <c r="E179" s="24"/>
      <c r="F179" s="24"/>
      <c r="G179" s="18">
        <f>G154</f>
        <v>1.9918061678476615</v>
      </c>
      <c r="H179" s="24" t="s">
        <v>1598</v>
      </c>
      <c r="I179" s="25">
        <f>AVERAGE(D188:D199)</f>
        <v>0.15243576105161827</v>
      </c>
      <c r="J179" s="15" t="s">
        <v>1516</v>
      </c>
      <c r="K179" s="25">
        <f>I179+I181+I180</f>
        <v>0.21865205531416254</v>
      </c>
    </row>
    <row r="180" spans="1:17" x14ac:dyDescent="0.35">
      <c r="D180" s="24" t="s">
        <v>1600</v>
      </c>
      <c r="E180" s="24"/>
      <c r="F180" s="24"/>
      <c r="G180" s="18">
        <f>G155</f>
        <v>1.9918061678476615</v>
      </c>
      <c r="H180" s="24" t="s">
        <v>1598</v>
      </c>
      <c r="I180" s="25">
        <f>AVERAGE(E188:E199)</f>
        <v>7.4986766204896095E-3</v>
      </c>
      <c r="K180" s="25"/>
    </row>
    <row r="181" spans="1:17" x14ac:dyDescent="0.35">
      <c r="D181" s="24" t="s">
        <v>1438</v>
      </c>
      <c r="E181" s="24"/>
      <c r="F181" s="18">
        <f>F156</f>
        <v>2.8441976972904692</v>
      </c>
      <c r="G181" s="18">
        <f>I181/$I$5</f>
        <v>1.9918061678476617</v>
      </c>
      <c r="H181" s="24" t="s">
        <v>1598</v>
      </c>
      <c r="I181" s="25">
        <f>AVERAGE(F188:F199)</f>
        <v>5.8717617642054652E-2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0.24052063289687642</v>
      </c>
      <c r="C185" s="18">
        <v>1</v>
      </c>
      <c r="D185" s="17">
        <f>$G$179*'Forecast inputs Tab10.1.5.1'!T5</f>
        <v>1.9461075226536736E-5</v>
      </c>
      <c r="E185" s="17">
        <f>$G$180*'Forecast inputs Tab10.1.5.1'!U5</f>
        <v>3.3369662557210598E-5</v>
      </c>
      <c r="F185" s="17">
        <f>$F$181*'Forecast inputs Tab10.1.5.1'!Y5</f>
        <v>4.6780215909269292E-4</v>
      </c>
      <c r="G185" s="28">
        <f t="shared" ref="G185:G199" si="49">N185*(D185/A185)*(1-EXP(-A185))</f>
        <v>0.12495844692767832</v>
      </c>
      <c r="H185" s="28">
        <f>G185*'Forecast inputs Tab10.1.5.1'!V5</f>
        <v>1.4838195902572258E-2</v>
      </c>
      <c r="I185" s="28">
        <f t="shared" ref="I185:I200" si="50">N185*(E185/A185)*(1-EXP(-A185))</f>
        <v>0.21426468779915356</v>
      </c>
      <c r="J185" s="28">
        <f>I185*'Forecast inputs Tab10.1.5.1'!W5</f>
        <v>2.5443393478885808E-2</v>
      </c>
      <c r="K185" s="28">
        <f t="shared" ref="K185:K200" si="51">H185+J185</f>
        <v>4.0281589381458066E-2</v>
      </c>
      <c r="L185" s="28">
        <f t="shared" si="48"/>
        <v>3.0037308108201741</v>
      </c>
      <c r="M185" s="28">
        <f>L185*'Forecast inputs Tab10.1.5.1'!Z5</f>
        <v>0.24045555998701984</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0.24464547762824818</v>
      </c>
      <c r="C186" s="18">
        <v>2</v>
      </c>
      <c r="D186" s="17">
        <f>$G$179*'Forecast inputs Tab10.1.5.1'!T6</f>
        <v>6.4996034963356883E-4</v>
      </c>
      <c r="E186" s="17">
        <f>$G$180*'Forecast inputs Tab10.1.5.1'!U6</f>
        <v>1.1047193113319833E-3</v>
      </c>
      <c r="F186" s="17">
        <f>$F$181*'Forecast inputs Tab10.1.5.1'!Y6</f>
        <v>2.8907979672826455E-3</v>
      </c>
      <c r="G186" s="28">
        <f t="shared" si="49"/>
        <v>3.2746836152781142</v>
      </c>
      <c r="H186" s="28">
        <f>G186*'Forecast inputs Tab10.1.5.1'!V6</f>
        <v>0.77963367804186923</v>
      </c>
      <c r="I186" s="28">
        <f t="shared" si="50"/>
        <v>5.5658875658179499</v>
      </c>
      <c r="J186" s="28">
        <f>I186*'Forecast inputs Tab10.1.5.1'!W6</f>
        <v>1.3260798012440846</v>
      </c>
      <c r="K186" s="28">
        <f t="shared" si="51"/>
        <v>2.1057134792859538</v>
      </c>
      <c r="L186" s="28">
        <f t="shared" si="48"/>
        <v>14.564655742272127</v>
      </c>
      <c r="M186" s="28">
        <f>L186*'Forecast inputs Tab10.1.5.1'!Z6</f>
        <v>2.8069150193064267</v>
      </c>
      <c r="N186" s="19">
        <f t="shared" ref="N186:N199" si="52">N160*EXP(-A160)</f>
        <v>5679.6825928271355</v>
      </c>
      <c r="O186" s="19">
        <f>N186*'Forecast inputs Tab10.1.5.1'!R6</f>
        <v>549.35934723557477</v>
      </c>
      <c r="P186" s="19">
        <f>N186*'Forecast inputs Tab10.1.5.1'!S6</f>
        <v>0</v>
      </c>
      <c r="Q186" s="19">
        <f>P186*'Forecast inputs Tab10.1.5.1'!R6</f>
        <v>0</v>
      </c>
    </row>
    <row r="187" spans="1:17" x14ac:dyDescent="0.35">
      <c r="A187" s="10">
        <f>D187+F187+E187+'Forecast inputs Tab10.1.5.1'!AA7</f>
        <v>0.26363450831820046</v>
      </c>
      <c r="C187" s="18">
        <v>3</v>
      </c>
      <c r="D187" s="17">
        <f>$G$179*'Forecast inputs Tab10.1.5.1'!T7</f>
        <v>5.4652371051497504E-3</v>
      </c>
      <c r="E187" s="17">
        <f>$G$180*'Forecast inputs Tab10.1.5.1'!U7</f>
        <v>8.6174711004296054E-3</v>
      </c>
      <c r="F187" s="17">
        <f>$F$181*'Forecast inputs Tab10.1.5.1'!Y7</f>
        <v>9.5518001126211026E-3</v>
      </c>
      <c r="G187" s="28">
        <f t="shared" si="49"/>
        <v>21.36458007134603</v>
      </c>
      <c r="H187" s="28">
        <f>G187*'Forecast inputs Tab10.1.5.1'!V7</f>
        <v>8.2315709221969176</v>
      </c>
      <c r="I187" s="28">
        <f t="shared" si="50"/>
        <v>33.687221212078406</v>
      </c>
      <c r="J187" s="28">
        <f>I187*'Forecast inputs Tab10.1.5.1'!W7</f>
        <v>13.03062526143195</v>
      </c>
      <c r="K187" s="28">
        <f t="shared" si="51"/>
        <v>21.262196183628866</v>
      </c>
      <c r="L187" s="28">
        <f t="shared" si="48"/>
        <v>37.339678847473159</v>
      </c>
      <c r="M187" s="28">
        <f>L187*'Forecast inputs Tab10.1.5.1'!Z7</f>
        <v>12.85661152236772</v>
      </c>
      <c r="N187" s="19">
        <f t="shared" si="52"/>
        <v>4447.08965451517</v>
      </c>
      <c r="O187" s="19">
        <f>N187*'Forecast inputs Tab10.1.5.1'!R7</f>
        <v>934.46694910327267</v>
      </c>
      <c r="P187" s="19">
        <f>N187*'Forecast inputs Tab10.1.5.1'!S7</f>
        <v>0</v>
      </c>
      <c r="Q187" s="19">
        <f>P187*'Forecast inputs Tab10.1.5.1'!R7</f>
        <v>0</v>
      </c>
    </row>
    <row r="188" spans="1:17" x14ac:dyDescent="0.35">
      <c r="A188" s="10">
        <f>D188+F188+E188+'Forecast inputs Tab10.1.5.1'!AA8</f>
        <v>0.31121669830663562</v>
      </c>
      <c r="C188" s="18">
        <v>4</v>
      </c>
      <c r="D188" s="17">
        <f>$G$179*'Forecast inputs Tab10.1.5.1'!T8</f>
        <v>2.3927597623780224E-2</v>
      </c>
      <c r="E188" s="17">
        <f>$G$180*'Forecast inputs Tab10.1.5.1'!U8</f>
        <v>2.5672615323681584E-2</v>
      </c>
      <c r="F188" s="17">
        <f>$F$181*'Forecast inputs Tab10.1.5.1'!Y8</f>
        <v>2.1616485359173824E-2</v>
      </c>
      <c r="G188" s="28">
        <f t="shared" si="49"/>
        <v>70.250816224416013</v>
      </c>
      <c r="H188" s="28">
        <f>G188*'Forecast inputs Tab10.1.5.1'!V8</f>
        <v>40.212934250963094</v>
      </c>
      <c r="I188" s="28">
        <f t="shared" si="50"/>
        <v>75.374143675488227</v>
      </c>
      <c r="J188" s="28">
        <f>I188*'Forecast inputs Tab10.1.5.1'!W8</f>
        <v>42.374673385195237</v>
      </c>
      <c r="K188" s="28">
        <f t="shared" si="51"/>
        <v>82.587607636158339</v>
      </c>
      <c r="L188" s="28">
        <f t="shared" si="48"/>
        <v>63.465449572583793</v>
      </c>
      <c r="M188" s="28">
        <f>L188*'Forecast inputs Tab10.1.5.1'!Z8</f>
        <v>33.912382186412714</v>
      </c>
      <c r="N188" s="19">
        <f t="shared" si="52"/>
        <v>3416.4956557247365</v>
      </c>
      <c r="O188" s="19">
        <f>N188*'Forecast inputs Tab10.1.5.1'!R8</f>
        <v>1263.6148337393838</v>
      </c>
      <c r="P188" s="19">
        <f>N188*'Forecast inputs Tab10.1.5.1'!S8</f>
        <v>323.25894108521948</v>
      </c>
      <c r="Q188" s="19">
        <f>P188*'Forecast inputs Tab10.1.5.1'!R8</f>
        <v>119.55958217295601</v>
      </c>
    </row>
    <row r="189" spans="1:17" x14ac:dyDescent="0.35">
      <c r="A189" s="10">
        <f>D189+F189+E189+'Forecast inputs Tab10.1.5.1'!AA9</f>
        <v>0.38172552940372284</v>
      </c>
      <c r="C189" s="18">
        <v>5</v>
      </c>
      <c r="D189" s="17">
        <f>$G$179*'Forecast inputs Tab10.1.5.1'!T9</f>
        <v>7.291034128178546E-2</v>
      </c>
      <c r="E189" s="17">
        <f>$G$180*'Forecast inputs Tab10.1.5.1'!U9</f>
        <v>3.2153381890883216E-2</v>
      </c>
      <c r="F189" s="17">
        <f>$F$181*'Forecast inputs Tab10.1.5.1'!Y9</f>
        <v>3.6661806231054202E-2</v>
      </c>
      <c r="G189" s="28">
        <f t="shared" si="49"/>
        <v>151.68871030349678</v>
      </c>
      <c r="H189" s="28">
        <f>G189*'Forecast inputs Tab10.1.5.1'!V9</f>
        <v>119.97334987561982</v>
      </c>
      <c r="I189" s="28">
        <f t="shared" si="50"/>
        <v>66.8945576879687</v>
      </c>
      <c r="J189" s="28">
        <f>I189*'Forecast inputs Tab10.1.5.1'!W9</f>
        <v>50.396059866627688</v>
      </c>
      <c r="K189" s="28">
        <f t="shared" si="51"/>
        <v>170.36940974224751</v>
      </c>
      <c r="L189" s="28">
        <f t="shared" si="48"/>
        <v>76.274256941033059</v>
      </c>
      <c r="M189" s="28">
        <f>L189*'Forecast inputs Tab10.1.5.1'!Z9</f>
        <v>57.566698763876701</v>
      </c>
      <c r="N189" s="19">
        <f t="shared" si="52"/>
        <v>2502.7713687123028</v>
      </c>
      <c r="O189" s="19">
        <f>N189*'Forecast inputs Tab10.1.5.1'!R9</f>
        <v>1430.1636487660087</v>
      </c>
      <c r="P189" s="19">
        <f>N189*'Forecast inputs Tab10.1.5.1'!S9</f>
        <v>750.74556607081126</v>
      </c>
      <c r="Q189" s="19">
        <f>P189*'Forecast inputs Tab10.1.5.1'!R9</f>
        <v>429.00004031097586</v>
      </c>
    </row>
    <row r="190" spans="1:17" x14ac:dyDescent="0.35">
      <c r="A190" s="10">
        <f>D190+F190+E190+'Forecast inputs Tab10.1.5.1'!AA10</f>
        <v>0.44664133898390945</v>
      </c>
      <c r="C190" s="18">
        <v>6</v>
      </c>
      <c r="D190" s="17">
        <f>$G$179*'Forecast inputs Tab10.1.5.1'!T10</f>
        <v>0.13624562634859266</v>
      </c>
      <c r="E190" s="17">
        <f>$G$180*'Forecast inputs Tab10.1.5.1'!U10</f>
        <v>2.0015692209126367E-2</v>
      </c>
      <c r="F190" s="17">
        <f>$F$181*'Forecast inputs Tab10.1.5.1'!Y10</f>
        <v>5.0380020426190428E-2</v>
      </c>
      <c r="G190" s="28">
        <f t="shared" si="49"/>
        <v>187.74976616890979</v>
      </c>
      <c r="H190" s="28">
        <f>G190*'Forecast inputs Tab10.1.5.1'!V10</f>
        <v>188.40919149111488</v>
      </c>
      <c r="I190" s="28">
        <f t="shared" si="50"/>
        <v>27.582107644009241</v>
      </c>
      <c r="J190" s="28">
        <f>I190*'Forecast inputs Tab10.1.5.1'!W10</f>
        <v>26.712742608497802</v>
      </c>
      <c r="K190" s="28">
        <f t="shared" si="51"/>
        <v>215.12193409961267</v>
      </c>
      <c r="L190" s="28">
        <f t="shared" si="48"/>
        <v>69.424885833774553</v>
      </c>
      <c r="M190" s="28">
        <f>L190*'Forecast inputs Tab10.1.5.1'!Z10</f>
        <v>69.22431733860077</v>
      </c>
      <c r="N190" s="19">
        <f t="shared" si="52"/>
        <v>1708.5979740029879</v>
      </c>
      <c r="O190" s="19">
        <f>N190*'Forecast inputs Tab10.1.5.1'!R10</f>
        <v>1381.1297949035493</v>
      </c>
      <c r="P190" s="19">
        <f>N190*'Forecast inputs Tab10.1.5.1'!S10</f>
        <v>990.81396576660666</v>
      </c>
      <c r="Q190" s="19">
        <f>P190*'Forecast inputs Tab10.1.5.1'!R10</f>
        <v>800.91555190174461</v>
      </c>
    </row>
    <row r="191" spans="1:17" x14ac:dyDescent="0.35">
      <c r="A191" s="10">
        <f>D191+F191+E191+'Forecast inputs Tab10.1.5.1'!AA11</f>
        <v>0.48101640144967278</v>
      </c>
      <c r="C191" s="18">
        <v>7</v>
      </c>
      <c r="D191" s="17">
        <f>$G$179*'Forecast inputs Tab10.1.5.1'!T11</f>
        <v>0.17298361775297513</v>
      </c>
      <c r="E191" s="17">
        <f>$G$180*'Forecast inputs Tab10.1.5.1'!U11</f>
        <v>8.1162326625280768E-3</v>
      </c>
      <c r="F191" s="17">
        <f>$F$181*'Forecast inputs Tab10.1.5.1'!Y11</f>
        <v>5.9916551034169582E-2</v>
      </c>
      <c r="G191" s="28">
        <f t="shared" si="49"/>
        <v>150.10614387303875</v>
      </c>
      <c r="H191" s="28">
        <f>G191*'Forecast inputs Tab10.1.5.1'!V11</f>
        <v>186.10331272348589</v>
      </c>
      <c r="I191" s="28">
        <f t="shared" si="50"/>
        <v>7.0428425741925054</v>
      </c>
      <c r="J191" s="28">
        <f>I191*'Forecast inputs Tab10.1.5.1'!W11</f>
        <v>8.6060273133887897</v>
      </c>
      <c r="K191" s="28">
        <f t="shared" si="51"/>
        <v>194.70934003687466</v>
      </c>
      <c r="L191" s="28">
        <f t="shared" si="48"/>
        <v>51.99245192544624</v>
      </c>
      <c r="M191" s="28">
        <f>L191*'Forecast inputs Tab10.1.5.1'!Z11</f>
        <v>65.298880146725693</v>
      </c>
      <c r="N191" s="19">
        <f t="shared" si="52"/>
        <v>1093.1154135496706</v>
      </c>
      <c r="O191" s="19">
        <f>N191*'Forecast inputs Tab10.1.5.1'!R11</f>
        <v>1173.2407733628613</v>
      </c>
      <c r="P191" s="19">
        <f>N191*'Forecast inputs Tab10.1.5.1'!S11</f>
        <v>871.65795070751938</v>
      </c>
      <c r="Q191" s="19">
        <f>P191*'Forecast inputs Tab10.1.5.1'!R11</f>
        <v>935.55047849438051</v>
      </c>
    </row>
    <row r="192" spans="1:17" x14ac:dyDescent="0.35">
      <c r="A192" s="10">
        <f>D192+F192+E192+'Forecast inputs Tab10.1.5.1'!AA12</f>
        <v>0.49195271264570933</v>
      </c>
      <c r="C192" s="18">
        <v>8</v>
      </c>
      <c r="D192" s="17">
        <f>$G$179*'Forecast inputs Tab10.1.5.1'!T12</f>
        <v>0.18436203139176985</v>
      </c>
      <c r="E192" s="17">
        <f>$G$180*'Forecast inputs Tab10.1.5.1'!U12</f>
        <v>2.705161551341134E-3</v>
      </c>
      <c r="F192" s="17">
        <f>$F$181*'Forecast inputs Tab10.1.5.1'!Y12</f>
        <v>6.4885519702598343E-2</v>
      </c>
      <c r="G192" s="28">
        <f t="shared" si="49"/>
        <v>98.421943560089247</v>
      </c>
      <c r="H192" s="28">
        <f>G192*'Forecast inputs Tab10.1.5.1'!V12</f>
        <v>148.78271756901549</v>
      </c>
      <c r="I192" s="28">
        <f t="shared" si="50"/>
        <v>1.444154501429008</v>
      </c>
      <c r="J192" s="28">
        <f>I192*'Forecast inputs Tab10.1.5.1'!W12</f>
        <v>2.1754302667881174</v>
      </c>
      <c r="K192" s="28">
        <f t="shared" si="51"/>
        <v>150.9581478358036</v>
      </c>
      <c r="L192" s="28">
        <f t="shared" si="48"/>
        <v>34.639230810304895</v>
      </c>
      <c r="M192" s="28">
        <f>L192*'Forecast inputs Tab10.1.5.1'!Z12</f>
        <v>53.038551039814543</v>
      </c>
      <c r="N192" s="19">
        <f t="shared" si="52"/>
        <v>675.88992525852177</v>
      </c>
      <c r="O192" s="19">
        <f>N192*'Forecast inputs Tab10.1.5.1'!R12</f>
        <v>918.54792622483615</v>
      </c>
      <c r="P192" s="19">
        <f>N192*'Forecast inputs Tab10.1.5.1'!S12</f>
        <v>617.52254168187096</v>
      </c>
      <c r="Q192" s="19">
        <f>P192*'Forecast inputs Tab10.1.5.1'!R12</f>
        <v>839.22548459649624</v>
      </c>
    </row>
    <row r="193" spans="1:17" x14ac:dyDescent="0.35">
      <c r="A193" s="10">
        <f>D193+F193+E193+'Forecast inputs Tab10.1.5.1'!AA13</f>
        <v>0.49317831723726835</v>
      </c>
      <c r="C193" s="18">
        <v>9</v>
      </c>
      <c r="D193" s="17">
        <f>$G$179*'Forecast inputs Tab10.1.5.1'!T13</f>
        <v>0.18547676623768436</v>
      </c>
      <c r="E193" s="17">
        <f>$G$180*'Forecast inputs Tab10.1.5.1'!U13</f>
        <v>8.6214123541378425E-4</v>
      </c>
      <c r="F193" s="17">
        <f>$F$181*'Forecast inputs Tab10.1.5.1'!Y13</f>
        <v>6.6839409764170216E-2</v>
      </c>
      <c r="G193" s="28">
        <f t="shared" si="49"/>
        <v>60.650825753614711</v>
      </c>
      <c r="H193" s="28">
        <f>G193*'Forecast inputs Tab10.1.5.1'!V13</f>
        <v>109.52532908910368</v>
      </c>
      <c r="I193" s="28">
        <f t="shared" si="50"/>
        <v>0.28191982696678902</v>
      </c>
      <c r="J193" s="28">
        <f>I193*'Forecast inputs Tab10.1.5.1'!W13</f>
        <v>0.50938057639378986</v>
      </c>
      <c r="K193" s="28">
        <f t="shared" si="51"/>
        <v>110.03470966549747</v>
      </c>
      <c r="L193" s="28">
        <f t="shared" si="48"/>
        <v>21.856459314619507</v>
      </c>
      <c r="M193" s="28">
        <f>L193*'Forecast inputs Tab10.1.5.1'!Z13</f>
        <v>39.841046861654171</v>
      </c>
      <c r="N193" s="19">
        <f t="shared" si="52"/>
        <v>414.23529443973842</v>
      </c>
      <c r="O193" s="19">
        <f>N193*'Forecast inputs Tab10.1.5.1'!R13</f>
        <v>687.10450994602729</v>
      </c>
      <c r="P193" s="19">
        <f>N193*'Forecast inputs Tab10.1.5.1'!S13</f>
        <v>399.50619587272882</v>
      </c>
      <c r="Q193" s="19">
        <f>P193*'Forecast inputs Tab10.1.5.1'!R13</f>
        <v>662.67291227997146</v>
      </c>
    </row>
    <row r="194" spans="1:17" x14ac:dyDescent="0.35">
      <c r="A194" s="10">
        <f>D194+F194+E194+'Forecast inputs Tab10.1.5.1'!AA14</f>
        <v>0.49115126858361546</v>
      </c>
      <c r="C194" s="18">
        <v>10</v>
      </c>
      <c r="D194" s="17">
        <f>$G$179*'Forecast inputs Tab10.1.5.1'!T14</f>
        <v>0.183439388721714</v>
      </c>
      <c r="E194" s="17">
        <f>$G$180*'Forecast inputs Tab10.1.5.1'!U14</f>
        <v>2.8557665681058119E-4</v>
      </c>
      <c r="F194" s="17">
        <f>$F$181*'Forecast inputs Tab10.1.5.1'!Y14</f>
        <v>6.7426303205090896E-2</v>
      </c>
      <c r="G194" s="28">
        <f t="shared" si="49"/>
        <v>18.046953119306245</v>
      </c>
      <c r="H194" s="28">
        <f>G194*'Forecast inputs Tab10.1.5.1'!V14</f>
        <v>38.05830768166755</v>
      </c>
      <c r="I194" s="28">
        <f t="shared" si="50"/>
        <v>2.8095321148541876E-2</v>
      </c>
      <c r="J194" s="28">
        <f>I194*'Forecast inputs Tab10.1.5.1'!W14</f>
        <v>5.9378569824442611E-2</v>
      </c>
      <c r="K194" s="28">
        <f t="shared" si="51"/>
        <v>38.117686251491996</v>
      </c>
      <c r="L194" s="28">
        <f t="shared" si="48"/>
        <v>6.633468097718124</v>
      </c>
      <c r="M194" s="28">
        <f>L194*'Forecast inputs Tab10.1.5.1'!Z14</f>
        <v>14.102355167662868</v>
      </c>
      <c r="N194" s="19">
        <f t="shared" si="52"/>
        <v>124.51078911638726</v>
      </c>
      <c r="O194" s="19">
        <f>N194*'Forecast inputs Tab10.1.5.1'!R14</f>
        <v>244.83303528689927</v>
      </c>
      <c r="P194" s="19">
        <f>N194*'Forecast inputs Tab10.1.5.1'!S14</f>
        <v>122.64473561893006</v>
      </c>
      <c r="Q194" s="19">
        <f>P194*'Forecast inputs Tab10.1.5.1'!R14</f>
        <v>241.16370233163931</v>
      </c>
    </row>
    <row r="195" spans="1:17" x14ac:dyDescent="0.35">
      <c r="A195" s="10">
        <f>D195+F195+E195+'Forecast inputs Tab10.1.5.1'!AA15</f>
        <v>0.48806353575428996</v>
      </c>
      <c r="C195" s="18">
        <v>11</v>
      </c>
      <c r="D195" s="17">
        <f>$G$179*'Forecast inputs Tab10.1.5.1'!T15</f>
        <v>0.18043214505318572</v>
      </c>
      <c r="E195" s="17">
        <f>$G$180*'Forecast inputs Tab10.1.5.1'!U15</f>
        <v>1.0241075818079952E-4</v>
      </c>
      <c r="F195" s="17">
        <f>$F$181*'Forecast inputs Tab10.1.5.1'!Y15</f>
        <v>6.7528979942923437E-2</v>
      </c>
      <c r="G195" s="28">
        <f t="shared" si="49"/>
        <v>45.355229001778198</v>
      </c>
      <c r="H195" s="28">
        <f>G195*'Forecast inputs Tab10.1.5.1'!V15</f>
        <v>109.43968272331291</v>
      </c>
      <c r="I195" s="28">
        <f t="shared" si="50"/>
        <v>2.5742992681080927E-2</v>
      </c>
      <c r="J195" s="28">
        <f>I195*'Forecast inputs Tab10.1.5.1'!W15</f>
        <v>6.2306702236206574E-2</v>
      </c>
      <c r="K195" s="28">
        <f t="shared" si="51"/>
        <v>109.50198942554913</v>
      </c>
      <c r="L195" s="28">
        <f t="shared" si="48"/>
        <v>16.974759950146158</v>
      </c>
      <c r="M195" s="28">
        <f>L195*'Forecast inputs Tab10.1.5.1'!Z15</f>
        <v>41.302816163096139</v>
      </c>
      <c r="N195" s="19">
        <f t="shared" si="52"/>
        <v>317.68239249206687</v>
      </c>
      <c r="O195" s="19">
        <f>N195*'Forecast inputs Tab10.1.5.1'!R15</f>
        <v>723.26432616276372</v>
      </c>
      <c r="P195" s="19">
        <f>N195*'Forecast inputs Tab10.1.5.1'!S15</f>
        <v>315.56282612951662</v>
      </c>
      <c r="Q195" s="19">
        <f>P195*'Forecast inputs Tab10.1.5.1'!R15</f>
        <v>718.43873062080911</v>
      </c>
    </row>
    <row r="196" spans="1:17" x14ac:dyDescent="0.35">
      <c r="A196" s="10">
        <f>D196+F196+E196+'Forecast inputs Tab10.1.5.1'!AA16</f>
        <v>0.4846666488647422</v>
      </c>
      <c r="C196" s="18">
        <v>12</v>
      </c>
      <c r="D196" s="17">
        <f>$G$179*'Forecast inputs Tab10.1.5.1'!T16</f>
        <v>0.17714443538753491</v>
      </c>
      <c r="E196" s="17">
        <f>$G$180*'Forecast inputs Tab10.1.5.1'!U16</f>
        <v>4.0401775726571528E-5</v>
      </c>
      <c r="F196" s="17">
        <f>$F$181*'Forecast inputs Tab10.1.5.1'!Y16</f>
        <v>6.7481811701480765E-2</v>
      </c>
      <c r="G196" s="28">
        <f t="shared" si="49"/>
        <v>7.5517500530633548</v>
      </c>
      <c r="H196" s="28">
        <f>G196*'Forecast inputs Tab10.1.5.1'!V16</f>
        <v>20.491307167424747</v>
      </c>
      <c r="I196" s="28">
        <f t="shared" si="50"/>
        <v>1.7223465773537902E-3</v>
      </c>
      <c r="J196" s="28">
        <f>I196*'Forecast inputs Tab10.1.5.1'!W16</f>
        <v>4.6903312040684946E-3</v>
      </c>
      <c r="K196" s="28">
        <f t="shared" si="51"/>
        <v>20.495997498628814</v>
      </c>
      <c r="L196" s="28">
        <f t="shared" si="48"/>
        <v>2.8767811643793135</v>
      </c>
      <c r="M196" s="28">
        <f>L196*'Forecast inputs Tab10.1.5.1'!Z16</f>
        <v>7.8782953611458995</v>
      </c>
      <c r="N196" s="19">
        <f t="shared" si="52"/>
        <v>53.792498847044776</v>
      </c>
      <c r="O196" s="19">
        <f>N196*'Forecast inputs Tab10.1.5.1'!R16</f>
        <v>139.07243689420721</v>
      </c>
      <c r="P196" s="19">
        <f>N196*'Forecast inputs Tab10.1.5.1'!S16</f>
        <v>53.621884233725204</v>
      </c>
      <c r="Q196" s="19">
        <f>P196*'Forecast inputs Tab10.1.5.1'!R16</f>
        <v>138.63133840366146</v>
      </c>
    </row>
    <row r="197" spans="1:17" x14ac:dyDescent="0.35">
      <c r="A197" s="10">
        <f>D197+F197+E197+'Forecast inputs Tab10.1.5.1'!AA17</f>
        <v>0.48126552776497611</v>
      </c>
      <c r="C197" s="18">
        <v>13</v>
      </c>
      <c r="D197" s="17">
        <f>$G$179*'Forecast inputs Tab10.1.5.1'!T17</f>
        <v>0.17385623437469888</v>
      </c>
      <c r="E197" s="17">
        <f>$G$180*'Forecast inputs Tab10.1.5.1'!U17</f>
        <v>1.7578156597915384E-5</v>
      </c>
      <c r="F197" s="17">
        <f>$F$181*'Forecast inputs Tab10.1.5.1'!Y17</f>
        <v>6.7391715233679345E-2</v>
      </c>
      <c r="G197" s="28">
        <f t="shared" si="49"/>
        <v>26.962480040284046</v>
      </c>
      <c r="H197" s="28">
        <f>G197*'Forecast inputs Tab10.1.5.1'!V17</f>
        <v>81.079507597844696</v>
      </c>
      <c r="I197" s="28">
        <f t="shared" si="50"/>
        <v>2.7261069936371199E-3</v>
      </c>
      <c r="J197" s="28">
        <f>I197*'Forecast inputs Tab10.1.5.1'!W17</f>
        <v>8.229649851755845E-3</v>
      </c>
      <c r="K197" s="28">
        <f t="shared" si="51"/>
        <v>81.087737247696452</v>
      </c>
      <c r="L197" s="28">
        <f t="shared" si="48"/>
        <v>10.451438703960671</v>
      </c>
      <c r="M197" s="28">
        <f>L197*'Forecast inputs Tab10.1.5.1'!Z17</f>
        <v>31.750634667536204</v>
      </c>
      <c r="N197" s="19">
        <f t="shared" si="52"/>
        <v>195.38529227895091</v>
      </c>
      <c r="O197" s="19">
        <f>N197*'Forecast inputs Tab10.1.5.1'!R17</f>
        <v>564.42707848251064</v>
      </c>
      <c r="P197" s="19">
        <f>N197*'Forecast inputs Tab10.1.5.1'!S17</f>
        <v>195.06943362707841</v>
      </c>
      <c r="Q197" s="19">
        <f>P197*'Forecast inputs Tab10.1.5.1'!R17</f>
        <v>563.51462916756793</v>
      </c>
    </row>
    <row r="198" spans="1:17" x14ac:dyDescent="0.35">
      <c r="A198" s="10">
        <f>D198+F198+E198+'Forecast inputs Tab10.1.5.1'!AA18</f>
        <v>0.47800137536891874</v>
      </c>
      <c r="C198" s="18">
        <v>14</v>
      </c>
      <c r="D198" s="17">
        <f>$G$179*'Forecast inputs Tab10.1.5.1'!T18</f>
        <v>0.17070169224783513</v>
      </c>
      <c r="E198" s="17">
        <f>$G$180*'Forecast inputs Tab10.1.5.1'!U18</f>
        <v>8.4804933684326255E-6</v>
      </c>
      <c r="F198" s="17">
        <f>$F$181*'Forecast inputs Tab10.1.5.1'!Y18</f>
        <v>6.729120262771518E-2</v>
      </c>
      <c r="G198" s="28">
        <f t="shared" si="49"/>
        <v>13.059554260031824</v>
      </c>
      <c r="H198" s="28">
        <f>G198*'Forecast inputs Tab10.1.5.1'!V18</f>
        <v>42.986313163980185</v>
      </c>
      <c r="I198" s="28">
        <f t="shared" si="50"/>
        <v>6.4880120307237615E-4</v>
      </c>
      <c r="J198" s="28">
        <f>I198*'Forecast inputs Tab10.1.5.1'!W18</f>
        <v>2.1440794001777769E-3</v>
      </c>
      <c r="K198" s="28">
        <f t="shared" si="51"/>
        <v>42.98845724338036</v>
      </c>
      <c r="L198" s="28">
        <f t="shared" si="48"/>
        <v>5.148121851443376</v>
      </c>
      <c r="M198" s="28">
        <f>L198*'Forecast inputs Tab10.1.5.1'!Z18</f>
        <v>17.13475136425156</v>
      </c>
      <c r="N198" s="19">
        <f t="shared" si="52"/>
        <v>96.241076429233942</v>
      </c>
      <c r="O198" s="19">
        <f>N198*'Forecast inputs Tab10.1.5.1'!R18</f>
        <v>306.45179797673103</v>
      </c>
      <c r="P198" s="19">
        <f>N198*'Forecast inputs Tab10.1.5.1'!S18</f>
        <v>96.156145653698985</v>
      </c>
      <c r="Q198" s="19">
        <f>P198*'Forecast inputs Tab10.1.5.1'!R18</f>
        <v>306.18136055196487</v>
      </c>
    </row>
    <row r="199" spans="1:17" x14ac:dyDescent="0.35">
      <c r="A199" s="10">
        <f>D199+F199+E199+'Forecast inputs Tab10.1.5.1'!AA19</f>
        <v>0.47494530940648905</v>
      </c>
      <c r="C199" s="18">
        <v>15</v>
      </c>
      <c r="D199" s="17">
        <f>$G$179*'Forecast inputs Tab10.1.5.1'!T19</f>
        <v>0.16774925619786274</v>
      </c>
      <c r="E199" s="17">
        <f>$G$180*'Forecast inputs Tab10.1.5.1'!U19</f>
        <v>4.4467322168370872E-6</v>
      </c>
      <c r="F199" s="17">
        <f>$F$181*'Forecast inputs Tab10.1.5.1'!Y19</f>
        <v>6.719160647640951E-2</v>
      </c>
      <c r="G199" s="28">
        <f t="shared" si="49"/>
        <v>2.4579598137368577</v>
      </c>
      <c r="H199" s="28">
        <f>G199*'Forecast inputs Tab10.1.5.1'!V19</f>
        <v>8.762515798991382</v>
      </c>
      <c r="I199" s="28">
        <f t="shared" si="50"/>
        <v>6.5156110609173755E-5</v>
      </c>
      <c r="J199" s="28">
        <f>I199*'Forecast inputs Tab10.1.5.1'!W19</f>
        <v>2.3325496661420549E-4</v>
      </c>
      <c r="K199" s="28">
        <f t="shared" si="51"/>
        <v>8.7627490539579966</v>
      </c>
      <c r="L199" s="28">
        <f t="shared" si="48"/>
        <v>0.98453055639563514</v>
      </c>
      <c r="M199" s="28">
        <f>L199*'Forecast inputs Tab10.1.5.1'!Z19</f>
        <v>3.5520484131975563</v>
      </c>
      <c r="N199" s="19">
        <f t="shared" si="52"/>
        <v>18.406575805491514</v>
      </c>
      <c r="O199" s="19">
        <f>N199*'Forecast inputs Tab10.1.5.1'!R19</f>
        <v>63.861246625636696</v>
      </c>
      <c r="P199" s="19">
        <f>N199*'Forecast inputs Tab10.1.5.1'!S19</f>
        <v>18.397132400447017</v>
      </c>
      <c r="Q199" s="19">
        <f>P199*'Forecast inputs Tab10.1.5.1'!R19</f>
        <v>63.828482920702918</v>
      </c>
    </row>
    <row r="200" spans="1:17" x14ac:dyDescent="0.35">
      <c r="A200" s="10">
        <f>D200+F200+E200+'Forecast inputs Tab10.1.5.1'!AA20</f>
        <v>0.47212753573073774</v>
      </c>
      <c r="C200" s="23" t="s">
        <v>1435</v>
      </c>
      <c r="D200" s="17">
        <f>$G$179*'Forecast inputs Tab10.1.5.1'!T20</f>
        <v>0.16502874990849578</v>
      </c>
      <c r="E200" s="17">
        <f>$G$180*'Forecast inputs Tab10.1.5.1'!U20</f>
        <v>2.5466873495724353E-6</v>
      </c>
      <c r="F200" s="17">
        <f>$F$181*'Forecast inputs Tab10.1.5.1'!Y20</f>
        <v>6.7096239134892363E-2</v>
      </c>
      <c r="G200" s="28">
        <f>N200*(D200/A200)*(1-EXP(-A200))</f>
        <v>11.306122720141735</v>
      </c>
      <c r="H200" s="28">
        <f>G200*'Forecast inputs Tab10.1.5.1'!V20</f>
        <v>46.789483810924423</v>
      </c>
      <c r="I200" s="28">
        <f t="shared" si="50"/>
        <v>1.7447359760080298E-4</v>
      </c>
      <c r="J200" s="28">
        <f>I200*'Forecast inputs Tab10.1.5.1'!W20</f>
        <v>8.4964396507382746E-4</v>
      </c>
      <c r="K200" s="28">
        <f t="shared" si="51"/>
        <v>46.790333454889499</v>
      </c>
      <c r="L200" s="30">
        <f t="shared" si="48"/>
        <v>4.5967645888349331</v>
      </c>
      <c r="M200" s="28">
        <f>L200*'Forecast inputs Tab10.1.5.1'!Z20</f>
        <v>17.812922458194251</v>
      </c>
      <c r="N200" s="19">
        <f>N174*EXP(-A174)+N175*EXP(-A175)</f>
        <v>85.950647611962381</v>
      </c>
      <c r="O200" s="19">
        <f>N200*'Forecast inputs Tab10.1.5.1'!R20</f>
        <v>354.22021890937043</v>
      </c>
      <c r="P200" s="19">
        <f>N200*'Forecast inputs Tab10.1.5.1'!S20</f>
        <v>85.923551445438974</v>
      </c>
      <c r="Q200" s="19">
        <f>P200*'Forecast inputs Tab10.1.5.1'!R20</f>
        <v>354.10855005864977</v>
      </c>
    </row>
    <row r="201" spans="1:17" x14ac:dyDescent="0.35">
      <c r="A201" t="s">
        <v>1445</v>
      </c>
      <c r="C201" s="31" t="s">
        <v>1444</v>
      </c>
      <c r="D201" s="133">
        <f>AVERAGE(D188:D198)</f>
        <v>0.15104362512923239</v>
      </c>
      <c r="E201" s="133">
        <f>AVERAGE(E188:E198)</f>
        <v>8.1799702466962259E-3</v>
      </c>
      <c r="F201" s="133">
        <f>AVERAGE(F188:F199)</f>
        <v>5.8717617642054652E-2</v>
      </c>
      <c r="G201" s="32">
        <f>SUM(G184:G200)</f>
        <v>868.37247702545937</v>
      </c>
      <c r="H201" s="32">
        <f t="shared" ref="H201" si="53">SUM(H184:H200)</f>
        <v>1149.6399957395902</v>
      </c>
      <c r="I201" s="32">
        <f>SUM(I184:I200)</f>
        <v>218.14627457406195</v>
      </c>
      <c r="J201" s="32">
        <f t="shared" ref="J201:Q201" si="54">SUM(J184:J200)</f>
        <v>145.29429470449469</v>
      </c>
      <c r="K201" s="32">
        <f t="shared" si="54"/>
        <v>1294.9342904440848</v>
      </c>
      <c r="L201" s="32">
        <f t="shared" si="54"/>
        <v>420.22666471120579</v>
      </c>
      <c r="M201" s="32">
        <f t="shared" si="54"/>
        <v>468.31968203383019</v>
      </c>
      <c r="N201" s="32">
        <f t="shared" si="54"/>
        <v>37237.46859684286</v>
      </c>
      <c r="O201" s="32">
        <f t="shared" si="54"/>
        <v>10935.09764608309</v>
      </c>
      <c r="P201" s="32">
        <f t="shared" si="54"/>
        <v>4840.8808702935903</v>
      </c>
      <c r="Q201" s="32">
        <f t="shared" si="54"/>
        <v>6172.7908438115201</v>
      </c>
    </row>
    <row r="203" spans="1:17" x14ac:dyDescent="0.35">
      <c r="C203" s="15" t="s">
        <v>1437</v>
      </c>
      <c r="D203" s="15" t="s">
        <v>1696</v>
      </c>
      <c r="G203" s="15">
        <f>G178+1</f>
        <v>2028</v>
      </c>
    </row>
    <row r="204" spans="1:17" x14ac:dyDescent="0.35">
      <c r="D204" s="24" t="s">
        <v>1599</v>
      </c>
      <c r="E204" s="24"/>
      <c r="F204" s="24"/>
      <c r="G204" s="18">
        <f>G179</f>
        <v>1.9918061678476615</v>
      </c>
      <c r="H204" s="24" t="s">
        <v>1598</v>
      </c>
      <c r="I204" s="25">
        <f>AVERAGE(D213:D224)</f>
        <v>0.15243576105161827</v>
      </c>
      <c r="J204" s="15" t="s">
        <v>1516</v>
      </c>
      <c r="K204" s="25">
        <f>I204+I206+I205</f>
        <v>0.21865205531416254</v>
      </c>
    </row>
    <row r="205" spans="1:17" x14ac:dyDescent="0.35">
      <c r="D205" s="24" t="s">
        <v>1600</v>
      </c>
      <c r="E205" s="24"/>
      <c r="F205" s="24"/>
      <c r="G205" s="18">
        <f>G180</f>
        <v>1.9918061678476615</v>
      </c>
      <c r="H205" s="24" t="s">
        <v>1598</v>
      </c>
      <c r="I205" s="25">
        <f>AVERAGE(E213:E224)</f>
        <v>7.4986766204896095E-3</v>
      </c>
      <c r="K205" s="25"/>
    </row>
    <row r="206" spans="1:17" x14ac:dyDescent="0.35">
      <c r="D206" s="24" t="s">
        <v>1438</v>
      </c>
      <c r="E206" s="24"/>
      <c r="F206" s="135">
        <f>F181</f>
        <v>2.8441976972904692</v>
      </c>
      <c r="G206" s="18">
        <f>G181</f>
        <v>1.9918061678476617</v>
      </c>
      <c r="H206" s="24" t="s">
        <v>1598</v>
      </c>
      <c r="I206" s="25">
        <f>AVERAGE(F213:F224)</f>
        <v>5.8717617642054652E-2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0.24052063289687642</v>
      </c>
      <c r="C210" s="18">
        <v>1</v>
      </c>
      <c r="D210" s="17">
        <f>$G$204*'Forecast inputs Tab10.1.5.1'!T5</f>
        <v>1.9461075226536736E-5</v>
      </c>
      <c r="E210" s="17">
        <f>$G$205*'Forecast inputs Tab10.1.5.1'!U5</f>
        <v>3.3369662557210598E-5</v>
      </c>
      <c r="F210" s="17">
        <f>$F$206*'Forecast inputs Tab10.1.5.1'!Y5</f>
        <v>4.6780215909269292E-4</v>
      </c>
      <c r="G210" s="28">
        <f t="shared" ref="G210:G224" si="56">N210*(D210/A210)*(1-EXP(-A210))</f>
        <v>0.12495844692767832</v>
      </c>
      <c r="H210" s="28">
        <f>G210*'Forecast inputs Tab10.1.5.1'!V5</f>
        <v>1.4838195902572258E-2</v>
      </c>
      <c r="I210" s="28">
        <f t="shared" ref="I210:I225" si="57">N210*(E210/A210)*(1-EXP(-A210))</f>
        <v>0.21426468779915356</v>
      </c>
      <c r="J210" s="28">
        <f>I210*'Forecast inputs Tab10.1.5.1'!W5</f>
        <v>2.5443393478885808E-2</v>
      </c>
      <c r="K210" s="28">
        <f t="shared" ref="K210:K225" si="58">H210+J210</f>
        <v>4.0281589381458066E-2</v>
      </c>
      <c r="L210" s="28">
        <f t="shared" si="55"/>
        <v>3.0037308108201741</v>
      </c>
      <c r="M210" s="28">
        <f>L210*'Forecast inputs Tab10.1.5.1'!Z5</f>
        <v>0.24045555998701984</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0.24464547762824818</v>
      </c>
      <c r="C211" s="18">
        <v>2</v>
      </c>
      <c r="D211" s="17">
        <f>$G$204*'Forecast inputs Tab10.1.5.1'!T6</f>
        <v>6.4996034963356883E-4</v>
      </c>
      <c r="E211" s="17">
        <f>$G$205*'Forecast inputs Tab10.1.5.1'!U6</f>
        <v>1.1047193113319833E-3</v>
      </c>
      <c r="F211" s="17">
        <f>$F$206*'Forecast inputs Tab10.1.5.1'!Y6</f>
        <v>2.8907979672826455E-3</v>
      </c>
      <c r="G211" s="28">
        <f t="shared" si="56"/>
        <v>3.2746836152781142</v>
      </c>
      <c r="H211" s="28">
        <f>G211*'Forecast inputs Tab10.1.5.1'!V6</f>
        <v>0.77963367804186923</v>
      </c>
      <c r="I211" s="28">
        <f t="shared" si="57"/>
        <v>5.5658875658179499</v>
      </c>
      <c r="J211" s="28">
        <f>I211*'Forecast inputs Tab10.1.5.1'!W6</f>
        <v>1.3260798012440846</v>
      </c>
      <c r="K211" s="28">
        <f t="shared" si="58"/>
        <v>2.1057134792859538</v>
      </c>
      <c r="L211" s="28">
        <f t="shared" si="55"/>
        <v>14.564655742272127</v>
      </c>
      <c r="M211" s="28">
        <f>L211*'Forecast inputs Tab10.1.5.1'!Z6</f>
        <v>2.8069150193064267</v>
      </c>
      <c r="N211" s="19">
        <f t="shared" ref="N211:N224" si="59">N185*EXP(-A185)</f>
        <v>5679.6825928271355</v>
      </c>
      <c r="O211" s="19">
        <f>N211*'Forecast inputs Tab10.1.5.1'!R6</f>
        <v>549.35934723557477</v>
      </c>
      <c r="P211" s="19">
        <f>N211*'Forecast inputs Tab10.1.5.1'!S6</f>
        <v>0</v>
      </c>
      <c r="Q211" s="19">
        <f>P211*'Forecast inputs Tab10.1.5.1'!R6</f>
        <v>0</v>
      </c>
    </row>
    <row r="212" spans="1:17" x14ac:dyDescent="0.35">
      <c r="A212" s="10">
        <f>D212+F212+E212+'Forecast inputs Tab10.1.5.1'!AA7</f>
        <v>0.26363450831820046</v>
      </c>
      <c r="C212" s="18">
        <v>3</v>
      </c>
      <c r="D212" s="17">
        <f>$G$204*'Forecast inputs Tab10.1.5.1'!T7</f>
        <v>5.4652371051497504E-3</v>
      </c>
      <c r="E212" s="17">
        <f>$G$205*'Forecast inputs Tab10.1.5.1'!U7</f>
        <v>8.6174711004296054E-3</v>
      </c>
      <c r="F212" s="17">
        <f>$F$206*'Forecast inputs Tab10.1.5.1'!Y7</f>
        <v>9.5518001126211026E-3</v>
      </c>
      <c r="G212" s="28">
        <f t="shared" si="56"/>
        <v>21.36458007134603</v>
      </c>
      <c r="H212" s="28">
        <f>G212*'Forecast inputs Tab10.1.5.1'!V7</f>
        <v>8.2315709221969176</v>
      </c>
      <c r="I212" s="28">
        <f t="shared" si="57"/>
        <v>33.687221212078406</v>
      </c>
      <c r="J212" s="28">
        <f>I212*'Forecast inputs Tab10.1.5.1'!W7</f>
        <v>13.03062526143195</v>
      </c>
      <c r="K212" s="28">
        <f t="shared" si="58"/>
        <v>21.262196183628866</v>
      </c>
      <c r="L212" s="28">
        <f t="shared" si="55"/>
        <v>37.339678847473159</v>
      </c>
      <c r="M212" s="28">
        <f>L212*'Forecast inputs Tab10.1.5.1'!Z7</f>
        <v>12.85661152236772</v>
      </c>
      <c r="N212" s="19">
        <f t="shared" si="59"/>
        <v>4447.08965451517</v>
      </c>
      <c r="O212" s="19">
        <f>N212*'Forecast inputs Tab10.1.5.1'!R7</f>
        <v>934.46694910327267</v>
      </c>
      <c r="P212" s="19">
        <f>N212*'Forecast inputs Tab10.1.5.1'!S7</f>
        <v>0</v>
      </c>
      <c r="Q212" s="19">
        <f>P212*'Forecast inputs Tab10.1.5.1'!R7</f>
        <v>0</v>
      </c>
    </row>
    <row r="213" spans="1:17" x14ac:dyDescent="0.35">
      <c r="A213" s="10">
        <f>D213+F213+E213+'Forecast inputs Tab10.1.5.1'!AA8</f>
        <v>0.31121669830663562</v>
      </c>
      <c r="C213" s="18">
        <v>4</v>
      </c>
      <c r="D213" s="17">
        <f>$G$204*'Forecast inputs Tab10.1.5.1'!T8</f>
        <v>2.3927597623780224E-2</v>
      </c>
      <c r="E213" s="17">
        <f>$G$205*'Forecast inputs Tab10.1.5.1'!U8</f>
        <v>2.5672615323681584E-2</v>
      </c>
      <c r="F213" s="17">
        <f>$F$206*'Forecast inputs Tab10.1.5.1'!Y8</f>
        <v>2.1616485359173824E-2</v>
      </c>
      <c r="G213" s="28">
        <f t="shared" si="56"/>
        <v>70.250816224416013</v>
      </c>
      <c r="H213" s="28">
        <f>G213*'Forecast inputs Tab10.1.5.1'!V8</f>
        <v>40.212934250963094</v>
      </c>
      <c r="I213" s="28">
        <f t="shared" si="57"/>
        <v>75.374143675488227</v>
      </c>
      <c r="J213" s="28">
        <f>I213*'Forecast inputs Tab10.1.5.1'!W8</f>
        <v>42.374673385195237</v>
      </c>
      <c r="K213" s="28">
        <f t="shared" si="58"/>
        <v>82.587607636158339</v>
      </c>
      <c r="L213" s="28">
        <f t="shared" si="55"/>
        <v>63.465449572583793</v>
      </c>
      <c r="M213" s="28">
        <f>L213*'Forecast inputs Tab10.1.5.1'!Z8</f>
        <v>33.912382186412714</v>
      </c>
      <c r="N213" s="19">
        <f t="shared" si="59"/>
        <v>3416.4956557247365</v>
      </c>
      <c r="O213" s="19">
        <f>N213*'Forecast inputs Tab10.1.5.1'!R8</f>
        <v>1263.6148337393838</v>
      </c>
      <c r="P213" s="19">
        <f>N213*'Forecast inputs Tab10.1.5.1'!S8</f>
        <v>323.25894108521948</v>
      </c>
      <c r="Q213" s="19">
        <f>P213*'Forecast inputs Tab10.1.5.1'!R8</f>
        <v>119.55958217295601</v>
      </c>
    </row>
    <row r="214" spans="1:17" x14ac:dyDescent="0.35">
      <c r="A214" s="10">
        <f>D214+F214+E214+'Forecast inputs Tab10.1.5.1'!AA9</f>
        <v>0.38172552940372284</v>
      </c>
      <c r="C214" s="18">
        <v>5</v>
      </c>
      <c r="D214" s="17">
        <f>$G$204*'Forecast inputs Tab10.1.5.1'!T9</f>
        <v>7.291034128178546E-2</v>
      </c>
      <c r="E214" s="17">
        <f>$G$205*'Forecast inputs Tab10.1.5.1'!U9</f>
        <v>3.2153381890883216E-2</v>
      </c>
      <c r="F214" s="17">
        <f>$F$206*'Forecast inputs Tab10.1.5.1'!Y9</f>
        <v>3.6661806231054202E-2</v>
      </c>
      <c r="G214" s="28">
        <f t="shared" si="56"/>
        <v>151.68871030349678</v>
      </c>
      <c r="H214" s="28">
        <f>G214*'Forecast inputs Tab10.1.5.1'!V9</f>
        <v>119.97334987561982</v>
      </c>
      <c r="I214" s="28">
        <f t="shared" si="57"/>
        <v>66.8945576879687</v>
      </c>
      <c r="J214" s="28">
        <f>I214*'Forecast inputs Tab10.1.5.1'!W9</f>
        <v>50.396059866627688</v>
      </c>
      <c r="K214" s="28">
        <f t="shared" si="58"/>
        <v>170.36940974224751</v>
      </c>
      <c r="L214" s="28">
        <f t="shared" si="55"/>
        <v>76.274256941033059</v>
      </c>
      <c r="M214" s="28">
        <f>L214*'Forecast inputs Tab10.1.5.1'!Z9</f>
        <v>57.566698763876701</v>
      </c>
      <c r="N214" s="19">
        <f t="shared" si="59"/>
        <v>2502.7713687123028</v>
      </c>
      <c r="O214" s="19">
        <f>N214*'Forecast inputs Tab10.1.5.1'!R9</f>
        <v>1430.1636487660087</v>
      </c>
      <c r="P214" s="19">
        <f>N214*'Forecast inputs Tab10.1.5.1'!S9</f>
        <v>750.74556607081126</v>
      </c>
      <c r="Q214" s="19">
        <f>P214*'Forecast inputs Tab10.1.5.1'!R9</f>
        <v>429.00004031097586</v>
      </c>
    </row>
    <row r="215" spans="1:17" x14ac:dyDescent="0.35">
      <c r="A215" s="10">
        <f>D215+F215+E215+'Forecast inputs Tab10.1.5.1'!AA10</f>
        <v>0.44664133898390945</v>
      </c>
      <c r="C215" s="18">
        <v>6</v>
      </c>
      <c r="D215" s="17">
        <f>$G$204*'Forecast inputs Tab10.1.5.1'!T10</f>
        <v>0.13624562634859266</v>
      </c>
      <c r="E215" s="17">
        <f>$G$205*'Forecast inputs Tab10.1.5.1'!U10</f>
        <v>2.0015692209126367E-2</v>
      </c>
      <c r="F215" s="17">
        <f>$F$206*'Forecast inputs Tab10.1.5.1'!Y10</f>
        <v>5.0380020426190428E-2</v>
      </c>
      <c r="G215" s="28">
        <f t="shared" si="56"/>
        <v>187.74976616890979</v>
      </c>
      <c r="H215" s="28">
        <f>G215*'Forecast inputs Tab10.1.5.1'!V10</f>
        <v>188.40919149111488</v>
      </c>
      <c r="I215" s="28">
        <f t="shared" si="57"/>
        <v>27.582107644009241</v>
      </c>
      <c r="J215" s="28">
        <f>I215*'Forecast inputs Tab10.1.5.1'!W10</f>
        <v>26.712742608497802</v>
      </c>
      <c r="K215" s="28">
        <f t="shared" si="58"/>
        <v>215.12193409961267</v>
      </c>
      <c r="L215" s="28">
        <f t="shared" si="55"/>
        <v>69.424885833774553</v>
      </c>
      <c r="M215" s="28">
        <f>L215*'Forecast inputs Tab10.1.5.1'!Z10</f>
        <v>69.22431733860077</v>
      </c>
      <c r="N215" s="19">
        <f t="shared" si="59"/>
        <v>1708.5979740029879</v>
      </c>
      <c r="O215" s="19">
        <f>N215*'Forecast inputs Tab10.1.5.1'!R10</f>
        <v>1381.1297949035493</v>
      </c>
      <c r="P215" s="19">
        <f>N215*'Forecast inputs Tab10.1.5.1'!S10</f>
        <v>990.81396576660666</v>
      </c>
      <c r="Q215" s="19">
        <f>P215*'Forecast inputs Tab10.1.5.1'!R10</f>
        <v>800.91555190174461</v>
      </c>
    </row>
    <row r="216" spans="1:17" x14ac:dyDescent="0.35">
      <c r="A216" s="10">
        <f>D216+F216+E216+'Forecast inputs Tab10.1.5.1'!AA11</f>
        <v>0.48101640144967278</v>
      </c>
      <c r="C216" s="18">
        <v>7</v>
      </c>
      <c r="D216" s="17">
        <f>$G$204*'Forecast inputs Tab10.1.5.1'!T11</f>
        <v>0.17298361775297513</v>
      </c>
      <c r="E216" s="17">
        <f>$G$205*'Forecast inputs Tab10.1.5.1'!U11</f>
        <v>8.1162326625280768E-3</v>
      </c>
      <c r="F216" s="17">
        <f>$F$206*'Forecast inputs Tab10.1.5.1'!Y11</f>
        <v>5.9916551034169582E-2</v>
      </c>
      <c r="G216" s="28">
        <f t="shared" si="56"/>
        <v>150.10614387303875</v>
      </c>
      <c r="H216" s="28">
        <f>G216*'Forecast inputs Tab10.1.5.1'!V11</f>
        <v>186.10331272348589</v>
      </c>
      <c r="I216" s="28">
        <f t="shared" si="57"/>
        <v>7.0428425741925054</v>
      </c>
      <c r="J216" s="28">
        <f>I216*'Forecast inputs Tab10.1.5.1'!W11</f>
        <v>8.6060273133887897</v>
      </c>
      <c r="K216" s="28">
        <f t="shared" si="58"/>
        <v>194.70934003687466</v>
      </c>
      <c r="L216" s="28">
        <f t="shared" si="55"/>
        <v>51.99245192544624</v>
      </c>
      <c r="M216" s="28">
        <f>L216*'Forecast inputs Tab10.1.5.1'!Z11</f>
        <v>65.298880146725693</v>
      </c>
      <c r="N216" s="19">
        <f t="shared" si="59"/>
        <v>1093.1154135496706</v>
      </c>
      <c r="O216" s="19">
        <f>N216*'Forecast inputs Tab10.1.5.1'!R11</f>
        <v>1173.2407733628613</v>
      </c>
      <c r="P216" s="19">
        <f>N216*'Forecast inputs Tab10.1.5.1'!S11</f>
        <v>871.65795070751938</v>
      </c>
      <c r="Q216" s="19">
        <f>P216*'Forecast inputs Tab10.1.5.1'!R11</f>
        <v>935.55047849438051</v>
      </c>
    </row>
    <row r="217" spans="1:17" x14ac:dyDescent="0.35">
      <c r="A217" s="10">
        <f>D217+F217+E217+'Forecast inputs Tab10.1.5.1'!AA12</f>
        <v>0.49195271264570933</v>
      </c>
      <c r="C217" s="18">
        <v>8</v>
      </c>
      <c r="D217" s="17">
        <f>$G$204*'Forecast inputs Tab10.1.5.1'!T12</f>
        <v>0.18436203139176985</v>
      </c>
      <c r="E217" s="17">
        <f>$G$205*'Forecast inputs Tab10.1.5.1'!U12</f>
        <v>2.705161551341134E-3</v>
      </c>
      <c r="F217" s="17">
        <f>$F$206*'Forecast inputs Tab10.1.5.1'!Y12</f>
        <v>6.4885519702598343E-2</v>
      </c>
      <c r="G217" s="28">
        <f t="shared" si="56"/>
        <v>98.396400888055396</v>
      </c>
      <c r="H217" s="28">
        <f>G217*'Forecast inputs Tab10.1.5.1'!V12</f>
        <v>148.74410516184585</v>
      </c>
      <c r="I217" s="28">
        <f t="shared" si="57"/>
        <v>1.4437797113825823</v>
      </c>
      <c r="J217" s="28">
        <f>I217*'Forecast inputs Tab10.1.5.1'!W12</f>
        <v>2.1748656945004026</v>
      </c>
      <c r="K217" s="28">
        <f t="shared" si="58"/>
        <v>150.91897085634625</v>
      </c>
      <c r="L217" s="28">
        <f t="shared" si="55"/>
        <v>34.630241163483383</v>
      </c>
      <c r="M217" s="28">
        <f>L217*'Forecast inputs Tab10.1.5.1'!Z12</f>
        <v>53.024786362290847</v>
      </c>
      <c r="N217" s="19">
        <f t="shared" si="59"/>
        <v>675.71451686820365</v>
      </c>
      <c r="O217" s="19">
        <f>N217*'Forecast inputs Tab10.1.5.1'!R12</f>
        <v>918.30954271422604</v>
      </c>
      <c r="P217" s="19">
        <f>N217*'Forecast inputs Tab10.1.5.1'!S12</f>
        <v>617.36228091902535</v>
      </c>
      <c r="Q217" s="19">
        <f>P217*'Forecast inputs Tab10.1.5.1'!R12</f>
        <v>839.00768701457378</v>
      </c>
    </row>
    <row r="218" spans="1:17" x14ac:dyDescent="0.35">
      <c r="A218" s="10">
        <f>D218+F218+E218+'Forecast inputs Tab10.1.5.1'!AA13</f>
        <v>0.49317831723726835</v>
      </c>
      <c r="C218" s="18">
        <v>9</v>
      </c>
      <c r="D218" s="17">
        <f>$G$204*'Forecast inputs Tab10.1.5.1'!T13</f>
        <v>0.18547676623768436</v>
      </c>
      <c r="E218" s="17">
        <f>$G$205*'Forecast inputs Tab10.1.5.1'!U13</f>
        <v>8.6214123541378425E-4</v>
      </c>
      <c r="F218" s="17">
        <f>$F$206*'Forecast inputs Tab10.1.5.1'!Y13</f>
        <v>6.6839409764170216E-2</v>
      </c>
      <c r="G218" s="28">
        <f t="shared" si="56"/>
        <v>60.508061954512264</v>
      </c>
      <c r="H218" s="28">
        <f>G218*'Forecast inputs Tab10.1.5.1'!V13</f>
        <v>109.26752135302723</v>
      </c>
      <c r="I218" s="28">
        <f t="shared" si="57"/>
        <v>0.28125622601758532</v>
      </c>
      <c r="J218" s="28">
        <f>I218*'Forecast inputs Tab10.1.5.1'!W13</f>
        <v>0.50818156376088031</v>
      </c>
      <c r="K218" s="28">
        <f t="shared" si="58"/>
        <v>109.77570291678812</v>
      </c>
      <c r="L218" s="28">
        <f t="shared" si="55"/>
        <v>21.805012180505308</v>
      </c>
      <c r="M218" s="28">
        <f>L218*'Forecast inputs Tab10.1.5.1'!Z13</f>
        <v>39.747266453234104</v>
      </c>
      <c r="N218" s="19">
        <f t="shared" si="59"/>
        <v>413.26024086673715</v>
      </c>
      <c r="O218" s="19">
        <f>N218*'Forecast inputs Tab10.1.5.1'!R13</f>
        <v>685.48715933288292</v>
      </c>
      <c r="P218" s="19">
        <f>N218*'Forecast inputs Tab10.1.5.1'!S13</f>
        <v>398.56581259551751</v>
      </c>
      <c r="Q218" s="19">
        <f>P218*'Forecast inputs Tab10.1.5.1'!R13</f>
        <v>661.11307032656282</v>
      </c>
    </row>
    <row r="219" spans="1:17" x14ac:dyDescent="0.35">
      <c r="A219" s="10">
        <f>D219+F219+E219+'Forecast inputs Tab10.1.5.1'!AA14</f>
        <v>0.49115126858361546</v>
      </c>
      <c r="C219" s="18">
        <v>10</v>
      </c>
      <c r="D219" s="17">
        <f>$G$204*'Forecast inputs Tab10.1.5.1'!T14</f>
        <v>0.183439388721714</v>
      </c>
      <c r="E219" s="17">
        <f>$G$205*'Forecast inputs Tab10.1.5.1'!U14</f>
        <v>2.8557665681058119E-4</v>
      </c>
      <c r="F219" s="17">
        <f>$F$206*'Forecast inputs Tab10.1.5.1'!Y14</f>
        <v>6.7426303205090896E-2</v>
      </c>
      <c r="G219" s="28">
        <f t="shared" si="56"/>
        <v>36.665649497246783</v>
      </c>
      <c r="H219" s="28">
        <f>G219*'Forecast inputs Tab10.1.5.1'!V14</f>
        <v>77.322335836379679</v>
      </c>
      <c r="I219" s="28">
        <f t="shared" si="57"/>
        <v>5.7080726643158788E-2</v>
      </c>
      <c r="J219" s="28">
        <f>I219*'Forecast inputs Tab10.1.5.1'!W14</f>
        <v>0.12063830467325452</v>
      </c>
      <c r="K219" s="28">
        <f t="shared" si="58"/>
        <v>77.442974141052929</v>
      </c>
      <c r="L219" s="28">
        <f t="shared" si="55"/>
        <v>13.477090266384584</v>
      </c>
      <c r="M219" s="28">
        <f>L219*'Forecast inputs Tab10.1.5.1'!Z14</f>
        <v>28.65148528091764</v>
      </c>
      <c r="N219" s="19">
        <f t="shared" si="59"/>
        <v>252.96618892876927</v>
      </c>
      <c r="O219" s="19">
        <f>N219*'Forecast inputs Tab10.1.5.1'!R14</f>
        <v>497.42259526197478</v>
      </c>
      <c r="P219" s="19">
        <f>N219*'Forecast inputs Tab10.1.5.1'!S14</f>
        <v>249.17496372701027</v>
      </c>
      <c r="Q219" s="19">
        <f>P219*'Forecast inputs Tab10.1.5.1'!R14</f>
        <v>489.96768167424392</v>
      </c>
    </row>
    <row r="220" spans="1:17" x14ac:dyDescent="0.35">
      <c r="A220" s="10">
        <f>D220+F220+E220+'Forecast inputs Tab10.1.5.1'!AA15</f>
        <v>0.48806353575428996</v>
      </c>
      <c r="C220" s="18">
        <v>11</v>
      </c>
      <c r="D220" s="17">
        <f>$G$204*'Forecast inputs Tab10.1.5.1'!T15</f>
        <v>0.18043214505318572</v>
      </c>
      <c r="E220" s="17">
        <f>$G$205*'Forecast inputs Tab10.1.5.1'!U15</f>
        <v>1.0241075818079952E-4</v>
      </c>
      <c r="F220" s="17">
        <f>$F$206*'Forecast inputs Tab10.1.5.1'!Y15</f>
        <v>6.7528979942923437E-2</v>
      </c>
      <c r="G220" s="28">
        <f t="shared" si="56"/>
        <v>10.877696044129712</v>
      </c>
      <c r="H220" s="28">
        <f>G220*'Forecast inputs Tab10.1.5.1'!V15</f>
        <v>26.247284602697491</v>
      </c>
      <c r="I220" s="28">
        <f t="shared" si="57"/>
        <v>6.1740279084485606E-3</v>
      </c>
      <c r="J220" s="28">
        <f>I220*'Forecast inputs Tab10.1.5.1'!W15</f>
        <v>1.494322448269372E-2</v>
      </c>
      <c r="K220" s="28">
        <f t="shared" si="58"/>
        <v>26.262227827180183</v>
      </c>
      <c r="L220" s="28">
        <f t="shared" si="55"/>
        <v>4.0711133693651309</v>
      </c>
      <c r="M220" s="28">
        <f>L220*'Forecast inputs Tab10.1.5.1'!Z15</f>
        <v>9.9057923392055454</v>
      </c>
      <c r="N220" s="19">
        <f t="shared" si="59"/>
        <v>76.190829153682273</v>
      </c>
      <c r="O220" s="19">
        <f>N220*'Forecast inputs Tab10.1.5.1'!R15</f>
        <v>173.46289882589687</v>
      </c>
      <c r="P220" s="19">
        <f>N220*'Forecast inputs Tab10.1.5.1'!S15</f>
        <v>75.682486474246588</v>
      </c>
      <c r="Q220" s="19">
        <f>P220*'Forecast inputs Tab10.1.5.1'!R15</f>
        <v>172.30556013105246</v>
      </c>
    </row>
    <row r="221" spans="1:17" x14ac:dyDescent="0.35">
      <c r="A221" s="10">
        <f>D221+F221+E221+'Forecast inputs Tab10.1.5.1'!AA16</f>
        <v>0.4846666488647422</v>
      </c>
      <c r="C221" s="18">
        <v>12</v>
      </c>
      <c r="D221" s="17">
        <f>$G$204*'Forecast inputs Tab10.1.5.1'!T16</f>
        <v>0.17714443538753491</v>
      </c>
      <c r="E221" s="17">
        <f>$G$205*'Forecast inputs Tab10.1.5.1'!U16</f>
        <v>4.0401775726571528E-5</v>
      </c>
      <c r="F221" s="17">
        <f>$F$206*'Forecast inputs Tab10.1.5.1'!Y16</f>
        <v>6.7481811701480765E-2</v>
      </c>
      <c r="G221" s="28">
        <f t="shared" si="56"/>
        <v>27.375101143650163</v>
      </c>
      <c r="H221" s="28">
        <f>G221*'Forecast inputs Tab10.1.5.1'!V16</f>
        <v>74.28100802228046</v>
      </c>
      <c r="I221" s="28">
        <f t="shared" si="57"/>
        <v>6.2435079853250166E-3</v>
      </c>
      <c r="J221" s="28">
        <f>I221*'Forecast inputs Tab10.1.5.1'!W16</f>
        <v>1.7002455087414988E-2</v>
      </c>
      <c r="K221" s="28">
        <f t="shared" si="58"/>
        <v>74.298010477367882</v>
      </c>
      <c r="L221" s="28">
        <f t="shared" si="55"/>
        <v>10.428334464153204</v>
      </c>
      <c r="M221" s="28">
        <f>L221*'Forecast inputs Tab10.1.5.1'!Z16</f>
        <v>28.558828196840679</v>
      </c>
      <c r="N221" s="19">
        <f t="shared" si="59"/>
        <v>194.99785961668417</v>
      </c>
      <c r="O221" s="19">
        <f>N221*'Forecast inputs Tab10.1.5.1'!R16</f>
        <v>504.13771635999444</v>
      </c>
      <c r="P221" s="19">
        <f>N221*'Forecast inputs Tab10.1.5.1'!S16</f>
        <v>194.37938148070381</v>
      </c>
      <c r="Q221" s="19">
        <f>P221*'Forecast inputs Tab10.1.5.1'!R16</f>
        <v>502.53873391113763</v>
      </c>
    </row>
    <row r="222" spans="1:17" x14ac:dyDescent="0.35">
      <c r="A222" s="10">
        <f>D222+F222+E222+'Forecast inputs Tab10.1.5.1'!AA17</f>
        <v>0.48126552776497611</v>
      </c>
      <c r="C222" s="18">
        <v>13</v>
      </c>
      <c r="D222" s="17">
        <f>$G$204*'Forecast inputs Tab10.1.5.1'!T17</f>
        <v>0.17385623437469888</v>
      </c>
      <c r="E222" s="17">
        <f>$G$205*'Forecast inputs Tab10.1.5.1'!U17</f>
        <v>1.7578156597915384E-5</v>
      </c>
      <c r="F222" s="17">
        <f>$F$206*'Forecast inputs Tab10.1.5.1'!Y17</f>
        <v>6.7391715233679345E-2</v>
      </c>
      <c r="G222" s="28">
        <f t="shared" si="56"/>
        <v>4.571951722166065</v>
      </c>
      <c r="H222" s="28">
        <f>G222*'Forecast inputs Tab10.1.5.1'!V17</f>
        <v>13.748423507055007</v>
      </c>
      <c r="I222" s="28">
        <f t="shared" si="57"/>
        <v>4.6225827689984567E-4</v>
      </c>
      <c r="J222" s="28">
        <f>I222*'Forecast inputs Tab10.1.5.1'!W17</f>
        <v>1.3954785226115444E-3</v>
      </c>
      <c r="K222" s="28">
        <f t="shared" si="58"/>
        <v>13.749818985577619</v>
      </c>
      <c r="L222" s="28">
        <f t="shared" si="55"/>
        <v>1.7722209941479354</v>
      </c>
      <c r="M222" s="28">
        <f>L222*'Forecast inputs Tab10.1.5.1'!Z17</f>
        <v>5.3838656025418965</v>
      </c>
      <c r="N222" s="19">
        <f t="shared" si="59"/>
        <v>33.130933140646619</v>
      </c>
      <c r="O222" s="19">
        <f>N222*'Forecast inputs Tab10.1.5.1'!R17</f>
        <v>95.708308347368558</v>
      </c>
      <c r="P222" s="19">
        <f>N222*'Forecast inputs Tab10.1.5.1'!S17</f>
        <v>33.077373879583391</v>
      </c>
      <c r="Q222" s="19">
        <f>P222*'Forecast inputs Tab10.1.5.1'!R17</f>
        <v>95.553586889601704</v>
      </c>
    </row>
    <row r="223" spans="1:17" x14ac:dyDescent="0.35">
      <c r="A223" s="10">
        <f>D223+F223+E223+'Forecast inputs Tab10.1.5.1'!AA18</f>
        <v>0.47800137536891874</v>
      </c>
      <c r="C223" s="18">
        <v>14</v>
      </c>
      <c r="D223" s="17">
        <f>$G$204*'Forecast inputs Tab10.1.5.1'!T18</f>
        <v>0.17070169224783513</v>
      </c>
      <c r="E223" s="17">
        <f>$G$205*'Forecast inputs Tab10.1.5.1'!U18</f>
        <v>8.4804933684326255E-6</v>
      </c>
      <c r="F223" s="17">
        <f>$F$206*'Forecast inputs Tab10.1.5.1'!Y18</f>
        <v>6.729120262771518E-2</v>
      </c>
      <c r="G223" s="28">
        <f t="shared" si="56"/>
        <v>16.385088376056281</v>
      </c>
      <c r="H223" s="28">
        <f>G223*'Forecast inputs Tab10.1.5.1'!V18</f>
        <v>53.932509956195887</v>
      </c>
      <c r="I223" s="28">
        <f t="shared" si="57"/>
        <v>8.1401438664466437E-4</v>
      </c>
      <c r="J223" s="28">
        <f>I223*'Forecast inputs Tab10.1.5.1'!W18</f>
        <v>2.6900558593114651E-3</v>
      </c>
      <c r="K223" s="28">
        <f t="shared" si="58"/>
        <v>53.935200012055198</v>
      </c>
      <c r="L223" s="28">
        <f t="shared" si="55"/>
        <v>6.4590590020949641</v>
      </c>
      <c r="M223" s="28">
        <f>L223*'Forecast inputs Tab10.1.5.1'!Z18</f>
        <v>21.498009029622771</v>
      </c>
      <c r="N223" s="19">
        <f t="shared" si="59"/>
        <v>120.74826684750435</v>
      </c>
      <c r="O223" s="19">
        <f>N223*'Forecast inputs Tab10.1.5.1'!R18</f>
        <v>384.48783877849189</v>
      </c>
      <c r="P223" s="19">
        <f>N223*'Forecast inputs Tab10.1.5.1'!S18</f>
        <v>120.64170897919745</v>
      </c>
      <c r="Q223" s="19">
        <f>P223*'Forecast inputs Tab10.1.5.1'!R18</f>
        <v>384.14853614865035</v>
      </c>
    </row>
    <row r="224" spans="1:17" x14ac:dyDescent="0.35">
      <c r="A224" s="10">
        <f>D224+F224+E224+'Forecast inputs Tab10.1.5.1'!AA19</f>
        <v>0.47494530940648905</v>
      </c>
      <c r="C224" s="18">
        <v>15</v>
      </c>
      <c r="D224" s="17">
        <f>$G$204*'Forecast inputs Tab10.1.5.1'!T19</f>
        <v>0.16774925619786274</v>
      </c>
      <c r="E224" s="17">
        <f>$G$205*'Forecast inputs Tab10.1.5.1'!U19</f>
        <v>4.4467322168370872E-6</v>
      </c>
      <c r="F224" s="17">
        <f>$F$206*'Forecast inputs Tab10.1.5.1'!Y19</f>
        <v>6.719160647640951E-2</v>
      </c>
      <c r="G224" s="28">
        <f t="shared" si="56"/>
        <v>7.9683588958145997</v>
      </c>
      <c r="H224" s="28">
        <f>G224*'Forecast inputs Tab10.1.5.1'!V19</f>
        <v>28.406839821541524</v>
      </c>
      <c r="I224" s="28">
        <f t="shared" si="57"/>
        <v>2.1122691700966613E-4</v>
      </c>
      <c r="J224" s="28">
        <f>I224*'Forecast inputs Tab10.1.5.1'!W19</f>
        <v>7.561796892795842E-4</v>
      </c>
      <c r="K224" s="28">
        <f t="shared" si="58"/>
        <v>28.407596001230804</v>
      </c>
      <c r="L224" s="28">
        <f t="shared" si="55"/>
        <v>3.1917091456957114</v>
      </c>
      <c r="M224" s="28">
        <f>L224*'Forecast inputs Tab10.1.5.1'!Z19</f>
        <v>11.515239758389729</v>
      </c>
      <c r="N224" s="19">
        <f t="shared" si="59"/>
        <v>59.671521577153079</v>
      </c>
      <c r="O224" s="19">
        <f>N224*'Forecast inputs Tab10.1.5.1'!R19</f>
        <v>207.02915068150105</v>
      </c>
      <c r="P224" s="19">
        <f>N224*'Forecast inputs Tab10.1.5.1'!S19</f>
        <v>59.640907390471689</v>
      </c>
      <c r="Q224" s="19">
        <f>P224*'Forecast inputs Tab10.1.5.1'!R19</f>
        <v>206.92293537309371</v>
      </c>
    </row>
    <row r="225" spans="1:17" x14ac:dyDescent="0.35">
      <c r="A225" s="10">
        <f>D225+F225+E225+'Forecast inputs Tab10.1.5.1'!AA20</f>
        <v>0.47212753573073774</v>
      </c>
      <c r="C225" s="23" t="s">
        <v>1435</v>
      </c>
      <c r="D225" s="17">
        <f>$G$204*'Forecast inputs Tab10.1.5.1'!T20</f>
        <v>0.16502874990849578</v>
      </c>
      <c r="E225" s="17">
        <f>$G$205*'Forecast inputs Tab10.1.5.1'!U20</f>
        <v>2.5466873495724353E-6</v>
      </c>
      <c r="F225" s="17">
        <f>$F$206*'Forecast inputs Tab10.1.5.1'!Y20</f>
        <v>6.7096239134892363E-2</v>
      </c>
      <c r="G225" s="28">
        <f>N225*(D225/A225)*(1-EXP(-A225))</f>
        <v>8.5571487144937297</v>
      </c>
      <c r="H225" s="28">
        <f>G225*'Forecast inputs Tab10.1.5.1'!V20</f>
        <v>35.413074946656678</v>
      </c>
      <c r="I225" s="28">
        <f t="shared" si="57"/>
        <v>1.3205203573131666E-4</v>
      </c>
      <c r="J225" s="28">
        <f>I225*'Forecast inputs Tab10.1.5.1'!W20</f>
        <v>6.4306128134948408E-4</v>
      </c>
      <c r="K225" s="28">
        <f t="shared" si="58"/>
        <v>35.41371800793803</v>
      </c>
      <c r="L225" s="30">
        <f t="shared" si="55"/>
        <v>3.4791058938449266</v>
      </c>
      <c r="M225" s="28">
        <f>L225*'Forecast inputs Tab10.1.5.1'!Z20</f>
        <v>13.481883249238477</v>
      </c>
      <c r="N225" s="19">
        <f>N199*EXP(-A199)+N200*EXP(-A200)</f>
        <v>65.052581855699799</v>
      </c>
      <c r="O225" s="19">
        <f>N225*'Forecast inputs Tab10.1.5.1'!R20</f>
        <v>268.09501063420339</v>
      </c>
      <c r="P225" s="19">
        <f>N225*'Forecast inputs Tab10.1.5.1'!S20</f>
        <v>65.032073859079489</v>
      </c>
      <c r="Q225" s="19">
        <f>P225*'Forecast inputs Tab10.1.5.1'!R20</f>
        <v>268.01049298071189</v>
      </c>
    </row>
    <row r="226" spans="1:17" x14ac:dyDescent="0.35">
      <c r="A226" t="s">
        <v>1445</v>
      </c>
      <c r="C226" s="31" t="s">
        <v>1444</v>
      </c>
      <c r="D226" s="133">
        <f>AVERAGE(D213:D223)</f>
        <v>0.15104362512923239</v>
      </c>
      <c r="E226" s="133">
        <f>AVERAGE(E213:E223)</f>
        <v>8.1799702466962259E-3</v>
      </c>
      <c r="F226" s="133">
        <f>AVERAGE(F213:F224)</f>
        <v>5.8717617642054652E-2</v>
      </c>
      <c r="G226" s="32">
        <f>SUM(G209:G225)</f>
        <v>855.8651159395381</v>
      </c>
      <c r="H226" s="32">
        <f t="shared" ref="H226" si="60">SUM(H209:H225)</f>
        <v>1111.0879343450051</v>
      </c>
      <c r="I226" s="32">
        <f>SUM(I209:I225)</f>
        <v>218.15717879890755</v>
      </c>
      <c r="J226" s="32">
        <f t="shared" ref="J226:Q226" si="61">SUM(J209:J225)</f>
        <v>145.31276764772164</v>
      </c>
      <c r="K226" s="32">
        <f t="shared" si="61"/>
        <v>1256.4007019927265</v>
      </c>
      <c r="L226" s="32">
        <f t="shared" si="61"/>
        <v>415.37899615307828</v>
      </c>
      <c r="M226" s="32">
        <f t="shared" si="61"/>
        <v>453.67341680955877</v>
      </c>
      <c r="N226" s="32">
        <f t="shared" si="61"/>
        <v>37147.107043418531</v>
      </c>
      <c r="O226" s="32">
        <f t="shared" si="61"/>
        <v>10667.455290510647</v>
      </c>
      <c r="P226" s="32">
        <f t="shared" si="61"/>
        <v>4750.0334129349922</v>
      </c>
      <c r="Q226" s="32">
        <f t="shared" si="61"/>
        <v>5904.5939373296842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226"/>
  <sheetViews>
    <sheetView showGridLines="0" zoomScaleNormal="10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9"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9"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9"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9"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9"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9"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9"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9"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9"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9" ht="12" customHeight="1" x14ac:dyDescent="0.35">
      <c r="A26" s="10"/>
    </row>
    <row r="27" spans="1:19" ht="12" customHeight="1" x14ac:dyDescent="0.35">
      <c r="C27" s="15" t="s">
        <v>1437</v>
      </c>
      <c r="D27" s="15" t="s">
        <v>1513</v>
      </c>
      <c r="G27" s="15">
        <f>G1+1</f>
        <v>2021</v>
      </c>
    </row>
    <row r="28" spans="1:19" ht="12" customHeight="1" x14ac:dyDescent="0.35">
      <c r="G28" s="18"/>
    </row>
    <row r="29" spans="1:19" ht="12" customHeight="1" x14ac:dyDescent="0.35">
      <c r="D29" s="24" t="s">
        <v>1599</v>
      </c>
      <c r="E29" s="24"/>
      <c r="F29" s="24"/>
      <c r="G29" s="18">
        <v>0</v>
      </c>
      <c r="H29" s="24" t="s">
        <v>1598</v>
      </c>
      <c r="I29" s="25">
        <f>G29*I3</f>
        <v>0</v>
      </c>
      <c r="J29" s="15" t="s">
        <v>1516</v>
      </c>
      <c r="K29" s="25">
        <f>I29+I31+I30</f>
        <v>0</v>
      </c>
      <c r="M29" s="54" t="s">
        <v>1663</v>
      </c>
      <c r="N29" s="55">
        <f>N3</f>
        <v>6.353358664540798E-2</v>
      </c>
    </row>
    <row r="30" spans="1:19" ht="12" customHeight="1" x14ac:dyDescent="0.35">
      <c r="D30" s="24" t="s">
        <v>1600</v>
      </c>
      <c r="E30" s="24"/>
      <c r="F30" s="24"/>
      <c r="G30" s="18">
        <f>G29</f>
        <v>0</v>
      </c>
      <c r="H30" s="24" t="s">
        <v>1598</v>
      </c>
      <c r="I30" s="25">
        <f>G30*I4</f>
        <v>0</v>
      </c>
      <c r="J30" s="24"/>
      <c r="K30" s="24"/>
      <c r="N30" s="56">
        <f>AVERAGE('Forecast inputs Tab10.1.5.1'!$Y$8:$Y$19)</f>
        <v>2.0644703319319928E-2</v>
      </c>
      <c r="O30" s="25">
        <f>N30*F31</f>
        <v>0</v>
      </c>
    </row>
    <row r="31" spans="1:19" ht="12" customHeight="1" x14ac:dyDescent="0.35">
      <c r="D31" s="24" t="s">
        <v>1438</v>
      </c>
      <c r="E31" s="24"/>
      <c r="F31" s="141">
        <f>IF(I31/N29=F5,1,I31/N4)</f>
        <v>0</v>
      </c>
      <c r="G31" s="18">
        <f>G30</f>
        <v>0</v>
      </c>
      <c r="H31" s="24" t="s">
        <v>1598</v>
      </c>
      <c r="I31" s="25">
        <f>I5*G31</f>
        <v>0</v>
      </c>
      <c r="J31" s="24"/>
      <c r="K31" s="24"/>
      <c r="N31" s="79">
        <v>0.46400000000000002</v>
      </c>
      <c r="R31" s="136">
        <f>Q76</f>
        <v>12863.931773188104</v>
      </c>
      <c r="S31" s="111" t="s">
        <v>1771</v>
      </c>
    </row>
    <row r="32" spans="1:19"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v>
      </c>
      <c r="C35" s="18">
        <v>1</v>
      </c>
      <c r="D35" s="17">
        <f>$G$29*'Forecast inputs Tab10.1.5.1'!T5</f>
        <v>0</v>
      </c>
      <c r="E35" s="17">
        <f>$G$30*'Forecast inputs Tab10.1.5.1'!U5</f>
        <v>0</v>
      </c>
      <c r="F35" s="17">
        <f>$F$31*'Forecast inputs Tab10.1.5.1'!Y5</f>
        <v>0</v>
      </c>
      <c r="G35" s="28">
        <f t="shared" ref="G35:G50" si="7">N35*(D35/A35)*(1-EXP(-A35))</f>
        <v>0</v>
      </c>
      <c r="H35" s="28">
        <f>G35*'Forecast inputs Tab10.1.5.1'!V5</f>
        <v>0</v>
      </c>
      <c r="I35" s="28">
        <f t="shared" ref="I35:I50" si="8">N35*(E35/A35)*(1-EXP(-A35))</f>
        <v>0</v>
      </c>
      <c r="J35" s="28">
        <f>I35*'Forecast inputs Tab10.1.5.1'!W5</f>
        <v>0</v>
      </c>
      <c r="K35" s="28">
        <f t="shared" ref="K35:K50" si="9">H35+J35</f>
        <v>0</v>
      </c>
      <c r="L35" s="28">
        <f t="shared" si="6"/>
        <v>0</v>
      </c>
      <c r="M35" s="28">
        <f>L35*'Forecast inputs Tab10.1.5.1'!Z5</f>
        <v>0</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v>
      </c>
      <c r="C36" s="18">
        <v>2</v>
      </c>
      <c r="D36" s="17">
        <f>$G$29*'Forecast inputs Tab10.1.5.1'!T6</f>
        <v>0</v>
      </c>
      <c r="E36" s="17">
        <f>$G$30*'Forecast inputs Tab10.1.5.1'!U6</f>
        <v>0</v>
      </c>
      <c r="F36" s="17">
        <f>$F$31*'Forecast inputs Tab10.1.5.1'!Y6</f>
        <v>0</v>
      </c>
      <c r="G36" s="28">
        <f t="shared" si="7"/>
        <v>0</v>
      </c>
      <c r="H36" s="28">
        <f>G36*'Forecast inputs Tab10.1.5.1'!V6</f>
        <v>0</v>
      </c>
      <c r="I36" s="28">
        <f t="shared" si="8"/>
        <v>0</v>
      </c>
      <c r="J36" s="28">
        <f>I36*'Forecast inputs Tab10.1.5.1'!W6</f>
        <v>0</v>
      </c>
      <c r="K36" s="28">
        <f t="shared" si="9"/>
        <v>0</v>
      </c>
      <c r="L36" s="28">
        <f t="shared" si="6"/>
        <v>0</v>
      </c>
      <c r="M36" s="28">
        <f>L36*'Forecast inputs Tab10.1.5.1'!Z6</f>
        <v>0</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0.24</v>
      </c>
      <c r="C37" s="18">
        <v>3</v>
      </c>
      <c r="D37" s="17">
        <f>$G$29*'Forecast inputs Tab10.1.5.1'!T7</f>
        <v>0</v>
      </c>
      <c r="E37" s="17">
        <f>$G$30*'Forecast inputs Tab10.1.5.1'!U7</f>
        <v>0</v>
      </c>
      <c r="F37" s="17">
        <f>$F$31*'Forecast inputs Tab10.1.5.1'!Y7</f>
        <v>0</v>
      </c>
      <c r="G37" s="28">
        <f t="shared" si="7"/>
        <v>0</v>
      </c>
      <c r="H37" s="28">
        <f>G37*'Forecast inputs Tab10.1.5.1'!V7</f>
        <v>0</v>
      </c>
      <c r="I37" s="28">
        <f t="shared" si="8"/>
        <v>0</v>
      </c>
      <c r="J37" s="28">
        <f>I37*'Forecast inputs Tab10.1.5.1'!W7</f>
        <v>0</v>
      </c>
      <c r="K37" s="28">
        <f t="shared" si="9"/>
        <v>0</v>
      </c>
      <c r="L37" s="28">
        <f t="shared" si="6"/>
        <v>0</v>
      </c>
      <c r="M37" s="28">
        <f>L37*'Forecast inputs Tab10.1.5.1'!Z7</f>
        <v>0</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0.24</v>
      </c>
      <c r="C38" s="18">
        <v>4</v>
      </c>
      <c r="D38" s="17">
        <f>$G$29*'Forecast inputs Tab10.1.5.1'!T8</f>
        <v>0</v>
      </c>
      <c r="E38" s="17">
        <f>$G$30*'Forecast inputs Tab10.1.5.1'!U8</f>
        <v>0</v>
      </c>
      <c r="F38" s="17">
        <f>$F$31*'Forecast inputs Tab10.1.5.1'!Y8</f>
        <v>0</v>
      </c>
      <c r="G38" s="28">
        <f t="shared" si="7"/>
        <v>0</v>
      </c>
      <c r="H38" s="28">
        <f>G38*'Forecast inputs Tab10.1.5.1'!V8</f>
        <v>0</v>
      </c>
      <c r="I38" s="28">
        <f t="shared" si="8"/>
        <v>0</v>
      </c>
      <c r="J38" s="28">
        <f>I38*'Forecast inputs Tab10.1.5.1'!W8</f>
        <v>0</v>
      </c>
      <c r="K38" s="28">
        <f t="shared" si="9"/>
        <v>0</v>
      </c>
      <c r="L38" s="28">
        <f t="shared" si="6"/>
        <v>0</v>
      </c>
      <c r="M38" s="28">
        <f>L38*'Forecast inputs Tab10.1.5.1'!Z8</f>
        <v>0</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0.24</v>
      </c>
      <c r="C39" s="18">
        <v>5</v>
      </c>
      <c r="D39" s="17">
        <f>$G$29*'Forecast inputs Tab10.1.5.1'!T9</f>
        <v>0</v>
      </c>
      <c r="E39" s="17">
        <f>$G$30*'Forecast inputs Tab10.1.5.1'!U9</f>
        <v>0</v>
      </c>
      <c r="F39" s="17">
        <f>$F$31*'Forecast inputs Tab10.1.5.1'!Y9</f>
        <v>0</v>
      </c>
      <c r="G39" s="28">
        <f t="shared" si="7"/>
        <v>0</v>
      </c>
      <c r="H39" s="28">
        <f>G39*'Forecast inputs Tab10.1.5.1'!V9</f>
        <v>0</v>
      </c>
      <c r="I39" s="28">
        <f t="shared" si="8"/>
        <v>0</v>
      </c>
      <c r="J39" s="28">
        <f>I39*'Forecast inputs Tab10.1.5.1'!W9</f>
        <v>0</v>
      </c>
      <c r="K39" s="28">
        <f t="shared" si="9"/>
        <v>0</v>
      </c>
      <c r="L39" s="28">
        <f t="shared" si="6"/>
        <v>0</v>
      </c>
      <c r="M39" s="28">
        <f>L39*'Forecast inputs Tab10.1.5.1'!Z9</f>
        <v>0</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0.24</v>
      </c>
      <c r="C40" s="18">
        <v>6</v>
      </c>
      <c r="D40" s="17">
        <f>$G$29*'Forecast inputs Tab10.1.5.1'!T10</f>
        <v>0</v>
      </c>
      <c r="E40" s="17">
        <f>$G$30*'Forecast inputs Tab10.1.5.1'!U10</f>
        <v>0</v>
      </c>
      <c r="F40" s="17">
        <f>$F$31*'Forecast inputs Tab10.1.5.1'!Y10</f>
        <v>0</v>
      </c>
      <c r="G40" s="28">
        <f t="shared" si="7"/>
        <v>0</v>
      </c>
      <c r="H40" s="28">
        <f>G40*'Forecast inputs Tab10.1.5.1'!V10</f>
        <v>0</v>
      </c>
      <c r="I40" s="28">
        <f t="shared" si="8"/>
        <v>0</v>
      </c>
      <c r="J40" s="28">
        <f>I40*'Forecast inputs Tab10.1.5.1'!W10</f>
        <v>0</v>
      </c>
      <c r="K40" s="28">
        <f t="shared" si="9"/>
        <v>0</v>
      </c>
      <c r="L40" s="28">
        <f t="shared" si="6"/>
        <v>0</v>
      </c>
      <c r="M40" s="28">
        <f>L40*'Forecast inputs Tab10.1.5.1'!Z10</f>
        <v>0</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0.24</v>
      </c>
      <c r="C41" s="18">
        <v>7</v>
      </c>
      <c r="D41" s="17">
        <f>$G$29*'Forecast inputs Tab10.1.5.1'!T11</f>
        <v>0</v>
      </c>
      <c r="E41" s="17">
        <f>$G$30*'Forecast inputs Tab10.1.5.1'!U11</f>
        <v>0</v>
      </c>
      <c r="F41" s="17">
        <f>$F$31*'Forecast inputs Tab10.1.5.1'!Y11</f>
        <v>0</v>
      </c>
      <c r="G41" s="28">
        <f t="shared" si="7"/>
        <v>0</v>
      </c>
      <c r="H41" s="28">
        <f>G41*'Forecast inputs Tab10.1.5.1'!V11</f>
        <v>0</v>
      </c>
      <c r="I41" s="28">
        <f t="shared" si="8"/>
        <v>0</v>
      </c>
      <c r="J41" s="28">
        <f>I41*'Forecast inputs Tab10.1.5.1'!W11</f>
        <v>0</v>
      </c>
      <c r="K41" s="28">
        <f t="shared" si="9"/>
        <v>0</v>
      </c>
      <c r="L41" s="28">
        <f t="shared" si="6"/>
        <v>0</v>
      </c>
      <c r="M41" s="28">
        <f>L41*'Forecast inputs Tab10.1.5.1'!Z11</f>
        <v>0</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0.24</v>
      </c>
      <c r="C42" s="18">
        <v>8</v>
      </c>
      <c r="D42" s="17">
        <f>$G$29*'Forecast inputs Tab10.1.5.1'!T12</f>
        <v>0</v>
      </c>
      <c r="E42" s="17">
        <f>$G$30*'Forecast inputs Tab10.1.5.1'!U12</f>
        <v>0</v>
      </c>
      <c r="F42" s="17">
        <f>$F$31*'Forecast inputs Tab10.1.5.1'!Y12</f>
        <v>0</v>
      </c>
      <c r="G42" s="28">
        <f t="shared" si="7"/>
        <v>0</v>
      </c>
      <c r="H42" s="28">
        <f>G42*'Forecast inputs Tab10.1.5.1'!V12</f>
        <v>0</v>
      </c>
      <c r="I42" s="28">
        <f t="shared" si="8"/>
        <v>0</v>
      </c>
      <c r="J42" s="28">
        <f>I42*'Forecast inputs Tab10.1.5.1'!W12</f>
        <v>0</v>
      </c>
      <c r="K42" s="28">
        <f t="shared" si="9"/>
        <v>0</v>
      </c>
      <c r="L42" s="28">
        <f t="shared" si="6"/>
        <v>0</v>
      </c>
      <c r="M42" s="28">
        <f>L42*'Forecast inputs Tab10.1.5.1'!Z12</f>
        <v>0</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0.24</v>
      </c>
      <c r="C43" s="18">
        <v>9</v>
      </c>
      <c r="D43" s="17">
        <f>$G$29*'Forecast inputs Tab10.1.5.1'!T13</f>
        <v>0</v>
      </c>
      <c r="E43" s="17">
        <f>$G$30*'Forecast inputs Tab10.1.5.1'!U13</f>
        <v>0</v>
      </c>
      <c r="F43" s="17">
        <f>$F$31*'Forecast inputs Tab10.1.5.1'!Y13</f>
        <v>0</v>
      </c>
      <c r="G43" s="28">
        <f t="shared" si="7"/>
        <v>0</v>
      </c>
      <c r="H43" s="28">
        <f>G43*'Forecast inputs Tab10.1.5.1'!V13</f>
        <v>0</v>
      </c>
      <c r="I43" s="28">
        <f t="shared" si="8"/>
        <v>0</v>
      </c>
      <c r="J43" s="28">
        <f>I43*'Forecast inputs Tab10.1.5.1'!W13</f>
        <v>0</v>
      </c>
      <c r="K43" s="28">
        <f t="shared" si="9"/>
        <v>0</v>
      </c>
      <c r="L43" s="28">
        <f t="shared" si="6"/>
        <v>0</v>
      </c>
      <c r="M43" s="28">
        <f>L43*'Forecast inputs Tab10.1.5.1'!Z13</f>
        <v>0</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0.24</v>
      </c>
      <c r="C44" s="18">
        <v>10</v>
      </c>
      <c r="D44" s="17">
        <f>$G$29*'Forecast inputs Tab10.1.5.1'!T14</f>
        <v>0</v>
      </c>
      <c r="E44" s="17">
        <f>$G$30*'Forecast inputs Tab10.1.5.1'!U14</f>
        <v>0</v>
      </c>
      <c r="F44" s="17">
        <f>$F$31*'Forecast inputs Tab10.1.5.1'!Y14</f>
        <v>0</v>
      </c>
      <c r="G44" s="28">
        <f t="shared" si="7"/>
        <v>0</v>
      </c>
      <c r="H44" s="28">
        <f>G44*'Forecast inputs Tab10.1.5.1'!V14</f>
        <v>0</v>
      </c>
      <c r="I44" s="28">
        <f t="shared" si="8"/>
        <v>0</v>
      </c>
      <c r="J44" s="28">
        <f>I44*'Forecast inputs Tab10.1.5.1'!W14</f>
        <v>0</v>
      </c>
      <c r="K44" s="28">
        <f t="shared" si="9"/>
        <v>0</v>
      </c>
      <c r="L44" s="28">
        <f t="shared" si="6"/>
        <v>0</v>
      </c>
      <c r="M44" s="28">
        <f>L44*'Forecast inputs Tab10.1.5.1'!Z14</f>
        <v>0</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0.24</v>
      </c>
      <c r="C45" s="18">
        <v>11</v>
      </c>
      <c r="D45" s="17">
        <f>$G$29*'Forecast inputs Tab10.1.5.1'!T15</f>
        <v>0</v>
      </c>
      <c r="E45" s="17">
        <f>$G$30*'Forecast inputs Tab10.1.5.1'!U15</f>
        <v>0</v>
      </c>
      <c r="F45" s="17">
        <f>$F$31*'Forecast inputs Tab10.1.5.1'!Y15</f>
        <v>0</v>
      </c>
      <c r="G45" s="28">
        <f t="shared" si="7"/>
        <v>0</v>
      </c>
      <c r="H45" s="28">
        <f>G45*'Forecast inputs Tab10.1.5.1'!V15</f>
        <v>0</v>
      </c>
      <c r="I45" s="28">
        <f t="shared" si="8"/>
        <v>0</v>
      </c>
      <c r="J45" s="28">
        <f>I45*'Forecast inputs Tab10.1.5.1'!W15</f>
        <v>0</v>
      </c>
      <c r="K45" s="28">
        <f t="shared" si="9"/>
        <v>0</v>
      </c>
      <c r="L45" s="28">
        <f t="shared" si="6"/>
        <v>0</v>
      </c>
      <c r="M45" s="28">
        <f>L45*'Forecast inputs Tab10.1.5.1'!Z15</f>
        <v>0</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0.24</v>
      </c>
      <c r="C46" s="18">
        <v>12</v>
      </c>
      <c r="D46" s="17">
        <f>$G$29*'Forecast inputs Tab10.1.5.1'!T16</f>
        <v>0</v>
      </c>
      <c r="E46" s="17">
        <f>$G$30*'Forecast inputs Tab10.1.5.1'!U16</f>
        <v>0</v>
      </c>
      <c r="F46" s="17">
        <f>$F$31*'Forecast inputs Tab10.1.5.1'!Y16</f>
        <v>0</v>
      </c>
      <c r="G46" s="28">
        <f t="shared" si="7"/>
        <v>0</v>
      </c>
      <c r="H46" s="28">
        <f>G46*'Forecast inputs Tab10.1.5.1'!V16</f>
        <v>0</v>
      </c>
      <c r="I46" s="28">
        <f t="shared" si="8"/>
        <v>0</v>
      </c>
      <c r="J46" s="28">
        <f>I46*'Forecast inputs Tab10.1.5.1'!W16</f>
        <v>0</v>
      </c>
      <c r="K46" s="28">
        <f t="shared" si="9"/>
        <v>0</v>
      </c>
      <c r="L46" s="28">
        <f t="shared" si="6"/>
        <v>0</v>
      </c>
      <c r="M46" s="28">
        <f>L46*'Forecast inputs Tab10.1.5.1'!Z16</f>
        <v>0</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0.24</v>
      </c>
      <c r="C47" s="18">
        <v>13</v>
      </c>
      <c r="D47" s="17">
        <f>$G$29*'Forecast inputs Tab10.1.5.1'!T17</f>
        <v>0</v>
      </c>
      <c r="E47" s="17">
        <f>$G$30*'Forecast inputs Tab10.1.5.1'!U17</f>
        <v>0</v>
      </c>
      <c r="F47" s="17">
        <f>$F$31*'Forecast inputs Tab10.1.5.1'!Y17</f>
        <v>0</v>
      </c>
      <c r="G47" s="28">
        <f t="shared" si="7"/>
        <v>0</v>
      </c>
      <c r="H47" s="28">
        <f>G47*'Forecast inputs Tab10.1.5.1'!V17</f>
        <v>0</v>
      </c>
      <c r="I47" s="28">
        <f t="shared" si="8"/>
        <v>0</v>
      </c>
      <c r="J47" s="28">
        <f>I47*'Forecast inputs Tab10.1.5.1'!W17</f>
        <v>0</v>
      </c>
      <c r="K47" s="28">
        <f t="shared" si="9"/>
        <v>0</v>
      </c>
      <c r="L47" s="28">
        <f t="shared" si="6"/>
        <v>0</v>
      </c>
      <c r="M47" s="28">
        <f>L47*'Forecast inputs Tab10.1.5.1'!Z17</f>
        <v>0</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0.24</v>
      </c>
      <c r="C48" s="18">
        <v>14</v>
      </c>
      <c r="D48" s="17">
        <f>$G$29*'Forecast inputs Tab10.1.5.1'!T18</f>
        <v>0</v>
      </c>
      <c r="E48" s="17">
        <f>$G$30*'Forecast inputs Tab10.1.5.1'!U18</f>
        <v>0</v>
      </c>
      <c r="F48" s="17">
        <f>$F$31*'Forecast inputs Tab10.1.5.1'!Y18</f>
        <v>0</v>
      </c>
      <c r="G48" s="28">
        <f t="shared" si="7"/>
        <v>0</v>
      </c>
      <c r="H48" s="28">
        <f>G48*'Forecast inputs Tab10.1.5.1'!V18</f>
        <v>0</v>
      </c>
      <c r="I48" s="28">
        <f t="shared" si="8"/>
        <v>0</v>
      </c>
      <c r="J48" s="28">
        <f>I48*'Forecast inputs Tab10.1.5.1'!W18</f>
        <v>0</v>
      </c>
      <c r="K48" s="28">
        <f t="shared" si="9"/>
        <v>0</v>
      </c>
      <c r="L48" s="28">
        <f t="shared" si="6"/>
        <v>0</v>
      </c>
      <c r="M48" s="28">
        <f>L48*'Forecast inputs Tab10.1.5.1'!Z18</f>
        <v>0</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0.24</v>
      </c>
      <c r="C49" s="18">
        <v>15</v>
      </c>
      <c r="D49" s="17">
        <f>$G$29*'Forecast inputs Tab10.1.5.1'!T19</f>
        <v>0</v>
      </c>
      <c r="E49" s="17">
        <f>$G$30*'Forecast inputs Tab10.1.5.1'!U19</f>
        <v>0</v>
      </c>
      <c r="F49" s="17">
        <f>$F$31*'Forecast inputs Tab10.1.5.1'!Y19</f>
        <v>0</v>
      </c>
      <c r="G49" s="28">
        <f t="shared" si="7"/>
        <v>0</v>
      </c>
      <c r="H49" s="28">
        <f>G49*'Forecast inputs Tab10.1.5.1'!V19</f>
        <v>0</v>
      </c>
      <c r="I49" s="28">
        <f t="shared" si="8"/>
        <v>0</v>
      </c>
      <c r="J49" s="28">
        <f>I49*'Forecast inputs Tab10.1.5.1'!W19</f>
        <v>0</v>
      </c>
      <c r="K49" s="28">
        <f t="shared" si="9"/>
        <v>0</v>
      </c>
      <c r="L49" s="28">
        <f t="shared" si="6"/>
        <v>0</v>
      </c>
      <c r="M49" s="28">
        <f>L49*'Forecast inputs Tab10.1.5.1'!Z19</f>
        <v>0</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0.24</v>
      </c>
      <c r="C50" s="23" t="s">
        <v>1435</v>
      </c>
      <c r="D50" s="17">
        <f>$G$29*'Forecast inputs Tab10.1.5.1'!T20</f>
        <v>0</v>
      </c>
      <c r="E50" s="17">
        <f>$G$30*'Forecast inputs Tab10.1.5.1'!U20</f>
        <v>0</v>
      </c>
      <c r="F50" s="17">
        <f>$F$31*'Forecast inputs Tab10.1.5.1'!Y20</f>
        <v>0</v>
      </c>
      <c r="G50" s="28">
        <f t="shared" si="7"/>
        <v>0</v>
      </c>
      <c r="H50" s="28">
        <f>G50*'Forecast inputs Tab10.1.5.1'!V20</f>
        <v>0</v>
      </c>
      <c r="I50" s="28">
        <f t="shared" si="8"/>
        <v>0</v>
      </c>
      <c r="J50" s="28">
        <f>I50*'Forecast inputs Tab10.1.5.1'!W20</f>
        <v>0</v>
      </c>
      <c r="K50" s="28">
        <f t="shared" si="9"/>
        <v>0</v>
      </c>
      <c r="L50" s="30">
        <f t="shared" si="6"/>
        <v>0</v>
      </c>
      <c r="M50" s="28">
        <f>L50*'Forecast inputs Tab10.1.5.1'!Z20</f>
        <v>0</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0</v>
      </c>
      <c r="E51" s="133">
        <f>AVERAGE(E38:E48)</f>
        <v>0</v>
      </c>
      <c r="F51" s="133">
        <f>AVERAGE(F38:F49)</f>
        <v>0</v>
      </c>
      <c r="G51" s="32">
        <f>SUM(G34:G50)</f>
        <v>0</v>
      </c>
      <c r="H51" s="32">
        <f t="shared" ref="H51" si="11">SUM(H34:H50)</f>
        <v>0</v>
      </c>
      <c r="I51" s="32">
        <f>SUM(I34:I50)</f>
        <v>0</v>
      </c>
      <c r="J51" s="32">
        <f t="shared" ref="J51:Q51" si="12">SUM(J34:J50)</f>
        <v>0</v>
      </c>
      <c r="K51" s="32">
        <f t="shared" si="12"/>
        <v>0</v>
      </c>
      <c r="L51" s="32">
        <f t="shared" si="12"/>
        <v>0</v>
      </c>
      <c r="M51" s="32">
        <f t="shared" si="12"/>
        <v>0</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0</v>
      </c>
      <c r="H54" s="24" t="s">
        <v>1598</v>
      </c>
      <c r="I54" s="25">
        <f>AVERAGE(D63:D74)</f>
        <v>0</v>
      </c>
      <c r="J54" s="15" t="s">
        <v>1516</v>
      </c>
      <c r="K54" s="25">
        <f>I54+I56+I55</f>
        <v>0</v>
      </c>
    </row>
    <row r="55" spans="1:17" ht="12" customHeight="1" x14ac:dyDescent="0.35">
      <c r="D55" s="24" t="s">
        <v>1600</v>
      </c>
      <c r="E55" s="24"/>
      <c r="F55" s="24"/>
      <c r="G55" s="18">
        <f>$G$30</f>
        <v>0</v>
      </c>
      <c r="H55" s="24" t="s">
        <v>1598</v>
      </c>
      <c r="I55" s="25">
        <f>AVERAGE(E63:E74)</f>
        <v>0</v>
      </c>
      <c r="K55" s="25"/>
    </row>
    <row r="56" spans="1:17" ht="12" customHeight="1" x14ac:dyDescent="0.35">
      <c r="D56" s="24" t="s">
        <v>1438</v>
      </c>
      <c r="E56" s="24"/>
      <c r="F56" s="134">
        <f>$F$31</f>
        <v>0</v>
      </c>
      <c r="G56" s="18">
        <f>$G$31</f>
        <v>0</v>
      </c>
      <c r="H56" s="24" t="s">
        <v>1598</v>
      </c>
      <c r="I56" s="25">
        <f>AVERAGE(F63:F74)</f>
        <v>0</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v>
      </c>
      <c r="C60" s="18">
        <v>1</v>
      </c>
      <c r="D60" s="17">
        <f>$G$54*'Forecast inputs Tab10.1.5.1'!T5</f>
        <v>0</v>
      </c>
      <c r="E60" s="17">
        <f>$G$55*'Forecast inputs Tab10.1.5.1'!U5</f>
        <v>0</v>
      </c>
      <c r="F60" s="17">
        <f>$F$56*'Forecast inputs Tab10.1.5.1'!Y5</f>
        <v>0</v>
      </c>
      <c r="G60" s="28">
        <f t="shared" ref="G60:G75" si="14">N60*(D60/A60)*(1-EXP(-A60))</f>
        <v>0</v>
      </c>
      <c r="H60" s="28">
        <f>G60*'Forecast inputs Tab10.1.5.1'!V5</f>
        <v>0</v>
      </c>
      <c r="I60" s="28">
        <f t="shared" ref="I60:I75" si="15">N60*(E60/A60)*(1-EXP(-A60))</f>
        <v>0</v>
      </c>
      <c r="J60" s="28">
        <f>I60*'Forecast inputs Tab10.1.5.1'!W5</f>
        <v>0</v>
      </c>
      <c r="K60" s="28">
        <f t="shared" ref="K60:K75" si="16">H60+J60</f>
        <v>0</v>
      </c>
      <c r="L60" s="28">
        <f t="shared" si="13"/>
        <v>0</v>
      </c>
      <c r="M60" s="28">
        <f>L60*'Forecast inputs Tab10.1.5.1'!Z5</f>
        <v>0</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v>
      </c>
      <c r="C61" s="18">
        <v>2</v>
      </c>
      <c r="D61" s="17">
        <f>$G$54*'Forecast inputs Tab10.1.5.1'!T6</f>
        <v>0</v>
      </c>
      <c r="E61" s="17">
        <f>$G$55*'Forecast inputs Tab10.1.5.1'!U6</f>
        <v>0</v>
      </c>
      <c r="F61" s="17">
        <f>$F$56*'Forecast inputs Tab10.1.5.1'!Y6</f>
        <v>0</v>
      </c>
      <c r="G61" s="28">
        <f t="shared" si="14"/>
        <v>0</v>
      </c>
      <c r="H61" s="28">
        <f>G61*'Forecast inputs Tab10.1.5.1'!V6</f>
        <v>0</v>
      </c>
      <c r="I61" s="28">
        <f t="shared" si="15"/>
        <v>0</v>
      </c>
      <c r="J61" s="28">
        <f>I61*'Forecast inputs Tab10.1.5.1'!W6</f>
        <v>0</v>
      </c>
      <c r="K61" s="28">
        <f t="shared" si="16"/>
        <v>0</v>
      </c>
      <c r="L61" s="28">
        <f t="shared" si="13"/>
        <v>0</v>
      </c>
      <c r="M61" s="28">
        <f>L61*'Forecast inputs Tab10.1.5.1'!Z6</f>
        <v>0</v>
      </c>
      <c r="N61" s="19">
        <f t="shared" ref="N61:N74" si="17">N35*EXP(-A35)</f>
        <v>5682.6403923258276</v>
      </c>
      <c r="O61" s="19">
        <f>N61*'Forecast inputs Tab10.1.5.1'!R6</f>
        <v>549.64543625116642</v>
      </c>
      <c r="P61" s="19">
        <f>N61*'Forecast inputs Tab10.1.5.1'!S6</f>
        <v>0</v>
      </c>
      <c r="Q61" s="19">
        <f>P61*'Forecast inputs Tab10.1.5.1'!R6</f>
        <v>0</v>
      </c>
    </row>
    <row r="62" spans="1:17" ht="12" customHeight="1" x14ac:dyDescent="0.35">
      <c r="A62" s="10">
        <f>D62+F62+E62+'Forecast inputs Tab10.1.5.1'!AA7</f>
        <v>0.24</v>
      </c>
      <c r="C62" s="18">
        <v>3</v>
      </c>
      <c r="D62" s="17">
        <f>$G$54*'Forecast inputs Tab10.1.5.1'!T7</f>
        <v>0</v>
      </c>
      <c r="E62" s="17">
        <f>$G$55*'Forecast inputs Tab10.1.5.1'!U7</f>
        <v>0</v>
      </c>
      <c r="F62" s="17">
        <f>$F$56*'Forecast inputs Tab10.1.5.1'!Y7</f>
        <v>0</v>
      </c>
      <c r="G62" s="28">
        <f t="shared" si="14"/>
        <v>0</v>
      </c>
      <c r="H62" s="28">
        <f>G62*'Forecast inputs Tab10.1.5.1'!V7</f>
        <v>0</v>
      </c>
      <c r="I62" s="28">
        <f t="shared" si="15"/>
        <v>0</v>
      </c>
      <c r="J62" s="28">
        <f>I62*'Forecast inputs Tab10.1.5.1'!W7</f>
        <v>0</v>
      </c>
      <c r="K62" s="28">
        <f t="shared" si="16"/>
        <v>0</v>
      </c>
      <c r="L62" s="28">
        <f t="shared" si="13"/>
        <v>0</v>
      </c>
      <c r="M62" s="28">
        <f>L62*'Forecast inputs Tab10.1.5.1'!Z7</f>
        <v>0</v>
      </c>
      <c r="N62" s="19">
        <f t="shared" si="17"/>
        <v>4468.9563625885876</v>
      </c>
      <c r="O62" s="19">
        <f>N62*'Forecast inputs Tab10.1.5.1'!R7</f>
        <v>939.06180047073997</v>
      </c>
      <c r="P62" s="19">
        <f>N62*'Forecast inputs Tab10.1.5.1'!S7</f>
        <v>0</v>
      </c>
      <c r="Q62" s="19">
        <f>P62*'Forecast inputs Tab10.1.5.1'!R7</f>
        <v>0</v>
      </c>
    </row>
    <row r="63" spans="1:17" ht="12" customHeight="1" x14ac:dyDescent="0.35">
      <c r="A63" s="10">
        <f>D63+F63+E63+'Forecast inputs Tab10.1.5.1'!AA8</f>
        <v>0.24</v>
      </c>
      <c r="C63" s="18">
        <v>4</v>
      </c>
      <c r="D63" s="17">
        <f>$G$54*'Forecast inputs Tab10.1.5.1'!T8</f>
        <v>0</v>
      </c>
      <c r="E63" s="17">
        <f>$G$55*'Forecast inputs Tab10.1.5.1'!U8</f>
        <v>0</v>
      </c>
      <c r="F63" s="17">
        <f>$F$56*'Forecast inputs Tab10.1.5.1'!Y8</f>
        <v>0</v>
      </c>
      <c r="G63" s="28">
        <f t="shared" si="14"/>
        <v>0</v>
      </c>
      <c r="H63" s="28">
        <f>G63*'Forecast inputs Tab10.1.5.1'!V8</f>
        <v>0</v>
      </c>
      <c r="I63" s="28">
        <f t="shared" si="15"/>
        <v>0</v>
      </c>
      <c r="J63" s="28">
        <f>I63*'Forecast inputs Tab10.1.5.1'!W8</f>
        <v>0</v>
      </c>
      <c r="K63" s="28">
        <f t="shared" si="16"/>
        <v>0</v>
      </c>
      <c r="L63" s="28">
        <f t="shared" si="13"/>
        <v>0</v>
      </c>
      <c r="M63" s="28">
        <f>L63*'Forecast inputs Tab10.1.5.1'!Z8</f>
        <v>0</v>
      </c>
      <c r="N63" s="19">
        <f t="shared" si="17"/>
        <v>3507.3685889500293</v>
      </c>
      <c r="O63" s="19">
        <f>N63*'Forecast inputs Tab10.1.5.1'!R8</f>
        <v>1297.2248242032911</v>
      </c>
      <c r="P63" s="19">
        <f>N63*'Forecast inputs Tab10.1.5.1'!S8</f>
        <v>331.85707529285236</v>
      </c>
      <c r="Q63" s="19">
        <f>P63*'Forecast inputs Tab10.1.5.1'!R8</f>
        <v>122.73966229658849</v>
      </c>
    </row>
    <row r="64" spans="1:17" ht="12" customHeight="1" x14ac:dyDescent="0.35">
      <c r="A64" s="10">
        <f>D64+F64+E64+'Forecast inputs Tab10.1.5.1'!AA9</f>
        <v>0.24</v>
      </c>
      <c r="C64" s="18">
        <v>5</v>
      </c>
      <c r="D64" s="17">
        <f>$G$54*'Forecast inputs Tab10.1.5.1'!T9</f>
        <v>0</v>
      </c>
      <c r="E64" s="17">
        <f>$G$55*'Forecast inputs Tab10.1.5.1'!U9</f>
        <v>0</v>
      </c>
      <c r="F64" s="17">
        <f>$F$56*'Forecast inputs Tab10.1.5.1'!Y9</f>
        <v>0</v>
      </c>
      <c r="G64" s="28">
        <f t="shared" si="14"/>
        <v>0</v>
      </c>
      <c r="H64" s="28">
        <f>G64*'Forecast inputs Tab10.1.5.1'!V9</f>
        <v>0</v>
      </c>
      <c r="I64" s="28">
        <f t="shared" si="15"/>
        <v>0</v>
      </c>
      <c r="J64" s="28">
        <f>I64*'Forecast inputs Tab10.1.5.1'!W9</f>
        <v>0</v>
      </c>
      <c r="K64" s="28">
        <f t="shared" si="16"/>
        <v>0</v>
      </c>
      <c r="L64" s="28">
        <f t="shared" si="13"/>
        <v>0</v>
      </c>
      <c r="M64" s="28">
        <f>L64*'Forecast inputs Tab10.1.5.1'!Z9</f>
        <v>0</v>
      </c>
      <c r="N64" s="19">
        <f t="shared" si="17"/>
        <v>1326.2668167154238</v>
      </c>
      <c r="O64" s="19">
        <f>N64*'Forecast inputs Tab10.1.5.1'!R9</f>
        <v>757.87129960932816</v>
      </c>
      <c r="P64" s="19">
        <f>N64*'Forecast inputs Tab10.1.5.1'!S9</f>
        <v>397.8345543357579</v>
      </c>
      <c r="Q64" s="19">
        <f>P64*'Forecast inputs Tab10.1.5.1'!R9</f>
        <v>227.33539505319084</v>
      </c>
    </row>
    <row r="65" spans="1:17" ht="12" customHeight="1" x14ac:dyDescent="0.35">
      <c r="A65" s="10">
        <f>D65+F65+E65+'Forecast inputs Tab10.1.5.1'!AA10</f>
        <v>0.24</v>
      </c>
      <c r="C65" s="18">
        <v>6</v>
      </c>
      <c r="D65" s="17">
        <f>$G$54*'Forecast inputs Tab10.1.5.1'!T10</f>
        <v>0</v>
      </c>
      <c r="E65" s="17">
        <f>$G$55*'Forecast inputs Tab10.1.5.1'!U10</f>
        <v>0</v>
      </c>
      <c r="F65" s="17">
        <f>$F$56*'Forecast inputs Tab10.1.5.1'!Y10</f>
        <v>0</v>
      </c>
      <c r="G65" s="28">
        <f t="shared" si="14"/>
        <v>0</v>
      </c>
      <c r="H65" s="28">
        <f>G65*'Forecast inputs Tab10.1.5.1'!V10</f>
        <v>0</v>
      </c>
      <c r="I65" s="28">
        <f t="shared" si="15"/>
        <v>0</v>
      </c>
      <c r="J65" s="28">
        <f>I65*'Forecast inputs Tab10.1.5.1'!W10</f>
        <v>0</v>
      </c>
      <c r="K65" s="28">
        <f t="shared" si="16"/>
        <v>0</v>
      </c>
      <c r="L65" s="28">
        <f t="shared" si="13"/>
        <v>0</v>
      </c>
      <c r="M65" s="28">
        <f>L65*'Forecast inputs Tab10.1.5.1'!Z10</f>
        <v>0</v>
      </c>
      <c r="N65" s="19">
        <f t="shared" si="17"/>
        <v>4050.99450293571</v>
      </c>
      <c r="O65" s="19">
        <f>N65*'Forecast inputs Tab10.1.5.1'!R10</f>
        <v>3274.5849474975548</v>
      </c>
      <c r="P65" s="19">
        <f>N65*'Forecast inputs Tab10.1.5.1'!S10</f>
        <v>2349.166971882079</v>
      </c>
      <c r="Q65" s="19">
        <f>P65*'Forecast inputs Tab10.1.5.1'!R10</f>
        <v>1898.9279792181317</v>
      </c>
    </row>
    <row r="66" spans="1:17" ht="12" customHeight="1" x14ac:dyDescent="0.35">
      <c r="A66" s="10">
        <f>D66+F66+E66+'Forecast inputs Tab10.1.5.1'!AA11</f>
        <v>0.24</v>
      </c>
      <c r="C66" s="18">
        <v>7</v>
      </c>
      <c r="D66" s="17">
        <f>$G$54*'Forecast inputs Tab10.1.5.1'!T11</f>
        <v>0</v>
      </c>
      <c r="E66" s="17">
        <f>$G$55*'Forecast inputs Tab10.1.5.1'!U11</f>
        <v>0</v>
      </c>
      <c r="F66" s="17">
        <f>$F$56*'Forecast inputs Tab10.1.5.1'!Y11</f>
        <v>0</v>
      </c>
      <c r="G66" s="28">
        <f t="shared" si="14"/>
        <v>0</v>
      </c>
      <c r="H66" s="28">
        <f>G66*'Forecast inputs Tab10.1.5.1'!V11</f>
        <v>0</v>
      </c>
      <c r="I66" s="28">
        <f t="shared" si="15"/>
        <v>0</v>
      </c>
      <c r="J66" s="28">
        <f>I66*'Forecast inputs Tab10.1.5.1'!W11</f>
        <v>0</v>
      </c>
      <c r="K66" s="28">
        <f t="shared" si="16"/>
        <v>0</v>
      </c>
      <c r="L66" s="28">
        <f t="shared" si="13"/>
        <v>0</v>
      </c>
      <c r="M66" s="28">
        <f>L66*'Forecast inputs Tab10.1.5.1'!Z11</f>
        <v>0</v>
      </c>
      <c r="N66" s="19">
        <f t="shared" si="17"/>
        <v>762.9081206333733</v>
      </c>
      <c r="O66" s="19">
        <f>N66*'Forecast inputs Tab10.1.5.1'!R11</f>
        <v>818.82928587579954</v>
      </c>
      <c r="P66" s="19">
        <f>N66*'Forecast inputs Tab10.1.5.1'!S11</f>
        <v>608.34832330282029</v>
      </c>
      <c r="Q66" s="19">
        <f>P66*'Forecast inputs Tab10.1.5.1'!R11</f>
        <v>652.94025540091695</v>
      </c>
    </row>
    <row r="67" spans="1:17" ht="12" customHeight="1" x14ac:dyDescent="0.35">
      <c r="A67" s="10">
        <f>D67+F67+E67+'Forecast inputs Tab10.1.5.1'!AA12</f>
        <v>0.24</v>
      </c>
      <c r="C67" s="18">
        <v>8</v>
      </c>
      <c r="D67" s="17">
        <f>$G$54*'Forecast inputs Tab10.1.5.1'!T12</f>
        <v>0</v>
      </c>
      <c r="E67" s="17">
        <f>$G$55*'Forecast inputs Tab10.1.5.1'!U12</f>
        <v>0</v>
      </c>
      <c r="F67" s="17">
        <f>$F$56*'Forecast inputs Tab10.1.5.1'!Y12</f>
        <v>0</v>
      </c>
      <c r="G67" s="28">
        <f t="shared" si="14"/>
        <v>0</v>
      </c>
      <c r="H67" s="28">
        <f>G67*'Forecast inputs Tab10.1.5.1'!V12</f>
        <v>0</v>
      </c>
      <c r="I67" s="28">
        <f t="shared" si="15"/>
        <v>0</v>
      </c>
      <c r="J67" s="28">
        <f>I67*'Forecast inputs Tab10.1.5.1'!W12</f>
        <v>0</v>
      </c>
      <c r="K67" s="28">
        <f t="shared" si="16"/>
        <v>0</v>
      </c>
      <c r="L67" s="28">
        <f t="shared" si="13"/>
        <v>0</v>
      </c>
      <c r="M67" s="28">
        <f>L67*'Forecast inputs Tab10.1.5.1'!Z12</f>
        <v>0</v>
      </c>
      <c r="N67" s="19">
        <f t="shared" si="17"/>
        <v>2878.4359465584062</v>
      </c>
      <c r="O67" s="19">
        <f>N67*'Forecast inputs Tab10.1.5.1'!R12</f>
        <v>3911.8520200918047</v>
      </c>
      <c r="P67" s="19">
        <f>N67*'Forecast inputs Tab10.1.5.1'!S12</f>
        <v>2629.864738858671</v>
      </c>
      <c r="Q67" s="19">
        <f>P67*'Forecast inputs Tab10.1.5.1'!R12</f>
        <v>3574.0387774037108</v>
      </c>
    </row>
    <row r="68" spans="1:17" ht="12" customHeight="1" x14ac:dyDescent="0.35">
      <c r="A68" s="10">
        <f>D68+F68+E68+'Forecast inputs Tab10.1.5.1'!AA13</f>
        <v>0.24</v>
      </c>
      <c r="C68" s="18">
        <v>9</v>
      </c>
      <c r="D68" s="17">
        <f>$G$54*'Forecast inputs Tab10.1.5.1'!T13</f>
        <v>0</v>
      </c>
      <c r="E68" s="17">
        <f>$G$55*'Forecast inputs Tab10.1.5.1'!U13</f>
        <v>0</v>
      </c>
      <c r="F68" s="17">
        <f>$F$56*'Forecast inputs Tab10.1.5.1'!Y13</f>
        <v>0</v>
      </c>
      <c r="G68" s="28">
        <f t="shared" si="14"/>
        <v>0</v>
      </c>
      <c r="H68" s="28">
        <f>G68*'Forecast inputs Tab10.1.5.1'!V13</f>
        <v>0</v>
      </c>
      <c r="I68" s="28">
        <f t="shared" si="15"/>
        <v>0</v>
      </c>
      <c r="J68" s="28">
        <f>I68*'Forecast inputs Tab10.1.5.1'!W13</f>
        <v>0</v>
      </c>
      <c r="K68" s="28">
        <f t="shared" si="16"/>
        <v>0</v>
      </c>
      <c r="L68" s="28">
        <f t="shared" si="13"/>
        <v>0</v>
      </c>
      <c r="M68" s="28">
        <f>L68*'Forecast inputs Tab10.1.5.1'!Z13</f>
        <v>0</v>
      </c>
      <c r="N68" s="19">
        <f t="shared" si="17"/>
        <v>1418.1865646424019</v>
      </c>
      <c r="O68" s="19">
        <f>N68*'Forecast inputs Tab10.1.5.1'!R13</f>
        <v>2352.3886003692915</v>
      </c>
      <c r="P68" s="19">
        <f>N68*'Forecast inputs Tab10.1.5.1'!S13</f>
        <v>1367.759645503899</v>
      </c>
      <c r="Q68" s="19">
        <f>P68*'Forecast inputs Tab10.1.5.1'!R13</f>
        <v>2268.7439567866827</v>
      </c>
    </row>
    <row r="69" spans="1:17" ht="12" customHeight="1" x14ac:dyDescent="0.35">
      <c r="A69" s="10">
        <f>D69+F69+E69+'Forecast inputs Tab10.1.5.1'!AA14</f>
        <v>0.24</v>
      </c>
      <c r="C69" s="18">
        <v>10</v>
      </c>
      <c r="D69" s="17">
        <f>$G$54*'Forecast inputs Tab10.1.5.1'!T14</f>
        <v>0</v>
      </c>
      <c r="E69" s="17">
        <f>$G$55*'Forecast inputs Tab10.1.5.1'!U14</f>
        <v>0</v>
      </c>
      <c r="F69" s="17">
        <f>$F$56*'Forecast inputs Tab10.1.5.1'!Y14</f>
        <v>0</v>
      </c>
      <c r="G69" s="28">
        <f t="shared" si="14"/>
        <v>0</v>
      </c>
      <c r="H69" s="28">
        <f>G69*'Forecast inputs Tab10.1.5.1'!V14</f>
        <v>0</v>
      </c>
      <c r="I69" s="28">
        <f t="shared" si="15"/>
        <v>0</v>
      </c>
      <c r="J69" s="28">
        <f>I69*'Forecast inputs Tab10.1.5.1'!W14</f>
        <v>0</v>
      </c>
      <c r="K69" s="28">
        <f t="shared" si="16"/>
        <v>0</v>
      </c>
      <c r="L69" s="28">
        <f t="shared" si="13"/>
        <v>0</v>
      </c>
      <c r="M69" s="28">
        <f>L69*'Forecast inputs Tab10.1.5.1'!Z14</f>
        <v>0</v>
      </c>
      <c r="N69" s="19">
        <f t="shared" si="17"/>
        <v>267.47728720242117</v>
      </c>
      <c r="O69" s="19">
        <f>N69*'Forecast inputs Tab10.1.5.1'!R14</f>
        <v>525.95663846335287</v>
      </c>
      <c r="P69" s="19">
        <f>N69*'Forecast inputs Tab10.1.5.1'!S14</f>
        <v>263.46858297030934</v>
      </c>
      <c r="Q69" s="19">
        <f>P69*'Forecast inputs Tab10.1.5.1'!R14</f>
        <v>518.07408280949755</v>
      </c>
    </row>
    <row r="70" spans="1:17" ht="12" customHeight="1" x14ac:dyDescent="0.35">
      <c r="A70" s="10">
        <f>D70+F70+E70+'Forecast inputs Tab10.1.5.1'!AA15</f>
        <v>0.24</v>
      </c>
      <c r="C70" s="18">
        <v>11</v>
      </c>
      <c r="D70" s="17">
        <f>$G$54*'Forecast inputs Tab10.1.5.1'!T15</f>
        <v>0</v>
      </c>
      <c r="E70" s="17">
        <f>$G$55*'Forecast inputs Tab10.1.5.1'!U15</f>
        <v>0</v>
      </c>
      <c r="F70" s="17">
        <f>$F$56*'Forecast inputs Tab10.1.5.1'!Y15</f>
        <v>0</v>
      </c>
      <c r="G70" s="28">
        <f t="shared" si="14"/>
        <v>0</v>
      </c>
      <c r="H70" s="28">
        <f>G70*'Forecast inputs Tab10.1.5.1'!V15</f>
        <v>0</v>
      </c>
      <c r="I70" s="28">
        <f t="shared" si="15"/>
        <v>0</v>
      </c>
      <c r="J70" s="28">
        <f>I70*'Forecast inputs Tab10.1.5.1'!W15</f>
        <v>0</v>
      </c>
      <c r="K70" s="28">
        <f t="shared" si="16"/>
        <v>0</v>
      </c>
      <c r="L70" s="28">
        <f t="shared" si="13"/>
        <v>0</v>
      </c>
      <c r="M70" s="28">
        <f>L70*'Forecast inputs Tab10.1.5.1'!Z15</f>
        <v>0</v>
      </c>
      <c r="N70" s="19">
        <f t="shared" si="17"/>
        <v>393.97149453054936</v>
      </c>
      <c r="O70" s="19">
        <f>N70*'Forecast inputs Tab10.1.5.1'!R15</f>
        <v>896.95096188275636</v>
      </c>
      <c r="P70" s="19">
        <f>N70*'Forecast inputs Tab10.1.5.1'!S15</f>
        <v>391.34292981514272</v>
      </c>
      <c r="Q70" s="19">
        <f>P70*'Forecast inputs Tab10.1.5.1'!R15</f>
        <v>890.96653488083723</v>
      </c>
    </row>
    <row r="71" spans="1:17" ht="12" customHeight="1" x14ac:dyDescent="0.35">
      <c r="A71" s="10">
        <f>D71+F71+E71+'Forecast inputs Tab10.1.5.1'!AA16</f>
        <v>0.24</v>
      </c>
      <c r="C71" s="18">
        <v>12</v>
      </c>
      <c r="D71" s="17">
        <f>$G$54*'Forecast inputs Tab10.1.5.1'!T16</f>
        <v>0</v>
      </c>
      <c r="E71" s="17">
        <f>$G$55*'Forecast inputs Tab10.1.5.1'!U16</f>
        <v>0</v>
      </c>
      <c r="F71" s="17">
        <f>$F$56*'Forecast inputs Tab10.1.5.1'!Y16</f>
        <v>0</v>
      </c>
      <c r="G71" s="28">
        <f t="shared" si="14"/>
        <v>0</v>
      </c>
      <c r="H71" s="28">
        <f>G71*'Forecast inputs Tab10.1.5.1'!V16</f>
        <v>0</v>
      </c>
      <c r="I71" s="28">
        <f t="shared" si="15"/>
        <v>0</v>
      </c>
      <c r="J71" s="28">
        <f>I71*'Forecast inputs Tab10.1.5.1'!W16</f>
        <v>0</v>
      </c>
      <c r="K71" s="28">
        <f t="shared" si="16"/>
        <v>0</v>
      </c>
      <c r="L71" s="28">
        <f t="shared" si="13"/>
        <v>0</v>
      </c>
      <c r="M71" s="28">
        <f>L71*'Forecast inputs Tab10.1.5.1'!Z16</f>
        <v>0</v>
      </c>
      <c r="N71" s="19">
        <f t="shared" si="17"/>
        <v>58.867474480769239</v>
      </c>
      <c r="O71" s="19">
        <f>N71*'Forecast inputs Tab10.1.5.1'!R16</f>
        <v>152.19302514885675</v>
      </c>
      <c r="P71" s="19">
        <f>N71*'Forecast inputs Tab10.1.5.1'!S16</f>
        <v>58.68076347810333</v>
      </c>
      <c r="Q71" s="19">
        <f>P71*'Forecast inputs Tab10.1.5.1'!R16</f>
        <v>151.71031185811444</v>
      </c>
    </row>
    <row r="72" spans="1:17" ht="12" customHeight="1" x14ac:dyDescent="0.35">
      <c r="A72" s="10">
        <f>D72+F72+E72+'Forecast inputs Tab10.1.5.1'!AA17</f>
        <v>0.24</v>
      </c>
      <c r="C72" s="18">
        <v>13</v>
      </c>
      <c r="D72" s="17">
        <f>$G$54*'Forecast inputs Tab10.1.5.1'!T17</f>
        <v>0</v>
      </c>
      <c r="E72" s="17">
        <f>$G$55*'Forecast inputs Tab10.1.5.1'!U17</f>
        <v>0</v>
      </c>
      <c r="F72" s="17">
        <f>$F$56*'Forecast inputs Tab10.1.5.1'!Y17</f>
        <v>0</v>
      </c>
      <c r="G72" s="28">
        <f t="shared" si="14"/>
        <v>0</v>
      </c>
      <c r="H72" s="28">
        <f>G72*'Forecast inputs Tab10.1.5.1'!V17</f>
        <v>0</v>
      </c>
      <c r="I72" s="28">
        <f t="shared" si="15"/>
        <v>0</v>
      </c>
      <c r="J72" s="28">
        <f>I72*'Forecast inputs Tab10.1.5.1'!W17</f>
        <v>0</v>
      </c>
      <c r="K72" s="28">
        <f t="shared" si="16"/>
        <v>0</v>
      </c>
      <c r="L72" s="28">
        <f t="shared" si="13"/>
        <v>0</v>
      </c>
      <c r="M72" s="28">
        <f>L72*'Forecast inputs Tab10.1.5.1'!Z17</f>
        <v>0</v>
      </c>
      <c r="N72" s="19">
        <f t="shared" si="17"/>
        <v>188.59015330518929</v>
      </c>
      <c r="O72" s="19">
        <f>N72*'Forecast inputs Tab10.1.5.1'!R17</f>
        <v>544.79734896649779</v>
      </c>
      <c r="P72" s="19">
        <f>N72*'Forecast inputs Tab10.1.5.1'!S17</f>
        <v>188.28527963284367</v>
      </c>
      <c r="Q72" s="19">
        <f>P72*'Forecast inputs Tab10.1.5.1'!R17</f>
        <v>543.91663295056253</v>
      </c>
    </row>
    <row r="73" spans="1:17" ht="12" customHeight="1" x14ac:dyDescent="0.35">
      <c r="A73" s="10">
        <f>D73+F73+E73+'Forecast inputs Tab10.1.5.1'!AA18</f>
        <v>0.24</v>
      </c>
      <c r="C73" s="18">
        <v>14</v>
      </c>
      <c r="D73" s="17">
        <f>$G$54*'Forecast inputs Tab10.1.5.1'!T18</f>
        <v>0</v>
      </c>
      <c r="E73" s="17">
        <f>$G$55*'Forecast inputs Tab10.1.5.1'!U18</f>
        <v>0</v>
      </c>
      <c r="F73" s="17">
        <f>$F$56*'Forecast inputs Tab10.1.5.1'!Y18</f>
        <v>0</v>
      </c>
      <c r="G73" s="28">
        <f t="shared" si="14"/>
        <v>0</v>
      </c>
      <c r="H73" s="28">
        <f>G73*'Forecast inputs Tab10.1.5.1'!V18</f>
        <v>0</v>
      </c>
      <c r="I73" s="28">
        <f t="shared" si="15"/>
        <v>0</v>
      </c>
      <c r="J73" s="28">
        <f>I73*'Forecast inputs Tab10.1.5.1'!W18</f>
        <v>0</v>
      </c>
      <c r="K73" s="28">
        <f t="shared" si="16"/>
        <v>0</v>
      </c>
      <c r="L73" s="28">
        <f t="shared" si="13"/>
        <v>0</v>
      </c>
      <c r="M73" s="28">
        <f>L73*'Forecast inputs Tab10.1.5.1'!Z18</f>
        <v>0</v>
      </c>
      <c r="N73" s="19">
        <f t="shared" si="17"/>
        <v>135.15115974448085</v>
      </c>
      <c r="O73" s="19">
        <f>N73*'Forecast inputs Tab10.1.5.1'!R18</f>
        <v>430.3496743699734</v>
      </c>
      <c r="P73" s="19">
        <f>N73*'Forecast inputs Tab10.1.5.1'!S18</f>
        <v>135.03189161867192</v>
      </c>
      <c r="Q73" s="19">
        <f>P73*'Forecast inputs Tab10.1.5.1'!R18</f>
        <v>429.96989961109136</v>
      </c>
    </row>
    <row r="74" spans="1:17" ht="12" customHeight="1" x14ac:dyDescent="0.35">
      <c r="A74" s="10">
        <f>D74+F74+E74+'Forecast inputs Tab10.1.5.1'!AA19</f>
        <v>0.24</v>
      </c>
      <c r="C74" s="18">
        <v>15</v>
      </c>
      <c r="D74" s="17">
        <f>$G$54*'Forecast inputs Tab10.1.5.1'!T19</f>
        <v>0</v>
      </c>
      <c r="E74" s="17">
        <f>$G$55*'Forecast inputs Tab10.1.5.1'!U19</f>
        <v>0</v>
      </c>
      <c r="F74" s="17">
        <f>$F$56*'Forecast inputs Tab10.1.5.1'!Y19</f>
        <v>0</v>
      </c>
      <c r="G74" s="28">
        <f t="shared" si="14"/>
        <v>0</v>
      </c>
      <c r="H74" s="28">
        <f>G74*'Forecast inputs Tab10.1.5.1'!V19</f>
        <v>0</v>
      </c>
      <c r="I74" s="28">
        <f t="shared" si="15"/>
        <v>0</v>
      </c>
      <c r="J74" s="28">
        <f>I74*'Forecast inputs Tab10.1.5.1'!W19</f>
        <v>0</v>
      </c>
      <c r="K74" s="28">
        <f t="shared" si="16"/>
        <v>0</v>
      </c>
      <c r="L74" s="28">
        <f t="shared" si="13"/>
        <v>0</v>
      </c>
      <c r="M74" s="28">
        <f>L74*'Forecast inputs Tab10.1.5.1'!Z19</f>
        <v>0</v>
      </c>
      <c r="N74" s="19">
        <f t="shared" si="17"/>
        <v>157.20293226039311</v>
      </c>
      <c r="O74" s="19">
        <f>N74*'Forecast inputs Tab10.1.5.1'!R19</f>
        <v>545.41242941878863</v>
      </c>
      <c r="P74" s="19">
        <f>N74*'Forecast inputs Tab10.1.5.1'!S19</f>
        <v>157.12228005331207</v>
      </c>
      <c r="Q74" s="19">
        <f>P74*'Forecast inputs Tab10.1.5.1'!R19</f>
        <v>545.13260819936511</v>
      </c>
    </row>
    <row r="75" spans="1:17" ht="12" customHeight="1" x14ac:dyDescent="0.35">
      <c r="A75" s="10">
        <f>D75+F75+E75+'Forecast inputs Tab10.1.5.1'!AA20</f>
        <v>0.24</v>
      </c>
      <c r="C75" s="23" t="s">
        <v>1435</v>
      </c>
      <c r="D75" s="17">
        <f>$G$54*'Forecast inputs Tab10.1.5.1'!T20</f>
        <v>0</v>
      </c>
      <c r="E75" s="17">
        <f>$G$55*'Forecast inputs Tab10.1.5.1'!U20</f>
        <v>0</v>
      </c>
      <c r="F75" s="17">
        <f>$F$56*'Forecast inputs Tab10.1.5.1'!Y20</f>
        <v>0</v>
      </c>
      <c r="G75" s="28">
        <f t="shared" si="14"/>
        <v>0</v>
      </c>
      <c r="H75" s="28">
        <f>G75*'Forecast inputs Tab10.1.5.1'!V20</f>
        <v>0</v>
      </c>
      <c r="I75" s="28">
        <f t="shared" si="15"/>
        <v>0</v>
      </c>
      <c r="J75" s="28">
        <f>I75*'Forecast inputs Tab10.1.5.1'!W20</f>
        <v>0</v>
      </c>
      <c r="K75" s="28">
        <f t="shared" si="16"/>
        <v>0</v>
      </c>
      <c r="L75" s="30">
        <f t="shared" si="13"/>
        <v>0</v>
      </c>
      <c r="M75" s="28">
        <f>L75*'Forecast inputs Tab10.1.5.1'!Z20</f>
        <v>0</v>
      </c>
      <c r="N75" s="19">
        <f>N49*EXP(-A49)+N50*EXP(-A50)</f>
        <v>252.29599666603639</v>
      </c>
      <c r="O75" s="19">
        <f>N75*'Forecast inputs Tab10.1.5.1'!R20</f>
        <v>1039.7634648719406</v>
      </c>
      <c r="P75" s="19">
        <f>N75*'Forecast inputs Tab10.1.5.1'!S20</f>
        <v>252.21645969303162</v>
      </c>
      <c r="Q75" s="19">
        <f>P75*'Forecast inputs Tab10.1.5.1'!R20</f>
        <v>1039.4356767194147</v>
      </c>
    </row>
    <row r="76" spans="1:17" ht="12" customHeight="1" x14ac:dyDescent="0.35">
      <c r="A76" t="s">
        <v>1445</v>
      </c>
      <c r="C76" s="31" t="s">
        <v>1444</v>
      </c>
      <c r="D76" s="133">
        <f>AVERAGE(D63:D73)</f>
        <v>0</v>
      </c>
      <c r="E76" s="133">
        <f>AVERAGE(E63:E73)</f>
        <v>0</v>
      </c>
      <c r="F76" s="133">
        <f>AVERAGE(F63:F74)</f>
        <v>0</v>
      </c>
      <c r="G76" s="32">
        <f>SUM(G59:G75)</f>
        <v>0</v>
      </c>
      <c r="H76" s="32">
        <f t="shared" ref="H76" si="18">SUM(H59:H75)</f>
        <v>0</v>
      </c>
      <c r="I76" s="32">
        <f>SUM(I59:I75)</f>
        <v>0</v>
      </c>
      <c r="J76" s="32">
        <f t="shared" ref="J76:Q76" si="19">SUM(J59:J75)</f>
        <v>0</v>
      </c>
      <c r="K76" s="32">
        <f t="shared" si="19"/>
        <v>0</v>
      </c>
      <c r="L76" s="32">
        <f t="shared" si="19"/>
        <v>0</v>
      </c>
      <c r="M76" s="32">
        <f t="shared" si="19"/>
        <v>0</v>
      </c>
      <c r="N76" s="32">
        <f t="shared" si="19"/>
        <v>41956.935238771046</v>
      </c>
      <c r="O76" s="32">
        <f t="shared" si="19"/>
        <v>18238.221479954598</v>
      </c>
      <c r="P76" s="32">
        <f t="shared" si="19"/>
        <v>9130.979496437496</v>
      </c>
      <c r="Q76" s="32">
        <f t="shared" si="19"/>
        <v>12863.931773188104</v>
      </c>
    </row>
    <row r="78" spans="1:17" x14ac:dyDescent="0.35">
      <c r="C78" s="15" t="s">
        <v>1437</v>
      </c>
      <c r="D78" s="15" t="s">
        <v>1691</v>
      </c>
      <c r="G78" s="15">
        <f>G53+1</f>
        <v>2023</v>
      </c>
    </row>
    <row r="79" spans="1:17" x14ac:dyDescent="0.35">
      <c r="D79" s="24" t="s">
        <v>1599</v>
      </c>
      <c r="E79" s="24"/>
      <c r="F79" s="24"/>
      <c r="G79" s="18">
        <f>G54</f>
        <v>0</v>
      </c>
      <c r="H79" s="24" t="s">
        <v>1598</v>
      </c>
      <c r="I79" s="25">
        <f>AVERAGE(D88:D99)</f>
        <v>0</v>
      </c>
      <c r="J79" s="15" t="s">
        <v>1516</v>
      </c>
      <c r="K79" s="25">
        <f>I79+I81+I80</f>
        <v>0</v>
      </c>
    </row>
    <row r="80" spans="1:17" x14ac:dyDescent="0.35">
      <c r="D80" s="24" t="s">
        <v>1600</v>
      </c>
      <c r="E80" s="24"/>
      <c r="F80" s="24"/>
      <c r="G80" s="18">
        <f>G55</f>
        <v>0</v>
      </c>
      <c r="H80" s="24" t="s">
        <v>1598</v>
      </c>
      <c r="I80" s="25">
        <f>AVERAGE(E88:E99)</f>
        <v>0</v>
      </c>
      <c r="K80" s="25"/>
    </row>
    <row r="81" spans="1:17" x14ac:dyDescent="0.35">
      <c r="D81" s="24" t="s">
        <v>1438</v>
      </c>
      <c r="E81" s="24"/>
      <c r="F81" s="134">
        <f>F56</f>
        <v>0</v>
      </c>
      <c r="G81" s="18">
        <f>I81/$I$5</f>
        <v>0</v>
      </c>
      <c r="H81" s="24" t="s">
        <v>1598</v>
      </c>
      <c r="I81" s="25">
        <f>AVERAGE(F88:F99)</f>
        <v>0</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v>
      </c>
      <c r="C85" s="18">
        <v>1</v>
      </c>
      <c r="D85" s="17">
        <f>$G$79*'Forecast inputs Tab10.1.5.1'!T5</f>
        <v>0</v>
      </c>
      <c r="E85" s="17">
        <f>$G$80*'Forecast inputs Tab10.1.5.1'!U5</f>
        <v>0</v>
      </c>
      <c r="F85" s="17">
        <f>$F$81*'Forecast inputs Tab10.1.5.1'!Y5</f>
        <v>0</v>
      </c>
      <c r="G85" s="28">
        <f t="shared" ref="G85:G99" si="21">N85*(D85/A85)*(1-EXP(-A85))</f>
        <v>0</v>
      </c>
      <c r="H85" s="28">
        <f>G85*'Forecast inputs Tab10.1.5.1'!V5</f>
        <v>0</v>
      </c>
      <c r="I85" s="28">
        <f t="shared" ref="I85:I100" si="22">N85*(E85/A85)*(1-EXP(-A85))</f>
        <v>0</v>
      </c>
      <c r="J85" s="28">
        <f>I85*'Forecast inputs Tab10.1.5.1'!W5</f>
        <v>0</v>
      </c>
      <c r="K85" s="28">
        <f t="shared" ref="K85:K100" si="23">H85+J85</f>
        <v>0</v>
      </c>
      <c r="L85" s="28">
        <f t="shared" si="20"/>
        <v>0</v>
      </c>
      <c r="M85" s="28">
        <f>L85*'Forecast inputs Tab10.1.5.1'!Z5</f>
        <v>0</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v>
      </c>
      <c r="C86" s="18">
        <v>2</v>
      </c>
      <c r="D86" s="17">
        <f>$G$79*'Forecast inputs Tab10.1.5.1'!T6</f>
        <v>0</v>
      </c>
      <c r="E86" s="17">
        <f>$G$80*'Forecast inputs Tab10.1.5.1'!U6</f>
        <v>0</v>
      </c>
      <c r="F86" s="17">
        <f>$F$81*'Forecast inputs Tab10.1.5.1'!Y6</f>
        <v>0</v>
      </c>
      <c r="G86" s="28">
        <f t="shared" si="21"/>
        <v>0</v>
      </c>
      <c r="H86" s="28">
        <f>G86*'Forecast inputs Tab10.1.5.1'!V6</f>
        <v>0</v>
      </c>
      <c r="I86" s="28">
        <f t="shared" si="22"/>
        <v>0</v>
      </c>
      <c r="J86" s="28">
        <f>I86*'Forecast inputs Tab10.1.5.1'!W6</f>
        <v>0</v>
      </c>
      <c r="K86" s="28">
        <f t="shared" si="23"/>
        <v>0</v>
      </c>
      <c r="L86" s="28">
        <f t="shared" si="20"/>
        <v>0</v>
      </c>
      <c r="M86" s="28">
        <f>L86*'Forecast inputs Tab10.1.5.1'!Z6</f>
        <v>0</v>
      </c>
      <c r="N86" s="19">
        <f t="shared" ref="N86:N99" si="24">N60*EXP(-A60)</f>
        <v>5682.6403923258276</v>
      </c>
      <c r="O86" s="19">
        <f>N86*'Forecast inputs Tab10.1.5.1'!R6</f>
        <v>549.64543625116642</v>
      </c>
      <c r="P86" s="19">
        <f>N86*'Forecast inputs Tab10.1.5.1'!S6</f>
        <v>0</v>
      </c>
      <c r="Q86" s="19">
        <f>P86*'Forecast inputs Tab10.1.5.1'!R6</f>
        <v>0</v>
      </c>
    </row>
    <row r="87" spans="1:17" x14ac:dyDescent="0.35">
      <c r="A87" s="10">
        <f>D87+F87+E87+'Forecast inputs Tab10.1.5.1'!AA7</f>
        <v>0.24</v>
      </c>
      <c r="C87" s="18">
        <v>3</v>
      </c>
      <c r="D87" s="17">
        <f>$G$79*'Forecast inputs Tab10.1.5.1'!T7</f>
        <v>0</v>
      </c>
      <c r="E87" s="17">
        <f>$G$80*'Forecast inputs Tab10.1.5.1'!U7</f>
        <v>0</v>
      </c>
      <c r="F87" s="17">
        <f>$F$81*'Forecast inputs Tab10.1.5.1'!Y7</f>
        <v>0</v>
      </c>
      <c r="G87" s="28">
        <f t="shared" si="21"/>
        <v>0</v>
      </c>
      <c r="H87" s="28">
        <f>G87*'Forecast inputs Tab10.1.5.1'!V7</f>
        <v>0</v>
      </c>
      <c r="I87" s="28">
        <f t="shared" si="22"/>
        <v>0</v>
      </c>
      <c r="J87" s="28">
        <f>I87*'Forecast inputs Tab10.1.5.1'!W7</f>
        <v>0</v>
      </c>
      <c r="K87" s="28">
        <f t="shared" si="23"/>
        <v>0</v>
      </c>
      <c r="L87" s="28">
        <f t="shared" si="20"/>
        <v>0</v>
      </c>
      <c r="M87" s="28">
        <f>L87*'Forecast inputs Tab10.1.5.1'!Z7</f>
        <v>0</v>
      </c>
      <c r="N87" s="19">
        <f t="shared" si="24"/>
        <v>4470.1232570256661</v>
      </c>
      <c r="O87" s="19">
        <f>N87*'Forecast inputs Tab10.1.5.1'!R7</f>
        <v>939.30699999880324</v>
      </c>
      <c r="P87" s="19">
        <f>N87*'Forecast inputs Tab10.1.5.1'!S7</f>
        <v>0</v>
      </c>
      <c r="Q87" s="19">
        <f>P87*'Forecast inputs Tab10.1.5.1'!R7</f>
        <v>0</v>
      </c>
    </row>
    <row r="88" spans="1:17" x14ac:dyDescent="0.35">
      <c r="A88" s="10">
        <f>D88+F88+E88+'Forecast inputs Tab10.1.5.1'!AA8</f>
        <v>0.24</v>
      </c>
      <c r="C88" s="18">
        <v>4</v>
      </c>
      <c r="D88" s="17">
        <f>$G$79*'Forecast inputs Tab10.1.5.1'!T8</f>
        <v>0</v>
      </c>
      <c r="E88" s="17">
        <f>$G$80*'Forecast inputs Tab10.1.5.1'!U8</f>
        <v>0</v>
      </c>
      <c r="F88" s="17">
        <f>$F$81*'Forecast inputs Tab10.1.5.1'!Y8</f>
        <v>0</v>
      </c>
      <c r="G88" s="28">
        <f t="shared" si="21"/>
        <v>0</v>
      </c>
      <c r="H88" s="28">
        <f>G88*'Forecast inputs Tab10.1.5.1'!V8</f>
        <v>0</v>
      </c>
      <c r="I88" s="28">
        <f t="shared" si="22"/>
        <v>0</v>
      </c>
      <c r="J88" s="28">
        <f>I88*'Forecast inputs Tab10.1.5.1'!W8</f>
        <v>0</v>
      </c>
      <c r="K88" s="28">
        <f t="shared" si="23"/>
        <v>0</v>
      </c>
      <c r="L88" s="28">
        <f t="shared" si="20"/>
        <v>0</v>
      </c>
      <c r="M88" s="28">
        <f>L88*'Forecast inputs Tab10.1.5.1'!Z8</f>
        <v>0</v>
      </c>
      <c r="N88" s="19">
        <f t="shared" si="24"/>
        <v>3515.4055847028258</v>
      </c>
      <c r="O88" s="19">
        <f>N88*'Forecast inputs Tab10.1.5.1'!R8</f>
        <v>1300.1973633414329</v>
      </c>
      <c r="P88" s="19">
        <f>N88*'Forecast inputs Tab10.1.5.1'!S8</f>
        <v>332.61751259421465</v>
      </c>
      <c r="Q88" s="19">
        <f>P88*'Forecast inputs Tab10.1.5.1'!R8</f>
        <v>123.02091535555844</v>
      </c>
    </row>
    <row r="89" spans="1:17" x14ac:dyDescent="0.35">
      <c r="A89" s="10">
        <f>D89+F89+E89+'Forecast inputs Tab10.1.5.1'!AA9</f>
        <v>0.24</v>
      </c>
      <c r="C89" s="18">
        <v>5</v>
      </c>
      <c r="D89" s="17">
        <f>$G$79*'Forecast inputs Tab10.1.5.1'!T9</f>
        <v>0</v>
      </c>
      <c r="E89" s="17">
        <f>$G$80*'Forecast inputs Tab10.1.5.1'!U9</f>
        <v>0</v>
      </c>
      <c r="F89" s="17">
        <f>$F$81*'Forecast inputs Tab10.1.5.1'!Y9</f>
        <v>0</v>
      </c>
      <c r="G89" s="28">
        <f t="shared" si="21"/>
        <v>0</v>
      </c>
      <c r="H89" s="28">
        <f>G89*'Forecast inputs Tab10.1.5.1'!V9</f>
        <v>0</v>
      </c>
      <c r="I89" s="28">
        <f t="shared" si="22"/>
        <v>0</v>
      </c>
      <c r="J89" s="28">
        <f>I89*'Forecast inputs Tab10.1.5.1'!W9</f>
        <v>0</v>
      </c>
      <c r="K89" s="28">
        <f t="shared" si="23"/>
        <v>0</v>
      </c>
      <c r="L89" s="28">
        <f t="shared" si="20"/>
        <v>0</v>
      </c>
      <c r="M89" s="28">
        <f>L89*'Forecast inputs Tab10.1.5.1'!Z9</f>
        <v>0</v>
      </c>
      <c r="N89" s="19">
        <f t="shared" si="24"/>
        <v>2758.9938510977772</v>
      </c>
      <c r="O89" s="19">
        <f>N89*'Forecast inputs Tab10.1.5.1'!R9</f>
        <v>1576.5773743205052</v>
      </c>
      <c r="P89" s="19">
        <f>N89*'Forecast inputs Tab10.1.5.1'!S9</f>
        <v>827.60352240803809</v>
      </c>
      <c r="Q89" s="19">
        <f>P89*'Forecast inputs Tab10.1.5.1'!R9</f>
        <v>472.91913601667005</v>
      </c>
    </row>
    <row r="90" spans="1:17" x14ac:dyDescent="0.35">
      <c r="A90" s="10">
        <f>D90+F90+E90+'Forecast inputs Tab10.1.5.1'!AA10</f>
        <v>0.24</v>
      </c>
      <c r="C90" s="18">
        <v>6</v>
      </c>
      <c r="D90" s="17">
        <f>$G$79*'Forecast inputs Tab10.1.5.1'!T10</f>
        <v>0</v>
      </c>
      <c r="E90" s="17">
        <f>$G$80*'Forecast inputs Tab10.1.5.1'!U10</f>
        <v>0</v>
      </c>
      <c r="F90" s="17">
        <f>$F$81*'Forecast inputs Tab10.1.5.1'!Y10</f>
        <v>0</v>
      </c>
      <c r="G90" s="28">
        <f t="shared" si="21"/>
        <v>0</v>
      </c>
      <c r="H90" s="28">
        <f>G90*'Forecast inputs Tab10.1.5.1'!V10</f>
        <v>0</v>
      </c>
      <c r="I90" s="28">
        <f t="shared" si="22"/>
        <v>0</v>
      </c>
      <c r="J90" s="28">
        <f>I90*'Forecast inputs Tab10.1.5.1'!W10</f>
        <v>0</v>
      </c>
      <c r="K90" s="28">
        <f t="shared" si="23"/>
        <v>0</v>
      </c>
      <c r="L90" s="28">
        <f t="shared" si="20"/>
        <v>0</v>
      </c>
      <c r="M90" s="28">
        <f>L90*'Forecast inputs Tab10.1.5.1'!Z10</f>
        <v>0</v>
      </c>
      <c r="N90" s="19">
        <f t="shared" si="24"/>
        <v>1043.2784292364006</v>
      </c>
      <c r="O90" s="19">
        <f>N90*'Forecast inputs Tab10.1.5.1'!R10</f>
        <v>843.32472876738132</v>
      </c>
      <c r="P90" s="19">
        <f>N90*'Forecast inputs Tab10.1.5.1'!S10</f>
        <v>604.9959402964073</v>
      </c>
      <c r="Q90" s="19">
        <f>P90*'Forecast inputs Tab10.1.5.1'!R10</f>
        <v>489.04302337513815</v>
      </c>
    </row>
    <row r="91" spans="1:17" x14ac:dyDescent="0.35">
      <c r="A91" s="10">
        <f>D91+F91+E91+'Forecast inputs Tab10.1.5.1'!AA11</f>
        <v>0.24</v>
      </c>
      <c r="C91" s="18">
        <v>7</v>
      </c>
      <c r="D91" s="17">
        <f>$G$79*'Forecast inputs Tab10.1.5.1'!T11</f>
        <v>0</v>
      </c>
      <c r="E91" s="17">
        <f>$G$80*'Forecast inputs Tab10.1.5.1'!U11</f>
        <v>0</v>
      </c>
      <c r="F91" s="17">
        <f>$F$81*'Forecast inputs Tab10.1.5.1'!Y11</f>
        <v>0</v>
      </c>
      <c r="G91" s="28">
        <f t="shared" si="21"/>
        <v>0</v>
      </c>
      <c r="H91" s="28">
        <f>G91*'Forecast inputs Tab10.1.5.1'!V11</f>
        <v>0</v>
      </c>
      <c r="I91" s="28">
        <f t="shared" si="22"/>
        <v>0</v>
      </c>
      <c r="J91" s="28">
        <f>I91*'Forecast inputs Tab10.1.5.1'!W11</f>
        <v>0</v>
      </c>
      <c r="K91" s="28">
        <f t="shared" si="23"/>
        <v>0</v>
      </c>
      <c r="L91" s="28">
        <f t="shared" si="20"/>
        <v>0</v>
      </c>
      <c r="M91" s="28">
        <f>L91*'Forecast inputs Tab10.1.5.1'!Z11</f>
        <v>0</v>
      </c>
      <c r="N91" s="19">
        <f t="shared" si="24"/>
        <v>3186.6251410366835</v>
      </c>
      <c r="O91" s="19">
        <f>N91*'Forecast inputs Tab10.1.5.1'!R11</f>
        <v>3420.2047638746722</v>
      </c>
      <c r="P91" s="19">
        <f>N91*'Forecast inputs Tab10.1.5.1'!S11</f>
        <v>2541.0373924645792</v>
      </c>
      <c r="Q91" s="19">
        <f>P91*'Forecast inputs Tab10.1.5.1'!R11</f>
        <v>2727.2954333322327</v>
      </c>
    </row>
    <row r="92" spans="1:17" x14ac:dyDescent="0.35">
      <c r="A92" s="10">
        <f>D92+F92+E92+'Forecast inputs Tab10.1.5.1'!AA12</f>
        <v>0.24</v>
      </c>
      <c r="C92" s="18">
        <v>8</v>
      </c>
      <c r="D92" s="17">
        <f>$G$79*'Forecast inputs Tab10.1.5.1'!T12</f>
        <v>0</v>
      </c>
      <c r="E92" s="17">
        <f>$G$80*'Forecast inputs Tab10.1.5.1'!U12</f>
        <v>0</v>
      </c>
      <c r="F92" s="17">
        <f>$F$81*'Forecast inputs Tab10.1.5.1'!Y12</f>
        <v>0</v>
      </c>
      <c r="G92" s="28">
        <f t="shared" si="21"/>
        <v>0</v>
      </c>
      <c r="H92" s="28">
        <f>G92*'Forecast inputs Tab10.1.5.1'!V12</f>
        <v>0</v>
      </c>
      <c r="I92" s="28">
        <f t="shared" si="22"/>
        <v>0</v>
      </c>
      <c r="J92" s="28">
        <f>I92*'Forecast inputs Tab10.1.5.1'!W12</f>
        <v>0</v>
      </c>
      <c r="K92" s="28">
        <f t="shared" si="23"/>
        <v>0</v>
      </c>
      <c r="L92" s="28">
        <f t="shared" si="20"/>
        <v>0</v>
      </c>
      <c r="M92" s="28">
        <f>L92*'Forecast inputs Tab10.1.5.1'!Z12</f>
        <v>0</v>
      </c>
      <c r="N92" s="19">
        <f t="shared" si="24"/>
        <v>600.12478312413464</v>
      </c>
      <c r="O92" s="19">
        <f>N92*'Forecast inputs Tab10.1.5.1'!R12</f>
        <v>815.58158276136135</v>
      </c>
      <c r="P92" s="19">
        <f>N92*'Forecast inputs Tab10.1.5.1'!S12</f>
        <v>548.30020030162405</v>
      </c>
      <c r="Q92" s="19">
        <f>P92*'Forecast inputs Tab10.1.5.1'!R12</f>
        <v>745.15093821391304</v>
      </c>
    </row>
    <row r="93" spans="1:17" x14ac:dyDescent="0.35">
      <c r="A93" s="10">
        <f>D93+F93+E93+'Forecast inputs Tab10.1.5.1'!AA13</f>
        <v>0.24</v>
      </c>
      <c r="C93" s="18">
        <v>9</v>
      </c>
      <c r="D93" s="17">
        <f>$G$79*'Forecast inputs Tab10.1.5.1'!T13</f>
        <v>0</v>
      </c>
      <c r="E93" s="17">
        <f>$G$80*'Forecast inputs Tab10.1.5.1'!U13</f>
        <v>0</v>
      </c>
      <c r="F93" s="17">
        <f>$F$81*'Forecast inputs Tab10.1.5.1'!Y13</f>
        <v>0</v>
      </c>
      <c r="G93" s="28">
        <f t="shared" si="21"/>
        <v>0</v>
      </c>
      <c r="H93" s="28">
        <f>G93*'Forecast inputs Tab10.1.5.1'!V13</f>
        <v>0</v>
      </c>
      <c r="I93" s="28">
        <f t="shared" si="22"/>
        <v>0</v>
      </c>
      <c r="J93" s="28">
        <f>I93*'Forecast inputs Tab10.1.5.1'!W13</f>
        <v>0</v>
      </c>
      <c r="K93" s="28">
        <f t="shared" si="23"/>
        <v>0</v>
      </c>
      <c r="L93" s="28">
        <f t="shared" si="20"/>
        <v>0</v>
      </c>
      <c r="M93" s="28">
        <f>L93*'Forecast inputs Tab10.1.5.1'!Z13</f>
        <v>0</v>
      </c>
      <c r="N93" s="19">
        <f t="shared" si="24"/>
        <v>2264.2579118583194</v>
      </c>
      <c r="O93" s="19">
        <f>N93*'Forecast inputs Tab10.1.5.1'!R13</f>
        <v>3755.7925261367504</v>
      </c>
      <c r="P93" s="19">
        <f>N93*'Forecast inputs Tab10.1.5.1'!S13</f>
        <v>2183.7469597193917</v>
      </c>
      <c r="Q93" s="19">
        <f>P93*'Forecast inputs Tab10.1.5.1'!R13</f>
        <v>3622.2465944953469</v>
      </c>
    </row>
    <row r="94" spans="1:17" x14ac:dyDescent="0.35">
      <c r="A94" s="10">
        <f>D94+F94+E94+'Forecast inputs Tab10.1.5.1'!AA14</f>
        <v>0.24</v>
      </c>
      <c r="C94" s="18">
        <v>10</v>
      </c>
      <c r="D94" s="17">
        <f>$G$79*'Forecast inputs Tab10.1.5.1'!T14</f>
        <v>0</v>
      </c>
      <c r="E94" s="17">
        <f>$G$80*'Forecast inputs Tab10.1.5.1'!U14</f>
        <v>0</v>
      </c>
      <c r="F94" s="17">
        <f>$F$81*'Forecast inputs Tab10.1.5.1'!Y14</f>
        <v>0</v>
      </c>
      <c r="G94" s="28">
        <f t="shared" si="21"/>
        <v>0</v>
      </c>
      <c r="H94" s="28">
        <f>G94*'Forecast inputs Tab10.1.5.1'!V14</f>
        <v>0</v>
      </c>
      <c r="I94" s="28">
        <f t="shared" si="22"/>
        <v>0</v>
      </c>
      <c r="J94" s="28">
        <f>I94*'Forecast inputs Tab10.1.5.1'!W14</f>
        <v>0</v>
      </c>
      <c r="K94" s="28">
        <f t="shared" si="23"/>
        <v>0</v>
      </c>
      <c r="L94" s="28">
        <f t="shared" si="20"/>
        <v>0</v>
      </c>
      <c r="M94" s="28">
        <f>L94*'Forecast inputs Tab10.1.5.1'!Z14</f>
        <v>0</v>
      </c>
      <c r="N94" s="19">
        <f t="shared" si="24"/>
        <v>1115.585063937976</v>
      </c>
      <c r="O94" s="19">
        <f>N94*'Forecast inputs Tab10.1.5.1'!R14</f>
        <v>2193.6418463250784</v>
      </c>
      <c r="P94" s="19">
        <f>N94*'Forecast inputs Tab10.1.5.1'!S14</f>
        <v>1098.8656982906621</v>
      </c>
      <c r="Q94" s="19">
        <f>P94*'Forecast inputs Tab10.1.5.1'!R14</f>
        <v>2160.7655544908262</v>
      </c>
    </row>
    <row r="95" spans="1:17" x14ac:dyDescent="0.35">
      <c r="A95" s="10">
        <f>D95+F95+E95+'Forecast inputs Tab10.1.5.1'!AA15</f>
        <v>0.24</v>
      </c>
      <c r="C95" s="18">
        <v>11</v>
      </c>
      <c r="D95" s="17">
        <f>$G$79*'Forecast inputs Tab10.1.5.1'!T15</f>
        <v>0</v>
      </c>
      <c r="E95" s="17">
        <f>$G$80*'Forecast inputs Tab10.1.5.1'!U15</f>
        <v>0</v>
      </c>
      <c r="F95" s="17">
        <f>$F$81*'Forecast inputs Tab10.1.5.1'!Y15</f>
        <v>0</v>
      </c>
      <c r="G95" s="28">
        <f t="shared" si="21"/>
        <v>0</v>
      </c>
      <c r="H95" s="28">
        <f>G95*'Forecast inputs Tab10.1.5.1'!V15</f>
        <v>0</v>
      </c>
      <c r="I95" s="28">
        <f t="shared" si="22"/>
        <v>0</v>
      </c>
      <c r="J95" s="28">
        <f>I95*'Forecast inputs Tab10.1.5.1'!W15</f>
        <v>0</v>
      </c>
      <c r="K95" s="28">
        <f t="shared" si="23"/>
        <v>0</v>
      </c>
      <c r="L95" s="28">
        <f t="shared" si="20"/>
        <v>0</v>
      </c>
      <c r="M95" s="28">
        <f>L95*'Forecast inputs Tab10.1.5.1'!Z15</f>
        <v>0</v>
      </c>
      <c r="N95" s="19">
        <f t="shared" si="24"/>
        <v>210.40508631592479</v>
      </c>
      <c r="O95" s="19">
        <f>N95*'Forecast inputs Tab10.1.5.1'!R15</f>
        <v>479.0271559646028</v>
      </c>
      <c r="P95" s="19">
        <f>N95*'Forecast inputs Tab10.1.5.1'!S15</f>
        <v>209.00127057415102</v>
      </c>
      <c r="Q95" s="19">
        <f>P95*'Forecast inputs Tab10.1.5.1'!R15</f>
        <v>475.83110270346384</v>
      </c>
    </row>
    <row r="96" spans="1:17" x14ac:dyDescent="0.35">
      <c r="A96" s="10">
        <f>D96+F96+E96+'Forecast inputs Tab10.1.5.1'!AA16</f>
        <v>0.24</v>
      </c>
      <c r="C96" s="18">
        <v>12</v>
      </c>
      <c r="D96" s="17">
        <f>$G$79*'Forecast inputs Tab10.1.5.1'!T16</f>
        <v>0</v>
      </c>
      <c r="E96" s="17">
        <f>$G$80*'Forecast inputs Tab10.1.5.1'!U16</f>
        <v>0</v>
      </c>
      <c r="F96" s="17">
        <f>$F$81*'Forecast inputs Tab10.1.5.1'!Y16</f>
        <v>0</v>
      </c>
      <c r="G96" s="28">
        <f t="shared" si="21"/>
        <v>0</v>
      </c>
      <c r="H96" s="28">
        <f>G96*'Forecast inputs Tab10.1.5.1'!V16</f>
        <v>0</v>
      </c>
      <c r="I96" s="28">
        <f t="shared" si="22"/>
        <v>0</v>
      </c>
      <c r="J96" s="28">
        <f>I96*'Forecast inputs Tab10.1.5.1'!W16</f>
        <v>0</v>
      </c>
      <c r="K96" s="28">
        <f t="shared" si="23"/>
        <v>0</v>
      </c>
      <c r="L96" s="28">
        <f t="shared" si="20"/>
        <v>0</v>
      </c>
      <c r="M96" s="28">
        <f>L96*'Forecast inputs Tab10.1.5.1'!Z16</f>
        <v>0</v>
      </c>
      <c r="N96" s="19">
        <f t="shared" si="24"/>
        <v>309.90895406375944</v>
      </c>
      <c r="O96" s="19">
        <f>N96*'Forecast inputs Tab10.1.5.1'!R16</f>
        <v>801.22311438874044</v>
      </c>
      <c r="P96" s="19">
        <f>N96*'Forecast inputs Tab10.1.5.1'!S16</f>
        <v>308.92601039140453</v>
      </c>
      <c r="Q96" s="19">
        <f>P96*'Forecast inputs Tab10.1.5.1'!R16</f>
        <v>798.68186096541774</v>
      </c>
    </row>
    <row r="97" spans="1:17" x14ac:dyDescent="0.35">
      <c r="A97" s="10">
        <f>D97+F97+E97+'Forecast inputs Tab10.1.5.1'!AA17</f>
        <v>0.24</v>
      </c>
      <c r="C97" s="18">
        <v>13</v>
      </c>
      <c r="D97" s="17">
        <f>$G$79*'Forecast inputs Tab10.1.5.1'!T17</f>
        <v>0</v>
      </c>
      <c r="E97" s="17">
        <f>$G$80*'Forecast inputs Tab10.1.5.1'!U17</f>
        <v>0</v>
      </c>
      <c r="F97" s="17">
        <f>$F$81*'Forecast inputs Tab10.1.5.1'!Y17</f>
        <v>0</v>
      </c>
      <c r="G97" s="28">
        <f t="shared" si="21"/>
        <v>0</v>
      </c>
      <c r="H97" s="28">
        <f>G97*'Forecast inputs Tab10.1.5.1'!V17</f>
        <v>0</v>
      </c>
      <c r="I97" s="28">
        <f t="shared" si="22"/>
        <v>0</v>
      </c>
      <c r="J97" s="28">
        <f>I97*'Forecast inputs Tab10.1.5.1'!W17</f>
        <v>0</v>
      </c>
      <c r="K97" s="28">
        <f t="shared" si="23"/>
        <v>0</v>
      </c>
      <c r="L97" s="28">
        <f t="shared" si="20"/>
        <v>0</v>
      </c>
      <c r="M97" s="28">
        <f>L97*'Forecast inputs Tab10.1.5.1'!Z17</f>
        <v>0</v>
      </c>
      <c r="N97" s="19">
        <f t="shared" si="24"/>
        <v>46.306795537197424</v>
      </c>
      <c r="O97" s="19">
        <f>N97*'Forecast inputs Tab10.1.5.1'!R17</f>
        <v>133.77060787990055</v>
      </c>
      <c r="P97" s="19">
        <f>N97*'Forecast inputs Tab10.1.5.1'!S17</f>
        <v>46.231936258690254</v>
      </c>
      <c r="Q97" s="19">
        <f>P97*'Forecast inputs Tab10.1.5.1'!R17</f>
        <v>133.55435514474183</v>
      </c>
    </row>
    <row r="98" spans="1:17" x14ac:dyDescent="0.35">
      <c r="A98" s="10">
        <f>D98+F98+E98+'Forecast inputs Tab10.1.5.1'!AA18</f>
        <v>0.24</v>
      </c>
      <c r="C98" s="18">
        <v>14</v>
      </c>
      <c r="D98" s="17">
        <f>$G$79*'Forecast inputs Tab10.1.5.1'!T18</f>
        <v>0</v>
      </c>
      <c r="E98" s="17">
        <f>$G$80*'Forecast inputs Tab10.1.5.1'!U18</f>
        <v>0</v>
      </c>
      <c r="F98" s="17">
        <f>$F$81*'Forecast inputs Tab10.1.5.1'!Y18</f>
        <v>0</v>
      </c>
      <c r="G98" s="28">
        <f t="shared" si="21"/>
        <v>0</v>
      </c>
      <c r="H98" s="28">
        <f>G98*'Forecast inputs Tab10.1.5.1'!V18</f>
        <v>0</v>
      </c>
      <c r="I98" s="28">
        <f t="shared" si="22"/>
        <v>0</v>
      </c>
      <c r="J98" s="28">
        <f>I98*'Forecast inputs Tab10.1.5.1'!W18</f>
        <v>0</v>
      </c>
      <c r="K98" s="28">
        <f t="shared" si="23"/>
        <v>0</v>
      </c>
      <c r="L98" s="28">
        <f t="shared" si="20"/>
        <v>0</v>
      </c>
      <c r="M98" s="28">
        <f>L98*'Forecast inputs Tab10.1.5.1'!Z18</f>
        <v>0</v>
      </c>
      <c r="N98" s="19">
        <f t="shared" si="24"/>
        <v>148.35026891267447</v>
      </c>
      <c r="O98" s="19">
        <f>N98*'Forecast inputs Tab10.1.5.1'!R18</f>
        <v>472.37840977442721</v>
      </c>
      <c r="P98" s="19">
        <f>N98*'Forecast inputs Tab10.1.5.1'!S18</f>
        <v>148.2193528438082</v>
      </c>
      <c r="Q98" s="19">
        <f>P98*'Forecast inputs Tab10.1.5.1'!R18</f>
        <v>471.96154551878254</v>
      </c>
    </row>
    <row r="99" spans="1:17" x14ac:dyDescent="0.35">
      <c r="A99" s="10">
        <f>D99+F99+E99+'Forecast inputs Tab10.1.5.1'!AA19</f>
        <v>0.24</v>
      </c>
      <c r="C99" s="18">
        <v>15</v>
      </c>
      <c r="D99" s="17">
        <f>$G$79*'Forecast inputs Tab10.1.5.1'!T19</f>
        <v>0</v>
      </c>
      <c r="E99" s="17">
        <f>$G$80*'Forecast inputs Tab10.1.5.1'!U19</f>
        <v>0</v>
      </c>
      <c r="F99" s="17">
        <f>$F$81*'Forecast inputs Tab10.1.5.1'!Y19</f>
        <v>0</v>
      </c>
      <c r="G99" s="28">
        <f t="shared" si="21"/>
        <v>0</v>
      </c>
      <c r="H99" s="28">
        <f>G99*'Forecast inputs Tab10.1.5.1'!V19</f>
        <v>0</v>
      </c>
      <c r="I99" s="28">
        <f t="shared" si="22"/>
        <v>0</v>
      </c>
      <c r="J99" s="28">
        <f>I99*'Forecast inputs Tab10.1.5.1'!W19</f>
        <v>0</v>
      </c>
      <c r="K99" s="28">
        <f t="shared" si="23"/>
        <v>0</v>
      </c>
      <c r="L99" s="28">
        <f t="shared" si="20"/>
        <v>0</v>
      </c>
      <c r="M99" s="28">
        <f>L99*'Forecast inputs Tab10.1.5.1'!Z19</f>
        <v>0</v>
      </c>
      <c r="N99" s="19">
        <f t="shared" si="24"/>
        <v>106.31366771046505</v>
      </c>
      <c r="O99" s="19">
        <f>N99*'Forecast inputs Tab10.1.5.1'!R19</f>
        <v>368.85314384810431</v>
      </c>
      <c r="P99" s="19">
        <f>N99*'Forecast inputs Tab10.1.5.1'!S19</f>
        <v>106.25912399540555</v>
      </c>
      <c r="Q99" s="19">
        <f>P99*'Forecast inputs Tab10.1.5.1'!R19</f>
        <v>368.6639055195796</v>
      </c>
    </row>
    <row r="100" spans="1:17" x14ac:dyDescent="0.35">
      <c r="A100" s="10">
        <f>D100+F100+E100+'Forecast inputs Tab10.1.5.1'!AA20</f>
        <v>0.24</v>
      </c>
      <c r="C100" s="23" t="s">
        <v>1435</v>
      </c>
      <c r="D100" s="17">
        <f>$G$79*'Forecast inputs Tab10.1.5.1'!T20</f>
        <v>0</v>
      </c>
      <c r="E100" s="17">
        <f>$G$80*'Forecast inputs Tab10.1.5.1'!U20</f>
        <v>0</v>
      </c>
      <c r="F100" s="17">
        <f>$F$81*'Forecast inputs Tab10.1.5.1'!Y20</f>
        <v>0</v>
      </c>
      <c r="G100" s="28">
        <f>N100*(D100/A100)*(1-EXP(-A100))</f>
        <v>0</v>
      </c>
      <c r="H100" s="28">
        <f>G100*'Forecast inputs Tab10.1.5.1'!V20</f>
        <v>0</v>
      </c>
      <c r="I100" s="28">
        <f t="shared" si="22"/>
        <v>0</v>
      </c>
      <c r="J100" s="28">
        <f>I100*'Forecast inputs Tab10.1.5.1'!W20</f>
        <v>0</v>
      </c>
      <c r="K100" s="28">
        <f t="shared" si="23"/>
        <v>0</v>
      </c>
      <c r="L100" s="30">
        <f t="shared" si="20"/>
        <v>0</v>
      </c>
      <c r="M100" s="28">
        <f>L100*'Forecast inputs Tab10.1.5.1'!Z20</f>
        <v>0</v>
      </c>
      <c r="N100" s="19">
        <f>N74*EXP(-A74)+N75*EXP(-A75)</f>
        <v>322.12326657044184</v>
      </c>
      <c r="O100" s="19">
        <f>N100*'Forecast inputs Tab10.1.5.1'!R20</f>
        <v>1327.5359426669743</v>
      </c>
      <c r="P100" s="19">
        <f>N100*'Forecast inputs Tab10.1.5.1'!S20</f>
        <v>322.02171636791792</v>
      </c>
      <c r="Q100" s="19">
        <f>P100*'Forecast inputs Tab10.1.5.1'!R20</f>
        <v>1327.1174334879543</v>
      </c>
    </row>
    <row r="101" spans="1:17" x14ac:dyDescent="0.35">
      <c r="A101" t="s">
        <v>1445</v>
      </c>
      <c r="C101" s="31" t="s">
        <v>1444</v>
      </c>
      <c r="D101" s="133">
        <f>AVERAGE(D88:D98)</f>
        <v>0</v>
      </c>
      <c r="E101" s="133">
        <f>AVERAGE(E88:E98)</f>
        <v>0</v>
      </c>
      <c r="F101" s="133">
        <f>AVERAGE(F88:F99)</f>
        <v>0</v>
      </c>
      <c r="G101" s="32">
        <f>SUM(G84:G100)</f>
        <v>0</v>
      </c>
      <c r="H101" s="32">
        <f t="shared" ref="H101" si="25">SUM(H84:H100)</f>
        <v>0</v>
      </c>
      <c r="I101" s="32">
        <f>SUM(I84:I100)</f>
        <v>0</v>
      </c>
      <c r="J101" s="32">
        <f t="shared" ref="J101:Q101" si="26">SUM(J84:J100)</f>
        <v>0</v>
      </c>
      <c r="K101" s="32">
        <f t="shared" si="26"/>
        <v>0</v>
      </c>
      <c r="L101" s="32">
        <f t="shared" si="26"/>
        <v>0</v>
      </c>
      <c r="M101" s="32">
        <f t="shared" si="26"/>
        <v>0</v>
      </c>
      <c r="N101" s="32">
        <f t="shared" si="26"/>
        <v>42188.063898687527</v>
      </c>
      <c r="O101" s="32">
        <f t="shared" si="26"/>
        <v>19178.400718763358</v>
      </c>
      <c r="P101" s="32">
        <f t="shared" si="26"/>
        <v>9277.8266365062918</v>
      </c>
      <c r="Q101" s="32">
        <f t="shared" si="26"/>
        <v>13916.251798619627</v>
      </c>
    </row>
    <row r="103" spans="1:17" x14ac:dyDescent="0.35">
      <c r="C103" s="15" t="s">
        <v>1437</v>
      </c>
      <c r="D103" s="15" t="s">
        <v>1692</v>
      </c>
      <c r="G103" s="15">
        <f>G78+1</f>
        <v>2024</v>
      </c>
    </row>
    <row r="104" spans="1:17" x14ac:dyDescent="0.35">
      <c r="D104" s="24" t="s">
        <v>1599</v>
      </c>
      <c r="E104" s="24"/>
      <c r="F104" s="24"/>
      <c r="G104" s="18">
        <f>G79</f>
        <v>0</v>
      </c>
      <c r="H104" s="24" t="s">
        <v>1598</v>
      </c>
      <c r="I104" s="25">
        <f>AVERAGE(D113:D124)</f>
        <v>0</v>
      </c>
      <c r="J104" s="15" t="s">
        <v>1516</v>
      </c>
      <c r="K104" s="25">
        <f>I104+I106+I105</f>
        <v>0</v>
      </c>
    </row>
    <row r="105" spans="1:17" x14ac:dyDescent="0.35">
      <c r="D105" s="24" t="s">
        <v>1600</v>
      </c>
      <c r="E105" s="24"/>
      <c r="F105" s="24"/>
      <c r="G105" s="18">
        <f>G80</f>
        <v>0</v>
      </c>
      <c r="H105" s="24" t="s">
        <v>1598</v>
      </c>
      <c r="I105" s="25">
        <f>AVERAGE(E113:E124)</f>
        <v>0</v>
      </c>
      <c r="K105" s="25"/>
    </row>
    <row r="106" spans="1:17" x14ac:dyDescent="0.35">
      <c r="D106" s="24" t="s">
        <v>1438</v>
      </c>
      <c r="E106" s="24"/>
      <c r="F106" s="134">
        <f>F81</f>
        <v>0</v>
      </c>
      <c r="G106" s="18">
        <f>I106/$I$5</f>
        <v>0</v>
      </c>
      <c r="H106" s="24" t="s">
        <v>1598</v>
      </c>
      <c r="I106" s="25">
        <f>AVERAGE(F113:F124)</f>
        <v>0</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v>
      </c>
      <c r="C110" s="18">
        <v>1</v>
      </c>
      <c r="D110" s="17">
        <f>$G$104*'Forecast inputs Tab10.1.5.1'!T5</f>
        <v>0</v>
      </c>
      <c r="E110" s="17">
        <f>$G$105*'Forecast inputs Tab10.1.5.1'!U5</f>
        <v>0</v>
      </c>
      <c r="F110" s="17">
        <f>$F$106*'Forecast inputs Tab10.1.5.1'!Y5</f>
        <v>0</v>
      </c>
      <c r="G110" s="28">
        <f t="shared" ref="G110:G124" si="28">N110*(D110/A110)*(1-EXP(-A110))</f>
        <v>0</v>
      </c>
      <c r="H110" s="28">
        <f>G110*'Forecast inputs Tab10.1.5.1'!V5</f>
        <v>0</v>
      </c>
      <c r="I110" s="28">
        <f t="shared" ref="I110:I125" si="29">N110*(E110/A110)*(1-EXP(-A110))</f>
        <v>0</v>
      </c>
      <c r="J110" s="28">
        <f>I110*'Forecast inputs Tab10.1.5.1'!W5</f>
        <v>0</v>
      </c>
      <c r="K110" s="28">
        <f t="shared" ref="K110:K125" si="30">H110+J110</f>
        <v>0</v>
      </c>
      <c r="L110" s="28">
        <f t="shared" si="27"/>
        <v>0</v>
      </c>
      <c r="M110" s="28">
        <f>L110*'Forecast inputs Tab10.1.5.1'!Z5</f>
        <v>0</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v>
      </c>
      <c r="C111" s="18">
        <v>2</v>
      </c>
      <c r="D111" s="17">
        <f>$G$104*'Forecast inputs Tab10.1.5.1'!T6</f>
        <v>0</v>
      </c>
      <c r="E111" s="17">
        <f>$G$105*'Forecast inputs Tab10.1.5.1'!U6</f>
        <v>0</v>
      </c>
      <c r="F111" s="17">
        <f>$F$106*'Forecast inputs Tab10.1.5.1'!Y6</f>
        <v>0</v>
      </c>
      <c r="G111" s="28">
        <f t="shared" si="28"/>
        <v>0</v>
      </c>
      <c r="H111" s="28">
        <f>G111*'Forecast inputs Tab10.1.5.1'!V6</f>
        <v>0</v>
      </c>
      <c r="I111" s="28">
        <f t="shared" si="29"/>
        <v>0</v>
      </c>
      <c r="J111" s="28">
        <f>I111*'Forecast inputs Tab10.1.5.1'!W6</f>
        <v>0</v>
      </c>
      <c r="K111" s="28">
        <f t="shared" si="30"/>
        <v>0</v>
      </c>
      <c r="L111" s="28">
        <f t="shared" si="27"/>
        <v>0</v>
      </c>
      <c r="M111" s="28">
        <f>L111*'Forecast inputs Tab10.1.5.1'!Z6</f>
        <v>0</v>
      </c>
      <c r="N111" s="19">
        <f t="shared" ref="N111:N124" si="31">N85*EXP(-A85)</f>
        <v>5682.6403923258276</v>
      </c>
      <c r="O111" s="19">
        <f>N111*'Forecast inputs Tab10.1.5.1'!R6</f>
        <v>549.64543625116642</v>
      </c>
      <c r="P111" s="19">
        <f>N111*'Forecast inputs Tab10.1.5.1'!S6</f>
        <v>0</v>
      </c>
      <c r="Q111" s="19">
        <f>P111*'Forecast inputs Tab10.1.5.1'!R6</f>
        <v>0</v>
      </c>
    </row>
    <row r="112" spans="1:17" x14ac:dyDescent="0.35">
      <c r="A112" s="10">
        <f>D112+F112+E112+'Forecast inputs Tab10.1.5.1'!AA7</f>
        <v>0.24</v>
      </c>
      <c r="C112" s="18">
        <v>3</v>
      </c>
      <c r="D112" s="17">
        <f>$G$104*'Forecast inputs Tab10.1.5.1'!T7</f>
        <v>0</v>
      </c>
      <c r="E112" s="17">
        <f>$G$105*'Forecast inputs Tab10.1.5.1'!U7</f>
        <v>0</v>
      </c>
      <c r="F112" s="17">
        <f>$F$106*'Forecast inputs Tab10.1.5.1'!Y7</f>
        <v>0</v>
      </c>
      <c r="G112" s="28">
        <f t="shared" si="28"/>
        <v>0</v>
      </c>
      <c r="H112" s="28">
        <f>G112*'Forecast inputs Tab10.1.5.1'!V7</f>
        <v>0</v>
      </c>
      <c r="I112" s="28">
        <f t="shared" si="29"/>
        <v>0</v>
      </c>
      <c r="J112" s="28">
        <f>I112*'Forecast inputs Tab10.1.5.1'!W7</f>
        <v>0</v>
      </c>
      <c r="K112" s="28">
        <f t="shared" si="30"/>
        <v>0</v>
      </c>
      <c r="L112" s="28">
        <f t="shared" si="27"/>
        <v>0</v>
      </c>
      <c r="M112" s="28">
        <f>L112*'Forecast inputs Tab10.1.5.1'!Z7</f>
        <v>0</v>
      </c>
      <c r="N112" s="19">
        <f t="shared" si="31"/>
        <v>4470.1232570256661</v>
      </c>
      <c r="O112" s="19">
        <f>N112*'Forecast inputs Tab10.1.5.1'!R7</f>
        <v>939.30699999880324</v>
      </c>
      <c r="P112" s="19">
        <f>N112*'Forecast inputs Tab10.1.5.1'!S7</f>
        <v>0</v>
      </c>
      <c r="Q112" s="19">
        <f>P112*'Forecast inputs Tab10.1.5.1'!R7</f>
        <v>0</v>
      </c>
    </row>
    <row r="113" spans="1:17" x14ac:dyDescent="0.35">
      <c r="A113" s="10">
        <f>D113+F113+E113+'Forecast inputs Tab10.1.5.1'!AA8</f>
        <v>0.24</v>
      </c>
      <c r="C113" s="18">
        <v>4</v>
      </c>
      <c r="D113" s="17">
        <f>$G$104*'Forecast inputs Tab10.1.5.1'!T8</f>
        <v>0</v>
      </c>
      <c r="E113" s="17">
        <f>$G$105*'Forecast inputs Tab10.1.5.1'!U8</f>
        <v>0</v>
      </c>
      <c r="F113" s="17">
        <f>$F$106*'Forecast inputs Tab10.1.5.1'!Y8</f>
        <v>0</v>
      </c>
      <c r="G113" s="28">
        <f t="shared" si="28"/>
        <v>0</v>
      </c>
      <c r="H113" s="28">
        <f>G113*'Forecast inputs Tab10.1.5.1'!V8</f>
        <v>0</v>
      </c>
      <c r="I113" s="28">
        <f t="shared" si="29"/>
        <v>0</v>
      </c>
      <c r="J113" s="28">
        <f>I113*'Forecast inputs Tab10.1.5.1'!W8</f>
        <v>0</v>
      </c>
      <c r="K113" s="28">
        <f t="shared" si="30"/>
        <v>0</v>
      </c>
      <c r="L113" s="28">
        <f t="shared" si="27"/>
        <v>0</v>
      </c>
      <c r="M113" s="28">
        <f>L113*'Forecast inputs Tab10.1.5.1'!Z8</f>
        <v>0</v>
      </c>
      <c r="N113" s="19">
        <f t="shared" si="31"/>
        <v>3516.3234963779551</v>
      </c>
      <c r="O113" s="19">
        <f>N113*'Forecast inputs Tab10.1.5.1'!R8</f>
        <v>1300.5368593998612</v>
      </c>
      <c r="P113" s="19">
        <f>N113*'Forecast inputs Tab10.1.5.1'!S8</f>
        <v>332.70436274302574</v>
      </c>
      <c r="Q113" s="19">
        <f>P113*'Forecast inputs Tab10.1.5.1'!R8</f>
        <v>123.05303749104726</v>
      </c>
    </row>
    <row r="114" spans="1:17" x14ac:dyDescent="0.35">
      <c r="A114" s="10">
        <f>D114+F114+E114+'Forecast inputs Tab10.1.5.1'!AA9</f>
        <v>0.24</v>
      </c>
      <c r="C114" s="18">
        <v>5</v>
      </c>
      <c r="D114" s="17">
        <f>$G$104*'Forecast inputs Tab10.1.5.1'!T9</f>
        <v>0</v>
      </c>
      <c r="E114" s="17">
        <f>$G$105*'Forecast inputs Tab10.1.5.1'!U9</f>
        <v>0</v>
      </c>
      <c r="F114" s="17">
        <f>$F$106*'Forecast inputs Tab10.1.5.1'!Y9</f>
        <v>0</v>
      </c>
      <c r="G114" s="28">
        <f t="shared" si="28"/>
        <v>0</v>
      </c>
      <c r="H114" s="28">
        <f>G114*'Forecast inputs Tab10.1.5.1'!V9</f>
        <v>0</v>
      </c>
      <c r="I114" s="28">
        <f t="shared" si="29"/>
        <v>0</v>
      </c>
      <c r="J114" s="28">
        <f>I114*'Forecast inputs Tab10.1.5.1'!W9</f>
        <v>0</v>
      </c>
      <c r="K114" s="28">
        <f t="shared" si="30"/>
        <v>0</v>
      </c>
      <c r="L114" s="28">
        <f t="shared" si="27"/>
        <v>0</v>
      </c>
      <c r="M114" s="28">
        <f>L114*'Forecast inputs Tab10.1.5.1'!Z9</f>
        <v>0</v>
      </c>
      <c r="N114" s="19">
        <f t="shared" si="31"/>
        <v>2765.3159758762008</v>
      </c>
      <c r="O114" s="19">
        <f>N114*'Forecast inputs Tab10.1.5.1'!R9</f>
        <v>1580.1900387268893</v>
      </c>
      <c r="P114" s="19">
        <f>N114*'Forecast inputs Tab10.1.5.1'!S9</f>
        <v>829.49994299398634</v>
      </c>
      <c r="Q114" s="19">
        <f>P114*'Forecast inputs Tab10.1.5.1'!R9</f>
        <v>474.00281142493964</v>
      </c>
    </row>
    <row r="115" spans="1:17" x14ac:dyDescent="0.35">
      <c r="A115" s="10">
        <f>D115+F115+E115+'Forecast inputs Tab10.1.5.1'!AA10</f>
        <v>0.24</v>
      </c>
      <c r="C115" s="18">
        <v>6</v>
      </c>
      <c r="D115" s="17">
        <f>$G$104*'Forecast inputs Tab10.1.5.1'!T10</f>
        <v>0</v>
      </c>
      <c r="E115" s="17">
        <f>$G$105*'Forecast inputs Tab10.1.5.1'!U10</f>
        <v>0</v>
      </c>
      <c r="F115" s="17">
        <f>$F$106*'Forecast inputs Tab10.1.5.1'!Y10</f>
        <v>0</v>
      </c>
      <c r="G115" s="28">
        <f t="shared" si="28"/>
        <v>0</v>
      </c>
      <c r="H115" s="28">
        <f>G115*'Forecast inputs Tab10.1.5.1'!V10</f>
        <v>0</v>
      </c>
      <c r="I115" s="28">
        <f t="shared" si="29"/>
        <v>0</v>
      </c>
      <c r="J115" s="28">
        <f>I115*'Forecast inputs Tab10.1.5.1'!W10</f>
        <v>0</v>
      </c>
      <c r="K115" s="28">
        <f t="shared" si="30"/>
        <v>0</v>
      </c>
      <c r="L115" s="28">
        <f t="shared" si="27"/>
        <v>0</v>
      </c>
      <c r="M115" s="28">
        <f>L115*'Forecast inputs Tab10.1.5.1'!Z10</f>
        <v>0</v>
      </c>
      <c r="N115" s="19">
        <f t="shared" si="31"/>
        <v>2170.3014317848174</v>
      </c>
      <c r="O115" s="19">
        <f>N115*'Forecast inputs Tab10.1.5.1'!R10</f>
        <v>1754.343629670371</v>
      </c>
      <c r="P115" s="19">
        <f>N115*'Forecast inputs Tab10.1.5.1'!S10</f>
        <v>1258.5552606606914</v>
      </c>
      <c r="Q115" s="19">
        <f>P115*'Forecast inputs Tab10.1.5.1'!R10</f>
        <v>1017.3418179577239</v>
      </c>
    </row>
    <row r="116" spans="1:17" x14ac:dyDescent="0.35">
      <c r="A116" s="10">
        <f>D116+F116+E116+'Forecast inputs Tab10.1.5.1'!AA11</f>
        <v>0.24</v>
      </c>
      <c r="C116" s="18">
        <v>7</v>
      </c>
      <c r="D116" s="17">
        <f>$G$104*'Forecast inputs Tab10.1.5.1'!T11</f>
        <v>0</v>
      </c>
      <c r="E116" s="17">
        <f>$G$105*'Forecast inputs Tab10.1.5.1'!U11</f>
        <v>0</v>
      </c>
      <c r="F116" s="17">
        <f>$F$106*'Forecast inputs Tab10.1.5.1'!Y11</f>
        <v>0</v>
      </c>
      <c r="G116" s="28">
        <f t="shared" si="28"/>
        <v>0</v>
      </c>
      <c r="H116" s="28">
        <f>G116*'Forecast inputs Tab10.1.5.1'!V11</f>
        <v>0</v>
      </c>
      <c r="I116" s="28">
        <f t="shared" si="29"/>
        <v>0</v>
      </c>
      <c r="J116" s="28">
        <f>I116*'Forecast inputs Tab10.1.5.1'!W11</f>
        <v>0</v>
      </c>
      <c r="K116" s="28">
        <f t="shared" si="30"/>
        <v>0</v>
      </c>
      <c r="L116" s="28">
        <f t="shared" si="27"/>
        <v>0</v>
      </c>
      <c r="M116" s="28">
        <f>L116*'Forecast inputs Tab10.1.5.1'!Z11</f>
        <v>0</v>
      </c>
      <c r="N116" s="19">
        <f t="shared" si="31"/>
        <v>820.67187928710348</v>
      </c>
      <c r="O116" s="19">
        <f>N116*'Forecast inputs Tab10.1.5.1'!R11</f>
        <v>880.82712803884806</v>
      </c>
      <c r="P116" s="19">
        <f>N116*'Forecast inputs Tab10.1.5.1'!S11</f>
        <v>654.40955240009555</v>
      </c>
      <c r="Q116" s="19">
        <f>P116*'Forecast inputs Tab10.1.5.1'!R11</f>
        <v>702.37777259102245</v>
      </c>
    </row>
    <row r="117" spans="1:17" x14ac:dyDescent="0.35">
      <c r="A117" s="10">
        <f>D117+F117+E117+'Forecast inputs Tab10.1.5.1'!AA12</f>
        <v>0.24</v>
      </c>
      <c r="C117" s="18">
        <v>8</v>
      </c>
      <c r="D117" s="17">
        <f>$G$104*'Forecast inputs Tab10.1.5.1'!T12</f>
        <v>0</v>
      </c>
      <c r="E117" s="17">
        <f>$G$105*'Forecast inputs Tab10.1.5.1'!U12</f>
        <v>0</v>
      </c>
      <c r="F117" s="17">
        <f>$F$106*'Forecast inputs Tab10.1.5.1'!Y12</f>
        <v>0</v>
      </c>
      <c r="G117" s="28">
        <f t="shared" si="28"/>
        <v>0</v>
      </c>
      <c r="H117" s="28">
        <f>G117*'Forecast inputs Tab10.1.5.1'!V12</f>
        <v>0</v>
      </c>
      <c r="I117" s="28">
        <f t="shared" si="29"/>
        <v>0</v>
      </c>
      <c r="J117" s="28">
        <f>I117*'Forecast inputs Tab10.1.5.1'!W12</f>
        <v>0</v>
      </c>
      <c r="K117" s="28">
        <f t="shared" si="30"/>
        <v>0</v>
      </c>
      <c r="L117" s="28">
        <f t="shared" si="27"/>
        <v>0</v>
      </c>
      <c r="M117" s="28">
        <f>L117*'Forecast inputs Tab10.1.5.1'!Z12</f>
        <v>0</v>
      </c>
      <c r="N117" s="19">
        <f t="shared" si="31"/>
        <v>2506.6881187145905</v>
      </c>
      <c r="O117" s="19">
        <f>N117*'Forecast inputs Tab10.1.5.1'!R12</f>
        <v>3406.6392870955024</v>
      </c>
      <c r="P117" s="19">
        <f>N117*'Forecast inputs Tab10.1.5.1'!S12</f>
        <v>2290.2196946940876</v>
      </c>
      <c r="Q117" s="19">
        <f>P117*'Forecast inputs Tab10.1.5.1'!R12</f>
        <v>3112.4543694831586</v>
      </c>
    </row>
    <row r="118" spans="1:17" x14ac:dyDescent="0.35">
      <c r="A118" s="10">
        <f>D118+F118+E118+'Forecast inputs Tab10.1.5.1'!AA13</f>
        <v>0.24</v>
      </c>
      <c r="C118" s="18">
        <v>9</v>
      </c>
      <c r="D118" s="17">
        <f>$G$104*'Forecast inputs Tab10.1.5.1'!T13</f>
        <v>0</v>
      </c>
      <c r="E118" s="17">
        <f>$G$105*'Forecast inputs Tab10.1.5.1'!U13</f>
        <v>0</v>
      </c>
      <c r="F118" s="17">
        <f>$F$106*'Forecast inputs Tab10.1.5.1'!Y13</f>
        <v>0</v>
      </c>
      <c r="G118" s="28">
        <f t="shared" si="28"/>
        <v>0</v>
      </c>
      <c r="H118" s="28">
        <f>G118*'Forecast inputs Tab10.1.5.1'!V13</f>
        <v>0</v>
      </c>
      <c r="I118" s="28">
        <f t="shared" si="29"/>
        <v>0</v>
      </c>
      <c r="J118" s="28">
        <f>I118*'Forecast inputs Tab10.1.5.1'!W13</f>
        <v>0</v>
      </c>
      <c r="K118" s="28">
        <f t="shared" si="30"/>
        <v>0</v>
      </c>
      <c r="L118" s="28">
        <f t="shared" si="27"/>
        <v>0</v>
      </c>
      <c r="M118" s="28">
        <f>L118*'Forecast inputs Tab10.1.5.1'!Z13</f>
        <v>0</v>
      </c>
      <c r="N118" s="19">
        <f t="shared" si="31"/>
        <v>472.07487452196733</v>
      </c>
      <c r="O118" s="19">
        <f>N118*'Forecast inputs Tab10.1.5.1'!R13</f>
        <v>783.04475661582285</v>
      </c>
      <c r="P118" s="19">
        <f>N118*'Forecast inputs Tab10.1.5.1'!S13</f>
        <v>455.28915526729315</v>
      </c>
      <c r="Q118" s="19">
        <f>P118*'Forecast inputs Tab10.1.5.1'!R13</f>
        <v>755.20178051651715</v>
      </c>
    </row>
    <row r="119" spans="1:17" x14ac:dyDescent="0.35">
      <c r="A119" s="10">
        <f>D119+F119+E119+'Forecast inputs Tab10.1.5.1'!AA14</f>
        <v>0.24</v>
      </c>
      <c r="C119" s="18">
        <v>10</v>
      </c>
      <c r="D119" s="17">
        <f>$G$104*'Forecast inputs Tab10.1.5.1'!T14</f>
        <v>0</v>
      </c>
      <c r="E119" s="17">
        <f>$G$105*'Forecast inputs Tab10.1.5.1'!U14</f>
        <v>0</v>
      </c>
      <c r="F119" s="17">
        <f>$F$106*'Forecast inputs Tab10.1.5.1'!Y14</f>
        <v>0</v>
      </c>
      <c r="G119" s="28">
        <f t="shared" si="28"/>
        <v>0</v>
      </c>
      <c r="H119" s="28">
        <f>G119*'Forecast inputs Tab10.1.5.1'!V14</f>
        <v>0</v>
      </c>
      <c r="I119" s="28">
        <f t="shared" si="29"/>
        <v>0</v>
      </c>
      <c r="J119" s="28">
        <f>I119*'Forecast inputs Tab10.1.5.1'!W14</f>
        <v>0</v>
      </c>
      <c r="K119" s="28">
        <f t="shared" si="30"/>
        <v>0</v>
      </c>
      <c r="L119" s="28">
        <f t="shared" si="27"/>
        <v>0</v>
      </c>
      <c r="M119" s="28">
        <f>L119*'Forecast inputs Tab10.1.5.1'!Z14</f>
        <v>0</v>
      </c>
      <c r="N119" s="19">
        <f t="shared" si="31"/>
        <v>1781.1283581081304</v>
      </c>
      <c r="O119" s="19">
        <f>N119*'Forecast inputs Tab10.1.5.1'!R14</f>
        <v>3502.3395582495036</v>
      </c>
      <c r="P119" s="19">
        <f>N119*'Forecast inputs Tab10.1.5.1'!S14</f>
        <v>1754.4344400496636</v>
      </c>
      <c r="Q119" s="19">
        <f>P119*'Forecast inputs Tab10.1.5.1'!R14</f>
        <v>3449.8497055360567</v>
      </c>
    </row>
    <row r="120" spans="1:17" x14ac:dyDescent="0.35">
      <c r="A120" s="10">
        <f>D120+F120+E120+'Forecast inputs Tab10.1.5.1'!AA15</f>
        <v>0.24</v>
      </c>
      <c r="C120" s="18">
        <v>11</v>
      </c>
      <c r="D120" s="17">
        <f>$G$104*'Forecast inputs Tab10.1.5.1'!T15</f>
        <v>0</v>
      </c>
      <c r="E120" s="17">
        <f>$G$105*'Forecast inputs Tab10.1.5.1'!U15</f>
        <v>0</v>
      </c>
      <c r="F120" s="17">
        <f>$F$106*'Forecast inputs Tab10.1.5.1'!Y15</f>
        <v>0</v>
      </c>
      <c r="G120" s="28">
        <f t="shared" si="28"/>
        <v>0</v>
      </c>
      <c r="H120" s="28">
        <f>G120*'Forecast inputs Tab10.1.5.1'!V15</f>
        <v>0</v>
      </c>
      <c r="I120" s="28">
        <f t="shared" si="29"/>
        <v>0</v>
      </c>
      <c r="J120" s="28">
        <f>I120*'Forecast inputs Tab10.1.5.1'!W15</f>
        <v>0</v>
      </c>
      <c r="K120" s="28">
        <f t="shared" si="30"/>
        <v>0</v>
      </c>
      <c r="L120" s="28">
        <f t="shared" si="27"/>
        <v>0</v>
      </c>
      <c r="M120" s="28">
        <f>L120*'Forecast inputs Tab10.1.5.1'!Z15</f>
        <v>0</v>
      </c>
      <c r="N120" s="19">
        <f t="shared" si="31"/>
        <v>877.5502926833243</v>
      </c>
      <c r="O120" s="19">
        <f>N120*'Forecast inputs Tab10.1.5.1'!R15</f>
        <v>1997.9099758491975</v>
      </c>
      <c r="P120" s="19">
        <f>N120*'Forecast inputs Tab10.1.5.1'!S15</f>
        <v>871.6953063014015</v>
      </c>
      <c r="Q120" s="19">
        <f>P120*'Forecast inputs Tab10.1.5.1'!R15</f>
        <v>1984.5799869033376</v>
      </c>
    </row>
    <row r="121" spans="1:17" x14ac:dyDescent="0.35">
      <c r="A121" s="10">
        <f>D121+F121+E121+'Forecast inputs Tab10.1.5.1'!AA16</f>
        <v>0.24</v>
      </c>
      <c r="C121" s="18">
        <v>12</v>
      </c>
      <c r="D121" s="17">
        <f>$G$104*'Forecast inputs Tab10.1.5.1'!T16</f>
        <v>0</v>
      </c>
      <c r="E121" s="17">
        <f>$G$105*'Forecast inputs Tab10.1.5.1'!U16</f>
        <v>0</v>
      </c>
      <c r="F121" s="17">
        <f>$F$106*'Forecast inputs Tab10.1.5.1'!Y16</f>
        <v>0</v>
      </c>
      <c r="G121" s="28">
        <f t="shared" si="28"/>
        <v>0</v>
      </c>
      <c r="H121" s="28">
        <f>G121*'Forecast inputs Tab10.1.5.1'!V16</f>
        <v>0</v>
      </c>
      <c r="I121" s="28">
        <f t="shared" si="29"/>
        <v>0</v>
      </c>
      <c r="J121" s="28">
        <f>I121*'Forecast inputs Tab10.1.5.1'!W16</f>
        <v>0</v>
      </c>
      <c r="K121" s="28">
        <f t="shared" si="30"/>
        <v>0</v>
      </c>
      <c r="L121" s="28">
        <f t="shared" si="27"/>
        <v>0</v>
      </c>
      <c r="M121" s="28">
        <f>L121*'Forecast inputs Tab10.1.5.1'!Z16</f>
        <v>0</v>
      </c>
      <c r="N121" s="19">
        <f t="shared" si="31"/>
        <v>165.51050300621947</v>
      </c>
      <c r="O121" s="19">
        <f>N121*'Forecast inputs Tab10.1.5.1'!R16</f>
        <v>427.90257894712948</v>
      </c>
      <c r="P121" s="19">
        <f>N121*'Forecast inputs Tab10.1.5.1'!S16</f>
        <v>164.98555043706983</v>
      </c>
      <c r="Q121" s="19">
        <f>P121*'Forecast inputs Tab10.1.5.1'!R16</f>
        <v>426.5453928224785</v>
      </c>
    </row>
    <row r="122" spans="1:17" x14ac:dyDescent="0.35">
      <c r="A122" s="10">
        <f>D122+F122+E122+'Forecast inputs Tab10.1.5.1'!AA17</f>
        <v>0.24</v>
      </c>
      <c r="C122" s="18">
        <v>13</v>
      </c>
      <c r="D122" s="17">
        <f>$G$104*'Forecast inputs Tab10.1.5.1'!T17</f>
        <v>0</v>
      </c>
      <c r="E122" s="17">
        <f>$G$105*'Forecast inputs Tab10.1.5.1'!U17</f>
        <v>0</v>
      </c>
      <c r="F122" s="17">
        <f>$F$106*'Forecast inputs Tab10.1.5.1'!Y17</f>
        <v>0</v>
      </c>
      <c r="G122" s="28">
        <f t="shared" si="28"/>
        <v>0</v>
      </c>
      <c r="H122" s="28">
        <f>G122*'Forecast inputs Tab10.1.5.1'!V17</f>
        <v>0</v>
      </c>
      <c r="I122" s="28">
        <f t="shared" si="29"/>
        <v>0</v>
      </c>
      <c r="J122" s="28">
        <f>I122*'Forecast inputs Tab10.1.5.1'!W17</f>
        <v>0</v>
      </c>
      <c r="K122" s="28">
        <f t="shared" si="30"/>
        <v>0</v>
      </c>
      <c r="L122" s="28">
        <f t="shared" si="27"/>
        <v>0</v>
      </c>
      <c r="M122" s="28">
        <f>L122*'Forecast inputs Tab10.1.5.1'!Z17</f>
        <v>0</v>
      </c>
      <c r="N122" s="19">
        <f t="shared" si="31"/>
        <v>243.78301766054787</v>
      </c>
      <c r="O122" s="19">
        <f>N122*'Forecast inputs Tab10.1.5.1'!R17</f>
        <v>704.23794358761415</v>
      </c>
      <c r="P122" s="19">
        <f>N122*'Forecast inputs Tab10.1.5.1'!S17</f>
        <v>243.38891954594803</v>
      </c>
      <c r="Q122" s="19">
        <f>P122*'Forecast inputs Tab10.1.5.1'!R17</f>
        <v>703.09947689513922</v>
      </c>
    </row>
    <row r="123" spans="1:17" x14ac:dyDescent="0.35">
      <c r="A123" s="10">
        <f>D123+F123+E123+'Forecast inputs Tab10.1.5.1'!AA18</f>
        <v>0.24</v>
      </c>
      <c r="C123" s="18">
        <v>14</v>
      </c>
      <c r="D123" s="17">
        <f>$G$104*'Forecast inputs Tab10.1.5.1'!T18</f>
        <v>0</v>
      </c>
      <c r="E123" s="17">
        <f>$G$105*'Forecast inputs Tab10.1.5.1'!U18</f>
        <v>0</v>
      </c>
      <c r="F123" s="17">
        <f>$F$106*'Forecast inputs Tab10.1.5.1'!Y18</f>
        <v>0</v>
      </c>
      <c r="G123" s="28">
        <f t="shared" si="28"/>
        <v>0</v>
      </c>
      <c r="H123" s="28">
        <f>G123*'Forecast inputs Tab10.1.5.1'!V18</f>
        <v>0</v>
      </c>
      <c r="I123" s="28">
        <f t="shared" si="29"/>
        <v>0</v>
      </c>
      <c r="J123" s="28">
        <f>I123*'Forecast inputs Tab10.1.5.1'!W18</f>
        <v>0</v>
      </c>
      <c r="K123" s="28">
        <f t="shared" si="30"/>
        <v>0</v>
      </c>
      <c r="L123" s="28">
        <f t="shared" si="27"/>
        <v>0</v>
      </c>
      <c r="M123" s="28">
        <f>L123*'Forecast inputs Tab10.1.5.1'!Z18</f>
        <v>0</v>
      </c>
      <c r="N123" s="19">
        <f t="shared" si="31"/>
        <v>36.426215526271832</v>
      </c>
      <c r="O123" s="19">
        <f>N123*'Forecast inputs Tab10.1.5.1'!R18</f>
        <v>115.98871974091004</v>
      </c>
      <c r="P123" s="19">
        <f>N123*'Forecast inputs Tab10.1.5.1'!S18</f>
        <v>36.394070138364363</v>
      </c>
      <c r="Q123" s="19">
        <f>P123*'Forecast inputs Tab10.1.5.1'!R18</f>
        <v>115.8863620752812</v>
      </c>
    </row>
    <row r="124" spans="1:17" x14ac:dyDescent="0.35">
      <c r="A124" s="10">
        <f>D124+F124+E124+'Forecast inputs Tab10.1.5.1'!AA19</f>
        <v>0.24</v>
      </c>
      <c r="C124" s="18">
        <v>15</v>
      </c>
      <c r="D124" s="17">
        <f>$G$104*'Forecast inputs Tab10.1.5.1'!T19</f>
        <v>0</v>
      </c>
      <c r="E124" s="17">
        <f>$G$105*'Forecast inputs Tab10.1.5.1'!U19</f>
        <v>0</v>
      </c>
      <c r="F124" s="17">
        <f>$F$106*'Forecast inputs Tab10.1.5.1'!Y19</f>
        <v>0</v>
      </c>
      <c r="G124" s="28">
        <f t="shared" si="28"/>
        <v>0</v>
      </c>
      <c r="H124" s="28">
        <f>G124*'Forecast inputs Tab10.1.5.1'!V19</f>
        <v>0</v>
      </c>
      <c r="I124" s="28">
        <f t="shared" si="29"/>
        <v>0</v>
      </c>
      <c r="J124" s="28">
        <f>I124*'Forecast inputs Tab10.1.5.1'!W19</f>
        <v>0</v>
      </c>
      <c r="K124" s="28">
        <f t="shared" si="30"/>
        <v>0</v>
      </c>
      <c r="L124" s="28">
        <f t="shared" si="27"/>
        <v>0</v>
      </c>
      <c r="M124" s="28">
        <f>L124*'Forecast inputs Tab10.1.5.1'!Z19</f>
        <v>0</v>
      </c>
      <c r="N124" s="19">
        <f t="shared" si="31"/>
        <v>116.69645472342513</v>
      </c>
      <c r="O124" s="19">
        <f>N124*'Forecast inputs Tab10.1.5.1'!R19</f>
        <v>404.87601573382904</v>
      </c>
      <c r="P124" s="19">
        <f>N124*'Forecast inputs Tab10.1.5.1'!S19</f>
        <v>116.63658416950705</v>
      </c>
      <c r="Q124" s="19">
        <f>P124*'Forecast inputs Tab10.1.5.1'!R19</f>
        <v>404.66829604442131</v>
      </c>
    </row>
    <row r="125" spans="1:17" x14ac:dyDescent="0.35">
      <c r="A125" s="10">
        <f>D125+F125+E125+'Forecast inputs Tab10.1.5.1'!AA20</f>
        <v>0.24</v>
      </c>
      <c r="C125" s="23" t="s">
        <v>1435</v>
      </c>
      <c r="D125" s="17">
        <f>$G$104*'Forecast inputs Tab10.1.5.1'!T20</f>
        <v>0</v>
      </c>
      <c r="E125" s="17">
        <f>$G$105*'Forecast inputs Tab10.1.5.1'!U20</f>
        <v>0</v>
      </c>
      <c r="F125" s="17">
        <f>$F$106*'Forecast inputs Tab10.1.5.1'!Y20</f>
        <v>0</v>
      </c>
      <c r="G125" s="28">
        <f>N125*(D125/A125)*(1-EXP(-A125))</f>
        <v>0</v>
      </c>
      <c r="H125" s="28">
        <f>G125*'Forecast inputs Tab10.1.5.1'!V20</f>
        <v>0</v>
      </c>
      <c r="I125" s="28">
        <f t="shared" si="29"/>
        <v>0</v>
      </c>
      <c r="J125" s="28">
        <f>I125*'Forecast inputs Tab10.1.5.1'!W20</f>
        <v>0</v>
      </c>
      <c r="K125" s="28">
        <f t="shared" si="30"/>
        <v>0</v>
      </c>
      <c r="L125" s="30">
        <f t="shared" si="27"/>
        <v>0</v>
      </c>
      <c r="M125" s="28">
        <f>L125*'Forecast inputs Tab10.1.5.1'!Z20</f>
        <v>0</v>
      </c>
      <c r="N125" s="19">
        <f>N99*EXP(-A99)+N100*EXP(-A100)</f>
        <v>337.02042921530131</v>
      </c>
      <c r="O125" s="19">
        <f>N125*'Forecast inputs Tab10.1.5.1'!R20</f>
        <v>1388.9302004160711</v>
      </c>
      <c r="P125" s="19">
        <f>N125*'Forecast inputs Tab10.1.5.1'!S20</f>
        <v>336.91418264327967</v>
      </c>
      <c r="Q125" s="19">
        <f>P125*'Forecast inputs Tab10.1.5.1'!R20</f>
        <v>1388.4923365366762</v>
      </c>
    </row>
    <row r="126" spans="1:17" x14ac:dyDescent="0.35">
      <c r="A126" t="s">
        <v>1445</v>
      </c>
      <c r="C126" s="31" t="s">
        <v>1444</v>
      </c>
      <c r="D126" s="133">
        <f>AVERAGE(D113:D123)</f>
        <v>0</v>
      </c>
      <c r="E126" s="133">
        <f>AVERAGE(E113:E123)</f>
        <v>0</v>
      </c>
      <c r="F126" s="133">
        <f>AVERAGE(F113:F124)</f>
        <v>0</v>
      </c>
      <c r="G126" s="32">
        <f>SUM(G109:G125)</f>
        <v>0</v>
      </c>
      <c r="H126" s="32">
        <f t="shared" ref="H126" si="32">SUM(H109:H125)</f>
        <v>0</v>
      </c>
      <c r="I126" s="32">
        <f>SUM(I109:I125)</f>
        <v>0</v>
      </c>
      <c r="J126" s="32">
        <f t="shared" ref="J126:Q126" si="33">SUM(J109:J125)</f>
        <v>0</v>
      </c>
      <c r="K126" s="32">
        <f t="shared" si="33"/>
        <v>0</v>
      </c>
      <c r="L126" s="32">
        <f t="shared" si="33"/>
        <v>0</v>
      </c>
      <c r="M126" s="32">
        <f t="shared" si="33"/>
        <v>0</v>
      </c>
      <c r="N126" s="32">
        <f t="shared" si="33"/>
        <v>42369.876142068795</v>
      </c>
      <c r="O126" s="32">
        <f t="shared" si="33"/>
        <v>19938.058850784975</v>
      </c>
      <c r="P126" s="32">
        <f t="shared" si="33"/>
        <v>9345.1270220444167</v>
      </c>
      <c r="Q126" s="32">
        <f t="shared" si="33"/>
        <v>14657.5531462778</v>
      </c>
    </row>
    <row r="128" spans="1:17" x14ac:dyDescent="0.35">
      <c r="C128" s="15" t="s">
        <v>1437</v>
      </c>
      <c r="D128" s="15" t="s">
        <v>1693</v>
      </c>
      <c r="G128" s="15">
        <f>G103+1</f>
        <v>2025</v>
      </c>
    </row>
    <row r="129" spans="1:17" x14ac:dyDescent="0.35">
      <c r="D129" s="24" t="s">
        <v>1599</v>
      </c>
      <c r="E129" s="24"/>
      <c r="F129" s="24"/>
      <c r="G129" s="18">
        <f>G104</f>
        <v>0</v>
      </c>
      <c r="H129" s="24" t="s">
        <v>1598</v>
      </c>
      <c r="I129" s="25">
        <f>AVERAGE(D138:D149)</f>
        <v>0</v>
      </c>
      <c r="J129" s="15" t="s">
        <v>1516</v>
      </c>
      <c r="K129" s="25">
        <f>I129+I131+I130</f>
        <v>0</v>
      </c>
    </row>
    <row r="130" spans="1:17" x14ac:dyDescent="0.35">
      <c r="D130" s="24" t="s">
        <v>1600</v>
      </c>
      <c r="E130" s="24"/>
      <c r="F130" s="24"/>
      <c r="G130" s="18">
        <f>G105</f>
        <v>0</v>
      </c>
      <c r="H130" s="24" t="s">
        <v>1598</v>
      </c>
      <c r="I130" s="25">
        <f>AVERAGE(E138:E149)</f>
        <v>0</v>
      </c>
      <c r="K130" s="25"/>
    </row>
    <row r="131" spans="1:17" x14ac:dyDescent="0.35">
      <c r="D131" s="24" t="s">
        <v>1438</v>
      </c>
      <c r="E131" s="24"/>
      <c r="F131" s="135">
        <f>F106</f>
        <v>0</v>
      </c>
      <c r="G131" s="18">
        <f>I131/$I$5</f>
        <v>0</v>
      </c>
      <c r="H131" s="24" t="s">
        <v>1598</v>
      </c>
      <c r="I131" s="25">
        <f>AVERAGE(F138:F149)</f>
        <v>0</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v>
      </c>
      <c r="C135" s="18">
        <v>1</v>
      </c>
      <c r="D135" s="17">
        <f>$G$129*'Forecast inputs Tab10.1.5.1'!T5</f>
        <v>0</v>
      </c>
      <c r="E135" s="17">
        <f>$G$130*'Forecast inputs Tab10.1.5.1'!U5</f>
        <v>0</v>
      </c>
      <c r="F135" s="17">
        <f>$F$131*'Forecast inputs Tab10.1.5.1'!Y5</f>
        <v>0</v>
      </c>
      <c r="G135" s="28">
        <f t="shared" ref="G135:G149" si="35">N135*(D135/A135)*(1-EXP(-A135))</f>
        <v>0</v>
      </c>
      <c r="H135" s="28">
        <f>G135*'Forecast inputs Tab10.1.5.1'!V5</f>
        <v>0</v>
      </c>
      <c r="I135" s="28">
        <f t="shared" ref="I135:I150" si="36">N135*(E135/A135)*(1-EXP(-A135))</f>
        <v>0</v>
      </c>
      <c r="J135" s="28">
        <f>I135*'Forecast inputs Tab10.1.5.1'!W5</f>
        <v>0</v>
      </c>
      <c r="K135" s="28">
        <f t="shared" ref="K135:K150" si="37">H135+J135</f>
        <v>0</v>
      </c>
      <c r="L135" s="28">
        <f t="shared" si="34"/>
        <v>0</v>
      </c>
      <c r="M135" s="28">
        <f>L135*'Forecast inputs Tab10.1.5.1'!Z5</f>
        <v>0</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v>
      </c>
      <c r="C136" s="18">
        <v>2</v>
      </c>
      <c r="D136" s="17">
        <f>$G$129*'Forecast inputs Tab10.1.5.1'!T6</f>
        <v>0</v>
      </c>
      <c r="E136" s="17">
        <f>$G$130*'Forecast inputs Tab10.1.5.1'!U6</f>
        <v>0</v>
      </c>
      <c r="F136" s="17">
        <f>$F$131*'Forecast inputs Tab10.1.5.1'!Y6</f>
        <v>0</v>
      </c>
      <c r="G136" s="28">
        <f t="shared" si="35"/>
        <v>0</v>
      </c>
      <c r="H136" s="28">
        <f>G136*'Forecast inputs Tab10.1.5.1'!V6</f>
        <v>0</v>
      </c>
      <c r="I136" s="28">
        <f t="shared" si="36"/>
        <v>0</v>
      </c>
      <c r="J136" s="28">
        <f>I136*'Forecast inputs Tab10.1.5.1'!W6</f>
        <v>0</v>
      </c>
      <c r="K136" s="28">
        <f t="shared" si="37"/>
        <v>0</v>
      </c>
      <c r="L136" s="28">
        <f t="shared" si="34"/>
        <v>0</v>
      </c>
      <c r="M136" s="28">
        <f>L136*'Forecast inputs Tab10.1.5.1'!Z6</f>
        <v>0</v>
      </c>
      <c r="N136" s="19">
        <f t="shared" ref="N136:N149" si="38">N110*EXP(-A110)</f>
        <v>5682.6403923258276</v>
      </c>
      <c r="O136" s="19">
        <f>N136*'Forecast inputs Tab10.1.5.1'!R6</f>
        <v>549.64543625116642</v>
      </c>
      <c r="P136" s="19">
        <f>N136*'Forecast inputs Tab10.1.5.1'!S6</f>
        <v>0</v>
      </c>
      <c r="Q136" s="19">
        <f>P136*'Forecast inputs Tab10.1.5.1'!R6</f>
        <v>0</v>
      </c>
    </row>
    <row r="137" spans="1:17" x14ac:dyDescent="0.35">
      <c r="A137" s="10">
        <f>D137+F137+E137+'Forecast inputs Tab10.1.5.1'!AA7</f>
        <v>0.24</v>
      </c>
      <c r="C137" s="18">
        <v>3</v>
      </c>
      <c r="D137" s="17">
        <f>$G$129*'Forecast inputs Tab10.1.5.1'!T7</f>
        <v>0</v>
      </c>
      <c r="E137" s="17">
        <f>$G$130*'Forecast inputs Tab10.1.5.1'!U7</f>
        <v>0</v>
      </c>
      <c r="F137" s="17">
        <f>$F$131*'Forecast inputs Tab10.1.5.1'!Y7</f>
        <v>0</v>
      </c>
      <c r="G137" s="28">
        <f t="shared" si="35"/>
        <v>0</v>
      </c>
      <c r="H137" s="28">
        <f>G137*'Forecast inputs Tab10.1.5.1'!V7</f>
        <v>0</v>
      </c>
      <c r="I137" s="28">
        <f t="shared" si="36"/>
        <v>0</v>
      </c>
      <c r="J137" s="28">
        <f>I137*'Forecast inputs Tab10.1.5.1'!W7</f>
        <v>0</v>
      </c>
      <c r="K137" s="28">
        <f t="shared" si="37"/>
        <v>0</v>
      </c>
      <c r="L137" s="28">
        <f t="shared" si="34"/>
        <v>0</v>
      </c>
      <c r="M137" s="28">
        <f>L137*'Forecast inputs Tab10.1.5.1'!Z7</f>
        <v>0</v>
      </c>
      <c r="N137" s="19">
        <f t="shared" si="38"/>
        <v>4470.1232570256661</v>
      </c>
      <c r="O137" s="19">
        <f>N137*'Forecast inputs Tab10.1.5.1'!R7</f>
        <v>939.30699999880324</v>
      </c>
      <c r="P137" s="19">
        <f>N137*'Forecast inputs Tab10.1.5.1'!S7</f>
        <v>0</v>
      </c>
      <c r="Q137" s="19">
        <f>P137*'Forecast inputs Tab10.1.5.1'!R7</f>
        <v>0</v>
      </c>
    </row>
    <row r="138" spans="1:17" x14ac:dyDescent="0.35">
      <c r="A138" s="10">
        <f>D138+F138+E138+'Forecast inputs Tab10.1.5.1'!AA8</f>
        <v>0.24</v>
      </c>
      <c r="C138" s="18">
        <v>4</v>
      </c>
      <c r="D138" s="17">
        <f>$G$129*'Forecast inputs Tab10.1.5.1'!T8</f>
        <v>0</v>
      </c>
      <c r="E138" s="17">
        <f>$G$130*'Forecast inputs Tab10.1.5.1'!U8</f>
        <v>0</v>
      </c>
      <c r="F138" s="17">
        <f>$F$131*'Forecast inputs Tab10.1.5.1'!Y8</f>
        <v>0</v>
      </c>
      <c r="G138" s="28">
        <f t="shared" si="35"/>
        <v>0</v>
      </c>
      <c r="H138" s="28">
        <f>G138*'Forecast inputs Tab10.1.5.1'!V8</f>
        <v>0</v>
      </c>
      <c r="I138" s="28">
        <f t="shared" si="36"/>
        <v>0</v>
      </c>
      <c r="J138" s="28">
        <f>I138*'Forecast inputs Tab10.1.5.1'!W8</f>
        <v>0</v>
      </c>
      <c r="K138" s="28">
        <f t="shared" si="37"/>
        <v>0</v>
      </c>
      <c r="L138" s="28">
        <f t="shared" si="34"/>
        <v>0</v>
      </c>
      <c r="M138" s="28">
        <f>L138*'Forecast inputs Tab10.1.5.1'!Z8</f>
        <v>0</v>
      </c>
      <c r="N138" s="19">
        <f t="shared" si="38"/>
        <v>3516.3234963779551</v>
      </c>
      <c r="O138" s="19">
        <f>N138*'Forecast inputs Tab10.1.5.1'!R8</f>
        <v>1300.5368593998612</v>
      </c>
      <c r="P138" s="19">
        <f>N138*'Forecast inputs Tab10.1.5.1'!S8</f>
        <v>332.70436274302574</v>
      </c>
      <c r="Q138" s="19">
        <f>P138*'Forecast inputs Tab10.1.5.1'!R8</f>
        <v>123.05303749104726</v>
      </c>
    </row>
    <row r="139" spans="1:17" x14ac:dyDescent="0.35">
      <c r="A139" s="10">
        <f>D139+F139+E139+'Forecast inputs Tab10.1.5.1'!AA9</f>
        <v>0.24</v>
      </c>
      <c r="C139" s="18">
        <v>5</v>
      </c>
      <c r="D139" s="17">
        <f>$G$129*'Forecast inputs Tab10.1.5.1'!T9</f>
        <v>0</v>
      </c>
      <c r="E139" s="17">
        <f>$G$130*'Forecast inputs Tab10.1.5.1'!U9</f>
        <v>0</v>
      </c>
      <c r="F139" s="17">
        <f>$F$131*'Forecast inputs Tab10.1.5.1'!Y9</f>
        <v>0</v>
      </c>
      <c r="G139" s="28">
        <f t="shared" si="35"/>
        <v>0</v>
      </c>
      <c r="H139" s="28">
        <f>G139*'Forecast inputs Tab10.1.5.1'!V9</f>
        <v>0</v>
      </c>
      <c r="I139" s="28">
        <f t="shared" si="36"/>
        <v>0</v>
      </c>
      <c r="J139" s="28">
        <f>I139*'Forecast inputs Tab10.1.5.1'!W9</f>
        <v>0</v>
      </c>
      <c r="K139" s="28">
        <f t="shared" si="37"/>
        <v>0</v>
      </c>
      <c r="L139" s="28">
        <f t="shared" si="34"/>
        <v>0</v>
      </c>
      <c r="M139" s="28">
        <f>L139*'Forecast inputs Tab10.1.5.1'!Z9</f>
        <v>0</v>
      </c>
      <c r="N139" s="19">
        <f t="shared" si="38"/>
        <v>2766.0380307738556</v>
      </c>
      <c r="O139" s="19">
        <f>N139*'Forecast inputs Tab10.1.5.1'!R9</f>
        <v>1580.602644001166</v>
      </c>
      <c r="P139" s="19">
        <f>N139*'Forecast inputs Tab10.1.5.1'!S9</f>
        <v>829.71653469694832</v>
      </c>
      <c r="Q139" s="19">
        <f>P139*'Forecast inputs Tab10.1.5.1'!R9</f>
        <v>474.12657885494662</v>
      </c>
    </row>
    <row r="140" spans="1:17" x14ac:dyDescent="0.35">
      <c r="A140" s="10">
        <f>D140+F140+E140+'Forecast inputs Tab10.1.5.1'!AA10</f>
        <v>0.24</v>
      </c>
      <c r="C140" s="18">
        <v>6</v>
      </c>
      <c r="D140" s="17">
        <f>$G$129*'Forecast inputs Tab10.1.5.1'!T10</f>
        <v>0</v>
      </c>
      <c r="E140" s="17">
        <f>$G$130*'Forecast inputs Tab10.1.5.1'!U10</f>
        <v>0</v>
      </c>
      <c r="F140" s="17">
        <f>$F$131*'Forecast inputs Tab10.1.5.1'!Y10</f>
        <v>0</v>
      </c>
      <c r="G140" s="28">
        <f t="shared" si="35"/>
        <v>0</v>
      </c>
      <c r="H140" s="28">
        <f>G140*'Forecast inputs Tab10.1.5.1'!V10</f>
        <v>0</v>
      </c>
      <c r="I140" s="28">
        <f t="shared" si="36"/>
        <v>0</v>
      </c>
      <c r="J140" s="28">
        <f>I140*'Forecast inputs Tab10.1.5.1'!W10</f>
        <v>0</v>
      </c>
      <c r="K140" s="28">
        <f t="shared" si="37"/>
        <v>0</v>
      </c>
      <c r="L140" s="28">
        <f t="shared" si="34"/>
        <v>0</v>
      </c>
      <c r="M140" s="28">
        <f>L140*'Forecast inputs Tab10.1.5.1'!Z10</f>
        <v>0</v>
      </c>
      <c r="N140" s="19">
        <f t="shared" si="38"/>
        <v>2175.274591276665</v>
      </c>
      <c r="O140" s="19">
        <f>N140*'Forecast inputs Tab10.1.5.1'!R10</f>
        <v>1758.3636383871706</v>
      </c>
      <c r="P140" s="19">
        <f>N140*'Forecast inputs Tab10.1.5.1'!S10</f>
        <v>1261.4391900305493</v>
      </c>
      <c r="Q140" s="19">
        <f>P140*'Forecast inputs Tab10.1.5.1'!R10</f>
        <v>1019.6730163084842</v>
      </c>
    </row>
    <row r="141" spans="1:17" x14ac:dyDescent="0.35">
      <c r="A141" s="10">
        <f>D141+F141+E141+'Forecast inputs Tab10.1.5.1'!AA11</f>
        <v>0.24</v>
      </c>
      <c r="C141" s="18">
        <v>7</v>
      </c>
      <c r="D141" s="17">
        <f>$G$129*'Forecast inputs Tab10.1.5.1'!T11</f>
        <v>0</v>
      </c>
      <c r="E141" s="17">
        <f>$G$130*'Forecast inputs Tab10.1.5.1'!U11</f>
        <v>0</v>
      </c>
      <c r="F141" s="17">
        <f>$F$131*'Forecast inputs Tab10.1.5.1'!Y11</f>
        <v>0</v>
      </c>
      <c r="G141" s="28">
        <f t="shared" si="35"/>
        <v>0</v>
      </c>
      <c r="H141" s="28">
        <f>G141*'Forecast inputs Tab10.1.5.1'!V11</f>
        <v>0</v>
      </c>
      <c r="I141" s="28">
        <f t="shared" si="36"/>
        <v>0</v>
      </c>
      <c r="J141" s="28">
        <f>I141*'Forecast inputs Tab10.1.5.1'!W11</f>
        <v>0</v>
      </c>
      <c r="K141" s="28">
        <f t="shared" si="37"/>
        <v>0</v>
      </c>
      <c r="L141" s="28">
        <f t="shared" si="34"/>
        <v>0</v>
      </c>
      <c r="M141" s="28">
        <f>L141*'Forecast inputs Tab10.1.5.1'!Z11</f>
        <v>0</v>
      </c>
      <c r="N141" s="19">
        <f t="shared" si="38"/>
        <v>1707.2195731545694</v>
      </c>
      <c r="O141" s="19">
        <f>N141*'Forecast inputs Tab10.1.5.1'!R11</f>
        <v>1832.3587678667991</v>
      </c>
      <c r="P141" s="19">
        <f>N141*'Forecast inputs Tab10.1.5.1'!S11</f>
        <v>1361.3489445833879</v>
      </c>
      <c r="Q141" s="19">
        <f>P141*'Forecast inputs Tab10.1.5.1'!R11</f>
        <v>1461.1358222213503</v>
      </c>
    </row>
    <row r="142" spans="1:17" x14ac:dyDescent="0.35">
      <c r="A142" s="10">
        <f>D142+F142+E142+'Forecast inputs Tab10.1.5.1'!AA12</f>
        <v>0.24</v>
      </c>
      <c r="C142" s="18">
        <v>8</v>
      </c>
      <c r="D142" s="17">
        <f>$G$129*'Forecast inputs Tab10.1.5.1'!T12</f>
        <v>0</v>
      </c>
      <c r="E142" s="17">
        <f>$G$130*'Forecast inputs Tab10.1.5.1'!U12</f>
        <v>0</v>
      </c>
      <c r="F142" s="17">
        <f>$F$131*'Forecast inputs Tab10.1.5.1'!Y12</f>
        <v>0</v>
      </c>
      <c r="G142" s="28">
        <f t="shared" si="35"/>
        <v>0</v>
      </c>
      <c r="H142" s="28">
        <f>G142*'Forecast inputs Tab10.1.5.1'!V12</f>
        <v>0</v>
      </c>
      <c r="I142" s="28">
        <f t="shared" si="36"/>
        <v>0</v>
      </c>
      <c r="J142" s="28">
        <f>I142*'Forecast inputs Tab10.1.5.1'!W12</f>
        <v>0</v>
      </c>
      <c r="K142" s="28">
        <f t="shared" si="37"/>
        <v>0</v>
      </c>
      <c r="L142" s="28">
        <f t="shared" si="34"/>
        <v>0</v>
      </c>
      <c r="M142" s="28">
        <f>L142*'Forecast inputs Tab10.1.5.1'!Z12</f>
        <v>0</v>
      </c>
      <c r="N142" s="19">
        <f t="shared" si="38"/>
        <v>645.56336504108299</v>
      </c>
      <c r="O142" s="19">
        <f>N142*'Forecast inputs Tab10.1.5.1'!R12</f>
        <v>877.33352435813254</v>
      </c>
      <c r="P142" s="19">
        <f>N142*'Forecast inputs Tab10.1.5.1'!S12</f>
        <v>589.8148723616365</v>
      </c>
      <c r="Q142" s="19">
        <f>P142*'Forecast inputs Tab10.1.5.1'!R12</f>
        <v>801.57020783691121</v>
      </c>
    </row>
    <row r="143" spans="1:17" x14ac:dyDescent="0.35">
      <c r="A143" s="10">
        <f>D143+F143+E143+'Forecast inputs Tab10.1.5.1'!AA13</f>
        <v>0.24</v>
      </c>
      <c r="C143" s="18">
        <v>9</v>
      </c>
      <c r="D143" s="17">
        <f>$G$129*'Forecast inputs Tab10.1.5.1'!T13</f>
        <v>0</v>
      </c>
      <c r="E143" s="17">
        <f>$G$130*'Forecast inputs Tab10.1.5.1'!U13</f>
        <v>0</v>
      </c>
      <c r="F143" s="17">
        <f>$F$131*'Forecast inputs Tab10.1.5.1'!Y13</f>
        <v>0</v>
      </c>
      <c r="G143" s="28">
        <f t="shared" si="35"/>
        <v>0</v>
      </c>
      <c r="H143" s="28">
        <f>G143*'Forecast inputs Tab10.1.5.1'!V13</f>
        <v>0</v>
      </c>
      <c r="I143" s="28">
        <f t="shared" si="36"/>
        <v>0</v>
      </c>
      <c r="J143" s="28">
        <f>I143*'Forecast inputs Tab10.1.5.1'!W13</f>
        <v>0</v>
      </c>
      <c r="K143" s="28">
        <f t="shared" si="37"/>
        <v>0</v>
      </c>
      <c r="L143" s="28">
        <f t="shared" si="34"/>
        <v>0</v>
      </c>
      <c r="M143" s="28">
        <f>L143*'Forecast inputs Tab10.1.5.1'!Z13</f>
        <v>0</v>
      </c>
      <c r="N143" s="19">
        <f t="shared" si="38"/>
        <v>1971.8307131854012</v>
      </c>
      <c r="O143" s="19">
        <f>N143*'Forecast inputs Tab10.1.5.1'!R13</f>
        <v>3270.7347588820207</v>
      </c>
      <c r="P143" s="19">
        <f>N143*'Forecast inputs Tab10.1.5.1'!S13</f>
        <v>1901.7176896893077</v>
      </c>
      <c r="Q143" s="19">
        <f>P143*'Forecast inputs Tab10.1.5.1'!R13</f>
        <v>3154.4361834183455</v>
      </c>
    </row>
    <row r="144" spans="1:17" x14ac:dyDescent="0.35">
      <c r="A144" s="10">
        <f>D144+F144+E144+'Forecast inputs Tab10.1.5.1'!AA14</f>
        <v>0.24</v>
      </c>
      <c r="C144" s="18">
        <v>10</v>
      </c>
      <c r="D144" s="17">
        <f>$G$129*'Forecast inputs Tab10.1.5.1'!T14</f>
        <v>0</v>
      </c>
      <c r="E144" s="17">
        <f>$G$130*'Forecast inputs Tab10.1.5.1'!U14</f>
        <v>0</v>
      </c>
      <c r="F144" s="17">
        <f>$F$131*'Forecast inputs Tab10.1.5.1'!Y14</f>
        <v>0</v>
      </c>
      <c r="G144" s="28">
        <f t="shared" si="35"/>
        <v>0</v>
      </c>
      <c r="H144" s="28">
        <f>G144*'Forecast inputs Tab10.1.5.1'!V14</f>
        <v>0</v>
      </c>
      <c r="I144" s="28">
        <f t="shared" si="36"/>
        <v>0</v>
      </c>
      <c r="J144" s="28">
        <f>I144*'Forecast inputs Tab10.1.5.1'!W14</f>
        <v>0</v>
      </c>
      <c r="K144" s="28">
        <f t="shared" si="37"/>
        <v>0</v>
      </c>
      <c r="L144" s="28">
        <f t="shared" si="34"/>
        <v>0</v>
      </c>
      <c r="M144" s="28">
        <f>L144*'Forecast inputs Tab10.1.5.1'!Z14</f>
        <v>0</v>
      </c>
      <c r="N144" s="19">
        <f t="shared" si="38"/>
        <v>371.34724880847676</v>
      </c>
      <c r="O144" s="19">
        <f>N144*'Forecast inputs Tab10.1.5.1'!R14</f>
        <v>730.20237616703639</v>
      </c>
      <c r="P144" s="19">
        <f>N144*'Forecast inputs Tab10.1.5.1'!S14</f>
        <v>365.78183686845267</v>
      </c>
      <c r="Q144" s="19">
        <f>P144*'Forecast inputs Tab10.1.5.1'!R14</f>
        <v>719.25877274465063</v>
      </c>
    </row>
    <row r="145" spans="1:17" x14ac:dyDescent="0.35">
      <c r="A145" s="10">
        <f>D145+F145+E145+'Forecast inputs Tab10.1.5.1'!AA15</f>
        <v>0.24</v>
      </c>
      <c r="C145" s="18">
        <v>11</v>
      </c>
      <c r="D145" s="17">
        <f>$G$129*'Forecast inputs Tab10.1.5.1'!T15</f>
        <v>0</v>
      </c>
      <c r="E145" s="17">
        <f>$G$130*'Forecast inputs Tab10.1.5.1'!U15</f>
        <v>0</v>
      </c>
      <c r="F145" s="17">
        <f>$F$131*'Forecast inputs Tab10.1.5.1'!Y15</f>
        <v>0</v>
      </c>
      <c r="G145" s="28">
        <f t="shared" si="35"/>
        <v>0</v>
      </c>
      <c r="H145" s="28">
        <f>G145*'Forecast inputs Tab10.1.5.1'!V15</f>
        <v>0</v>
      </c>
      <c r="I145" s="28">
        <f t="shared" si="36"/>
        <v>0</v>
      </c>
      <c r="J145" s="28">
        <f>I145*'Forecast inputs Tab10.1.5.1'!W15</f>
        <v>0</v>
      </c>
      <c r="K145" s="28">
        <f t="shared" si="37"/>
        <v>0</v>
      </c>
      <c r="L145" s="28">
        <f t="shared" si="34"/>
        <v>0</v>
      </c>
      <c r="M145" s="28">
        <f>L145*'Forecast inputs Tab10.1.5.1'!Z15</f>
        <v>0</v>
      </c>
      <c r="N145" s="19">
        <f t="shared" si="38"/>
        <v>1401.085190623581</v>
      </c>
      <c r="O145" s="19">
        <f>N145*'Forecast inputs Tab10.1.5.1'!R15</f>
        <v>3189.8366426408002</v>
      </c>
      <c r="P145" s="19">
        <f>N145*'Forecast inputs Tab10.1.5.1'!S15</f>
        <v>1391.7371968055502</v>
      </c>
      <c r="Q145" s="19">
        <f>P145*'Forecast inputs Tab10.1.5.1'!R15</f>
        <v>3168.5541585952278</v>
      </c>
    </row>
    <row r="146" spans="1:17" x14ac:dyDescent="0.35">
      <c r="A146" s="10">
        <f>D146+F146+E146+'Forecast inputs Tab10.1.5.1'!AA16</f>
        <v>0.24</v>
      </c>
      <c r="C146" s="18">
        <v>12</v>
      </c>
      <c r="D146" s="17">
        <f>$G$129*'Forecast inputs Tab10.1.5.1'!T16</f>
        <v>0</v>
      </c>
      <c r="E146" s="17">
        <f>$G$130*'Forecast inputs Tab10.1.5.1'!U16</f>
        <v>0</v>
      </c>
      <c r="F146" s="17">
        <f>$F$131*'Forecast inputs Tab10.1.5.1'!Y16</f>
        <v>0</v>
      </c>
      <c r="G146" s="28">
        <f t="shared" si="35"/>
        <v>0</v>
      </c>
      <c r="H146" s="28">
        <f>G146*'Forecast inputs Tab10.1.5.1'!V16</f>
        <v>0</v>
      </c>
      <c r="I146" s="28">
        <f t="shared" si="36"/>
        <v>0</v>
      </c>
      <c r="J146" s="28">
        <f>I146*'Forecast inputs Tab10.1.5.1'!W16</f>
        <v>0</v>
      </c>
      <c r="K146" s="28">
        <f t="shared" si="37"/>
        <v>0</v>
      </c>
      <c r="L146" s="28">
        <f t="shared" si="34"/>
        <v>0</v>
      </c>
      <c r="M146" s="28">
        <f>L146*'Forecast inputs Tab10.1.5.1'!Z16</f>
        <v>0</v>
      </c>
      <c r="N146" s="19">
        <f t="shared" si="38"/>
        <v>690.3055097118114</v>
      </c>
      <c r="O146" s="19">
        <f>N146*'Forecast inputs Tab10.1.5.1'!R16</f>
        <v>1784.6813495334316</v>
      </c>
      <c r="P146" s="19">
        <f>N146*'Forecast inputs Tab10.1.5.1'!S16</f>
        <v>688.11605560322391</v>
      </c>
      <c r="Q146" s="19">
        <f>P146*'Forecast inputs Tab10.1.5.1'!R16</f>
        <v>1779.0208443537949</v>
      </c>
    </row>
    <row r="147" spans="1:17" x14ac:dyDescent="0.35">
      <c r="A147" s="10">
        <f>D147+F147+E147+'Forecast inputs Tab10.1.5.1'!AA17</f>
        <v>0.24</v>
      </c>
      <c r="C147" s="18">
        <v>13</v>
      </c>
      <c r="D147" s="17">
        <f>$G$129*'Forecast inputs Tab10.1.5.1'!T17</f>
        <v>0</v>
      </c>
      <c r="E147" s="17">
        <f>$G$130*'Forecast inputs Tab10.1.5.1'!U17</f>
        <v>0</v>
      </c>
      <c r="F147" s="17">
        <f>$F$131*'Forecast inputs Tab10.1.5.1'!Y17</f>
        <v>0</v>
      </c>
      <c r="G147" s="28">
        <f t="shared" si="35"/>
        <v>0</v>
      </c>
      <c r="H147" s="28">
        <f>G147*'Forecast inputs Tab10.1.5.1'!V17</f>
        <v>0</v>
      </c>
      <c r="I147" s="28">
        <f t="shared" si="36"/>
        <v>0</v>
      </c>
      <c r="J147" s="28">
        <f>I147*'Forecast inputs Tab10.1.5.1'!W17</f>
        <v>0</v>
      </c>
      <c r="K147" s="28">
        <f t="shared" si="37"/>
        <v>0</v>
      </c>
      <c r="L147" s="28">
        <f t="shared" si="34"/>
        <v>0</v>
      </c>
      <c r="M147" s="28">
        <f>L147*'Forecast inputs Tab10.1.5.1'!Z17</f>
        <v>0</v>
      </c>
      <c r="N147" s="19">
        <f t="shared" si="38"/>
        <v>130.19517296383179</v>
      </c>
      <c r="O147" s="19">
        <f>N147*'Forecast inputs Tab10.1.5.1'!R17</f>
        <v>376.10651370618768</v>
      </c>
      <c r="P147" s="19">
        <f>N147*'Forecast inputs Tab10.1.5.1'!S17</f>
        <v>129.98470025458636</v>
      </c>
      <c r="Q147" s="19">
        <f>P147*'Forecast inputs Tab10.1.5.1'!R17</f>
        <v>375.49850224844653</v>
      </c>
    </row>
    <row r="148" spans="1:17" x14ac:dyDescent="0.35">
      <c r="A148" s="10">
        <f>D148+F148+E148+'Forecast inputs Tab10.1.5.1'!AA18</f>
        <v>0.24</v>
      </c>
      <c r="C148" s="18">
        <v>14</v>
      </c>
      <c r="D148" s="17">
        <f>$G$129*'Forecast inputs Tab10.1.5.1'!T18</f>
        <v>0</v>
      </c>
      <c r="E148" s="17">
        <f>$G$130*'Forecast inputs Tab10.1.5.1'!U18</f>
        <v>0</v>
      </c>
      <c r="F148" s="17">
        <f>$F$131*'Forecast inputs Tab10.1.5.1'!Y18</f>
        <v>0</v>
      </c>
      <c r="G148" s="28">
        <f t="shared" si="35"/>
        <v>0</v>
      </c>
      <c r="H148" s="28">
        <f>G148*'Forecast inputs Tab10.1.5.1'!V18</f>
        <v>0</v>
      </c>
      <c r="I148" s="28">
        <f t="shared" si="36"/>
        <v>0</v>
      </c>
      <c r="J148" s="28">
        <f>I148*'Forecast inputs Tab10.1.5.1'!W18</f>
        <v>0</v>
      </c>
      <c r="K148" s="28">
        <f t="shared" si="37"/>
        <v>0</v>
      </c>
      <c r="L148" s="28">
        <f t="shared" si="34"/>
        <v>0</v>
      </c>
      <c r="M148" s="28">
        <f>L148*'Forecast inputs Tab10.1.5.1'!Z18</f>
        <v>0</v>
      </c>
      <c r="N148" s="19">
        <f t="shared" si="38"/>
        <v>191.76651374666659</v>
      </c>
      <c r="O148" s="19">
        <f>N148*'Forecast inputs Tab10.1.5.1'!R18</f>
        <v>610.62485073727328</v>
      </c>
      <c r="P148" s="19">
        <f>N148*'Forecast inputs Tab10.1.5.1'!S18</f>
        <v>191.59728373243129</v>
      </c>
      <c r="Q148" s="19">
        <f>P148*'Forecast inputs Tab10.1.5.1'!R18</f>
        <v>610.08598683364505</v>
      </c>
    </row>
    <row r="149" spans="1:17" x14ac:dyDescent="0.35">
      <c r="A149" s="10">
        <f>D149+F149+E149+'Forecast inputs Tab10.1.5.1'!AA19</f>
        <v>0.24</v>
      </c>
      <c r="C149" s="18">
        <v>15</v>
      </c>
      <c r="D149" s="17">
        <f>$G$129*'Forecast inputs Tab10.1.5.1'!T19</f>
        <v>0</v>
      </c>
      <c r="E149" s="17">
        <f>$G$130*'Forecast inputs Tab10.1.5.1'!U19</f>
        <v>0</v>
      </c>
      <c r="F149" s="17">
        <f>$F$131*'Forecast inputs Tab10.1.5.1'!Y19</f>
        <v>0</v>
      </c>
      <c r="G149" s="28">
        <f t="shared" si="35"/>
        <v>0</v>
      </c>
      <c r="H149" s="28">
        <f>G149*'Forecast inputs Tab10.1.5.1'!V19</f>
        <v>0</v>
      </c>
      <c r="I149" s="28">
        <f t="shared" si="36"/>
        <v>0</v>
      </c>
      <c r="J149" s="28">
        <f>I149*'Forecast inputs Tab10.1.5.1'!W19</f>
        <v>0</v>
      </c>
      <c r="K149" s="28">
        <f t="shared" si="37"/>
        <v>0</v>
      </c>
      <c r="L149" s="28">
        <f t="shared" si="34"/>
        <v>0</v>
      </c>
      <c r="M149" s="28">
        <f>L149*'Forecast inputs Tab10.1.5.1'!Z19</f>
        <v>0</v>
      </c>
      <c r="N149" s="19">
        <f t="shared" si="38"/>
        <v>28.653876006180493</v>
      </c>
      <c r="O149" s="19">
        <f>N149*'Forecast inputs Tab10.1.5.1'!R19</f>
        <v>99.414049725923093</v>
      </c>
      <c r="P149" s="19">
        <f>N149*'Forecast inputs Tab10.1.5.1'!S19</f>
        <v>28.639175273133752</v>
      </c>
      <c r="Q149" s="19">
        <f>P149*'Forecast inputs Tab10.1.5.1'!R19</f>
        <v>99.363045826632089</v>
      </c>
    </row>
    <row r="150" spans="1:17" x14ac:dyDescent="0.35">
      <c r="A150" s="10">
        <f>D150+F150+E150+'Forecast inputs Tab10.1.5.1'!AA20</f>
        <v>0.24</v>
      </c>
      <c r="C150" s="23" t="s">
        <v>1435</v>
      </c>
      <c r="D150" s="17">
        <f>$G$129*'Forecast inputs Tab10.1.5.1'!T20</f>
        <v>0</v>
      </c>
      <c r="E150" s="17">
        <f>$G$130*'Forecast inputs Tab10.1.5.1'!U20</f>
        <v>0</v>
      </c>
      <c r="F150" s="17">
        <f>$F$131*'Forecast inputs Tab10.1.5.1'!Y20</f>
        <v>0</v>
      </c>
      <c r="G150" s="28">
        <f>N150*(D150/A150)*(1-EXP(-A150))</f>
        <v>0</v>
      </c>
      <c r="H150" s="28">
        <f>G150*'Forecast inputs Tab10.1.5.1'!V20</f>
        <v>0</v>
      </c>
      <c r="I150" s="28">
        <f t="shared" si="36"/>
        <v>0</v>
      </c>
      <c r="J150" s="28">
        <f>I150*'Forecast inputs Tab10.1.5.1'!W20</f>
        <v>0</v>
      </c>
      <c r="K150" s="28">
        <f t="shared" si="37"/>
        <v>0</v>
      </c>
      <c r="L150" s="30">
        <f t="shared" si="34"/>
        <v>0</v>
      </c>
      <c r="M150" s="28">
        <f>L150*'Forecast inputs Tab10.1.5.1'!Z20</f>
        <v>0</v>
      </c>
      <c r="N150" s="19">
        <f>N124*EXP(-A124)+N125*EXP(-A125)</f>
        <v>356.90634194250208</v>
      </c>
      <c r="O150" s="19">
        <f>N150*'Forecast inputs Tab10.1.5.1'!R20</f>
        <v>1470.8841188000592</v>
      </c>
      <c r="P150" s="19">
        <f>N150*'Forecast inputs Tab10.1.5.1'!S20</f>
        <v>356.79382628446774</v>
      </c>
      <c r="Q150" s="19">
        <f>P150*'Forecast inputs Tab10.1.5.1'!R20</f>
        <v>1470.4204187334863</v>
      </c>
    </row>
    <row r="151" spans="1:17" x14ac:dyDescent="0.35">
      <c r="A151" t="s">
        <v>1445</v>
      </c>
      <c r="C151" s="31" t="s">
        <v>1444</v>
      </c>
      <c r="D151" s="133">
        <f>AVERAGE(D138:D148)</f>
        <v>0</v>
      </c>
      <c r="E151" s="133">
        <f>AVERAGE(E138:E148)</f>
        <v>0</v>
      </c>
      <c r="F151" s="133">
        <f>AVERAGE(F138:F149)</f>
        <v>0</v>
      </c>
      <c r="G151" s="32">
        <f>SUM(G134:G150)</f>
        <v>0</v>
      </c>
      <c r="H151" s="32">
        <f t="shared" ref="H151" si="39">SUM(H134:H150)</f>
        <v>0</v>
      </c>
      <c r="I151" s="32">
        <f>SUM(I134:I150)</f>
        <v>0</v>
      </c>
      <c r="J151" s="32">
        <f t="shared" ref="J151:Q151" si="40">SUM(J134:J150)</f>
        <v>0</v>
      </c>
      <c r="K151" s="32">
        <f t="shared" si="40"/>
        <v>0</v>
      </c>
      <c r="L151" s="32">
        <f t="shared" si="40"/>
        <v>0</v>
      </c>
      <c r="M151" s="32">
        <f t="shared" si="40"/>
        <v>0</v>
      </c>
      <c r="N151" s="32">
        <f t="shared" si="40"/>
        <v>42512.894718195523</v>
      </c>
      <c r="O151" s="32">
        <f t="shared" si="40"/>
        <v>20571.972252919288</v>
      </c>
      <c r="P151" s="32">
        <f t="shared" si="40"/>
        <v>9429.3916689267026</v>
      </c>
      <c r="Q151" s="32">
        <f t="shared" si="40"/>
        <v>15256.196575466969</v>
      </c>
    </row>
    <row r="153" spans="1:17" x14ac:dyDescent="0.35">
      <c r="C153" s="15" t="s">
        <v>1437</v>
      </c>
      <c r="D153" s="15" t="s">
        <v>1694</v>
      </c>
      <c r="G153" s="15">
        <f>G128+1</f>
        <v>2026</v>
      </c>
    </row>
    <row r="154" spans="1:17" x14ac:dyDescent="0.35">
      <c r="D154" s="24" t="s">
        <v>1599</v>
      </c>
      <c r="E154" s="24"/>
      <c r="F154" s="24"/>
      <c r="G154" s="18">
        <f>G129</f>
        <v>0</v>
      </c>
      <c r="H154" s="24" t="s">
        <v>1598</v>
      </c>
      <c r="I154" s="25">
        <f>AVERAGE(D163:D174)</f>
        <v>0</v>
      </c>
      <c r="J154" s="15" t="s">
        <v>1516</v>
      </c>
      <c r="K154" s="25">
        <f>I154+I156+I155</f>
        <v>0</v>
      </c>
    </row>
    <row r="155" spans="1:17" x14ac:dyDescent="0.35">
      <c r="D155" s="24" t="s">
        <v>1600</v>
      </c>
      <c r="E155" s="24"/>
      <c r="F155" s="24"/>
      <c r="G155" s="18">
        <f>G130</f>
        <v>0</v>
      </c>
      <c r="H155" s="24" t="s">
        <v>1598</v>
      </c>
      <c r="I155" s="25">
        <f>AVERAGE(E163:E174)</f>
        <v>0</v>
      </c>
      <c r="K155" s="25"/>
    </row>
    <row r="156" spans="1:17" x14ac:dyDescent="0.35">
      <c r="D156" s="24" t="s">
        <v>1438</v>
      </c>
      <c r="E156" s="24"/>
      <c r="F156" s="135">
        <f>F131</f>
        <v>0</v>
      </c>
      <c r="G156" s="18">
        <f>I156/$I$5</f>
        <v>0</v>
      </c>
      <c r="H156" s="24" t="s">
        <v>1598</v>
      </c>
      <c r="I156" s="25">
        <f>AVERAGE(F163:F174)</f>
        <v>0</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v>
      </c>
      <c r="C160" s="18">
        <v>1</v>
      </c>
      <c r="D160" s="17">
        <f>$G$154*'Forecast inputs Tab10.1.5.1'!T5</f>
        <v>0</v>
      </c>
      <c r="E160" s="17">
        <f>$G$155*'Forecast inputs Tab10.1.5.1'!U5</f>
        <v>0</v>
      </c>
      <c r="F160" s="17">
        <f>$F$156*'Forecast inputs Tab10.1.5.1'!Y5</f>
        <v>0</v>
      </c>
      <c r="G160" s="28">
        <f t="shared" ref="G160:G174" si="42">N160*(D160/A160)*(1-EXP(-A160))</f>
        <v>0</v>
      </c>
      <c r="H160" s="28">
        <f>G160*'Forecast inputs Tab10.1.5.1'!V5</f>
        <v>0</v>
      </c>
      <c r="I160" s="28">
        <f t="shared" ref="I160:I175" si="43">N160*(E160/A160)*(1-EXP(-A160))</f>
        <v>0</v>
      </c>
      <c r="J160" s="28">
        <f>I160*'Forecast inputs Tab10.1.5.1'!W5</f>
        <v>0</v>
      </c>
      <c r="K160" s="28">
        <f t="shared" ref="K160:K175" si="44">H160+J160</f>
        <v>0</v>
      </c>
      <c r="L160" s="28">
        <f t="shared" si="41"/>
        <v>0</v>
      </c>
      <c r="M160" s="28">
        <f>L160*'Forecast inputs Tab10.1.5.1'!Z5</f>
        <v>0</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v>
      </c>
      <c r="C161" s="18">
        <v>2</v>
      </c>
      <c r="D161" s="17">
        <f>$G$154*'Forecast inputs Tab10.1.5.1'!T6</f>
        <v>0</v>
      </c>
      <c r="E161" s="17">
        <f>$G$155*'Forecast inputs Tab10.1.5.1'!U6</f>
        <v>0</v>
      </c>
      <c r="F161" s="17">
        <f>$F$156*'Forecast inputs Tab10.1.5.1'!Y6</f>
        <v>0</v>
      </c>
      <c r="G161" s="28">
        <f t="shared" si="42"/>
        <v>0</v>
      </c>
      <c r="H161" s="28">
        <f>G161*'Forecast inputs Tab10.1.5.1'!V6</f>
        <v>0</v>
      </c>
      <c r="I161" s="28">
        <f t="shared" si="43"/>
        <v>0</v>
      </c>
      <c r="J161" s="28">
        <f>I161*'Forecast inputs Tab10.1.5.1'!W6</f>
        <v>0</v>
      </c>
      <c r="K161" s="28">
        <f t="shared" si="44"/>
        <v>0</v>
      </c>
      <c r="L161" s="28">
        <f t="shared" si="41"/>
        <v>0</v>
      </c>
      <c r="M161" s="28">
        <f>L161*'Forecast inputs Tab10.1.5.1'!Z6</f>
        <v>0</v>
      </c>
      <c r="N161" s="19">
        <f t="shared" ref="N161:N174" si="45">N135*EXP(-A135)</f>
        <v>5682.6403923258276</v>
      </c>
      <c r="O161" s="19">
        <f>N161*'Forecast inputs Tab10.1.5.1'!R6</f>
        <v>549.64543625116642</v>
      </c>
      <c r="P161" s="19">
        <f>N161*'Forecast inputs Tab10.1.5.1'!S6</f>
        <v>0</v>
      </c>
      <c r="Q161" s="19">
        <f>P161*'Forecast inputs Tab10.1.5.1'!R6</f>
        <v>0</v>
      </c>
    </row>
    <row r="162" spans="1:17" x14ac:dyDescent="0.35">
      <c r="A162" s="10">
        <f>D162+F162+E162+'Forecast inputs Tab10.1.5.1'!AA7</f>
        <v>0.24</v>
      </c>
      <c r="C162" s="18">
        <v>3</v>
      </c>
      <c r="D162" s="17">
        <f>$G$154*'Forecast inputs Tab10.1.5.1'!T7</f>
        <v>0</v>
      </c>
      <c r="E162" s="17">
        <f>$G$155*'Forecast inputs Tab10.1.5.1'!U7</f>
        <v>0</v>
      </c>
      <c r="F162" s="17">
        <f>$F$156*'Forecast inputs Tab10.1.5.1'!Y7</f>
        <v>0</v>
      </c>
      <c r="G162" s="28">
        <f t="shared" si="42"/>
        <v>0</v>
      </c>
      <c r="H162" s="28">
        <f>G162*'Forecast inputs Tab10.1.5.1'!V7</f>
        <v>0</v>
      </c>
      <c r="I162" s="28">
        <f t="shared" si="43"/>
        <v>0</v>
      </c>
      <c r="J162" s="28">
        <f>I162*'Forecast inputs Tab10.1.5.1'!W7</f>
        <v>0</v>
      </c>
      <c r="K162" s="28">
        <f t="shared" si="44"/>
        <v>0</v>
      </c>
      <c r="L162" s="28">
        <f t="shared" si="41"/>
        <v>0</v>
      </c>
      <c r="M162" s="28">
        <f>L162*'Forecast inputs Tab10.1.5.1'!Z7</f>
        <v>0</v>
      </c>
      <c r="N162" s="19">
        <f t="shared" si="45"/>
        <v>4470.1232570256661</v>
      </c>
      <c r="O162" s="19">
        <f>N162*'Forecast inputs Tab10.1.5.1'!R7</f>
        <v>939.30699999880324</v>
      </c>
      <c r="P162" s="19">
        <f>N162*'Forecast inputs Tab10.1.5.1'!S7</f>
        <v>0</v>
      </c>
      <c r="Q162" s="19">
        <f>P162*'Forecast inputs Tab10.1.5.1'!R7</f>
        <v>0</v>
      </c>
    </row>
    <row r="163" spans="1:17" x14ac:dyDescent="0.35">
      <c r="A163" s="10">
        <f>D163+F163+E163+'Forecast inputs Tab10.1.5.1'!AA8</f>
        <v>0.24</v>
      </c>
      <c r="C163" s="18">
        <v>4</v>
      </c>
      <c r="D163" s="17">
        <f>$G$154*'Forecast inputs Tab10.1.5.1'!T8</f>
        <v>0</v>
      </c>
      <c r="E163" s="17">
        <f>$G$155*'Forecast inputs Tab10.1.5.1'!U8</f>
        <v>0</v>
      </c>
      <c r="F163" s="17">
        <f>$F$156*'Forecast inputs Tab10.1.5.1'!Y8</f>
        <v>0</v>
      </c>
      <c r="G163" s="28">
        <f t="shared" si="42"/>
        <v>0</v>
      </c>
      <c r="H163" s="28">
        <f>G163*'Forecast inputs Tab10.1.5.1'!V8</f>
        <v>0</v>
      </c>
      <c r="I163" s="28">
        <f t="shared" si="43"/>
        <v>0</v>
      </c>
      <c r="J163" s="28">
        <f>I163*'Forecast inputs Tab10.1.5.1'!W8</f>
        <v>0</v>
      </c>
      <c r="K163" s="28">
        <f t="shared" si="44"/>
        <v>0</v>
      </c>
      <c r="L163" s="28">
        <f t="shared" si="41"/>
        <v>0</v>
      </c>
      <c r="M163" s="28">
        <f>L163*'Forecast inputs Tab10.1.5.1'!Z8</f>
        <v>0</v>
      </c>
      <c r="N163" s="19">
        <f t="shared" si="45"/>
        <v>3516.3234963779551</v>
      </c>
      <c r="O163" s="19">
        <f>N163*'Forecast inputs Tab10.1.5.1'!R8</f>
        <v>1300.5368593998612</v>
      </c>
      <c r="P163" s="19">
        <f>N163*'Forecast inputs Tab10.1.5.1'!S8</f>
        <v>332.70436274302574</v>
      </c>
      <c r="Q163" s="19">
        <f>P163*'Forecast inputs Tab10.1.5.1'!R8</f>
        <v>123.05303749104726</v>
      </c>
    </row>
    <row r="164" spans="1:17" x14ac:dyDescent="0.35">
      <c r="A164" s="10">
        <f>D164+F164+E164+'Forecast inputs Tab10.1.5.1'!AA9</f>
        <v>0.24</v>
      </c>
      <c r="C164" s="18">
        <v>5</v>
      </c>
      <c r="D164" s="17">
        <f>$G$154*'Forecast inputs Tab10.1.5.1'!T9</f>
        <v>0</v>
      </c>
      <c r="E164" s="17">
        <f>$G$155*'Forecast inputs Tab10.1.5.1'!U9</f>
        <v>0</v>
      </c>
      <c r="F164" s="17">
        <f>$F$156*'Forecast inputs Tab10.1.5.1'!Y9</f>
        <v>0</v>
      </c>
      <c r="G164" s="28">
        <f t="shared" si="42"/>
        <v>0</v>
      </c>
      <c r="H164" s="28">
        <f>G164*'Forecast inputs Tab10.1.5.1'!V9</f>
        <v>0</v>
      </c>
      <c r="I164" s="28">
        <f t="shared" si="43"/>
        <v>0</v>
      </c>
      <c r="J164" s="28">
        <f>I164*'Forecast inputs Tab10.1.5.1'!W9</f>
        <v>0</v>
      </c>
      <c r="K164" s="28">
        <f t="shared" si="44"/>
        <v>0</v>
      </c>
      <c r="L164" s="28">
        <f t="shared" si="41"/>
        <v>0</v>
      </c>
      <c r="M164" s="28">
        <f>L164*'Forecast inputs Tab10.1.5.1'!Z9</f>
        <v>0</v>
      </c>
      <c r="N164" s="19">
        <f t="shared" si="45"/>
        <v>2766.0380307738556</v>
      </c>
      <c r="O164" s="19">
        <f>N164*'Forecast inputs Tab10.1.5.1'!R9</f>
        <v>1580.602644001166</v>
      </c>
      <c r="P164" s="19">
        <f>N164*'Forecast inputs Tab10.1.5.1'!S9</f>
        <v>829.71653469694832</v>
      </c>
      <c r="Q164" s="19">
        <f>P164*'Forecast inputs Tab10.1.5.1'!R9</f>
        <v>474.12657885494662</v>
      </c>
    </row>
    <row r="165" spans="1:17" x14ac:dyDescent="0.35">
      <c r="A165" s="10">
        <f>D165+F165+E165+'Forecast inputs Tab10.1.5.1'!AA10</f>
        <v>0.24</v>
      </c>
      <c r="C165" s="18">
        <v>6</v>
      </c>
      <c r="D165" s="17">
        <f>$G$154*'Forecast inputs Tab10.1.5.1'!T10</f>
        <v>0</v>
      </c>
      <c r="E165" s="17">
        <f>$G$155*'Forecast inputs Tab10.1.5.1'!U10</f>
        <v>0</v>
      </c>
      <c r="F165" s="17">
        <f>$F$156*'Forecast inputs Tab10.1.5.1'!Y10</f>
        <v>0</v>
      </c>
      <c r="G165" s="28">
        <f t="shared" si="42"/>
        <v>0</v>
      </c>
      <c r="H165" s="28">
        <f>G165*'Forecast inputs Tab10.1.5.1'!V10</f>
        <v>0</v>
      </c>
      <c r="I165" s="28">
        <f t="shared" si="43"/>
        <v>0</v>
      </c>
      <c r="J165" s="28">
        <f>I165*'Forecast inputs Tab10.1.5.1'!W10</f>
        <v>0</v>
      </c>
      <c r="K165" s="28">
        <f t="shared" si="44"/>
        <v>0</v>
      </c>
      <c r="L165" s="28">
        <f t="shared" si="41"/>
        <v>0</v>
      </c>
      <c r="M165" s="28">
        <f>L165*'Forecast inputs Tab10.1.5.1'!Z10</f>
        <v>0</v>
      </c>
      <c r="N165" s="19">
        <f t="shared" si="45"/>
        <v>2175.8425797763798</v>
      </c>
      <c r="O165" s="19">
        <f>N165*'Forecast inputs Tab10.1.5.1'!R10</f>
        <v>1758.8227667790186</v>
      </c>
      <c r="P165" s="19">
        <f>N165*'Forecast inputs Tab10.1.5.1'!S10</f>
        <v>1261.7685658968885</v>
      </c>
      <c r="Q165" s="19">
        <f>P165*'Forecast inputs Tab10.1.5.1'!R10</f>
        <v>1019.9392643256567</v>
      </c>
    </row>
    <row r="166" spans="1:17" x14ac:dyDescent="0.35">
      <c r="A166" s="10">
        <f>D166+F166+E166+'Forecast inputs Tab10.1.5.1'!AA11</f>
        <v>0.24</v>
      </c>
      <c r="C166" s="18">
        <v>7</v>
      </c>
      <c r="D166" s="17">
        <f>$G$154*'Forecast inputs Tab10.1.5.1'!T11</f>
        <v>0</v>
      </c>
      <c r="E166" s="17">
        <f>$G$155*'Forecast inputs Tab10.1.5.1'!U11</f>
        <v>0</v>
      </c>
      <c r="F166" s="17">
        <f>$F$156*'Forecast inputs Tab10.1.5.1'!Y11</f>
        <v>0</v>
      </c>
      <c r="G166" s="28">
        <f t="shared" si="42"/>
        <v>0</v>
      </c>
      <c r="H166" s="28">
        <f>G166*'Forecast inputs Tab10.1.5.1'!V11</f>
        <v>0</v>
      </c>
      <c r="I166" s="28">
        <f t="shared" si="43"/>
        <v>0</v>
      </c>
      <c r="J166" s="28">
        <f>I166*'Forecast inputs Tab10.1.5.1'!W11</f>
        <v>0</v>
      </c>
      <c r="K166" s="28">
        <f t="shared" si="44"/>
        <v>0</v>
      </c>
      <c r="L166" s="28">
        <f t="shared" si="41"/>
        <v>0</v>
      </c>
      <c r="M166" s="28">
        <f>L166*'Forecast inputs Tab10.1.5.1'!Z11</f>
        <v>0</v>
      </c>
      <c r="N166" s="19">
        <f t="shared" si="45"/>
        <v>1711.1315989683842</v>
      </c>
      <c r="O166" s="19">
        <f>N166*'Forecast inputs Tab10.1.5.1'!R11</f>
        <v>1836.5575451727666</v>
      </c>
      <c r="P166" s="19">
        <f>N166*'Forecast inputs Tab10.1.5.1'!S11</f>
        <v>1364.4684215953457</v>
      </c>
      <c r="Q166" s="19">
        <f>P166*'Forecast inputs Tab10.1.5.1'!R11</f>
        <v>1464.4839568982845</v>
      </c>
    </row>
    <row r="167" spans="1:17" x14ac:dyDescent="0.35">
      <c r="A167" s="10">
        <f>D167+F167+E167+'Forecast inputs Tab10.1.5.1'!AA12</f>
        <v>0.24</v>
      </c>
      <c r="C167" s="18">
        <v>8</v>
      </c>
      <c r="D167" s="17">
        <f>$G$154*'Forecast inputs Tab10.1.5.1'!T12</f>
        <v>0</v>
      </c>
      <c r="E167" s="17">
        <f>$G$155*'Forecast inputs Tab10.1.5.1'!U12</f>
        <v>0</v>
      </c>
      <c r="F167" s="17">
        <f>$F$156*'Forecast inputs Tab10.1.5.1'!Y12</f>
        <v>0</v>
      </c>
      <c r="G167" s="28">
        <f t="shared" si="42"/>
        <v>0</v>
      </c>
      <c r="H167" s="28">
        <f>G167*'Forecast inputs Tab10.1.5.1'!V12</f>
        <v>0</v>
      </c>
      <c r="I167" s="28">
        <f t="shared" si="43"/>
        <v>0</v>
      </c>
      <c r="J167" s="28">
        <f>I167*'Forecast inputs Tab10.1.5.1'!W12</f>
        <v>0</v>
      </c>
      <c r="K167" s="28">
        <f t="shared" si="44"/>
        <v>0</v>
      </c>
      <c r="L167" s="28">
        <f t="shared" si="41"/>
        <v>0</v>
      </c>
      <c r="M167" s="28">
        <f>L167*'Forecast inputs Tab10.1.5.1'!Z12</f>
        <v>0</v>
      </c>
      <c r="N167" s="19">
        <f t="shared" si="45"/>
        <v>1342.9464812015333</v>
      </c>
      <c r="O167" s="19">
        <f>N167*'Forecast inputs Tab10.1.5.1'!R12</f>
        <v>1825.0911268825075</v>
      </c>
      <c r="P167" s="19">
        <f>N167*'Forecast inputs Tab10.1.5.1'!S12</f>
        <v>1226.9745315364719</v>
      </c>
      <c r="Q167" s="19">
        <f>P167*'Forecast inputs Tab10.1.5.1'!R12</f>
        <v>1667.4829278486959</v>
      </c>
    </row>
    <row r="168" spans="1:17" x14ac:dyDescent="0.35">
      <c r="A168" s="10">
        <f>D168+F168+E168+'Forecast inputs Tab10.1.5.1'!AA13</f>
        <v>0.24</v>
      </c>
      <c r="C168" s="18">
        <v>9</v>
      </c>
      <c r="D168" s="17">
        <f>$G$154*'Forecast inputs Tab10.1.5.1'!T13</f>
        <v>0</v>
      </c>
      <c r="E168" s="17">
        <f>$G$155*'Forecast inputs Tab10.1.5.1'!U13</f>
        <v>0</v>
      </c>
      <c r="F168" s="17">
        <f>$F$156*'Forecast inputs Tab10.1.5.1'!Y13</f>
        <v>0</v>
      </c>
      <c r="G168" s="28">
        <f t="shared" si="42"/>
        <v>0</v>
      </c>
      <c r="H168" s="28">
        <f>G168*'Forecast inputs Tab10.1.5.1'!V13</f>
        <v>0</v>
      </c>
      <c r="I168" s="28">
        <f t="shared" si="43"/>
        <v>0</v>
      </c>
      <c r="J168" s="28">
        <f>I168*'Forecast inputs Tab10.1.5.1'!W13</f>
        <v>0</v>
      </c>
      <c r="K168" s="28">
        <f t="shared" si="44"/>
        <v>0</v>
      </c>
      <c r="L168" s="28">
        <f t="shared" si="41"/>
        <v>0</v>
      </c>
      <c r="M168" s="28">
        <f>L168*'Forecast inputs Tab10.1.5.1'!Z13</f>
        <v>0</v>
      </c>
      <c r="N168" s="19">
        <f t="shared" si="45"/>
        <v>507.8181290251938</v>
      </c>
      <c r="O168" s="19">
        <f>N168*'Forecast inputs Tab10.1.5.1'!R13</f>
        <v>842.33316515795968</v>
      </c>
      <c r="P168" s="19">
        <f>N168*'Forecast inputs Tab10.1.5.1'!S13</f>
        <v>489.76147529016401</v>
      </c>
      <c r="Q168" s="19">
        <f>P168*'Forecast inputs Tab10.1.5.1'!R13</f>
        <v>812.38205190805377</v>
      </c>
    </row>
    <row r="169" spans="1:17" x14ac:dyDescent="0.35">
      <c r="A169" s="10">
        <f>D169+F169+E169+'Forecast inputs Tab10.1.5.1'!AA14</f>
        <v>0.24</v>
      </c>
      <c r="C169" s="18">
        <v>10</v>
      </c>
      <c r="D169" s="17">
        <f>$G$154*'Forecast inputs Tab10.1.5.1'!T14</f>
        <v>0</v>
      </c>
      <c r="E169" s="17">
        <f>$G$155*'Forecast inputs Tab10.1.5.1'!U14</f>
        <v>0</v>
      </c>
      <c r="F169" s="17">
        <f>$F$156*'Forecast inputs Tab10.1.5.1'!Y14</f>
        <v>0</v>
      </c>
      <c r="G169" s="28">
        <f t="shared" si="42"/>
        <v>0</v>
      </c>
      <c r="H169" s="28">
        <f>G169*'Forecast inputs Tab10.1.5.1'!V14</f>
        <v>0</v>
      </c>
      <c r="I169" s="28">
        <f t="shared" si="43"/>
        <v>0</v>
      </c>
      <c r="J169" s="28">
        <f>I169*'Forecast inputs Tab10.1.5.1'!W14</f>
        <v>0</v>
      </c>
      <c r="K169" s="28">
        <f t="shared" si="44"/>
        <v>0</v>
      </c>
      <c r="L169" s="28">
        <f t="shared" si="41"/>
        <v>0</v>
      </c>
      <c r="M169" s="28">
        <f>L169*'Forecast inputs Tab10.1.5.1'!Z14</f>
        <v>0</v>
      </c>
      <c r="N169" s="19">
        <f t="shared" si="45"/>
        <v>1551.0969762983689</v>
      </c>
      <c r="O169" s="19">
        <f>N169*'Forecast inputs Tab10.1.5.1'!R14</f>
        <v>3050.0150503140608</v>
      </c>
      <c r="P169" s="19">
        <f>N169*'Forecast inputs Tab10.1.5.1'!S14</f>
        <v>1527.8505575899367</v>
      </c>
      <c r="Q169" s="19">
        <f>P169*'Forecast inputs Tab10.1.5.1'!R14</f>
        <v>3004.3042224225478</v>
      </c>
    </row>
    <row r="170" spans="1:17" x14ac:dyDescent="0.35">
      <c r="A170" s="10">
        <f>D170+F170+E170+'Forecast inputs Tab10.1.5.1'!AA15</f>
        <v>0.24</v>
      </c>
      <c r="C170" s="18">
        <v>11</v>
      </c>
      <c r="D170" s="17">
        <f>$G$154*'Forecast inputs Tab10.1.5.1'!T15</f>
        <v>0</v>
      </c>
      <c r="E170" s="17">
        <f>$G$155*'Forecast inputs Tab10.1.5.1'!U15</f>
        <v>0</v>
      </c>
      <c r="F170" s="17">
        <f>$F$156*'Forecast inputs Tab10.1.5.1'!Y15</f>
        <v>0</v>
      </c>
      <c r="G170" s="28">
        <f t="shared" si="42"/>
        <v>0</v>
      </c>
      <c r="H170" s="28">
        <f>G170*'Forecast inputs Tab10.1.5.1'!V15</f>
        <v>0</v>
      </c>
      <c r="I170" s="28">
        <f t="shared" si="43"/>
        <v>0</v>
      </c>
      <c r="J170" s="28">
        <f>I170*'Forecast inputs Tab10.1.5.1'!W15</f>
        <v>0</v>
      </c>
      <c r="K170" s="28">
        <f t="shared" si="44"/>
        <v>0</v>
      </c>
      <c r="L170" s="28">
        <f t="shared" si="41"/>
        <v>0</v>
      </c>
      <c r="M170" s="28">
        <f>L170*'Forecast inputs Tab10.1.5.1'!Z15</f>
        <v>0</v>
      </c>
      <c r="N170" s="19">
        <f t="shared" si="45"/>
        <v>292.11209204316134</v>
      </c>
      <c r="O170" s="19">
        <f>N170*'Forecast inputs Tab10.1.5.1'!R15</f>
        <v>665.04867883374493</v>
      </c>
      <c r="P170" s="19">
        <f>N170*'Forecast inputs Tab10.1.5.1'!S15</f>
        <v>290.16312987521769</v>
      </c>
      <c r="Q170" s="19">
        <f>P170*'Forecast inputs Tab10.1.5.1'!R15</f>
        <v>660.6114961556093</v>
      </c>
    </row>
    <row r="171" spans="1:17" x14ac:dyDescent="0.35">
      <c r="A171" s="10">
        <f>D171+F171+E171+'Forecast inputs Tab10.1.5.1'!AA16</f>
        <v>0.24</v>
      </c>
      <c r="C171" s="18">
        <v>12</v>
      </c>
      <c r="D171" s="17">
        <f>$G$154*'Forecast inputs Tab10.1.5.1'!T16</f>
        <v>0</v>
      </c>
      <c r="E171" s="17">
        <f>$G$155*'Forecast inputs Tab10.1.5.1'!U16</f>
        <v>0</v>
      </c>
      <c r="F171" s="17">
        <f>$F$156*'Forecast inputs Tab10.1.5.1'!Y16</f>
        <v>0</v>
      </c>
      <c r="G171" s="28">
        <f t="shared" si="42"/>
        <v>0</v>
      </c>
      <c r="H171" s="28">
        <f>G171*'Forecast inputs Tab10.1.5.1'!V16</f>
        <v>0</v>
      </c>
      <c r="I171" s="28">
        <f t="shared" si="43"/>
        <v>0</v>
      </c>
      <c r="J171" s="28">
        <f>I171*'Forecast inputs Tab10.1.5.1'!W16</f>
        <v>0</v>
      </c>
      <c r="K171" s="28">
        <f t="shared" si="44"/>
        <v>0</v>
      </c>
      <c r="L171" s="28">
        <f t="shared" si="41"/>
        <v>0</v>
      </c>
      <c r="M171" s="28">
        <f>L171*'Forecast inputs Tab10.1.5.1'!Z16</f>
        <v>0</v>
      </c>
      <c r="N171" s="19">
        <f t="shared" si="45"/>
        <v>1102.1326466722519</v>
      </c>
      <c r="O171" s="19">
        <f>N171*'Forecast inputs Tab10.1.5.1'!R16</f>
        <v>2849.3986380741067</v>
      </c>
      <c r="P171" s="19">
        <f>N171*'Forecast inputs Tab10.1.5.1'!S16</f>
        <v>1098.6369932006862</v>
      </c>
      <c r="Q171" s="19">
        <f>P171*'Forecast inputs Tab10.1.5.1'!R16</f>
        <v>2840.3611503713942</v>
      </c>
    </row>
    <row r="172" spans="1:17" x14ac:dyDescent="0.35">
      <c r="A172" s="10">
        <f>D172+F172+E172+'Forecast inputs Tab10.1.5.1'!AA17</f>
        <v>0.24</v>
      </c>
      <c r="C172" s="18">
        <v>13</v>
      </c>
      <c r="D172" s="17">
        <f>$G$154*'Forecast inputs Tab10.1.5.1'!T17</f>
        <v>0</v>
      </c>
      <c r="E172" s="17">
        <f>$G$155*'Forecast inputs Tab10.1.5.1'!U17</f>
        <v>0</v>
      </c>
      <c r="F172" s="17">
        <f>$F$156*'Forecast inputs Tab10.1.5.1'!Y17</f>
        <v>0</v>
      </c>
      <c r="G172" s="28">
        <f t="shared" si="42"/>
        <v>0</v>
      </c>
      <c r="H172" s="28">
        <f>G172*'Forecast inputs Tab10.1.5.1'!V17</f>
        <v>0</v>
      </c>
      <c r="I172" s="28">
        <f t="shared" si="43"/>
        <v>0</v>
      </c>
      <c r="J172" s="28">
        <f>I172*'Forecast inputs Tab10.1.5.1'!W17</f>
        <v>0</v>
      </c>
      <c r="K172" s="28">
        <f t="shared" si="44"/>
        <v>0</v>
      </c>
      <c r="L172" s="28">
        <f t="shared" si="41"/>
        <v>0</v>
      </c>
      <c r="M172" s="28">
        <f>L172*'Forecast inputs Tab10.1.5.1'!Z17</f>
        <v>0</v>
      </c>
      <c r="N172" s="19">
        <f t="shared" si="45"/>
        <v>543.01354658705918</v>
      </c>
      <c r="O172" s="19">
        <f>N172*'Forecast inputs Tab10.1.5.1'!R17</f>
        <v>1568.6521032452308</v>
      </c>
      <c r="P172" s="19">
        <f>N172*'Forecast inputs Tab10.1.5.1'!S17</f>
        <v>542.13571425498878</v>
      </c>
      <c r="Q172" s="19">
        <f>P172*'Forecast inputs Tab10.1.5.1'!R17</f>
        <v>1566.1162299826692</v>
      </c>
    </row>
    <row r="173" spans="1:17" x14ac:dyDescent="0.35">
      <c r="A173" s="10">
        <f>D173+F173+E173+'Forecast inputs Tab10.1.5.1'!AA18</f>
        <v>0.24</v>
      </c>
      <c r="C173" s="18">
        <v>14</v>
      </c>
      <c r="D173" s="17">
        <f>$G$154*'Forecast inputs Tab10.1.5.1'!T18</f>
        <v>0</v>
      </c>
      <c r="E173" s="17">
        <f>$G$155*'Forecast inputs Tab10.1.5.1'!U18</f>
        <v>0</v>
      </c>
      <c r="F173" s="17">
        <f>$F$156*'Forecast inputs Tab10.1.5.1'!Y18</f>
        <v>0</v>
      </c>
      <c r="G173" s="28">
        <f t="shared" si="42"/>
        <v>0</v>
      </c>
      <c r="H173" s="28">
        <f>G173*'Forecast inputs Tab10.1.5.1'!V18</f>
        <v>0</v>
      </c>
      <c r="I173" s="28">
        <f t="shared" si="43"/>
        <v>0</v>
      </c>
      <c r="J173" s="28">
        <f>I173*'Forecast inputs Tab10.1.5.1'!W18</f>
        <v>0</v>
      </c>
      <c r="K173" s="28">
        <f t="shared" si="44"/>
        <v>0</v>
      </c>
      <c r="L173" s="28">
        <f t="shared" si="41"/>
        <v>0</v>
      </c>
      <c r="M173" s="28">
        <f>L173*'Forecast inputs Tab10.1.5.1'!Z18</f>
        <v>0</v>
      </c>
      <c r="N173" s="19">
        <f t="shared" si="45"/>
        <v>102.41515042972898</v>
      </c>
      <c r="O173" s="19">
        <f>N173*'Forecast inputs Tab10.1.5.1'!R18</f>
        <v>326.11134614984735</v>
      </c>
      <c r="P173" s="19">
        <f>N173*'Forecast inputs Tab10.1.5.1'!S18</f>
        <v>102.32477116055152</v>
      </c>
      <c r="Q173" s="19">
        <f>P173*'Forecast inputs Tab10.1.5.1'!R18</f>
        <v>325.8235595771398</v>
      </c>
    </row>
    <row r="174" spans="1:17" x14ac:dyDescent="0.35">
      <c r="A174" s="10">
        <f>D174+F174+E174+'Forecast inputs Tab10.1.5.1'!AA19</f>
        <v>0.24</v>
      </c>
      <c r="C174" s="18">
        <v>15</v>
      </c>
      <c r="D174" s="17">
        <f>$G$154*'Forecast inputs Tab10.1.5.1'!T19</f>
        <v>0</v>
      </c>
      <c r="E174" s="17">
        <f>$G$155*'Forecast inputs Tab10.1.5.1'!U19</f>
        <v>0</v>
      </c>
      <c r="F174" s="17">
        <f>$F$156*'Forecast inputs Tab10.1.5.1'!Y19</f>
        <v>0</v>
      </c>
      <c r="G174" s="28">
        <f t="shared" si="42"/>
        <v>0</v>
      </c>
      <c r="H174" s="28">
        <f>G174*'Forecast inputs Tab10.1.5.1'!V19</f>
        <v>0</v>
      </c>
      <c r="I174" s="28">
        <f t="shared" si="43"/>
        <v>0</v>
      </c>
      <c r="J174" s="28">
        <f>I174*'Forecast inputs Tab10.1.5.1'!W19</f>
        <v>0</v>
      </c>
      <c r="K174" s="28">
        <f t="shared" si="44"/>
        <v>0</v>
      </c>
      <c r="L174" s="28">
        <f t="shared" si="41"/>
        <v>0</v>
      </c>
      <c r="M174" s="28">
        <f>L174*'Forecast inputs Tab10.1.5.1'!Z19</f>
        <v>0</v>
      </c>
      <c r="N174" s="19">
        <f t="shared" si="45"/>
        <v>150.84888253273016</v>
      </c>
      <c r="O174" s="19">
        <f>N174*'Forecast inputs Tab10.1.5.1'!R19</f>
        <v>523.3671809696566</v>
      </c>
      <c r="P174" s="19">
        <f>N174*'Forecast inputs Tab10.1.5.1'!S19</f>
        <v>150.77149024025167</v>
      </c>
      <c r="Q174" s="19">
        <f>P174*'Forecast inputs Tab10.1.5.1'!R19</f>
        <v>523.09866995874836</v>
      </c>
    </row>
    <row r="175" spans="1:17" x14ac:dyDescent="0.35">
      <c r="A175" s="10">
        <f>D175+F175+E175+'Forecast inputs Tab10.1.5.1'!AA20</f>
        <v>0.24</v>
      </c>
      <c r="C175" s="23" t="s">
        <v>1435</v>
      </c>
      <c r="D175" s="17">
        <f>$G$154*'Forecast inputs Tab10.1.5.1'!T20</f>
        <v>0</v>
      </c>
      <c r="E175" s="17">
        <f>$G$155*'Forecast inputs Tab10.1.5.1'!U20</f>
        <v>0</v>
      </c>
      <c r="F175" s="17">
        <f>$F$156*'Forecast inputs Tab10.1.5.1'!Y20</f>
        <v>0</v>
      </c>
      <c r="G175" s="28">
        <f>N175*(D175/A175)*(1-EXP(-A175))</f>
        <v>0</v>
      </c>
      <c r="H175" s="28">
        <f>G175*'Forecast inputs Tab10.1.5.1'!V20</f>
        <v>0</v>
      </c>
      <c r="I175" s="28">
        <f t="shared" si="43"/>
        <v>0</v>
      </c>
      <c r="J175" s="28">
        <f>I175*'Forecast inputs Tab10.1.5.1'!W20</f>
        <v>0</v>
      </c>
      <c r="K175" s="28">
        <f t="shared" si="44"/>
        <v>0</v>
      </c>
      <c r="L175" s="30">
        <f t="shared" si="41"/>
        <v>0</v>
      </c>
      <c r="M175" s="28">
        <f>L175*'Forecast inputs Tab10.1.5.1'!Z20</f>
        <v>0</v>
      </c>
      <c r="N175" s="19">
        <f>N149*EXP(-A149)+N150*EXP(-A150)</f>
        <v>303.29240955732638</v>
      </c>
      <c r="O175" s="19">
        <f>N175*'Forecast inputs Tab10.1.5.1'!R20</f>
        <v>1249.9301249243229</v>
      </c>
      <c r="P175" s="19">
        <f>N175*'Forecast inputs Tab10.1.5.1'!S20</f>
        <v>303.19679583174104</v>
      </c>
      <c r="Q175" s="19">
        <f>P175*'Forecast inputs Tab10.1.5.1'!R20</f>
        <v>1249.5360811823782</v>
      </c>
    </row>
    <row r="176" spans="1:17" x14ac:dyDescent="0.35">
      <c r="A176" t="s">
        <v>1445</v>
      </c>
      <c r="C176" s="31" t="s">
        <v>1444</v>
      </c>
      <c r="D176" s="133">
        <f>AVERAGE(D163:D173)</f>
        <v>0</v>
      </c>
      <c r="E176" s="133">
        <f>AVERAGE(E163:E173)</f>
        <v>0</v>
      </c>
      <c r="F176" s="133">
        <f>AVERAGE(F163:F174)</f>
        <v>0</v>
      </c>
      <c r="G176" s="32">
        <f>SUM(G159:G175)</f>
        <v>0</v>
      </c>
      <c r="H176" s="32">
        <f t="shared" ref="H176" si="46">SUM(H159:H175)</f>
        <v>0</v>
      </c>
      <c r="I176" s="32">
        <f>SUM(I159:I175)</f>
        <v>0</v>
      </c>
      <c r="J176" s="32">
        <f t="shared" ref="J176:Q176" si="47">SUM(J159:J175)</f>
        <v>0</v>
      </c>
      <c r="K176" s="32">
        <f t="shared" si="47"/>
        <v>0</v>
      </c>
      <c r="L176" s="32">
        <f t="shared" si="47"/>
        <v>0</v>
      </c>
      <c r="M176" s="32">
        <f t="shared" si="47"/>
        <v>0</v>
      </c>
      <c r="N176" s="32">
        <f t="shared" si="47"/>
        <v>42625.397114826876</v>
      </c>
      <c r="O176" s="32">
        <f t="shared" si="47"/>
        <v>21066.759388617673</v>
      </c>
      <c r="P176" s="32">
        <f t="shared" si="47"/>
        <v>9520.4733439122174</v>
      </c>
      <c r="Q176" s="32">
        <f t="shared" si="47"/>
        <v>15731.319226977172</v>
      </c>
    </row>
    <row r="178" spans="1:17" x14ac:dyDescent="0.35">
      <c r="C178" s="15" t="s">
        <v>1437</v>
      </c>
      <c r="D178" s="15" t="s">
        <v>1695</v>
      </c>
      <c r="G178" s="15">
        <f>G153+1</f>
        <v>2027</v>
      </c>
    </row>
    <row r="179" spans="1:17" x14ac:dyDescent="0.35">
      <c r="D179" s="24" t="s">
        <v>1599</v>
      </c>
      <c r="E179" s="24"/>
      <c r="F179" s="24"/>
      <c r="G179" s="18">
        <f>G154</f>
        <v>0</v>
      </c>
      <c r="H179" s="24" t="s">
        <v>1598</v>
      </c>
      <c r="I179" s="25">
        <f>AVERAGE(D188:D199)</f>
        <v>0</v>
      </c>
      <c r="J179" s="15" t="s">
        <v>1516</v>
      </c>
      <c r="K179" s="25">
        <f>I179+I181+I180</f>
        <v>0</v>
      </c>
    </row>
    <row r="180" spans="1:17" x14ac:dyDescent="0.35">
      <c r="D180" s="24" t="s">
        <v>1600</v>
      </c>
      <c r="E180" s="24"/>
      <c r="F180" s="24"/>
      <c r="G180" s="18">
        <f>G155</f>
        <v>0</v>
      </c>
      <c r="H180" s="24" t="s">
        <v>1598</v>
      </c>
      <c r="I180" s="25">
        <f>AVERAGE(E188:E199)</f>
        <v>0</v>
      </c>
      <c r="K180" s="25"/>
    </row>
    <row r="181" spans="1:17" x14ac:dyDescent="0.35">
      <c r="D181" s="24" t="s">
        <v>1438</v>
      </c>
      <c r="E181" s="24"/>
      <c r="F181" s="18">
        <f>F156</f>
        <v>0</v>
      </c>
      <c r="G181" s="18">
        <f>I181/$I$5</f>
        <v>0</v>
      </c>
      <c r="H181" s="24" t="s">
        <v>1598</v>
      </c>
      <c r="I181" s="25">
        <f>AVERAGE(F188:F199)</f>
        <v>0</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v>
      </c>
      <c r="C185" s="18">
        <v>1</v>
      </c>
      <c r="D185" s="17">
        <f>$G$179*'Forecast inputs Tab10.1.5.1'!T5</f>
        <v>0</v>
      </c>
      <c r="E185" s="17">
        <f>$G$180*'Forecast inputs Tab10.1.5.1'!U5</f>
        <v>0</v>
      </c>
      <c r="F185" s="17">
        <f>$F$181*'Forecast inputs Tab10.1.5.1'!Y5</f>
        <v>0</v>
      </c>
      <c r="G185" s="28">
        <f t="shared" ref="G185:G199" si="49">N185*(D185/A185)*(1-EXP(-A185))</f>
        <v>0</v>
      </c>
      <c r="H185" s="28">
        <f>G185*'Forecast inputs Tab10.1.5.1'!V5</f>
        <v>0</v>
      </c>
      <c r="I185" s="28">
        <f t="shared" ref="I185:I200" si="50">N185*(E185/A185)*(1-EXP(-A185))</f>
        <v>0</v>
      </c>
      <c r="J185" s="28">
        <f>I185*'Forecast inputs Tab10.1.5.1'!W5</f>
        <v>0</v>
      </c>
      <c r="K185" s="28">
        <f t="shared" ref="K185:K200" si="51">H185+J185</f>
        <v>0</v>
      </c>
      <c r="L185" s="28">
        <f t="shared" si="48"/>
        <v>0</v>
      </c>
      <c r="M185" s="28">
        <f>L185*'Forecast inputs Tab10.1.5.1'!Z5</f>
        <v>0</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v>
      </c>
      <c r="C186" s="18">
        <v>2</v>
      </c>
      <c r="D186" s="17">
        <f>$G$179*'Forecast inputs Tab10.1.5.1'!T6</f>
        <v>0</v>
      </c>
      <c r="E186" s="17">
        <f>$G$180*'Forecast inputs Tab10.1.5.1'!U6</f>
        <v>0</v>
      </c>
      <c r="F186" s="17">
        <f>$F$181*'Forecast inputs Tab10.1.5.1'!Y6</f>
        <v>0</v>
      </c>
      <c r="G186" s="28">
        <f t="shared" si="49"/>
        <v>0</v>
      </c>
      <c r="H186" s="28">
        <f>G186*'Forecast inputs Tab10.1.5.1'!V6</f>
        <v>0</v>
      </c>
      <c r="I186" s="28">
        <f t="shared" si="50"/>
        <v>0</v>
      </c>
      <c r="J186" s="28">
        <f>I186*'Forecast inputs Tab10.1.5.1'!W6</f>
        <v>0</v>
      </c>
      <c r="K186" s="28">
        <f t="shared" si="51"/>
        <v>0</v>
      </c>
      <c r="L186" s="28">
        <f t="shared" si="48"/>
        <v>0</v>
      </c>
      <c r="M186" s="28">
        <f>L186*'Forecast inputs Tab10.1.5.1'!Z6</f>
        <v>0</v>
      </c>
      <c r="N186" s="19">
        <f t="shared" ref="N186:N199" si="52">N160*EXP(-A160)</f>
        <v>5682.6403923258276</v>
      </c>
      <c r="O186" s="19">
        <f>N186*'Forecast inputs Tab10.1.5.1'!R6</f>
        <v>549.64543625116642</v>
      </c>
      <c r="P186" s="19">
        <f>N186*'Forecast inputs Tab10.1.5.1'!S6</f>
        <v>0</v>
      </c>
      <c r="Q186" s="19">
        <f>P186*'Forecast inputs Tab10.1.5.1'!R6</f>
        <v>0</v>
      </c>
    </row>
    <row r="187" spans="1:17" x14ac:dyDescent="0.35">
      <c r="A187" s="10">
        <f>D187+F187+E187+'Forecast inputs Tab10.1.5.1'!AA7</f>
        <v>0.24</v>
      </c>
      <c r="C187" s="18">
        <v>3</v>
      </c>
      <c r="D187" s="17">
        <f>$G$179*'Forecast inputs Tab10.1.5.1'!T7</f>
        <v>0</v>
      </c>
      <c r="E187" s="17">
        <f>$G$180*'Forecast inputs Tab10.1.5.1'!U7</f>
        <v>0</v>
      </c>
      <c r="F187" s="17">
        <f>$F$181*'Forecast inputs Tab10.1.5.1'!Y7</f>
        <v>0</v>
      </c>
      <c r="G187" s="28">
        <f t="shared" si="49"/>
        <v>0</v>
      </c>
      <c r="H187" s="28">
        <f>G187*'Forecast inputs Tab10.1.5.1'!V7</f>
        <v>0</v>
      </c>
      <c r="I187" s="28">
        <f t="shared" si="50"/>
        <v>0</v>
      </c>
      <c r="J187" s="28">
        <f>I187*'Forecast inputs Tab10.1.5.1'!W7</f>
        <v>0</v>
      </c>
      <c r="K187" s="28">
        <f t="shared" si="51"/>
        <v>0</v>
      </c>
      <c r="L187" s="28">
        <f t="shared" si="48"/>
        <v>0</v>
      </c>
      <c r="M187" s="28">
        <f>L187*'Forecast inputs Tab10.1.5.1'!Z7</f>
        <v>0</v>
      </c>
      <c r="N187" s="19">
        <f t="shared" si="52"/>
        <v>4470.1232570256661</v>
      </c>
      <c r="O187" s="19">
        <f>N187*'Forecast inputs Tab10.1.5.1'!R7</f>
        <v>939.30699999880324</v>
      </c>
      <c r="P187" s="19">
        <f>N187*'Forecast inputs Tab10.1.5.1'!S7</f>
        <v>0</v>
      </c>
      <c r="Q187" s="19">
        <f>P187*'Forecast inputs Tab10.1.5.1'!R7</f>
        <v>0</v>
      </c>
    </row>
    <row r="188" spans="1:17" x14ac:dyDescent="0.35">
      <c r="A188" s="10">
        <f>D188+F188+E188+'Forecast inputs Tab10.1.5.1'!AA8</f>
        <v>0.24</v>
      </c>
      <c r="C188" s="18">
        <v>4</v>
      </c>
      <c r="D188" s="17">
        <f>$G$179*'Forecast inputs Tab10.1.5.1'!T8</f>
        <v>0</v>
      </c>
      <c r="E188" s="17">
        <f>$G$180*'Forecast inputs Tab10.1.5.1'!U8</f>
        <v>0</v>
      </c>
      <c r="F188" s="17">
        <f>$F$181*'Forecast inputs Tab10.1.5.1'!Y8</f>
        <v>0</v>
      </c>
      <c r="G188" s="28">
        <f t="shared" si="49"/>
        <v>0</v>
      </c>
      <c r="H188" s="28">
        <f>G188*'Forecast inputs Tab10.1.5.1'!V8</f>
        <v>0</v>
      </c>
      <c r="I188" s="28">
        <f t="shared" si="50"/>
        <v>0</v>
      </c>
      <c r="J188" s="28">
        <f>I188*'Forecast inputs Tab10.1.5.1'!W8</f>
        <v>0</v>
      </c>
      <c r="K188" s="28">
        <f t="shared" si="51"/>
        <v>0</v>
      </c>
      <c r="L188" s="28">
        <f t="shared" si="48"/>
        <v>0</v>
      </c>
      <c r="M188" s="28">
        <f>L188*'Forecast inputs Tab10.1.5.1'!Z8</f>
        <v>0</v>
      </c>
      <c r="N188" s="19">
        <f t="shared" si="52"/>
        <v>3516.3234963779551</v>
      </c>
      <c r="O188" s="19">
        <f>N188*'Forecast inputs Tab10.1.5.1'!R8</f>
        <v>1300.5368593998612</v>
      </c>
      <c r="P188" s="19">
        <f>N188*'Forecast inputs Tab10.1.5.1'!S8</f>
        <v>332.70436274302574</v>
      </c>
      <c r="Q188" s="19">
        <f>P188*'Forecast inputs Tab10.1.5.1'!R8</f>
        <v>123.05303749104726</v>
      </c>
    </row>
    <row r="189" spans="1:17" x14ac:dyDescent="0.35">
      <c r="A189" s="10">
        <f>D189+F189+E189+'Forecast inputs Tab10.1.5.1'!AA9</f>
        <v>0.24</v>
      </c>
      <c r="C189" s="18">
        <v>5</v>
      </c>
      <c r="D189" s="17">
        <f>$G$179*'Forecast inputs Tab10.1.5.1'!T9</f>
        <v>0</v>
      </c>
      <c r="E189" s="17">
        <f>$G$180*'Forecast inputs Tab10.1.5.1'!U9</f>
        <v>0</v>
      </c>
      <c r="F189" s="17">
        <f>$F$181*'Forecast inputs Tab10.1.5.1'!Y9</f>
        <v>0</v>
      </c>
      <c r="G189" s="28">
        <f t="shared" si="49"/>
        <v>0</v>
      </c>
      <c r="H189" s="28">
        <f>G189*'Forecast inputs Tab10.1.5.1'!V9</f>
        <v>0</v>
      </c>
      <c r="I189" s="28">
        <f t="shared" si="50"/>
        <v>0</v>
      </c>
      <c r="J189" s="28">
        <f>I189*'Forecast inputs Tab10.1.5.1'!W9</f>
        <v>0</v>
      </c>
      <c r="K189" s="28">
        <f t="shared" si="51"/>
        <v>0</v>
      </c>
      <c r="L189" s="28">
        <f t="shared" si="48"/>
        <v>0</v>
      </c>
      <c r="M189" s="28">
        <f>L189*'Forecast inputs Tab10.1.5.1'!Z9</f>
        <v>0</v>
      </c>
      <c r="N189" s="19">
        <f t="shared" si="52"/>
        <v>2766.0380307738556</v>
      </c>
      <c r="O189" s="19">
        <f>N189*'Forecast inputs Tab10.1.5.1'!R9</f>
        <v>1580.602644001166</v>
      </c>
      <c r="P189" s="19">
        <f>N189*'Forecast inputs Tab10.1.5.1'!S9</f>
        <v>829.71653469694832</v>
      </c>
      <c r="Q189" s="19">
        <f>P189*'Forecast inputs Tab10.1.5.1'!R9</f>
        <v>474.12657885494662</v>
      </c>
    </row>
    <row r="190" spans="1:17" x14ac:dyDescent="0.35">
      <c r="A190" s="10">
        <f>D190+F190+E190+'Forecast inputs Tab10.1.5.1'!AA10</f>
        <v>0.24</v>
      </c>
      <c r="C190" s="18">
        <v>6</v>
      </c>
      <c r="D190" s="17">
        <f>$G$179*'Forecast inputs Tab10.1.5.1'!T10</f>
        <v>0</v>
      </c>
      <c r="E190" s="17">
        <f>$G$180*'Forecast inputs Tab10.1.5.1'!U10</f>
        <v>0</v>
      </c>
      <c r="F190" s="17">
        <f>$F$181*'Forecast inputs Tab10.1.5.1'!Y10</f>
        <v>0</v>
      </c>
      <c r="G190" s="28">
        <f t="shared" si="49"/>
        <v>0</v>
      </c>
      <c r="H190" s="28">
        <f>G190*'Forecast inputs Tab10.1.5.1'!V10</f>
        <v>0</v>
      </c>
      <c r="I190" s="28">
        <f t="shared" si="50"/>
        <v>0</v>
      </c>
      <c r="J190" s="28">
        <f>I190*'Forecast inputs Tab10.1.5.1'!W10</f>
        <v>0</v>
      </c>
      <c r="K190" s="28">
        <f t="shared" si="51"/>
        <v>0</v>
      </c>
      <c r="L190" s="28">
        <f t="shared" si="48"/>
        <v>0</v>
      </c>
      <c r="M190" s="28">
        <f>L190*'Forecast inputs Tab10.1.5.1'!Z10</f>
        <v>0</v>
      </c>
      <c r="N190" s="19">
        <f t="shared" si="52"/>
        <v>2175.8425797763798</v>
      </c>
      <c r="O190" s="19">
        <f>N190*'Forecast inputs Tab10.1.5.1'!R10</f>
        <v>1758.8227667790186</v>
      </c>
      <c r="P190" s="19">
        <f>N190*'Forecast inputs Tab10.1.5.1'!S10</f>
        <v>1261.7685658968885</v>
      </c>
      <c r="Q190" s="19">
        <f>P190*'Forecast inputs Tab10.1.5.1'!R10</f>
        <v>1019.9392643256567</v>
      </c>
    </row>
    <row r="191" spans="1:17" x14ac:dyDescent="0.35">
      <c r="A191" s="10">
        <f>D191+F191+E191+'Forecast inputs Tab10.1.5.1'!AA11</f>
        <v>0.24</v>
      </c>
      <c r="C191" s="18">
        <v>7</v>
      </c>
      <c r="D191" s="17">
        <f>$G$179*'Forecast inputs Tab10.1.5.1'!T11</f>
        <v>0</v>
      </c>
      <c r="E191" s="17">
        <f>$G$180*'Forecast inputs Tab10.1.5.1'!U11</f>
        <v>0</v>
      </c>
      <c r="F191" s="17">
        <f>$F$181*'Forecast inputs Tab10.1.5.1'!Y11</f>
        <v>0</v>
      </c>
      <c r="G191" s="28">
        <f t="shared" si="49"/>
        <v>0</v>
      </c>
      <c r="H191" s="28">
        <f>G191*'Forecast inputs Tab10.1.5.1'!V11</f>
        <v>0</v>
      </c>
      <c r="I191" s="28">
        <f t="shared" si="50"/>
        <v>0</v>
      </c>
      <c r="J191" s="28">
        <f>I191*'Forecast inputs Tab10.1.5.1'!W11</f>
        <v>0</v>
      </c>
      <c r="K191" s="28">
        <f t="shared" si="51"/>
        <v>0</v>
      </c>
      <c r="L191" s="28">
        <f t="shared" si="48"/>
        <v>0</v>
      </c>
      <c r="M191" s="28">
        <f>L191*'Forecast inputs Tab10.1.5.1'!Z11</f>
        <v>0</v>
      </c>
      <c r="N191" s="19">
        <f t="shared" si="52"/>
        <v>1711.5783945470255</v>
      </c>
      <c r="O191" s="19">
        <f>N191*'Forecast inputs Tab10.1.5.1'!R11</f>
        <v>1837.0370908673224</v>
      </c>
      <c r="P191" s="19">
        <f>N191*'Forecast inputs Tab10.1.5.1'!S11</f>
        <v>1364.8246995451725</v>
      </c>
      <c r="Q191" s="19">
        <f>P191*'Forecast inputs Tab10.1.5.1'!R11</f>
        <v>1464.8663500218336</v>
      </c>
    </row>
    <row r="192" spans="1:17" x14ac:dyDescent="0.35">
      <c r="A192" s="10">
        <f>D192+F192+E192+'Forecast inputs Tab10.1.5.1'!AA12</f>
        <v>0.24</v>
      </c>
      <c r="C192" s="18">
        <v>8</v>
      </c>
      <c r="D192" s="17">
        <f>$G$179*'Forecast inputs Tab10.1.5.1'!T12</f>
        <v>0</v>
      </c>
      <c r="E192" s="17">
        <f>$G$180*'Forecast inputs Tab10.1.5.1'!U12</f>
        <v>0</v>
      </c>
      <c r="F192" s="17">
        <f>$F$181*'Forecast inputs Tab10.1.5.1'!Y12</f>
        <v>0</v>
      </c>
      <c r="G192" s="28">
        <f t="shared" si="49"/>
        <v>0</v>
      </c>
      <c r="H192" s="28">
        <f>G192*'Forecast inputs Tab10.1.5.1'!V12</f>
        <v>0</v>
      </c>
      <c r="I192" s="28">
        <f t="shared" si="50"/>
        <v>0</v>
      </c>
      <c r="J192" s="28">
        <f>I192*'Forecast inputs Tab10.1.5.1'!W12</f>
        <v>0</v>
      </c>
      <c r="K192" s="28">
        <f t="shared" si="51"/>
        <v>0</v>
      </c>
      <c r="L192" s="28">
        <f t="shared" si="48"/>
        <v>0</v>
      </c>
      <c r="M192" s="28">
        <f>L192*'Forecast inputs Tab10.1.5.1'!Z12</f>
        <v>0</v>
      </c>
      <c r="N192" s="19">
        <f t="shared" si="52"/>
        <v>1346.0237896998917</v>
      </c>
      <c r="O192" s="19">
        <f>N192*'Forecast inputs Tab10.1.5.1'!R12</f>
        <v>1829.2732506779466</v>
      </c>
      <c r="P192" s="19">
        <f>N192*'Forecast inputs Tab10.1.5.1'!S12</f>
        <v>1229.7860949204337</v>
      </c>
      <c r="Q192" s="19">
        <f>P192*'Forecast inputs Tab10.1.5.1'!R12</f>
        <v>1671.3038987187676</v>
      </c>
    </row>
    <row r="193" spans="1:17" x14ac:dyDescent="0.35">
      <c r="A193" s="10">
        <f>D193+F193+E193+'Forecast inputs Tab10.1.5.1'!AA13</f>
        <v>0.24</v>
      </c>
      <c r="C193" s="18">
        <v>9</v>
      </c>
      <c r="D193" s="17">
        <f>$G$179*'Forecast inputs Tab10.1.5.1'!T13</f>
        <v>0</v>
      </c>
      <c r="E193" s="17">
        <f>$G$180*'Forecast inputs Tab10.1.5.1'!U13</f>
        <v>0</v>
      </c>
      <c r="F193" s="17">
        <f>$F$181*'Forecast inputs Tab10.1.5.1'!Y13</f>
        <v>0</v>
      </c>
      <c r="G193" s="28">
        <f t="shared" si="49"/>
        <v>0</v>
      </c>
      <c r="H193" s="28">
        <f>G193*'Forecast inputs Tab10.1.5.1'!V13</f>
        <v>0</v>
      </c>
      <c r="I193" s="28">
        <f t="shared" si="50"/>
        <v>0</v>
      </c>
      <c r="J193" s="28">
        <f>I193*'Forecast inputs Tab10.1.5.1'!W13</f>
        <v>0</v>
      </c>
      <c r="K193" s="28">
        <f t="shared" si="51"/>
        <v>0</v>
      </c>
      <c r="L193" s="28">
        <f t="shared" si="48"/>
        <v>0</v>
      </c>
      <c r="M193" s="28">
        <f>L193*'Forecast inputs Tab10.1.5.1'!Z13</f>
        <v>0</v>
      </c>
      <c r="N193" s="19">
        <f t="shared" si="52"/>
        <v>1056.3991180344167</v>
      </c>
      <c r="O193" s="19">
        <f>N193*'Forecast inputs Tab10.1.5.1'!R13</f>
        <v>1752.280909057228</v>
      </c>
      <c r="P193" s="19">
        <f>N193*'Forecast inputs Tab10.1.5.1'!S13</f>
        <v>1018.836392345685</v>
      </c>
      <c r="Q193" s="19">
        <f>P193*'Forecast inputs Tab10.1.5.1'!R13</f>
        <v>1689.974489075558</v>
      </c>
    </row>
    <row r="194" spans="1:17" x14ac:dyDescent="0.35">
      <c r="A194" s="10">
        <f>D194+F194+E194+'Forecast inputs Tab10.1.5.1'!AA14</f>
        <v>0.24</v>
      </c>
      <c r="C194" s="18">
        <v>10</v>
      </c>
      <c r="D194" s="17">
        <f>$G$179*'Forecast inputs Tab10.1.5.1'!T14</f>
        <v>0</v>
      </c>
      <c r="E194" s="17">
        <f>$G$180*'Forecast inputs Tab10.1.5.1'!U14</f>
        <v>0</v>
      </c>
      <c r="F194" s="17">
        <f>$F$181*'Forecast inputs Tab10.1.5.1'!Y14</f>
        <v>0</v>
      </c>
      <c r="G194" s="28">
        <f t="shared" si="49"/>
        <v>0</v>
      </c>
      <c r="H194" s="28">
        <f>G194*'Forecast inputs Tab10.1.5.1'!V14</f>
        <v>0</v>
      </c>
      <c r="I194" s="28">
        <f t="shared" si="50"/>
        <v>0</v>
      </c>
      <c r="J194" s="28">
        <f>I194*'Forecast inputs Tab10.1.5.1'!W14</f>
        <v>0</v>
      </c>
      <c r="K194" s="28">
        <f t="shared" si="51"/>
        <v>0</v>
      </c>
      <c r="L194" s="28">
        <f t="shared" si="48"/>
        <v>0</v>
      </c>
      <c r="M194" s="28">
        <f>L194*'Forecast inputs Tab10.1.5.1'!Z14</f>
        <v>0</v>
      </c>
      <c r="N194" s="19">
        <f t="shared" si="52"/>
        <v>399.46388864590728</v>
      </c>
      <c r="O194" s="19">
        <f>N194*'Forecast inputs Tab10.1.5.1'!R14</f>
        <v>785.48981207776626</v>
      </c>
      <c r="P194" s="19">
        <f>N194*'Forecast inputs Tab10.1.5.1'!S14</f>
        <v>393.47709029850654</v>
      </c>
      <c r="Q194" s="19">
        <f>P194*'Forecast inputs Tab10.1.5.1'!R14</f>
        <v>773.71761127937134</v>
      </c>
    </row>
    <row r="195" spans="1:17" x14ac:dyDescent="0.35">
      <c r="A195" s="10">
        <f>D195+F195+E195+'Forecast inputs Tab10.1.5.1'!AA15</f>
        <v>0.24</v>
      </c>
      <c r="C195" s="18">
        <v>11</v>
      </c>
      <c r="D195" s="17">
        <f>$G$179*'Forecast inputs Tab10.1.5.1'!T15</f>
        <v>0</v>
      </c>
      <c r="E195" s="17">
        <f>$G$180*'Forecast inputs Tab10.1.5.1'!U15</f>
        <v>0</v>
      </c>
      <c r="F195" s="17">
        <f>$F$181*'Forecast inputs Tab10.1.5.1'!Y15</f>
        <v>0</v>
      </c>
      <c r="G195" s="28">
        <f t="shared" si="49"/>
        <v>0</v>
      </c>
      <c r="H195" s="28">
        <f>G195*'Forecast inputs Tab10.1.5.1'!V15</f>
        <v>0</v>
      </c>
      <c r="I195" s="28">
        <f t="shared" si="50"/>
        <v>0</v>
      </c>
      <c r="J195" s="28">
        <f>I195*'Forecast inputs Tab10.1.5.1'!W15</f>
        <v>0</v>
      </c>
      <c r="K195" s="28">
        <f t="shared" si="51"/>
        <v>0</v>
      </c>
      <c r="L195" s="28">
        <f t="shared" si="48"/>
        <v>0</v>
      </c>
      <c r="M195" s="28">
        <f>L195*'Forecast inputs Tab10.1.5.1'!Z15</f>
        <v>0</v>
      </c>
      <c r="N195" s="19">
        <f t="shared" si="52"/>
        <v>1220.1360967723845</v>
      </c>
      <c r="O195" s="19">
        <f>N195*'Forecast inputs Tab10.1.5.1'!R15</f>
        <v>2777.87165016072</v>
      </c>
      <c r="P195" s="19">
        <f>N195*'Forecast inputs Tab10.1.5.1'!S15</f>
        <v>1211.9953892935566</v>
      </c>
      <c r="Q195" s="19">
        <f>P195*'Forecast inputs Tab10.1.5.1'!R15</f>
        <v>2759.3377828507473</v>
      </c>
    </row>
    <row r="196" spans="1:17" x14ac:dyDescent="0.35">
      <c r="A196" s="10">
        <f>D196+F196+E196+'Forecast inputs Tab10.1.5.1'!AA16</f>
        <v>0.24</v>
      </c>
      <c r="C196" s="18">
        <v>12</v>
      </c>
      <c r="D196" s="17">
        <f>$G$179*'Forecast inputs Tab10.1.5.1'!T16</f>
        <v>0</v>
      </c>
      <c r="E196" s="17">
        <f>$G$180*'Forecast inputs Tab10.1.5.1'!U16</f>
        <v>0</v>
      </c>
      <c r="F196" s="17">
        <f>$F$181*'Forecast inputs Tab10.1.5.1'!Y16</f>
        <v>0</v>
      </c>
      <c r="G196" s="28">
        <f t="shared" si="49"/>
        <v>0</v>
      </c>
      <c r="H196" s="28">
        <f>G196*'Forecast inputs Tab10.1.5.1'!V16</f>
        <v>0</v>
      </c>
      <c r="I196" s="28">
        <f t="shared" si="50"/>
        <v>0</v>
      </c>
      <c r="J196" s="28">
        <f>I196*'Forecast inputs Tab10.1.5.1'!W16</f>
        <v>0</v>
      </c>
      <c r="K196" s="28">
        <f t="shared" si="51"/>
        <v>0</v>
      </c>
      <c r="L196" s="28">
        <f t="shared" si="48"/>
        <v>0</v>
      </c>
      <c r="M196" s="28">
        <f>L196*'Forecast inputs Tab10.1.5.1'!Z16</f>
        <v>0</v>
      </c>
      <c r="N196" s="19">
        <f t="shared" si="52"/>
        <v>229.7835101555882</v>
      </c>
      <c r="O196" s="19">
        <f>N196*'Forecast inputs Tab10.1.5.1'!R16</f>
        <v>594.07079798074994</v>
      </c>
      <c r="P196" s="19">
        <f>N196*'Forecast inputs Tab10.1.5.1'!S16</f>
        <v>229.05470176087346</v>
      </c>
      <c r="Q196" s="19">
        <f>P196*'Forecast inputs Tab10.1.5.1'!R16</f>
        <v>592.18657319747422</v>
      </c>
    </row>
    <row r="197" spans="1:17" x14ac:dyDescent="0.35">
      <c r="A197" s="10">
        <f>D197+F197+E197+'Forecast inputs Tab10.1.5.1'!AA17</f>
        <v>0.24</v>
      </c>
      <c r="C197" s="18">
        <v>13</v>
      </c>
      <c r="D197" s="17">
        <f>$G$179*'Forecast inputs Tab10.1.5.1'!T17</f>
        <v>0</v>
      </c>
      <c r="E197" s="17">
        <f>$G$180*'Forecast inputs Tab10.1.5.1'!U17</f>
        <v>0</v>
      </c>
      <c r="F197" s="17">
        <f>$F$181*'Forecast inputs Tab10.1.5.1'!Y17</f>
        <v>0</v>
      </c>
      <c r="G197" s="28">
        <f t="shared" si="49"/>
        <v>0</v>
      </c>
      <c r="H197" s="28">
        <f>G197*'Forecast inputs Tab10.1.5.1'!V17</f>
        <v>0</v>
      </c>
      <c r="I197" s="28">
        <f t="shared" si="50"/>
        <v>0</v>
      </c>
      <c r="J197" s="28">
        <f>I197*'Forecast inputs Tab10.1.5.1'!W17</f>
        <v>0</v>
      </c>
      <c r="K197" s="28">
        <f t="shared" si="51"/>
        <v>0</v>
      </c>
      <c r="L197" s="28">
        <f t="shared" si="48"/>
        <v>0</v>
      </c>
      <c r="M197" s="28">
        <f>L197*'Forecast inputs Tab10.1.5.1'!Z17</f>
        <v>0</v>
      </c>
      <c r="N197" s="19">
        <f t="shared" si="52"/>
        <v>866.96824646341304</v>
      </c>
      <c r="O197" s="19">
        <f>N197*'Forecast inputs Tab10.1.5.1'!R17</f>
        <v>2504.489200701043</v>
      </c>
      <c r="P197" s="19">
        <f>N197*'Forecast inputs Tab10.1.5.1'!S17</f>
        <v>865.56671097243429</v>
      </c>
      <c r="Q197" s="19">
        <f>P197*'Forecast inputs Tab10.1.5.1'!R17</f>
        <v>2500.4404589900587</v>
      </c>
    </row>
    <row r="198" spans="1:17" x14ac:dyDescent="0.35">
      <c r="A198" s="10">
        <f>D198+F198+E198+'Forecast inputs Tab10.1.5.1'!AA18</f>
        <v>0.24</v>
      </c>
      <c r="C198" s="18">
        <v>14</v>
      </c>
      <c r="D198" s="17">
        <f>$G$179*'Forecast inputs Tab10.1.5.1'!T18</f>
        <v>0</v>
      </c>
      <c r="E198" s="17">
        <f>$G$180*'Forecast inputs Tab10.1.5.1'!U18</f>
        <v>0</v>
      </c>
      <c r="F198" s="17">
        <f>$F$181*'Forecast inputs Tab10.1.5.1'!Y18</f>
        <v>0</v>
      </c>
      <c r="G198" s="28">
        <f t="shared" si="49"/>
        <v>0</v>
      </c>
      <c r="H198" s="28">
        <f>G198*'Forecast inputs Tab10.1.5.1'!V18</f>
        <v>0</v>
      </c>
      <c r="I198" s="28">
        <f t="shared" si="50"/>
        <v>0</v>
      </c>
      <c r="J198" s="28">
        <f>I198*'Forecast inputs Tab10.1.5.1'!W18</f>
        <v>0</v>
      </c>
      <c r="K198" s="28">
        <f t="shared" si="51"/>
        <v>0</v>
      </c>
      <c r="L198" s="28">
        <f t="shared" si="48"/>
        <v>0</v>
      </c>
      <c r="M198" s="28">
        <f>L198*'Forecast inputs Tab10.1.5.1'!Z18</f>
        <v>0</v>
      </c>
      <c r="N198" s="19">
        <f t="shared" si="52"/>
        <v>427.14958468194163</v>
      </c>
      <c r="O198" s="19">
        <f>N198*'Forecast inputs Tab10.1.5.1'!R18</f>
        <v>1360.1339790400855</v>
      </c>
      <c r="P198" s="19">
        <f>N198*'Forecast inputs Tab10.1.5.1'!S18</f>
        <v>426.77263393655852</v>
      </c>
      <c r="Q198" s="19">
        <f>P198*'Forecast inputs Tab10.1.5.1'!R18</f>
        <v>1358.933688707129</v>
      </c>
    </row>
    <row r="199" spans="1:17" x14ac:dyDescent="0.35">
      <c r="A199" s="10">
        <f>D199+F199+E199+'Forecast inputs Tab10.1.5.1'!AA19</f>
        <v>0.24</v>
      </c>
      <c r="C199" s="18">
        <v>15</v>
      </c>
      <c r="D199" s="17">
        <f>$G$179*'Forecast inputs Tab10.1.5.1'!T19</f>
        <v>0</v>
      </c>
      <c r="E199" s="17">
        <f>$G$180*'Forecast inputs Tab10.1.5.1'!U19</f>
        <v>0</v>
      </c>
      <c r="F199" s="17">
        <f>$F$181*'Forecast inputs Tab10.1.5.1'!Y19</f>
        <v>0</v>
      </c>
      <c r="G199" s="28">
        <f t="shared" si="49"/>
        <v>0</v>
      </c>
      <c r="H199" s="28">
        <f>G199*'Forecast inputs Tab10.1.5.1'!V19</f>
        <v>0</v>
      </c>
      <c r="I199" s="28">
        <f t="shared" si="50"/>
        <v>0</v>
      </c>
      <c r="J199" s="28">
        <f>I199*'Forecast inputs Tab10.1.5.1'!W19</f>
        <v>0</v>
      </c>
      <c r="K199" s="28">
        <f t="shared" si="51"/>
        <v>0</v>
      </c>
      <c r="L199" s="28">
        <f t="shared" si="48"/>
        <v>0</v>
      </c>
      <c r="M199" s="28">
        <f>L199*'Forecast inputs Tab10.1.5.1'!Z19</f>
        <v>0</v>
      </c>
      <c r="N199" s="19">
        <f t="shared" si="52"/>
        <v>80.562610723347021</v>
      </c>
      <c r="O199" s="19">
        <f>N199*'Forecast inputs Tab10.1.5.1'!R19</f>
        <v>279.51036665243799</v>
      </c>
      <c r="P199" s="19">
        <f>N199*'Forecast inputs Tab10.1.5.1'!S19</f>
        <v>80.521278464020668</v>
      </c>
      <c r="Q199" s="19">
        <f>P199*'Forecast inputs Tab10.1.5.1'!R19</f>
        <v>279.36696520535043</v>
      </c>
    </row>
    <row r="200" spans="1:17" x14ac:dyDescent="0.35">
      <c r="A200" s="10">
        <f>D200+F200+E200+'Forecast inputs Tab10.1.5.1'!AA20</f>
        <v>0.24</v>
      </c>
      <c r="C200" s="23" t="s">
        <v>1435</v>
      </c>
      <c r="D200" s="17">
        <f>$G$179*'Forecast inputs Tab10.1.5.1'!T20</f>
        <v>0</v>
      </c>
      <c r="E200" s="17">
        <f>$G$180*'Forecast inputs Tab10.1.5.1'!U20</f>
        <v>0</v>
      </c>
      <c r="F200" s="17">
        <f>$F$181*'Forecast inputs Tab10.1.5.1'!Y20</f>
        <v>0</v>
      </c>
      <c r="G200" s="28">
        <f>N200*(D200/A200)*(1-EXP(-A200))</f>
        <v>0</v>
      </c>
      <c r="H200" s="28">
        <f>G200*'Forecast inputs Tab10.1.5.1'!V20</f>
        <v>0</v>
      </c>
      <c r="I200" s="28">
        <f t="shared" si="50"/>
        <v>0</v>
      </c>
      <c r="J200" s="28">
        <f>I200*'Forecast inputs Tab10.1.5.1'!W20</f>
        <v>0</v>
      </c>
      <c r="K200" s="28">
        <f t="shared" si="51"/>
        <v>0</v>
      </c>
      <c r="L200" s="30">
        <f t="shared" si="48"/>
        <v>0</v>
      </c>
      <c r="M200" s="28">
        <f>L200*'Forecast inputs Tab10.1.5.1'!Z20</f>
        <v>0</v>
      </c>
      <c r="N200" s="19">
        <f>N174*EXP(-A174)+N175*EXP(-A175)</f>
        <v>357.24019321880206</v>
      </c>
      <c r="O200" s="19">
        <f>N200*'Forecast inputs Tab10.1.5.1'!R20</f>
        <v>1472.2599882723644</v>
      </c>
      <c r="P200" s="19">
        <f>N200*'Forecast inputs Tab10.1.5.1'!S20</f>
        <v>357.12757231327947</v>
      </c>
      <c r="Q200" s="19">
        <f>P200*'Forecast inputs Tab10.1.5.1'!R20</f>
        <v>1471.7958544593409</v>
      </c>
    </row>
    <row r="201" spans="1:17" x14ac:dyDescent="0.35">
      <c r="A201" t="s">
        <v>1445</v>
      </c>
      <c r="C201" s="31" t="s">
        <v>1444</v>
      </c>
      <c r="D201" s="133">
        <f>AVERAGE(D188:D198)</f>
        <v>0</v>
      </c>
      <c r="E201" s="133">
        <f>AVERAGE(E188:E198)</f>
        <v>0</v>
      </c>
      <c r="F201" s="133">
        <f>AVERAGE(F188:F199)</f>
        <v>0</v>
      </c>
      <c r="G201" s="32">
        <f>SUM(G184:G200)</f>
        <v>0</v>
      </c>
      <c r="H201" s="32">
        <f t="shared" ref="H201" si="53">SUM(H184:H200)</f>
        <v>0</v>
      </c>
      <c r="I201" s="32">
        <f>SUM(I184:I200)</f>
        <v>0</v>
      </c>
      <c r="J201" s="32">
        <f t="shared" ref="J201:Q201" si="54">SUM(J184:J200)</f>
        <v>0</v>
      </c>
      <c r="K201" s="32">
        <f t="shared" si="54"/>
        <v>0</v>
      </c>
      <c r="L201" s="32">
        <f t="shared" si="54"/>
        <v>0</v>
      </c>
      <c r="M201" s="32">
        <f t="shared" si="54"/>
        <v>0</v>
      </c>
      <c r="N201" s="32">
        <f t="shared" si="54"/>
        <v>42713.894634453842</v>
      </c>
      <c r="O201" s="32">
        <f t="shared" si="54"/>
        <v>21522.671474381132</v>
      </c>
      <c r="P201" s="32">
        <f t="shared" si="54"/>
        <v>9602.1520271873833</v>
      </c>
      <c r="Q201" s="32">
        <f t="shared" si="54"/>
        <v>16179.042553177282</v>
      </c>
    </row>
    <row r="203" spans="1:17" x14ac:dyDescent="0.35">
      <c r="C203" s="15" t="s">
        <v>1437</v>
      </c>
      <c r="D203" s="15" t="s">
        <v>1696</v>
      </c>
      <c r="G203" s="15">
        <f>G178+1</f>
        <v>2028</v>
      </c>
    </row>
    <row r="204" spans="1:17" x14ac:dyDescent="0.35">
      <c r="D204" s="24" t="s">
        <v>1599</v>
      </c>
      <c r="E204" s="24"/>
      <c r="F204" s="24"/>
      <c r="G204" s="18">
        <f>G179</f>
        <v>0</v>
      </c>
      <c r="H204" s="24" t="s">
        <v>1598</v>
      </c>
      <c r="I204" s="25">
        <f>AVERAGE(D213:D224)</f>
        <v>0</v>
      </c>
      <c r="J204" s="15" t="s">
        <v>1516</v>
      </c>
      <c r="K204" s="25">
        <f>I204+I206+I205</f>
        <v>0</v>
      </c>
    </row>
    <row r="205" spans="1:17" x14ac:dyDescent="0.35">
      <c r="D205" s="24" t="s">
        <v>1600</v>
      </c>
      <c r="E205" s="24"/>
      <c r="F205" s="24"/>
      <c r="G205" s="18">
        <f>G180</f>
        <v>0</v>
      </c>
      <c r="H205" s="24" t="s">
        <v>1598</v>
      </c>
      <c r="I205" s="25">
        <f>AVERAGE(E213:E224)</f>
        <v>0</v>
      </c>
      <c r="K205" s="25"/>
    </row>
    <row r="206" spans="1:17" x14ac:dyDescent="0.35">
      <c r="D206" s="24" t="s">
        <v>1438</v>
      </c>
      <c r="E206" s="24"/>
      <c r="F206" s="135">
        <f>F181</f>
        <v>0</v>
      </c>
      <c r="G206" s="18">
        <f>G181</f>
        <v>0</v>
      </c>
      <c r="H206" s="24" t="s">
        <v>1598</v>
      </c>
      <c r="I206" s="25">
        <f>AVERAGE(F213:F224)</f>
        <v>0</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v>
      </c>
      <c r="C210" s="18">
        <v>1</v>
      </c>
      <c r="D210" s="17">
        <f>$G$204*'Forecast inputs Tab10.1.5.1'!T5</f>
        <v>0</v>
      </c>
      <c r="E210" s="17">
        <f>$G$205*'Forecast inputs Tab10.1.5.1'!U5</f>
        <v>0</v>
      </c>
      <c r="F210" s="17">
        <f>$F$206*'Forecast inputs Tab10.1.5.1'!Y5</f>
        <v>0</v>
      </c>
      <c r="G210" s="28">
        <f t="shared" ref="G210:G224" si="56">N210*(D210/A210)*(1-EXP(-A210))</f>
        <v>0</v>
      </c>
      <c r="H210" s="28">
        <f>G210*'Forecast inputs Tab10.1.5.1'!V5</f>
        <v>0</v>
      </c>
      <c r="I210" s="28">
        <f t="shared" ref="I210:I225" si="57">N210*(E210/A210)*(1-EXP(-A210))</f>
        <v>0</v>
      </c>
      <c r="J210" s="28">
        <f>I210*'Forecast inputs Tab10.1.5.1'!W5</f>
        <v>0</v>
      </c>
      <c r="K210" s="28">
        <f t="shared" ref="K210:K225" si="58">H210+J210</f>
        <v>0</v>
      </c>
      <c r="L210" s="28">
        <f t="shared" si="55"/>
        <v>0</v>
      </c>
      <c r="M210" s="28">
        <f>L210*'Forecast inputs Tab10.1.5.1'!Z5</f>
        <v>0</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v>
      </c>
      <c r="C211" s="18">
        <v>2</v>
      </c>
      <c r="D211" s="17">
        <f>$G$204*'Forecast inputs Tab10.1.5.1'!T6</f>
        <v>0</v>
      </c>
      <c r="E211" s="17">
        <f>$G$205*'Forecast inputs Tab10.1.5.1'!U6</f>
        <v>0</v>
      </c>
      <c r="F211" s="17">
        <f>$F$206*'Forecast inputs Tab10.1.5.1'!Y6</f>
        <v>0</v>
      </c>
      <c r="G211" s="28">
        <f t="shared" si="56"/>
        <v>0</v>
      </c>
      <c r="H211" s="28">
        <f>G211*'Forecast inputs Tab10.1.5.1'!V6</f>
        <v>0</v>
      </c>
      <c r="I211" s="28">
        <f t="shared" si="57"/>
        <v>0</v>
      </c>
      <c r="J211" s="28">
        <f>I211*'Forecast inputs Tab10.1.5.1'!W6</f>
        <v>0</v>
      </c>
      <c r="K211" s="28">
        <f t="shared" si="58"/>
        <v>0</v>
      </c>
      <c r="L211" s="28">
        <f t="shared" si="55"/>
        <v>0</v>
      </c>
      <c r="M211" s="28">
        <f>L211*'Forecast inputs Tab10.1.5.1'!Z6</f>
        <v>0</v>
      </c>
      <c r="N211" s="19">
        <f t="shared" ref="N211:N224" si="59">N185*EXP(-A185)</f>
        <v>5682.6403923258276</v>
      </c>
      <c r="O211" s="19">
        <f>N211*'Forecast inputs Tab10.1.5.1'!R6</f>
        <v>549.64543625116642</v>
      </c>
      <c r="P211" s="19">
        <f>N211*'Forecast inputs Tab10.1.5.1'!S6</f>
        <v>0</v>
      </c>
      <c r="Q211" s="19">
        <f>P211*'Forecast inputs Tab10.1.5.1'!R6</f>
        <v>0</v>
      </c>
    </row>
    <row r="212" spans="1:17" x14ac:dyDescent="0.35">
      <c r="A212" s="10">
        <f>D212+F212+E212+'Forecast inputs Tab10.1.5.1'!AA7</f>
        <v>0.24</v>
      </c>
      <c r="C212" s="18">
        <v>3</v>
      </c>
      <c r="D212" s="17">
        <f>$G$204*'Forecast inputs Tab10.1.5.1'!T7</f>
        <v>0</v>
      </c>
      <c r="E212" s="17">
        <f>$G$205*'Forecast inputs Tab10.1.5.1'!U7</f>
        <v>0</v>
      </c>
      <c r="F212" s="17">
        <f>$F$206*'Forecast inputs Tab10.1.5.1'!Y7</f>
        <v>0</v>
      </c>
      <c r="G212" s="28">
        <f t="shared" si="56"/>
        <v>0</v>
      </c>
      <c r="H212" s="28">
        <f>G212*'Forecast inputs Tab10.1.5.1'!V7</f>
        <v>0</v>
      </c>
      <c r="I212" s="28">
        <f t="shared" si="57"/>
        <v>0</v>
      </c>
      <c r="J212" s="28">
        <f>I212*'Forecast inputs Tab10.1.5.1'!W7</f>
        <v>0</v>
      </c>
      <c r="K212" s="28">
        <f t="shared" si="58"/>
        <v>0</v>
      </c>
      <c r="L212" s="28">
        <f t="shared" si="55"/>
        <v>0</v>
      </c>
      <c r="M212" s="28">
        <f>L212*'Forecast inputs Tab10.1.5.1'!Z7</f>
        <v>0</v>
      </c>
      <c r="N212" s="19">
        <f t="shared" si="59"/>
        <v>4470.1232570256661</v>
      </c>
      <c r="O212" s="19">
        <f>N212*'Forecast inputs Tab10.1.5.1'!R7</f>
        <v>939.30699999880324</v>
      </c>
      <c r="P212" s="19">
        <f>N212*'Forecast inputs Tab10.1.5.1'!S7</f>
        <v>0</v>
      </c>
      <c r="Q212" s="19">
        <f>P212*'Forecast inputs Tab10.1.5.1'!R7</f>
        <v>0</v>
      </c>
    </row>
    <row r="213" spans="1:17" x14ac:dyDescent="0.35">
      <c r="A213" s="10">
        <f>D213+F213+E213+'Forecast inputs Tab10.1.5.1'!AA8</f>
        <v>0.24</v>
      </c>
      <c r="C213" s="18">
        <v>4</v>
      </c>
      <c r="D213" s="17">
        <f>$G$204*'Forecast inputs Tab10.1.5.1'!T8</f>
        <v>0</v>
      </c>
      <c r="E213" s="17">
        <f>$G$205*'Forecast inputs Tab10.1.5.1'!U8</f>
        <v>0</v>
      </c>
      <c r="F213" s="17">
        <f>$F$206*'Forecast inputs Tab10.1.5.1'!Y8</f>
        <v>0</v>
      </c>
      <c r="G213" s="28">
        <f t="shared" si="56"/>
        <v>0</v>
      </c>
      <c r="H213" s="28">
        <f>G213*'Forecast inputs Tab10.1.5.1'!V8</f>
        <v>0</v>
      </c>
      <c r="I213" s="28">
        <f t="shared" si="57"/>
        <v>0</v>
      </c>
      <c r="J213" s="28">
        <f>I213*'Forecast inputs Tab10.1.5.1'!W8</f>
        <v>0</v>
      </c>
      <c r="K213" s="28">
        <f t="shared" si="58"/>
        <v>0</v>
      </c>
      <c r="L213" s="28">
        <f t="shared" si="55"/>
        <v>0</v>
      </c>
      <c r="M213" s="28">
        <f>L213*'Forecast inputs Tab10.1.5.1'!Z8</f>
        <v>0</v>
      </c>
      <c r="N213" s="19">
        <f t="shared" si="59"/>
        <v>3516.3234963779551</v>
      </c>
      <c r="O213" s="19">
        <f>N213*'Forecast inputs Tab10.1.5.1'!R8</f>
        <v>1300.5368593998612</v>
      </c>
      <c r="P213" s="19">
        <f>N213*'Forecast inputs Tab10.1.5.1'!S8</f>
        <v>332.70436274302574</v>
      </c>
      <c r="Q213" s="19">
        <f>P213*'Forecast inputs Tab10.1.5.1'!R8</f>
        <v>123.05303749104726</v>
      </c>
    </row>
    <row r="214" spans="1:17" x14ac:dyDescent="0.35">
      <c r="A214" s="10">
        <f>D214+F214+E214+'Forecast inputs Tab10.1.5.1'!AA9</f>
        <v>0.24</v>
      </c>
      <c r="C214" s="18">
        <v>5</v>
      </c>
      <c r="D214" s="17">
        <f>$G$204*'Forecast inputs Tab10.1.5.1'!T9</f>
        <v>0</v>
      </c>
      <c r="E214" s="17">
        <f>$G$205*'Forecast inputs Tab10.1.5.1'!U9</f>
        <v>0</v>
      </c>
      <c r="F214" s="17">
        <f>$F$206*'Forecast inputs Tab10.1.5.1'!Y9</f>
        <v>0</v>
      </c>
      <c r="G214" s="28">
        <f t="shared" si="56"/>
        <v>0</v>
      </c>
      <c r="H214" s="28">
        <f>G214*'Forecast inputs Tab10.1.5.1'!V9</f>
        <v>0</v>
      </c>
      <c r="I214" s="28">
        <f t="shared" si="57"/>
        <v>0</v>
      </c>
      <c r="J214" s="28">
        <f>I214*'Forecast inputs Tab10.1.5.1'!W9</f>
        <v>0</v>
      </c>
      <c r="K214" s="28">
        <f t="shared" si="58"/>
        <v>0</v>
      </c>
      <c r="L214" s="28">
        <f t="shared" si="55"/>
        <v>0</v>
      </c>
      <c r="M214" s="28">
        <f>L214*'Forecast inputs Tab10.1.5.1'!Z9</f>
        <v>0</v>
      </c>
      <c r="N214" s="19">
        <f t="shared" si="59"/>
        <v>2766.0380307738556</v>
      </c>
      <c r="O214" s="19">
        <f>N214*'Forecast inputs Tab10.1.5.1'!R9</f>
        <v>1580.602644001166</v>
      </c>
      <c r="P214" s="19">
        <f>N214*'Forecast inputs Tab10.1.5.1'!S9</f>
        <v>829.71653469694832</v>
      </c>
      <c r="Q214" s="19">
        <f>P214*'Forecast inputs Tab10.1.5.1'!R9</f>
        <v>474.12657885494662</v>
      </c>
    </row>
    <row r="215" spans="1:17" x14ac:dyDescent="0.35">
      <c r="A215" s="10">
        <f>D215+F215+E215+'Forecast inputs Tab10.1.5.1'!AA10</f>
        <v>0.24</v>
      </c>
      <c r="C215" s="18">
        <v>6</v>
      </c>
      <c r="D215" s="17">
        <f>$G$204*'Forecast inputs Tab10.1.5.1'!T10</f>
        <v>0</v>
      </c>
      <c r="E215" s="17">
        <f>$G$205*'Forecast inputs Tab10.1.5.1'!U10</f>
        <v>0</v>
      </c>
      <c r="F215" s="17">
        <f>$F$206*'Forecast inputs Tab10.1.5.1'!Y10</f>
        <v>0</v>
      </c>
      <c r="G215" s="28">
        <f t="shared" si="56"/>
        <v>0</v>
      </c>
      <c r="H215" s="28">
        <f>G215*'Forecast inputs Tab10.1.5.1'!V10</f>
        <v>0</v>
      </c>
      <c r="I215" s="28">
        <f t="shared" si="57"/>
        <v>0</v>
      </c>
      <c r="J215" s="28">
        <f>I215*'Forecast inputs Tab10.1.5.1'!W10</f>
        <v>0</v>
      </c>
      <c r="K215" s="28">
        <f t="shared" si="58"/>
        <v>0</v>
      </c>
      <c r="L215" s="28">
        <f t="shared" si="55"/>
        <v>0</v>
      </c>
      <c r="M215" s="28">
        <f>L215*'Forecast inputs Tab10.1.5.1'!Z10</f>
        <v>0</v>
      </c>
      <c r="N215" s="19">
        <f t="shared" si="59"/>
        <v>2175.8425797763798</v>
      </c>
      <c r="O215" s="19">
        <f>N215*'Forecast inputs Tab10.1.5.1'!R10</f>
        <v>1758.8227667790186</v>
      </c>
      <c r="P215" s="19">
        <f>N215*'Forecast inputs Tab10.1.5.1'!S10</f>
        <v>1261.7685658968885</v>
      </c>
      <c r="Q215" s="19">
        <f>P215*'Forecast inputs Tab10.1.5.1'!R10</f>
        <v>1019.9392643256567</v>
      </c>
    </row>
    <row r="216" spans="1:17" x14ac:dyDescent="0.35">
      <c r="A216" s="10">
        <f>D216+F216+E216+'Forecast inputs Tab10.1.5.1'!AA11</f>
        <v>0.24</v>
      </c>
      <c r="C216" s="18">
        <v>7</v>
      </c>
      <c r="D216" s="17">
        <f>$G$204*'Forecast inputs Tab10.1.5.1'!T11</f>
        <v>0</v>
      </c>
      <c r="E216" s="17">
        <f>$G$205*'Forecast inputs Tab10.1.5.1'!U11</f>
        <v>0</v>
      </c>
      <c r="F216" s="17">
        <f>$F$206*'Forecast inputs Tab10.1.5.1'!Y11</f>
        <v>0</v>
      </c>
      <c r="G216" s="28">
        <f t="shared" si="56"/>
        <v>0</v>
      </c>
      <c r="H216" s="28">
        <f>G216*'Forecast inputs Tab10.1.5.1'!V11</f>
        <v>0</v>
      </c>
      <c r="I216" s="28">
        <f t="shared" si="57"/>
        <v>0</v>
      </c>
      <c r="J216" s="28">
        <f>I216*'Forecast inputs Tab10.1.5.1'!W11</f>
        <v>0</v>
      </c>
      <c r="K216" s="28">
        <f t="shared" si="58"/>
        <v>0</v>
      </c>
      <c r="L216" s="28">
        <f t="shared" si="55"/>
        <v>0</v>
      </c>
      <c r="M216" s="28">
        <f>L216*'Forecast inputs Tab10.1.5.1'!Z11</f>
        <v>0</v>
      </c>
      <c r="N216" s="19">
        <f t="shared" si="59"/>
        <v>1711.5783945470255</v>
      </c>
      <c r="O216" s="19">
        <f>N216*'Forecast inputs Tab10.1.5.1'!R11</f>
        <v>1837.0370908673224</v>
      </c>
      <c r="P216" s="19">
        <f>N216*'Forecast inputs Tab10.1.5.1'!S11</f>
        <v>1364.8246995451725</v>
      </c>
      <c r="Q216" s="19">
        <f>P216*'Forecast inputs Tab10.1.5.1'!R11</f>
        <v>1464.8663500218336</v>
      </c>
    </row>
    <row r="217" spans="1:17" x14ac:dyDescent="0.35">
      <c r="A217" s="10">
        <f>D217+F217+E217+'Forecast inputs Tab10.1.5.1'!AA12</f>
        <v>0.24</v>
      </c>
      <c r="C217" s="18">
        <v>8</v>
      </c>
      <c r="D217" s="17">
        <f>$G$204*'Forecast inputs Tab10.1.5.1'!T12</f>
        <v>0</v>
      </c>
      <c r="E217" s="17">
        <f>$G$205*'Forecast inputs Tab10.1.5.1'!U12</f>
        <v>0</v>
      </c>
      <c r="F217" s="17">
        <f>$F$206*'Forecast inputs Tab10.1.5.1'!Y12</f>
        <v>0</v>
      </c>
      <c r="G217" s="28">
        <f t="shared" si="56"/>
        <v>0</v>
      </c>
      <c r="H217" s="28">
        <f>G217*'Forecast inputs Tab10.1.5.1'!V12</f>
        <v>0</v>
      </c>
      <c r="I217" s="28">
        <f t="shared" si="57"/>
        <v>0</v>
      </c>
      <c r="J217" s="28">
        <f>I217*'Forecast inputs Tab10.1.5.1'!W12</f>
        <v>0</v>
      </c>
      <c r="K217" s="28">
        <f t="shared" si="58"/>
        <v>0</v>
      </c>
      <c r="L217" s="28">
        <f t="shared" si="55"/>
        <v>0</v>
      </c>
      <c r="M217" s="28">
        <f>L217*'Forecast inputs Tab10.1.5.1'!Z12</f>
        <v>0</v>
      </c>
      <c r="N217" s="19">
        <f t="shared" si="59"/>
        <v>1346.3752515502522</v>
      </c>
      <c r="O217" s="19">
        <f>N217*'Forecast inputs Tab10.1.5.1'!R12</f>
        <v>1829.7508943618236</v>
      </c>
      <c r="P217" s="19">
        <f>N217*'Forecast inputs Tab10.1.5.1'!S12</f>
        <v>1230.1072058099853</v>
      </c>
      <c r="Q217" s="19">
        <f>P217*'Forecast inputs Tab10.1.5.1'!R12</f>
        <v>1671.740294839886</v>
      </c>
    </row>
    <row r="218" spans="1:17" x14ac:dyDescent="0.35">
      <c r="A218" s="10">
        <f>D218+F218+E218+'Forecast inputs Tab10.1.5.1'!AA13</f>
        <v>0.24</v>
      </c>
      <c r="C218" s="18">
        <v>9</v>
      </c>
      <c r="D218" s="17">
        <f>$G$204*'Forecast inputs Tab10.1.5.1'!T13</f>
        <v>0</v>
      </c>
      <c r="E218" s="17">
        <f>$G$205*'Forecast inputs Tab10.1.5.1'!U13</f>
        <v>0</v>
      </c>
      <c r="F218" s="17">
        <f>$F$206*'Forecast inputs Tab10.1.5.1'!Y13</f>
        <v>0</v>
      </c>
      <c r="G218" s="28">
        <f t="shared" si="56"/>
        <v>0</v>
      </c>
      <c r="H218" s="28">
        <f>G218*'Forecast inputs Tab10.1.5.1'!V13</f>
        <v>0</v>
      </c>
      <c r="I218" s="28">
        <f t="shared" si="57"/>
        <v>0</v>
      </c>
      <c r="J218" s="28">
        <f>I218*'Forecast inputs Tab10.1.5.1'!W13</f>
        <v>0</v>
      </c>
      <c r="K218" s="28">
        <f t="shared" si="58"/>
        <v>0</v>
      </c>
      <c r="L218" s="28">
        <f t="shared" si="55"/>
        <v>0</v>
      </c>
      <c r="M218" s="28">
        <f>L218*'Forecast inputs Tab10.1.5.1'!Z13</f>
        <v>0</v>
      </c>
      <c r="N218" s="19">
        <f t="shared" si="59"/>
        <v>1058.8198146363222</v>
      </c>
      <c r="O218" s="19">
        <f>N218*'Forecast inputs Tab10.1.5.1'!R13</f>
        <v>1756.2961911317068</v>
      </c>
      <c r="P218" s="19">
        <f>N218*'Forecast inputs Tab10.1.5.1'!S13</f>
        <v>1021.171015454267</v>
      </c>
      <c r="Q218" s="19">
        <f>P218*'Forecast inputs Tab10.1.5.1'!R13</f>
        <v>1693.8469984644564</v>
      </c>
    </row>
    <row r="219" spans="1:17" x14ac:dyDescent="0.35">
      <c r="A219" s="10">
        <f>D219+F219+E219+'Forecast inputs Tab10.1.5.1'!AA14</f>
        <v>0.24</v>
      </c>
      <c r="C219" s="18">
        <v>10</v>
      </c>
      <c r="D219" s="17">
        <f>$G$204*'Forecast inputs Tab10.1.5.1'!T14</f>
        <v>0</v>
      </c>
      <c r="E219" s="17">
        <f>$G$205*'Forecast inputs Tab10.1.5.1'!U14</f>
        <v>0</v>
      </c>
      <c r="F219" s="17">
        <f>$F$206*'Forecast inputs Tab10.1.5.1'!Y14</f>
        <v>0</v>
      </c>
      <c r="G219" s="28">
        <f t="shared" si="56"/>
        <v>0</v>
      </c>
      <c r="H219" s="28">
        <f>G219*'Forecast inputs Tab10.1.5.1'!V14</f>
        <v>0</v>
      </c>
      <c r="I219" s="28">
        <f t="shared" si="57"/>
        <v>0</v>
      </c>
      <c r="J219" s="28">
        <f>I219*'Forecast inputs Tab10.1.5.1'!W14</f>
        <v>0</v>
      </c>
      <c r="K219" s="28">
        <f t="shared" si="58"/>
        <v>0</v>
      </c>
      <c r="L219" s="28">
        <f t="shared" si="55"/>
        <v>0</v>
      </c>
      <c r="M219" s="28">
        <f>L219*'Forecast inputs Tab10.1.5.1'!Z14</f>
        <v>0</v>
      </c>
      <c r="N219" s="19">
        <f t="shared" si="59"/>
        <v>830.99297865200674</v>
      </c>
      <c r="O219" s="19">
        <f>N219*'Forecast inputs Tab10.1.5.1'!R14</f>
        <v>1634.0313535021601</v>
      </c>
      <c r="P219" s="19">
        <f>N219*'Forecast inputs Tab10.1.5.1'!S14</f>
        <v>818.53881813161649</v>
      </c>
      <c r="Q219" s="19">
        <f>P219*'Forecast inputs Tab10.1.5.1'!R14</f>
        <v>1609.5419904212854</v>
      </c>
    </row>
    <row r="220" spans="1:17" x14ac:dyDescent="0.35">
      <c r="A220" s="10">
        <f>D220+F220+E220+'Forecast inputs Tab10.1.5.1'!AA15</f>
        <v>0.24</v>
      </c>
      <c r="C220" s="18">
        <v>11</v>
      </c>
      <c r="D220" s="17">
        <f>$G$204*'Forecast inputs Tab10.1.5.1'!T15</f>
        <v>0</v>
      </c>
      <c r="E220" s="17">
        <f>$G$205*'Forecast inputs Tab10.1.5.1'!U15</f>
        <v>0</v>
      </c>
      <c r="F220" s="17">
        <f>$F$206*'Forecast inputs Tab10.1.5.1'!Y15</f>
        <v>0</v>
      </c>
      <c r="G220" s="28">
        <f t="shared" si="56"/>
        <v>0</v>
      </c>
      <c r="H220" s="28">
        <f>G220*'Forecast inputs Tab10.1.5.1'!V15</f>
        <v>0</v>
      </c>
      <c r="I220" s="28">
        <f t="shared" si="57"/>
        <v>0</v>
      </c>
      <c r="J220" s="28">
        <f>I220*'Forecast inputs Tab10.1.5.1'!W15</f>
        <v>0</v>
      </c>
      <c r="K220" s="28">
        <f t="shared" si="58"/>
        <v>0</v>
      </c>
      <c r="L220" s="28">
        <f t="shared" si="55"/>
        <v>0</v>
      </c>
      <c r="M220" s="28">
        <f>L220*'Forecast inputs Tab10.1.5.1'!Z15</f>
        <v>0</v>
      </c>
      <c r="N220" s="19">
        <f t="shared" si="59"/>
        <v>314.22942429885791</v>
      </c>
      <c r="O220" s="19">
        <f>N220*'Forecast inputs Tab10.1.5.1'!R15</f>
        <v>715.40298800696678</v>
      </c>
      <c r="P220" s="19">
        <f>N220*'Forecast inputs Tab10.1.5.1'!S15</f>
        <v>312.13289602531182</v>
      </c>
      <c r="Q220" s="19">
        <f>P220*'Forecast inputs Tab10.1.5.1'!R15</f>
        <v>710.62984305186717</v>
      </c>
    </row>
    <row r="221" spans="1:17" x14ac:dyDescent="0.35">
      <c r="A221" s="10">
        <f>D221+F221+E221+'Forecast inputs Tab10.1.5.1'!AA16</f>
        <v>0.24</v>
      </c>
      <c r="C221" s="18">
        <v>12</v>
      </c>
      <c r="D221" s="17">
        <f>$G$204*'Forecast inputs Tab10.1.5.1'!T16</f>
        <v>0</v>
      </c>
      <c r="E221" s="17">
        <f>$G$205*'Forecast inputs Tab10.1.5.1'!U16</f>
        <v>0</v>
      </c>
      <c r="F221" s="17">
        <f>$F$206*'Forecast inputs Tab10.1.5.1'!Y16</f>
        <v>0</v>
      </c>
      <c r="G221" s="28">
        <f t="shared" si="56"/>
        <v>0</v>
      </c>
      <c r="H221" s="28">
        <f>G221*'Forecast inputs Tab10.1.5.1'!V16</f>
        <v>0</v>
      </c>
      <c r="I221" s="28">
        <f t="shared" si="57"/>
        <v>0</v>
      </c>
      <c r="J221" s="28">
        <f>I221*'Forecast inputs Tab10.1.5.1'!W16</f>
        <v>0</v>
      </c>
      <c r="K221" s="28">
        <f t="shared" si="58"/>
        <v>0</v>
      </c>
      <c r="L221" s="28">
        <f t="shared" si="55"/>
        <v>0</v>
      </c>
      <c r="M221" s="28">
        <f>L221*'Forecast inputs Tab10.1.5.1'!Z16</f>
        <v>0</v>
      </c>
      <c r="N221" s="19">
        <f t="shared" si="59"/>
        <v>959.79304801415412</v>
      </c>
      <c r="O221" s="19">
        <f>N221*'Forecast inputs Tab10.1.5.1'!R16</f>
        <v>2481.4009566833934</v>
      </c>
      <c r="P221" s="19">
        <f>N221*'Forecast inputs Tab10.1.5.1'!S16</f>
        <v>956.74885554748005</v>
      </c>
      <c r="Q221" s="19">
        <f>P221*'Forecast inputs Tab10.1.5.1'!R16</f>
        <v>2473.5306536896774</v>
      </c>
    </row>
    <row r="222" spans="1:17" x14ac:dyDescent="0.35">
      <c r="A222" s="10">
        <f>D222+F222+E222+'Forecast inputs Tab10.1.5.1'!AA17</f>
        <v>0.24</v>
      </c>
      <c r="C222" s="18">
        <v>13</v>
      </c>
      <c r="D222" s="17">
        <f>$G$204*'Forecast inputs Tab10.1.5.1'!T17</f>
        <v>0</v>
      </c>
      <c r="E222" s="17">
        <f>$G$205*'Forecast inputs Tab10.1.5.1'!U17</f>
        <v>0</v>
      </c>
      <c r="F222" s="17">
        <f>$F$206*'Forecast inputs Tab10.1.5.1'!Y17</f>
        <v>0</v>
      </c>
      <c r="G222" s="28">
        <f t="shared" si="56"/>
        <v>0</v>
      </c>
      <c r="H222" s="28">
        <f>G222*'Forecast inputs Tab10.1.5.1'!V17</f>
        <v>0</v>
      </c>
      <c r="I222" s="28">
        <f t="shared" si="57"/>
        <v>0</v>
      </c>
      <c r="J222" s="28">
        <f>I222*'Forecast inputs Tab10.1.5.1'!W17</f>
        <v>0</v>
      </c>
      <c r="K222" s="28">
        <f t="shared" si="58"/>
        <v>0</v>
      </c>
      <c r="L222" s="28">
        <f t="shared" si="55"/>
        <v>0</v>
      </c>
      <c r="M222" s="28">
        <f>L222*'Forecast inputs Tab10.1.5.1'!Z17</f>
        <v>0</v>
      </c>
      <c r="N222" s="19">
        <f t="shared" si="59"/>
        <v>180.75411110205502</v>
      </c>
      <c r="O222" s="19">
        <f>N222*'Forecast inputs Tab10.1.5.1'!R17</f>
        <v>522.16066861050558</v>
      </c>
      <c r="P222" s="19">
        <f>N222*'Forecast inputs Tab10.1.5.1'!S17</f>
        <v>180.46190512694201</v>
      </c>
      <c r="Q222" s="19">
        <f>P222*'Forecast inputs Tab10.1.5.1'!R17</f>
        <v>521.31654691165886</v>
      </c>
    </row>
    <row r="223" spans="1:17" x14ac:dyDescent="0.35">
      <c r="A223" s="10">
        <f>D223+F223+E223+'Forecast inputs Tab10.1.5.1'!AA18</f>
        <v>0.24</v>
      </c>
      <c r="C223" s="18">
        <v>14</v>
      </c>
      <c r="D223" s="17">
        <f>$G$204*'Forecast inputs Tab10.1.5.1'!T18</f>
        <v>0</v>
      </c>
      <c r="E223" s="17">
        <f>$G$205*'Forecast inputs Tab10.1.5.1'!U18</f>
        <v>0</v>
      </c>
      <c r="F223" s="17">
        <f>$F$206*'Forecast inputs Tab10.1.5.1'!Y18</f>
        <v>0</v>
      </c>
      <c r="G223" s="28">
        <f t="shared" si="56"/>
        <v>0</v>
      </c>
      <c r="H223" s="28">
        <f>G223*'Forecast inputs Tab10.1.5.1'!V18</f>
        <v>0</v>
      </c>
      <c r="I223" s="28">
        <f t="shared" si="57"/>
        <v>0</v>
      </c>
      <c r="J223" s="28">
        <f>I223*'Forecast inputs Tab10.1.5.1'!W18</f>
        <v>0</v>
      </c>
      <c r="K223" s="28">
        <f t="shared" si="58"/>
        <v>0</v>
      </c>
      <c r="L223" s="28">
        <f t="shared" si="55"/>
        <v>0</v>
      </c>
      <c r="M223" s="28">
        <f>L223*'Forecast inputs Tab10.1.5.1'!Z18</f>
        <v>0</v>
      </c>
      <c r="N223" s="19">
        <f t="shared" si="59"/>
        <v>681.98137732813518</v>
      </c>
      <c r="O223" s="19">
        <f>N223*'Forecast inputs Tab10.1.5.1'!R18</f>
        <v>2171.5719215020213</v>
      </c>
      <c r="P223" s="19">
        <f>N223*'Forecast inputs Tab10.1.5.1'!S18</f>
        <v>681.37954275369054</v>
      </c>
      <c r="Q223" s="19">
        <f>P223*'Forecast inputs Tab10.1.5.1'!R18</f>
        <v>2169.6555538317293</v>
      </c>
    </row>
    <row r="224" spans="1:17" x14ac:dyDescent="0.35">
      <c r="A224" s="10">
        <f>D224+F224+E224+'Forecast inputs Tab10.1.5.1'!AA19</f>
        <v>0.24</v>
      </c>
      <c r="C224" s="18">
        <v>15</v>
      </c>
      <c r="D224" s="17">
        <f>$G$204*'Forecast inputs Tab10.1.5.1'!T19</f>
        <v>0</v>
      </c>
      <c r="E224" s="17">
        <f>$G$205*'Forecast inputs Tab10.1.5.1'!U19</f>
        <v>0</v>
      </c>
      <c r="F224" s="17">
        <f>$F$206*'Forecast inputs Tab10.1.5.1'!Y19</f>
        <v>0</v>
      </c>
      <c r="G224" s="28">
        <f t="shared" si="56"/>
        <v>0</v>
      </c>
      <c r="H224" s="28">
        <f>G224*'Forecast inputs Tab10.1.5.1'!V19</f>
        <v>0</v>
      </c>
      <c r="I224" s="28">
        <f t="shared" si="57"/>
        <v>0</v>
      </c>
      <c r="J224" s="28">
        <f>I224*'Forecast inputs Tab10.1.5.1'!W19</f>
        <v>0</v>
      </c>
      <c r="K224" s="28">
        <f t="shared" si="58"/>
        <v>0</v>
      </c>
      <c r="L224" s="28">
        <f t="shared" si="55"/>
        <v>0</v>
      </c>
      <c r="M224" s="28">
        <f>L224*'Forecast inputs Tab10.1.5.1'!Z19</f>
        <v>0</v>
      </c>
      <c r="N224" s="19">
        <f t="shared" si="59"/>
        <v>336.00776415382239</v>
      </c>
      <c r="O224" s="19">
        <f>N224*'Forecast inputs Tab10.1.5.1'!R19</f>
        <v>1165.7722175764036</v>
      </c>
      <c r="P224" s="19">
        <f>N224*'Forecast inputs Tab10.1.5.1'!S19</f>
        <v>335.83537698911937</v>
      </c>
      <c r="Q224" s="19">
        <f>P224*'Forecast inputs Tab10.1.5.1'!R19</f>
        <v>1165.1741237562098</v>
      </c>
    </row>
    <row r="225" spans="1:17" x14ac:dyDescent="0.35">
      <c r="A225" s="10">
        <f>D225+F225+E225+'Forecast inputs Tab10.1.5.1'!AA20</f>
        <v>0.24</v>
      </c>
      <c r="C225" s="23" t="s">
        <v>1435</v>
      </c>
      <c r="D225" s="17">
        <f>$G$204*'Forecast inputs Tab10.1.5.1'!T20</f>
        <v>0</v>
      </c>
      <c r="E225" s="17">
        <f>$G$205*'Forecast inputs Tab10.1.5.1'!U20</f>
        <v>0</v>
      </c>
      <c r="F225" s="17">
        <f>$F$206*'Forecast inputs Tab10.1.5.1'!Y20</f>
        <v>0</v>
      </c>
      <c r="G225" s="28">
        <f>N225*(D225/A225)*(1-EXP(-A225))</f>
        <v>0</v>
      </c>
      <c r="H225" s="28">
        <f>G225*'Forecast inputs Tab10.1.5.1'!V20</f>
        <v>0</v>
      </c>
      <c r="I225" s="28">
        <f t="shared" si="57"/>
        <v>0</v>
      </c>
      <c r="J225" s="28">
        <f>I225*'Forecast inputs Tab10.1.5.1'!W20</f>
        <v>0</v>
      </c>
      <c r="K225" s="28">
        <f t="shared" si="58"/>
        <v>0</v>
      </c>
      <c r="L225" s="30">
        <f t="shared" si="55"/>
        <v>0</v>
      </c>
      <c r="M225" s="28">
        <f>L225*'Forecast inputs Tab10.1.5.1'!Z20</f>
        <v>0</v>
      </c>
      <c r="N225" s="19">
        <f>N199*EXP(-A199)+N200*EXP(-A200)</f>
        <v>344.38788323395244</v>
      </c>
      <c r="O225" s="19">
        <f>N225*'Forecast inputs Tab10.1.5.1'!R20</f>
        <v>1419.2929870593227</v>
      </c>
      <c r="P225" s="19">
        <f>N225*'Forecast inputs Tab10.1.5.1'!S20</f>
        <v>344.27931405277673</v>
      </c>
      <c r="Q225" s="19">
        <f>P225*'Forecast inputs Tab10.1.5.1'!R20</f>
        <v>1418.8455512320038</v>
      </c>
    </row>
    <row r="226" spans="1:17" x14ac:dyDescent="0.35">
      <c r="A226" t="s">
        <v>1445</v>
      </c>
      <c r="C226" s="31" t="s">
        <v>1444</v>
      </c>
      <c r="D226" s="133">
        <f>AVERAGE(D213:D223)</f>
        <v>0</v>
      </c>
      <c r="E226" s="133">
        <f>AVERAGE(E213:E223)</f>
        <v>0</v>
      </c>
      <c r="F226" s="133">
        <f>AVERAGE(F213:F224)</f>
        <v>0</v>
      </c>
      <c r="G226" s="32">
        <f>SUM(G209:G225)</f>
        <v>0</v>
      </c>
      <c r="H226" s="32">
        <f t="shared" ref="H226" si="60">SUM(H209:H225)</f>
        <v>0</v>
      </c>
      <c r="I226" s="32">
        <f>SUM(I209:I225)</f>
        <v>0</v>
      </c>
      <c r="J226" s="32">
        <f t="shared" ref="J226:Q226" si="61">SUM(J209:J225)</f>
        <v>0</v>
      </c>
      <c r="K226" s="32">
        <f t="shared" si="61"/>
        <v>0</v>
      </c>
      <c r="L226" s="32">
        <f t="shared" si="61"/>
        <v>0</v>
      </c>
      <c r="M226" s="32">
        <f t="shared" si="61"/>
        <v>0</v>
      </c>
      <c r="N226" s="32">
        <f t="shared" si="61"/>
        <v>42783.509249027709</v>
      </c>
      <c r="O226" s="32">
        <f t="shared" si="61"/>
        <v>21862.971698195091</v>
      </c>
      <c r="P226" s="32">
        <f t="shared" si="61"/>
        <v>9669.6690927732252</v>
      </c>
      <c r="Q226" s="32">
        <f t="shared" si="61"/>
        <v>16516.266786892258</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v>
      </c>
      <c r="H29" s="24" t="s">
        <v>1598</v>
      </c>
      <c r="I29" s="25">
        <f>G29*I3</f>
        <v>7.6531423344441074E-2</v>
      </c>
      <c r="J29" s="15" t="s">
        <v>1516</v>
      </c>
      <c r="K29" s="25">
        <f>I29+I31+I30</f>
        <v>0.10977576977303825</v>
      </c>
      <c r="M29" s="54" t="s">
        <v>1663</v>
      </c>
      <c r="N29" s="55">
        <f>N3</f>
        <v>6.353358664540798E-2</v>
      </c>
    </row>
    <row r="30" spans="1:18" ht="12" customHeight="1" x14ac:dyDescent="0.35">
      <c r="D30" s="24" t="s">
        <v>1600</v>
      </c>
      <c r="E30" s="24"/>
      <c r="F30" s="24"/>
      <c r="G30" s="18">
        <f>G29</f>
        <v>1</v>
      </c>
      <c r="H30" s="24" t="s">
        <v>1598</v>
      </c>
      <c r="I30" s="25">
        <f>G30*I4</f>
        <v>3.764762225127886E-3</v>
      </c>
      <c r="J30" s="24"/>
      <c r="K30" s="24"/>
      <c r="N30" s="56">
        <f>AVERAGE('Forecast inputs Tab10.1.5.1'!$Y$8:$Y$19)</f>
        <v>2.0644703319319928E-2</v>
      </c>
      <c r="O30" s="25">
        <f>N30*F31</f>
        <v>2.94795842034693E-2</v>
      </c>
    </row>
    <row r="31" spans="1:18" ht="12" customHeight="1" x14ac:dyDescent="0.35">
      <c r="D31" s="24" t="s">
        <v>1438</v>
      </c>
      <c r="E31" s="24"/>
      <c r="F31" s="141">
        <f>IF(I31/N29=F5,1,I31/N4)</f>
        <v>1.4279490360068012</v>
      </c>
      <c r="G31" s="18">
        <f>G30</f>
        <v>1</v>
      </c>
      <c r="H31" s="24" t="s">
        <v>1598</v>
      </c>
      <c r="I31" s="25">
        <f>I5*G31</f>
        <v>2.94795842034693E-2</v>
      </c>
      <c r="J31" s="24"/>
      <c r="K31" s="24"/>
      <c r="N31" s="79">
        <v>0.46400000000000002</v>
      </c>
      <c r="R31">
        <f>I5*G31</f>
        <v>2.94795842034693E-2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0.2402613873303942</v>
      </c>
      <c r="C35" s="18">
        <v>1</v>
      </c>
      <c r="D35" s="17">
        <f>$G$29*'Forecast inputs Tab10.1.5.1'!T5</f>
        <v>9.7705668054870531E-6</v>
      </c>
      <c r="E35" s="17">
        <f>$G$30*'Forecast inputs Tab10.1.5.1'!U5</f>
        <v>1.6753468834404571E-5</v>
      </c>
      <c r="F35" s="17">
        <f>$F$31*'Forecast inputs Tab10.1.5.1'!Y5</f>
        <v>2.3486329475432753E-4</v>
      </c>
      <c r="G35" s="28">
        <f t="shared" ref="G35:G50" si="7">N35*(D35/A35)*(1-EXP(-A35))</f>
        <v>6.2744055643731936E-2</v>
      </c>
      <c r="H35" s="28">
        <f>G35*'Forecast inputs Tab10.1.5.1'!V5</f>
        <v>7.4505454593431766E-3</v>
      </c>
      <c r="I35" s="28">
        <f t="shared" ref="I35:I50" si="8">N35*(E35/A35)*(1-EXP(-A35))</f>
        <v>0.1075864483298018</v>
      </c>
      <c r="J35" s="28">
        <f>I35*'Forecast inputs Tab10.1.5.1'!W5</f>
        <v>1.2775620499897314E-2</v>
      </c>
      <c r="K35" s="28">
        <f t="shared" ref="K35:K50" si="9">H35+J35</f>
        <v>2.022616595924049E-2</v>
      </c>
      <c r="L35" s="28">
        <f t="shared" si="6"/>
        <v>1.5082313982500992</v>
      </c>
      <c r="M35" s="28">
        <f>L35*'Forecast inputs Tab10.1.5.1'!Z5</f>
        <v>0.12073739236213643</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0.24233229402701773</v>
      </c>
      <c r="C36" s="18">
        <v>2</v>
      </c>
      <c r="D36" s="17">
        <f>$G$29*'Forecast inputs Tab10.1.5.1'!T6</f>
        <v>3.2631706846048859E-4</v>
      </c>
      <c r="E36" s="17">
        <f>$G$30*'Forecast inputs Tab10.1.5.1'!U6</f>
        <v>5.5463193616160904E-4</v>
      </c>
      <c r="F36" s="17">
        <f>$F$31*'Forecast inputs Tab10.1.5.1'!Y6</f>
        <v>1.4513450223956437E-3</v>
      </c>
      <c r="G36" s="28">
        <f t="shared" si="7"/>
        <v>1.6463301626494542</v>
      </c>
      <c r="H36" s="28">
        <f>G36*'Forecast inputs Tab10.1.5.1'!V6</f>
        <v>0.39195677835541187</v>
      </c>
      <c r="I36" s="28">
        <f t="shared" si="8"/>
        <v>2.7982210369179175</v>
      </c>
      <c r="J36" s="28">
        <f>I36*'Forecast inputs Tab10.1.5.1'!W6</f>
        <v>0.66667972584671098</v>
      </c>
      <c r="K36" s="28">
        <f t="shared" si="9"/>
        <v>1.0586365042021229</v>
      </c>
      <c r="L36" s="28">
        <f t="shared" si="6"/>
        <v>7.3223049534425764</v>
      </c>
      <c r="M36" s="28">
        <f>L36*'Forecast inputs Tab10.1.5.1'!Z6</f>
        <v>1.4111619329324068</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0.25186586762292229</v>
      </c>
      <c r="C37" s="18">
        <v>3</v>
      </c>
      <c r="D37" s="17">
        <f>$G$29*'Forecast inputs Tab10.1.5.1'!T7</f>
        <v>2.7438599163770367E-3</v>
      </c>
      <c r="E37" s="17">
        <f>$G$30*'Forecast inputs Tab10.1.5.1'!U7</f>
        <v>4.3264606965955996E-3</v>
      </c>
      <c r="F37" s="17">
        <f>$F$31*'Forecast inputs Tab10.1.5.1'!Y7</f>
        <v>4.7955470099496399E-3</v>
      </c>
      <c r="G37" s="28">
        <f t="shared" si="7"/>
        <v>10.815070504445368</v>
      </c>
      <c r="H37" s="28">
        <f>G37*'Forecast inputs Tab10.1.5.1'!V7</f>
        <v>4.1669445216618861</v>
      </c>
      <c r="I37" s="28">
        <f t="shared" si="8"/>
        <v>17.052976060882703</v>
      </c>
      <c r="J37" s="28">
        <f>I37*'Forecast inputs Tab10.1.5.1'!W7</f>
        <v>6.5962977249622394</v>
      </c>
      <c r="K37" s="28">
        <f t="shared" si="9"/>
        <v>10.763242246624126</v>
      </c>
      <c r="L37" s="28">
        <f t="shared" si="6"/>
        <v>18.901904835021032</v>
      </c>
      <c r="M37" s="28">
        <f>L37*'Forecast inputs Tab10.1.5.1'!Z7</f>
        <v>6.5082093632702662</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0.27575483370633003</v>
      </c>
      <c r="C38" s="18">
        <v>4</v>
      </c>
      <c r="D38" s="17">
        <f>$G$29*'Forecast inputs Tab10.1.5.1'!T8</f>
        <v>1.2013015126685896E-2</v>
      </c>
      <c r="E38" s="17">
        <f>$G$30*'Forecast inputs Tab10.1.5.1'!U8</f>
        <v>1.2889113277233858E-2</v>
      </c>
      <c r="F38" s="17">
        <f>$F$31*'Forecast inputs Tab10.1.5.1'!Y8</f>
        <v>1.0852705302410283E-2</v>
      </c>
      <c r="G38" s="28">
        <f t="shared" si="7"/>
        <v>17.701470022262107</v>
      </c>
      <c r="H38" s="28">
        <f>G38*'Forecast inputs Tab10.1.5.1'!V8</f>
        <v>10.13266590208273</v>
      </c>
      <c r="I38" s="28">
        <f t="shared" si="8"/>
        <v>18.99242195938519</v>
      </c>
      <c r="J38" s="28">
        <f>I38*'Forecast inputs Tab10.1.5.1'!W8</f>
        <v>10.677370754455133</v>
      </c>
      <c r="K38" s="28">
        <f t="shared" si="9"/>
        <v>20.810036656537861</v>
      </c>
      <c r="L38" s="28">
        <f t="shared" si="6"/>
        <v>15.991725270062064</v>
      </c>
      <c r="M38" s="28">
        <f>L38*'Forecast inputs Tab10.1.5.1'!Z8</f>
        <v>8.5450824477060436</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0.31115427780649507</v>
      </c>
      <c r="C39" s="18">
        <v>5</v>
      </c>
      <c r="D39" s="17">
        <f>$G$29*'Forecast inputs Tab10.1.5.1'!T9</f>
        <v>3.6605138822605472E-2</v>
      </c>
      <c r="E39" s="17">
        <f>$G$30*'Forecast inputs Tab10.1.5.1'!U9</f>
        <v>1.6142826751876185E-2</v>
      </c>
      <c r="F39" s="17">
        <f>$F$31*'Forecast inputs Tab10.1.5.1'!Y9</f>
        <v>1.8406312232013427E-2</v>
      </c>
      <c r="G39" s="28">
        <f t="shared" si="7"/>
        <v>162.00135432243482</v>
      </c>
      <c r="H39" s="28">
        <f>G39*'Forecast inputs Tab10.1.5.1'!V9</f>
        <v>128.1298069155097</v>
      </c>
      <c r="I39" s="28">
        <f t="shared" si="8"/>
        <v>71.442422580880461</v>
      </c>
      <c r="J39" s="28">
        <f>I39*'Forecast inputs Tab10.1.5.1'!W9</f>
        <v>53.822264917232836</v>
      </c>
      <c r="K39" s="28">
        <f t="shared" si="9"/>
        <v>181.95207183274255</v>
      </c>
      <c r="L39" s="28">
        <f t="shared" si="6"/>
        <v>81.459806070352499</v>
      </c>
      <c r="M39" s="28">
        <f>L39*'Forecast inputs Tab10.1.5.1'!Z9</f>
        <v>61.480403814895354</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0.34374570694657769</v>
      </c>
      <c r="C40" s="18">
        <v>6</v>
      </c>
      <c r="D40" s="17">
        <f>$G$29*'Forecast inputs Tab10.1.5.1'!T10</f>
        <v>6.8403054748956416E-2</v>
      </c>
      <c r="E40" s="17">
        <f>$G$30*'Forecast inputs Tab10.1.5.1'!U10</f>
        <v>1.0049016080091393E-2</v>
      </c>
      <c r="F40" s="17">
        <f>$F$31*'Forecast inputs Tab10.1.5.1'!Y10</f>
        <v>2.5293636117529897E-2</v>
      </c>
      <c r="G40" s="28">
        <f t="shared" si="7"/>
        <v>56.139827456621234</v>
      </c>
      <c r="H40" s="28">
        <f>G40*'Forecast inputs Tab10.1.5.1'!V10</f>
        <v>56.337004926210284</v>
      </c>
      <c r="I40" s="28">
        <f t="shared" si="8"/>
        <v>8.2474391080282849</v>
      </c>
      <c r="J40" s="28">
        <f>I40*'Forecast inputs Tab10.1.5.1'!W10</f>
        <v>7.9874867038984014</v>
      </c>
      <c r="K40" s="28">
        <f t="shared" si="9"/>
        <v>64.324491630108682</v>
      </c>
      <c r="L40" s="28">
        <f t="shared" si="6"/>
        <v>20.759019792319368</v>
      </c>
      <c r="M40" s="28">
        <f>L40*'Forecast inputs Tab10.1.5.1'!Z10</f>
        <v>20.699046984139358</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0.36100394372717215</v>
      </c>
      <c r="C41" s="18">
        <v>7</v>
      </c>
      <c r="D41" s="17">
        <f>$G$29*'Forecast inputs Tab10.1.5.1'!T11</f>
        <v>8.6847616271768346E-2</v>
      </c>
      <c r="E41" s="17">
        <f>$G$30*'Forecast inputs Tab10.1.5.1'!U11</f>
        <v>4.0748104878590916E-3</v>
      </c>
      <c r="F41" s="17">
        <f>$F$31*'Forecast inputs Tab10.1.5.1'!Y11</f>
        <v>3.0081516967544682E-2</v>
      </c>
      <c r="G41" s="28">
        <f t="shared" si="7"/>
        <v>266.75334278140906</v>
      </c>
      <c r="H41" s="28">
        <f>G41*'Forecast inputs Tab10.1.5.1'!V11</f>
        <v>330.72384308048652</v>
      </c>
      <c r="I41" s="28">
        <f t="shared" si="8"/>
        <v>12.515822143416726</v>
      </c>
      <c r="J41" s="28">
        <f>I41*'Forecast inputs Tab10.1.5.1'!W11</f>
        <v>15.293754770332944</v>
      </c>
      <c r="K41" s="28">
        <f t="shared" si="9"/>
        <v>346.01759785081947</v>
      </c>
      <c r="L41" s="28">
        <f t="shared" si="6"/>
        <v>92.395687429324454</v>
      </c>
      <c r="M41" s="28">
        <f>L41*'Forecast inputs Tab10.1.5.1'!Z11</f>
        <v>116.04251571311146</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0.36649459405880269</v>
      </c>
      <c r="C42" s="18">
        <v>8</v>
      </c>
      <c r="D42" s="17">
        <f>$G$29*'Forecast inputs Tab10.1.5.1'!T12</f>
        <v>9.2560227178626914E-2</v>
      </c>
      <c r="E42" s="17">
        <f>$G$30*'Forecast inputs Tab10.1.5.1'!U12</f>
        <v>1.3581449816797795E-3</v>
      </c>
      <c r="F42" s="17">
        <f>$F$31*'Forecast inputs Tab10.1.5.1'!Y12</f>
        <v>3.2576221898495974E-2</v>
      </c>
      <c r="G42" s="28">
        <f t="shared" si="7"/>
        <v>139.71177812233964</v>
      </c>
      <c r="H42" s="28">
        <f>G42*'Forecast inputs Tab10.1.5.1'!V12</f>
        <v>211.19983281726374</v>
      </c>
      <c r="I42" s="28">
        <f t="shared" si="8"/>
        <v>2.0500041553725712</v>
      </c>
      <c r="J42" s="28">
        <f>I42*'Forecast inputs Tab10.1.5.1'!W12</f>
        <v>3.088063695557528</v>
      </c>
      <c r="K42" s="28">
        <f t="shared" si="9"/>
        <v>214.28789651282128</v>
      </c>
      <c r="L42" s="28">
        <f t="shared" si="6"/>
        <v>49.171031928902906</v>
      </c>
      <c r="M42" s="28">
        <f>L42*'Forecast inputs Tab10.1.5.1'!Z12</f>
        <v>75.289208958578257</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0.36710991728218811</v>
      </c>
      <c r="C43" s="18">
        <v>9</v>
      </c>
      <c r="D43" s="17">
        <f>$G$29*'Forecast inputs Tab10.1.5.1'!T13</f>
        <v>9.3119887482881872E-2</v>
      </c>
      <c r="E43" s="17">
        <f>$G$30*'Forecast inputs Tab10.1.5.1'!U13</f>
        <v>4.3284394301550485E-4</v>
      </c>
      <c r="F43" s="17">
        <f>$F$31*'Forecast inputs Tab10.1.5.1'!Y13</f>
        <v>3.3557185856290743E-2</v>
      </c>
      <c r="G43" s="28">
        <f t="shared" si="7"/>
        <v>26.502029205299547</v>
      </c>
      <c r="H43" s="28">
        <f>G43*'Forecast inputs Tab10.1.5.1'!V13</f>
        <v>47.858267948915369</v>
      </c>
      <c r="I43" s="28">
        <f t="shared" si="8"/>
        <v>0.12318789389906283</v>
      </c>
      <c r="J43" s="28">
        <f>I43*'Forecast inputs Tab10.1.5.1'!W13</f>
        <v>0.2225793094234331</v>
      </c>
      <c r="K43" s="28">
        <f t="shared" si="9"/>
        <v>48.0808472583388</v>
      </c>
      <c r="L43" s="28">
        <f t="shared" si="6"/>
        <v>9.5504144565742468</v>
      </c>
      <c r="M43" s="28">
        <f>L43*'Forecast inputs Tab10.1.5.1'!Z13</f>
        <v>17.408972992166369</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0.36609222354954785</v>
      </c>
      <c r="C44" s="18">
        <v>10</v>
      </c>
      <c r="D44" s="17">
        <f>$G$29*'Forecast inputs Tab10.1.5.1'!T14</f>
        <v>9.2097008073801653E-2</v>
      </c>
      <c r="E44" s="17">
        <f>$G$30*'Forecast inputs Tab10.1.5.1'!U14</f>
        <v>1.4337572672504288E-4</v>
      </c>
      <c r="F44" s="17">
        <f>$F$31*'Forecast inputs Tab10.1.5.1'!Y14</f>
        <v>3.3851839749021118E-2</v>
      </c>
      <c r="G44" s="28">
        <f t="shared" si="7"/>
        <v>38.624921915875269</v>
      </c>
      <c r="H44" s="28">
        <f>G44*'Forecast inputs Tab10.1.5.1'!V14</f>
        <v>81.454146455458542</v>
      </c>
      <c r="I44" s="28">
        <f t="shared" si="8"/>
        <v>6.0130902894792115E-2</v>
      </c>
      <c r="J44" s="28">
        <f>I44*'Forecast inputs Tab10.1.5.1'!W14</f>
        <v>0.12708475540349884</v>
      </c>
      <c r="K44" s="28">
        <f t="shared" si="9"/>
        <v>81.581231210862043</v>
      </c>
      <c r="L44" s="28">
        <f t="shared" si="6"/>
        <v>14.197254551058624</v>
      </c>
      <c r="M44" s="28">
        <f>L44*'Forecast inputs Tab10.1.5.1'!Z14</f>
        <v>30.182511340277571</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0.36454200602378217</v>
      </c>
      <c r="C45" s="18">
        <v>11</v>
      </c>
      <c r="D45" s="17">
        <f>$G$29*'Forecast inputs Tab10.1.5.1'!T15</f>
        <v>9.0587200685375943E-2</v>
      </c>
      <c r="E45" s="17">
        <f>$G$30*'Forecast inputs Tab10.1.5.1'!U15</f>
        <v>5.1416026234854076E-5</v>
      </c>
      <c r="F45" s="17">
        <f>$F$31*'Forecast inputs Tab10.1.5.1'!Y15</f>
        <v>3.3903389312171378E-2</v>
      </c>
      <c r="G45" s="28">
        <f t="shared" si="7"/>
        <v>5.6808812547946443</v>
      </c>
      <c r="H45" s="28">
        <f>G45*'Forecast inputs Tab10.1.5.1'!V15</f>
        <v>13.707655231752147</v>
      </c>
      <c r="I45" s="28">
        <f t="shared" si="8"/>
        <v>3.2243886269107971E-3</v>
      </c>
      <c r="J45" s="28">
        <f>I45*'Forecast inputs Tab10.1.5.1'!W15</f>
        <v>7.8041051621161534E-3</v>
      </c>
      <c r="K45" s="28">
        <f t="shared" si="9"/>
        <v>13.715459336914263</v>
      </c>
      <c r="L45" s="28">
        <f t="shared" si="6"/>
        <v>2.1261406397406457</v>
      </c>
      <c r="M45" s="28">
        <f>L45*'Forecast inputs Tab10.1.5.1'!Z15</f>
        <v>5.1733041432105429</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0.36283657557358007</v>
      </c>
      <c r="C46" s="18">
        <v>12</v>
      </c>
      <c r="D46" s="17">
        <f>$G$29*'Forecast inputs Tab10.1.5.1'!T16</f>
        <v>8.8936583412108083E-2</v>
      </c>
      <c r="E46" s="17">
        <f>$G$30*'Forecast inputs Tab10.1.5.1'!U16</f>
        <v>2.028398966663987E-5</v>
      </c>
      <c r="F46" s="17">
        <f>$F$31*'Forecast inputs Tab10.1.5.1'!Y16</f>
        <v>3.3879708171805377E-2</v>
      </c>
      <c r="G46" s="28">
        <f t="shared" si="7"/>
        <v>17.882196152987071</v>
      </c>
      <c r="H46" s="28">
        <f>G46*'Forecast inputs Tab10.1.5.1'!V16</f>
        <v>48.52247116552244</v>
      </c>
      <c r="I46" s="28">
        <f t="shared" si="8"/>
        <v>4.0784373321747702E-3</v>
      </c>
      <c r="J46" s="28">
        <f>I46*'Forecast inputs Tab10.1.5.1'!W16</f>
        <v>1.110648816821019E-2</v>
      </c>
      <c r="K46" s="28">
        <f t="shared" si="9"/>
        <v>48.533577653690649</v>
      </c>
      <c r="L46" s="28">
        <f t="shared" si="6"/>
        <v>6.812085239736132</v>
      </c>
      <c r="M46" s="28">
        <f>L46*'Forecast inputs Tab10.1.5.1'!Z16</f>
        <v>18.655440395836575</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0.36112901930898567</v>
      </c>
      <c r="C47" s="18">
        <v>13</v>
      </c>
      <c r="D47" s="17">
        <f>$G$29*'Forecast inputs Tab10.1.5.1'!T17</f>
        <v>8.7285719454603006E-2</v>
      </c>
      <c r="E47" s="17">
        <f>$G$30*'Forecast inputs Tab10.1.5.1'!U17</f>
        <v>8.8252345442379449E-6</v>
      </c>
      <c r="F47" s="17">
        <f>$F$31*'Forecast inputs Tab10.1.5.1'!Y17</f>
        <v>3.3834474619838427E-2</v>
      </c>
      <c r="G47" s="28">
        <f t="shared" si="7"/>
        <v>12.587307499382383</v>
      </c>
      <c r="H47" s="28">
        <f>G47*'Forecast inputs Tab10.1.5.1'!V17</f>
        <v>37.851588300029015</v>
      </c>
      <c r="I47" s="28">
        <f t="shared" si="8"/>
        <v>1.2726702793607624E-3</v>
      </c>
      <c r="J47" s="28">
        <f>I47*'Forecast inputs Tab10.1.5.1'!W17</f>
        <v>3.8419734809827292E-3</v>
      </c>
      <c r="K47" s="28">
        <f t="shared" si="9"/>
        <v>37.855430273509995</v>
      </c>
      <c r="L47" s="28">
        <f t="shared" si="6"/>
        <v>4.8792051985257041</v>
      </c>
      <c r="M47" s="28">
        <f>L47*'Forecast inputs Tab10.1.5.1'!Z17</f>
        <v>14.822635056705208</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0.3594902291251072</v>
      </c>
      <c r="C48" s="18">
        <v>14</v>
      </c>
      <c r="D48" s="17">
        <f>$G$29*'Forecast inputs Tab10.1.5.1'!T18</f>
        <v>8.5701959861031435E-2</v>
      </c>
      <c r="E48" s="17">
        <f>$G$30*'Forecast inputs Tab10.1.5.1'!U18</f>
        <v>4.2576900831653794E-6</v>
      </c>
      <c r="F48" s="17">
        <f>$F$31*'Forecast inputs Tab10.1.5.1'!Y18</f>
        <v>3.3784011573992571E-2</v>
      </c>
      <c r="G48" s="28">
        <f t="shared" si="7"/>
        <v>14.386521539613474</v>
      </c>
      <c r="H48" s="28">
        <f>G48*'Forecast inputs Tab10.1.5.1'!V18</f>
        <v>47.354106267993266</v>
      </c>
      <c r="I48" s="28">
        <f t="shared" si="8"/>
        <v>7.1472519636402415E-4</v>
      </c>
      <c r="J48" s="28">
        <f>I48*'Forecast inputs Tab10.1.5.1'!W18</f>
        <v>2.3619370048257645E-3</v>
      </c>
      <c r="K48" s="28">
        <f t="shared" si="9"/>
        <v>47.356468204998095</v>
      </c>
      <c r="L48" s="28">
        <f t="shared" si="6"/>
        <v>5.671216982574447</v>
      </c>
      <c r="M48" s="28">
        <f>L48*'Forecast inputs Tab10.1.5.1'!Z18</f>
        <v>18.875795043951658</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0.35795591016789052</v>
      </c>
      <c r="C49" s="18">
        <v>15</v>
      </c>
      <c r="D49" s="17">
        <f>$G$29*'Forecast inputs Tab10.1.5.1'!T19</f>
        <v>8.4219669014847953E-2</v>
      </c>
      <c r="E49" s="17">
        <f>$G$30*'Forecast inputs Tab10.1.5.1'!U19</f>
        <v>2.2325125248719407E-6</v>
      </c>
      <c r="F49" s="17">
        <f>$F$31*'Forecast inputs Tab10.1.5.1'!Y19</f>
        <v>3.3734008640517725E-2</v>
      </c>
      <c r="G49" s="28">
        <f t="shared" si="7"/>
        <v>7.5399887240198291</v>
      </c>
      <c r="H49" s="28">
        <f>G49*'Forecast inputs Tab10.1.5.1'!V19</f>
        <v>26.879719493051816</v>
      </c>
      <c r="I49" s="28">
        <f t="shared" si="8"/>
        <v>1.9987159128825107E-4</v>
      </c>
      <c r="J49" s="28">
        <f>I49*'Forecast inputs Tab10.1.5.1'!W19</f>
        <v>7.1552830451646152E-4</v>
      </c>
      <c r="K49" s="28">
        <f t="shared" si="9"/>
        <v>26.880435021356334</v>
      </c>
      <c r="L49" s="28">
        <f t="shared" si="6"/>
        <v>3.0201263878233533</v>
      </c>
      <c r="M49" s="28">
        <f>L49*'Forecast inputs Tab10.1.5.1'!Z19</f>
        <v>10.896193189572363</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0.35654122749382477</v>
      </c>
      <c r="C50" s="23" t="s">
        <v>1435</v>
      </c>
      <c r="D50" s="17">
        <f>$G$29*'Forecast inputs Tab10.1.5.1'!T20</f>
        <v>8.285382010179497E-2</v>
      </c>
      <c r="E50" s="17">
        <f>$G$30*'Forecast inputs Tab10.1.5.1'!U20</f>
        <v>1.2785819175991289E-6</v>
      </c>
      <c r="F50" s="17">
        <f>$F$31*'Forecast inputs Tab10.1.5.1'!Y20</f>
        <v>3.3686128810112237E-2</v>
      </c>
      <c r="G50" s="28">
        <f t="shared" si="7"/>
        <v>14.930032589652741</v>
      </c>
      <c r="H50" s="28">
        <f>G50*'Forecast inputs Tab10.1.5.1'!V20</f>
        <v>61.786744708302052</v>
      </c>
      <c r="I50" s="28">
        <f t="shared" si="8"/>
        <v>2.303969771682517E-4</v>
      </c>
      <c r="J50" s="28">
        <f>I50*'Forecast inputs Tab10.1.5.1'!W20</f>
        <v>1.1219772155449412E-3</v>
      </c>
      <c r="K50" s="28">
        <f t="shared" si="9"/>
        <v>61.787866685517599</v>
      </c>
      <c r="L50" s="30">
        <f t="shared" si="6"/>
        <v>6.0701486103634723</v>
      </c>
      <c r="M50" s="28">
        <f>L50*'Forecast inputs Tab10.1.5.1'!Z20</f>
        <v>23.522432880019494</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7.5832491919858636E-2</v>
      </c>
      <c r="E51" s="133">
        <f>AVERAGE(E38:E48)</f>
        <v>4.1068103808190688E-3</v>
      </c>
      <c r="F51" s="133">
        <f>AVERAGE(F38:F49)</f>
        <v>2.94795842034693E-2</v>
      </c>
      <c r="G51" s="32">
        <f>SUM(G34:G50)</f>
        <v>792.96579630943029</v>
      </c>
      <c r="H51" s="32">
        <f t="shared" ref="H51" si="11">SUM(H34:H50)</f>
        <v>1106.5042050580541</v>
      </c>
      <c r="I51" s="32">
        <f>SUM(I34:I50)</f>
        <v>133.39993278001074</v>
      </c>
      <c r="J51" s="32">
        <f t="shared" ref="J51:Q51" si="12">SUM(J34:J50)</f>
        <v>98.521309986948822</v>
      </c>
      <c r="K51" s="32">
        <f t="shared" si="12"/>
        <v>1205.025515045003</v>
      </c>
      <c r="L51" s="32">
        <f t="shared" si="12"/>
        <v>339.83630374407159</v>
      </c>
      <c r="M51" s="32">
        <f t="shared" si="12"/>
        <v>429.63365164873511</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v>
      </c>
      <c r="H54" s="24" t="s">
        <v>1598</v>
      </c>
      <c r="I54" s="25">
        <f>AVERAGE(D63:D74)</f>
        <v>7.6531423344441074E-2</v>
      </c>
      <c r="J54" s="15" t="s">
        <v>1516</v>
      </c>
      <c r="K54" s="25">
        <f>I54+I56+I55</f>
        <v>0.10977576977303825</v>
      </c>
    </row>
    <row r="55" spans="1:17" ht="12" customHeight="1" x14ac:dyDescent="0.35">
      <c r="D55" s="24" t="s">
        <v>1600</v>
      </c>
      <c r="E55" s="24"/>
      <c r="F55" s="24"/>
      <c r="G55" s="18">
        <f>$G$30</f>
        <v>1</v>
      </c>
      <c r="H55" s="24" t="s">
        <v>1598</v>
      </c>
      <c r="I55" s="25">
        <f>AVERAGE(E63:E74)</f>
        <v>3.764762225127886E-3</v>
      </c>
      <c r="K55" s="25"/>
    </row>
    <row r="56" spans="1:17" ht="12" customHeight="1" x14ac:dyDescent="0.35">
      <c r="D56" s="24" t="s">
        <v>1438</v>
      </c>
      <c r="E56" s="24"/>
      <c r="F56" s="134">
        <f>$F$31</f>
        <v>1.4279490360068012</v>
      </c>
      <c r="G56" s="18">
        <f>$G$31</f>
        <v>1</v>
      </c>
      <c r="H56" s="24" t="s">
        <v>1598</v>
      </c>
      <c r="I56" s="25">
        <f>AVERAGE(F63:F74)</f>
        <v>2.94795842034693E-2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0.2402613873303942</v>
      </c>
      <c r="C60" s="18">
        <v>1</v>
      </c>
      <c r="D60" s="17">
        <f>$G$54*'Forecast inputs Tab10.1.5.1'!T5</f>
        <v>9.7705668054870531E-6</v>
      </c>
      <c r="E60" s="17">
        <f>$G$55*'Forecast inputs Tab10.1.5.1'!U5</f>
        <v>1.6753468834404571E-5</v>
      </c>
      <c r="F60" s="17">
        <f>$F$56*'Forecast inputs Tab10.1.5.1'!Y5</f>
        <v>2.3486329475432753E-4</v>
      </c>
      <c r="G60" s="28">
        <f t="shared" ref="G60:G75" si="14">N60*(D60/A60)*(1-EXP(-A60))</f>
        <v>6.2744055643731936E-2</v>
      </c>
      <c r="H60" s="28">
        <f>G60*'Forecast inputs Tab10.1.5.1'!V5</f>
        <v>7.4505454593431766E-3</v>
      </c>
      <c r="I60" s="28">
        <f t="shared" ref="I60:I75" si="15">N60*(E60/A60)*(1-EXP(-A60))</f>
        <v>0.1075864483298018</v>
      </c>
      <c r="J60" s="28">
        <f>I60*'Forecast inputs Tab10.1.5.1'!W5</f>
        <v>1.2775620499897314E-2</v>
      </c>
      <c r="K60" s="28">
        <f t="shared" ref="K60:K75" si="16">H60+J60</f>
        <v>2.022616595924049E-2</v>
      </c>
      <c r="L60" s="28">
        <f t="shared" si="13"/>
        <v>1.5082313982500992</v>
      </c>
      <c r="M60" s="28">
        <f>L60*'Forecast inputs Tab10.1.5.1'!Z5</f>
        <v>0.12073739236213643</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0.24233229402701773</v>
      </c>
      <c r="C61" s="18">
        <v>2</v>
      </c>
      <c r="D61" s="17">
        <f>$G$54*'Forecast inputs Tab10.1.5.1'!T6</f>
        <v>3.2631706846048859E-4</v>
      </c>
      <c r="E61" s="17">
        <f>$G$55*'Forecast inputs Tab10.1.5.1'!U6</f>
        <v>5.5463193616160904E-4</v>
      </c>
      <c r="F61" s="17">
        <f>$F$56*'Forecast inputs Tab10.1.5.1'!Y6</f>
        <v>1.4513450223956437E-3</v>
      </c>
      <c r="G61" s="28">
        <f t="shared" si="14"/>
        <v>1.6463296518901338</v>
      </c>
      <c r="H61" s="28">
        <f>G61*'Forecast inputs Tab10.1.5.1'!V6</f>
        <v>0.39195665675430036</v>
      </c>
      <c r="I61" s="28">
        <f t="shared" si="15"/>
        <v>2.7982201687946771</v>
      </c>
      <c r="J61" s="28">
        <f>I61*'Forecast inputs Tab10.1.5.1'!W6</f>
        <v>0.66667951901524325</v>
      </c>
      <c r="K61" s="28">
        <f t="shared" si="16"/>
        <v>1.0586361757695437</v>
      </c>
      <c r="L61" s="28">
        <f t="shared" si="13"/>
        <v>7.322302681762455</v>
      </c>
      <c r="M61" s="28">
        <f>L61*'Forecast inputs Tab10.1.5.1'!Z6</f>
        <v>1.4111614951319422</v>
      </c>
      <c r="N61" s="19">
        <f t="shared" ref="N61:N74" si="17">N35*EXP(-A35)</f>
        <v>5681.1552162356493</v>
      </c>
      <c r="O61" s="19">
        <f>N61*'Forecast inputs Tab10.1.5.1'!R6</f>
        <v>549.50178467309047</v>
      </c>
      <c r="P61" s="19">
        <f>N61*'Forecast inputs Tab10.1.5.1'!S6</f>
        <v>0</v>
      </c>
      <c r="Q61" s="19">
        <f>P61*'Forecast inputs Tab10.1.5.1'!R6</f>
        <v>0</v>
      </c>
    </row>
    <row r="62" spans="1:17" ht="12" customHeight="1" x14ac:dyDescent="0.35">
      <c r="A62" s="10">
        <f>D62+F62+E62+'Forecast inputs Tab10.1.5.1'!AA7</f>
        <v>0.25186586762292229</v>
      </c>
      <c r="C62" s="18">
        <v>3</v>
      </c>
      <c r="D62" s="17">
        <f>$G$54*'Forecast inputs Tab10.1.5.1'!T7</f>
        <v>2.7438599163770367E-3</v>
      </c>
      <c r="E62" s="17">
        <f>$G$55*'Forecast inputs Tab10.1.5.1'!U7</f>
        <v>4.3264606965955996E-3</v>
      </c>
      <c r="F62" s="17">
        <f>$F$56*'Forecast inputs Tab10.1.5.1'!Y7</f>
        <v>4.7955470099496399E-3</v>
      </c>
      <c r="G62" s="28">
        <f t="shared" si="14"/>
        <v>10.814600544098951</v>
      </c>
      <c r="H62" s="28">
        <f>G62*'Forecast inputs Tab10.1.5.1'!V7</f>
        <v>4.1667634503789852</v>
      </c>
      <c r="I62" s="28">
        <f t="shared" si="15"/>
        <v>17.052235037277384</v>
      </c>
      <c r="J62" s="28">
        <f>I62*'Forecast inputs Tab10.1.5.1'!W7</f>
        <v>6.5960110880547305</v>
      </c>
      <c r="K62" s="28">
        <f t="shared" si="16"/>
        <v>10.762774538433716</v>
      </c>
      <c r="L62" s="28">
        <f t="shared" si="13"/>
        <v>18.901083467676223</v>
      </c>
      <c r="M62" s="28">
        <f>L62*'Forecast inputs Tab10.1.5.1'!Z7</f>
        <v>6.5079265541729381</v>
      </c>
      <c r="N62" s="19">
        <f t="shared" si="17"/>
        <v>4458.5455875705156</v>
      </c>
      <c r="O62" s="19">
        <f>N62*'Forecast inputs Tab10.1.5.1'!R7</f>
        <v>936.87418431619255</v>
      </c>
      <c r="P62" s="19">
        <f>N62*'Forecast inputs Tab10.1.5.1'!S7</f>
        <v>0</v>
      </c>
      <c r="Q62" s="19">
        <f>P62*'Forecast inputs Tab10.1.5.1'!R7</f>
        <v>0</v>
      </c>
    </row>
    <row r="63" spans="1:17" ht="12" customHeight="1" x14ac:dyDescent="0.35">
      <c r="A63" s="10">
        <f>D63+F63+E63+'Forecast inputs Tab10.1.5.1'!AA8</f>
        <v>0.27575483370633003</v>
      </c>
      <c r="C63" s="18">
        <v>4</v>
      </c>
      <c r="D63" s="17">
        <f>$G$54*'Forecast inputs Tab10.1.5.1'!T8</f>
        <v>1.2013015126685896E-2</v>
      </c>
      <c r="E63" s="17">
        <f>$G$55*'Forecast inputs Tab10.1.5.1'!U8</f>
        <v>1.2889113277233858E-2</v>
      </c>
      <c r="F63" s="17">
        <f>$F$56*'Forecast inputs Tab10.1.5.1'!Y8</f>
        <v>1.0852705302410283E-2</v>
      </c>
      <c r="G63" s="28">
        <f t="shared" si="14"/>
        <v>36.389482712083549</v>
      </c>
      <c r="H63" s="28">
        <f>G63*'Forecast inputs Tab10.1.5.1'!V8</f>
        <v>20.830048024680277</v>
      </c>
      <c r="I63" s="28">
        <f t="shared" si="15"/>
        <v>39.04333423622198</v>
      </c>
      <c r="J63" s="28">
        <f>I63*'Forecast inputs Tab10.1.5.1'!W8</f>
        <v>21.949815353815378</v>
      </c>
      <c r="K63" s="28">
        <f t="shared" si="16"/>
        <v>42.779863378495655</v>
      </c>
      <c r="L63" s="28">
        <f t="shared" si="13"/>
        <v>32.874705293936202</v>
      </c>
      <c r="M63" s="28">
        <f>L63*'Forecast inputs Tab10.1.5.1'!Z8</f>
        <v>17.566401525583046</v>
      </c>
      <c r="N63" s="19">
        <f t="shared" si="17"/>
        <v>3465.9965605017555</v>
      </c>
      <c r="O63" s="19">
        <f>N63*'Forecast inputs Tab10.1.5.1'!R8</f>
        <v>1281.9230898774977</v>
      </c>
      <c r="P63" s="19">
        <f>N63*'Forecast inputs Tab10.1.5.1'!S8</f>
        <v>327.94257357694147</v>
      </c>
      <c r="Q63" s="19">
        <f>P63*'Forecast inputs Tab10.1.5.1'!R8</f>
        <v>121.29185643544683</v>
      </c>
    </row>
    <row r="64" spans="1:17" ht="12" customHeight="1" x14ac:dyDescent="0.35">
      <c r="A64" s="10">
        <f>D64+F64+E64+'Forecast inputs Tab10.1.5.1'!AA9</f>
        <v>0.31115427780649507</v>
      </c>
      <c r="C64" s="18">
        <v>5</v>
      </c>
      <c r="D64" s="17">
        <f>$G$54*'Forecast inputs Tab10.1.5.1'!T9</f>
        <v>3.6605138822605472E-2</v>
      </c>
      <c r="E64" s="17">
        <f>$G$55*'Forecast inputs Tab10.1.5.1'!U9</f>
        <v>1.6142826751876185E-2</v>
      </c>
      <c r="F64" s="17">
        <f>$F$56*'Forecast inputs Tab10.1.5.1'!Y9</f>
        <v>1.8406312232013427E-2</v>
      </c>
      <c r="G64" s="28">
        <f t="shared" si="14"/>
        <v>40.255858457636755</v>
      </c>
      <c r="H64" s="28">
        <f>G64*'Forecast inputs Tab10.1.5.1'!V9</f>
        <v>31.83908796916015</v>
      </c>
      <c r="I64" s="28">
        <f t="shared" si="15"/>
        <v>17.752790174596186</v>
      </c>
      <c r="J64" s="28">
        <f>I64*'Forecast inputs Tab10.1.5.1'!W9</f>
        <v>13.374341760533682</v>
      </c>
      <c r="K64" s="28">
        <f t="shared" si="16"/>
        <v>45.213429729693829</v>
      </c>
      <c r="L64" s="28">
        <f t="shared" si="13"/>
        <v>20.242018573671416</v>
      </c>
      <c r="M64" s="28">
        <f>L64*'Forecast inputs Tab10.1.5.1'!Z9</f>
        <v>15.277319404162748</v>
      </c>
      <c r="N64" s="19">
        <f t="shared" si="17"/>
        <v>1279.6841082676551</v>
      </c>
      <c r="O64" s="19">
        <f>N64*'Forecast inputs Tab10.1.5.1'!R9</f>
        <v>731.25244935560272</v>
      </c>
      <c r="P64" s="19">
        <f>N64*'Forecast inputs Tab10.1.5.1'!S9</f>
        <v>383.86133957874034</v>
      </c>
      <c r="Q64" s="19">
        <f>P64*'Forecast inputs Tab10.1.5.1'!R9</f>
        <v>219.35065299815878</v>
      </c>
    </row>
    <row r="65" spans="1:17" ht="12" customHeight="1" x14ac:dyDescent="0.35">
      <c r="A65" s="10">
        <f>D65+F65+E65+'Forecast inputs Tab10.1.5.1'!AA10</f>
        <v>0.34374570694657769</v>
      </c>
      <c r="C65" s="18">
        <v>6</v>
      </c>
      <c r="D65" s="17">
        <f>$G$54*'Forecast inputs Tab10.1.5.1'!T10</f>
        <v>6.8403054748956416E-2</v>
      </c>
      <c r="E65" s="17">
        <f>$G$55*'Forecast inputs Tab10.1.5.1'!U10</f>
        <v>1.0049016080091393E-2</v>
      </c>
      <c r="F65" s="17">
        <f>$F$56*'Forecast inputs Tab10.1.5.1'!Y10</f>
        <v>2.5293636117529897E-2</v>
      </c>
      <c r="G65" s="28">
        <f t="shared" si="14"/>
        <v>218.38756390985739</v>
      </c>
      <c r="H65" s="28">
        <f>G65*'Forecast inputs Tab10.1.5.1'!V10</f>
        <v>219.15459703397477</v>
      </c>
      <c r="I65" s="28">
        <f t="shared" si="15"/>
        <v>32.083072159224365</v>
      </c>
      <c r="J65" s="28">
        <f>I65*'Forecast inputs Tab10.1.5.1'!W10</f>
        <v>31.071840475010479</v>
      </c>
      <c r="K65" s="28">
        <f t="shared" si="16"/>
        <v>250.22643750898524</v>
      </c>
      <c r="L65" s="28">
        <f t="shared" si="13"/>
        <v>80.753931157058602</v>
      </c>
      <c r="M65" s="28">
        <f>L65*'Forecast inputs Tab10.1.5.1'!Z10</f>
        <v>80.520633049945857</v>
      </c>
      <c r="N65" s="19">
        <f t="shared" si="17"/>
        <v>3772.7649059075579</v>
      </c>
      <c r="O65" s="19">
        <f>N65*'Forecast inputs Tab10.1.5.1'!R10</f>
        <v>3049.6805568062214</v>
      </c>
      <c r="P65" s="19">
        <f>N65*'Forecast inputs Tab10.1.5.1'!S10</f>
        <v>2187.8219541426242</v>
      </c>
      <c r="Q65" s="19">
        <f>P65*'Forecast inputs Tab10.1.5.1'!R10</f>
        <v>1768.5061862336029</v>
      </c>
    </row>
    <row r="66" spans="1:17" ht="12" customHeight="1" x14ac:dyDescent="0.35">
      <c r="A66" s="10">
        <f>D66+F66+E66+'Forecast inputs Tab10.1.5.1'!AA11</f>
        <v>0.36100394372717215</v>
      </c>
      <c r="C66" s="18">
        <v>7</v>
      </c>
      <c r="D66" s="17">
        <f>$G$54*'Forecast inputs Tab10.1.5.1'!T11</f>
        <v>8.6847616271768346E-2</v>
      </c>
      <c r="E66" s="17">
        <f>$G$55*'Forecast inputs Tab10.1.5.1'!U11</f>
        <v>4.0748104878590916E-3</v>
      </c>
      <c r="F66" s="17">
        <f>$F$56*'Forecast inputs Tab10.1.5.1'!Y11</f>
        <v>3.0081516967544682E-2</v>
      </c>
      <c r="G66" s="28">
        <f t="shared" si="14"/>
        <v>50.134729355027048</v>
      </c>
      <c r="H66" s="28">
        <f>G66*'Forecast inputs Tab10.1.5.1'!V11</f>
        <v>62.157610439700157</v>
      </c>
      <c r="I66" s="28">
        <f t="shared" si="15"/>
        <v>2.3522755114264422</v>
      </c>
      <c r="J66" s="28">
        <f>I66*'Forecast inputs Tab10.1.5.1'!W11</f>
        <v>2.8743716882345032</v>
      </c>
      <c r="K66" s="28">
        <f t="shared" si="16"/>
        <v>65.031982127934654</v>
      </c>
      <c r="L66" s="28">
        <f t="shared" si="13"/>
        <v>17.365228621096371</v>
      </c>
      <c r="M66" s="28">
        <f>L66*'Forecast inputs Tab10.1.5.1'!Z11</f>
        <v>21.809511582093563</v>
      </c>
      <c r="N66" s="19">
        <f t="shared" si="17"/>
        <v>687.72695987737973</v>
      </c>
      <c r="O66" s="19">
        <f>N66*'Forecast inputs Tab10.1.5.1'!R11</f>
        <v>738.13734603639159</v>
      </c>
      <c r="P66" s="19">
        <f>N66*'Forecast inputs Tab10.1.5.1'!S11</f>
        <v>548.39833476173919</v>
      </c>
      <c r="Q66" s="19">
        <f>P66*'Forecast inputs Tab10.1.5.1'!R11</f>
        <v>588.59593269977461</v>
      </c>
    </row>
    <row r="67" spans="1:17" ht="12" customHeight="1" x14ac:dyDescent="0.35">
      <c r="A67" s="10">
        <f>D67+F67+E67+'Forecast inputs Tab10.1.5.1'!AA12</f>
        <v>0.36649459405880269</v>
      </c>
      <c r="C67" s="18">
        <v>8</v>
      </c>
      <c r="D67" s="17">
        <f>$G$54*'Forecast inputs Tab10.1.5.1'!T12</f>
        <v>9.2560227178626914E-2</v>
      </c>
      <c r="E67" s="17">
        <f>$G$55*'Forecast inputs Tab10.1.5.1'!U12</f>
        <v>1.3581449816797795E-3</v>
      </c>
      <c r="F67" s="17">
        <f>$F$56*'Forecast inputs Tab10.1.5.1'!Y12</f>
        <v>3.2576221898495974E-2</v>
      </c>
      <c r="G67" s="28">
        <f t="shared" si="14"/>
        <v>197.63970735810415</v>
      </c>
      <c r="H67" s="28">
        <f>G67*'Forecast inputs Tab10.1.5.1'!V12</f>
        <v>298.76846256679448</v>
      </c>
      <c r="I67" s="28">
        <f t="shared" si="15"/>
        <v>2.899986148597645</v>
      </c>
      <c r="J67" s="28">
        <f>I67*'Forecast inputs Tab10.1.5.1'!W12</f>
        <v>4.3684506295434939</v>
      </c>
      <c r="K67" s="28">
        <f t="shared" si="16"/>
        <v>303.13691319633796</v>
      </c>
      <c r="L67" s="28">
        <f t="shared" si="13"/>
        <v>69.558547543605087</v>
      </c>
      <c r="M67" s="28">
        <f>L67*'Forecast inputs Tab10.1.5.1'!Z12</f>
        <v>106.5059612423418</v>
      </c>
      <c r="N67" s="19">
        <f t="shared" si="17"/>
        <v>2550.3819411332179</v>
      </c>
      <c r="O67" s="19">
        <f>N67*'Forecast inputs Tab10.1.5.1'!R12</f>
        <v>3466.0200656388656</v>
      </c>
      <c r="P67" s="19">
        <f>N67*'Forecast inputs Tab10.1.5.1'!S12</f>
        <v>2330.1402783089811</v>
      </c>
      <c r="Q67" s="19">
        <f>P67*'Forecast inputs Tab10.1.5.1'!R12</f>
        <v>3166.7072410274714</v>
      </c>
    </row>
    <row r="68" spans="1:17" ht="12" customHeight="1" x14ac:dyDescent="0.35">
      <c r="A68" s="10">
        <f>D68+F68+E68+'Forecast inputs Tab10.1.5.1'!AA13</f>
        <v>0.36710991728218811</v>
      </c>
      <c r="C68" s="18">
        <v>9</v>
      </c>
      <c r="D68" s="17">
        <f>$G$54*'Forecast inputs Tab10.1.5.1'!T13</f>
        <v>9.3119887482881872E-2</v>
      </c>
      <c r="E68" s="17">
        <f>$G$55*'Forecast inputs Tab10.1.5.1'!U13</f>
        <v>4.3284394301550485E-4</v>
      </c>
      <c r="F68" s="17">
        <f>$F$56*'Forecast inputs Tab10.1.5.1'!Y13</f>
        <v>3.3557185856290743E-2</v>
      </c>
      <c r="G68" s="28">
        <f t="shared" si="14"/>
        <v>97.400010846302692</v>
      </c>
      <c r="H68" s="28">
        <f>G68*'Forecast inputs Tab10.1.5.1'!V13</f>
        <v>175.88826052525403</v>
      </c>
      <c r="I68" s="28">
        <f t="shared" si="15"/>
        <v>0.45273900005749729</v>
      </c>
      <c r="J68" s="28">
        <f>I68*'Forecast inputs Tab10.1.5.1'!W13</f>
        <v>0.81802140447682425</v>
      </c>
      <c r="K68" s="28">
        <f t="shared" si="16"/>
        <v>176.70628192973086</v>
      </c>
      <c r="L68" s="28">
        <f t="shared" si="13"/>
        <v>35.099594240542366</v>
      </c>
      <c r="M68" s="28">
        <f>L68*'Forecast inputs Tab10.1.5.1'!Z13</f>
        <v>63.981295361372666</v>
      </c>
      <c r="N68" s="19">
        <f t="shared" si="17"/>
        <v>1249.6760956500368</v>
      </c>
      <c r="O68" s="19">
        <f>N68*'Forecast inputs Tab10.1.5.1'!R13</f>
        <v>2072.8752301375857</v>
      </c>
      <c r="P68" s="19">
        <f>N68*'Forecast inputs Tab10.1.5.1'!S13</f>
        <v>1205.2409578509742</v>
      </c>
      <c r="Q68" s="19">
        <f>P68*'Forecast inputs Tab10.1.5.1'!R13</f>
        <v>1999.1693340161464</v>
      </c>
    </row>
    <row r="69" spans="1:17" ht="12" customHeight="1" x14ac:dyDescent="0.35">
      <c r="A69" s="10">
        <f>D69+F69+E69+'Forecast inputs Tab10.1.5.1'!AA14</f>
        <v>0.36609222354954785</v>
      </c>
      <c r="C69" s="18">
        <v>10</v>
      </c>
      <c r="D69" s="17">
        <f>$G$54*'Forecast inputs Tab10.1.5.1'!T14</f>
        <v>9.2097008073801653E-2</v>
      </c>
      <c r="E69" s="17">
        <f>$G$55*'Forecast inputs Tab10.1.5.1'!U14</f>
        <v>1.4337572672504288E-4</v>
      </c>
      <c r="F69" s="17">
        <f>$F$56*'Forecast inputs Tab10.1.5.1'!Y14</f>
        <v>3.3851839749021118E-2</v>
      </c>
      <c r="G69" s="28">
        <f t="shared" si="14"/>
        <v>18.165857916303963</v>
      </c>
      <c r="H69" s="28">
        <f>G69*'Forecast inputs Tab10.1.5.1'!V14</f>
        <v>38.309060000856782</v>
      </c>
      <c r="I69" s="28">
        <f t="shared" si="15"/>
        <v>2.82804309804159E-2</v>
      </c>
      <c r="J69" s="28">
        <f>I69*'Forecast inputs Tab10.1.5.1'!W14</f>
        <v>5.9769793580847087E-2</v>
      </c>
      <c r="K69" s="28">
        <f t="shared" si="16"/>
        <v>38.36882979443763</v>
      </c>
      <c r="L69" s="28">
        <f t="shared" si="13"/>
        <v>6.6771736014857508</v>
      </c>
      <c r="M69" s="28">
        <f>L69*'Forecast inputs Tab10.1.5.1'!Z14</f>
        <v>14.195270446342617</v>
      </c>
      <c r="N69" s="19">
        <f t="shared" si="17"/>
        <v>235.55036101562229</v>
      </c>
      <c r="O69" s="19">
        <f>N69*'Forecast inputs Tab10.1.5.1'!R14</f>
        <v>463.17680788667906</v>
      </c>
      <c r="P69" s="19">
        <f>N69*'Forecast inputs Tab10.1.5.1'!S14</f>
        <v>232.02014826763596</v>
      </c>
      <c r="Q69" s="19">
        <f>P69*'Forecast inputs Tab10.1.5.1'!R14</f>
        <v>456.23513874754866</v>
      </c>
    </row>
    <row r="70" spans="1:17" ht="12" customHeight="1" x14ac:dyDescent="0.35">
      <c r="A70" s="10">
        <f>D70+F70+E70+'Forecast inputs Tab10.1.5.1'!AA15</f>
        <v>0.36454200602378217</v>
      </c>
      <c r="C70" s="18">
        <v>11</v>
      </c>
      <c r="D70" s="17">
        <f>$G$54*'Forecast inputs Tab10.1.5.1'!T15</f>
        <v>9.0587200685375943E-2</v>
      </c>
      <c r="E70" s="17">
        <f>$G$55*'Forecast inputs Tab10.1.5.1'!U15</f>
        <v>5.1416026234854076E-5</v>
      </c>
      <c r="F70" s="17">
        <f>$F$56*'Forecast inputs Tab10.1.5.1'!Y15</f>
        <v>3.3903389312171378E-2</v>
      </c>
      <c r="G70" s="28">
        <f t="shared" si="14"/>
        <v>26.364119693883186</v>
      </c>
      <c r="H70" s="28">
        <f>G70*'Forecast inputs Tab10.1.5.1'!V15</f>
        <v>63.615176421331732</v>
      </c>
      <c r="I70" s="28">
        <f t="shared" si="15"/>
        <v>1.496390505042247E-2</v>
      </c>
      <c r="J70" s="28">
        <f>I70*'Forecast inputs Tab10.1.5.1'!W15</f>
        <v>3.6217684082734701E-2</v>
      </c>
      <c r="K70" s="28">
        <f t="shared" si="16"/>
        <v>63.651394105414468</v>
      </c>
      <c r="L70" s="28">
        <f t="shared" si="13"/>
        <v>9.8671005074859668</v>
      </c>
      <c r="M70" s="28">
        <f>L70*'Forecast inputs Tab10.1.5.1'!Z15</f>
        <v>24.008530283809787</v>
      </c>
      <c r="N70" s="19">
        <f t="shared" si="17"/>
        <v>347.29908815595263</v>
      </c>
      <c r="O70" s="19">
        <f>N70*'Forecast inputs Tab10.1.5.1'!R15</f>
        <v>790.69236101377578</v>
      </c>
      <c r="P70" s="19">
        <f>N70*'Forecast inputs Tab10.1.5.1'!S15</f>
        <v>344.98192018442865</v>
      </c>
      <c r="Q70" s="19">
        <f>P70*'Forecast inputs Tab10.1.5.1'!R15</f>
        <v>785.41688786468683</v>
      </c>
    </row>
    <row r="71" spans="1:17" ht="12" customHeight="1" x14ac:dyDescent="0.35">
      <c r="A71" s="10">
        <f>D71+F71+E71+'Forecast inputs Tab10.1.5.1'!AA16</f>
        <v>0.36283657557358007</v>
      </c>
      <c r="C71" s="18">
        <v>12</v>
      </c>
      <c r="D71" s="17">
        <f>$G$54*'Forecast inputs Tab10.1.5.1'!T16</f>
        <v>8.8936583412108083E-2</v>
      </c>
      <c r="E71" s="17">
        <f>$G$55*'Forecast inputs Tab10.1.5.1'!U16</f>
        <v>2.028398966663987E-5</v>
      </c>
      <c r="F71" s="17">
        <f>$F$56*'Forecast inputs Tab10.1.5.1'!Y16</f>
        <v>3.3879708171805377E-2</v>
      </c>
      <c r="G71" s="28">
        <f t="shared" si="14"/>
        <v>3.8766684825859539</v>
      </c>
      <c r="H71" s="28">
        <f>G71*'Forecast inputs Tab10.1.5.1'!V16</f>
        <v>10.519151733672553</v>
      </c>
      <c r="I71" s="28">
        <f t="shared" si="15"/>
        <v>8.8416150502872203E-4</v>
      </c>
      <c r="J71" s="28">
        <f>I71*'Forecast inputs Tab10.1.5.1'!W16</f>
        <v>2.4077676067054028E-3</v>
      </c>
      <c r="K71" s="28">
        <f t="shared" si="16"/>
        <v>10.521559501279258</v>
      </c>
      <c r="L71" s="28">
        <f t="shared" si="13"/>
        <v>1.476787074900908</v>
      </c>
      <c r="M71" s="28">
        <f>L71*'Forecast inputs Tab10.1.5.1'!Z16</f>
        <v>4.0442995475821286</v>
      </c>
      <c r="N71" s="19">
        <f t="shared" si="17"/>
        <v>51.974162295328171</v>
      </c>
      <c r="O71" s="19">
        <f>N71*'Forecast inputs Tab10.1.5.1'!R16</f>
        <v>134.37140049022668</v>
      </c>
      <c r="P71" s="19">
        <f>N71*'Forecast inputs Tab10.1.5.1'!S16</f>
        <v>51.809314931984062</v>
      </c>
      <c r="Q71" s="19">
        <f>P71*'Forecast inputs Tab10.1.5.1'!R16</f>
        <v>133.94521235940499</v>
      </c>
    </row>
    <row r="72" spans="1:17" ht="12" customHeight="1" x14ac:dyDescent="0.35">
      <c r="A72" s="10">
        <f>D72+F72+E72+'Forecast inputs Tab10.1.5.1'!AA17</f>
        <v>0.36112901930898567</v>
      </c>
      <c r="C72" s="18">
        <v>13</v>
      </c>
      <c r="D72" s="17">
        <f>$G$54*'Forecast inputs Tab10.1.5.1'!T17</f>
        <v>8.7285719454603006E-2</v>
      </c>
      <c r="E72" s="17">
        <f>$G$55*'Forecast inputs Tab10.1.5.1'!U17</f>
        <v>8.8252345442379449E-6</v>
      </c>
      <c r="F72" s="17">
        <f>$F$56*'Forecast inputs Tab10.1.5.1'!Y17</f>
        <v>3.3834474619838427E-2</v>
      </c>
      <c r="G72" s="28">
        <f t="shared" si="14"/>
        <v>12.219520266726629</v>
      </c>
      <c r="H72" s="28">
        <f>G72*'Forecast inputs Tab10.1.5.1'!V17</f>
        <v>36.745606666293945</v>
      </c>
      <c r="I72" s="28">
        <f t="shared" si="15"/>
        <v>1.23548425843037E-3</v>
      </c>
      <c r="J72" s="28">
        <f>I72*'Forecast inputs Tab10.1.5.1'!W17</f>
        <v>3.7297152562133129E-3</v>
      </c>
      <c r="K72" s="28">
        <f t="shared" si="16"/>
        <v>36.749336381550158</v>
      </c>
      <c r="L72" s="28">
        <f t="shared" si="13"/>
        <v>4.7366402077511962</v>
      </c>
      <c r="M72" s="28">
        <f>L72*'Forecast inputs Tab10.1.5.1'!Z17</f>
        <v>14.389534019931515</v>
      </c>
      <c r="N72" s="19">
        <f t="shared" si="17"/>
        <v>166.79067512780506</v>
      </c>
      <c r="O72" s="19">
        <f>N72*'Forecast inputs Tab10.1.5.1'!R17</f>
        <v>481.82323440245199</v>
      </c>
      <c r="P72" s="19">
        <f>N72*'Forecast inputs Tab10.1.5.1'!S17</f>
        <v>166.52104235669782</v>
      </c>
      <c r="Q72" s="19">
        <f>P72*'Forecast inputs Tab10.1.5.1'!R17</f>
        <v>481.04432194960515</v>
      </c>
    </row>
    <row r="73" spans="1:17" ht="12" customHeight="1" x14ac:dyDescent="0.35">
      <c r="A73" s="10">
        <f>D73+F73+E73+'Forecast inputs Tab10.1.5.1'!AA18</f>
        <v>0.3594902291251072</v>
      </c>
      <c r="C73" s="18">
        <v>14</v>
      </c>
      <c r="D73" s="17">
        <f>$G$54*'Forecast inputs Tab10.1.5.1'!T18</f>
        <v>8.5701959861031435E-2</v>
      </c>
      <c r="E73" s="17">
        <f>$G$55*'Forecast inputs Tab10.1.5.1'!U18</f>
        <v>4.2576900831653794E-6</v>
      </c>
      <c r="F73" s="17">
        <f>$F$56*'Forecast inputs Tab10.1.5.1'!Y18</f>
        <v>3.3784011573992571E-2</v>
      </c>
      <c r="G73" s="28">
        <f t="shared" si="14"/>
        <v>8.619430935454595</v>
      </c>
      <c r="H73" s="28">
        <f>G73*'Forecast inputs Tab10.1.5.1'!V18</f>
        <v>28.371378540897229</v>
      </c>
      <c r="I73" s="28">
        <f t="shared" si="15"/>
        <v>4.2821501020422805E-4</v>
      </c>
      <c r="J73" s="28">
        <f>I73*'Forecast inputs Tab10.1.5.1'!W18</f>
        <v>1.4151129465821621E-3</v>
      </c>
      <c r="K73" s="28">
        <f t="shared" si="16"/>
        <v>28.372793653843811</v>
      </c>
      <c r="L73" s="28">
        <f t="shared" si="13"/>
        <v>3.3978097462043628</v>
      </c>
      <c r="M73" s="28">
        <f>L73*'Forecast inputs Tab10.1.5.1'!Z18</f>
        <v>11.309100068779291</v>
      </c>
      <c r="N73" s="19">
        <f t="shared" si="17"/>
        <v>119.73306833765184</v>
      </c>
      <c r="O73" s="19">
        <f>N73*'Forecast inputs Tab10.1.5.1'!R18</f>
        <v>381.25523353143438</v>
      </c>
      <c r="P73" s="19">
        <f>N73*'Forecast inputs Tab10.1.5.1'!S18</f>
        <v>119.62740636120279</v>
      </c>
      <c r="Q73" s="19">
        <f>P73*'Forecast inputs Tab10.1.5.1'!R18</f>
        <v>380.91878360940558</v>
      </c>
    </row>
    <row r="74" spans="1:17" ht="12" customHeight="1" x14ac:dyDescent="0.35">
      <c r="A74" s="10">
        <f>D74+F74+E74+'Forecast inputs Tab10.1.5.1'!AA19</f>
        <v>0.35795591016789052</v>
      </c>
      <c r="C74" s="18">
        <v>15</v>
      </c>
      <c r="D74" s="17">
        <f>$G$54*'Forecast inputs Tab10.1.5.1'!T19</f>
        <v>8.4219669014847953E-2</v>
      </c>
      <c r="E74" s="17">
        <f>$G$55*'Forecast inputs Tab10.1.5.1'!U19</f>
        <v>2.2325125248719407E-6</v>
      </c>
      <c r="F74" s="17">
        <f>$F$56*'Forecast inputs Tab10.1.5.1'!Y19</f>
        <v>3.3734008640517725E-2</v>
      </c>
      <c r="G74" s="28">
        <f t="shared" si="14"/>
        <v>9.8756854862396271</v>
      </c>
      <c r="H74" s="28">
        <f>G74*'Forecast inputs Tab10.1.5.1'!V19</f>
        <v>35.20637303157671</v>
      </c>
      <c r="I74" s="28">
        <f t="shared" si="15"/>
        <v>2.6178672746670386E-4</v>
      </c>
      <c r="J74" s="28">
        <f>I74*'Forecast inputs Tab10.1.5.1'!W19</f>
        <v>9.3718077712715182E-4</v>
      </c>
      <c r="K74" s="28">
        <f t="shared" si="16"/>
        <v>35.207310212353839</v>
      </c>
      <c r="L74" s="28">
        <f t="shared" si="13"/>
        <v>3.9556847399282606</v>
      </c>
      <c r="M74" s="28">
        <f>L74*'Forecast inputs Tab10.1.5.1'!Z19</f>
        <v>14.271556745797575</v>
      </c>
      <c r="N74" s="19">
        <f t="shared" si="17"/>
        <v>139.49758701830083</v>
      </c>
      <c r="O74" s="19">
        <f>N74*'Forecast inputs Tab10.1.5.1'!R19</f>
        <v>483.98408820825438</v>
      </c>
      <c r="P74" s="19">
        <f>N74*'Forecast inputs Tab10.1.5.1'!S19</f>
        <v>139.42601845330188</v>
      </c>
      <c r="Q74" s="19">
        <f>P74*'Forecast inputs Tab10.1.5.1'!R19</f>
        <v>483.7357825033618</v>
      </c>
    </row>
    <row r="75" spans="1:17" ht="12" customHeight="1" x14ac:dyDescent="0.35">
      <c r="A75" s="10">
        <f>D75+F75+E75+'Forecast inputs Tab10.1.5.1'!AA20</f>
        <v>0.35654122749382477</v>
      </c>
      <c r="C75" s="23" t="s">
        <v>1435</v>
      </c>
      <c r="D75" s="17">
        <f>$G$54*'Forecast inputs Tab10.1.5.1'!T20</f>
        <v>8.285382010179497E-2</v>
      </c>
      <c r="E75" s="17">
        <f>$G$55*'Forecast inputs Tab10.1.5.1'!U20</f>
        <v>1.2785819175991289E-6</v>
      </c>
      <c r="F75" s="17">
        <f>$F$56*'Forecast inputs Tab10.1.5.1'!Y20</f>
        <v>3.3686128810112237E-2</v>
      </c>
      <c r="G75" s="28">
        <f t="shared" si="14"/>
        <v>15.641619896840972</v>
      </c>
      <c r="H75" s="28">
        <f>G75*'Forecast inputs Tab10.1.5.1'!V20</f>
        <v>64.731591815828025</v>
      </c>
      <c r="I75" s="28">
        <f t="shared" si="15"/>
        <v>2.4137803588885278E-4</v>
      </c>
      <c r="J75" s="28">
        <f>I75*'Forecast inputs Tab10.1.5.1'!W20</f>
        <v>1.1754522994566466E-3</v>
      </c>
      <c r="K75" s="28">
        <f t="shared" si="16"/>
        <v>64.732767268127489</v>
      </c>
      <c r="L75" s="30">
        <f t="shared" si="13"/>
        <v>6.3594608190236537</v>
      </c>
      <c r="M75" s="28">
        <f>L75*'Forecast inputs Tab10.1.5.1'!Z20</f>
        <v>24.643546619798563</v>
      </c>
      <c r="N75" s="19">
        <f>N49*EXP(-A49)+N50*EXP(-A50)</f>
        <v>224.43636378807145</v>
      </c>
      <c r="O75" s="19">
        <f>N75*'Forecast inputs Tab10.1.5.1'!R20</f>
        <v>924.9482129692434</v>
      </c>
      <c r="P75" s="19">
        <f>N75*'Forecast inputs Tab10.1.5.1'!S20</f>
        <v>224.36560963721774</v>
      </c>
      <c r="Q75" s="19">
        <f>P75*'Forecast inputs Tab10.1.5.1'!R20</f>
        <v>924.65662062525905</v>
      </c>
    </row>
    <row r="76" spans="1:17" ht="12" customHeight="1" x14ac:dyDescent="0.35">
      <c r="A76" t="s">
        <v>1445</v>
      </c>
      <c r="C76" s="31" t="s">
        <v>1444</v>
      </c>
      <c r="D76" s="133">
        <f>AVERAGE(D63:D73)</f>
        <v>7.5832491919858636E-2</v>
      </c>
      <c r="E76" s="133">
        <f>AVERAGE(E63:E73)</f>
        <v>4.1068103808190688E-3</v>
      </c>
      <c r="F76" s="133">
        <f>AVERAGE(F63:F74)</f>
        <v>2.94795842034693E-2</v>
      </c>
      <c r="G76" s="32">
        <f>SUM(G59:G75)</f>
        <v>747.49392956867928</v>
      </c>
      <c r="H76" s="32">
        <f t="shared" ref="H76" si="18">SUM(H59:H75)</f>
        <v>1090.7025754226136</v>
      </c>
      <c r="I76" s="32">
        <f>SUM(I59:I75)</f>
        <v>114.58853424609384</v>
      </c>
      <c r="J76" s="32">
        <f t="shared" ref="J76:Q76" si="19">SUM(J59:J75)</f>
        <v>81.837960245733896</v>
      </c>
      <c r="K76" s="32">
        <f t="shared" si="19"/>
        <v>1172.540535668347</v>
      </c>
      <c r="L76" s="32">
        <f t="shared" si="19"/>
        <v>320.09629967437894</v>
      </c>
      <c r="M76" s="32">
        <f t="shared" si="19"/>
        <v>420.56278533920801</v>
      </c>
      <c r="N76" s="32">
        <f t="shared" si="19"/>
        <v>40838.834126113958</v>
      </c>
      <c r="O76" s="32">
        <f t="shared" si="19"/>
        <v>16687.85576780697</v>
      </c>
      <c r="P76" s="32">
        <f t="shared" si="19"/>
        <v>8262.1568984124679</v>
      </c>
      <c r="Q76" s="32">
        <f t="shared" si="19"/>
        <v>11509.573951069873</v>
      </c>
    </row>
    <row r="78" spans="1:17" x14ac:dyDescent="0.35">
      <c r="C78" s="15" t="s">
        <v>1437</v>
      </c>
      <c r="D78" s="15" t="s">
        <v>1691</v>
      </c>
      <c r="G78" s="15">
        <f>G53+1</f>
        <v>2023</v>
      </c>
    </row>
    <row r="79" spans="1:17" x14ac:dyDescent="0.35">
      <c r="D79" s="24" t="s">
        <v>1599</v>
      </c>
      <c r="E79" s="24"/>
      <c r="F79" s="24"/>
      <c r="G79" s="18">
        <f>G54</f>
        <v>1</v>
      </c>
      <c r="H79" s="24" t="s">
        <v>1598</v>
      </c>
      <c r="I79" s="25">
        <f>AVERAGE(D88:D99)</f>
        <v>7.6531423344441074E-2</v>
      </c>
      <c r="J79" s="15" t="s">
        <v>1516</v>
      </c>
      <c r="K79" s="25">
        <f>I79+I81+I80</f>
        <v>0.10977576977303825</v>
      </c>
    </row>
    <row r="80" spans="1:17" x14ac:dyDescent="0.35">
      <c r="D80" s="24" t="s">
        <v>1600</v>
      </c>
      <c r="E80" s="24"/>
      <c r="F80" s="24"/>
      <c r="G80" s="18">
        <f>G55</f>
        <v>1</v>
      </c>
      <c r="H80" s="24" t="s">
        <v>1598</v>
      </c>
      <c r="I80" s="25">
        <f>AVERAGE(E88:E99)</f>
        <v>3.764762225127886E-3</v>
      </c>
      <c r="K80" s="25"/>
    </row>
    <row r="81" spans="1:17" x14ac:dyDescent="0.35">
      <c r="D81" s="24" t="s">
        <v>1438</v>
      </c>
      <c r="E81" s="24"/>
      <c r="F81" s="134">
        <f>F56</f>
        <v>1.4279490360068012</v>
      </c>
      <c r="G81" s="18">
        <f>I81/$I$5</f>
        <v>1</v>
      </c>
      <c r="H81" s="24" t="s">
        <v>1598</v>
      </c>
      <c r="I81" s="25">
        <f>AVERAGE(F88:F99)</f>
        <v>2.94795842034693E-2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0.2402613873303942</v>
      </c>
      <c r="C85" s="18">
        <v>1</v>
      </c>
      <c r="D85" s="17">
        <f>$G$79*'Forecast inputs Tab10.1.5.1'!T5</f>
        <v>9.7705668054870531E-6</v>
      </c>
      <c r="E85" s="17">
        <f>$G$80*'Forecast inputs Tab10.1.5.1'!U5</f>
        <v>1.6753468834404571E-5</v>
      </c>
      <c r="F85" s="17">
        <f>$F$81*'Forecast inputs Tab10.1.5.1'!Y5</f>
        <v>2.3486329475432753E-4</v>
      </c>
      <c r="G85" s="28">
        <f t="shared" ref="G85:G99" si="21">N85*(D85/A85)*(1-EXP(-A85))</f>
        <v>6.2744055643731936E-2</v>
      </c>
      <c r="H85" s="28">
        <f>G85*'Forecast inputs Tab10.1.5.1'!V5</f>
        <v>7.4505454593431766E-3</v>
      </c>
      <c r="I85" s="28">
        <f t="shared" ref="I85:I100" si="22">N85*(E85/A85)*(1-EXP(-A85))</f>
        <v>0.1075864483298018</v>
      </c>
      <c r="J85" s="28">
        <f>I85*'Forecast inputs Tab10.1.5.1'!W5</f>
        <v>1.2775620499897314E-2</v>
      </c>
      <c r="K85" s="28">
        <f t="shared" ref="K85:K100" si="23">H85+J85</f>
        <v>2.022616595924049E-2</v>
      </c>
      <c r="L85" s="28">
        <f t="shared" si="20"/>
        <v>1.5082313982500992</v>
      </c>
      <c r="M85" s="28">
        <f>L85*'Forecast inputs Tab10.1.5.1'!Z5</f>
        <v>0.12073739236213643</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0.24233229402701773</v>
      </c>
      <c r="C86" s="18">
        <v>2</v>
      </c>
      <c r="D86" s="17">
        <f>$G$79*'Forecast inputs Tab10.1.5.1'!T6</f>
        <v>3.2631706846048859E-4</v>
      </c>
      <c r="E86" s="17">
        <f>$G$80*'Forecast inputs Tab10.1.5.1'!U6</f>
        <v>5.5463193616160904E-4</v>
      </c>
      <c r="F86" s="17">
        <f>$F$81*'Forecast inputs Tab10.1.5.1'!Y6</f>
        <v>1.4513450223956437E-3</v>
      </c>
      <c r="G86" s="28">
        <f t="shared" si="21"/>
        <v>1.6463296518901338</v>
      </c>
      <c r="H86" s="28">
        <f>G86*'Forecast inputs Tab10.1.5.1'!V6</f>
        <v>0.39195665675430036</v>
      </c>
      <c r="I86" s="28">
        <f t="shared" si="22"/>
        <v>2.7982201687946771</v>
      </c>
      <c r="J86" s="28">
        <f>I86*'Forecast inputs Tab10.1.5.1'!W6</f>
        <v>0.66667951901524325</v>
      </c>
      <c r="K86" s="28">
        <f t="shared" si="23"/>
        <v>1.0586361757695437</v>
      </c>
      <c r="L86" s="28">
        <f t="shared" si="20"/>
        <v>7.322302681762455</v>
      </c>
      <c r="M86" s="28">
        <f>L86*'Forecast inputs Tab10.1.5.1'!Z6</f>
        <v>1.4111614951319422</v>
      </c>
      <c r="N86" s="19">
        <f t="shared" ref="N86:N99" si="24">N60*EXP(-A60)</f>
        <v>5681.1552162356493</v>
      </c>
      <c r="O86" s="19">
        <f>N86*'Forecast inputs Tab10.1.5.1'!R6</f>
        <v>549.50178467309047</v>
      </c>
      <c r="P86" s="19">
        <f>N86*'Forecast inputs Tab10.1.5.1'!S6</f>
        <v>0</v>
      </c>
      <c r="Q86" s="19">
        <f>P86*'Forecast inputs Tab10.1.5.1'!R6</f>
        <v>0</v>
      </c>
    </row>
    <row r="87" spans="1:17" x14ac:dyDescent="0.35">
      <c r="A87" s="10">
        <f>D87+F87+E87+'Forecast inputs Tab10.1.5.1'!AA7</f>
        <v>0.25186586762292229</v>
      </c>
      <c r="C87" s="18">
        <v>3</v>
      </c>
      <c r="D87" s="17">
        <f>$G$79*'Forecast inputs Tab10.1.5.1'!T7</f>
        <v>2.7438599163770367E-3</v>
      </c>
      <c r="E87" s="17">
        <f>$G$80*'Forecast inputs Tab10.1.5.1'!U7</f>
        <v>4.3264606965955996E-3</v>
      </c>
      <c r="F87" s="17">
        <f>$F$81*'Forecast inputs Tab10.1.5.1'!Y7</f>
        <v>4.7955470099496399E-3</v>
      </c>
      <c r="G87" s="28">
        <f t="shared" si="21"/>
        <v>10.81459718896512</v>
      </c>
      <c r="H87" s="28">
        <f>G87*'Forecast inputs Tab10.1.5.1'!V7</f>
        <v>4.1667621576776082</v>
      </c>
      <c r="I87" s="28">
        <f t="shared" si="22"/>
        <v>17.052229746972817</v>
      </c>
      <c r="J87" s="28">
        <f>I87*'Forecast inputs Tab10.1.5.1'!W7</f>
        <v>6.5960090417008361</v>
      </c>
      <c r="K87" s="28">
        <f t="shared" si="23"/>
        <v>10.762771199378445</v>
      </c>
      <c r="L87" s="28">
        <f t="shared" si="20"/>
        <v>18.901077603782834</v>
      </c>
      <c r="M87" s="28">
        <f>L87*'Forecast inputs Tab10.1.5.1'!Z7</f>
        <v>6.5079245351464863</v>
      </c>
      <c r="N87" s="19">
        <f t="shared" si="24"/>
        <v>4458.5442043463199</v>
      </c>
      <c r="O87" s="19">
        <f>N87*'Forecast inputs Tab10.1.5.1'!R7</f>
        <v>936.87389365929221</v>
      </c>
      <c r="P87" s="19">
        <f>N87*'Forecast inputs Tab10.1.5.1'!S7</f>
        <v>0</v>
      </c>
      <c r="Q87" s="19">
        <f>P87*'Forecast inputs Tab10.1.5.1'!R7</f>
        <v>0</v>
      </c>
    </row>
    <row r="88" spans="1:17" x14ac:dyDescent="0.35">
      <c r="A88" s="10">
        <f>D88+F88+E88+'Forecast inputs Tab10.1.5.1'!AA8</f>
        <v>0.27575483370633003</v>
      </c>
      <c r="C88" s="18">
        <v>4</v>
      </c>
      <c r="D88" s="17">
        <f>$G$79*'Forecast inputs Tab10.1.5.1'!T8</f>
        <v>1.2013015126685896E-2</v>
      </c>
      <c r="E88" s="17">
        <f>$G$80*'Forecast inputs Tab10.1.5.1'!U8</f>
        <v>1.2889113277233858E-2</v>
      </c>
      <c r="F88" s="17">
        <f>$F$81*'Forecast inputs Tab10.1.5.1'!Y8</f>
        <v>1.0852705302410283E-2</v>
      </c>
      <c r="G88" s="28">
        <f t="shared" si="21"/>
        <v>36.387901435854772</v>
      </c>
      <c r="H88" s="28">
        <f>G88*'Forecast inputs Tab10.1.5.1'!V8</f>
        <v>20.829142871396119</v>
      </c>
      <c r="I88" s="28">
        <f t="shared" si="22"/>
        <v>39.041637638971388</v>
      </c>
      <c r="J88" s="28">
        <f>I88*'Forecast inputs Tab10.1.5.1'!W8</f>
        <v>21.948861541926387</v>
      </c>
      <c r="K88" s="28">
        <f t="shared" si="23"/>
        <v>42.778004413322506</v>
      </c>
      <c r="L88" s="28">
        <f t="shared" si="20"/>
        <v>32.873276749583958</v>
      </c>
      <c r="M88" s="28">
        <f>L88*'Forecast inputs Tab10.1.5.1'!Z8</f>
        <v>17.565638191479692</v>
      </c>
      <c r="N88" s="19">
        <f t="shared" si="24"/>
        <v>3465.8459483588595</v>
      </c>
      <c r="O88" s="19">
        <f>N88*'Forecast inputs Tab10.1.5.1'!R8</f>
        <v>1281.8673849221627</v>
      </c>
      <c r="P88" s="19">
        <f>N88*'Forecast inputs Tab10.1.5.1'!S8</f>
        <v>327.92832309143432</v>
      </c>
      <c r="Q88" s="19">
        <f>P88*'Forecast inputs Tab10.1.5.1'!R8</f>
        <v>121.28658579362862</v>
      </c>
    </row>
    <row r="89" spans="1:17" x14ac:dyDescent="0.35">
      <c r="A89" s="10">
        <f>D89+F89+E89+'Forecast inputs Tab10.1.5.1'!AA9</f>
        <v>0.31115427780649507</v>
      </c>
      <c r="C89" s="18">
        <v>5</v>
      </c>
      <c r="D89" s="17">
        <f>$G$79*'Forecast inputs Tab10.1.5.1'!T9</f>
        <v>3.6605138822605472E-2</v>
      </c>
      <c r="E89" s="17">
        <f>$G$80*'Forecast inputs Tab10.1.5.1'!U9</f>
        <v>1.6142826751876185E-2</v>
      </c>
      <c r="F89" s="17">
        <f>$F$81*'Forecast inputs Tab10.1.5.1'!Y9</f>
        <v>1.8406312232013427E-2</v>
      </c>
      <c r="G89" s="28">
        <f t="shared" si="21"/>
        <v>82.755266289293957</v>
      </c>
      <c r="H89" s="28">
        <f>G89*'Forecast inputs Tab10.1.5.1'!V9</f>
        <v>65.452639795742769</v>
      </c>
      <c r="I89" s="28">
        <f t="shared" si="22"/>
        <v>36.49498320406493</v>
      </c>
      <c r="J89" s="28">
        <f>I89*'Forecast inputs Tab10.1.5.1'!W9</f>
        <v>27.494065615361976</v>
      </c>
      <c r="K89" s="28">
        <f t="shared" si="23"/>
        <v>92.946705411104745</v>
      </c>
      <c r="L89" s="28">
        <f t="shared" si="20"/>
        <v>41.612170289694319</v>
      </c>
      <c r="M89" s="28">
        <f>L89*'Forecast inputs Tab10.1.5.1'!Z9</f>
        <v>31.406078119251863</v>
      </c>
      <c r="N89" s="19">
        <f t="shared" si="24"/>
        <v>2630.6878850270191</v>
      </c>
      <c r="O89" s="19">
        <f>N89*'Forecast inputs Tab10.1.5.1'!R9</f>
        <v>1503.2592395167596</v>
      </c>
      <c r="P89" s="19">
        <f>N89*'Forecast inputs Tab10.1.5.1'!S9</f>
        <v>789.11613345504168</v>
      </c>
      <c r="Q89" s="19">
        <f>P89*'Forecast inputs Tab10.1.5.1'!R9</f>
        <v>450.92621037248142</v>
      </c>
    </row>
    <row r="90" spans="1:17" x14ac:dyDescent="0.35">
      <c r="A90" s="10">
        <f>D90+F90+E90+'Forecast inputs Tab10.1.5.1'!AA10</f>
        <v>0.34374570694657769</v>
      </c>
      <c r="C90" s="18">
        <v>6</v>
      </c>
      <c r="D90" s="17">
        <f>$G$79*'Forecast inputs Tab10.1.5.1'!T10</f>
        <v>6.8403054748956416E-2</v>
      </c>
      <c r="E90" s="17">
        <f>$G$80*'Forecast inputs Tab10.1.5.1'!U10</f>
        <v>1.0049016080091393E-2</v>
      </c>
      <c r="F90" s="17">
        <f>$F$81*'Forecast inputs Tab10.1.5.1'!Y10</f>
        <v>2.5293636117529897E-2</v>
      </c>
      <c r="G90" s="28">
        <f t="shared" si="21"/>
        <v>54.267317075421772</v>
      </c>
      <c r="H90" s="28">
        <f>G90*'Forecast inputs Tab10.1.5.1'!V10</f>
        <v>54.457917808396701</v>
      </c>
      <c r="I90" s="28">
        <f t="shared" si="22"/>
        <v>7.9723507073732183</v>
      </c>
      <c r="J90" s="28">
        <f>I90*'Forecast inputs Tab10.1.5.1'!W10</f>
        <v>7.7210688602685957</v>
      </c>
      <c r="K90" s="28">
        <f t="shared" si="23"/>
        <v>62.178986668665296</v>
      </c>
      <c r="L90" s="28">
        <f t="shared" si="20"/>
        <v>20.06661509808195</v>
      </c>
      <c r="M90" s="28">
        <f>L90*'Forecast inputs Tab10.1.5.1'!Z10</f>
        <v>20.008642647063592</v>
      </c>
      <c r="N90" s="19">
        <f t="shared" si="24"/>
        <v>937.49765661756157</v>
      </c>
      <c r="O90" s="19">
        <f>N90*'Forecast inputs Tab10.1.5.1'!R10</f>
        <v>757.81779324789636</v>
      </c>
      <c r="P90" s="19">
        <f>N90*'Forecast inputs Tab10.1.5.1'!S10</f>
        <v>543.65379403670192</v>
      </c>
      <c r="Q90" s="19">
        <f>P90*'Forecast inputs Tab10.1.5.1'!R10</f>
        <v>439.45765152542168</v>
      </c>
    </row>
    <row r="91" spans="1:17" x14ac:dyDescent="0.35">
      <c r="A91" s="10">
        <f>D91+F91+E91+'Forecast inputs Tab10.1.5.1'!AA11</f>
        <v>0.36100394372717215</v>
      </c>
      <c r="C91" s="18">
        <v>7</v>
      </c>
      <c r="D91" s="17">
        <f>$G$79*'Forecast inputs Tab10.1.5.1'!T11</f>
        <v>8.6847616271768346E-2</v>
      </c>
      <c r="E91" s="17">
        <f>$G$80*'Forecast inputs Tab10.1.5.1'!U11</f>
        <v>4.0748104878590916E-3</v>
      </c>
      <c r="F91" s="17">
        <f>$F$81*'Forecast inputs Tab10.1.5.1'!Y11</f>
        <v>3.0081516967544682E-2</v>
      </c>
      <c r="G91" s="28">
        <f t="shared" si="21"/>
        <v>195.02734345922991</v>
      </c>
      <c r="H91" s="28">
        <f>G91*'Forecast inputs Tab10.1.5.1'!V11</f>
        <v>241.79712937081791</v>
      </c>
      <c r="I91" s="28">
        <f t="shared" si="22"/>
        <v>9.1505040513737281</v>
      </c>
      <c r="J91" s="28">
        <f>I91*'Forecast inputs Tab10.1.5.1'!W11</f>
        <v>11.181491985347419</v>
      </c>
      <c r="K91" s="28">
        <f t="shared" si="23"/>
        <v>252.97862135616532</v>
      </c>
      <c r="L91" s="28">
        <f t="shared" si="20"/>
        <v>67.551863750013936</v>
      </c>
      <c r="M91" s="28">
        <f>L91*'Forecast inputs Tab10.1.5.1'!Z11</f>
        <v>84.840412239555008</v>
      </c>
      <c r="N91" s="19">
        <f t="shared" si="24"/>
        <v>2675.3024048533907</v>
      </c>
      <c r="O91" s="19">
        <f>N91*'Forecast inputs Tab10.1.5.1'!R11</f>
        <v>2871.4020711291441</v>
      </c>
      <c r="P91" s="19">
        <f>N91*'Forecast inputs Tab10.1.5.1'!S11</f>
        <v>2133.3050315015453</v>
      </c>
      <c r="Q91" s="19">
        <f>P91*'Forecast inputs Tab10.1.5.1'!R11</f>
        <v>2289.6762903106082</v>
      </c>
    </row>
    <row r="92" spans="1:17" x14ac:dyDescent="0.35">
      <c r="A92" s="10">
        <f>D92+F92+E92+'Forecast inputs Tab10.1.5.1'!AA12</f>
        <v>0.36649459405880269</v>
      </c>
      <c r="C92" s="18">
        <v>8</v>
      </c>
      <c r="D92" s="17">
        <f>$G$79*'Forecast inputs Tab10.1.5.1'!T12</f>
        <v>9.2560227178626914E-2</v>
      </c>
      <c r="E92" s="17">
        <f>$G$80*'Forecast inputs Tab10.1.5.1'!U12</f>
        <v>1.3581449816797795E-3</v>
      </c>
      <c r="F92" s="17">
        <f>$F$81*'Forecast inputs Tab10.1.5.1'!Y12</f>
        <v>3.2576221898495974E-2</v>
      </c>
      <c r="G92" s="28">
        <f t="shared" si="21"/>
        <v>37.145226128712125</v>
      </c>
      <c r="H92" s="28">
        <f>G92*'Forecast inputs Tab10.1.5.1'!V12</f>
        <v>56.1517837205813</v>
      </c>
      <c r="I92" s="28">
        <f t="shared" si="22"/>
        <v>0.54503542177692588</v>
      </c>
      <c r="J92" s="28">
        <f>I92*'Forecast inputs Tab10.1.5.1'!W12</f>
        <v>0.8210247254237002</v>
      </c>
      <c r="K92" s="28">
        <f t="shared" si="23"/>
        <v>56.972808446004997</v>
      </c>
      <c r="L92" s="28">
        <f t="shared" si="20"/>
        <v>13.073121855065516</v>
      </c>
      <c r="M92" s="28">
        <f>L92*'Forecast inputs Tab10.1.5.1'!Z12</f>
        <v>20.017171990820664</v>
      </c>
      <c r="N92" s="19">
        <f t="shared" si="24"/>
        <v>479.32935736606476</v>
      </c>
      <c r="O92" s="19">
        <f>N92*'Forecast inputs Tab10.1.5.1'!R12</f>
        <v>651.41818324762926</v>
      </c>
      <c r="P92" s="19">
        <f>N92*'Forecast inputs Tab10.1.5.1'!S12</f>
        <v>437.9362260063487</v>
      </c>
      <c r="Q92" s="19">
        <f>P92*'Forecast inputs Tab10.1.5.1'!R12</f>
        <v>595.16408986714794</v>
      </c>
    </row>
    <row r="93" spans="1:17" x14ac:dyDescent="0.35">
      <c r="A93" s="10">
        <f>D93+F93+E93+'Forecast inputs Tab10.1.5.1'!AA13</f>
        <v>0.36710991728218811</v>
      </c>
      <c r="C93" s="18">
        <v>9</v>
      </c>
      <c r="D93" s="17">
        <f>$G$79*'Forecast inputs Tab10.1.5.1'!T13</f>
        <v>9.3119887482881872E-2</v>
      </c>
      <c r="E93" s="17">
        <f>$G$80*'Forecast inputs Tab10.1.5.1'!U13</f>
        <v>4.3284394301550485E-4</v>
      </c>
      <c r="F93" s="17">
        <f>$F$81*'Forecast inputs Tab10.1.5.1'!Y13</f>
        <v>3.3557185856290743E-2</v>
      </c>
      <c r="G93" s="28">
        <f t="shared" si="21"/>
        <v>137.78444379601936</v>
      </c>
      <c r="H93" s="28">
        <f>G93*'Forecast inputs Tab10.1.5.1'!V13</f>
        <v>248.81584648859842</v>
      </c>
      <c r="I93" s="28">
        <f t="shared" si="22"/>
        <v>0.64045569159252513</v>
      </c>
      <c r="J93" s="28">
        <f>I93*'Forecast inputs Tab10.1.5.1'!W13</f>
        <v>1.1571931383758804</v>
      </c>
      <c r="K93" s="28">
        <f t="shared" si="23"/>
        <v>249.9730396269743</v>
      </c>
      <c r="L93" s="28">
        <f t="shared" si="20"/>
        <v>49.652746728443269</v>
      </c>
      <c r="M93" s="28">
        <f>L93*'Forecast inputs Tab10.1.5.1'!Z13</f>
        <v>90.509509373942834</v>
      </c>
      <c r="N93" s="19">
        <f t="shared" si="24"/>
        <v>1767.8224495891582</v>
      </c>
      <c r="O93" s="19">
        <f>N93*'Forecast inputs Tab10.1.5.1'!R13</f>
        <v>2932.3401318070246</v>
      </c>
      <c r="P93" s="19">
        <f>N93*'Forecast inputs Tab10.1.5.1'!S13</f>
        <v>1704.9634140156961</v>
      </c>
      <c r="Q93" s="19">
        <f>P93*'Forecast inputs Tab10.1.5.1'!R13</f>
        <v>2828.0739637302559</v>
      </c>
    </row>
    <row r="94" spans="1:17" x14ac:dyDescent="0.35">
      <c r="A94" s="10">
        <f>D94+F94+E94+'Forecast inputs Tab10.1.5.1'!AA14</f>
        <v>0.36609222354954785</v>
      </c>
      <c r="C94" s="18">
        <v>10</v>
      </c>
      <c r="D94" s="17">
        <f>$G$79*'Forecast inputs Tab10.1.5.1'!T14</f>
        <v>9.2097008073801653E-2</v>
      </c>
      <c r="E94" s="17">
        <f>$G$80*'Forecast inputs Tab10.1.5.1'!U14</f>
        <v>1.4337572672504288E-4</v>
      </c>
      <c r="F94" s="17">
        <f>$F$81*'Forecast inputs Tab10.1.5.1'!Y14</f>
        <v>3.3851839749021118E-2</v>
      </c>
      <c r="G94" s="28">
        <f t="shared" si="21"/>
        <v>66.762991783534304</v>
      </c>
      <c r="H94" s="28">
        <f>G94*'Forecast inputs Tab10.1.5.1'!V14</f>
        <v>140.79310043356878</v>
      </c>
      <c r="I94" s="28">
        <f t="shared" si="22"/>
        <v>0.10393597648288042</v>
      </c>
      <c r="J94" s="28">
        <f>I94*'Forecast inputs Tab10.1.5.1'!W14</f>
        <v>0.21966538856170503</v>
      </c>
      <c r="K94" s="28">
        <f t="shared" si="23"/>
        <v>141.01276582213049</v>
      </c>
      <c r="L94" s="28">
        <f t="shared" si="20"/>
        <v>24.539886216611212</v>
      </c>
      <c r="M94" s="28">
        <f>L94*'Forecast inputs Tab10.1.5.1'!Z14</f>
        <v>52.170325703342435</v>
      </c>
      <c r="N94" s="19">
        <f t="shared" si="24"/>
        <v>865.69249245202514</v>
      </c>
      <c r="O94" s="19">
        <f>N94*'Forecast inputs Tab10.1.5.1'!R14</f>
        <v>1702.2630894579643</v>
      </c>
      <c r="P94" s="19">
        <f>N94*'Forecast inputs Tab10.1.5.1'!S14</f>
        <v>852.71828744756965</v>
      </c>
      <c r="Q94" s="19">
        <f>P94*'Forecast inputs Tab10.1.5.1'!R14</f>
        <v>1676.7511317054032</v>
      </c>
    </row>
    <row r="95" spans="1:17" x14ac:dyDescent="0.35">
      <c r="A95" s="10">
        <f>D95+F95+E95+'Forecast inputs Tab10.1.5.1'!AA15</f>
        <v>0.36454200602378217</v>
      </c>
      <c r="C95" s="18">
        <v>11</v>
      </c>
      <c r="D95" s="17">
        <f>$G$79*'Forecast inputs Tab10.1.5.1'!T15</f>
        <v>9.0587200685375943E-2</v>
      </c>
      <c r="E95" s="17">
        <f>$G$80*'Forecast inputs Tab10.1.5.1'!U15</f>
        <v>5.1416026234854076E-5</v>
      </c>
      <c r="F95" s="17">
        <f>$F$81*'Forecast inputs Tab10.1.5.1'!Y15</f>
        <v>3.3903389312171378E-2</v>
      </c>
      <c r="G95" s="28">
        <f t="shared" si="21"/>
        <v>12.399425777238113</v>
      </c>
      <c r="H95" s="28">
        <f>G95*'Forecast inputs Tab10.1.5.1'!V15</f>
        <v>29.91913507831709</v>
      </c>
      <c r="I95" s="28">
        <f t="shared" si="22"/>
        <v>7.0377403897692245E-3</v>
      </c>
      <c r="J95" s="28">
        <f>I95*'Forecast inputs Tab10.1.5.1'!W15</f>
        <v>1.7033699240544681E-2</v>
      </c>
      <c r="K95" s="28">
        <f t="shared" si="23"/>
        <v>29.936168777557636</v>
      </c>
      <c r="L95" s="28">
        <f t="shared" si="20"/>
        <v>4.6406396951500222</v>
      </c>
      <c r="M95" s="28">
        <f>L95*'Forecast inputs Tab10.1.5.1'!Z15</f>
        <v>11.291558099842085</v>
      </c>
      <c r="N95" s="19">
        <f t="shared" si="24"/>
        <v>163.33977072222629</v>
      </c>
      <c r="O95" s="19">
        <f>N95*'Forecast inputs Tab10.1.5.1'!R15</f>
        <v>371.87402260558537</v>
      </c>
      <c r="P95" s="19">
        <f>N95*'Forecast inputs Tab10.1.5.1'!S15</f>
        <v>162.2499732015842</v>
      </c>
      <c r="Q95" s="19">
        <f>P95*'Forecast inputs Tab10.1.5.1'!R15</f>
        <v>369.39289148831472</v>
      </c>
    </row>
    <row r="96" spans="1:17" x14ac:dyDescent="0.35">
      <c r="A96" s="10">
        <f>D96+F96+E96+'Forecast inputs Tab10.1.5.1'!AA16</f>
        <v>0.36283657557358007</v>
      </c>
      <c r="C96" s="18">
        <v>12</v>
      </c>
      <c r="D96" s="17">
        <f>$G$79*'Forecast inputs Tab10.1.5.1'!T16</f>
        <v>8.8936583412108083E-2</v>
      </c>
      <c r="E96" s="17">
        <f>$G$80*'Forecast inputs Tab10.1.5.1'!U16</f>
        <v>2.028398966663987E-5</v>
      </c>
      <c r="F96" s="17">
        <f>$F$81*'Forecast inputs Tab10.1.5.1'!Y16</f>
        <v>3.3879708171805377E-2</v>
      </c>
      <c r="G96" s="28">
        <f t="shared" si="21"/>
        <v>17.991038239382313</v>
      </c>
      <c r="H96" s="28">
        <f>G96*'Forecast inputs Tab10.1.5.1'!V16</f>
        <v>48.817808883190089</v>
      </c>
      <c r="I96" s="28">
        <f t="shared" si="22"/>
        <v>4.1032612198375826E-3</v>
      </c>
      <c r="J96" s="28">
        <f>I96*'Forecast inputs Tab10.1.5.1'!W16</f>
        <v>1.1174089112434822E-2</v>
      </c>
      <c r="K96" s="28">
        <f t="shared" si="23"/>
        <v>48.828982972302526</v>
      </c>
      <c r="L96" s="28">
        <f t="shared" si="20"/>
        <v>6.8535477963400213</v>
      </c>
      <c r="M96" s="28">
        <f>L96*'Forecast inputs Tab10.1.5.1'!Z16</f>
        <v>18.768988924100853</v>
      </c>
      <c r="N96" s="19">
        <f t="shared" si="24"/>
        <v>241.2043086777872</v>
      </c>
      <c r="O96" s="19">
        <f>N96*'Forecast inputs Tab10.1.5.1'!R16</f>
        <v>623.59755944011715</v>
      </c>
      <c r="P96" s="19">
        <f>N96*'Forecast inputs Tab10.1.5.1'!S16</f>
        <v>240.43927673582274</v>
      </c>
      <c r="Q96" s="19">
        <f>P96*'Forecast inputs Tab10.1.5.1'!R16</f>
        <v>621.61968410895929</v>
      </c>
    </row>
    <row r="97" spans="1:17" x14ac:dyDescent="0.35">
      <c r="A97" s="10">
        <f>D97+F97+E97+'Forecast inputs Tab10.1.5.1'!AA17</f>
        <v>0.36112901930898567</v>
      </c>
      <c r="C97" s="18">
        <v>13</v>
      </c>
      <c r="D97" s="17">
        <f>$G$79*'Forecast inputs Tab10.1.5.1'!T17</f>
        <v>8.7285719454603006E-2</v>
      </c>
      <c r="E97" s="17">
        <f>$G$80*'Forecast inputs Tab10.1.5.1'!U17</f>
        <v>8.8252345442379449E-6</v>
      </c>
      <c r="F97" s="17">
        <f>$F$81*'Forecast inputs Tab10.1.5.1'!Y17</f>
        <v>3.3834474619838427E-2</v>
      </c>
      <c r="G97" s="28">
        <f t="shared" si="21"/>
        <v>2.6490610373058958</v>
      </c>
      <c r="H97" s="28">
        <f>G97*'Forecast inputs Tab10.1.5.1'!V17</f>
        <v>7.9660537228212265</v>
      </c>
      <c r="I97" s="28">
        <f t="shared" si="22"/>
        <v>2.678397465508194E-4</v>
      </c>
      <c r="J97" s="28">
        <f>I97*'Forecast inputs Tab10.1.5.1'!W17</f>
        <v>8.0856229621253267E-4</v>
      </c>
      <c r="K97" s="28">
        <f t="shared" si="23"/>
        <v>7.9668622851174389</v>
      </c>
      <c r="L97" s="28">
        <f t="shared" si="20"/>
        <v>1.0268528344976893</v>
      </c>
      <c r="M97" s="28">
        <f>L97*'Forecast inputs Tab10.1.5.1'!Z17</f>
        <v>3.1194967629772203</v>
      </c>
      <c r="N97" s="19">
        <f t="shared" si="24"/>
        <v>36.158430873111023</v>
      </c>
      <c r="O97" s="19">
        <f>N97*'Forecast inputs Tab10.1.5.1'!R17</f>
        <v>104.4541135219344</v>
      </c>
      <c r="P97" s="19">
        <f>N97*'Forecast inputs Tab10.1.5.1'!S17</f>
        <v>36.099977377987649</v>
      </c>
      <c r="Q97" s="19">
        <f>P97*'Forecast inputs Tab10.1.5.1'!R17</f>
        <v>104.28525364975695</v>
      </c>
    </row>
    <row r="98" spans="1:17" x14ac:dyDescent="0.35">
      <c r="A98" s="10">
        <f>D98+F98+E98+'Forecast inputs Tab10.1.5.1'!AA18</f>
        <v>0.3594902291251072</v>
      </c>
      <c r="C98" s="18">
        <v>14</v>
      </c>
      <c r="D98" s="17">
        <f>$G$79*'Forecast inputs Tab10.1.5.1'!T18</f>
        <v>8.5701959861031435E-2</v>
      </c>
      <c r="E98" s="17">
        <f>$G$80*'Forecast inputs Tab10.1.5.1'!U18</f>
        <v>4.2576900831653794E-6</v>
      </c>
      <c r="F98" s="17">
        <f>$F$81*'Forecast inputs Tab10.1.5.1'!Y18</f>
        <v>3.3784011573992571E-2</v>
      </c>
      <c r="G98" s="28">
        <f t="shared" si="21"/>
        <v>8.3675806766940308</v>
      </c>
      <c r="H98" s="28">
        <f>G98*'Forecast inputs Tab10.1.5.1'!V18</f>
        <v>27.542398173118222</v>
      </c>
      <c r="I98" s="28">
        <f t="shared" si="22"/>
        <v>4.1570304022237167E-4</v>
      </c>
      <c r="J98" s="28">
        <f>I98*'Forecast inputs Tab10.1.5.1'!W18</f>
        <v>1.3737649081280035E-3</v>
      </c>
      <c r="K98" s="28">
        <f t="shared" si="23"/>
        <v>27.543771938026349</v>
      </c>
      <c r="L98" s="28">
        <f t="shared" si="20"/>
        <v>3.2985294955464228</v>
      </c>
      <c r="M98" s="28">
        <f>L98*'Forecast inputs Tab10.1.5.1'!Z18</f>
        <v>10.978660646501936</v>
      </c>
      <c r="N98" s="19">
        <f t="shared" si="24"/>
        <v>116.2346002289282</v>
      </c>
      <c r="O98" s="19">
        <f>N98*'Forecast inputs Tab10.1.5.1'!R18</f>
        <v>370.11537639495549</v>
      </c>
      <c r="P98" s="19">
        <f>N98*'Forecast inputs Tab10.1.5.1'!S18</f>
        <v>116.132025578813</v>
      </c>
      <c r="Q98" s="19">
        <f>P98*'Forecast inputs Tab10.1.5.1'!R18</f>
        <v>369.78875716831215</v>
      </c>
    </row>
    <row r="99" spans="1:17" x14ac:dyDescent="0.35">
      <c r="A99" s="10">
        <f>D99+F99+E99+'Forecast inputs Tab10.1.5.1'!AA19</f>
        <v>0.35795591016789052</v>
      </c>
      <c r="C99" s="18">
        <v>15</v>
      </c>
      <c r="D99" s="17">
        <f>$G$79*'Forecast inputs Tab10.1.5.1'!T19</f>
        <v>8.4219669014847953E-2</v>
      </c>
      <c r="E99" s="17">
        <f>$G$80*'Forecast inputs Tab10.1.5.1'!U19</f>
        <v>2.2325125248719407E-6</v>
      </c>
      <c r="F99" s="17">
        <f>$F$81*'Forecast inputs Tab10.1.5.1'!Y19</f>
        <v>3.3734008640517725E-2</v>
      </c>
      <c r="G99" s="28">
        <f t="shared" si="21"/>
        <v>5.9168429807390961</v>
      </c>
      <c r="H99" s="28">
        <f>G99*'Forecast inputs Tab10.1.5.1'!V19</f>
        <v>21.093278176934476</v>
      </c>
      <c r="I99" s="28">
        <f t="shared" si="22"/>
        <v>1.5684490590757167E-4</v>
      </c>
      <c r="J99" s="28">
        <f>I99*'Forecast inputs Tab10.1.5.1'!W19</f>
        <v>5.614953524547522E-4</v>
      </c>
      <c r="K99" s="28">
        <f t="shared" si="23"/>
        <v>21.093839672286929</v>
      </c>
      <c r="L99" s="28">
        <f t="shared" si="20"/>
        <v>2.36997882527477</v>
      </c>
      <c r="M99" s="28">
        <f>L99*'Forecast inputs Tab10.1.5.1'!Z19</f>
        <v>8.5505518045558322</v>
      </c>
      <c r="N99" s="19">
        <f t="shared" si="24"/>
        <v>83.577521755763939</v>
      </c>
      <c r="O99" s="19">
        <f>N99*'Forecast inputs Tab10.1.5.1'!R19</f>
        <v>289.97054018118786</v>
      </c>
      <c r="P99" s="19">
        <f>N99*'Forecast inputs Tab10.1.5.1'!S19</f>
        <v>83.534642710856559</v>
      </c>
      <c r="Q99" s="19">
        <f>P99*'Forecast inputs Tab10.1.5.1'!R19</f>
        <v>289.82177219246262</v>
      </c>
    </row>
    <row r="100" spans="1:17" x14ac:dyDescent="0.35">
      <c r="A100" s="10">
        <f>D100+F100+E100+'Forecast inputs Tab10.1.5.1'!AA20</f>
        <v>0.35654122749382477</v>
      </c>
      <c r="C100" s="23" t="s">
        <v>1435</v>
      </c>
      <c r="D100" s="17">
        <f>$G$79*'Forecast inputs Tab10.1.5.1'!T20</f>
        <v>8.285382010179497E-2</v>
      </c>
      <c r="E100" s="17">
        <f>$G$80*'Forecast inputs Tab10.1.5.1'!U20</f>
        <v>1.2785819175991289E-6</v>
      </c>
      <c r="F100" s="17">
        <f>$F$81*'Forecast inputs Tab10.1.5.1'!Y20</f>
        <v>3.3686128810112237E-2</v>
      </c>
      <c r="G100" s="28">
        <f>N100*(D100/A100)*(1-EXP(-A100))</f>
        <v>17.747279669238495</v>
      </c>
      <c r="H100" s="28">
        <f>G100*'Forecast inputs Tab10.1.5.1'!V20</f>
        <v>73.44569622373362</v>
      </c>
      <c r="I100" s="28">
        <f t="shared" si="22"/>
        <v>2.7387211408941899E-4</v>
      </c>
      <c r="J100" s="28">
        <f>I100*'Forecast inputs Tab10.1.5.1'!W20</f>
        <v>1.3336905534010418E-3</v>
      </c>
      <c r="K100" s="28">
        <f t="shared" si="23"/>
        <v>73.447029914287015</v>
      </c>
      <c r="L100" s="30">
        <f t="shared" si="20"/>
        <v>7.2155652959941481</v>
      </c>
      <c r="M100" s="28">
        <f>L100*'Forecast inputs Tab10.1.5.1'!Z20</f>
        <v>27.961037078506926</v>
      </c>
      <c r="N100" s="19">
        <f>N74*EXP(-A74)+N75*EXP(-A75)</f>
        <v>254.64977044342453</v>
      </c>
      <c r="O100" s="19">
        <f>N100*'Forecast inputs Tab10.1.5.1'!R20</f>
        <v>1049.4638485904402</v>
      </c>
      <c r="P100" s="19">
        <f>N100*'Forecast inputs Tab10.1.5.1'!S20</f>
        <v>254.56949143707851</v>
      </c>
      <c r="Q100" s="19">
        <f>P100*'Forecast inputs Tab10.1.5.1'!R20</f>
        <v>1049.1330023665689</v>
      </c>
    </row>
    <row r="101" spans="1:17" x14ac:dyDescent="0.35">
      <c r="A101" t="s">
        <v>1445</v>
      </c>
      <c r="C101" s="31" t="s">
        <v>1444</v>
      </c>
      <c r="D101" s="133">
        <f>AVERAGE(D88:D98)</f>
        <v>7.5832491919858636E-2</v>
      </c>
      <c r="E101" s="133">
        <f>AVERAGE(E88:E98)</f>
        <v>4.1068103808190688E-3</v>
      </c>
      <c r="F101" s="133">
        <f>AVERAGE(F88:F99)</f>
        <v>2.94795842034693E-2</v>
      </c>
      <c r="G101" s="32">
        <f>SUM(G84:G100)</f>
        <v>687.72538924516311</v>
      </c>
      <c r="H101" s="32">
        <f t="shared" ref="H101" si="25">SUM(H84:H100)</f>
        <v>1041.6481001071081</v>
      </c>
      <c r="I101" s="32">
        <f>SUM(I84:I100)</f>
        <v>113.91919431714928</v>
      </c>
      <c r="J101" s="32">
        <f t="shared" ref="J101:Q101" si="26">SUM(J84:J100)</f>
        <v>77.851120737944797</v>
      </c>
      <c r="K101" s="32">
        <f t="shared" si="26"/>
        <v>1119.4992208450528</v>
      </c>
      <c r="L101" s="32">
        <f t="shared" si="26"/>
        <v>302.5064063140926</v>
      </c>
      <c r="M101" s="32">
        <f t="shared" si="26"/>
        <v>405.22789500458151</v>
      </c>
      <c r="N101" s="32">
        <f t="shared" si="26"/>
        <v>40264.663462778735</v>
      </c>
      <c r="O101" s="32">
        <f t="shared" si="26"/>
        <v>16197.558754858639</v>
      </c>
      <c r="P101" s="32">
        <f t="shared" si="26"/>
        <v>7682.6465965964799</v>
      </c>
      <c r="Q101" s="32">
        <f t="shared" si="26"/>
        <v>11205.377284279321</v>
      </c>
    </row>
    <row r="103" spans="1:17" x14ac:dyDescent="0.35">
      <c r="C103" s="15" t="s">
        <v>1437</v>
      </c>
      <c r="D103" s="15" t="s">
        <v>1692</v>
      </c>
      <c r="G103" s="15">
        <f>G78+1</f>
        <v>2024</v>
      </c>
    </row>
    <row r="104" spans="1:17" x14ac:dyDescent="0.35">
      <c r="D104" s="24" t="s">
        <v>1599</v>
      </c>
      <c r="E104" s="24"/>
      <c r="F104" s="24"/>
      <c r="G104" s="18">
        <f>G79</f>
        <v>1</v>
      </c>
      <c r="H104" s="24" t="s">
        <v>1598</v>
      </c>
      <c r="I104" s="25">
        <f>AVERAGE(D113:D124)</f>
        <v>7.6531423344441074E-2</v>
      </c>
      <c r="J104" s="15" t="s">
        <v>1516</v>
      </c>
      <c r="K104" s="25">
        <f>I104+I106+I105</f>
        <v>0.10977576977303825</v>
      </c>
    </row>
    <row r="105" spans="1:17" x14ac:dyDescent="0.35">
      <c r="D105" s="24" t="s">
        <v>1600</v>
      </c>
      <c r="E105" s="24"/>
      <c r="F105" s="24"/>
      <c r="G105" s="18">
        <f>G80</f>
        <v>1</v>
      </c>
      <c r="H105" s="24" t="s">
        <v>1598</v>
      </c>
      <c r="I105" s="25">
        <f>AVERAGE(E113:E124)</f>
        <v>3.764762225127886E-3</v>
      </c>
      <c r="K105" s="25"/>
    </row>
    <row r="106" spans="1:17" x14ac:dyDescent="0.35">
      <c r="D106" s="24" t="s">
        <v>1438</v>
      </c>
      <c r="E106" s="24"/>
      <c r="F106" s="134">
        <f>F81</f>
        <v>1.4279490360068012</v>
      </c>
      <c r="G106" s="18">
        <f>I106/$I$5</f>
        <v>1</v>
      </c>
      <c r="H106" s="24" t="s">
        <v>1598</v>
      </c>
      <c r="I106" s="25">
        <f>AVERAGE(F113:F124)</f>
        <v>2.94795842034693E-2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0.2402613873303942</v>
      </c>
      <c r="C110" s="18">
        <v>1</v>
      </c>
      <c r="D110" s="17">
        <f>$G$104*'Forecast inputs Tab10.1.5.1'!T5</f>
        <v>9.7705668054870531E-6</v>
      </c>
      <c r="E110" s="17">
        <f>$G$105*'Forecast inputs Tab10.1.5.1'!U5</f>
        <v>1.6753468834404571E-5</v>
      </c>
      <c r="F110" s="17">
        <f>$F$106*'Forecast inputs Tab10.1.5.1'!Y5</f>
        <v>2.3486329475432753E-4</v>
      </c>
      <c r="G110" s="28">
        <f t="shared" ref="G110:G124" si="28">N110*(D110/A110)*(1-EXP(-A110))</f>
        <v>6.2744055643731936E-2</v>
      </c>
      <c r="H110" s="28">
        <f>G110*'Forecast inputs Tab10.1.5.1'!V5</f>
        <v>7.4505454593431766E-3</v>
      </c>
      <c r="I110" s="28">
        <f t="shared" ref="I110:I125" si="29">N110*(E110/A110)*(1-EXP(-A110))</f>
        <v>0.1075864483298018</v>
      </c>
      <c r="J110" s="28">
        <f>I110*'Forecast inputs Tab10.1.5.1'!W5</f>
        <v>1.2775620499897314E-2</v>
      </c>
      <c r="K110" s="28">
        <f t="shared" ref="K110:K125" si="30">H110+J110</f>
        <v>2.022616595924049E-2</v>
      </c>
      <c r="L110" s="28">
        <f t="shared" si="27"/>
        <v>1.5082313982500992</v>
      </c>
      <c r="M110" s="28">
        <f>L110*'Forecast inputs Tab10.1.5.1'!Z5</f>
        <v>0.12073739236213643</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0.24233229402701773</v>
      </c>
      <c r="C111" s="18">
        <v>2</v>
      </c>
      <c r="D111" s="17">
        <f>$G$104*'Forecast inputs Tab10.1.5.1'!T6</f>
        <v>3.2631706846048859E-4</v>
      </c>
      <c r="E111" s="17">
        <f>$G$105*'Forecast inputs Tab10.1.5.1'!U6</f>
        <v>5.5463193616160904E-4</v>
      </c>
      <c r="F111" s="17">
        <f>$F$106*'Forecast inputs Tab10.1.5.1'!Y6</f>
        <v>1.4513450223956437E-3</v>
      </c>
      <c r="G111" s="28">
        <f t="shared" si="28"/>
        <v>1.6463296518901338</v>
      </c>
      <c r="H111" s="28">
        <f>G111*'Forecast inputs Tab10.1.5.1'!V6</f>
        <v>0.39195665675430036</v>
      </c>
      <c r="I111" s="28">
        <f t="shared" si="29"/>
        <v>2.7982201687946771</v>
      </c>
      <c r="J111" s="28">
        <f>I111*'Forecast inputs Tab10.1.5.1'!W6</f>
        <v>0.66667951901524325</v>
      </c>
      <c r="K111" s="28">
        <f t="shared" si="30"/>
        <v>1.0586361757695437</v>
      </c>
      <c r="L111" s="28">
        <f t="shared" si="27"/>
        <v>7.322302681762455</v>
      </c>
      <c r="M111" s="28">
        <f>L111*'Forecast inputs Tab10.1.5.1'!Z6</f>
        <v>1.4111614951319422</v>
      </c>
      <c r="N111" s="19">
        <f t="shared" ref="N111:N124" si="31">N85*EXP(-A85)</f>
        <v>5681.1552162356493</v>
      </c>
      <c r="O111" s="19">
        <f>N111*'Forecast inputs Tab10.1.5.1'!R6</f>
        <v>549.50178467309047</v>
      </c>
      <c r="P111" s="19">
        <f>N111*'Forecast inputs Tab10.1.5.1'!S6</f>
        <v>0</v>
      </c>
      <c r="Q111" s="19">
        <f>P111*'Forecast inputs Tab10.1.5.1'!R6</f>
        <v>0</v>
      </c>
    </row>
    <row r="112" spans="1:17" x14ac:dyDescent="0.35">
      <c r="A112" s="10">
        <f>D112+F112+E112+'Forecast inputs Tab10.1.5.1'!AA7</f>
        <v>0.25186586762292229</v>
      </c>
      <c r="C112" s="18">
        <v>3</v>
      </c>
      <c r="D112" s="17">
        <f>$G$104*'Forecast inputs Tab10.1.5.1'!T7</f>
        <v>2.7438599163770367E-3</v>
      </c>
      <c r="E112" s="17">
        <f>$G$105*'Forecast inputs Tab10.1.5.1'!U7</f>
        <v>4.3264606965955996E-3</v>
      </c>
      <c r="F112" s="17">
        <f>$F$106*'Forecast inputs Tab10.1.5.1'!Y7</f>
        <v>4.7955470099496399E-3</v>
      </c>
      <c r="G112" s="28">
        <f t="shared" si="28"/>
        <v>10.81459718896512</v>
      </c>
      <c r="H112" s="28">
        <f>G112*'Forecast inputs Tab10.1.5.1'!V7</f>
        <v>4.1667621576776082</v>
      </c>
      <c r="I112" s="28">
        <f t="shared" si="29"/>
        <v>17.052229746972817</v>
      </c>
      <c r="J112" s="28">
        <f>I112*'Forecast inputs Tab10.1.5.1'!W7</f>
        <v>6.5960090417008361</v>
      </c>
      <c r="K112" s="28">
        <f t="shared" si="30"/>
        <v>10.762771199378445</v>
      </c>
      <c r="L112" s="28">
        <f t="shared" si="27"/>
        <v>18.901077603782834</v>
      </c>
      <c r="M112" s="28">
        <f>L112*'Forecast inputs Tab10.1.5.1'!Z7</f>
        <v>6.5079245351464863</v>
      </c>
      <c r="N112" s="19">
        <f t="shared" si="31"/>
        <v>4458.5442043463199</v>
      </c>
      <c r="O112" s="19">
        <f>N112*'Forecast inputs Tab10.1.5.1'!R7</f>
        <v>936.87389365929221</v>
      </c>
      <c r="P112" s="19">
        <f>N112*'Forecast inputs Tab10.1.5.1'!S7</f>
        <v>0</v>
      </c>
      <c r="Q112" s="19">
        <f>P112*'Forecast inputs Tab10.1.5.1'!R7</f>
        <v>0</v>
      </c>
    </row>
    <row r="113" spans="1:17" x14ac:dyDescent="0.35">
      <c r="A113" s="10">
        <f>D113+F113+E113+'Forecast inputs Tab10.1.5.1'!AA8</f>
        <v>0.27575483370633003</v>
      </c>
      <c r="C113" s="18">
        <v>4</v>
      </c>
      <c r="D113" s="17">
        <f>$G$104*'Forecast inputs Tab10.1.5.1'!T8</f>
        <v>1.2013015126685896E-2</v>
      </c>
      <c r="E113" s="17">
        <f>$G$105*'Forecast inputs Tab10.1.5.1'!U8</f>
        <v>1.2889113277233858E-2</v>
      </c>
      <c r="F113" s="17">
        <f>$F$106*'Forecast inputs Tab10.1.5.1'!Y8</f>
        <v>1.0852705302410283E-2</v>
      </c>
      <c r="G113" s="28">
        <f t="shared" si="28"/>
        <v>36.387890146831317</v>
      </c>
      <c r="H113" s="28">
        <f>G113*'Forecast inputs Tab10.1.5.1'!V8</f>
        <v>20.829136409339412</v>
      </c>
      <c r="I113" s="28">
        <f t="shared" si="29"/>
        <v>39.041625526649831</v>
      </c>
      <c r="J113" s="28">
        <f>I113*'Forecast inputs Tab10.1.5.1'!W8</f>
        <v>21.948854732486904</v>
      </c>
      <c r="K113" s="28">
        <f t="shared" si="30"/>
        <v>42.77799114182632</v>
      </c>
      <c r="L113" s="28">
        <f t="shared" si="27"/>
        <v>32.873266550941615</v>
      </c>
      <c r="M113" s="28">
        <f>L113*'Forecast inputs Tab10.1.5.1'!Z8</f>
        <v>17.565632741896348</v>
      </c>
      <c r="N113" s="19">
        <f t="shared" si="31"/>
        <v>3465.8448731109156</v>
      </c>
      <c r="O113" s="19">
        <f>N113*'Forecast inputs Tab10.1.5.1'!R8</f>
        <v>1281.8669872341839</v>
      </c>
      <c r="P113" s="19">
        <f>N113*'Forecast inputs Tab10.1.5.1'!S8</f>
        <v>327.92822135458266</v>
      </c>
      <c r="Q113" s="19">
        <f>P113*'Forecast inputs Tab10.1.5.1'!R8</f>
        <v>121.28654816554187</v>
      </c>
    </row>
    <row r="114" spans="1:17" x14ac:dyDescent="0.35">
      <c r="A114" s="10">
        <f>D114+F114+E114+'Forecast inputs Tab10.1.5.1'!AA9</f>
        <v>0.31115427780649507</v>
      </c>
      <c r="C114" s="18">
        <v>5</v>
      </c>
      <c r="D114" s="17">
        <f>$G$104*'Forecast inputs Tab10.1.5.1'!T9</f>
        <v>3.6605138822605472E-2</v>
      </c>
      <c r="E114" s="17">
        <f>$G$105*'Forecast inputs Tab10.1.5.1'!U9</f>
        <v>1.6142826751876185E-2</v>
      </c>
      <c r="F114" s="17">
        <f>$F$106*'Forecast inputs Tab10.1.5.1'!Y9</f>
        <v>1.8406312232013427E-2</v>
      </c>
      <c r="G114" s="28">
        <f t="shared" si="28"/>
        <v>82.751670224562147</v>
      </c>
      <c r="H114" s="28">
        <f>G114*'Forecast inputs Tab10.1.5.1'!V9</f>
        <v>65.449795602978654</v>
      </c>
      <c r="I114" s="28">
        <f t="shared" si="29"/>
        <v>36.493397343395607</v>
      </c>
      <c r="J114" s="28">
        <f>I114*'Forecast inputs Tab10.1.5.1'!W9</f>
        <v>27.492870882457034</v>
      </c>
      <c r="K114" s="28">
        <f t="shared" si="30"/>
        <v>92.942666485435694</v>
      </c>
      <c r="L114" s="28">
        <f t="shared" si="27"/>
        <v>41.610362065702034</v>
      </c>
      <c r="M114" s="28">
        <f>L114*'Forecast inputs Tab10.1.5.1'!Z9</f>
        <v>31.404713392933491</v>
      </c>
      <c r="N114" s="19">
        <f t="shared" si="31"/>
        <v>2630.5735705628417</v>
      </c>
      <c r="O114" s="19">
        <f>N114*'Forecast inputs Tab10.1.5.1'!R9</f>
        <v>1503.1939165738659</v>
      </c>
      <c r="P114" s="19">
        <f>N114*'Forecast inputs Tab10.1.5.1'!S9</f>
        <v>789.08184303675102</v>
      </c>
      <c r="Q114" s="19">
        <f>P114*'Forecast inputs Tab10.1.5.1'!R9</f>
        <v>450.90661573017672</v>
      </c>
    </row>
    <row r="115" spans="1:17" x14ac:dyDescent="0.35">
      <c r="A115" s="10">
        <f>D115+F115+E115+'Forecast inputs Tab10.1.5.1'!AA10</f>
        <v>0.34374570694657769</v>
      </c>
      <c r="C115" s="18">
        <v>6</v>
      </c>
      <c r="D115" s="17">
        <f>$G$104*'Forecast inputs Tab10.1.5.1'!T10</f>
        <v>6.8403054748956416E-2</v>
      </c>
      <c r="E115" s="17">
        <f>$G$105*'Forecast inputs Tab10.1.5.1'!U10</f>
        <v>1.0049016080091393E-2</v>
      </c>
      <c r="F115" s="17">
        <f>$F$106*'Forecast inputs Tab10.1.5.1'!Y10</f>
        <v>2.5293636117529897E-2</v>
      </c>
      <c r="G115" s="28">
        <f t="shared" si="28"/>
        <v>111.55907357206361</v>
      </c>
      <c r="H115" s="28">
        <f>G115*'Forecast inputs Tab10.1.5.1'!V10</f>
        <v>111.95089764479762</v>
      </c>
      <c r="I115" s="28">
        <f t="shared" si="29"/>
        <v>16.389018419135283</v>
      </c>
      <c r="J115" s="28">
        <f>I115*'Forecast inputs Tab10.1.5.1'!W10</f>
        <v>15.872450223410624</v>
      </c>
      <c r="K115" s="28">
        <f t="shared" si="30"/>
        <v>127.82334786820824</v>
      </c>
      <c r="L115" s="28">
        <f t="shared" si="27"/>
        <v>41.251587709006124</v>
      </c>
      <c r="M115" s="28">
        <f>L115*'Forecast inputs Tab10.1.5.1'!Z10</f>
        <v>41.132411872114801</v>
      </c>
      <c r="N115" s="19">
        <f t="shared" si="31"/>
        <v>1927.2441625017061</v>
      </c>
      <c r="O115" s="19">
        <f>N115*'Forecast inputs Tab10.1.5.1'!R10</f>
        <v>1557.8704735607917</v>
      </c>
      <c r="P115" s="19">
        <f>N115*'Forecast inputs Tab10.1.5.1'!S10</f>
        <v>1117.6066346228258</v>
      </c>
      <c r="Q115" s="19">
        <f>P115*'Forecast inputs Tab10.1.5.1'!R10</f>
        <v>903.40726463764963</v>
      </c>
    </row>
    <row r="116" spans="1:17" x14ac:dyDescent="0.35">
      <c r="A116" s="10">
        <f>D116+F116+E116+'Forecast inputs Tab10.1.5.1'!AA11</f>
        <v>0.36100394372717215</v>
      </c>
      <c r="C116" s="18">
        <v>7</v>
      </c>
      <c r="D116" s="17">
        <f>$G$104*'Forecast inputs Tab10.1.5.1'!T11</f>
        <v>8.6847616271768346E-2</v>
      </c>
      <c r="E116" s="17">
        <f>$G$105*'Forecast inputs Tab10.1.5.1'!U11</f>
        <v>4.0748104878590916E-3</v>
      </c>
      <c r="F116" s="17">
        <f>$F$106*'Forecast inputs Tab10.1.5.1'!Y11</f>
        <v>3.0081516967544682E-2</v>
      </c>
      <c r="G116" s="28">
        <f t="shared" si="28"/>
        <v>48.462515430813411</v>
      </c>
      <c r="H116" s="28">
        <f>G116*'Forecast inputs Tab10.1.5.1'!V11</f>
        <v>60.084380504876719</v>
      </c>
      <c r="I116" s="28">
        <f t="shared" si="29"/>
        <v>2.2738167680683383</v>
      </c>
      <c r="J116" s="28">
        <f>I116*'Forecast inputs Tab10.1.5.1'!W11</f>
        <v>2.7784987390380746</v>
      </c>
      <c r="K116" s="28">
        <f t="shared" si="30"/>
        <v>62.862879243914797</v>
      </c>
      <c r="L116" s="28">
        <f t="shared" si="27"/>
        <v>16.786021802371643</v>
      </c>
      <c r="M116" s="28">
        <f>L116*'Forecast inputs Tab10.1.5.1'!Z11</f>
        <v>21.082068362252617</v>
      </c>
      <c r="N116" s="19">
        <f t="shared" si="31"/>
        <v>664.78823829338148</v>
      </c>
      <c r="O116" s="19">
        <f>N116*'Forecast inputs Tab10.1.5.1'!R11</f>
        <v>713.51721616028624</v>
      </c>
      <c r="P116" s="19">
        <f>N116*'Forecast inputs Tab10.1.5.1'!S11</f>
        <v>530.10683616981146</v>
      </c>
      <c r="Q116" s="19">
        <f>P116*'Forecast inputs Tab10.1.5.1'!R11</f>
        <v>568.96366726105862</v>
      </c>
    </row>
    <row r="117" spans="1:17" x14ac:dyDescent="0.35">
      <c r="A117" s="10">
        <f>D117+F117+E117+'Forecast inputs Tab10.1.5.1'!AA12</f>
        <v>0.36649459405880269</v>
      </c>
      <c r="C117" s="18">
        <v>8</v>
      </c>
      <c r="D117" s="17">
        <f>$G$104*'Forecast inputs Tab10.1.5.1'!T12</f>
        <v>9.2560227178626914E-2</v>
      </c>
      <c r="E117" s="17">
        <f>$G$105*'Forecast inputs Tab10.1.5.1'!U12</f>
        <v>1.3581449816797795E-3</v>
      </c>
      <c r="F117" s="17">
        <f>$F$106*'Forecast inputs Tab10.1.5.1'!Y12</f>
        <v>3.2576221898495974E-2</v>
      </c>
      <c r="G117" s="28">
        <f t="shared" si="28"/>
        <v>144.49733482701458</v>
      </c>
      <c r="H117" s="28">
        <f>G117*'Forecast inputs Tab10.1.5.1'!V12</f>
        <v>218.43407455084076</v>
      </c>
      <c r="I117" s="28">
        <f t="shared" si="29"/>
        <v>2.1202230822390242</v>
      </c>
      <c r="J117" s="28">
        <f>I117*'Forecast inputs Tab10.1.5.1'!W12</f>
        <v>3.1938393439770767</v>
      </c>
      <c r="K117" s="28">
        <f t="shared" si="30"/>
        <v>221.62791389481785</v>
      </c>
      <c r="L117" s="28">
        <f t="shared" si="27"/>
        <v>50.855290512435467</v>
      </c>
      <c r="M117" s="28">
        <f>L117*'Forecast inputs Tab10.1.5.1'!Z12</f>
        <v>77.868095173925809</v>
      </c>
      <c r="N117" s="19">
        <f t="shared" si="31"/>
        <v>1864.6222371548497</v>
      </c>
      <c r="O117" s="19">
        <f>N117*'Forecast inputs Tab10.1.5.1'!R12</f>
        <v>2534.0589127381836</v>
      </c>
      <c r="P117" s="19">
        <f>N117*'Forecast inputs Tab10.1.5.1'!S12</f>
        <v>1703.6002759236001</v>
      </c>
      <c r="Q117" s="19">
        <f>P117*'Forecast inputs Tab10.1.5.1'!R12</f>
        <v>2315.2268469856908</v>
      </c>
    </row>
    <row r="118" spans="1:17" x14ac:dyDescent="0.35">
      <c r="A118" s="10">
        <f>D118+F118+E118+'Forecast inputs Tab10.1.5.1'!AA13</f>
        <v>0.36710991728218811</v>
      </c>
      <c r="C118" s="18">
        <v>9</v>
      </c>
      <c r="D118" s="17">
        <f>$G$104*'Forecast inputs Tab10.1.5.1'!T13</f>
        <v>9.3119887482881872E-2</v>
      </c>
      <c r="E118" s="17">
        <f>$G$105*'Forecast inputs Tab10.1.5.1'!U13</f>
        <v>4.3284394301550485E-4</v>
      </c>
      <c r="F118" s="17">
        <f>$F$106*'Forecast inputs Tab10.1.5.1'!Y13</f>
        <v>3.3557185856290743E-2</v>
      </c>
      <c r="G118" s="28">
        <f t="shared" si="28"/>
        <v>25.895779700526376</v>
      </c>
      <c r="H118" s="28">
        <f>G118*'Forecast inputs Tab10.1.5.1'!V13</f>
        <v>46.763481922586116</v>
      </c>
      <c r="I118" s="28">
        <f t="shared" si="29"/>
        <v>0.12036989837533052</v>
      </c>
      <c r="J118" s="28">
        <f>I118*'Forecast inputs Tab10.1.5.1'!W13</f>
        <v>0.21748767681426942</v>
      </c>
      <c r="K118" s="28">
        <f t="shared" si="30"/>
        <v>46.980969599400389</v>
      </c>
      <c r="L118" s="28">
        <f t="shared" si="27"/>
        <v>9.3319431089719682</v>
      </c>
      <c r="M118" s="28">
        <f>L118*'Forecast inputs Tab10.1.5.1'!Z13</f>
        <v>17.010732496189554</v>
      </c>
      <c r="N118" s="19">
        <f t="shared" si="31"/>
        <v>332.25188158380695</v>
      </c>
      <c r="O118" s="19">
        <f>N118*'Forecast inputs Tab10.1.5.1'!R13</f>
        <v>551.11616353950808</v>
      </c>
      <c r="P118" s="19">
        <f>N118*'Forecast inputs Tab10.1.5.1'!S13</f>
        <v>320.43789378843763</v>
      </c>
      <c r="Q118" s="19">
        <f>P118*'Forecast inputs Tab10.1.5.1'!R13</f>
        <v>531.51994756369515</v>
      </c>
    </row>
    <row r="119" spans="1:17" x14ac:dyDescent="0.35">
      <c r="A119" s="10">
        <f>D119+F119+E119+'Forecast inputs Tab10.1.5.1'!AA14</f>
        <v>0.36609222354954785</v>
      </c>
      <c r="C119" s="18">
        <v>10</v>
      </c>
      <c r="D119" s="17">
        <f>$G$104*'Forecast inputs Tab10.1.5.1'!T14</f>
        <v>9.2097008073801653E-2</v>
      </c>
      <c r="E119" s="17">
        <f>$G$105*'Forecast inputs Tab10.1.5.1'!U14</f>
        <v>1.4337572672504288E-4</v>
      </c>
      <c r="F119" s="17">
        <f>$F$106*'Forecast inputs Tab10.1.5.1'!Y14</f>
        <v>3.3851839749021118E-2</v>
      </c>
      <c r="G119" s="28">
        <f t="shared" si="28"/>
        <v>94.444565345771466</v>
      </c>
      <c r="H119" s="28">
        <f>G119*'Forecast inputs Tab10.1.5.1'!V14</f>
        <v>199.16937241586308</v>
      </c>
      <c r="I119" s="28">
        <f t="shared" si="29"/>
        <v>0.1470303810611274</v>
      </c>
      <c r="J119" s="28">
        <f>I119*'Forecast inputs Tab10.1.5.1'!W14</f>
        <v>0.31074404531608857</v>
      </c>
      <c r="K119" s="28">
        <f t="shared" si="30"/>
        <v>199.48011646117916</v>
      </c>
      <c r="L119" s="28">
        <f t="shared" si="27"/>
        <v>34.71472481157047</v>
      </c>
      <c r="M119" s="28">
        <f>L119*'Forecast inputs Tab10.1.5.1'!Z14</f>
        <v>73.801422065910117</v>
      </c>
      <c r="N119" s="19">
        <f t="shared" si="31"/>
        <v>1224.6298284208024</v>
      </c>
      <c r="O119" s="19">
        <f>N119*'Forecast inputs Tab10.1.5.1'!R14</f>
        <v>2408.0631094135292</v>
      </c>
      <c r="P119" s="19">
        <f>N119*'Forecast inputs Tab10.1.5.1'!S14</f>
        <v>1206.2761998667424</v>
      </c>
      <c r="Q119" s="19">
        <f>P119*'Forecast inputs Tab10.1.5.1'!R14</f>
        <v>2371.9732683699676</v>
      </c>
    </row>
    <row r="120" spans="1:17" x14ac:dyDescent="0.35">
      <c r="A120" s="10">
        <f>D120+F120+E120+'Forecast inputs Tab10.1.5.1'!AA15</f>
        <v>0.36454200602378217</v>
      </c>
      <c r="C120" s="18">
        <v>11</v>
      </c>
      <c r="D120" s="17">
        <f>$G$104*'Forecast inputs Tab10.1.5.1'!T15</f>
        <v>9.0587200685375943E-2</v>
      </c>
      <c r="E120" s="17">
        <f>$G$105*'Forecast inputs Tab10.1.5.1'!U15</f>
        <v>5.1416026234854076E-5</v>
      </c>
      <c r="F120" s="17">
        <f>$F$106*'Forecast inputs Tab10.1.5.1'!Y15</f>
        <v>3.3903389312171378E-2</v>
      </c>
      <c r="G120" s="28">
        <f t="shared" si="28"/>
        <v>45.570254105274913</v>
      </c>
      <c r="H120" s="28">
        <f>G120*'Forecast inputs Tab10.1.5.1'!V15</f>
        <v>109.95852651756</v>
      </c>
      <c r="I120" s="28">
        <f t="shared" si="29"/>
        <v>2.5865037917923356E-2</v>
      </c>
      <c r="J120" s="28">
        <f>I120*'Forecast inputs Tab10.1.5.1'!W15</f>
        <v>6.2602092765407832E-2</v>
      </c>
      <c r="K120" s="28">
        <f t="shared" si="30"/>
        <v>110.02112861032541</v>
      </c>
      <c r="L120" s="28">
        <f t="shared" si="27"/>
        <v>17.055235776097096</v>
      </c>
      <c r="M120" s="28">
        <f>L120*'Forecast inputs Tab10.1.5.1'!Z15</f>
        <v>41.4986291380417</v>
      </c>
      <c r="N120" s="19">
        <f t="shared" si="31"/>
        <v>600.30480370899647</v>
      </c>
      <c r="O120" s="19">
        <f>N120*'Forecast inputs Tab10.1.5.1'!R15</f>
        <v>1366.707943556235</v>
      </c>
      <c r="P120" s="19">
        <f>N120*'Forecast inputs Tab10.1.5.1'!S15</f>
        <v>596.29959001352643</v>
      </c>
      <c r="Q120" s="19">
        <f>P120*'Forecast inputs Tab10.1.5.1'!R15</f>
        <v>1357.5893135878955</v>
      </c>
    </row>
    <row r="121" spans="1:17" x14ac:dyDescent="0.35">
      <c r="A121" s="10">
        <f>D121+F121+E121+'Forecast inputs Tab10.1.5.1'!AA16</f>
        <v>0.36283657557358007</v>
      </c>
      <c r="C121" s="18">
        <v>12</v>
      </c>
      <c r="D121" s="17">
        <f>$G$104*'Forecast inputs Tab10.1.5.1'!T16</f>
        <v>8.8936583412108083E-2</v>
      </c>
      <c r="E121" s="17">
        <f>$G$105*'Forecast inputs Tab10.1.5.1'!U16</f>
        <v>2.028398966663987E-5</v>
      </c>
      <c r="F121" s="17">
        <f>$F$106*'Forecast inputs Tab10.1.5.1'!Y16</f>
        <v>3.3879708171805377E-2</v>
      </c>
      <c r="G121" s="28">
        <f t="shared" si="28"/>
        <v>8.461444792955886</v>
      </c>
      <c r="H121" s="28">
        <f>G121*'Forecast inputs Tab10.1.5.1'!V16</f>
        <v>22.959719682768366</v>
      </c>
      <c r="I121" s="28">
        <f t="shared" si="29"/>
        <v>1.9298229385523533E-3</v>
      </c>
      <c r="J121" s="28">
        <f>I121*'Forecast inputs Tab10.1.5.1'!W16</f>
        <v>5.2553352885143356E-3</v>
      </c>
      <c r="K121" s="28">
        <f t="shared" si="30"/>
        <v>22.964975018056879</v>
      </c>
      <c r="L121" s="28">
        <f t="shared" si="27"/>
        <v>3.223322386568757</v>
      </c>
      <c r="M121" s="28">
        <f>L121*'Forecast inputs Tab10.1.5.1'!Z16</f>
        <v>8.8273262214094661</v>
      </c>
      <c r="N121" s="19">
        <f t="shared" si="31"/>
        <v>113.44186558575501</v>
      </c>
      <c r="O121" s="19">
        <f>N121*'Forecast inputs Tab10.1.5.1'!R16</f>
        <v>293.28692719213171</v>
      </c>
      <c r="P121" s="19">
        <f>N121*'Forecast inputs Tab10.1.5.1'!S16</f>
        <v>113.0820600283631</v>
      </c>
      <c r="Q121" s="19">
        <f>P121*'Forecast inputs Tab10.1.5.1'!R16</f>
        <v>292.35670389432858</v>
      </c>
    </row>
    <row r="122" spans="1:17" x14ac:dyDescent="0.35">
      <c r="A122" s="10">
        <f>D122+F122+E122+'Forecast inputs Tab10.1.5.1'!AA17</f>
        <v>0.36112901930898567</v>
      </c>
      <c r="C122" s="18">
        <v>13</v>
      </c>
      <c r="D122" s="17">
        <f>$G$104*'Forecast inputs Tab10.1.5.1'!T17</f>
        <v>8.7285719454603006E-2</v>
      </c>
      <c r="E122" s="17">
        <f>$G$105*'Forecast inputs Tab10.1.5.1'!U17</f>
        <v>8.8252345442379449E-6</v>
      </c>
      <c r="F122" s="17">
        <f>$F$106*'Forecast inputs Tab10.1.5.1'!Y17</f>
        <v>3.3834474619838427E-2</v>
      </c>
      <c r="G122" s="28">
        <f t="shared" si="28"/>
        <v>12.293895811497579</v>
      </c>
      <c r="H122" s="28">
        <f>G122*'Forecast inputs Tab10.1.5.1'!V17</f>
        <v>36.969263115490769</v>
      </c>
      <c r="I122" s="28">
        <f t="shared" si="29"/>
        <v>1.2430041784248485E-3</v>
      </c>
      <c r="J122" s="28">
        <f>I122*'Forecast inputs Tab10.1.5.1'!W17</f>
        <v>3.7524166060180788E-3</v>
      </c>
      <c r="K122" s="28">
        <f t="shared" si="30"/>
        <v>36.973015532096788</v>
      </c>
      <c r="L122" s="28">
        <f t="shared" si="27"/>
        <v>4.7654703244943839</v>
      </c>
      <c r="M122" s="28">
        <f>L122*'Forecast inputs Tab10.1.5.1'!Z17</f>
        <v>14.47711760818798</v>
      </c>
      <c r="N122" s="19">
        <f t="shared" si="31"/>
        <v>167.80586615450386</v>
      </c>
      <c r="O122" s="19">
        <f>N122*'Forecast inputs Tab10.1.5.1'!R17</f>
        <v>484.75590808846925</v>
      </c>
      <c r="P122" s="19">
        <f>N122*'Forecast inputs Tab10.1.5.1'!S17</f>
        <v>167.53459223187826</v>
      </c>
      <c r="Q122" s="19">
        <f>P122*'Forecast inputs Tab10.1.5.1'!R17</f>
        <v>483.97225469352765</v>
      </c>
    </row>
    <row r="123" spans="1:17" x14ac:dyDescent="0.35">
      <c r="A123" s="10">
        <f>D123+F123+E123+'Forecast inputs Tab10.1.5.1'!AA18</f>
        <v>0.3594902291251072</v>
      </c>
      <c r="C123" s="18">
        <v>14</v>
      </c>
      <c r="D123" s="17">
        <f>$G$104*'Forecast inputs Tab10.1.5.1'!T18</f>
        <v>8.5701959861031435E-2</v>
      </c>
      <c r="E123" s="17">
        <f>$G$105*'Forecast inputs Tab10.1.5.1'!U18</f>
        <v>4.2576900831653794E-6</v>
      </c>
      <c r="F123" s="17">
        <f>$F$106*'Forecast inputs Tab10.1.5.1'!Y18</f>
        <v>3.3784011573992571E-2</v>
      </c>
      <c r="G123" s="28">
        <f t="shared" si="28"/>
        <v>1.8140018153987452</v>
      </c>
      <c r="H123" s="28">
        <f>G123*'Forecast inputs Tab10.1.5.1'!V18</f>
        <v>5.9708967522272092</v>
      </c>
      <c r="I123" s="28">
        <f t="shared" si="29"/>
        <v>9.0119964033390533E-5</v>
      </c>
      <c r="J123" s="28">
        <f>I123*'Forecast inputs Tab10.1.5.1'!W18</f>
        <v>2.9781750945242922E-4</v>
      </c>
      <c r="K123" s="28">
        <f t="shared" si="30"/>
        <v>5.971194569736662</v>
      </c>
      <c r="L123" s="28">
        <f t="shared" si="27"/>
        <v>0.71508584431498645</v>
      </c>
      <c r="M123" s="28">
        <f>L123*'Forecast inputs Tab10.1.5.1'!Z18</f>
        <v>2.3800559699257851</v>
      </c>
      <c r="N123" s="19">
        <f t="shared" si="31"/>
        <v>25.198415644165419</v>
      </c>
      <c r="O123" s="19">
        <f>N123*'Forecast inputs Tab10.1.5.1'!R18</f>
        <v>80.237047078307967</v>
      </c>
      <c r="P123" s="19">
        <f>N123*'Forecast inputs Tab10.1.5.1'!S18</f>
        <v>25.176178559312312</v>
      </c>
      <c r="Q123" s="19">
        <f>P123*'Forecast inputs Tab10.1.5.1'!R18</f>
        <v>80.166239530347866</v>
      </c>
    </row>
    <row r="124" spans="1:17" x14ac:dyDescent="0.35">
      <c r="A124" s="10">
        <f>D124+F124+E124+'Forecast inputs Tab10.1.5.1'!AA19</f>
        <v>0.35795591016789052</v>
      </c>
      <c r="C124" s="18">
        <v>15</v>
      </c>
      <c r="D124" s="17">
        <f>$G$104*'Forecast inputs Tab10.1.5.1'!T19</f>
        <v>8.4219669014847953E-2</v>
      </c>
      <c r="E124" s="17">
        <f>$G$105*'Forecast inputs Tab10.1.5.1'!U19</f>
        <v>2.2325125248719407E-6</v>
      </c>
      <c r="F124" s="17">
        <f>$F$106*'Forecast inputs Tab10.1.5.1'!Y19</f>
        <v>3.3734008640517725E-2</v>
      </c>
      <c r="G124" s="28">
        <f t="shared" si="28"/>
        <v>5.7439593591979969</v>
      </c>
      <c r="H124" s="28">
        <f>G124*'Forecast inputs Tab10.1.5.1'!V19</f>
        <v>20.476955869029197</v>
      </c>
      <c r="I124" s="28">
        <f t="shared" si="29"/>
        <v>1.5226207086499184E-4</v>
      </c>
      <c r="J124" s="28">
        <f>I124*'Forecast inputs Tab10.1.5.1'!W19</f>
        <v>5.450890779724189E-4</v>
      </c>
      <c r="K124" s="28">
        <f t="shared" si="30"/>
        <v>20.477500958107171</v>
      </c>
      <c r="L124" s="28">
        <f t="shared" si="27"/>
        <v>2.3007306597204362</v>
      </c>
      <c r="M124" s="28">
        <f>L124*'Forecast inputs Tab10.1.5.1'!Z19</f>
        <v>8.3007141179789734</v>
      </c>
      <c r="N124" s="19">
        <f t="shared" si="31"/>
        <v>81.135478813674325</v>
      </c>
      <c r="O124" s="19">
        <f>N124*'Forecast inputs Tab10.1.5.1'!R19</f>
        <v>281.4979210344668</v>
      </c>
      <c r="P124" s="19">
        <f>N124*'Forecast inputs Tab10.1.5.1'!S19</f>
        <v>81.093852647133986</v>
      </c>
      <c r="Q124" s="19">
        <f>P124*'Forecast inputs Tab10.1.5.1'!R19</f>
        <v>281.35349988217843</v>
      </c>
    </row>
    <row r="125" spans="1:17" x14ac:dyDescent="0.35">
      <c r="A125" s="10">
        <f>D125+F125+E125+'Forecast inputs Tab10.1.5.1'!AA20</f>
        <v>0.35654122749382477</v>
      </c>
      <c r="C125" s="23" t="s">
        <v>1435</v>
      </c>
      <c r="D125" s="17">
        <f>$G$104*'Forecast inputs Tab10.1.5.1'!T20</f>
        <v>8.285382010179497E-2</v>
      </c>
      <c r="E125" s="17">
        <f>$G$105*'Forecast inputs Tab10.1.5.1'!U20</f>
        <v>1.2785819175991289E-6</v>
      </c>
      <c r="F125" s="17">
        <f>$F$106*'Forecast inputs Tab10.1.5.1'!Y20</f>
        <v>3.3686128810112237E-2</v>
      </c>
      <c r="G125" s="28">
        <f>N125*(D125/A125)*(1-EXP(-A125))</f>
        <v>16.496869074952627</v>
      </c>
      <c r="H125" s="28">
        <f>G125*'Forecast inputs Tab10.1.5.1'!V20</f>
        <v>68.270972075894761</v>
      </c>
      <c r="I125" s="28">
        <f t="shared" si="29"/>
        <v>2.545760529848851E-4</v>
      </c>
      <c r="J125" s="28">
        <f>I125*'Forecast inputs Tab10.1.5.1'!W20</f>
        <v>1.2397234311968305E-3</v>
      </c>
      <c r="K125" s="28">
        <f t="shared" si="30"/>
        <v>68.272211799325959</v>
      </c>
      <c r="L125" s="30">
        <f t="shared" si="27"/>
        <v>6.7071820700560796</v>
      </c>
      <c r="M125" s="28">
        <f>L125*'Forecast inputs Tab10.1.5.1'!Z20</f>
        <v>25.991001239674315</v>
      </c>
      <c r="N125" s="19">
        <f>N99*EXP(-A99)+N100*EXP(-A100)</f>
        <v>236.70804772707848</v>
      </c>
      <c r="O125" s="19">
        <f>N125*'Forecast inputs Tab10.1.5.1'!R20</f>
        <v>975.52233535266441</v>
      </c>
      <c r="P125" s="19">
        <f>N125*'Forecast inputs Tab10.1.5.1'!S20</f>
        <v>236.63342489575786</v>
      </c>
      <c r="Q125" s="19">
        <f>P125*'Forecast inputs Tab10.1.5.1'!R20</f>
        <v>975.21479938428672</v>
      </c>
    </row>
    <row r="126" spans="1:17" x14ac:dyDescent="0.35">
      <c r="A126" t="s">
        <v>1445</v>
      </c>
      <c r="C126" s="31" t="s">
        <v>1444</v>
      </c>
      <c r="D126" s="133">
        <f>AVERAGE(D113:D123)</f>
        <v>7.5832491919858636E-2</v>
      </c>
      <c r="E126" s="133">
        <f>AVERAGE(E113:E123)</f>
        <v>4.1068103808190688E-3</v>
      </c>
      <c r="F126" s="133">
        <f>AVERAGE(F113:F124)</f>
        <v>2.94795842034693E-2</v>
      </c>
      <c r="G126" s="32">
        <f>SUM(G109:G125)</f>
        <v>646.90292510335962</v>
      </c>
      <c r="H126" s="32">
        <f t="shared" ref="H126" si="32">SUM(H109:H125)</f>
        <v>991.85364242414403</v>
      </c>
      <c r="I126" s="32">
        <f>SUM(I109:I125)</f>
        <v>116.57305260614461</v>
      </c>
      <c r="J126" s="32">
        <f t="shared" ref="J126:Q126" si="33">SUM(J109:J125)</f>
        <v>79.163902299394593</v>
      </c>
      <c r="K126" s="32">
        <f t="shared" si="33"/>
        <v>1071.0175447235385</v>
      </c>
      <c r="L126" s="32">
        <f t="shared" si="33"/>
        <v>289.92183530604649</v>
      </c>
      <c r="M126" s="32">
        <f t="shared" si="33"/>
        <v>389.37974382308153</v>
      </c>
      <c r="N126" s="32">
        <f t="shared" si="33"/>
        <v>39881.870135075907</v>
      </c>
      <c r="O126" s="32">
        <f t="shared" si="33"/>
        <v>15719.410262318459</v>
      </c>
      <c r="P126" s="32">
        <f t="shared" si="33"/>
        <v>7214.8576031387229</v>
      </c>
      <c r="Q126" s="32">
        <f t="shared" si="33"/>
        <v>10733.936969686347</v>
      </c>
    </row>
    <row r="128" spans="1:17" x14ac:dyDescent="0.35">
      <c r="C128" s="15" t="s">
        <v>1437</v>
      </c>
      <c r="D128" s="15" t="s">
        <v>1693</v>
      </c>
      <c r="G128" s="15">
        <f>G103+1</f>
        <v>2025</v>
      </c>
    </row>
    <row r="129" spans="1:17" x14ac:dyDescent="0.35">
      <c r="D129" s="24" t="s">
        <v>1599</v>
      </c>
      <c r="E129" s="24"/>
      <c r="F129" s="24"/>
      <c r="G129" s="18">
        <f>G104</f>
        <v>1</v>
      </c>
      <c r="H129" s="24" t="s">
        <v>1598</v>
      </c>
      <c r="I129" s="25">
        <f>AVERAGE(D138:D149)</f>
        <v>7.6531423344441074E-2</v>
      </c>
      <c r="J129" s="15" t="s">
        <v>1516</v>
      </c>
      <c r="K129" s="25">
        <f>I129+I131+I130</f>
        <v>0.10977576977303825</v>
      </c>
    </row>
    <row r="130" spans="1:17" x14ac:dyDescent="0.35">
      <c r="D130" s="24" t="s">
        <v>1600</v>
      </c>
      <c r="E130" s="24"/>
      <c r="F130" s="24"/>
      <c r="G130" s="18">
        <f>G105</f>
        <v>1</v>
      </c>
      <c r="H130" s="24" t="s">
        <v>1598</v>
      </c>
      <c r="I130" s="25">
        <f>AVERAGE(E138:E149)</f>
        <v>3.764762225127886E-3</v>
      </c>
      <c r="K130" s="25"/>
    </row>
    <row r="131" spans="1:17" x14ac:dyDescent="0.35">
      <c r="D131" s="24" t="s">
        <v>1438</v>
      </c>
      <c r="E131" s="24"/>
      <c r="F131" s="135">
        <f>F106</f>
        <v>1.4279490360068012</v>
      </c>
      <c r="G131" s="18">
        <f>I131/$I$5</f>
        <v>1</v>
      </c>
      <c r="H131" s="24" t="s">
        <v>1598</v>
      </c>
      <c r="I131" s="25">
        <f>AVERAGE(F138:F149)</f>
        <v>2.94795842034693E-2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0.2402613873303942</v>
      </c>
      <c r="C135" s="18">
        <v>1</v>
      </c>
      <c r="D135" s="17">
        <f>$G$129*'Forecast inputs Tab10.1.5.1'!T5</f>
        <v>9.7705668054870531E-6</v>
      </c>
      <c r="E135" s="17">
        <f>$G$130*'Forecast inputs Tab10.1.5.1'!U5</f>
        <v>1.6753468834404571E-5</v>
      </c>
      <c r="F135" s="17">
        <f>$F$131*'Forecast inputs Tab10.1.5.1'!Y5</f>
        <v>2.3486329475432753E-4</v>
      </c>
      <c r="G135" s="28">
        <f t="shared" ref="G135:G149" si="35">N135*(D135/A135)*(1-EXP(-A135))</f>
        <v>6.2744055643731936E-2</v>
      </c>
      <c r="H135" s="28">
        <f>G135*'Forecast inputs Tab10.1.5.1'!V5</f>
        <v>7.4505454593431766E-3</v>
      </c>
      <c r="I135" s="28">
        <f t="shared" ref="I135:I150" si="36">N135*(E135/A135)*(1-EXP(-A135))</f>
        <v>0.1075864483298018</v>
      </c>
      <c r="J135" s="28">
        <f>I135*'Forecast inputs Tab10.1.5.1'!W5</f>
        <v>1.2775620499897314E-2</v>
      </c>
      <c r="K135" s="28">
        <f t="shared" ref="K135:K150" si="37">H135+J135</f>
        <v>2.022616595924049E-2</v>
      </c>
      <c r="L135" s="28">
        <f t="shared" si="34"/>
        <v>1.5082313982500992</v>
      </c>
      <c r="M135" s="28">
        <f>L135*'Forecast inputs Tab10.1.5.1'!Z5</f>
        <v>0.12073739236213643</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0.24233229402701773</v>
      </c>
      <c r="C136" s="18">
        <v>2</v>
      </c>
      <c r="D136" s="17">
        <f>$G$129*'Forecast inputs Tab10.1.5.1'!T6</f>
        <v>3.2631706846048859E-4</v>
      </c>
      <c r="E136" s="17">
        <f>$G$130*'Forecast inputs Tab10.1.5.1'!U6</f>
        <v>5.5463193616160904E-4</v>
      </c>
      <c r="F136" s="17">
        <f>$F$131*'Forecast inputs Tab10.1.5.1'!Y6</f>
        <v>1.4513450223956437E-3</v>
      </c>
      <c r="G136" s="28">
        <f t="shared" si="35"/>
        <v>1.6463296518901338</v>
      </c>
      <c r="H136" s="28">
        <f>G136*'Forecast inputs Tab10.1.5.1'!V6</f>
        <v>0.39195665675430036</v>
      </c>
      <c r="I136" s="28">
        <f t="shared" si="36"/>
        <v>2.7982201687946771</v>
      </c>
      <c r="J136" s="28">
        <f>I136*'Forecast inputs Tab10.1.5.1'!W6</f>
        <v>0.66667951901524325</v>
      </c>
      <c r="K136" s="28">
        <f t="shared" si="37"/>
        <v>1.0586361757695437</v>
      </c>
      <c r="L136" s="28">
        <f t="shared" si="34"/>
        <v>7.322302681762455</v>
      </c>
      <c r="M136" s="28">
        <f>L136*'Forecast inputs Tab10.1.5.1'!Z6</f>
        <v>1.4111614951319422</v>
      </c>
      <c r="N136" s="19">
        <f t="shared" ref="N136:N149" si="38">N110*EXP(-A110)</f>
        <v>5681.1552162356493</v>
      </c>
      <c r="O136" s="19">
        <f>N136*'Forecast inputs Tab10.1.5.1'!R6</f>
        <v>549.50178467309047</v>
      </c>
      <c r="P136" s="19">
        <f>N136*'Forecast inputs Tab10.1.5.1'!S6</f>
        <v>0</v>
      </c>
      <c r="Q136" s="19">
        <f>P136*'Forecast inputs Tab10.1.5.1'!R6</f>
        <v>0</v>
      </c>
    </row>
    <row r="137" spans="1:17" x14ac:dyDescent="0.35">
      <c r="A137" s="10">
        <f>D137+F137+E137+'Forecast inputs Tab10.1.5.1'!AA7</f>
        <v>0.25186586762292229</v>
      </c>
      <c r="C137" s="18">
        <v>3</v>
      </c>
      <c r="D137" s="17">
        <f>$G$129*'Forecast inputs Tab10.1.5.1'!T7</f>
        <v>2.7438599163770367E-3</v>
      </c>
      <c r="E137" s="17">
        <f>$G$130*'Forecast inputs Tab10.1.5.1'!U7</f>
        <v>4.3264606965955996E-3</v>
      </c>
      <c r="F137" s="17">
        <f>$F$131*'Forecast inputs Tab10.1.5.1'!Y7</f>
        <v>4.7955470099496399E-3</v>
      </c>
      <c r="G137" s="28">
        <f t="shared" si="35"/>
        <v>10.81459718896512</v>
      </c>
      <c r="H137" s="28">
        <f>G137*'Forecast inputs Tab10.1.5.1'!V7</f>
        <v>4.1667621576776082</v>
      </c>
      <c r="I137" s="28">
        <f t="shared" si="36"/>
        <v>17.052229746972817</v>
      </c>
      <c r="J137" s="28">
        <f>I137*'Forecast inputs Tab10.1.5.1'!W7</f>
        <v>6.5960090417008361</v>
      </c>
      <c r="K137" s="28">
        <f t="shared" si="37"/>
        <v>10.762771199378445</v>
      </c>
      <c r="L137" s="28">
        <f t="shared" si="34"/>
        <v>18.901077603782834</v>
      </c>
      <c r="M137" s="28">
        <f>L137*'Forecast inputs Tab10.1.5.1'!Z7</f>
        <v>6.5079245351464863</v>
      </c>
      <c r="N137" s="19">
        <f t="shared" si="38"/>
        <v>4458.5442043463199</v>
      </c>
      <c r="O137" s="19">
        <f>N137*'Forecast inputs Tab10.1.5.1'!R7</f>
        <v>936.87389365929221</v>
      </c>
      <c r="P137" s="19">
        <f>N137*'Forecast inputs Tab10.1.5.1'!S7</f>
        <v>0</v>
      </c>
      <c r="Q137" s="19">
        <f>P137*'Forecast inputs Tab10.1.5.1'!R7</f>
        <v>0</v>
      </c>
    </row>
    <row r="138" spans="1:17" x14ac:dyDescent="0.35">
      <c r="A138" s="10">
        <f>D138+F138+E138+'Forecast inputs Tab10.1.5.1'!AA8</f>
        <v>0.27575483370633003</v>
      </c>
      <c r="C138" s="18">
        <v>4</v>
      </c>
      <c r="D138" s="17">
        <f>$G$129*'Forecast inputs Tab10.1.5.1'!T8</f>
        <v>1.2013015126685896E-2</v>
      </c>
      <c r="E138" s="17">
        <f>$G$130*'Forecast inputs Tab10.1.5.1'!U8</f>
        <v>1.2889113277233858E-2</v>
      </c>
      <c r="F138" s="17">
        <f>$F$131*'Forecast inputs Tab10.1.5.1'!Y8</f>
        <v>1.0852705302410283E-2</v>
      </c>
      <c r="G138" s="28">
        <f t="shared" si="35"/>
        <v>36.387890146831317</v>
      </c>
      <c r="H138" s="28">
        <f>G138*'Forecast inputs Tab10.1.5.1'!V8</f>
        <v>20.829136409339412</v>
      </c>
      <c r="I138" s="28">
        <f t="shared" si="36"/>
        <v>39.041625526649831</v>
      </c>
      <c r="J138" s="28">
        <f>I138*'Forecast inputs Tab10.1.5.1'!W8</f>
        <v>21.948854732486904</v>
      </c>
      <c r="K138" s="28">
        <f t="shared" si="37"/>
        <v>42.77799114182632</v>
      </c>
      <c r="L138" s="28">
        <f t="shared" si="34"/>
        <v>32.873266550941615</v>
      </c>
      <c r="M138" s="28">
        <f>L138*'Forecast inputs Tab10.1.5.1'!Z8</f>
        <v>17.565632741896348</v>
      </c>
      <c r="N138" s="19">
        <f t="shared" si="38"/>
        <v>3465.8448731109156</v>
      </c>
      <c r="O138" s="19">
        <f>N138*'Forecast inputs Tab10.1.5.1'!R8</f>
        <v>1281.8669872341839</v>
      </c>
      <c r="P138" s="19">
        <f>N138*'Forecast inputs Tab10.1.5.1'!S8</f>
        <v>327.92822135458266</v>
      </c>
      <c r="Q138" s="19">
        <f>P138*'Forecast inputs Tab10.1.5.1'!R8</f>
        <v>121.28654816554187</v>
      </c>
    </row>
    <row r="139" spans="1:17" x14ac:dyDescent="0.35">
      <c r="A139" s="10">
        <f>D139+F139+E139+'Forecast inputs Tab10.1.5.1'!AA9</f>
        <v>0.31115427780649507</v>
      </c>
      <c r="C139" s="18">
        <v>5</v>
      </c>
      <c r="D139" s="17">
        <f>$G$129*'Forecast inputs Tab10.1.5.1'!T9</f>
        <v>3.6605138822605472E-2</v>
      </c>
      <c r="E139" s="17">
        <f>$G$130*'Forecast inputs Tab10.1.5.1'!U9</f>
        <v>1.6142826751876185E-2</v>
      </c>
      <c r="F139" s="17">
        <f>$F$131*'Forecast inputs Tab10.1.5.1'!Y9</f>
        <v>1.8406312232013427E-2</v>
      </c>
      <c r="G139" s="28">
        <f t="shared" si="35"/>
        <v>82.751644551590942</v>
      </c>
      <c r="H139" s="28">
        <f>G139*'Forecast inputs Tab10.1.5.1'!V9</f>
        <v>65.449775297760482</v>
      </c>
      <c r="I139" s="28">
        <f t="shared" si="36"/>
        <v>36.493386021642984</v>
      </c>
      <c r="J139" s="28">
        <f>I139*'Forecast inputs Tab10.1.5.1'!W9</f>
        <v>27.492862353037857</v>
      </c>
      <c r="K139" s="28">
        <f t="shared" si="37"/>
        <v>92.942637650798332</v>
      </c>
      <c r="L139" s="28">
        <f t="shared" si="34"/>
        <v>41.610349156456522</v>
      </c>
      <c r="M139" s="28">
        <f>L139*'Forecast inputs Tab10.1.5.1'!Z9</f>
        <v>31.404703649899901</v>
      </c>
      <c r="N139" s="19">
        <f t="shared" si="38"/>
        <v>2630.5727544507395</v>
      </c>
      <c r="O139" s="19">
        <f>N139*'Forecast inputs Tab10.1.5.1'!R9</f>
        <v>1503.1934502212951</v>
      </c>
      <c r="P139" s="19">
        <f>N139*'Forecast inputs Tab10.1.5.1'!S9</f>
        <v>789.08159823111282</v>
      </c>
      <c r="Q139" s="19">
        <f>P139*'Forecast inputs Tab10.1.5.1'!R9</f>
        <v>450.9064758404013</v>
      </c>
    </row>
    <row r="140" spans="1:17" x14ac:dyDescent="0.35">
      <c r="A140" s="10">
        <f>D140+F140+E140+'Forecast inputs Tab10.1.5.1'!AA10</f>
        <v>0.34374570694657769</v>
      </c>
      <c r="C140" s="18">
        <v>6</v>
      </c>
      <c r="D140" s="17">
        <f>$G$129*'Forecast inputs Tab10.1.5.1'!T10</f>
        <v>6.8403054748956416E-2</v>
      </c>
      <c r="E140" s="17">
        <f>$G$130*'Forecast inputs Tab10.1.5.1'!U10</f>
        <v>1.0049016080091393E-2</v>
      </c>
      <c r="F140" s="17">
        <f>$F$131*'Forecast inputs Tab10.1.5.1'!Y10</f>
        <v>2.5293636117529897E-2</v>
      </c>
      <c r="G140" s="28">
        <f t="shared" si="35"/>
        <v>111.55422586063722</v>
      </c>
      <c r="H140" s="28">
        <f>G140*'Forecast inputs Tab10.1.5.1'!V10</f>
        <v>111.94603290696563</v>
      </c>
      <c r="I140" s="28">
        <f t="shared" si="36"/>
        <v>16.388306247284856</v>
      </c>
      <c r="J140" s="28">
        <f>I140*'Forecast inputs Tab10.1.5.1'!W10</f>
        <v>15.871760498623127</v>
      </c>
      <c r="K140" s="28">
        <f t="shared" si="37"/>
        <v>127.81779340558876</v>
      </c>
      <c r="L140" s="28">
        <f t="shared" si="34"/>
        <v>41.249795153845071</v>
      </c>
      <c r="M140" s="28">
        <f>L140*'Forecast inputs Tab10.1.5.1'!Z10</f>
        <v>41.130624495645613</v>
      </c>
      <c r="N140" s="19">
        <f t="shared" si="38"/>
        <v>1927.1604156288713</v>
      </c>
      <c r="O140" s="19">
        <f>N140*'Forecast inputs Tab10.1.5.1'!R10</f>
        <v>1557.8027775298574</v>
      </c>
      <c r="P140" s="19">
        <f>N140*'Forecast inputs Tab10.1.5.1'!S10</f>
        <v>1117.5580699092675</v>
      </c>
      <c r="Q140" s="19">
        <f>P140*'Forecast inputs Tab10.1.5.1'!R10</f>
        <v>903.36800778852717</v>
      </c>
    </row>
    <row r="141" spans="1:17" x14ac:dyDescent="0.35">
      <c r="A141" s="10">
        <f>D141+F141+E141+'Forecast inputs Tab10.1.5.1'!AA11</f>
        <v>0.36100394372717215</v>
      </c>
      <c r="C141" s="18">
        <v>7</v>
      </c>
      <c r="D141" s="17">
        <f>$G$129*'Forecast inputs Tab10.1.5.1'!T11</f>
        <v>8.6847616271768346E-2</v>
      </c>
      <c r="E141" s="17">
        <f>$G$130*'Forecast inputs Tab10.1.5.1'!U11</f>
        <v>4.0748104878590916E-3</v>
      </c>
      <c r="F141" s="17">
        <f>$F$131*'Forecast inputs Tab10.1.5.1'!Y11</f>
        <v>3.0081516967544682E-2</v>
      </c>
      <c r="G141" s="28">
        <f t="shared" si="35"/>
        <v>99.62595565429217</v>
      </c>
      <c r="H141" s="28">
        <f>G141*'Forecast inputs Tab10.1.5.1'!V11</f>
        <v>123.51739843632781</v>
      </c>
      <c r="I141" s="28">
        <f t="shared" si="36"/>
        <v>4.6743584497788833</v>
      </c>
      <c r="J141" s="28">
        <f>I141*'Forecast inputs Tab10.1.5.1'!W11</f>
        <v>5.7118494510689874</v>
      </c>
      <c r="K141" s="28">
        <f t="shared" si="37"/>
        <v>129.22924788739681</v>
      </c>
      <c r="L141" s="28">
        <f t="shared" si="34"/>
        <v>34.507566287650072</v>
      </c>
      <c r="M141" s="28">
        <f>L141*'Forecast inputs Tab10.1.5.1'!Z11</f>
        <v>43.339087727648355</v>
      </c>
      <c r="N141" s="19">
        <f t="shared" si="38"/>
        <v>1366.6266176848303</v>
      </c>
      <c r="O141" s="19">
        <f>N141*'Forecast inputs Tab10.1.5.1'!R11</f>
        <v>1466.8003487611284</v>
      </c>
      <c r="P141" s="19">
        <f>N141*'Forecast inputs Tab10.1.5.1'!S11</f>
        <v>1089.7577165115865</v>
      </c>
      <c r="Q141" s="19">
        <f>P141*'Forecast inputs Tab10.1.5.1'!R11</f>
        <v>1169.6369571318858</v>
      </c>
    </row>
    <row r="142" spans="1:17" x14ac:dyDescent="0.35">
      <c r="A142" s="10">
        <f>D142+F142+E142+'Forecast inputs Tab10.1.5.1'!AA12</f>
        <v>0.36649459405880269</v>
      </c>
      <c r="C142" s="18">
        <v>8</v>
      </c>
      <c r="D142" s="17">
        <f>$G$129*'Forecast inputs Tab10.1.5.1'!T12</f>
        <v>9.2560227178626914E-2</v>
      </c>
      <c r="E142" s="17">
        <f>$G$130*'Forecast inputs Tab10.1.5.1'!U12</f>
        <v>1.3581449816797795E-3</v>
      </c>
      <c r="F142" s="17">
        <f>$F$131*'Forecast inputs Tab10.1.5.1'!Y12</f>
        <v>3.2576221898495974E-2</v>
      </c>
      <c r="G142" s="28">
        <f t="shared" si="35"/>
        <v>35.90626931874047</v>
      </c>
      <c r="H142" s="28">
        <f>G142*'Forecast inputs Tab10.1.5.1'!V12</f>
        <v>54.278874545345602</v>
      </c>
      <c r="I142" s="28">
        <f t="shared" si="36"/>
        <v>0.52685609113706389</v>
      </c>
      <c r="J142" s="28">
        <f>I142*'Forecast inputs Tab10.1.5.1'!W12</f>
        <v>0.79363993656297149</v>
      </c>
      <c r="K142" s="28">
        <f t="shared" si="37"/>
        <v>55.07251448190857</v>
      </c>
      <c r="L142" s="28">
        <f t="shared" si="34"/>
        <v>12.637075691453582</v>
      </c>
      <c r="M142" s="28">
        <f>L142*'Forecast inputs Tab10.1.5.1'!Z12</f>
        <v>19.349511186482978</v>
      </c>
      <c r="N142" s="19">
        <f t="shared" si="38"/>
        <v>463.34161322176453</v>
      </c>
      <c r="O142" s="19">
        <f>N142*'Forecast inputs Tab10.1.5.1'!R12</f>
        <v>629.69051920064237</v>
      </c>
      <c r="P142" s="19">
        <f>N142*'Forecast inputs Tab10.1.5.1'!S12</f>
        <v>423.32912501135831</v>
      </c>
      <c r="Q142" s="19">
        <f>P142*'Forecast inputs Tab10.1.5.1'!R12</f>
        <v>575.31274747293617</v>
      </c>
    </row>
    <row r="143" spans="1:17" x14ac:dyDescent="0.35">
      <c r="A143" s="10">
        <f>D143+F143+E143+'Forecast inputs Tab10.1.5.1'!AA13</f>
        <v>0.36710991728218811</v>
      </c>
      <c r="C143" s="18">
        <v>9</v>
      </c>
      <c r="D143" s="17">
        <f>$G$129*'Forecast inputs Tab10.1.5.1'!T13</f>
        <v>9.3119887482881872E-2</v>
      </c>
      <c r="E143" s="17">
        <f>$G$130*'Forecast inputs Tab10.1.5.1'!U13</f>
        <v>4.3284394301550485E-4</v>
      </c>
      <c r="F143" s="17">
        <f>$F$131*'Forecast inputs Tab10.1.5.1'!Y13</f>
        <v>3.3557185856290743E-2</v>
      </c>
      <c r="G143" s="28">
        <f t="shared" si="35"/>
        <v>100.73625980974214</v>
      </c>
      <c r="H143" s="28">
        <f>G143*'Forecast inputs Tab10.1.5.1'!V13</f>
        <v>181.9129726557745</v>
      </c>
      <c r="I143" s="28">
        <f t="shared" si="36"/>
        <v>0.46824669873767416</v>
      </c>
      <c r="J143" s="28">
        <f>I143*'Forecast inputs Tab10.1.5.1'!W13</f>
        <v>0.84604114532740393</v>
      </c>
      <c r="K143" s="28">
        <f t="shared" si="37"/>
        <v>182.7590138011019</v>
      </c>
      <c r="L143" s="28">
        <f t="shared" si="34"/>
        <v>36.301862945490868</v>
      </c>
      <c r="M143" s="28">
        <f>L143*'Forecast inputs Tab10.1.5.1'!Z13</f>
        <v>66.172850870188043</v>
      </c>
      <c r="N143" s="19">
        <f t="shared" si="38"/>
        <v>1292.4813329649126</v>
      </c>
      <c r="O143" s="19">
        <f>N143*'Forecast inputs Tab10.1.5.1'!R13</f>
        <v>2143.8775614288893</v>
      </c>
      <c r="P143" s="19">
        <f>N143*'Forecast inputs Tab10.1.5.1'!S13</f>
        <v>1246.524155474742</v>
      </c>
      <c r="Q143" s="19">
        <f>P143*'Forecast inputs Tab10.1.5.1'!R13</f>
        <v>2067.647012410619</v>
      </c>
    </row>
    <row r="144" spans="1:17" x14ac:dyDescent="0.35">
      <c r="A144" s="10">
        <f>D144+F144+E144+'Forecast inputs Tab10.1.5.1'!AA14</f>
        <v>0.36609222354954785</v>
      </c>
      <c r="C144" s="18">
        <v>10</v>
      </c>
      <c r="D144" s="17">
        <f>$G$129*'Forecast inputs Tab10.1.5.1'!T14</f>
        <v>9.2097008073801653E-2</v>
      </c>
      <c r="E144" s="17">
        <f>$G$130*'Forecast inputs Tab10.1.5.1'!U14</f>
        <v>1.4337572672504288E-4</v>
      </c>
      <c r="F144" s="17">
        <f>$F$131*'Forecast inputs Tab10.1.5.1'!Y14</f>
        <v>3.3851839749021118E-2</v>
      </c>
      <c r="G144" s="28">
        <f t="shared" si="35"/>
        <v>17.750303232538961</v>
      </c>
      <c r="H144" s="28">
        <f>G144*'Forecast inputs Tab10.1.5.1'!V14</f>
        <v>37.432717722537923</v>
      </c>
      <c r="I144" s="28">
        <f t="shared" si="36"/>
        <v>2.7633499489101244E-2</v>
      </c>
      <c r="J144" s="28">
        <f>I144*'Forecast inputs Tab10.1.5.1'!W14</f>
        <v>5.8402524400133278E-2</v>
      </c>
      <c r="K144" s="28">
        <f t="shared" si="37"/>
        <v>37.49112024693806</v>
      </c>
      <c r="L144" s="28">
        <f t="shared" si="34"/>
        <v>6.5244293282896519</v>
      </c>
      <c r="M144" s="28">
        <f>L144*'Forecast inputs Tab10.1.5.1'!Z14</f>
        <v>13.870545286184102</v>
      </c>
      <c r="N144" s="19">
        <f t="shared" si="38"/>
        <v>230.16200797259162</v>
      </c>
      <c r="O144" s="19">
        <f>N144*'Forecast inputs Tab10.1.5.1'!R14</f>
        <v>452.58136599698531</v>
      </c>
      <c r="P144" s="19">
        <f>N144*'Forecast inputs Tab10.1.5.1'!S14</f>
        <v>226.71255091744797</v>
      </c>
      <c r="Q144" s="19">
        <f>P144*'Forecast inputs Tab10.1.5.1'!R14</f>
        <v>445.798491622033</v>
      </c>
    </row>
    <row r="145" spans="1:17" x14ac:dyDescent="0.35">
      <c r="A145" s="10">
        <f>D145+F145+E145+'Forecast inputs Tab10.1.5.1'!AA15</f>
        <v>0.36454200602378217</v>
      </c>
      <c r="C145" s="18">
        <v>11</v>
      </c>
      <c r="D145" s="17">
        <f>$G$129*'Forecast inputs Tab10.1.5.1'!T15</f>
        <v>9.0587200685375943E-2</v>
      </c>
      <c r="E145" s="17">
        <f>$G$130*'Forecast inputs Tab10.1.5.1'!U15</f>
        <v>5.1416026234854076E-5</v>
      </c>
      <c r="F145" s="17">
        <f>$F$131*'Forecast inputs Tab10.1.5.1'!Y15</f>
        <v>3.3903389312171378E-2</v>
      </c>
      <c r="G145" s="28">
        <f t="shared" si="35"/>
        <v>64.464798935665812</v>
      </c>
      <c r="H145" s="28">
        <f>G145*'Forecast inputs Tab10.1.5.1'!V15</f>
        <v>155.55002802576143</v>
      </c>
      <c r="I145" s="28">
        <f t="shared" si="36"/>
        <v>3.6589316903749627E-2</v>
      </c>
      <c r="J145" s="28">
        <f>I145*'Forecast inputs Tab10.1.5.1'!W15</f>
        <v>8.8558455560746513E-2</v>
      </c>
      <c r="K145" s="28">
        <f t="shared" si="37"/>
        <v>155.63858648132219</v>
      </c>
      <c r="L145" s="28">
        <f t="shared" si="34"/>
        <v>24.12675475907006</v>
      </c>
      <c r="M145" s="28">
        <f>L145*'Forecast inputs Tab10.1.5.1'!Z15</f>
        <v>58.704978412221692</v>
      </c>
      <c r="N145" s="19">
        <f t="shared" si="38"/>
        <v>849.20589606138049</v>
      </c>
      <c r="O145" s="19">
        <f>N145*'Forecast inputs Tab10.1.5.1'!R15</f>
        <v>1933.3785715039842</v>
      </c>
      <c r="P145" s="19">
        <f>N145*'Forecast inputs Tab10.1.5.1'!S15</f>
        <v>843.54002255151636</v>
      </c>
      <c r="Q145" s="19">
        <f>P145*'Forecast inputs Tab10.1.5.1'!R15</f>
        <v>1920.4791339428116</v>
      </c>
    </row>
    <row r="146" spans="1:17" x14ac:dyDescent="0.35">
      <c r="A146" s="10">
        <f>D146+F146+E146+'Forecast inputs Tab10.1.5.1'!AA16</f>
        <v>0.36283657557358007</v>
      </c>
      <c r="C146" s="18">
        <v>12</v>
      </c>
      <c r="D146" s="17">
        <f>$G$129*'Forecast inputs Tab10.1.5.1'!T16</f>
        <v>8.8936583412108083E-2</v>
      </c>
      <c r="E146" s="17">
        <f>$G$130*'Forecast inputs Tab10.1.5.1'!U16</f>
        <v>2.028398966663987E-5</v>
      </c>
      <c r="F146" s="17">
        <f>$F$131*'Forecast inputs Tab10.1.5.1'!Y16</f>
        <v>3.3879708171805377E-2</v>
      </c>
      <c r="G146" s="28">
        <f t="shared" si="35"/>
        <v>31.097423077493723</v>
      </c>
      <c r="H146" s="28">
        <f>G146*'Forecast inputs Tab10.1.5.1'!V16</f>
        <v>84.381347888731682</v>
      </c>
      <c r="I146" s="28">
        <f t="shared" si="36"/>
        <v>7.0924672858203664E-3</v>
      </c>
      <c r="J146" s="28">
        <f>I146*'Forecast inputs Tab10.1.5.1'!W16</f>
        <v>1.9314359294415696E-2</v>
      </c>
      <c r="K146" s="28">
        <f t="shared" si="37"/>
        <v>84.400662248026094</v>
      </c>
      <c r="L146" s="28">
        <f t="shared" si="34"/>
        <v>11.846324407119251</v>
      </c>
      <c r="M146" s="28">
        <f>L146*'Forecast inputs Tab10.1.5.1'!Z16</f>
        <v>32.442107094848637</v>
      </c>
      <c r="N146" s="19">
        <f t="shared" si="38"/>
        <v>416.92048759299763</v>
      </c>
      <c r="O146" s="19">
        <f>N146*'Forecast inputs Tab10.1.5.1'!R16</f>
        <v>1077.8853825985564</v>
      </c>
      <c r="P146" s="19">
        <f>N146*'Forecast inputs Tab10.1.5.1'!S16</f>
        <v>415.59813356036665</v>
      </c>
      <c r="Q146" s="19">
        <f>P146*'Forecast inputs Tab10.1.5.1'!R16</f>
        <v>1074.4666346002939</v>
      </c>
    </row>
    <row r="147" spans="1:17" x14ac:dyDescent="0.35">
      <c r="A147" s="10">
        <f>D147+F147+E147+'Forecast inputs Tab10.1.5.1'!AA17</f>
        <v>0.36112901930898567</v>
      </c>
      <c r="C147" s="18">
        <v>13</v>
      </c>
      <c r="D147" s="17">
        <f>$G$129*'Forecast inputs Tab10.1.5.1'!T17</f>
        <v>8.7285719454603006E-2</v>
      </c>
      <c r="E147" s="17">
        <f>$G$130*'Forecast inputs Tab10.1.5.1'!U17</f>
        <v>8.8252345442379449E-6</v>
      </c>
      <c r="F147" s="17">
        <f>$F$131*'Forecast inputs Tab10.1.5.1'!Y17</f>
        <v>3.3834474619838427E-2</v>
      </c>
      <c r="G147" s="28">
        <f t="shared" si="35"/>
        <v>5.7819965315636974</v>
      </c>
      <c r="H147" s="28">
        <f>G147*'Forecast inputs Tab10.1.5.1'!V17</f>
        <v>17.387177700686458</v>
      </c>
      <c r="I147" s="28">
        <f t="shared" si="36"/>
        <v>5.84602794636517E-4</v>
      </c>
      <c r="J147" s="28">
        <f>I147*'Forecast inputs Tab10.1.5.1'!W17</f>
        <v>1.7648156559686671E-3</v>
      </c>
      <c r="K147" s="28">
        <f t="shared" si="37"/>
        <v>17.388942516342425</v>
      </c>
      <c r="L147" s="28">
        <f t="shared" si="34"/>
        <v>2.2412694324062095</v>
      </c>
      <c r="M147" s="28">
        <f>L147*'Forecast inputs Tab10.1.5.1'!Z17</f>
        <v>6.8087972340954721</v>
      </c>
      <c r="N147" s="19">
        <f t="shared" si="38"/>
        <v>78.921519342467249</v>
      </c>
      <c r="O147" s="19">
        <f>N147*'Forecast inputs Tab10.1.5.1'!R17</f>
        <v>227.98769586132599</v>
      </c>
      <c r="P147" s="19">
        <f>N147*'Forecast inputs Tab10.1.5.1'!S17</f>
        <v>78.7939353037073</v>
      </c>
      <c r="Q147" s="19">
        <f>P147*'Forecast inputs Tab10.1.5.1'!R17</f>
        <v>227.61913236599662</v>
      </c>
    </row>
    <row r="148" spans="1:17" x14ac:dyDescent="0.35">
      <c r="A148" s="10">
        <f>D148+F148+E148+'Forecast inputs Tab10.1.5.1'!AA18</f>
        <v>0.3594902291251072</v>
      </c>
      <c r="C148" s="18">
        <v>14</v>
      </c>
      <c r="D148" s="17">
        <f>$G$129*'Forecast inputs Tab10.1.5.1'!T18</f>
        <v>8.5701959861031435E-2</v>
      </c>
      <c r="E148" s="17">
        <f>$G$130*'Forecast inputs Tab10.1.5.1'!U18</f>
        <v>4.2576900831653794E-6</v>
      </c>
      <c r="F148" s="17">
        <f>$F$131*'Forecast inputs Tab10.1.5.1'!Y18</f>
        <v>3.3784011573992571E-2</v>
      </c>
      <c r="G148" s="28">
        <f t="shared" si="35"/>
        <v>8.4185109389023296</v>
      </c>
      <c r="H148" s="28">
        <f>G148*'Forecast inputs Tab10.1.5.1'!V18</f>
        <v>27.710038213292474</v>
      </c>
      <c r="I148" s="28">
        <f t="shared" si="36"/>
        <v>4.1823326558348246E-4</v>
      </c>
      <c r="J148" s="28">
        <f>I148*'Forecast inputs Tab10.1.5.1'!W18</f>
        <v>1.3821264895320993E-3</v>
      </c>
      <c r="K148" s="28">
        <f t="shared" si="37"/>
        <v>27.711420339782006</v>
      </c>
      <c r="L148" s="28">
        <f t="shared" si="34"/>
        <v>3.3186063825942997</v>
      </c>
      <c r="M148" s="28">
        <f>L148*'Forecast inputs Tab10.1.5.1'!Z18</f>
        <v>11.045483553507736</v>
      </c>
      <c r="N148" s="19">
        <f t="shared" si="38"/>
        <v>116.94207577007528</v>
      </c>
      <c r="O148" s="19">
        <f>N148*'Forecast inputs Tab10.1.5.1'!R18</f>
        <v>372.3681270878314</v>
      </c>
      <c r="P148" s="19">
        <f>N148*'Forecast inputs Tab10.1.5.1'!S18</f>
        <v>116.83887678730909</v>
      </c>
      <c r="Q148" s="19">
        <f>P148*'Forecast inputs Tab10.1.5.1'!R18</f>
        <v>372.0395198549175</v>
      </c>
    </row>
    <row r="149" spans="1:17" x14ac:dyDescent="0.35">
      <c r="A149" s="10">
        <f>D149+F149+E149+'Forecast inputs Tab10.1.5.1'!AA19</f>
        <v>0.35795591016789052</v>
      </c>
      <c r="C149" s="18">
        <v>15</v>
      </c>
      <c r="D149" s="17">
        <f>$G$129*'Forecast inputs Tab10.1.5.1'!T19</f>
        <v>8.4219669014847953E-2</v>
      </c>
      <c r="E149" s="17">
        <f>$G$130*'Forecast inputs Tab10.1.5.1'!U19</f>
        <v>2.2325125248719407E-6</v>
      </c>
      <c r="F149" s="17">
        <f>$F$131*'Forecast inputs Tab10.1.5.1'!Y19</f>
        <v>3.3734008640517725E-2</v>
      </c>
      <c r="G149" s="28">
        <f t="shared" si="35"/>
        <v>1.2452288310984612</v>
      </c>
      <c r="H149" s="28">
        <f>G149*'Forecast inputs Tab10.1.5.1'!V19</f>
        <v>4.439184581000629</v>
      </c>
      <c r="I149" s="28">
        <f t="shared" si="36"/>
        <v>3.3008785171891947E-5</v>
      </c>
      <c r="J149" s="28">
        <f>I149*'Forecast inputs Tab10.1.5.1'!W19</f>
        <v>1.1816947038826286E-4</v>
      </c>
      <c r="K149" s="28">
        <f t="shared" si="37"/>
        <v>4.4393027504710174</v>
      </c>
      <c r="L149" s="28">
        <f t="shared" si="34"/>
        <v>0.4987737501116456</v>
      </c>
      <c r="M149" s="28">
        <f>L149*'Forecast inputs Tab10.1.5.1'!Z19</f>
        <v>1.7995058620778017</v>
      </c>
      <c r="N149" s="19">
        <f t="shared" si="38"/>
        <v>17.589302278397788</v>
      </c>
      <c r="O149" s="19">
        <f>N149*'Forecast inputs Tab10.1.5.1'!R19</f>
        <v>61.025732468855558</v>
      </c>
      <c r="P149" s="19">
        <f>N149*'Forecast inputs Tab10.1.5.1'!S19</f>
        <v>17.580278171599204</v>
      </c>
      <c r="Q149" s="19">
        <f>P149*'Forecast inputs Tab10.1.5.1'!R19</f>
        <v>60.994423510800004</v>
      </c>
    </row>
    <row r="150" spans="1:17" x14ac:dyDescent="0.35">
      <c r="A150" s="10">
        <f>D150+F150+E150+'Forecast inputs Tab10.1.5.1'!AA20</f>
        <v>0.35654122749382477</v>
      </c>
      <c r="C150" s="23" t="s">
        <v>1435</v>
      </c>
      <c r="D150" s="17">
        <f>$G$129*'Forecast inputs Tab10.1.5.1'!T20</f>
        <v>8.285382010179497E-2</v>
      </c>
      <c r="E150" s="17">
        <f>$G$130*'Forecast inputs Tab10.1.5.1'!U20</f>
        <v>1.2785819175991289E-6</v>
      </c>
      <c r="F150" s="17">
        <f>$F$131*'Forecast inputs Tab10.1.5.1'!Y20</f>
        <v>3.3686128810112237E-2</v>
      </c>
      <c r="G150" s="28">
        <f>N150*(D150/A150)*(1-EXP(-A150))</f>
        <v>15.502481991833465</v>
      </c>
      <c r="H150" s="28">
        <f>G150*'Forecast inputs Tab10.1.5.1'!V20</f>
        <v>64.155780734082299</v>
      </c>
      <c r="I150" s="28">
        <f t="shared" si="36"/>
        <v>2.3923089035981555E-4</v>
      </c>
      <c r="J150" s="28">
        <f>I150*'Forecast inputs Tab10.1.5.1'!W20</f>
        <v>1.164996223202314E-3</v>
      </c>
      <c r="K150" s="28">
        <f t="shared" si="37"/>
        <v>64.156945730305495</v>
      </c>
      <c r="L150" s="30">
        <f t="shared" si="34"/>
        <v>6.3028910991882423</v>
      </c>
      <c r="M150" s="28">
        <f>L150*'Forecast inputs Tab10.1.5.1'!Z20</f>
        <v>24.424333298464358</v>
      </c>
      <c r="N150" s="19">
        <f>N124*EXP(-A124)+N125*EXP(-A125)</f>
        <v>222.43992060182052</v>
      </c>
      <c r="O150" s="19">
        <f>N150*'Forecast inputs Tab10.1.5.1'!R20</f>
        <v>916.72046178734888</v>
      </c>
      <c r="P150" s="19">
        <f>N150*'Forecast inputs Tab10.1.5.1'!S20</f>
        <v>222.36979583490435</v>
      </c>
      <c r="Q150" s="19">
        <f>P150*'Forecast inputs Tab10.1.5.1'!R20</f>
        <v>916.43146326344993</v>
      </c>
    </row>
    <row r="151" spans="1:17" x14ac:dyDescent="0.35">
      <c r="A151" t="s">
        <v>1445</v>
      </c>
      <c r="C151" s="31" t="s">
        <v>1444</v>
      </c>
      <c r="D151" s="133">
        <f>AVERAGE(D138:D148)</f>
        <v>7.5832491919858636E-2</v>
      </c>
      <c r="E151" s="133">
        <f>AVERAGE(E138:E148)</f>
        <v>4.1068103808190688E-3</v>
      </c>
      <c r="F151" s="133">
        <f>AVERAGE(F138:F149)</f>
        <v>2.94795842034693E-2</v>
      </c>
      <c r="G151" s="32">
        <f>SUM(G134:G150)</f>
        <v>623.74665977742973</v>
      </c>
      <c r="H151" s="32">
        <f t="shared" ref="H151" si="39">SUM(H134:H150)</f>
        <v>953.55663447749782</v>
      </c>
      <c r="I151" s="32">
        <f>SUM(I134:I150)</f>
        <v>117.62340575874298</v>
      </c>
      <c r="J151" s="32">
        <f t="shared" ref="J151:Q151" si="40">SUM(J134:J150)</f>
        <v>80.111177745417606</v>
      </c>
      <c r="K151" s="32">
        <f t="shared" si="40"/>
        <v>1033.6678122229152</v>
      </c>
      <c r="L151" s="32">
        <f t="shared" si="40"/>
        <v>281.77057662841247</v>
      </c>
      <c r="M151" s="32">
        <f t="shared" si="40"/>
        <v>376.09798483580164</v>
      </c>
      <c r="N151" s="32">
        <f t="shared" si="40"/>
        <v>39625.529682495187</v>
      </c>
      <c r="O151" s="32">
        <f t="shared" si="40"/>
        <v>15312.894382476723</v>
      </c>
      <c r="P151" s="32">
        <f t="shared" si="40"/>
        <v>6915.6124796195018</v>
      </c>
      <c r="Q151" s="32">
        <f t="shared" si="40"/>
        <v>10305.986547970215</v>
      </c>
    </row>
    <row r="153" spans="1:17" x14ac:dyDescent="0.35">
      <c r="C153" s="15" t="s">
        <v>1437</v>
      </c>
      <c r="D153" s="15" t="s">
        <v>1694</v>
      </c>
      <c r="G153" s="15">
        <f>G128+1</f>
        <v>2026</v>
      </c>
    </row>
    <row r="154" spans="1:17" x14ac:dyDescent="0.35">
      <c r="D154" s="24" t="s">
        <v>1599</v>
      </c>
      <c r="E154" s="24"/>
      <c r="F154" s="24"/>
      <c r="G154" s="18">
        <f>G129</f>
        <v>1</v>
      </c>
      <c r="H154" s="24" t="s">
        <v>1598</v>
      </c>
      <c r="I154" s="25">
        <f>AVERAGE(D163:D174)</f>
        <v>7.6531423344441074E-2</v>
      </c>
      <c r="J154" s="15" t="s">
        <v>1516</v>
      </c>
      <c r="K154" s="25">
        <f>I154+I156+I155</f>
        <v>0.10977576977303825</v>
      </c>
    </row>
    <row r="155" spans="1:17" x14ac:dyDescent="0.35">
      <c r="D155" s="24" t="s">
        <v>1600</v>
      </c>
      <c r="E155" s="24"/>
      <c r="F155" s="24"/>
      <c r="G155" s="18">
        <f>G130</f>
        <v>1</v>
      </c>
      <c r="H155" s="24" t="s">
        <v>1598</v>
      </c>
      <c r="I155" s="25">
        <f>AVERAGE(E163:E174)</f>
        <v>3.764762225127886E-3</v>
      </c>
      <c r="K155" s="25"/>
    </row>
    <row r="156" spans="1:17" x14ac:dyDescent="0.35">
      <c r="D156" s="24" t="s">
        <v>1438</v>
      </c>
      <c r="E156" s="24"/>
      <c r="F156" s="135">
        <f>F131</f>
        <v>1.4279490360068012</v>
      </c>
      <c r="G156" s="18">
        <f>I156/$I$5</f>
        <v>1</v>
      </c>
      <c r="H156" s="24" t="s">
        <v>1598</v>
      </c>
      <c r="I156" s="25">
        <f>AVERAGE(F163:F174)</f>
        <v>2.94795842034693E-2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0.2402613873303942</v>
      </c>
      <c r="C160" s="18">
        <v>1</v>
      </c>
      <c r="D160" s="17">
        <f>$G$154*'Forecast inputs Tab10.1.5.1'!T5</f>
        <v>9.7705668054870531E-6</v>
      </c>
      <c r="E160" s="17">
        <f>$G$155*'Forecast inputs Tab10.1.5.1'!U5</f>
        <v>1.6753468834404571E-5</v>
      </c>
      <c r="F160" s="17">
        <f>$F$156*'Forecast inputs Tab10.1.5.1'!Y5</f>
        <v>2.3486329475432753E-4</v>
      </c>
      <c r="G160" s="28">
        <f t="shared" ref="G160:G174" si="42">N160*(D160/A160)*(1-EXP(-A160))</f>
        <v>6.2744055643731936E-2</v>
      </c>
      <c r="H160" s="28">
        <f>G160*'Forecast inputs Tab10.1.5.1'!V5</f>
        <v>7.4505454593431766E-3</v>
      </c>
      <c r="I160" s="28">
        <f t="shared" ref="I160:I175" si="43">N160*(E160/A160)*(1-EXP(-A160))</f>
        <v>0.1075864483298018</v>
      </c>
      <c r="J160" s="28">
        <f>I160*'Forecast inputs Tab10.1.5.1'!W5</f>
        <v>1.2775620499897314E-2</v>
      </c>
      <c r="K160" s="28">
        <f t="shared" ref="K160:K175" si="44">H160+J160</f>
        <v>2.022616595924049E-2</v>
      </c>
      <c r="L160" s="28">
        <f t="shared" si="41"/>
        <v>1.5082313982500992</v>
      </c>
      <c r="M160" s="28">
        <f>L160*'Forecast inputs Tab10.1.5.1'!Z5</f>
        <v>0.12073739236213643</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0.24233229402701773</v>
      </c>
      <c r="C161" s="18">
        <v>2</v>
      </c>
      <c r="D161" s="17">
        <f>$G$154*'Forecast inputs Tab10.1.5.1'!T6</f>
        <v>3.2631706846048859E-4</v>
      </c>
      <c r="E161" s="17">
        <f>$G$155*'Forecast inputs Tab10.1.5.1'!U6</f>
        <v>5.5463193616160904E-4</v>
      </c>
      <c r="F161" s="17">
        <f>$F$156*'Forecast inputs Tab10.1.5.1'!Y6</f>
        <v>1.4513450223956437E-3</v>
      </c>
      <c r="G161" s="28">
        <f t="shared" si="42"/>
        <v>1.6463296518901338</v>
      </c>
      <c r="H161" s="28">
        <f>G161*'Forecast inputs Tab10.1.5.1'!V6</f>
        <v>0.39195665675430036</v>
      </c>
      <c r="I161" s="28">
        <f t="shared" si="43"/>
        <v>2.7982201687946771</v>
      </c>
      <c r="J161" s="28">
        <f>I161*'Forecast inputs Tab10.1.5.1'!W6</f>
        <v>0.66667951901524325</v>
      </c>
      <c r="K161" s="28">
        <f t="shared" si="44"/>
        <v>1.0586361757695437</v>
      </c>
      <c r="L161" s="28">
        <f t="shared" si="41"/>
        <v>7.322302681762455</v>
      </c>
      <c r="M161" s="28">
        <f>L161*'Forecast inputs Tab10.1.5.1'!Z6</f>
        <v>1.4111614951319422</v>
      </c>
      <c r="N161" s="19">
        <f t="shared" ref="N161:N174" si="45">N135*EXP(-A135)</f>
        <v>5681.1552162356493</v>
      </c>
      <c r="O161" s="19">
        <f>N161*'Forecast inputs Tab10.1.5.1'!R6</f>
        <v>549.50178467309047</v>
      </c>
      <c r="P161" s="19">
        <f>N161*'Forecast inputs Tab10.1.5.1'!S6</f>
        <v>0</v>
      </c>
      <c r="Q161" s="19">
        <f>P161*'Forecast inputs Tab10.1.5.1'!R6</f>
        <v>0</v>
      </c>
    </row>
    <row r="162" spans="1:17" x14ac:dyDescent="0.35">
      <c r="A162" s="10">
        <f>D162+F162+E162+'Forecast inputs Tab10.1.5.1'!AA7</f>
        <v>0.25186586762292229</v>
      </c>
      <c r="C162" s="18">
        <v>3</v>
      </c>
      <c r="D162" s="17">
        <f>$G$154*'Forecast inputs Tab10.1.5.1'!T7</f>
        <v>2.7438599163770367E-3</v>
      </c>
      <c r="E162" s="17">
        <f>$G$155*'Forecast inputs Tab10.1.5.1'!U7</f>
        <v>4.3264606965955996E-3</v>
      </c>
      <c r="F162" s="17">
        <f>$F$156*'Forecast inputs Tab10.1.5.1'!Y7</f>
        <v>4.7955470099496399E-3</v>
      </c>
      <c r="G162" s="28">
        <f t="shared" si="42"/>
        <v>10.81459718896512</v>
      </c>
      <c r="H162" s="28">
        <f>G162*'Forecast inputs Tab10.1.5.1'!V7</f>
        <v>4.1667621576776082</v>
      </c>
      <c r="I162" s="28">
        <f t="shared" si="43"/>
        <v>17.052229746972817</v>
      </c>
      <c r="J162" s="28">
        <f>I162*'Forecast inputs Tab10.1.5.1'!W7</f>
        <v>6.5960090417008361</v>
      </c>
      <c r="K162" s="28">
        <f t="shared" si="44"/>
        <v>10.762771199378445</v>
      </c>
      <c r="L162" s="28">
        <f t="shared" si="41"/>
        <v>18.901077603782834</v>
      </c>
      <c r="M162" s="28">
        <f>L162*'Forecast inputs Tab10.1.5.1'!Z7</f>
        <v>6.5079245351464863</v>
      </c>
      <c r="N162" s="19">
        <f t="shared" si="45"/>
        <v>4458.5442043463199</v>
      </c>
      <c r="O162" s="19">
        <f>N162*'Forecast inputs Tab10.1.5.1'!R7</f>
        <v>936.87389365929221</v>
      </c>
      <c r="P162" s="19">
        <f>N162*'Forecast inputs Tab10.1.5.1'!S7</f>
        <v>0</v>
      </c>
      <c r="Q162" s="19">
        <f>P162*'Forecast inputs Tab10.1.5.1'!R7</f>
        <v>0</v>
      </c>
    </row>
    <row r="163" spans="1:17" x14ac:dyDescent="0.35">
      <c r="A163" s="10">
        <f>D163+F163+E163+'Forecast inputs Tab10.1.5.1'!AA8</f>
        <v>0.27575483370633003</v>
      </c>
      <c r="C163" s="18">
        <v>4</v>
      </c>
      <c r="D163" s="17">
        <f>$G$154*'Forecast inputs Tab10.1.5.1'!T8</f>
        <v>1.2013015126685896E-2</v>
      </c>
      <c r="E163" s="17">
        <f>$G$155*'Forecast inputs Tab10.1.5.1'!U8</f>
        <v>1.2889113277233858E-2</v>
      </c>
      <c r="F163" s="17">
        <f>$F$156*'Forecast inputs Tab10.1.5.1'!Y8</f>
        <v>1.0852705302410283E-2</v>
      </c>
      <c r="G163" s="28">
        <f t="shared" si="42"/>
        <v>36.387890146831317</v>
      </c>
      <c r="H163" s="28">
        <f>G163*'Forecast inputs Tab10.1.5.1'!V8</f>
        <v>20.829136409339412</v>
      </c>
      <c r="I163" s="28">
        <f t="shared" si="43"/>
        <v>39.041625526649831</v>
      </c>
      <c r="J163" s="28">
        <f>I163*'Forecast inputs Tab10.1.5.1'!W8</f>
        <v>21.948854732486904</v>
      </c>
      <c r="K163" s="28">
        <f t="shared" si="44"/>
        <v>42.77799114182632</v>
      </c>
      <c r="L163" s="28">
        <f t="shared" si="41"/>
        <v>32.873266550941615</v>
      </c>
      <c r="M163" s="28">
        <f>L163*'Forecast inputs Tab10.1.5.1'!Z8</f>
        <v>17.565632741896348</v>
      </c>
      <c r="N163" s="19">
        <f t="shared" si="45"/>
        <v>3465.8448731109156</v>
      </c>
      <c r="O163" s="19">
        <f>N163*'Forecast inputs Tab10.1.5.1'!R8</f>
        <v>1281.8669872341839</v>
      </c>
      <c r="P163" s="19">
        <f>N163*'Forecast inputs Tab10.1.5.1'!S8</f>
        <v>327.92822135458266</v>
      </c>
      <c r="Q163" s="19">
        <f>P163*'Forecast inputs Tab10.1.5.1'!R8</f>
        <v>121.28654816554187</v>
      </c>
    </row>
    <row r="164" spans="1:17" x14ac:dyDescent="0.35">
      <c r="A164" s="10">
        <f>D164+F164+E164+'Forecast inputs Tab10.1.5.1'!AA9</f>
        <v>0.31115427780649507</v>
      </c>
      <c r="C164" s="18">
        <v>5</v>
      </c>
      <c r="D164" s="17">
        <f>$G$154*'Forecast inputs Tab10.1.5.1'!T9</f>
        <v>3.6605138822605472E-2</v>
      </c>
      <c r="E164" s="17">
        <f>$G$155*'Forecast inputs Tab10.1.5.1'!U9</f>
        <v>1.6142826751876185E-2</v>
      </c>
      <c r="F164" s="17">
        <f>$F$156*'Forecast inputs Tab10.1.5.1'!Y9</f>
        <v>1.8406312232013427E-2</v>
      </c>
      <c r="G164" s="28">
        <f t="shared" si="42"/>
        <v>82.751644551590942</v>
      </c>
      <c r="H164" s="28">
        <f>G164*'Forecast inputs Tab10.1.5.1'!V9</f>
        <v>65.449775297760482</v>
      </c>
      <c r="I164" s="28">
        <f t="shared" si="43"/>
        <v>36.493386021642984</v>
      </c>
      <c r="J164" s="28">
        <f>I164*'Forecast inputs Tab10.1.5.1'!W9</f>
        <v>27.492862353037857</v>
      </c>
      <c r="K164" s="28">
        <f t="shared" si="44"/>
        <v>92.942637650798332</v>
      </c>
      <c r="L164" s="28">
        <f t="shared" si="41"/>
        <v>41.610349156456522</v>
      </c>
      <c r="M164" s="28">
        <f>L164*'Forecast inputs Tab10.1.5.1'!Z9</f>
        <v>31.404703649899901</v>
      </c>
      <c r="N164" s="19">
        <f t="shared" si="45"/>
        <v>2630.5727544507395</v>
      </c>
      <c r="O164" s="19">
        <f>N164*'Forecast inputs Tab10.1.5.1'!R9</f>
        <v>1503.1934502212951</v>
      </c>
      <c r="P164" s="19">
        <f>N164*'Forecast inputs Tab10.1.5.1'!S9</f>
        <v>789.08159823111282</v>
      </c>
      <c r="Q164" s="19">
        <f>P164*'Forecast inputs Tab10.1.5.1'!R9</f>
        <v>450.9064758404013</v>
      </c>
    </row>
    <row r="165" spans="1:17" x14ac:dyDescent="0.35">
      <c r="A165" s="10">
        <f>D165+F165+E165+'Forecast inputs Tab10.1.5.1'!AA10</f>
        <v>0.34374570694657769</v>
      </c>
      <c r="C165" s="18">
        <v>6</v>
      </c>
      <c r="D165" s="17">
        <f>$G$154*'Forecast inputs Tab10.1.5.1'!T10</f>
        <v>6.8403054748956416E-2</v>
      </c>
      <c r="E165" s="17">
        <f>$G$155*'Forecast inputs Tab10.1.5.1'!U10</f>
        <v>1.0049016080091393E-2</v>
      </c>
      <c r="F165" s="17">
        <f>$F$156*'Forecast inputs Tab10.1.5.1'!Y10</f>
        <v>2.5293636117529897E-2</v>
      </c>
      <c r="G165" s="28">
        <f t="shared" si="42"/>
        <v>111.55419125192876</v>
      </c>
      <c r="H165" s="28">
        <f>G165*'Forecast inputs Tab10.1.5.1'!V10</f>
        <v>111.94599817670252</v>
      </c>
      <c r="I165" s="28">
        <f t="shared" si="43"/>
        <v>16.3883011629583</v>
      </c>
      <c r="J165" s="28">
        <f>I165*'Forecast inputs Tab10.1.5.1'!W10</f>
        <v>15.871755574550305</v>
      </c>
      <c r="K165" s="28">
        <f t="shared" si="44"/>
        <v>127.81775375125282</v>
      </c>
      <c r="L165" s="28">
        <f t="shared" si="41"/>
        <v>41.249782356462234</v>
      </c>
      <c r="M165" s="28">
        <f>L165*'Forecast inputs Tab10.1.5.1'!Z10</f>
        <v>41.13061173523441</v>
      </c>
      <c r="N165" s="19">
        <f t="shared" si="45"/>
        <v>1927.1598177444571</v>
      </c>
      <c r="O165" s="19">
        <f>N165*'Forecast inputs Tab10.1.5.1'!R10</f>
        <v>1557.8022942353721</v>
      </c>
      <c r="P165" s="19">
        <f>N165*'Forecast inputs Tab10.1.5.1'!S10</f>
        <v>1117.5577231967952</v>
      </c>
      <c r="Q165" s="19">
        <f>P165*'Forecast inputs Tab10.1.5.1'!R10</f>
        <v>903.36772752662057</v>
      </c>
    </row>
    <row r="166" spans="1:17" x14ac:dyDescent="0.35">
      <c r="A166" s="10">
        <f>D166+F166+E166+'Forecast inputs Tab10.1.5.1'!AA11</f>
        <v>0.36100394372717215</v>
      </c>
      <c r="C166" s="18">
        <v>7</v>
      </c>
      <c r="D166" s="17">
        <f>$G$154*'Forecast inputs Tab10.1.5.1'!T11</f>
        <v>8.6847616271768346E-2</v>
      </c>
      <c r="E166" s="17">
        <f>$G$155*'Forecast inputs Tab10.1.5.1'!U11</f>
        <v>4.0748104878590916E-3</v>
      </c>
      <c r="F166" s="17">
        <f>$F$156*'Forecast inputs Tab10.1.5.1'!Y11</f>
        <v>3.0081516967544682E-2</v>
      </c>
      <c r="G166" s="28">
        <f t="shared" si="42"/>
        <v>99.621626487079425</v>
      </c>
      <c r="H166" s="28">
        <f>G166*'Forecast inputs Tab10.1.5.1'!V11</f>
        <v>123.51203108533979</v>
      </c>
      <c r="I166" s="28">
        <f t="shared" si="43"/>
        <v>4.6741553292245213</v>
      </c>
      <c r="J166" s="28">
        <f>I166*'Forecast inputs Tab10.1.5.1'!W11</f>
        <v>5.7116012471626334</v>
      </c>
      <c r="K166" s="28">
        <f t="shared" si="44"/>
        <v>129.2236323325024</v>
      </c>
      <c r="L166" s="28">
        <f t="shared" si="41"/>
        <v>34.506066788613076</v>
      </c>
      <c r="M166" s="28">
        <f>L166*'Forecast inputs Tab10.1.5.1'!Z11</f>
        <v>43.337204461822822</v>
      </c>
      <c r="N166" s="19">
        <f t="shared" si="45"/>
        <v>1366.5672320045981</v>
      </c>
      <c r="O166" s="19">
        <f>N166*'Forecast inputs Tab10.1.5.1'!R11</f>
        <v>1466.7366101105349</v>
      </c>
      <c r="P166" s="19">
        <f>N166*'Forecast inputs Tab10.1.5.1'!S11</f>
        <v>1089.7103619507679</v>
      </c>
      <c r="Q166" s="19">
        <f>P166*'Forecast inputs Tab10.1.5.1'!R11</f>
        <v>1169.5861314817591</v>
      </c>
    </row>
    <row r="167" spans="1:17" x14ac:dyDescent="0.35">
      <c r="A167" s="10">
        <f>D167+F167+E167+'Forecast inputs Tab10.1.5.1'!AA12</f>
        <v>0.36649459405880269</v>
      </c>
      <c r="C167" s="18">
        <v>8</v>
      </c>
      <c r="D167" s="17">
        <f>$G$154*'Forecast inputs Tab10.1.5.1'!T12</f>
        <v>9.2560227178626914E-2</v>
      </c>
      <c r="E167" s="17">
        <f>$G$155*'Forecast inputs Tab10.1.5.1'!U12</f>
        <v>1.3581449816797795E-3</v>
      </c>
      <c r="F167" s="17">
        <f>$F$156*'Forecast inputs Tab10.1.5.1'!Y12</f>
        <v>3.2576221898495974E-2</v>
      </c>
      <c r="G167" s="28">
        <f t="shared" si="42"/>
        <v>73.813675643123091</v>
      </c>
      <c r="H167" s="28">
        <f>G167*'Forecast inputs Tab10.1.5.1'!V12</f>
        <v>111.58283263565886</v>
      </c>
      <c r="I167" s="28">
        <f t="shared" si="43"/>
        <v>1.0830750551268662</v>
      </c>
      <c r="J167" s="28">
        <f>I167*'Forecast inputs Tab10.1.5.1'!W12</f>
        <v>1.631511208665521</v>
      </c>
      <c r="K167" s="28">
        <f t="shared" si="44"/>
        <v>113.21434384432438</v>
      </c>
      <c r="L167" s="28">
        <f t="shared" si="41"/>
        <v>25.978443983867241</v>
      </c>
      <c r="M167" s="28">
        <f>L167*'Forecast inputs Tab10.1.5.1'!Z12</f>
        <v>39.777414074778001</v>
      </c>
      <c r="N167" s="19">
        <f t="shared" si="45"/>
        <v>952.50629483977912</v>
      </c>
      <c r="O167" s="19">
        <f>N167*'Forecast inputs Tab10.1.5.1'!R12</f>
        <v>1294.4751048131566</v>
      </c>
      <c r="P167" s="19">
        <f>N167*'Forecast inputs Tab10.1.5.1'!S12</f>
        <v>870.25133261523763</v>
      </c>
      <c r="Q167" s="19">
        <f>P167*'Forecast inputs Tab10.1.5.1'!R12</f>
        <v>1182.6889660507602</v>
      </c>
    </row>
    <row r="168" spans="1:17" x14ac:dyDescent="0.35">
      <c r="A168" s="10">
        <f>D168+F168+E168+'Forecast inputs Tab10.1.5.1'!AA13</f>
        <v>0.36710991728218811</v>
      </c>
      <c r="C168" s="18">
        <v>9</v>
      </c>
      <c r="D168" s="17">
        <f>$G$154*'Forecast inputs Tab10.1.5.1'!T13</f>
        <v>9.3119887482881872E-2</v>
      </c>
      <c r="E168" s="17">
        <f>$G$155*'Forecast inputs Tab10.1.5.1'!U13</f>
        <v>4.3284394301550485E-4</v>
      </c>
      <c r="F168" s="17">
        <f>$F$156*'Forecast inputs Tab10.1.5.1'!Y13</f>
        <v>3.3557185856290743E-2</v>
      </c>
      <c r="G168" s="28">
        <f t="shared" si="42"/>
        <v>25.032041450601081</v>
      </c>
      <c r="H168" s="28">
        <f>G168*'Forecast inputs Tab10.1.5.1'!V13</f>
        <v>45.203713940956021</v>
      </c>
      <c r="I168" s="28">
        <f t="shared" si="43"/>
        <v>0.11635503237906628</v>
      </c>
      <c r="J168" s="28">
        <f>I168*'Forecast inputs Tab10.1.5.1'!W13</f>
        <v>0.2102335053807653</v>
      </c>
      <c r="K168" s="28">
        <f t="shared" si="44"/>
        <v>45.413947446336785</v>
      </c>
      <c r="L168" s="28">
        <f t="shared" si="41"/>
        <v>9.0206817257442591</v>
      </c>
      <c r="M168" s="28">
        <f>L168*'Forecast inputs Tab10.1.5.1'!Z13</f>
        <v>16.443349683772926</v>
      </c>
      <c r="N168" s="19">
        <f t="shared" si="45"/>
        <v>321.1698187128539</v>
      </c>
      <c r="O168" s="19">
        <f>N168*'Forecast inputs Tab10.1.5.1'!R13</f>
        <v>532.73401339357213</v>
      </c>
      <c r="P168" s="19">
        <f>N168*'Forecast inputs Tab10.1.5.1'!S13</f>
        <v>309.74987941731808</v>
      </c>
      <c r="Q168" s="19">
        <f>P168*'Forecast inputs Tab10.1.5.1'!R13</f>
        <v>513.79141748588802</v>
      </c>
    </row>
    <row r="169" spans="1:17" x14ac:dyDescent="0.35">
      <c r="A169" s="10">
        <f>D169+F169+E169+'Forecast inputs Tab10.1.5.1'!AA14</f>
        <v>0.36609222354954785</v>
      </c>
      <c r="C169" s="18">
        <v>10</v>
      </c>
      <c r="D169" s="17">
        <f>$G$154*'Forecast inputs Tab10.1.5.1'!T14</f>
        <v>9.2097008073801653E-2</v>
      </c>
      <c r="E169" s="17">
        <f>$G$155*'Forecast inputs Tab10.1.5.1'!U14</f>
        <v>1.4337572672504288E-4</v>
      </c>
      <c r="F169" s="17">
        <f>$F$156*'Forecast inputs Tab10.1.5.1'!Y14</f>
        <v>3.3851839749021118E-2</v>
      </c>
      <c r="G169" s="28">
        <f t="shared" si="42"/>
        <v>69.0498289224481</v>
      </c>
      <c r="H169" s="28">
        <f>G169*'Forecast inputs Tab10.1.5.1'!V14</f>
        <v>145.61569574233252</v>
      </c>
      <c r="I169" s="28">
        <f t="shared" si="43"/>
        <v>0.10749610230619534</v>
      </c>
      <c r="J169" s="28">
        <f>I169*'Forecast inputs Tab10.1.5.1'!W14</f>
        <v>0.22718960153175247</v>
      </c>
      <c r="K169" s="28">
        <f t="shared" si="44"/>
        <v>145.84288534386428</v>
      </c>
      <c r="L169" s="28">
        <f t="shared" si="41"/>
        <v>25.380452549630242</v>
      </c>
      <c r="M169" s="28">
        <f>L169*'Forecast inputs Tab10.1.5.1'!Z14</f>
        <v>53.957319293360918</v>
      </c>
      <c r="N169" s="19">
        <f t="shared" si="45"/>
        <v>895.34511420745685</v>
      </c>
      <c r="O169" s="19">
        <f>N169*'Forecast inputs Tab10.1.5.1'!R14</f>
        <v>1760.5708187729749</v>
      </c>
      <c r="P169" s="19">
        <f>N169*'Forecast inputs Tab10.1.5.1'!S14</f>
        <v>881.92650290754545</v>
      </c>
      <c r="Q169" s="19">
        <f>P169*'Forecast inputs Tab10.1.5.1'!R14</f>
        <v>1734.1849982572812</v>
      </c>
    </row>
    <row r="170" spans="1:17" x14ac:dyDescent="0.35">
      <c r="A170" s="10">
        <f>D170+F170+E170+'Forecast inputs Tab10.1.5.1'!AA15</f>
        <v>0.36454200602378217</v>
      </c>
      <c r="C170" s="18">
        <v>11</v>
      </c>
      <c r="D170" s="17">
        <f>$G$154*'Forecast inputs Tab10.1.5.1'!T15</f>
        <v>9.0587200685375943E-2</v>
      </c>
      <c r="E170" s="17">
        <f>$G$155*'Forecast inputs Tab10.1.5.1'!U15</f>
        <v>5.1416026234854076E-5</v>
      </c>
      <c r="F170" s="17">
        <f>$F$156*'Forecast inputs Tab10.1.5.1'!Y15</f>
        <v>3.3903389312171378E-2</v>
      </c>
      <c r="G170" s="28">
        <f t="shared" si="42"/>
        <v>12.115781620079792</v>
      </c>
      <c r="H170" s="28">
        <f>G170*'Forecast inputs Tab10.1.5.1'!V15</f>
        <v>29.234717266987968</v>
      </c>
      <c r="I170" s="28">
        <f t="shared" si="43"/>
        <v>6.8767479392301328E-3</v>
      </c>
      <c r="J170" s="28">
        <f>I170*'Forecast inputs Tab10.1.5.1'!W15</f>
        <v>1.6644043352346868E-2</v>
      </c>
      <c r="K170" s="28">
        <f t="shared" si="44"/>
        <v>29.251361310340315</v>
      </c>
      <c r="L170" s="28">
        <f t="shared" si="41"/>
        <v>4.53448233281292</v>
      </c>
      <c r="M170" s="28">
        <f>L170*'Forecast inputs Tab10.1.5.1'!Z15</f>
        <v>11.033257067377072</v>
      </c>
      <c r="N170" s="19">
        <f t="shared" si="45"/>
        <v>159.60327740154457</v>
      </c>
      <c r="O170" s="19">
        <f>N170*'Forecast inputs Tab10.1.5.1'!R15</f>
        <v>363.3671856273225</v>
      </c>
      <c r="P170" s="19">
        <f>N170*'Forecast inputs Tab10.1.5.1'!S15</f>
        <v>158.53840964013241</v>
      </c>
      <c r="Q170" s="19">
        <f>P170*'Forecast inputs Tab10.1.5.1'!R15</f>
        <v>360.94281184359306</v>
      </c>
    </row>
    <row r="171" spans="1:17" x14ac:dyDescent="0.35">
      <c r="A171" s="10">
        <f>D171+F171+E171+'Forecast inputs Tab10.1.5.1'!AA16</f>
        <v>0.36283657557358007</v>
      </c>
      <c r="C171" s="18">
        <v>12</v>
      </c>
      <c r="D171" s="17">
        <f>$G$154*'Forecast inputs Tab10.1.5.1'!T16</f>
        <v>8.8936583412108083E-2</v>
      </c>
      <c r="E171" s="17">
        <f>$G$155*'Forecast inputs Tab10.1.5.1'!U16</f>
        <v>2.028398966663987E-5</v>
      </c>
      <c r="F171" s="17">
        <f>$F$156*'Forecast inputs Tab10.1.5.1'!Y16</f>
        <v>3.3879708171805377E-2</v>
      </c>
      <c r="G171" s="28">
        <f t="shared" si="42"/>
        <v>43.991177259551797</v>
      </c>
      <c r="H171" s="28">
        <f>G171*'Forecast inputs Tab10.1.5.1'!V16</f>
        <v>119.36792393128</v>
      </c>
      <c r="I171" s="28">
        <f t="shared" si="43"/>
        <v>1.0033178144715965E-2</v>
      </c>
      <c r="J171" s="28">
        <f>I171*'Forecast inputs Tab10.1.5.1'!W16</f>
        <v>2.7322566286537158E-2</v>
      </c>
      <c r="K171" s="28">
        <f t="shared" si="44"/>
        <v>119.39524649756655</v>
      </c>
      <c r="L171" s="28">
        <f t="shared" si="41"/>
        <v>16.758101003066724</v>
      </c>
      <c r="M171" s="28">
        <f>L171*'Forecast inputs Tab10.1.5.1'!Z16</f>
        <v>45.893400244978466</v>
      </c>
      <c r="N171" s="19">
        <f t="shared" si="45"/>
        <v>589.78594551508706</v>
      </c>
      <c r="O171" s="19">
        <f>N171*'Forecast inputs Tab10.1.5.1'!R16</f>
        <v>1524.8030942374303</v>
      </c>
      <c r="P171" s="19">
        <f>N171*'Forecast inputs Tab10.1.5.1'!S16</f>
        <v>587.91531107362903</v>
      </c>
      <c r="Q171" s="19">
        <f>P171*'Forecast inputs Tab10.1.5.1'!R16</f>
        <v>1519.9668494842069</v>
      </c>
    </row>
    <row r="172" spans="1:17" x14ac:dyDescent="0.35">
      <c r="A172" s="10">
        <f>D172+F172+E172+'Forecast inputs Tab10.1.5.1'!AA17</f>
        <v>0.36112901930898567</v>
      </c>
      <c r="C172" s="18">
        <v>13</v>
      </c>
      <c r="D172" s="17">
        <f>$G$154*'Forecast inputs Tab10.1.5.1'!T17</f>
        <v>8.7285719454603006E-2</v>
      </c>
      <c r="E172" s="17">
        <f>$G$155*'Forecast inputs Tab10.1.5.1'!U17</f>
        <v>8.8252345442379449E-6</v>
      </c>
      <c r="F172" s="17">
        <f>$F$156*'Forecast inputs Tab10.1.5.1'!Y17</f>
        <v>3.3834474619838427E-2</v>
      </c>
      <c r="G172" s="28">
        <f t="shared" si="42"/>
        <v>21.249939788571872</v>
      </c>
      <c r="H172" s="28">
        <f>G172*'Forecast inputs Tab10.1.5.1'!V17</f>
        <v>63.901193509167435</v>
      </c>
      <c r="I172" s="28">
        <f t="shared" si="43"/>
        <v>2.1485267447742987E-3</v>
      </c>
      <c r="J172" s="28">
        <f>I172*'Forecast inputs Tab10.1.5.1'!W17</f>
        <v>6.4860340580524291E-3</v>
      </c>
      <c r="K172" s="28">
        <f t="shared" si="44"/>
        <v>63.907679543225484</v>
      </c>
      <c r="L172" s="28">
        <f t="shared" si="41"/>
        <v>8.2370925386422336</v>
      </c>
      <c r="M172" s="28">
        <f>L172*'Forecast inputs Tab10.1.5.1'!Z17</f>
        <v>25.023628164992015</v>
      </c>
      <c r="N172" s="19">
        <f t="shared" si="45"/>
        <v>290.05163266614528</v>
      </c>
      <c r="O172" s="19">
        <f>N172*'Forecast inputs Tab10.1.5.1'!R17</f>
        <v>837.89825592963393</v>
      </c>
      <c r="P172" s="19">
        <f>N172*'Forecast inputs Tab10.1.5.1'!S17</f>
        <v>289.5827369954489</v>
      </c>
      <c r="Q172" s="19">
        <f>P172*'Forecast inputs Tab10.1.5.1'!R17</f>
        <v>836.54371480508291</v>
      </c>
    </row>
    <row r="173" spans="1:17" x14ac:dyDescent="0.35">
      <c r="A173" s="10">
        <f>D173+F173+E173+'Forecast inputs Tab10.1.5.1'!AA18</f>
        <v>0.3594902291251072</v>
      </c>
      <c r="C173" s="18">
        <v>14</v>
      </c>
      <c r="D173" s="17">
        <f>$G$154*'Forecast inputs Tab10.1.5.1'!T18</f>
        <v>8.5701959861031435E-2</v>
      </c>
      <c r="E173" s="17">
        <f>$G$155*'Forecast inputs Tab10.1.5.1'!U18</f>
        <v>4.2576900831653794E-6</v>
      </c>
      <c r="F173" s="17">
        <f>$F$156*'Forecast inputs Tab10.1.5.1'!Y18</f>
        <v>3.3784011573992571E-2</v>
      </c>
      <c r="G173" s="28">
        <f t="shared" si="42"/>
        <v>3.9593471260868669</v>
      </c>
      <c r="H173" s="28">
        <f>G173*'Forecast inputs Tab10.1.5.1'!V18</f>
        <v>13.032430670911753</v>
      </c>
      <c r="I173" s="28">
        <f t="shared" si="43"/>
        <v>1.9670113754556692E-4</v>
      </c>
      <c r="J173" s="28">
        <f>I173*'Forecast inputs Tab10.1.5.1'!W18</f>
        <v>6.5003402429871665E-4</v>
      </c>
      <c r="K173" s="28">
        <f t="shared" si="44"/>
        <v>13.033080704936051</v>
      </c>
      <c r="L173" s="28">
        <f t="shared" si="41"/>
        <v>1.5607884504633671</v>
      </c>
      <c r="M173" s="28">
        <f>L173*'Forecast inputs Tab10.1.5.1'!Z18</f>
        <v>5.1948502390997477</v>
      </c>
      <c r="N173" s="19">
        <f t="shared" si="45"/>
        <v>54.999545047719756</v>
      </c>
      <c r="O173" s="19">
        <f>N173*'Forecast inputs Tab10.1.5.1'!R18</f>
        <v>175.13010133639975</v>
      </c>
      <c r="P173" s="19">
        <f>N173*'Forecast inputs Tab10.1.5.1'!S18</f>
        <v>54.9510090775469</v>
      </c>
      <c r="Q173" s="19">
        <f>P173*'Forecast inputs Tab10.1.5.1'!R18</f>
        <v>174.97555261481563</v>
      </c>
    </row>
    <row r="174" spans="1:17" x14ac:dyDescent="0.35">
      <c r="A174" s="10">
        <f>D174+F174+E174+'Forecast inputs Tab10.1.5.1'!AA19</f>
        <v>0.35795591016789052</v>
      </c>
      <c r="C174" s="18">
        <v>15</v>
      </c>
      <c r="D174" s="17">
        <f>$G$154*'Forecast inputs Tab10.1.5.1'!T19</f>
        <v>8.4219669014847953E-2</v>
      </c>
      <c r="E174" s="17">
        <f>$G$155*'Forecast inputs Tab10.1.5.1'!U19</f>
        <v>2.2325125248719407E-6</v>
      </c>
      <c r="F174" s="17">
        <f>$F$156*'Forecast inputs Tab10.1.5.1'!Y19</f>
        <v>3.3734008640517725E-2</v>
      </c>
      <c r="G174" s="28">
        <f t="shared" si="42"/>
        <v>5.7789206422236354</v>
      </c>
      <c r="H174" s="28">
        <f>G174*'Forecast inputs Tab10.1.5.1'!V19</f>
        <v>20.601591265081268</v>
      </c>
      <c r="I174" s="28">
        <f t="shared" si="43"/>
        <v>1.5318883183607291E-4</v>
      </c>
      <c r="J174" s="28">
        <f>I174*'Forecast inputs Tab10.1.5.1'!W19</f>
        <v>5.4840682664323084E-4</v>
      </c>
      <c r="K174" s="28">
        <f t="shared" si="44"/>
        <v>20.60213967190791</v>
      </c>
      <c r="L174" s="28">
        <f t="shared" si="41"/>
        <v>2.3147343270046483</v>
      </c>
      <c r="M174" s="28">
        <f>L174*'Forecast inputs Tab10.1.5.1'!Z19</f>
        <v>8.3512373890269913</v>
      </c>
      <c r="N174" s="19">
        <f t="shared" si="45"/>
        <v>81.629319431415311</v>
      </c>
      <c r="O174" s="19">
        <f>N174*'Forecast inputs Tab10.1.5.1'!R19</f>
        <v>283.21129118090681</v>
      </c>
      <c r="P174" s="19">
        <f>N174*'Forecast inputs Tab10.1.5.1'!S19</f>
        <v>81.587439902325087</v>
      </c>
      <c r="Q174" s="19">
        <f>P174*'Forecast inputs Tab10.1.5.1'!R19</f>
        <v>283.06599099231886</v>
      </c>
    </row>
    <row r="175" spans="1:17" x14ac:dyDescent="0.35">
      <c r="A175" s="10">
        <f>D175+F175+E175+'Forecast inputs Tab10.1.5.1'!AA20</f>
        <v>0.35654122749382477</v>
      </c>
      <c r="C175" s="23" t="s">
        <v>1435</v>
      </c>
      <c r="D175" s="17">
        <f>$G$154*'Forecast inputs Tab10.1.5.1'!T20</f>
        <v>8.285382010179497E-2</v>
      </c>
      <c r="E175" s="17">
        <f>$G$155*'Forecast inputs Tab10.1.5.1'!U20</f>
        <v>1.2785819175991289E-6</v>
      </c>
      <c r="F175" s="17">
        <f>$F$156*'Forecast inputs Tab10.1.5.1'!Y20</f>
        <v>3.3686128810112237E-2</v>
      </c>
      <c r="G175" s="28">
        <f>N175*(D175/A175)*(1-EXP(-A175))</f>
        <v>11.710184636225945</v>
      </c>
      <c r="H175" s="28">
        <f>G175*'Forecast inputs Tab10.1.5.1'!V20</f>
        <v>48.461661705080182</v>
      </c>
      <c r="I175" s="28">
        <f t="shared" si="43"/>
        <v>1.8070899216512116E-4</v>
      </c>
      <c r="J175" s="28">
        <f>I175*'Forecast inputs Tab10.1.5.1'!W20</f>
        <v>8.8000881932271302E-4</v>
      </c>
      <c r="K175" s="28">
        <f t="shared" si="44"/>
        <v>48.462541713899505</v>
      </c>
      <c r="L175" s="30">
        <f t="shared" si="41"/>
        <v>4.7610452669708412</v>
      </c>
      <c r="M175" s="28">
        <f>L175*'Forecast inputs Tab10.1.5.1'!Z20</f>
        <v>18.449526514038709</v>
      </c>
      <c r="N175" s="19">
        <f>N149*EXP(-A149)+N150*EXP(-A150)</f>
        <v>168.02551630680455</v>
      </c>
      <c r="O175" s="19">
        <f>N175*'Forecast inputs Tab10.1.5.1'!R20</f>
        <v>692.46755925865466</v>
      </c>
      <c r="P175" s="19">
        <f>N175*'Forecast inputs Tab10.1.5.1'!S20</f>
        <v>167.97254582320113</v>
      </c>
      <c r="Q175" s="19">
        <f>P175*'Forecast inputs Tab10.1.5.1'!R20</f>
        <v>692.24925704896737</v>
      </c>
    </row>
    <row r="176" spans="1:17" x14ac:dyDescent="0.35">
      <c r="A176" t="s">
        <v>1445</v>
      </c>
      <c r="C176" s="31" t="s">
        <v>1444</v>
      </c>
      <c r="D176" s="133">
        <f>AVERAGE(D163:D173)</f>
        <v>7.5832491919858636E-2</v>
      </c>
      <c r="E176" s="133">
        <f>AVERAGE(E163:E173)</f>
        <v>4.1068103808190688E-3</v>
      </c>
      <c r="F176" s="133">
        <f>AVERAGE(F163:F174)</f>
        <v>2.94795842034693E-2</v>
      </c>
      <c r="G176" s="32">
        <f>SUM(G159:G175)</f>
        <v>609.53992042284153</v>
      </c>
      <c r="H176" s="32">
        <f t="shared" ref="H176" si="46">SUM(H159:H175)</f>
        <v>923.3048709964894</v>
      </c>
      <c r="I176" s="32">
        <f>SUM(I159:I175)</f>
        <v>117.88201964617531</v>
      </c>
      <c r="J176" s="32">
        <f t="shared" ref="J176:Q176" si="47">SUM(J159:J175)</f>
        <v>80.422003497398919</v>
      </c>
      <c r="K176" s="32">
        <f t="shared" si="47"/>
        <v>1003.7268744938885</v>
      </c>
      <c r="L176" s="32">
        <f t="shared" si="47"/>
        <v>276.51689871447127</v>
      </c>
      <c r="M176" s="32">
        <f t="shared" si="47"/>
        <v>365.60195868291896</v>
      </c>
      <c r="N176" s="32">
        <f t="shared" si="47"/>
        <v>39450.582007252953</v>
      </c>
      <c r="O176" s="32">
        <f t="shared" si="47"/>
        <v>14961.972167147276</v>
      </c>
      <c r="P176" s="32">
        <f t="shared" si="47"/>
        <v>6726.7530721856419</v>
      </c>
      <c r="Q176" s="32">
        <f t="shared" si="47"/>
        <v>9943.5564415972385</v>
      </c>
    </row>
    <row r="178" spans="1:17" x14ac:dyDescent="0.35">
      <c r="C178" s="15" t="s">
        <v>1437</v>
      </c>
      <c r="D178" s="15" t="s">
        <v>1695</v>
      </c>
      <c r="G178" s="15">
        <f>G153+1</f>
        <v>2027</v>
      </c>
    </row>
    <row r="179" spans="1:17" x14ac:dyDescent="0.35">
      <c r="D179" s="24" t="s">
        <v>1599</v>
      </c>
      <c r="E179" s="24"/>
      <c r="F179" s="24"/>
      <c r="G179" s="18">
        <f>G154</f>
        <v>1</v>
      </c>
      <c r="H179" s="24" t="s">
        <v>1598</v>
      </c>
      <c r="I179" s="25">
        <f>AVERAGE(D188:D199)</f>
        <v>7.6531423344441074E-2</v>
      </c>
      <c r="J179" s="15" t="s">
        <v>1516</v>
      </c>
      <c r="K179" s="25">
        <f>I179+I181+I180</f>
        <v>0.10977576977303825</v>
      </c>
    </row>
    <row r="180" spans="1:17" x14ac:dyDescent="0.35">
      <c r="D180" s="24" t="s">
        <v>1600</v>
      </c>
      <c r="E180" s="24"/>
      <c r="F180" s="24"/>
      <c r="G180" s="18">
        <f>G155</f>
        <v>1</v>
      </c>
      <c r="H180" s="24" t="s">
        <v>1598</v>
      </c>
      <c r="I180" s="25">
        <f>AVERAGE(E188:E199)</f>
        <v>3.764762225127886E-3</v>
      </c>
      <c r="K180" s="25"/>
    </row>
    <row r="181" spans="1:17" x14ac:dyDescent="0.35">
      <c r="D181" s="24" t="s">
        <v>1438</v>
      </c>
      <c r="E181" s="24"/>
      <c r="F181" s="18">
        <f>F156</f>
        <v>1.4279490360068012</v>
      </c>
      <c r="G181" s="18">
        <f>I181/$I$5</f>
        <v>1</v>
      </c>
      <c r="H181" s="24" t="s">
        <v>1598</v>
      </c>
      <c r="I181" s="25">
        <f>AVERAGE(F188:F199)</f>
        <v>2.94795842034693E-2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0.2402613873303942</v>
      </c>
      <c r="C185" s="18">
        <v>1</v>
      </c>
      <c r="D185" s="17">
        <f>$G$179*'Forecast inputs Tab10.1.5.1'!T5</f>
        <v>9.7705668054870531E-6</v>
      </c>
      <c r="E185" s="17">
        <f>$G$180*'Forecast inputs Tab10.1.5.1'!U5</f>
        <v>1.6753468834404571E-5</v>
      </c>
      <c r="F185" s="17">
        <f>$F$181*'Forecast inputs Tab10.1.5.1'!Y5</f>
        <v>2.3486329475432753E-4</v>
      </c>
      <c r="G185" s="28">
        <f t="shared" ref="G185:G199" si="49">N185*(D185/A185)*(1-EXP(-A185))</f>
        <v>6.2744055643731936E-2</v>
      </c>
      <c r="H185" s="28">
        <f>G185*'Forecast inputs Tab10.1.5.1'!V5</f>
        <v>7.4505454593431766E-3</v>
      </c>
      <c r="I185" s="28">
        <f t="shared" ref="I185:I200" si="50">N185*(E185/A185)*(1-EXP(-A185))</f>
        <v>0.1075864483298018</v>
      </c>
      <c r="J185" s="28">
        <f>I185*'Forecast inputs Tab10.1.5.1'!W5</f>
        <v>1.2775620499897314E-2</v>
      </c>
      <c r="K185" s="28">
        <f t="shared" ref="K185:K200" si="51">H185+J185</f>
        <v>2.022616595924049E-2</v>
      </c>
      <c r="L185" s="28">
        <f t="shared" si="48"/>
        <v>1.5082313982500992</v>
      </c>
      <c r="M185" s="28">
        <f>L185*'Forecast inputs Tab10.1.5.1'!Z5</f>
        <v>0.12073739236213643</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0.24233229402701773</v>
      </c>
      <c r="C186" s="18">
        <v>2</v>
      </c>
      <c r="D186" s="17">
        <f>$G$179*'Forecast inputs Tab10.1.5.1'!T6</f>
        <v>3.2631706846048859E-4</v>
      </c>
      <c r="E186" s="17">
        <f>$G$180*'Forecast inputs Tab10.1.5.1'!U6</f>
        <v>5.5463193616160904E-4</v>
      </c>
      <c r="F186" s="17">
        <f>$F$181*'Forecast inputs Tab10.1.5.1'!Y6</f>
        <v>1.4513450223956437E-3</v>
      </c>
      <c r="G186" s="28">
        <f t="shared" si="49"/>
        <v>1.6463296518901338</v>
      </c>
      <c r="H186" s="28">
        <f>G186*'Forecast inputs Tab10.1.5.1'!V6</f>
        <v>0.39195665675430036</v>
      </c>
      <c r="I186" s="28">
        <f t="shared" si="50"/>
        <v>2.7982201687946771</v>
      </c>
      <c r="J186" s="28">
        <f>I186*'Forecast inputs Tab10.1.5.1'!W6</f>
        <v>0.66667951901524325</v>
      </c>
      <c r="K186" s="28">
        <f t="shared" si="51"/>
        <v>1.0586361757695437</v>
      </c>
      <c r="L186" s="28">
        <f t="shared" si="48"/>
        <v>7.322302681762455</v>
      </c>
      <c r="M186" s="28">
        <f>L186*'Forecast inputs Tab10.1.5.1'!Z6</f>
        <v>1.4111614951319422</v>
      </c>
      <c r="N186" s="19">
        <f t="shared" ref="N186:N199" si="52">N160*EXP(-A160)</f>
        <v>5681.1552162356493</v>
      </c>
      <c r="O186" s="19">
        <f>N186*'Forecast inputs Tab10.1.5.1'!R6</f>
        <v>549.50178467309047</v>
      </c>
      <c r="P186" s="19">
        <f>N186*'Forecast inputs Tab10.1.5.1'!S6</f>
        <v>0</v>
      </c>
      <c r="Q186" s="19">
        <f>P186*'Forecast inputs Tab10.1.5.1'!R6</f>
        <v>0</v>
      </c>
    </row>
    <row r="187" spans="1:17" x14ac:dyDescent="0.35">
      <c r="A187" s="10">
        <f>D187+F187+E187+'Forecast inputs Tab10.1.5.1'!AA7</f>
        <v>0.25186586762292229</v>
      </c>
      <c r="C187" s="18">
        <v>3</v>
      </c>
      <c r="D187" s="17">
        <f>$G$179*'Forecast inputs Tab10.1.5.1'!T7</f>
        <v>2.7438599163770367E-3</v>
      </c>
      <c r="E187" s="17">
        <f>$G$180*'Forecast inputs Tab10.1.5.1'!U7</f>
        <v>4.3264606965955996E-3</v>
      </c>
      <c r="F187" s="17">
        <f>$F$181*'Forecast inputs Tab10.1.5.1'!Y7</f>
        <v>4.7955470099496399E-3</v>
      </c>
      <c r="G187" s="28">
        <f t="shared" si="49"/>
        <v>10.81459718896512</v>
      </c>
      <c r="H187" s="28">
        <f>G187*'Forecast inputs Tab10.1.5.1'!V7</f>
        <v>4.1667621576776082</v>
      </c>
      <c r="I187" s="28">
        <f t="shared" si="50"/>
        <v>17.052229746972817</v>
      </c>
      <c r="J187" s="28">
        <f>I187*'Forecast inputs Tab10.1.5.1'!W7</f>
        <v>6.5960090417008361</v>
      </c>
      <c r="K187" s="28">
        <f t="shared" si="51"/>
        <v>10.762771199378445</v>
      </c>
      <c r="L187" s="28">
        <f t="shared" si="48"/>
        <v>18.901077603782834</v>
      </c>
      <c r="M187" s="28">
        <f>L187*'Forecast inputs Tab10.1.5.1'!Z7</f>
        <v>6.5079245351464863</v>
      </c>
      <c r="N187" s="19">
        <f t="shared" si="52"/>
        <v>4458.5442043463199</v>
      </c>
      <c r="O187" s="19">
        <f>N187*'Forecast inputs Tab10.1.5.1'!R7</f>
        <v>936.87389365929221</v>
      </c>
      <c r="P187" s="19">
        <f>N187*'Forecast inputs Tab10.1.5.1'!S7</f>
        <v>0</v>
      </c>
      <c r="Q187" s="19">
        <f>P187*'Forecast inputs Tab10.1.5.1'!R7</f>
        <v>0</v>
      </c>
    </row>
    <row r="188" spans="1:17" x14ac:dyDescent="0.35">
      <c r="A188" s="10">
        <f>D188+F188+E188+'Forecast inputs Tab10.1.5.1'!AA8</f>
        <v>0.27575483370633003</v>
      </c>
      <c r="C188" s="18">
        <v>4</v>
      </c>
      <c r="D188" s="17">
        <f>$G$179*'Forecast inputs Tab10.1.5.1'!T8</f>
        <v>1.2013015126685896E-2</v>
      </c>
      <c r="E188" s="17">
        <f>$G$180*'Forecast inputs Tab10.1.5.1'!U8</f>
        <v>1.2889113277233858E-2</v>
      </c>
      <c r="F188" s="17">
        <f>$F$181*'Forecast inputs Tab10.1.5.1'!Y8</f>
        <v>1.0852705302410283E-2</v>
      </c>
      <c r="G188" s="28">
        <f t="shared" si="49"/>
        <v>36.387890146831317</v>
      </c>
      <c r="H188" s="28">
        <f>G188*'Forecast inputs Tab10.1.5.1'!V8</f>
        <v>20.829136409339412</v>
      </c>
      <c r="I188" s="28">
        <f t="shared" si="50"/>
        <v>39.041625526649831</v>
      </c>
      <c r="J188" s="28">
        <f>I188*'Forecast inputs Tab10.1.5.1'!W8</f>
        <v>21.948854732486904</v>
      </c>
      <c r="K188" s="28">
        <f t="shared" si="51"/>
        <v>42.77799114182632</v>
      </c>
      <c r="L188" s="28">
        <f t="shared" si="48"/>
        <v>32.873266550941615</v>
      </c>
      <c r="M188" s="28">
        <f>L188*'Forecast inputs Tab10.1.5.1'!Z8</f>
        <v>17.565632741896348</v>
      </c>
      <c r="N188" s="19">
        <f t="shared" si="52"/>
        <v>3465.8448731109156</v>
      </c>
      <c r="O188" s="19">
        <f>N188*'Forecast inputs Tab10.1.5.1'!R8</f>
        <v>1281.8669872341839</v>
      </c>
      <c r="P188" s="19">
        <f>N188*'Forecast inputs Tab10.1.5.1'!S8</f>
        <v>327.92822135458266</v>
      </c>
      <c r="Q188" s="19">
        <f>P188*'Forecast inputs Tab10.1.5.1'!R8</f>
        <v>121.28654816554187</v>
      </c>
    </row>
    <row r="189" spans="1:17" x14ac:dyDescent="0.35">
      <c r="A189" s="10">
        <f>D189+F189+E189+'Forecast inputs Tab10.1.5.1'!AA9</f>
        <v>0.31115427780649507</v>
      </c>
      <c r="C189" s="18">
        <v>5</v>
      </c>
      <c r="D189" s="17">
        <f>$G$179*'Forecast inputs Tab10.1.5.1'!T9</f>
        <v>3.6605138822605472E-2</v>
      </c>
      <c r="E189" s="17">
        <f>$G$180*'Forecast inputs Tab10.1.5.1'!U9</f>
        <v>1.6142826751876185E-2</v>
      </c>
      <c r="F189" s="17">
        <f>$F$181*'Forecast inputs Tab10.1.5.1'!Y9</f>
        <v>1.8406312232013427E-2</v>
      </c>
      <c r="G189" s="28">
        <f t="shared" si="49"/>
        <v>82.751644551590942</v>
      </c>
      <c r="H189" s="28">
        <f>G189*'Forecast inputs Tab10.1.5.1'!V9</f>
        <v>65.449775297760482</v>
      </c>
      <c r="I189" s="28">
        <f t="shared" si="50"/>
        <v>36.493386021642984</v>
      </c>
      <c r="J189" s="28">
        <f>I189*'Forecast inputs Tab10.1.5.1'!W9</f>
        <v>27.492862353037857</v>
      </c>
      <c r="K189" s="28">
        <f t="shared" si="51"/>
        <v>92.942637650798332</v>
      </c>
      <c r="L189" s="28">
        <f t="shared" si="48"/>
        <v>41.610349156456522</v>
      </c>
      <c r="M189" s="28">
        <f>L189*'Forecast inputs Tab10.1.5.1'!Z9</f>
        <v>31.404703649899901</v>
      </c>
      <c r="N189" s="19">
        <f t="shared" si="52"/>
        <v>2630.5727544507395</v>
      </c>
      <c r="O189" s="19">
        <f>N189*'Forecast inputs Tab10.1.5.1'!R9</f>
        <v>1503.1934502212951</v>
      </c>
      <c r="P189" s="19">
        <f>N189*'Forecast inputs Tab10.1.5.1'!S9</f>
        <v>789.08159823111282</v>
      </c>
      <c r="Q189" s="19">
        <f>P189*'Forecast inputs Tab10.1.5.1'!R9</f>
        <v>450.9064758404013</v>
      </c>
    </row>
    <row r="190" spans="1:17" x14ac:dyDescent="0.35">
      <c r="A190" s="10">
        <f>D190+F190+E190+'Forecast inputs Tab10.1.5.1'!AA10</f>
        <v>0.34374570694657769</v>
      </c>
      <c r="C190" s="18">
        <v>6</v>
      </c>
      <c r="D190" s="17">
        <f>$G$179*'Forecast inputs Tab10.1.5.1'!T10</f>
        <v>6.8403054748956416E-2</v>
      </c>
      <c r="E190" s="17">
        <f>$G$180*'Forecast inputs Tab10.1.5.1'!U10</f>
        <v>1.0049016080091393E-2</v>
      </c>
      <c r="F190" s="17">
        <f>$F$181*'Forecast inputs Tab10.1.5.1'!Y10</f>
        <v>2.5293636117529897E-2</v>
      </c>
      <c r="G190" s="28">
        <f t="shared" si="49"/>
        <v>111.55419125192876</v>
      </c>
      <c r="H190" s="28">
        <f>G190*'Forecast inputs Tab10.1.5.1'!V10</f>
        <v>111.94599817670252</v>
      </c>
      <c r="I190" s="28">
        <f t="shared" si="50"/>
        <v>16.3883011629583</v>
      </c>
      <c r="J190" s="28">
        <f>I190*'Forecast inputs Tab10.1.5.1'!W10</f>
        <v>15.871755574550305</v>
      </c>
      <c r="K190" s="28">
        <f t="shared" si="51"/>
        <v>127.81775375125282</v>
      </c>
      <c r="L190" s="28">
        <f t="shared" si="48"/>
        <v>41.249782356462234</v>
      </c>
      <c r="M190" s="28">
        <f>L190*'Forecast inputs Tab10.1.5.1'!Z10</f>
        <v>41.13061173523441</v>
      </c>
      <c r="N190" s="19">
        <f t="shared" si="52"/>
        <v>1927.1598177444571</v>
      </c>
      <c r="O190" s="19">
        <f>N190*'Forecast inputs Tab10.1.5.1'!R10</f>
        <v>1557.8022942353721</v>
      </c>
      <c r="P190" s="19">
        <f>N190*'Forecast inputs Tab10.1.5.1'!S10</f>
        <v>1117.5577231967952</v>
      </c>
      <c r="Q190" s="19">
        <f>P190*'Forecast inputs Tab10.1.5.1'!R10</f>
        <v>903.36772752662057</v>
      </c>
    </row>
    <row r="191" spans="1:17" x14ac:dyDescent="0.35">
      <c r="A191" s="10">
        <f>D191+F191+E191+'Forecast inputs Tab10.1.5.1'!AA11</f>
        <v>0.36100394372717215</v>
      </c>
      <c r="C191" s="18">
        <v>7</v>
      </c>
      <c r="D191" s="17">
        <f>$G$179*'Forecast inputs Tab10.1.5.1'!T11</f>
        <v>8.6847616271768346E-2</v>
      </c>
      <c r="E191" s="17">
        <f>$G$180*'Forecast inputs Tab10.1.5.1'!U11</f>
        <v>4.0748104878590916E-3</v>
      </c>
      <c r="F191" s="17">
        <f>$F$181*'Forecast inputs Tab10.1.5.1'!Y11</f>
        <v>3.0081516967544682E-2</v>
      </c>
      <c r="G191" s="28">
        <f t="shared" si="49"/>
        <v>99.621595580354011</v>
      </c>
      <c r="H191" s="28">
        <f>G191*'Forecast inputs Tab10.1.5.1'!V11</f>
        <v>123.51199276682839</v>
      </c>
      <c r="I191" s="28">
        <f t="shared" si="50"/>
        <v>4.6741538791093165</v>
      </c>
      <c r="J191" s="28">
        <f>I191*'Forecast inputs Tab10.1.5.1'!W11</f>
        <v>5.7115994751890407</v>
      </c>
      <c r="K191" s="28">
        <f t="shared" si="51"/>
        <v>129.22359224201742</v>
      </c>
      <c r="L191" s="28">
        <f t="shared" si="48"/>
        <v>34.506056083412119</v>
      </c>
      <c r="M191" s="28">
        <f>L191*'Forecast inputs Tab10.1.5.1'!Z11</f>
        <v>43.337191016839782</v>
      </c>
      <c r="N191" s="19">
        <f t="shared" si="52"/>
        <v>1366.5668080392434</v>
      </c>
      <c r="O191" s="19">
        <f>N191*'Forecast inputs Tab10.1.5.1'!R11</f>
        <v>1466.7361550685198</v>
      </c>
      <c r="P191" s="19">
        <f>N191*'Forecast inputs Tab10.1.5.1'!S11</f>
        <v>1089.7100238778</v>
      </c>
      <c r="Q191" s="19">
        <f>P191*'Forecast inputs Tab10.1.5.1'!R11</f>
        <v>1169.5857686280426</v>
      </c>
    </row>
    <row r="192" spans="1:17" x14ac:dyDescent="0.35">
      <c r="A192" s="10">
        <f>D192+F192+E192+'Forecast inputs Tab10.1.5.1'!AA12</f>
        <v>0.36649459405880269</v>
      </c>
      <c r="C192" s="18">
        <v>8</v>
      </c>
      <c r="D192" s="17">
        <f>$G$179*'Forecast inputs Tab10.1.5.1'!T12</f>
        <v>9.2560227178626914E-2</v>
      </c>
      <c r="E192" s="17">
        <f>$G$180*'Forecast inputs Tab10.1.5.1'!U12</f>
        <v>1.3581449816797795E-3</v>
      </c>
      <c r="F192" s="17">
        <f>$F$181*'Forecast inputs Tab10.1.5.1'!Y12</f>
        <v>3.2576221898495974E-2</v>
      </c>
      <c r="G192" s="28">
        <f t="shared" si="49"/>
        <v>73.810468128150248</v>
      </c>
      <c r="H192" s="28">
        <f>G192*'Forecast inputs Tab10.1.5.1'!V12</f>
        <v>111.57798389180113</v>
      </c>
      <c r="I192" s="28">
        <f t="shared" si="50"/>
        <v>1.0830279909558196</v>
      </c>
      <c r="J192" s="28">
        <f>I192*'Forecast inputs Tab10.1.5.1'!W12</f>
        <v>1.6314403126346082</v>
      </c>
      <c r="K192" s="28">
        <f t="shared" si="51"/>
        <v>113.20942420443573</v>
      </c>
      <c r="L192" s="28">
        <f t="shared" si="48"/>
        <v>25.97731511110317</v>
      </c>
      <c r="M192" s="28">
        <f>L192*'Forecast inputs Tab10.1.5.1'!Z12</f>
        <v>39.77568557866784</v>
      </c>
      <c r="N192" s="19">
        <f t="shared" si="52"/>
        <v>952.4649044310803</v>
      </c>
      <c r="O192" s="19">
        <f>N192*'Forecast inputs Tab10.1.5.1'!R12</f>
        <v>1294.4188544199267</v>
      </c>
      <c r="P192" s="19">
        <f>N192*'Forecast inputs Tab10.1.5.1'!S12</f>
        <v>870.21351653095269</v>
      </c>
      <c r="Q192" s="19">
        <f>P192*'Forecast inputs Tab10.1.5.1'!R12</f>
        <v>1182.6375732358952</v>
      </c>
    </row>
    <row r="193" spans="1:17" x14ac:dyDescent="0.35">
      <c r="A193" s="10">
        <f>D193+F193+E193+'Forecast inputs Tab10.1.5.1'!AA13</f>
        <v>0.36710991728218811</v>
      </c>
      <c r="C193" s="18">
        <v>9</v>
      </c>
      <c r="D193" s="17">
        <f>$G$179*'Forecast inputs Tab10.1.5.1'!T13</f>
        <v>9.3119887482881872E-2</v>
      </c>
      <c r="E193" s="17">
        <f>$G$180*'Forecast inputs Tab10.1.5.1'!U13</f>
        <v>4.3284394301550485E-4</v>
      </c>
      <c r="F193" s="17">
        <f>$F$181*'Forecast inputs Tab10.1.5.1'!Y13</f>
        <v>3.3557185856290743E-2</v>
      </c>
      <c r="G193" s="28">
        <f t="shared" si="49"/>
        <v>51.459174773011348</v>
      </c>
      <c r="H193" s="28">
        <f>G193*'Forecast inputs Tab10.1.5.1'!V13</f>
        <v>92.926732350908949</v>
      </c>
      <c r="I193" s="28">
        <f t="shared" si="50"/>
        <v>0.23919479195213583</v>
      </c>
      <c r="J193" s="28">
        <f>I193*'Forecast inputs Tab10.1.5.1'!W13</f>
        <v>0.43218379603122004</v>
      </c>
      <c r="K193" s="28">
        <f t="shared" si="51"/>
        <v>93.358916146940174</v>
      </c>
      <c r="L193" s="28">
        <f t="shared" si="48"/>
        <v>18.544106297236777</v>
      </c>
      <c r="M193" s="28">
        <f>L193*'Forecast inputs Tab10.1.5.1'!Z13</f>
        <v>33.803124163918064</v>
      </c>
      <c r="N193" s="19">
        <f t="shared" si="52"/>
        <v>660.23915251084179</v>
      </c>
      <c r="O193" s="19">
        <f>N193*'Forecast inputs Tab10.1.5.1'!R13</f>
        <v>1095.1584894443085</v>
      </c>
      <c r="P193" s="19">
        <f>N193*'Forecast inputs Tab10.1.5.1'!S13</f>
        <v>636.7628150628608</v>
      </c>
      <c r="Q193" s="19">
        <f>P193*'Forecast inputs Tab10.1.5.1'!R13</f>
        <v>1056.217584229219</v>
      </c>
    </row>
    <row r="194" spans="1:17" x14ac:dyDescent="0.35">
      <c r="A194" s="10">
        <f>D194+F194+E194+'Forecast inputs Tab10.1.5.1'!AA14</f>
        <v>0.36609222354954785</v>
      </c>
      <c r="C194" s="18">
        <v>10</v>
      </c>
      <c r="D194" s="17">
        <f>$G$179*'Forecast inputs Tab10.1.5.1'!T14</f>
        <v>9.2097008073801653E-2</v>
      </c>
      <c r="E194" s="17">
        <f>$G$180*'Forecast inputs Tab10.1.5.1'!U14</f>
        <v>1.4337572672504288E-4</v>
      </c>
      <c r="F194" s="17">
        <f>$F$181*'Forecast inputs Tab10.1.5.1'!Y14</f>
        <v>3.3851839749021118E-2</v>
      </c>
      <c r="G194" s="28">
        <f t="shared" si="49"/>
        <v>17.158252480369299</v>
      </c>
      <c r="H194" s="28">
        <f>G194*'Forecast inputs Tab10.1.5.1'!V14</f>
        <v>36.184171802333204</v>
      </c>
      <c r="I194" s="28">
        <f t="shared" si="50"/>
        <v>2.6711800634536823E-2</v>
      </c>
      <c r="J194" s="28">
        <f>I194*'Forecast inputs Tab10.1.5.1'!W14</f>
        <v>5.6454543115153286E-2</v>
      </c>
      <c r="K194" s="28">
        <f t="shared" si="51"/>
        <v>36.240626345448355</v>
      </c>
      <c r="L194" s="28">
        <f t="shared" si="48"/>
        <v>6.3068108887234695</v>
      </c>
      <c r="M194" s="28">
        <f>L194*'Forecast inputs Tab10.1.5.1'!Z14</f>
        <v>13.407901540772773</v>
      </c>
      <c r="N194" s="19">
        <f t="shared" si="52"/>
        <v>222.48509180074541</v>
      </c>
      <c r="O194" s="19">
        <f>N194*'Forecast inputs Tab10.1.5.1'!R14</f>
        <v>437.48578511331374</v>
      </c>
      <c r="P194" s="19">
        <f>N194*'Forecast inputs Tab10.1.5.1'!S14</f>
        <v>219.15068932339236</v>
      </c>
      <c r="Q194" s="19">
        <f>P194*'Forecast inputs Tab10.1.5.1'!R14</f>
        <v>430.92914945794581</v>
      </c>
    </row>
    <row r="195" spans="1:17" x14ac:dyDescent="0.35">
      <c r="A195" s="10">
        <f>D195+F195+E195+'Forecast inputs Tab10.1.5.1'!AA15</f>
        <v>0.36454200602378217</v>
      </c>
      <c r="C195" s="18">
        <v>11</v>
      </c>
      <c r="D195" s="17">
        <f>$G$179*'Forecast inputs Tab10.1.5.1'!T15</f>
        <v>9.0587200685375943E-2</v>
      </c>
      <c r="E195" s="17">
        <f>$G$180*'Forecast inputs Tab10.1.5.1'!U15</f>
        <v>5.1416026234854076E-5</v>
      </c>
      <c r="F195" s="17">
        <f>$F$181*'Forecast inputs Tab10.1.5.1'!Y15</f>
        <v>3.3903389312171378E-2</v>
      </c>
      <c r="G195" s="28">
        <f t="shared" si="49"/>
        <v>47.131175009712024</v>
      </c>
      <c r="H195" s="28">
        <f>G195*'Forecast inputs Tab10.1.5.1'!V15</f>
        <v>113.72494314244545</v>
      </c>
      <c r="I195" s="28">
        <f t="shared" si="50"/>
        <v>2.675099475913113E-2</v>
      </c>
      <c r="J195" s="28">
        <f>I195*'Forecast inputs Tab10.1.5.1'!W15</f>
        <v>6.4746406357192809E-2</v>
      </c>
      <c r="K195" s="28">
        <f t="shared" si="51"/>
        <v>113.78968954880264</v>
      </c>
      <c r="L195" s="28">
        <f t="shared" si="48"/>
        <v>17.639429886393533</v>
      </c>
      <c r="M195" s="28">
        <f>L195*'Forecast inputs Tab10.1.5.1'!Z15</f>
        <v>42.92008440527389</v>
      </c>
      <c r="N195" s="19">
        <f t="shared" si="52"/>
        <v>620.86708354572272</v>
      </c>
      <c r="O195" s="19">
        <f>N195*'Forecast inputs Tab10.1.5.1'!R15</f>
        <v>1413.5218804377114</v>
      </c>
      <c r="P195" s="19">
        <f>N195*'Forecast inputs Tab10.1.5.1'!S15</f>
        <v>616.72467900269771</v>
      </c>
      <c r="Q195" s="19">
        <f>P195*'Forecast inputs Tab10.1.5.1'!R15</f>
        <v>1404.0909094386518</v>
      </c>
    </row>
    <row r="196" spans="1:17" x14ac:dyDescent="0.35">
      <c r="A196" s="10">
        <f>D196+F196+E196+'Forecast inputs Tab10.1.5.1'!AA16</f>
        <v>0.36283657557358007</v>
      </c>
      <c r="C196" s="18">
        <v>12</v>
      </c>
      <c r="D196" s="17">
        <f>$G$179*'Forecast inputs Tab10.1.5.1'!T16</f>
        <v>8.8936583412108083E-2</v>
      </c>
      <c r="E196" s="17">
        <f>$G$180*'Forecast inputs Tab10.1.5.1'!U16</f>
        <v>2.028398966663987E-5</v>
      </c>
      <c r="F196" s="17">
        <f>$F$181*'Forecast inputs Tab10.1.5.1'!Y16</f>
        <v>3.3879708171805377E-2</v>
      </c>
      <c r="G196" s="28">
        <f t="shared" si="49"/>
        <v>8.267884266867215</v>
      </c>
      <c r="H196" s="28">
        <f>G196*'Forecast inputs Tab10.1.5.1'!V16</f>
        <v>22.434502591670075</v>
      </c>
      <c r="I196" s="28">
        <f t="shared" si="50"/>
        <v>1.8856771038415784E-3</v>
      </c>
      <c r="J196" s="28">
        <f>I196*'Forecast inputs Tab10.1.5.1'!W16</f>
        <v>5.1351164029566319E-3</v>
      </c>
      <c r="K196" s="28">
        <f t="shared" si="51"/>
        <v>22.439637708073032</v>
      </c>
      <c r="L196" s="28">
        <f t="shared" si="48"/>
        <v>3.1495869912356769</v>
      </c>
      <c r="M196" s="28">
        <f>L196*'Forecast inputs Tab10.1.5.1'!Z16</f>
        <v>8.6253959424581996</v>
      </c>
      <c r="N196" s="19">
        <f t="shared" si="52"/>
        <v>110.84681619164459</v>
      </c>
      <c r="O196" s="19">
        <f>N196*'Forecast inputs Tab10.1.5.1'!R16</f>
        <v>286.57781624106838</v>
      </c>
      <c r="P196" s="19">
        <f>N196*'Forecast inputs Tab10.1.5.1'!S16</f>
        <v>110.49524139799132</v>
      </c>
      <c r="Q196" s="19">
        <f>P196*'Forecast inputs Tab10.1.5.1'!R16</f>
        <v>285.66887234829687</v>
      </c>
    </row>
    <row r="197" spans="1:17" x14ac:dyDescent="0.35">
      <c r="A197" s="10">
        <f>D197+F197+E197+'Forecast inputs Tab10.1.5.1'!AA17</f>
        <v>0.36112901930898567</v>
      </c>
      <c r="C197" s="18">
        <v>13</v>
      </c>
      <c r="D197" s="17">
        <f>$G$179*'Forecast inputs Tab10.1.5.1'!T17</f>
        <v>8.7285719454603006E-2</v>
      </c>
      <c r="E197" s="17">
        <f>$G$180*'Forecast inputs Tab10.1.5.1'!U17</f>
        <v>8.8252345442379449E-6</v>
      </c>
      <c r="F197" s="17">
        <f>$F$181*'Forecast inputs Tab10.1.5.1'!Y17</f>
        <v>3.3834474619838427E-2</v>
      </c>
      <c r="G197" s="28">
        <f t="shared" si="49"/>
        <v>30.060685918069595</v>
      </c>
      <c r="H197" s="28">
        <f>G197*'Forecast inputs Tab10.1.5.1'!V17</f>
        <v>90.396195329547666</v>
      </c>
      <c r="I197" s="28">
        <f t="shared" si="50"/>
        <v>3.0393586195461525E-3</v>
      </c>
      <c r="J197" s="28">
        <f>I197*'Forecast inputs Tab10.1.5.1'!W17</f>
        <v>9.1753028296989794E-3</v>
      </c>
      <c r="K197" s="28">
        <f t="shared" si="51"/>
        <v>90.40537063237737</v>
      </c>
      <c r="L197" s="28">
        <f t="shared" si="48"/>
        <v>11.652393095973089</v>
      </c>
      <c r="M197" s="28">
        <f>L197*'Forecast inputs Tab10.1.5.1'!Z17</f>
        <v>35.399038034118568</v>
      </c>
      <c r="N197" s="19">
        <f t="shared" si="52"/>
        <v>410.31415224477058</v>
      </c>
      <c r="O197" s="19">
        <f>N197*'Forecast inputs Tab10.1.5.1'!R17</f>
        <v>1185.3114198631708</v>
      </c>
      <c r="P197" s="19">
        <f>N197*'Forecast inputs Tab10.1.5.1'!S17</f>
        <v>409.6508409306968</v>
      </c>
      <c r="Q197" s="19">
        <f>P197*'Forecast inputs Tab10.1.5.1'!R17</f>
        <v>1183.3952527721876</v>
      </c>
    </row>
    <row r="198" spans="1:17" x14ac:dyDescent="0.35">
      <c r="A198" s="10">
        <f>D198+F198+E198+'Forecast inputs Tab10.1.5.1'!AA18</f>
        <v>0.3594902291251072</v>
      </c>
      <c r="C198" s="18">
        <v>14</v>
      </c>
      <c r="D198" s="17">
        <f>$G$179*'Forecast inputs Tab10.1.5.1'!T18</f>
        <v>8.5701959861031435E-2</v>
      </c>
      <c r="E198" s="17">
        <f>$G$180*'Forecast inputs Tab10.1.5.1'!U18</f>
        <v>4.2576900831653794E-6</v>
      </c>
      <c r="F198" s="17">
        <f>$F$181*'Forecast inputs Tab10.1.5.1'!Y18</f>
        <v>3.3784011573992571E-2</v>
      </c>
      <c r="G198" s="28">
        <f t="shared" si="49"/>
        <v>14.551355673097765</v>
      </c>
      <c r="H198" s="28">
        <f>G198*'Forecast inputs Tab10.1.5.1'!V18</f>
        <v>47.896667793523598</v>
      </c>
      <c r="I198" s="28">
        <f t="shared" si="50"/>
        <v>7.2291418826854123E-4</v>
      </c>
      <c r="J198" s="28">
        <f>I198*'Forecast inputs Tab10.1.5.1'!W18</f>
        <v>2.3889989904810828E-3</v>
      </c>
      <c r="K198" s="28">
        <f t="shared" si="51"/>
        <v>47.899056792514081</v>
      </c>
      <c r="L198" s="28">
        <f t="shared" si="48"/>
        <v>5.7361951730668492</v>
      </c>
      <c r="M198" s="28">
        <f>L198*'Forecast inputs Tab10.1.5.1'!Z18</f>
        <v>19.092065204277048</v>
      </c>
      <c r="N198" s="19">
        <f t="shared" si="52"/>
        <v>202.13381559169062</v>
      </c>
      <c r="O198" s="19">
        <f>N198*'Forecast inputs Tab10.1.5.1'!R18</f>
        <v>643.63651694521718</v>
      </c>
      <c r="P198" s="19">
        <f>N198*'Forecast inputs Tab10.1.5.1'!S18</f>
        <v>201.95543664626533</v>
      </c>
      <c r="Q198" s="19">
        <f>P198*'Forecast inputs Tab10.1.5.1'!R18</f>
        <v>643.06852092340455</v>
      </c>
    </row>
    <row r="199" spans="1:17" x14ac:dyDescent="0.35">
      <c r="A199" s="10">
        <f>D199+F199+E199+'Forecast inputs Tab10.1.5.1'!AA19</f>
        <v>0.35795591016789052</v>
      </c>
      <c r="C199" s="18">
        <v>15</v>
      </c>
      <c r="D199" s="17">
        <f>$G$179*'Forecast inputs Tab10.1.5.1'!T19</f>
        <v>8.4219669014847953E-2</v>
      </c>
      <c r="E199" s="17">
        <f>$G$180*'Forecast inputs Tab10.1.5.1'!U19</f>
        <v>2.2325125248719407E-6</v>
      </c>
      <c r="F199" s="17">
        <f>$F$181*'Forecast inputs Tab10.1.5.1'!Y19</f>
        <v>3.3734008640517725E-2</v>
      </c>
      <c r="G199" s="28">
        <f t="shared" si="49"/>
        <v>2.7179097351930976</v>
      </c>
      <c r="H199" s="28">
        <f>G199*'Forecast inputs Tab10.1.5.1'!V19</f>
        <v>9.689225536464221</v>
      </c>
      <c r="I199" s="28">
        <f t="shared" si="50"/>
        <v>7.2046917261337368E-5</v>
      </c>
      <c r="J199" s="28">
        <f>I199*'Forecast inputs Tab10.1.5.1'!W19</f>
        <v>2.5792364098055213E-4</v>
      </c>
      <c r="K199" s="28">
        <f t="shared" si="51"/>
        <v>9.6894834601052011</v>
      </c>
      <c r="L199" s="28">
        <f t="shared" si="48"/>
        <v>1.0886529425209082</v>
      </c>
      <c r="M199" s="28">
        <f>L199*'Forecast inputs Tab10.1.5.1'!Z19</f>
        <v>3.9277074052034839</v>
      </c>
      <c r="N199" s="19">
        <f t="shared" si="52"/>
        <v>38.391446378205011</v>
      </c>
      <c r="O199" s="19">
        <f>N199*'Forecast inputs Tab10.1.5.1'!R19</f>
        <v>133.19835538025472</v>
      </c>
      <c r="P199" s="19">
        <f>N199*'Forecast inputs Tab10.1.5.1'!S19</f>
        <v>38.371749831589028</v>
      </c>
      <c r="Q199" s="19">
        <f>P199*'Forecast inputs Tab10.1.5.1'!R19</f>
        <v>133.13001860570151</v>
      </c>
    </row>
    <row r="200" spans="1:17" x14ac:dyDescent="0.35">
      <c r="A200" s="10">
        <f>D200+F200+E200+'Forecast inputs Tab10.1.5.1'!AA20</f>
        <v>0.35654122749382477</v>
      </c>
      <c r="C200" s="23" t="s">
        <v>1435</v>
      </c>
      <c r="D200" s="17">
        <f>$G$179*'Forecast inputs Tab10.1.5.1'!T20</f>
        <v>8.285382010179497E-2</v>
      </c>
      <c r="E200" s="17">
        <f>$G$180*'Forecast inputs Tab10.1.5.1'!U20</f>
        <v>1.2785819175991289E-6</v>
      </c>
      <c r="F200" s="17">
        <f>$F$181*'Forecast inputs Tab10.1.5.1'!Y20</f>
        <v>3.3686128810112237E-2</v>
      </c>
      <c r="G200" s="28">
        <f>N200*(D200/A200)*(1-EXP(-A200))</f>
        <v>12.175416000117336</v>
      </c>
      <c r="H200" s="28">
        <f>G200*'Forecast inputs Tab10.1.5.1'!V20</f>
        <v>50.386984462310757</v>
      </c>
      <c r="I200" s="28">
        <f t="shared" si="50"/>
        <v>1.8788834018601739E-4</v>
      </c>
      <c r="J200" s="28">
        <f>I200*'Forecast inputs Tab10.1.5.1'!W20</f>
        <v>9.1497049720979252E-4</v>
      </c>
      <c r="K200" s="28">
        <f t="shared" si="51"/>
        <v>50.38789943280797</v>
      </c>
      <c r="L200" s="30">
        <f t="shared" si="48"/>
        <v>4.9501957929368743</v>
      </c>
      <c r="M200" s="28">
        <f>L200*'Forecast inputs Tab10.1.5.1'!Z20</f>
        <v>19.182503717209684</v>
      </c>
      <c r="N200" s="19">
        <f>N174*EXP(-A174)+N175*EXP(-A175)</f>
        <v>174.70096528974761</v>
      </c>
      <c r="O200" s="19">
        <f>N200*'Forecast inputs Tab10.1.5.1'!R20</f>
        <v>719.97845144799203</v>
      </c>
      <c r="P200" s="19">
        <f>N200*'Forecast inputs Tab10.1.5.1'!S20</f>
        <v>174.64589035338804</v>
      </c>
      <c r="Q200" s="19">
        <f>P200*'Forecast inputs Tab10.1.5.1'!R20</f>
        <v>719.75147635756821</v>
      </c>
    </row>
    <row r="201" spans="1:17" x14ac:dyDescent="0.35">
      <c r="A201" t="s">
        <v>1445</v>
      </c>
      <c r="C201" s="31" t="s">
        <v>1444</v>
      </c>
      <c r="D201" s="133">
        <f>AVERAGE(D188:D198)</f>
        <v>7.5832491919858636E-2</v>
      </c>
      <c r="E201" s="133">
        <f>AVERAGE(E188:E198)</f>
        <v>4.1068103808190688E-3</v>
      </c>
      <c r="F201" s="133">
        <f>AVERAGE(F188:F199)</f>
        <v>2.94795842034693E-2</v>
      </c>
      <c r="G201" s="32">
        <f>SUM(G184:G200)</f>
        <v>600.17131441179197</v>
      </c>
      <c r="H201" s="32">
        <f t="shared" ref="H201" si="53">SUM(H184:H200)</f>
        <v>901.52047891152722</v>
      </c>
      <c r="I201" s="32">
        <f>SUM(I184:I200)</f>
        <v>117.93709641792844</v>
      </c>
      <c r="J201" s="32">
        <f t="shared" ref="J201:Q201" si="54">SUM(J184:J200)</f>
        <v>80.503233686979598</v>
      </c>
      <c r="K201" s="32">
        <f t="shared" si="54"/>
        <v>982.02371259850679</v>
      </c>
      <c r="L201" s="32">
        <f t="shared" si="54"/>
        <v>273.01575201025827</v>
      </c>
      <c r="M201" s="32">
        <f t="shared" si="54"/>
        <v>357.61146855841054</v>
      </c>
      <c r="N201" s="32">
        <f t="shared" si="54"/>
        <v>39329.908547143219</v>
      </c>
      <c r="O201" s="32">
        <f t="shared" si="54"/>
        <v>14706.601856848169</v>
      </c>
      <c r="P201" s="32">
        <f t="shared" si="54"/>
        <v>6602.2484257401247</v>
      </c>
      <c r="Q201" s="32">
        <f t="shared" si="54"/>
        <v>9684.0358775294771</v>
      </c>
    </row>
    <row r="203" spans="1:17" x14ac:dyDescent="0.35">
      <c r="C203" s="15" t="s">
        <v>1437</v>
      </c>
      <c r="D203" s="15" t="s">
        <v>1696</v>
      </c>
      <c r="G203" s="15">
        <f>G178+1</f>
        <v>2028</v>
      </c>
    </row>
    <row r="204" spans="1:17" x14ac:dyDescent="0.35">
      <c r="D204" s="24" t="s">
        <v>1599</v>
      </c>
      <c r="E204" s="24"/>
      <c r="F204" s="24"/>
      <c r="G204" s="18">
        <f>G179</f>
        <v>1</v>
      </c>
      <c r="H204" s="24" t="s">
        <v>1598</v>
      </c>
      <c r="I204" s="25">
        <f>AVERAGE(D213:D224)</f>
        <v>7.6531423344441074E-2</v>
      </c>
      <c r="J204" s="15" t="s">
        <v>1516</v>
      </c>
      <c r="K204" s="25">
        <f>I204+I206+I205</f>
        <v>0.10977576977303825</v>
      </c>
    </row>
    <row r="205" spans="1:17" x14ac:dyDescent="0.35">
      <c r="D205" s="24" t="s">
        <v>1600</v>
      </c>
      <c r="E205" s="24"/>
      <c r="F205" s="24"/>
      <c r="G205" s="18">
        <f>G180</f>
        <v>1</v>
      </c>
      <c r="H205" s="24" t="s">
        <v>1598</v>
      </c>
      <c r="I205" s="25">
        <f>AVERAGE(E213:E224)</f>
        <v>3.764762225127886E-3</v>
      </c>
      <c r="K205" s="25"/>
    </row>
    <row r="206" spans="1:17" x14ac:dyDescent="0.35">
      <c r="D206" s="24" t="s">
        <v>1438</v>
      </c>
      <c r="E206" s="24"/>
      <c r="F206" s="135">
        <f>F181</f>
        <v>1.4279490360068012</v>
      </c>
      <c r="G206" s="18">
        <f>G181</f>
        <v>1</v>
      </c>
      <c r="H206" s="24" t="s">
        <v>1598</v>
      </c>
      <c r="I206" s="25">
        <f>AVERAGE(F213:F224)</f>
        <v>2.94795842034693E-2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0.2402613873303942</v>
      </c>
      <c r="C210" s="18">
        <v>1</v>
      </c>
      <c r="D210" s="17">
        <f>$G$204*'Forecast inputs Tab10.1.5.1'!T5</f>
        <v>9.7705668054870531E-6</v>
      </c>
      <c r="E210" s="17">
        <f>$G$205*'Forecast inputs Tab10.1.5.1'!U5</f>
        <v>1.6753468834404571E-5</v>
      </c>
      <c r="F210" s="17">
        <f>$F$206*'Forecast inputs Tab10.1.5.1'!Y5</f>
        <v>2.3486329475432753E-4</v>
      </c>
      <c r="G210" s="28">
        <f t="shared" ref="G210:G224" si="56">N210*(D210/A210)*(1-EXP(-A210))</f>
        <v>6.2744055643731936E-2</v>
      </c>
      <c r="H210" s="28">
        <f>G210*'Forecast inputs Tab10.1.5.1'!V5</f>
        <v>7.4505454593431766E-3</v>
      </c>
      <c r="I210" s="28">
        <f t="shared" ref="I210:I225" si="57">N210*(E210/A210)*(1-EXP(-A210))</f>
        <v>0.1075864483298018</v>
      </c>
      <c r="J210" s="28">
        <f>I210*'Forecast inputs Tab10.1.5.1'!W5</f>
        <v>1.2775620499897314E-2</v>
      </c>
      <c r="K210" s="28">
        <f t="shared" ref="K210:K225" si="58">H210+J210</f>
        <v>2.022616595924049E-2</v>
      </c>
      <c r="L210" s="28">
        <f t="shared" si="55"/>
        <v>1.5082313982500992</v>
      </c>
      <c r="M210" s="28">
        <f>L210*'Forecast inputs Tab10.1.5.1'!Z5</f>
        <v>0.12073739236213643</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0.24233229402701773</v>
      </c>
      <c r="C211" s="18">
        <v>2</v>
      </c>
      <c r="D211" s="17">
        <f>$G$204*'Forecast inputs Tab10.1.5.1'!T6</f>
        <v>3.2631706846048859E-4</v>
      </c>
      <c r="E211" s="17">
        <f>$G$205*'Forecast inputs Tab10.1.5.1'!U6</f>
        <v>5.5463193616160904E-4</v>
      </c>
      <c r="F211" s="17">
        <f>$F$206*'Forecast inputs Tab10.1.5.1'!Y6</f>
        <v>1.4513450223956437E-3</v>
      </c>
      <c r="G211" s="28">
        <f t="shared" si="56"/>
        <v>1.6463296518901338</v>
      </c>
      <c r="H211" s="28">
        <f>G211*'Forecast inputs Tab10.1.5.1'!V6</f>
        <v>0.39195665675430036</v>
      </c>
      <c r="I211" s="28">
        <f t="shared" si="57"/>
        <v>2.7982201687946771</v>
      </c>
      <c r="J211" s="28">
        <f>I211*'Forecast inputs Tab10.1.5.1'!W6</f>
        <v>0.66667951901524325</v>
      </c>
      <c r="K211" s="28">
        <f t="shared" si="58"/>
        <v>1.0586361757695437</v>
      </c>
      <c r="L211" s="28">
        <f t="shared" si="55"/>
        <v>7.322302681762455</v>
      </c>
      <c r="M211" s="28">
        <f>L211*'Forecast inputs Tab10.1.5.1'!Z6</f>
        <v>1.4111614951319422</v>
      </c>
      <c r="N211" s="19">
        <f t="shared" ref="N211:N224" si="59">N185*EXP(-A185)</f>
        <v>5681.1552162356493</v>
      </c>
      <c r="O211" s="19">
        <f>N211*'Forecast inputs Tab10.1.5.1'!R6</f>
        <v>549.50178467309047</v>
      </c>
      <c r="P211" s="19">
        <f>N211*'Forecast inputs Tab10.1.5.1'!S6</f>
        <v>0</v>
      </c>
      <c r="Q211" s="19">
        <f>P211*'Forecast inputs Tab10.1.5.1'!R6</f>
        <v>0</v>
      </c>
    </row>
    <row r="212" spans="1:17" x14ac:dyDescent="0.35">
      <c r="A212" s="10">
        <f>D212+F212+E212+'Forecast inputs Tab10.1.5.1'!AA7</f>
        <v>0.25186586762292229</v>
      </c>
      <c r="C212" s="18">
        <v>3</v>
      </c>
      <c r="D212" s="17">
        <f>$G$204*'Forecast inputs Tab10.1.5.1'!T7</f>
        <v>2.7438599163770367E-3</v>
      </c>
      <c r="E212" s="17">
        <f>$G$205*'Forecast inputs Tab10.1.5.1'!U7</f>
        <v>4.3264606965955996E-3</v>
      </c>
      <c r="F212" s="17">
        <f>$F$206*'Forecast inputs Tab10.1.5.1'!Y7</f>
        <v>4.7955470099496399E-3</v>
      </c>
      <c r="G212" s="28">
        <f t="shared" si="56"/>
        <v>10.81459718896512</v>
      </c>
      <c r="H212" s="28">
        <f>G212*'Forecast inputs Tab10.1.5.1'!V7</f>
        <v>4.1667621576776082</v>
      </c>
      <c r="I212" s="28">
        <f t="shared" si="57"/>
        <v>17.052229746972817</v>
      </c>
      <c r="J212" s="28">
        <f>I212*'Forecast inputs Tab10.1.5.1'!W7</f>
        <v>6.5960090417008361</v>
      </c>
      <c r="K212" s="28">
        <f t="shared" si="58"/>
        <v>10.762771199378445</v>
      </c>
      <c r="L212" s="28">
        <f t="shared" si="55"/>
        <v>18.901077603782834</v>
      </c>
      <c r="M212" s="28">
        <f>L212*'Forecast inputs Tab10.1.5.1'!Z7</f>
        <v>6.5079245351464863</v>
      </c>
      <c r="N212" s="19">
        <f t="shared" si="59"/>
        <v>4458.5442043463199</v>
      </c>
      <c r="O212" s="19">
        <f>N212*'Forecast inputs Tab10.1.5.1'!R7</f>
        <v>936.87389365929221</v>
      </c>
      <c r="P212" s="19">
        <f>N212*'Forecast inputs Tab10.1.5.1'!S7</f>
        <v>0</v>
      </c>
      <c r="Q212" s="19">
        <f>P212*'Forecast inputs Tab10.1.5.1'!R7</f>
        <v>0</v>
      </c>
    </row>
    <row r="213" spans="1:17" x14ac:dyDescent="0.35">
      <c r="A213" s="10">
        <f>D213+F213+E213+'Forecast inputs Tab10.1.5.1'!AA8</f>
        <v>0.27575483370633003</v>
      </c>
      <c r="C213" s="18">
        <v>4</v>
      </c>
      <c r="D213" s="17">
        <f>$G$204*'Forecast inputs Tab10.1.5.1'!T8</f>
        <v>1.2013015126685896E-2</v>
      </c>
      <c r="E213" s="17">
        <f>$G$205*'Forecast inputs Tab10.1.5.1'!U8</f>
        <v>1.2889113277233858E-2</v>
      </c>
      <c r="F213" s="17">
        <f>$F$206*'Forecast inputs Tab10.1.5.1'!Y8</f>
        <v>1.0852705302410283E-2</v>
      </c>
      <c r="G213" s="28">
        <f t="shared" si="56"/>
        <v>36.387890146831317</v>
      </c>
      <c r="H213" s="28">
        <f>G213*'Forecast inputs Tab10.1.5.1'!V8</f>
        <v>20.829136409339412</v>
      </c>
      <c r="I213" s="28">
        <f t="shared" si="57"/>
        <v>39.041625526649831</v>
      </c>
      <c r="J213" s="28">
        <f>I213*'Forecast inputs Tab10.1.5.1'!W8</f>
        <v>21.948854732486904</v>
      </c>
      <c r="K213" s="28">
        <f t="shared" si="58"/>
        <v>42.77799114182632</v>
      </c>
      <c r="L213" s="28">
        <f t="shared" si="55"/>
        <v>32.873266550941615</v>
      </c>
      <c r="M213" s="28">
        <f>L213*'Forecast inputs Tab10.1.5.1'!Z8</f>
        <v>17.565632741896348</v>
      </c>
      <c r="N213" s="19">
        <f t="shared" si="59"/>
        <v>3465.8448731109156</v>
      </c>
      <c r="O213" s="19">
        <f>N213*'Forecast inputs Tab10.1.5.1'!R8</f>
        <v>1281.8669872341839</v>
      </c>
      <c r="P213" s="19">
        <f>N213*'Forecast inputs Tab10.1.5.1'!S8</f>
        <v>327.92822135458266</v>
      </c>
      <c r="Q213" s="19">
        <f>P213*'Forecast inputs Tab10.1.5.1'!R8</f>
        <v>121.28654816554187</v>
      </c>
    </row>
    <row r="214" spans="1:17" x14ac:dyDescent="0.35">
      <c r="A214" s="10">
        <f>D214+F214+E214+'Forecast inputs Tab10.1.5.1'!AA9</f>
        <v>0.31115427780649507</v>
      </c>
      <c r="C214" s="18">
        <v>5</v>
      </c>
      <c r="D214" s="17">
        <f>$G$204*'Forecast inputs Tab10.1.5.1'!T9</f>
        <v>3.6605138822605472E-2</v>
      </c>
      <c r="E214" s="17">
        <f>$G$205*'Forecast inputs Tab10.1.5.1'!U9</f>
        <v>1.6142826751876185E-2</v>
      </c>
      <c r="F214" s="17">
        <f>$F$206*'Forecast inputs Tab10.1.5.1'!Y9</f>
        <v>1.8406312232013427E-2</v>
      </c>
      <c r="G214" s="28">
        <f t="shared" si="56"/>
        <v>82.751644551590942</v>
      </c>
      <c r="H214" s="28">
        <f>G214*'Forecast inputs Tab10.1.5.1'!V9</f>
        <v>65.449775297760482</v>
      </c>
      <c r="I214" s="28">
        <f t="shared" si="57"/>
        <v>36.493386021642984</v>
      </c>
      <c r="J214" s="28">
        <f>I214*'Forecast inputs Tab10.1.5.1'!W9</f>
        <v>27.492862353037857</v>
      </c>
      <c r="K214" s="28">
        <f t="shared" si="58"/>
        <v>92.942637650798332</v>
      </c>
      <c r="L214" s="28">
        <f t="shared" si="55"/>
        <v>41.610349156456522</v>
      </c>
      <c r="M214" s="28">
        <f>L214*'Forecast inputs Tab10.1.5.1'!Z9</f>
        <v>31.404703649899901</v>
      </c>
      <c r="N214" s="19">
        <f t="shared" si="59"/>
        <v>2630.5727544507395</v>
      </c>
      <c r="O214" s="19">
        <f>N214*'Forecast inputs Tab10.1.5.1'!R9</f>
        <v>1503.1934502212951</v>
      </c>
      <c r="P214" s="19">
        <f>N214*'Forecast inputs Tab10.1.5.1'!S9</f>
        <v>789.08159823111282</v>
      </c>
      <c r="Q214" s="19">
        <f>P214*'Forecast inputs Tab10.1.5.1'!R9</f>
        <v>450.9064758404013</v>
      </c>
    </row>
    <row r="215" spans="1:17" x14ac:dyDescent="0.35">
      <c r="A215" s="10">
        <f>D215+F215+E215+'Forecast inputs Tab10.1.5.1'!AA10</f>
        <v>0.34374570694657769</v>
      </c>
      <c r="C215" s="18">
        <v>6</v>
      </c>
      <c r="D215" s="17">
        <f>$G$204*'Forecast inputs Tab10.1.5.1'!T10</f>
        <v>6.8403054748956416E-2</v>
      </c>
      <c r="E215" s="17">
        <f>$G$205*'Forecast inputs Tab10.1.5.1'!U10</f>
        <v>1.0049016080091393E-2</v>
      </c>
      <c r="F215" s="17">
        <f>$F$206*'Forecast inputs Tab10.1.5.1'!Y10</f>
        <v>2.5293636117529897E-2</v>
      </c>
      <c r="G215" s="28">
        <f t="shared" si="56"/>
        <v>111.55419125192876</v>
      </c>
      <c r="H215" s="28">
        <f>G215*'Forecast inputs Tab10.1.5.1'!V10</f>
        <v>111.94599817670252</v>
      </c>
      <c r="I215" s="28">
        <f t="shared" si="57"/>
        <v>16.3883011629583</v>
      </c>
      <c r="J215" s="28">
        <f>I215*'Forecast inputs Tab10.1.5.1'!W10</f>
        <v>15.871755574550305</v>
      </c>
      <c r="K215" s="28">
        <f t="shared" si="58"/>
        <v>127.81775375125282</v>
      </c>
      <c r="L215" s="28">
        <f t="shared" si="55"/>
        <v>41.249782356462234</v>
      </c>
      <c r="M215" s="28">
        <f>L215*'Forecast inputs Tab10.1.5.1'!Z10</f>
        <v>41.13061173523441</v>
      </c>
      <c r="N215" s="19">
        <f t="shared" si="59"/>
        <v>1927.1598177444571</v>
      </c>
      <c r="O215" s="19">
        <f>N215*'Forecast inputs Tab10.1.5.1'!R10</f>
        <v>1557.8022942353721</v>
      </c>
      <c r="P215" s="19">
        <f>N215*'Forecast inputs Tab10.1.5.1'!S10</f>
        <v>1117.5577231967952</v>
      </c>
      <c r="Q215" s="19">
        <f>P215*'Forecast inputs Tab10.1.5.1'!R10</f>
        <v>903.36772752662057</v>
      </c>
    </row>
    <row r="216" spans="1:17" x14ac:dyDescent="0.35">
      <c r="A216" s="10">
        <f>D216+F216+E216+'Forecast inputs Tab10.1.5.1'!AA11</f>
        <v>0.36100394372717215</v>
      </c>
      <c r="C216" s="18">
        <v>7</v>
      </c>
      <c r="D216" s="17">
        <f>$G$204*'Forecast inputs Tab10.1.5.1'!T11</f>
        <v>8.6847616271768346E-2</v>
      </c>
      <c r="E216" s="17">
        <f>$G$205*'Forecast inputs Tab10.1.5.1'!U11</f>
        <v>4.0748104878590916E-3</v>
      </c>
      <c r="F216" s="17">
        <f>$F$206*'Forecast inputs Tab10.1.5.1'!Y11</f>
        <v>3.0081516967544682E-2</v>
      </c>
      <c r="G216" s="28">
        <f t="shared" si="56"/>
        <v>99.621595580354011</v>
      </c>
      <c r="H216" s="28">
        <f>G216*'Forecast inputs Tab10.1.5.1'!V11</f>
        <v>123.51199276682839</v>
      </c>
      <c r="I216" s="28">
        <f t="shared" si="57"/>
        <v>4.6741538791093165</v>
      </c>
      <c r="J216" s="28">
        <f>I216*'Forecast inputs Tab10.1.5.1'!W11</f>
        <v>5.7115994751890407</v>
      </c>
      <c r="K216" s="28">
        <f t="shared" si="58"/>
        <v>129.22359224201742</v>
      </c>
      <c r="L216" s="28">
        <f t="shared" si="55"/>
        <v>34.506056083412119</v>
      </c>
      <c r="M216" s="28">
        <f>L216*'Forecast inputs Tab10.1.5.1'!Z11</f>
        <v>43.337191016839782</v>
      </c>
      <c r="N216" s="19">
        <f t="shared" si="59"/>
        <v>1366.5668080392434</v>
      </c>
      <c r="O216" s="19">
        <f>N216*'Forecast inputs Tab10.1.5.1'!R11</f>
        <v>1466.7361550685198</v>
      </c>
      <c r="P216" s="19">
        <f>N216*'Forecast inputs Tab10.1.5.1'!S11</f>
        <v>1089.7100238778</v>
      </c>
      <c r="Q216" s="19">
        <f>P216*'Forecast inputs Tab10.1.5.1'!R11</f>
        <v>1169.5857686280426</v>
      </c>
    </row>
    <row r="217" spans="1:17" x14ac:dyDescent="0.35">
      <c r="A217" s="10">
        <f>D217+F217+E217+'Forecast inputs Tab10.1.5.1'!AA12</f>
        <v>0.36649459405880269</v>
      </c>
      <c r="C217" s="18">
        <v>8</v>
      </c>
      <c r="D217" s="17">
        <f>$G$204*'Forecast inputs Tab10.1.5.1'!T12</f>
        <v>9.2560227178626914E-2</v>
      </c>
      <c r="E217" s="17">
        <f>$G$205*'Forecast inputs Tab10.1.5.1'!U12</f>
        <v>1.3581449816797795E-3</v>
      </c>
      <c r="F217" s="17">
        <f>$F$206*'Forecast inputs Tab10.1.5.1'!Y12</f>
        <v>3.2576221898495974E-2</v>
      </c>
      <c r="G217" s="28">
        <f t="shared" si="56"/>
        <v>73.810445229107629</v>
      </c>
      <c r="H217" s="28">
        <f>G217*'Forecast inputs Tab10.1.5.1'!V12</f>
        <v>111.57794927572195</v>
      </c>
      <c r="I217" s="28">
        <f t="shared" si="57"/>
        <v>1.0830276549559978</v>
      </c>
      <c r="J217" s="28">
        <f>I217*'Forecast inputs Tab10.1.5.1'!W12</f>
        <v>1.6314398064947311</v>
      </c>
      <c r="K217" s="28">
        <f t="shared" si="58"/>
        <v>113.20938908221667</v>
      </c>
      <c r="L217" s="28">
        <f t="shared" si="55"/>
        <v>25.977307051871719</v>
      </c>
      <c r="M217" s="28">
        <f>L217*'Forecast inputs Tab10.1.5.1'!Z12</f>
        <v>39.775673238614417</v>
      </c>
      <c r="N217" s="19">
        <f t="shared" si="59"/>
        <v>952.46460893729738</v>
      </c>
      <c r="O217" s="19">
        <f>N217*'Forecast inputs Tab10.1.5.1'!R12</f>
        <v>1294.4184528379658</v>
      </c>
      <c r="P217" s="19">
        <f>N217*'Forecast inputs Tab10.1.5.1'!S12</f>
        <v>870.21324655493277</v>
      </c>
      <c r="Q217" s="19">
        <f>P217*'Forecast inputs Tab10.1.5.1'!R12</f>
        <v>1182.6372063330846</v>
      </c>
    </row>
    <row r="218" spans="1:17" x14ac:dyDescent="0.35">
      <c r="A218" s="10">
        <f>D218+F218+E218+'Forecast inputs Tab10.1.5.1'!AA13</f>
        <v>0.36710991728218811</v>
      </c>
      <c r="C218" s="18">
        <v>9</v>
      </c>
      <c r="D218" s="17">
        <f>$G$204*'Forecast inputs Tab10.1.5.1'!T13</f>
        <v>9.3119887482881872E-2</v>
      </c>
      <c r="E218" s="17">
        <f>$G$205*'Forecast inputs Tab10.1.5.1'!U13</f>
        <v>4.3284394301550485E-4</v>
      </c>
      <c r="F218" s="17">
        <f>$F$206*'Forecast inputs Tab10.1.5.1'!Y13</f>
        <v>3.3557185856290743E-2</v>
      </c>
      <c r="G218" s="28">
        <f t="shared" si="56"/>
        <v>51.456938655216959</v>
      </c>
      <c r="H218" s="28">
        <f>G218*'Forecast inputs Tab10.1.5.1'!V13</f>
        <v>92.922694293153441</v>
      </c>
      <c r="I218" s="28">
        <f t="shared" si="57"/>
        <v>0.23918439793138113</v>
      </c>
      <c r="J218" s="28">
        <f>I218*'Forecast inputs Tab10.1.5.1'!W13</f>
        <v>0.43216501582572669</v>
      </c>
      <c r="K218" s="28">
        <f t="shared" si="58"/>
        <v>93.354859308979172</v>
      </c>
      <c r="L218" s="28">
        <f t="shared" si="55"/>
        <v>18.543300477744815</v>
      </c>
      <c r="M218" s="28">
        <f>L218*'Forecast inputs Tab10.1.5.1'!Z13</f>
        <v>33.801655275857144</v>
      </c>
      <c r="N218" s="19">
        <f t="shared" si="59"/>
        <v>660.21046233996367</v>
      </c>
      <c r="O218" s="19">
        <f>N218*'Forecast inputs Tab10.1.5.1'!R13</f>
        <v>1095.1109001971679</v>
      </c>
      <c r="P218" s="19">
        <f>N218*'Forecast inputs Tab10.1.5.1'!S13</f>
        <v>636.73514503768354</v>
      </c>
      <c r="Q218" s="19">
        <f>P218*'Forecast inputs Tab10.1.5.1'!R13</f>
        <v>1056.1716871283568</v>
      </c>
    </row>
    <row r="219" spans="1:17" x14ac:dyDescent="0.35">
      <c r="A219" s="10">
        <f>D219+F219+E219+'Forecast inputs Tab10.1.5.1'!AA14</f>
        <v>0.36609222354954785</v>
      </c>
      <c r="C219" s="18">
        <v>10</v>
      </c>
      <c r="D219" s="17">
        <f>$G$204*'Forecast inputs Tab10.1.5.1'!T14</f>
        <v>9.2097008073801653E-2</v>
      </c>
      <c r="E219" s="17">
        <f>$G$205*'Forecast inputs Tab10.1.5.1'!U14</f>
        <v>1.4337572672504288E-4</v>
      </c>
      <c r="F219" s="17">
        <f>$F$206*'Forecast inputs Tab10.1.5.1'!Y14</f>
        <v>3.3851839749021118E-2</v>
      </c>
      <c r="G219" s="28">
        <f t="shared" si="56"/>
        <v>35.272772895059965</v>
      </c>
      <c r="H219" s="28">
        <f>G219*'Forecast inputs Tab10.1.5.1'!V14</f>
        <v>74.384968739663947</v>
      </c>
      <c r="I219" s="28">
        <f t="shared" si="57"/>
        <v>5.4912309891587331E-2</v>
      </c>
      <c r="J219" s="28">
        <f>I219*'Forecast inputs Tab10.1.5.1'!W14</f>
        <v>0.11605542466946574</v>
      </c>
      <c r="K219" s="28">
        <f t="shared" si="58"/>
        <v>74.501024164333415</v>
      </c>
      <c r="L219" s="28">
        <f t="shared" si="55"/>
        <v>12.965114508283902</v>
      </c>
      <c r="M219" s="28">
        <f>L219*'Forecast inputs Tab10.1.5.1'!Z14</f>
        <v>27.563055537741079</v>
      </c>
      <c r="N219" s="19">
        <f t="shared" si="59"/>
        <v>457.36977728954332</v>
      </c>
      <c r="O219" s="19">
        <f>N219*'Forecast inputs Tab10.1.5.1'!R14</f>
        <v>899.35363527106642</v>
      </c>
      <c r="P219" s="19">
        <f>N219*'Forecast inputs Tab10.1.5.1'!S14</f>
        <v>450.51513859839679</v>
      </c>
      <c r="Q219" s="19">
        <f>P219*'Forecast inputs Tab10.1.5.1'!R14</f>
        <v>885.8749479343436</v>
      </c>
    </row>
    <row r="220" spans="1:17" x14ac:dyDescent="0.35">
      <c r="A220" s="10">
        <f>D220+F220+E220+'Forecast inputs Tab10.1.5.1'!AA15</f>
        <v>0.36454200602378217</v>
      </c>
      <c r="C220" s="18">
        <v>11</v>
      </c>
      <c r="D220" s="17">
        <f>$G$204*'Forecast inputs Tab10.1.5.1'!T15</f>
        <v>9.0587200685375943E-2</v>
      </c>
      <c r="E220" s="17">
        <f>$G$205*'Forecast inputs Tab10.1.5.1'!U15</f>
        <v>5.1416026234854076E-5</v>
      </c>
      <c r="F220" s="17">
        <f>$F$206*'Forecast inputs Tab10.1.5.1'!Y15</f>
        <v>3.3903389312171378E-2</v>
      </c>
      <c r="G220" s="28">
        <f t="shared" si="56"/>
        <v>11.711666967652778</v>
      </c>
      <c r="H220" s="28">
        <f>G220*'Forecast inputs Tab10.1.5.1'!V15</f>
        <v>28.259610750742173</v>
      </c>
      <c r="I220" s="28">
        <f t="shared" si="57"/>
        <v>6.6473781230323489E-3</v>
      </c>
      <c r="J220" s="28">
        <f>I220*'Forecast inputs Tab10.1.5.1'!W15</f>
        <v>1.6088891237095258E-2</v>
      </c>
      <c r="K220" s="28">
        <f t="shared" si="58"/>
        <v>28.275699641979269</v>
      </c>
      <c r="L220" s="28">
        <f t="shared" si="55"/>
        <v>4.3832373855761553</v>
      </c>
      <c r="M220" s="28">
        <f>L220*'Forecast inputs Tab10.1.5.1'!Z15</f>
        <v>10.665249374210047</v>
      </c>
      <c r="N220" s="19">
        <f t="shared" si="59"/>
        <v>154.27980550383032</v>
      </c>
      <c r="O220" s="19">
        <f>N220*'Forecast inputs Tab10.1.5.1'!R15</f>
        <v>351.24729039251542</v>
      </c>
      <c r="P220" s="19">
        <f>N220*'Forecast inputs Tab10.1.5.1'!S15</f>
        <v>153.25045576996089</v>
      </c>
      <c r="Q220" s="19">
        <f>P220*'Forecast inputs Tab10.1.5.1'!R15</f>
        <v>348.90378014691225</v>
      </c>
    </row>
    <row r="221" spans="1:17" x14ac:dyDescent="0.35">
      <c r="A221" s="10">
        <f>D221+F221+E221+'Forecast inputs Tab10.1.5.1'!AA16</f>
        <v>0.36283657557358007</v>
      </c>
      <c r="C221" s="18">
        <v>12</v>
      </c>
      <c r="D221" s="17">
        <f>$G$204*'Forecast inputs Tab10.1.5.1'!T16</f>
        <v>8.8936583412108083E-2</v>
      </c>
      <c r="E221" s="17">
        <f>$G$205*'Forecast inputs Tab10.1.5.1'!U16</f>
        <v>2.028398966663987E-5</v>
      </c>
      <c r="F221" s="17">
        <f>$F$206*'Forecast inputs Tab10.1.5.1'!Y16</f>
        <v>3.3879708171805377E-2</v>
      </c>
      <c r="G221" s="28">
        <f t="shared" si="56"/>
        <v>32.162605150949965</v>
      </c>
      <c r="H221" s="28">
        <f>G221*'Forecast inputs Tab10.1.5.1'!V16</f>
        <v>87.271667735529604</v>
      </c>
      <c r="I221" s="28">
        <f t="shared" si="57"/>
        <v>7.3354060332080353E-3</v>
      </c>
      <c r="J221" s="28">
        <f>I221*'Forecast inputs Tab10.1.5.1'!W16</f>
        <v>1.9975935310841131E-2</v>
      </c>
      <c r="K221" s="28">
        <f t="shared" si="58"/>
        <v>87.291643670840443</v>
      </c>
      <c r="L221" s="28">
        <f t="shared" si="55"/>
        <v>12.252097334456856</v>
      </c>
      <c r="M221" s="28">
        <f>L221*'Forecast inputs Tab10.1.5.1'!Z16</f>
        <v>33.553348718196851</v>
      </c>
      <c r="N221" s="19">
        <f t="shared" si="59"/>
        <v>431.20129241512149</v>
      </c>
      <c r="O221" s="19">
        <f>N221*'Forecast inputs Tab10.1.5.1'!R16</f>
        <v>1114.8062613454345</v>
      </c>
      <c r="P221" s="19">
        <f>N221*'Forecast inputs Tab10.1.5.1'!S16</f>
        <v>429.8336437030307</v>
      </c>
      <c r="Q221" s="19">
        <f>P221*'Forecast inputs Tab10.1.5.1'!R16</f>
        <v>1111.2704107476304</v>
      </c>
    </row>
    <row r="222" spans="1:17" x14ac:dyDescent="0.35">
      <c r="A222" s="10">
        <f>D222+F222+E222+'Forecast inputs Tab10.1.5.1'!AA17</f>
        <v>0.36112901930898567</v>
      </c>
      <c r="C222" s="18">
        <v>13</v>
      </c>
      <c r="D222" s="17">
        <f>$G$204*'Forecast inputs Tab10.1.5.1'!T17</f>
        <v>8.7285719454603006E-2</v>
      </c>
      <c r="E222" s="17">
        <f>$G$205*'Forecast inputs Tab10.1.5.1'!U17</f>
        <v>8.8252345442379449E-6</v>
      </c>
      <c r="F222" s="17">
        <f>$F$206*'Forecast inputs Tab10.1.5.1'!Y17</f>
        <v>3.3834474619838427E-2</v>
      </c>
      <c r="G222" s="28">
        <f t="shared" si="56"/>
        <v>5.6497299603247004</v>
      </c>
      <c r="H222" s="28">
        <f>G222*'Forecast inputs Tab10.1.5.1'!V17</f>
        <v>16.989435784820763</v>
      </c>
      <c r="I222" s="28">
        <f t="shared" si="57"/>
        <v>5.7122966188536404E-4</v>
      </c>
      <c r="J222" s="28">
        <f>I222*'Forecast inputs Tab10.1.5.1'!W17</f>
        <v>1.7244444598931226E-3</v>
      </c>
      <c r="K222" s="28">
        <f t="shared" si="58"/>
        <v>16.991160229280656</v>
      </c>
      <c r="L222" s="28">
        <f t="shared" si="55"/>
        <v>2.1899990759767549</v>
      </c>
      <c r="M222" s="28">
        <f>L222*'Forecast inputs Tab10.1.5.1'!Z17</f>
        <v>6.6530419928913034</v>
      </c>
      <c r="N222" s="19">
        <f t="shared" si="59"/>
        <v>77.116143171206005</v>
      </c>
      <c r="O222" s="19">
        <f>N222*'Forecast inputs Tab10.1.5.1'!R17</f>
        <v>222.77234323154821</v>
      </c>
      <c r="P222" s="19">
        <f>N222*'Forecast inputs Tab10.1.5.1'!S17</f>
        <v>76.991477692369003</v>
      </c>
      <c r="Q222" s="19">
        <f>P222*'Forecast inputs Tab10.1.5.1'!R17</f>
        <v>222.41221084293866</v>
      </c>
    </row>
    <row r="223" spans="1:17" x14ac:dyDescent="0.35">
      <c r="A223" s="10">
        <f>D223+F223+E223+'Forecast inputs Tab10.1.5.1'!AA18</f>
        <v>0.3594902291251072</v>
      </c>
      <c r="C223" s="18">
        <v>14</v>
      </c>
      <c r="D223" s="17">
        <f>$G$204*'Forecast inputs Tab10.1.5.1'!T18</f>
        <v>8.5701959861031435E-2</v>
      </c>
      <c r="E223" s="17">
        <f>$G$205*'Forecast inputs Tab10.1.5.1'!U18</f>
        <v>4.2576900831653794E-6</v>
      </c>
      <c r="F223" s="17">
        <f>$F$206*'Forecast inputs Tab10.1.5.1'!Y18</f>
        <v>3.3784011573992571E-2</v>
      </c>
      <c r="G223" s="28">
        <f t="shared" si="56"/>
        <v>20.584704564968071</v>
      </c>
      <c r="H223" s="28">
        <f>G223*'Forecast inputs Tab10.1.5.1'!V18</f>
        <v>67.755800787612316</v>
      </c>
      <c r="I223" s="28">
        <f t="shared" si="57"/>
        <v>1.0226521380989439E-3</v>
      </c>
      <c r="J223" s="28">
        <f>I223*'Forecast inputs Tab10.1.5.1'!W18</f>
        <v>3.3795365552075078E-3</v>
      </c>
      <c r="K223" s="28">
        <f t="shared" si="58"/>
        <v>67.759180324167517</v>
      </c>
      <c r="L223" s="28">
        <f t="shared" si="55"/>
        <v>8.1145623553739981</v>
      </c>
      <c r="M223" s="28">
        <f>L223*'Forecast inputs Tab10.1.5.1'!Z18</f>
        <v>27.008103615509047</v>
      </c>
      <c r="N223" s="19">
        <f t="shared" si="59"/>
        <v>285.9434522817146</v>
      </c>
      <c r="O223" s="19">
        <f>N223*'Forecast inputs Tab10.1.5.1'!R18</f>
        <v>910.50400018995845</v>
      </c>
      <c r="P223" s="19">
        <f>N223*'Forecast inputs Tab10.1.5.1'!S18</f>
        <v>285.69111305128956</v>
      </c>
      <c r="Q223" s="19">
        <f>P223*'Forecast inputs Tab10.1.5.1'!R18</f>
        <v>909.70049908904684</v>
      </c>
    </row>
    <row r="224" spans="1:17" x14ac:dyDescent="0.35">
      <c r="A224" s="10">
        <f>D224+F224+E224+'Forecast inputs Tab10.1.5.1'!AA19</f>
        <v>0.35795591016789052</v>
      </c>
      <c r="C224" s="18">
        <v>15</v>
      </c>
      <c r="D224" s="17">
        <f>$G$204*'Forecast inputs Tab10.1.5.1'!T19</f>
        <v>8.4219669014847953E-2</v>
      </c>
      <c r="E224" s="17">
        <f>$G$205*'Forecast inputs Tab10.1.5.1'!U19</f>
        <v>2.2325125248719407E-6</v>
      </c>
      <c r="F224" s="17">
        <f>$F$206*'Forecast inputs Tab10.1.5.1'!Y19</f>
        <v>3.3734008640517725E-2</v>
      </c>
      <c r="G224" s="28">
        <f t="shared" si="56"/>
        <v>9.9888365391335032</v>
      </c>
      <c r="H224" s="28">
        <f>G224*'Forecast inputs Tab10.1.5.1'!V19</f>
        <v>35.609751428210352</v>
      </c>
      <c r="I224" s="28">
        <f t="shared" si="57"/>
        <v>2.647861591403607E-4</v>
      </c>
      <c r="J224" s="28">
        <f>I224*'Forecast inputs Tab10.1.5.1'!W19</f>
        <v>9.4791856255294288E-4</v>
      </c>
      <c r="K224" s="28">
        <f t="shared" si="58"/>
        <v>35.610699346772904</v>
      </c>
      <c r="L224" s="28">
        <f t="shared" si="55"/>
        <v>4.0010071526218178</v>
      </c>
      <c r="M224" s="28">
        <f>L224*'Forecast inputs Tab10.1.5.1'!Z19</f>
        <v>14.435073665658152</v>
      </c>
      <c r="N224" s="19">
        <f t="shared" si="59"/>
        <v>141.09588608009955</v>
      </c>
      <c r="O224" s="19">
        <f>N224*'Forecast inputs Tab10.1.5.1'!R19</f>
        <v>489.52935483718375</v>
      </c>
      <c r="P224" s="19">
        <f>N224*'Forecast inputs Tab10.1.5.1'!S19</f>
        <v>141.02349751546663</v>
      </c>
      <c r="Q224" s="19">
        <f>P224*'Forecast inputs Tab10.1.5.1'!R19</f>
        <v>489.27820415996115</v>
      </c>
    </row>
    <row r="225" spans="1:17" x14ac:dyDescent="0.35">
      <c r="A225" s="10">
        <f>D225+F225+E225+'Forecast inputs Tab10.1.5.1'!AA20</f>
        <v>0.35654122749382477</v>
      </c>
      <c r="C225" s="23" t="s">
        <v>1435</v>
      </c>
      <c r="D225" s="17">
        <f>$G$204*'Forecast inputs Tab10.1.5.1'!T20</f>
        <v>8.285382010179497E-2</v>
      </c>
      <c r="E225" s="17">
        <f>$G$205*'Forecast inputs Tab10.1.5.1'!U20</f>
        <v>1.2785819175991289E-6</v>
      </c>
      <c r="F225" s="17">
        <f>$F$206*'Forecast inputs Tab10.1.5.1'!Y20</f>
        <v>3.3686128810112237E-2</v>
      </c>
      <c r="G225" s="28">
        <f>N225*(D225/A225)*(1-EXP(-A225))</f>
        <v>10.394461016704311</v>
      </c>
      <c r="H225" s="28">
        <f>G225*'Forecast inputs Tab10.1.5.1'!V20</f>
        <v>43.016644830675816</v>
      </c>
      <c r="I225" s="28">
        <f t="shared" si="57"/>
        <v>1.60405034829037E-4</v>
      </c>
      <c r="J225" s="28">
        <f>I225*'Forecast inputs Tab10.1.5.1'!W20</f>
        <v>7.8113348772560159E-4</v>
      </c>
      <c r="K225" s="28">
        <f t="shared" si="58"/>
        <v>43.017425964163543</v>
      </c>
      <c r="L225" s="30">
        <f t="shared" si="55"/>
        <v>4.2261075263662571</v>
      </c>
      <c r="M225" s="28">
        <f>L225*'Forecast inputs Tab10.1.5.1'!Z20</f>
        <v>16.376589275421885</v>
      </c>
      <c r="N225" s="19">
        <f>N199*EXP(-A199)+N200*EXP(-A200)</f>
        <v>149.14663887191978</v>
      </c>
      <c r="O225" s="19">
        <f>N225*'Forecast inputs Tab10.1.5.1'!R20</f>
        <v>614.66383952475769</v>
      </c>
      <c r="P225" s="19">
        <f>N225*'Forecast inputs Tab10.1.5.1'!S20</f>
        <v>149.09962000381856</v>
      </c>
      <c r="Q225" s="19">
        <f>P225*'Forecast inputs Tab10.1.5.1'!R20</f>
        <v>614.47006514126645</v>
      </c>
    </row>
    <row r="226" spans="1:17" x14ac:dyDescent="0.35">
      <c r="A226" t="s">
        <v>1445</v>
      </c>
      <c r="C226" s="31" t="s">
        <v>1444</v>
      </c>
      <c r="D226" s="133">
        <f>AVERAGE(D213:D223)</f>
        <v>7.5832491919858636E-2</v>
      </c>
      <c r="E226" s="133">
        <f>AVERAGE(E213:E223)</f>
        <v>4.1068103808190688E-3</v>
      </c>
      <c r="F226" s="133">
        <f>AVERAGE(F213:F224)</f>
        <v>2.94795842034693E-2</v>
      </c>
      <c r="G226" s="32">
        <f>SUM(G209:G225)</f>
        <v>593.87115340632204</v>
      </c>
      <c r="H226" s="32">
        <f t="shared" ref="H226" si="60">SUM(H209:H225)</f>
        <v>884.0915956366523</v>
      </c>
      <c r="I226" s="32">
        <f>SUM(I209:I225)</f>
        <v>117.94862917438689</v>
      </c>
      <c r="J226" s="32">
        <f t="shared" ref="J226:Q226" si="61">SUM(J209:J225)</f>
        <v>80.523094423083322</v>
      </c>
      <c r="K226" s="32">
        <f t="shared" si="61"/>
        <v>964.61469005973572</v>
      </c>
      <c r="L226" s="32">
        <f t="shared" si="61"/>
        <v>270.62379869934017</v>
      </c>
      <c r="M226" s="32">
        <f t="shared" si="61"/>
        <v>351.30975326061099</v>
      </c>
      <c r="N226" s="32">
        <f t="shared" si="61"/>
        <v>39246.293186049472</v>
      </c>
      <c r="O226" s="32">
        <f t="shared" si="61"/>
        <v>14489.720365382807</v>
      </c>
      <c r="P226" s="32">
        <f t="shared" si="61"/>
        <v>6517.6309045872404</v>
      </c>
      <c r="Q226" s="32">
        <f t="shared" si="61"/>
        <v>9465.865531684145</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M4" sqref="M4"/>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1.2388890579513168</v>
      </c>
      <c r="H29" s="24" t="s">
        <v>1598</v>
      </c>
      <c r="I29" s="25">
        <f>G29*I3</f>
        <v>9.4813942970868009E-2</v>
      </c>
      <c r="J29" s="15" t="s">
        <v>1516</v>
      </c>
      <c r="K29" s="25">
        <f>I29+I31+I30</f>
        <v>0.13599999999999998</v>
      </c>
      <c r="M29" s="54" t="s">
        <v>1663</v>
      </c>
      <c r="N29" s="55">
        <f>N3</f>
        <v>6.353358664540798E-2</v>
      </c>
    </row>
    <row r="30" spans="1:18" ht="12" customHeight="1" x14ac:dyDescent="0.35">
      <c r="D30" s="24" t="s">
        <v>1600</v>
      </c>
      <c r="E30" s="24"/>
      <c r="F30" s="24"/>
      <c r="G30" s="18">
        <f>G29</f>
        <v>1.2388890579513168</v>
      </c>
      <c r="H30" s="24" t="s">
        <v>1598</v>
      </c>
      <c r="I30" s="25">
        <f>G30*I4</f>
        <v>4.6641227264993899E-3</v>
      </c>
      <c r="J30" s="24"/>
      <c r="K30" s="24"/>
      <c r="N30" s="56">
        <f>AVERAGE('Forecast inputs Tab10.1.5.1'!$Y$8:$Y$19)</f>
        <v>2.0644703319319928E-2</v>
      </c>
      <c r="O30" s="25">
        <f>N30*F31</f>
        <v>3.6521934302632598E-2</v>
      </c>
    </row>
    <row r="31" spans="1:18" ht="12" customHeight="1" x14ac:dyDescent="0.35">
      <c r="D31" s="24" t="s">
        <v>1438</v>
      </c>
      <c r="E31" s="24"/>
      <c r="F31" s="141">
        <f>IF(I31/N29=F5,1,I31/N4)</f>
        <v>1.7690704360209568</v>
      </c>
      <c r="G31" s="18">
        <f>G30</f>
        <v>1.2388890579513168</v>
      </c>
      <c r="H31" s="24" t="s">
        <v>1598</v>
      </c>
      <c r="I31" s="25">
        <f>I5*G31</f>
        <v>3.6521934302632598E-2</v>
      </c>
      <c r="J31" s="24"/>
      <c r="K31" s="24"/>
      <c r="N31" s="79">
        <v>0.46400000000000002</v>
      </c>
      <c r="R31">
        <f>I5*G31</f>
        <v>3.6521934302632598E-2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0">
        <f>D34+F34+E34+'[1]Forecast inputs Tab10.1.5.1'!AA4</f>
        <v>0.24</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0">
        <f>D35+F35+E35+'[1]Forecast inputs Tab10.1.5.1'!AA5</f>
        <v>0.2403238299035125</v>
      </c>
      <c r="C35" s="18">
        <v>1</v>
      </c>
      <c r="D35" s="17">
        <f>$G$29*'Forecast inputs Tab10.1.5.1'!T5</f>
        <v>1.2104648305300262E-5</v>
      </c>
      <c r="E35" s="17">
        <f>$G$30*'Forecast inputs Tab10.1.5.1'!U5</f>
        <v>2.0755689221672224E-5</v>
      </c>
      <c r="F35" s="17">
        <f>$F$31*'Forecast inputs Tab10.1.5.1'!Y5</f>
        <v>2.9096956598553125E-4</v>
      </c>
      <c r="G35" s="28">
        <f t="shared" ref="G35:G50" si="7">N35*(D35/A35)*(1-EXP(-A35))</f>
        <v>7.7730594203353084E-2</v>
      </c>
      <c r="H35" s="28">
        <f>G35*'Forecast inputs Tab10.1.5.1'!V5</f>
        <v>9.230122594915402E-3</v>
      </c>
      <c r="I35" s="28">
        <f t="shared" ref="I35:I50" si="8">N35*(E35/A35)*(1-EXP(-A35))</f>
        <v>0.1332836787661377</v>
      </c>
      <c r="J35" s="28">
        <f>I35*'Forecast inputs Tab10.1.5.1'!W5</f>
        <v>1.5827102067042777E-2</v>
      </c>
      <c r="K35" s="28">
        <f t="shared" ref="K35:K50" si="9">H35+J35</f>
        <v>2.5057224661958179E-2</v>
      </c>
      <c r="L35" s="28">
        <f t="shared" si="6"/>
        <v>1.8684753731542689</v>
      </c>
      <c r="M35" s="28">
        <f>L35*'Forecast inputs Tab10.1.5.1'!Z5</f>
        <v>0.1495757511143575</v>
      </c>
      <c r="N35" s="19">
        <f>N8*EXP(-A8)</f>
        <v>7224.0517703263013</v>
      </c>
      <c r="O35" s="19">
        <f>N35*'Forecast inputs Tab10.1.5.1'!R5</f>
        <v>173.78901343873983</v>
      </c>
      <c r="P35" s="19">
        <f>N35*'Forecast inputs Tab10.1.5.1'!S5</f>
        <v>0</v>
      </c>
      <c r="Q35" s="19">
        <f>P35*'Forecast inputs Tab10.1.5.1'!R5</f>
        <v>0</v>
      </c>
    </row>
    <row r="36" spans="1:17" ht="12" customHeight="1" x14ac:dyDescent="0.35">
      <c r="A36" s="10">
        <f>D36+F36+E36+'[1]Forecast inputs Tab10.1.5.1'!AA6</f>
        <v>0.2428894535499975</v>
      </c>
      <c r="C36" s="18">
        <v>2</v>
      </c>
      <c r="D36" s="17">
        <f>$G$29*'Forecast inputs Tab10.1.5.1'!T6</f>
        <v>4.0427064553845004E-4</v>
      </c>
      <c r="E36" s="17">
        <f>$G$30*'Forecast inputs Tab10.1.5.1'!U6</f>
        <v>6.8712743690097064E-4</v>
      </c>
      <c r="F36" s="17">
        <f>$F$31*'Forecast inputs Tab10.1.5.1'!Y6</f>
        <v>1.7980554675580717E-3</v>
      </c>
      <c r="G36" s="28">
        <f t="shared" si="7"/>
        <v>2.0390752528030807</v>
      </c>
      <c r="H36" s="28">
        <f>G36*'Forecast inputs Tab10.1.5.1'!V6</f>
        <v>0.48546116996771499</v>
      </c>
      <c r="I36" s="28">
        <f t="shared" si="8"/>
        <v>3.4657588117500882</v>
      </c>
      <c r="J36" s="28">
        <f>I36*'Forecast inputs Tab10.1.5.1'!W6</f>
        <v>0.82572145087341386</v>
      </c>
      <c r="K36" s="28">
        <f t="shared" si="9"/>
        <v>1.3111826208411288</v>
      </c>
      <c r="L36" s="28">
        <f t="shared" si="6"/>
        <v>9.0690987523511151</v>
      </c>
      <c r="M36" s="28">
        <f>L36*'Forecast inputs Tab10.1.5.1'!Z6</f>
        <v>1.7478057806518592</v>
      </c>
      <c r="N36" s="19">
        <f t="shared" ref="N36:N49" si="10">N9*EXP(-A9)</f>
        <v>5681.1569787641774</v>
      </c>
      <c r="O36" s="19">
        <f>N36*'Forecast inputs Tab10.1.5.1'!R6</f>
        <v>549.50195515119481</v>
      </c>
      <c r="P36" s="19">
        <f>N36*'Forecast inputs Tab10.1.5.1'!S6</f>
        <v>0</v>
      </c>
      <c r="Q36" s="19">
        <f>P36*'Forecast inputs Tab10.1.5.1'!R6</f>
        <v>0</v>
      </c>
    </row>
    <row r="37" spans="1:17" ht="12" customHeight="1" x14ac:dyDescent="0.35">
      <c r="A37" s="10">
        <f>D37+F37+E37+'[1]Forecast inputs Tab10.1.5.1'!AA7</f>
        <v>0.25470049356113722</v>
      </c>
      <c r="C37" s="18">
        <v>3</v>
      </c>
      <c r="D37" s="17">
        <f>$G$29*'Forecast inputs Tab10.1.5.1'!T7</f>
        <v>3.399338026950726E-3</v>
      </c>
      <c r="E37" s="17">
        <f>$G$30*'Forecast inputs Tab10.1.5.1'!U7</f>
        <v>5.3600048166687203E-3</v>
      </c>
      <c r="F37" s="17">
        <f>$F$31*'Forecast inputs Tab10.1.5.1'!Y7</f>
        <v>5.9411507175177623E-3</v>
      </c>
      <c r="G37" s="28">
        <f t="shared" si="7"/>
        <v>13.380495527618139</v>
      </c>
      <c r="H37" s="28">
        <f>G37*'Forecast inputs Tab10.1.5.1'!V7</f>
        <v>5.1553785537516577</v>
      </c>
      <c r="I37" s="28">
        <f t="shared" si="8"/>
        <v>21.098084364908342</v>
      </c>
      <c r="J37" s="28">
        <f>I37*'Forecast inputs Tab10.1.5.1'!W7</f>
        <v>8.1609946205543764</v>
      </c>
      <c r="K37" s="28">
        <f t="shared" si="9"/>
        <v>13.316373174306033</v>
      </c>
      <c r="L37" s="28">
        <f t="shared" si="6"/>
        <v>23.385594481747024</v>
      </c>
      <c r="M37" s="28">
        <f>L37*'Forecast inputs Tab10.1.5.1'!Z7</f>
        <v>8.0520109639827258</v>
      </c>
      <c r="N37" s="19">
        <f t="shared" si="10"/>
        <v>4458.7393385667083</v>
      </c>
      <c r="O37" s="19">
        <f>N37*'Forecast inputs Tab10.1.5.1'!R7</f>
        <v>936.91489721302241</v>
      </c>
      <c r="P37" s="19">
        <f>N37*'Forecast inputs Tab10.1.5.1'!S7</f>
        <v>0</v>
      </c>
      <c r="Q37" s="19">
        <f>P37*'Forecast inputs Tab10.1.5.1'!R7</f>
        <v>0</v>
      </c>
    </row>
    <row r="38" spans="1:17" ht="12" customHeight="1" x14ac:dyDescent="0.35">
      <c r="A38" s="10">
        <f>D38+F38+E38+'[1]Forecast inputs Tab10.1.5.1'!AA8</f>
        <v>0.2842962722476412</v>
      </c>
      <c r="C38" s="18">
        <v>4</v>
      </c>
      <c r="D38" s="17">
        <f>$G$29*'Forecast inputs Tab10.1.5.1'!T8</f>
        <v>1.4882792993454809E-2</v>
      </c>
      <c r="E38" s="17">
        <f>$G$30*'Forecast inputs Tab10.1.5.1'!U8</f>
        <v>1.5968181405860062E-2</v>
      </c>
      <c r="F38" s="17">
        <f>$F$31*'Forecast inputs Tab10.1.5.1'!Y8</f>
        <v>1.3445297848326336E-2</v>
      </c>
      <c r="G38" s="28">
        <f t="shared" si="7"/>
        <v>21.841046892241838</v>
      </c>
      <c r="H38" s="28">
        <f>G38*'Forecast inputs Tab10.1.5.1'!V8</f>
        <v>12.502240256457945</v>
      </c>
      <c r="I38" s="28">
        <f t="shared" si="8"/>
        <v>23.433894365297775</v>
      </c>
      <c r="J38" s="28">
        <f>I38*'Forecast inputs Tab10.1.5.1'!W8</f>
        <v>13.174327049709309</v>
      </c>
      <c r="K38" s="28">
        <f t="shared" si="9"/>
        <v>25.676567306167254</v>
      </c>
      <c r="L38" s="28">
        <f t="shared" si="6"/>
        <v>19.731469819851693</v>
      </c>
      <c r="M38" s="28">
        <f>L38*'Forecast inputs Tab10.1.5.1'!Z8</f>
        <v>10.543392509418833</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0">
        <f>D39+F39+E39+'[1]Forecast inputs Tab10.1.5.1'!AA9</f>
        <v>0.32815225620089494</v>
      </c>
      <c r="C39" s="18">
        <v>5</v>
      </c>
      <c r="D39" s="17">
        <f>$G$29*'Forecast inputs Tab10.1.5.1'!T9</f>
        <v>4.5349705952114863E-2</v>
      </c>
      <c r="E39" s="17">
        <f>$G$30*'Forecast inputs Tab10.1.5.1'!U9</f>
        <v>1.9999171427303203E-2</v>
      </c>
      <c r="F39" s="17">
        <f>$F$31*'Forecast inputs Tab10.1.5.1'!Y9</f>
        <v>2.2803378821476913E-2</v>
      </c>
      <c r="G39" s="28">
        <f t="shared" si="7"/>
        <v>199.09314520468072</v>
      </c>
      <c r="H39" s="28">
        <f>G39*'Forecast inputs Tab10.1.5.1'!V9</f>
        <v>157.46637650019045</v>
      </c>
      <c r="I39" s="28">
        <f t="shared" si="8"/>
        <v>87.799862366333471</v>
      </c>
      <c r="J39" s="28">
        <f>I39*'Forecast inputs Tab10.1.5.1'!W9</f>
        <v>66.145397667996363</v>
      </c>
      <c r="K39" s="28">
        <f t="shared" si="9"/>
        <v>223.6117741681868</v>
      </c>
      <c r="L39" s="28">
        <f t="shared" si="6"/>
        <v>100.11082355540442</v>
      </c>
      <c r="M39" s="28">
        <f>L39*'Forecast inputs Tab10.1.5.1'!Z9</f>
        <v>75.556942194441049</v>
      </c>
      <c r="N39" s="19">
        <f t="shared" si="10"/>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0">
        <f>D40+F40+E40+'[1]Forecast inputs Tab10.1.5.1'!AA10</f>
        <v>0.36852942114553899</v>
      </c>
      <c r="C40" s="18">
        <v>6</v>
      </c>
      <c r="D40" s="17">
        <f>$G$29*'Forecast inputs Tab10.1.5.1'!T10</f>
        <v>8.4743796058926957E-2</v>
      </c>
      <c r="E40" s="17">
        <f>$G$30*'Forecast inputs Tab10.1.5.1'!U10</f>
        <v>1.244961606480206E-2</v>
      </c>
      <c r="F40" s="17">
        <f>$F$31*'Forecast inputs Tab10.1.5.1'!Y10</f>
        <v>3.133600902181001E-2</v>
      </c>
      <c r="G40" s="28">
        <f t="shared" si="7"/>
        <v>68.744908779343092</v>
      </c>
      <c r="H40" s="28">
        <f>G40*'Forecast inputs Tab10.1.5.1'!V10</f>
        <v>68.986358526774438</v>
      </c>
      <c r="I40" s="28">
        <f t="shared" si="8"/>
        <v>10.099237472410897</v>
      </c>
      <c r="J40" s="28">
        <f>I40*'Forecast inputs Tab10.1.5.1'!W10</f>
        <v>9.7809179278293232</v>
      </c>
      <c r="K40" s="28">
        <f t="shared" si="9"/>
        <v>78.76727645460376</v>
      </c>
      <c r="L40" s="28">
        <f t="shared" si="6"/>
        <v>25.420044674598671</v>
      </c>
      <c r="M40" s="28">
        <f>L40*'Forecast inputs Tab10.1.5.1'!Z10</f>
        <v>25.346606165533753</v>
      </c>
      <c r="N40" s="19">
        <f t="shared" si="10"/>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0">
        <f>D41+F41+E41+'[1]Forecast inputs Tab10.1.5.1'!AA11</f>
        <v>0.38991046185255041</v>
      </c>
      <c r="C41" s="18">
        <v>7</v>
      </c>
      <c r="D41" s="17">
        <f>$G$29*'Forecast inputs Tab10.1.5.1'!T11</f>
        <v>0.10759456150824853</v>
      </c>
      <c r="E41" s="17">
        <f>$G$30*'Forecast inputs Tab10.1.5.1'!U11</f>
        <v>5.0482381266338952E-3</v>
      </c>
      <c r="F41" s="17">
        <f>$F$31*'Forecast inputs Tab10.1.5.1'!Y11</f>
        <v>3.7267662217667981E-2</v>
      </c>
      <c r="G41" s="28">
        <f t="shared" si="7"/>
        <v>326.02971538076787</v>
      </c>
      <c r="H41" s="28">
        <f>G41*'Forecast inputs Tab10.1.5.1'!V11</f>
        <v>404.21536729353215</v>
      </c>
      <c r="I41" s="28">
        <f t="shared" si="8"/>
        <v>15.29701516999641</v>
      </c>
      <c r="J41" s="28">
        <f>I41*'Forecast inputs Tab10.1.5.1'!W11</f>
        <v>18.692243789277892</v>
      </c>
      <c r="K41" s="28">
        <f t="shared" si="9"/>
        <v>422.90761108281004</v>
      </c>
      <c r="L41" s="28">
        <f t="shared" si="6"/>
        <v>112.9273184016964</v>
      </c>
      <c r="M41" s="28">
        <f>L41*'Forecast inputs Tab10.1.5.1'!Z11</f>
        <v>141.82880700024256</v>
      </c>
      <c r="N41" s="19">
        <f t="shared" si="10"/>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0">
        <f>D42+F42+E42+'[1]Forecast inputs Tab10.1.5.1'!AA12</f>
        <v>0.39671276846944425</v>
      </c>
      <c r="C42" s="18">
        <v>8</v>
      </c>
      <c r="D42" s="17">
        <f>$G$29*'Forecast inputs Tab10.1.5.1'!T12</f>
        <v>0.11467185265308896</v>
      </c>
      <c r="E42" s="17">
        <f>$G$30*'Forecast inputs Tab10.1.5.1'!U12</f>
        <v>1.6825909569145705E-3</v>
      </c>
      <c r="F42" s="17">
        <f>$F$31*'Forecast inputs Tab10.1.5.1'!Y12</f>
        <v>4.0358324859440735E-2</v>
      </c>
      <c r="G42" s="28">
        <f t="shared" si="7"/>
        <v>170.65537329197994</v>
      </c>
      <c r="H42" s="28">
        <f>G42*'Forecast inputs Tab10.1.5.1'!V12</f>
        <v>257.97672030967294</v>
      </c>
      <c r="I42" s="28">
        <f t="shared" si="8"/>
        <v>2.5040424586026857</v>
      </c>
      <c r="J42" s="28">
        <f>I42*'Forecast inputs Tab10.1.5.1'!W12</f>
        <v>3.7720131387442115</v>
      </c>
      <c r="K42" s="28">
        <f t="shared" si="9"/>
        <v>261.74873344841717</v>
      </c>
      <c r="L42" s="28">
        <f t="shared" si="6"/>
        <v>60.061513222105646</v>
      </c>
      <c r="M42" s="28">
        <f>L42*'Forecast inputs Tab10.1.5.1'!Z12</f>
        <v>91.964387200291497</v>
      </c>
      <c r="N42" s="19">
        <f t="shared" si="10"/>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0">
        <f>D43+F43+E43+'[1]Forecast inputs Tab10.1.5.1'!AA13</f>
        <v>0.39747508567799983</v>
      </c>
      <c r="C43" s="18">
        <v>9</v>
      </c>
      <c r="D43" s="17">
        <f>$G$29*'Forecast inputs Tab10.1.5.1'!T13</f>
        <v>0.11536520968020014</v>
      </c>
      <c r="E43" s="17">
        <f>$G$30*'Forecast inputs Tab10.1.5.1'!U13</f>
        <v>5.3624562480241225E-4</v>
      </c>
      <c r="F43" s="17">
        <f>$F$31*'Forecast inputs Tab10.1.5.1'!Y13</f>
        <v>4.1573630372997286E-2</v>
      </c>
      <c r="G43" s="28">
        <f t="shared" si="7"/>
        <v>32.369570181699025</v>
      </c>
      <c r="H43" s="28">
        <f>G43*'Forecast inputs Tab10.1.5.1'!V13</f>
        <v>58.454073503065679</v>
      </c>
      <c r="I43" s="28">
        <f t="shared" si="8"/>
        <v>0.15046165507598294</v>
      </c>
      <c r="J43" s="28">
        <f>I43*'Forecast inputs Tab10.1.5.1'!W13</f>
        <v>0.27185829890849239</v>
      </c>
      <c r="K43" s="28">
        <f t="shared" si="9"/>
        <v>58.72593180197417</v>
      </c>
      <c r="L43" s="28">
        <f t="shared" si="6"/>
        <v>11.664873229955326</v>
      </c>
      <c r="M43" s="28">
        <f>L43*'Forecast inputs Tab10.1.5.1'!Z13</f>
        <v>21.26331416722407</v>
      </c>
      <c r="N43" s="19">
        <f t="shared" si="10"/>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0">
        <f>D44+F44+E44+'[1]Forecast inputs Tab10.1.5.1'!AA14</f>
        <v>0.39621427604828607</v>
      </c>
      <c r="C44" s="18">
        <v>10</v>
      </c>
      <c r="D44" s="17">
        <f>$G$29*'Forecast inputs Tab10.1.5.1'!T14</f>
        <v>0.11409797557268694</v>
      </c>
      <c r="E44" s="17">
        <f>$G$30*'Forecast inputs Tab10.1.5.1'!U14</f>
        <v>1.7762661901547382E-4</v>
      </c>
      <c r="F44" s="17">
        <f>$F$31*'Forecast inputs Tab10.1.5.1'!Y14</f>
        <v>4.1938673856583716E-2</v>
      </c>
      <c r="G44" s="28">
        <f t="shared" si="7"/>
        <v>47.181704081947551</v>
      </c>
      <c r="H44" s="28">
        <f>G44*'Forecast inputs Tab10.1.5.1'!V14</f>
        <v>99.499112067576419</v>
      </c>
      <c r="I44" s="28">
        <f t="shared" si="8"/>
        <v>7.345201817473021E-2</v>
      </c>
      <c r="J44" s="28">
        <f>I44*'Forecast inputs Tab10.1.5.1'!W14</f>
        <v>0.15523850988835564</v>
      </c>
      <c r="K44" s="28">
        <f t="shared" si="9"/>
        <v>99.654350577464768</v>
      </c>
      <c r="L44" s="28">
        <f t="shared" si="6"/>
        <v>17.342447046574229</v>
      </c>
      <c r="M44" s="28">
        <f>L44*'Forecast inputs Tab10.1.5.1'!Z14</f>
        <v>36.869001874194012</v>
      </c>
      <c r="N44" s="19">
        <f t="shared" si="10"/>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0">
        <f>D45+F45+E45+'[1]Forecast inputs Tab10.1.5.1'!AA15</f>
        <v>0.39429372851817068</v>
      </c>
      <c r="C45" s="18">
        <v>11</v>
      </c>
      <c r="D45" s="17">
        <f>$G$29*'Forecast inputs Tab10.1.5.1'!T15</f>
        <v>0.11222749171955228</v>
      </c>
      <c r="E45" s="17">
        <f>$G$30*'Forecast inputs Tab10.1.5.1'!U15</f>
        <v>6.3698752305698557E-5</v>
      </c>
      <c r="F45" s="17">
        <f>$F$31*'Forecast inputs Tab10.1.5.1'!Y15</f>
        <v>4.2002538046312737E-2</v>
      </c>
      <c r="G45" s="28">
        <f t="shared" si="7"/>
        <v>6.9405707296455539</v>
      </c>
      <c r="H45" s="28">
        <f>G45*'Forecast inputs Tab10.1.5.1'!V15</f>
        <v>16.747216920486544</v>
      </c>
      <c r="I45" s="28">
        <f t="shared" si="8"/>
        <v>3.9393707280980777E-3</v>
      </c>
      <c r="J45" s="28">
        <f>I45*'Forecast inputs Tab10.1.5.1'!W15</f>
        <v>9.5346023671141027E-3</v>
      </c>
      <c r="K45" s="28">
        <f t="shared" si="9"/>
        <v>16.756751522853659</v>
      </c>
      <c r="L45" s="28">
        <f t="shared" si="6"/>
        <v>2.5975951317129282</v>
      </c>
      <c r="M45" s="28">
        <f>L45*'Forecast inputs Tab10.1.5.1'!Z15</f>
        <v>6.3204424985325813</v>
      </c>
      <c r="N45" s="19">
        <f t="shared" si="10"/>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0">
        <f>D46+F46+E46+'[1]Forecast inputs Tab10.1.5.1'!AA16</f>
        <v>0.39218088939431839</v>
      </c>
      <c r="C46" s="18">
        <v>12</v>
      </c>
      <c r="D46" s="17">
        <f>$G$29*'Forecast inputs Tab10.1.5.1'!T16</f>
        <v>0.11018256004083529</v>
      </c>
      <c r="E46" s="17">
        <f>$G$30*'Forecast inputs Tab10.1.5.1'!U16</f>
        <v>2.5129612849597712E-5</v>
      </c>
      <c r="F46" s="17">
        <f>$F$31*'Forecast inputs Tab10.1.5.1'!Y16</f>
        <v>4.1973199740633488E-2</v>
      </c>
      <c r="G46" s="28">
        <f t="shared" si="7"/>
        <v>21.851497304290898</v>
      </c>
      <c r="H46" s="28">
        <f>G46*'Forecast inputs Tab10.1.5.1'!V16</f>
        <v>59.292977148885271</v>
      </c>
      <c r="I46" s="28">
        <f t="shared" si="8"/>
        <v>4.9837258023170492E-3</v>
      </c>
      <c r="J46" s="28">
        <f>I46*'Forecast inputs Tab10.1.5.1'!W16</f>
        <v>1.3571789180225707E-2</v>
      </c>
      <c r="K46" s="28">
        <f t="shared" si="9"/>
        <v>59.306548938065497</v>
      </c>
      <c r="L46" s="28">
        <f t="shared" si="6"/>
        <v>8.3241600181099127</v>
      </c>
      <c r="M46" s="28">
        <f>L46*'Forecast inputs Tab10.1.5.1'!Z16</f>
        <v>22.796378142395444</v>
      </c>
      <c r="N46" s="19">
        <f t="shared" si="10"/>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0">
        <f>D47+F47+E47+'[1]Forecast inputs Tab10.1.5.1'!AA17</f>
        <v>0.39006541662227612</v>
      </c>
      <c r="C47" s="18">
        <v>13</v>
      </c>
      <c r="D47" s="17">
        <f>$G$29*'Forecast inputs Tab10.1.5.1'!T17</f>
        <v>0.10813732274771604</v>
      </c>
      <c r="E47" s="17">
        <f>$G$30*'Forecast inputs Tab10.1.5.1'!U17</f>
        <v>1.0933486510710365E-5</v>
      </c>
      <c r="F47" s="17">
        <f>$F$31*'Forecast inputs Tab10.1.5.1'!Y17</f>
        <v>4.1917160388049365E-2</v>
      </c>
      <c r="G47" s="28">
        <f t="shared" si="7"/>
        <v>15.384175256179043</v>
      </c>
      <c r="H47" s="28">
        <f>G47*'Forecast inputs Tab10.1.5.1'!V17</f>
        <v>46.262115083861644</v>
      </c>
      <c r="I47" s="28">
        <f t="shared" si="8"/>
        <v>1.5554543830741394E-3</v>
      </c>
      <c r="J47" s="28">
        <f>I47*'Forecast inputs Tab10.1.5.1'!W17</f>
        <v>4.6956502305144036E-3</v>
      </c>
      <c r="K47" s="28">
        <f t="shared" si="9"/>
        <v>46.266810734092161</v>
      </c>
      <c r="L47" s="28">
        <f t="shared" si="6"/>
        <v>5.9633522013077345</v>
      </c>
      <c r="M47" s="28">
        <f>L47*'Forecast inputs Tab10.1.5.1'!Z17</f>
        <v>18.116186919396792</v>
      </c>
      <c r="N47" s="19">
        <f t="shared" si="10"/>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0">
        <f>D48+F48+E48+'[1]Forecast inputs Tab10.1.5.1'!AA18</f>
        <v>0.38803513739519102</v>
      </c>
      <c r="C48" s="18">
        <v>14</v>
      </c>
      <c r="D48" s="17">
        <f>$G$29*'Forecast inputs Tab10.1.5.1'!T18</f>
        <v>0.1061752203168148</v>
      </c>
      <c r="E48" s="17">
        <f>$G$30*'Forecast inputs Tab10.1.5.1'!U18</f>
        <v>5.2748056561814201E-6</v>
      </c>
      <c r="F48" s="17">
        <f>$F$31*'Forecast inputs Tab10.1.5.1'!Y18</f>
        <v>4.1854642272720038E-2</v>
      </c>
      <c r="G48" s="28">
        <f t="shared" si="7"/>
        <v>17.586321034320449</v>
      </c>
      <c r="H48" s="28">
        <f>G48*'Forecast inputs Tab10.1.5.1'!V18</f>
        <v>57.886439945137035</v>
      </c>
      <c r="I48" s="28">
        <f t="shared" si="8"/>
        <v>8.7369185942310517E-4</v>
      </c>
      <c r="J48" s="28">
        <f>I48*'Forecast inputs Tab10.1.5.1'!W18</f>
        <v>2.8872707217886102E-3</v>
      </c>
      <c r="K48" s="28">
        <f t="shared" si="9"/>
        <v>57.88932721585882</v>
      </c>
      <c r="L48" s="28">
        <f t="shared" si="6"/>
        <v>6.932589106840064</v>
      </c>
      <c r="M48" s="28">
        <f>L48*'Forecast inputs Tab10.1.5.1'!Z18</f>
        <v>23.074082953751127</v>
      </c>
      <c r="N48" s="19">
        <f t="shared" si="10"/>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0">
        <f>D49+F49+E49+'[1]Forecast inputs Tab10.1.5.1'!AA19</f>
        <v>0.3861342864276881</v>
      </c>
      <c r="C49" s="18">
        <v>15</v>
      </c>
      <c r="D49" s="17">
        <f>$G$29*'Forecast inputs Tab10.1.5.1'!T19</f>
        <v>0.10433882640677668</v>
      </c>
      <c r="E49" s="17">
        <f>$G$30*'Forecast inputs Tab10.1.5.1'!U19</f>
        <v>2.7658353388031142E-6</v>
      </c>
      <c r="F49" s="17">
        <f>$F$31*'Forecast inputs Tab10.1.5.1'!Y19</f>
        <v>4.1792694185572583E-2</v>
      </c>
      <c r="G49" s="28">
        <f t="shared" si="7"/>
        <v>9.2185538803348823</v>
      </c>
      <c r="H49" s="28">
        <f>G49*'Forecast inputs Tab10.1.5.1'!V19</f>
        <v>32.863728515349742</v>
      </c>
      <c r="I49" s="28">
        <f t="shared" si="8"/>
        <v>2.4436734601065817E-4</v>
      </c>
      <c r="J49" s="28">
        <f>I49*'Forecast inputs Tab10.1.5.1'!W19</f>
        <v>8.7482043667739564E-4</v>
      </c>
      <c r="K49" s="28">
        <f t="shared" si="9"/>
        <v>32.86460333578642</v>
      </c>
      <c r="L49" s="28">
        <f t="shared" si="6"/>
        <v>3.6924720779592413</v>
      </c>
      <c r="M49" s="28">
        <f>L49*'Forecast inputs Tab10.1.5.1'!Z19</f>
        <v>13.321922311186029</v>
      </c>
      <c r="N49" s="19">
        <f t="shared" si="10"/>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0">
        <f>D50+F50+E50+'[1]Forecast inputs Tab10.1.5.1'!AA20</f>
        <v>0.38438165154231474</v>
      </c>
      <c r="C50" s="23" t="s">
        <v>1435</v>
      </c>
      <c r="D50" s="17">
        <f>$G$29*'Forecast inputs Tab10.1.5.1'!T20</f>
        <v>0.10264669113358064</v>
      </c>
      <c r="E50" s="17">
        <f>$G$30*'Forecast inputs Tab10.1.5.1'!U20</f>
        <v>1.5840211474079729E-6</v>
      </c>
      <c r="F50" s="17">
        <f>$F$31*'Forecast inputs Tab10.1.5.1'!Y20</f>
        <v>4.173337638758666E-2</v>
      </c>
      <c r="G50" s="28">
        <f t="shared" si="7"/>
        <v>18.256609169164733</v>
      </c>
      <c r="H50" s="28">
        <f>G50*'Forecast inputs Tab10.1.5.1'!V20</f>
        <v>75.553515586844711</v>
      </c>
      <c r="I50" s="28">
        <f t="shared" si="8"/>
        <v>2.8173197484062393E-4</v>
      </c>
      <c r="J50" s="28">
        <f>I50*'Forecast inputs Tab10.1.5.1'!W20</f>
        <v>1.3719661626932938E-3</v>
      </c>
      <c r="K50" s="28">
        <f t="shared" si="9"/>
        <v>75.554887553007404</v>
      </c>
      <c r="L50" s="30">
        <f t="shared" si="6"/>
        <v>7.422644934811351</v>
      </c>
      <c r="M50" s="28">
        <f>L50*'Forecast inputs Tab10.1.5.1'!Z20</f>
        <v>28.763491386887466</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9.3948044476694512E-2</v>
      </c>
      <c r="E51" s="133">
        <f>AVERAGE(E38:E48)</f>
        <v>5.0878824438776241E-3</v>
      </c>
      <c r="F51" s="133">
        <f>AVERAGE(F38:F49)</f>
        <v>3.6521934302632605E-2</v>
      </c>
      <c r="G51" s="32">
        <f>SUM(G34:G50)</f>
        <v>970.65049256122006</v>
      </c>
      <c r="H51" s="32">
        <f t="shared" ref="H51" si="11">SUM(H34:H50)</f>
        <v>1353.3563115041493</v>
      </c>
      <c r="I51" s="32">
        <f>SUM(I34:I50)</f>
        <v>164.06697070341022</v>
      </c>
      <c r="J51" s="32">
        <f t="shared" ref="J51:Q51" si="12">SUM(J34:J50)</f>
        <v>121.02747565494779</v>
      </c>
      <c r="K51" s="32">
        <f t="shared" si="12"/>
        <v>1474.383787159097</v>
      </c>
      <c r="L51" s="32">
        <f t="shared" si="12"/>
        <v>416.51447202818002</v>
      </c>
      <c r="M51" s="32">
        <f t="shared" si="12"/>
        <v>525.71434781924415</v>
      </c>
      <c r="N51" s="32">
        <f t="shared" si="12"/>
        <v>41663.113126237316</v>
      </c>
      <c r="O51" s="32">
        <f t="shared" si="12"/>
        <v>17139.746204585492</v>
      </c>
      <c r="P51" s="32">
        <f t="shared" si="12"/>
        <v>8658.1674858322367</v>
      </c>
      <c r="Q51" s="32">
        <f t="shared" si="12"/>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1.2388890579513168</v>
      </c>
      <c r="H54" s="24" t="s">
        <v>1598</v>
      </c>
      <c r="I54" s="25">
        <f>AVERAGE(D63:D74)</f>
        <v>9.4813942970868023E-2</v>
      </c>
      <c r="J54" s="15" t="s">
        <v>1516</v>
      </c>
      <c r="K54" s="25">
        <f>I54+I56+I55</f>
        <v>0.13600000000000001</v>
      </c>
    </row>
    <row r="55" spans="1:17" ht="12" customHeight="1" x14ac:dyDescent="0.35">
      <c r="D55" s="24" t="s">
        <v>1600</v>
      </c>
      <c r="E55" s="24"/>
      <c r="F55" s="24"/>
      <c r="G55" s="18">
        <f>$G$30</f>
        <v>1.2388890579513168</v>
      </c>
      <c r="H55" s="24" t="s">
        <v>1598</v>
      </c>
      <c r="I55" s="25">
        <f>AVERAGE(E63:E74)</f>
        <v>4.664122726499389E-3</v>
      </c>
      <c r="K55" s="25"/>
    </row>
    <row r="56" spans="1:17" ht="12" customHeight="1" x14ac:dyDescent="0.35">
      <c r="D56" s="24" t="s">
        <v>1438</v>
      </c>
      <c r="E56" s="24"/>
      <c r="F56" s="134">
        <f>$F$31</f>
        <v>1.7690704360209568</v>
      </c>
      <c r="G56" s="18">
        <f>$G$31</f>
        <v>1.2388890579513168</v>
      </c>
      <c r="H56" s="24" t="s">
        <v>1598</v>
      </c>
      <c r="I56" s="25">
        <f>AVERAGE(F63:F74)</f>
        <v>3.6521934302632605E-2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3">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0.2403238299035125</v>
      </c>
      <c r="C60" s="18">
        <v>1</v>
      </c>
      <c r="D60" s="17">
        <f>$G$54*'Forecast inputs Tab10.1.5.1'!T5</f>
        <v>1.2104648305300262E-5</v>
      </c>
      <c r="E60" s="17">
        <f>$G$55*'Forecast inputs Tab10.1.5.1'!U5</f>
        <v>2.0755689221672224E-5</v>
      </c>
      <c r="F60" s="17">
        <f>$F$56*'Forecast inputs Tab10.1.5.1'!Y5</f>
        <v>2.9096956598553125E-4</v>
      </c>
      <c r="G60" s="28">
        <f t="shared" ref="G60:G75" si="14">N60*(D60/A60)*(1-EXP(-A60))</f>
        <v>7.7730594203353084E-2</v>
      </c>
      <c r="H60" s="28">
        <f>G60*'Forecast inputs Tab10.1.5.1'!V5</f>
        <v>9.230122594915402E-3</v>
      </c>
      <c r="I60" s="28">
        <f t="shared" ref="I60:I75" si="15">N60*(E60/A60)*(1-EXP(-A60))</f>
        <v>0.1332836787661377</v>
      </c>
      <c r="J60" s="28">
        <f>I60*'Forecast inputs Tab10.1.5.1'!W5</f>
        <v>1.5827102067042777E-2</v>
      </c>
      <c r="K60" s="28">
        <f t="shared" ref="K60:K75" si="16">H60+J60</f>
        <v>2.5057224661958179E-2</v>
      </c>
      <c r="L60" s="28">
        <f t="shared" si="13"/>
        <v>1.8684753731542689</v>
      </c>
      <c r="M60" s="28">
        <f>L60*'Forecast inputs Tab10.1.5.1'!Z5</f>
        <v>0.1495757511143575</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0.2428894535499975</v>
      </c>
      <c r="C61" s="18">
        <v>2</v>
      </c>
      <c r="D61" s="17">
        <f>$G$54*'Forecast inputs Tab10.1.5.1'!T6</f>
        <v>4.0427064553845004E-4</v>
      </c>
      <c r="E61" s="17">
        <f>$G$55*'Forecast inputs Tab10.1.5.1'!U6</f>
        <v>6.8712743690097064E-4</v>
      </c>
      <c r="F61" s="17">
        <f>$F$56*'Forecast inputs Tab10.1.5.1'!Y6</f>
        <v>1.7980554675580717E-3</v>
      </c>
      <c r="G61" s="28">
        <f t="shared" si="14"/>
        <v>2.0389472991071864</v>
      </c>
      <c r="H61" s="28">
        <f>G61*'Forecast inputs Tab10.1.5.1'!V6</f>
        <v>0.48543070686890333</v>
      </c>
      <c r="I61" s="28">
        <f t="shared" si="15"/>
        <v>3.4655413324547886</v>
      </c>
      <c r="J61" s="28">
        <f>I61*'Forecast inputs Tab10.1.5.1'!W6</f>
        <v>0.8256696361543282</v>
      </c>
      <c r="K61" s="28">
        <f t="shared" si="16"/>
        <v>1.3111003430232315</v>
      </c>
      <c r="L61" s="28">
        <f t="shared" si="13"/>
        <v>9.0685296587376243</v>
      </c>
      <c r="M61" s="28">
        <f>L61*'Forecast inputs Tab10.1.5.1'!Z6</f>
        <v>1.7476961043615737</v>
      </c>
      <c r="N61" s="19">
        <f t="shared" ref="N61:N74" si="17">N35*EXP(-A35)</f>
        <v>5680.8004813610578</v>
      </c>
      <c r="O61" s="19">
        <f>N61*'Forecast inputs Tab10.1.5.1'!R6</f>
        <v>549.46747343897448</v>
      </c>
      <c r="P61" s="19">
        <f>N61*'Forecast inputs Tab10.1.5.1'!S6</f>
        <v>0</v>
      </c>
      <c r="Q61" s="19">
        <f>P61*'Forecast inputs Tab10.1.5.1'!R6</f>
        <v>0</v>
      </c>
    </row>
    <row r="62" spans="1:17" ht="12" customHeight="1" x14ac:dyDescent="0.35">
      <c r="A62" s="10">
        <f>D62+F62+E62+'Forecast inputs Tab10.1.5.1'!AA7</f>
        <v>0.25470049356113722</v>
      </c>
      <c r="C62" s="18">
        <v>3</v>
      </c>
      <c r="D62" s="17">
        <f>$G$54*'Forecast inputs Tab10.1.5.1'!T7</f>
        <v>3.399338026950726E-3</v>
      </c>
      <c r="E62" s="17">
        <f>$G$55*'Forecast inputs Tab10.1.5.1'!U7</f>
        <v>5.3600048166687203E-3</v>
      </c>
      <c r="F62" s="17">
        <f>$F$56*'Forecast inputs Tab10.1.5.1'!Y7</f>
        <v>5.9411507175177623E-3</v>
      </c>
      <c r="G62" s="28">
        <f t="shared" si="14"/>
        <v>13.372461418558332</v>
      </c>
      <c r="H62" s="28">
        <f>G62*'Forecast inputs Tab10.1.5.1'!V7</f>
        <v>5.1522830874096268</v>
      </c>
      <c r="I62" s="28">
        <f t="shared" si="15"/>
        <v>21.085416350454711</v>
      </c>
      <c r="J62" s="28">
        <f>I62*'Forecast inputs Tab10.1.5.1'!W7</f>
        <v>8.1560944790997727</v>
      </c>
      <c r="K62" s="28">
        <f t="shared" si="16"/>
        <v>13.3083775665094</v>
      </c>
      <c r="L62" s="28">
        <f t="shared" si="13"/>
        <v>23.371552967656086</v>
      </c>
      <c r="M62" s="28">
        <f>L62*'Forecast inputs Tab10.1.5.1'!Z7</f>
        <v>8.0471762600585048</v>
      </c>
      <c r="N62" s="19">
        <f t="shared" si="17"/>
        <v>4456.0621583351276</v>
      </c>
      <c r="O62" s="19">
        <f>N62*'Forecast inputs Tab10.1.5.1'!R7</f>
        <v>936.35234133096037</v>
      </c>
      <c r="P62" s="19">
        <f>N62*'Forecast inputs Tab10.1.5.1'!S7</f>
        <v>0</v>
      </c>
      <c r="Q62" s="19">
        <f>P62*'Forecast inputs Tab10.1.5.1'!R7</f>
        <v>0</v>
      </c>
    </row>
    <row r="63" spans="1:17" ht="12" customHeight="1" x14ac:dyDescent="0.35">
      <c r="A63" s="10">
        <f>D63+F63+E63+'Forecast inputs Tab10.1.5.1'!AA8</f>
        <v>0.2842962722476412</v>
      </c>
      <c r="C63" s="18">
        <v>4</v>
      </c>
      <c r="D63" s="17">
        <f>$G$54*'Forecast inputs Tab10.1.5.1'!T8</f>
        <v>1.4882792993454809E-2</v>
      </c>
      <c r="E63" s="17">
        <f>$G$55*'Forecast inputs Tab10.1.5.1'!U8</f>
        <v>1.5968181405860062E-2</v>
      </c>
      <c r="F63" s="17">
        <f>$F$56*'Forecast inputs Tab10.1.5.1'!Y8</f>
        <v>1.3445297848326336E-2</v>
      </c>
      <c r="G63" s="28">
        <f t="shared" si="14"/>
        <v>44.772251734144568</v>
      </c>
      <c r="H63" s="28">
        <f>G63*'Forecast inputs Tab10.1.5.1'!V8</f>
        <v>25.628508137204786</v>
      </c>
      <c r="I63" s="28">
        <f t="shared" si="15"/>
        <v>48.037450897426815</v>
      </c>
      <c r="J63" s="28">
        <f>I63*'Forecast inputs Tab10.1.5.1'!W8</f>
        <v>27.006227769560528</v>
      </c>
      <c r="K63" s="28">
        <f t="shared" si="16"/>
        <v>52.634735906765314</v>
      </c>
      <c r="L63" s="28">
        <f t="shared" si="13"/>
        <v>40.447801711046949</v>
      </c>
      <c r="M63" s="28">
        <f>L63*'Forecast inputs Tab10.1.5.1'!Z8</f>
        <v>21.613040157487674</v>
      </c>
      <c r="N63" s="19">
        <f t="shared" si="17"/>
        <v>3456.1856684234685</v>
      </c>
      <c r="O63" s="19">
        <f>N63*'Forecast inputs Tab10.1.5.1'!R8</f>
        <v>1278.2944627660988</v>
      </c>
      <c r="P63" s="19">
        <f>N63*'Forecast inputs Tab10.1.5.1'!S8</f>
        <v>327.01429533399556</v>
      </c>
      <c r="Q63" s="19">
        <f>P63*'Forecast inputs Tab10.1.5.1'!R8</f>
        <v>120.94852622934559</v>
      </c>
    </row>
    <row r="64" spans="1:17" ht="12" customHeight="1" x14ac:dyDescent="0.35">
      <c r="A64" s="10">
        <f>D64+F64+E64+'Forecast inputs Tab10.1.5.1'!AA9</f>
        <v>0.32815225620089494</v>
      </c>
      <c r="C64" s="18">
        <v>5</v>
      </c>
      <c r="D64" s="17">
        <f>$G$54*'Forecast inputs Tab10.1.5.1'!T9</f>
        <v>4.5349705952114863E-2</v>
      </c>
      <c r="E64" s="17">
        <f>$G$55*'Forecast inputs Tab10.1.5.1'!U9</f>
        <v>1.9999171427303203E-2</v>
      </c>
      <c r="F64" s="17">
        <f>$F$56*'Forecast inputs Tab10.1.5.1'!Y9</f>
        <v>2.2803378821476913E-2</v>
      </c>
      <c r="G64" s="28">
        <f t="shared" si="14"/>
        <v>49.052060477852045</v>
      </c>
      <c r="H64" s="28">
        <f>G64*'Forecast inputs Tab10.1.5.1'!V9</f>
        <v>38.796163551360522</v>
      </c>
      <c r="I64" s="28">
        <f t="shared" si="15"/>
        <v>21.631905781150028</v>
      </c>
      <c r="J64" s="28">
        <f>I64*'Forecast inputs Tab10.1.5.1'!W9</f>
        <v>16.296734091003003</v>
      </c>
      <c r="K64" s="28">
        <f t="shared" si="16"/>
        <v>55.092897642363525</v>
      </c>
      <c r="L64" s="28">
        <f t="shared" si="13"/>
        <v>24.665048947209172</v>
      </c>
      <c r="M64" s="28">
        <f>L64*'Forecast inputs Tab10.1.5.1'!Z9</f>
        <v>18.61552638707402</v>
      </c>
      <c r="N64" s="19">
        <f t="shared" si="17"/>
        <v>1268.8003129090937</v>
      </c>
      <c r="O64" s="19">
        <f>N64*'Forecast inputs Tab10.1.5.1'!R9</f>
        <v>725.03310040626934</v>
      </c>
      <c r="P64" s="19">
        <f>N64*'Forecast inputs Tab10.1.5.1'!S9</f>
        <v>380.59657428311289</v>
      </c>
      <c r="Q64" s="19">
        <f>P64*'Forecast inputs Tab10.1.5.1'!R9</f>
        <v>217.48506163574777</v>
      </c>
    </row>
    <row r="65" spans="1:17" ht="12" customHeight="1" x14ac:dyDescent="0.35">
      <c r="A65" s="10">
        <f>D65+F65+E65+'Forecast inputs Tab10.1.5.1'!AA10</f>
        <v>0.36852942114553899</v>
      </c>
      <c r="C65" s="18">
        <v>6</v>
      </c>
      <c r="D65" s="17">
        <f>$G$54*'Forecast inputs Tab10.1.5.1'!T10</f>
        <v>8.4743796058926957E-2</v>
      </c>
      <c r="E65" s="17">
        <f>$G$55*'Forecast inputs Tab10.1.5.1'!U10</f>
        <v>1.244961606480206E-2</v>
      </c>
      <c r="F65" s="17">
        <f>$F$56*'Forecast inputs Tab10.1.5.1'!Y10</f>
        <v>3.133600902181001E-2</v>
      </c>
      <c r="G65" s="28">
        <f t="shared" si="14"/>
        <v>262.91492591909224</v>
      </c>
      <c r="H65" s="28">
        <f>G65*'Forecast inputs Tab10.1.5.1'!V10</f>
        <v>263.83835055644039</v>
      </c>
      <c r="I65" s="28">
        <f t="shared" si="15"/>
        <v>38.624536988200866</v>
      </c>
      <c r="J65" s="28">
        <f>I65*'Forecast inputs Tab10.1.5.1'!W10</f>
        <v>37.407123786724455</v>
      </c>
      <c r="K65" s="28">
        <f t="shared" si="16"/>
        <v>301.24547434316486</v>
      </c>
      <c r="L65" s="28">
        <f t="shared" si="13"/>
        <v>97.218969101176086</v>
      </c>
      <c r="M65" s="28">
        <f>L65*'Forecast inputs Tab10.1.5.1'!Z10</f>
        <v>96.938103499442789</v>
      </c>
      <c r="N65" s="19">
        <f t="shared" si="17"/>
        <v>3709.1774893416391</v>
      </c>
      <c r="O65" s="19">
        <f>N65*'Forecast inputs Tab10.1.5.1'!R10</f>
        <v>2998.2802409119099</v>
      </c>
      <c r="P65" s="19">
        <f>N65*'Forecast inputs Tab10.1.5.1'!S10</f>
        <v>2150.9476856844194</v>
      </c>
      <c r="Q65" s="19">
        <f>P65*'Forecast inputs Tab10.1.5.1'!R10</f>
        <v>1738.6992031938291</v>
      </c>
    </row>
    <row r="66" spans="1:17" ht="12" customHeight="1" x14ac:dyDescent="0.35">
      <c r="A66" s="10">
        <f>D66+F66+E66+'Forecast inputs Tab10.1.5.1'!AA11</f>
        <v>0.38991046185255041</v>
      </c>
      <c r="C66" s="18">
        <v>7</v>
      </c>
      <c r="D66" s="17">
        <f>$G$54*'Forecast inputs Tab10.1.5.1'!T11</f>
        <v>0.10759456150824853</v>
      </c>
      <c r="E66" s="17">
        <f>$G$55*'Forecast inputs Tab10.1.5.1'!U11</f>
        <v>5.0482381266338952E-3</v>
      </c>
      <c r="F66" s="17">
        <f>$F$56*'Forecast inputs Tab10.1.5.1'!Y11</f>
        <v>3.7267662217667981E-2</v>
      </c>
      <c r="G66" s="28">
        <f t="shared" si="14"/>
        <v>59.775409350396764</v>
      </c>
      <c r="H66" s="28">
        <f>G66*'Forecast inputs Tab10.1.5.1'!V11</f>
        <v>74.110235680428914</v>
      </c>
      <c r="I66" s="28">
        <f t="shared" si="15"/>
        <v>2.8046073731587939</v>
      </c>
      <c r="J66" s="28">
        <f>I66*'Forecast inputs Tab10.1.5.1'!W11</f>
        <v>3.4271002656201688</v>
      </c>
      <c r="K66" s="28">
        <f t="shared" si="16"/>
        <v>77.537335946049083</v>
      </c>
      <c r="L66" s="28">
        <f t="shared" si="13"/>
        <v>20.704482953096448</v>
      </c>
      <c r="M66" s="28">
        <f>L66*'Forecast inputs Tab10.1.5.1'!Z11</f>
        <v>26.003381275282422</v>
      </c>
      <c r="N66" s="19">
        <f t="shared" si="17"/>
        <v>670.89200946231585</v>
      </c>
      <c r="O66" s="19">
        <f>N66*'Forecast inputs Tab10.1.5.1'!R11</f>
        <v>720.06839375590357</v>
      </c>
      <c r="P66" s="19">
        <f>N66*'Forecast inputs Tab10.1.5.1'!S11</f>
        <v>534.97402640677285</v>
      </c>
      <c r="Q66" s="19">
        <f>P66*'Forecast inputs Tab10.1.5.1'!R11</f>
        <v>574.18762254238925</v>
      </c>
    </row>
    <row r="67" spans="1:17" ht="12" customHeight="1" x14ac:dyDescent="0.35">
      <c r="A67" s="10">
        <f>D67+F67+E67+'Forecast inputs Tab10.1.5.1'!AA12</f>
        <v>0.39671276846944425</v>
      </c>
      <c r="C67" s="18">
        <v>8</v>
      </c>
      <c r="D67" s="17">
        <f>$G$54*'Forecast inputs Tab10.1.5.1'!T12</f>
        <v>0.11467185265308896</v>
      </c>
      <c r="E67" s="17">
        <f>$G$55*'Forecast inputs Tab10.1.5.1'!U12</f>
        <v>1.6825909569145705E-3</v>
      </c>
      <c r="F67" s="17">
        <f>$F$56*'Forecast inputs Tab10.1.5.1'!Y12</f>
        <v>4.0358324859440735E-2</v>
      </c>
      <c r="G67" s="28">
        <f t="shared" si="14"/>
        <v>234.53475466125136</v>
      </c>
      <c r="H67" s="28">
        <f>G67*'Forecast inputs Tab10.1.5.1'!V12</f>
        <v>354.54205536572374</v>
      </c>
      <c r="I67" s="28">
        <f t="shared" si="15"/>
        <v>3.4413506727674616</v>
      </c>
      <c r="J67" s="28">
        <f>I67*'Forecast inputs Tab10.1.5.1'!W12</f>
        <v>5.183945626844003</v>
      </c>
      <c r="K67" s="28">
        <f t="shared" si="16"/>
        <v>359.72600099256772</v>
      </c>
      <c r="L67" s="28">
        <f t="shared" si="13"/>
        <v>82.543619907173806</v>
      </c>
      <c r="M67" s="28">
        <f>L67*'Forecast inputs Tab10.1.5.1'!Z12</f>
        <v>126.38831449326732</v>
      </c>
      <c r="N67" s="19">
        <f t="shared" si="17"/>
        <v>2477.7146188765928</v>
      </c>
      <c r="O67" s="19">
        <f>N67*'Forecast inputs Tab10.1.5.1'!R12</f>
        <v>3367.2637213456669</v>
      </c>
      <c r="P67" s="19">
        <f>N67*'Forecast inputs Tab10.1.5.1'!S12</f>
        <v>2263.7482404043431</v>
      </c>
      <c r="Q67" s="19">
        <f>P67*'Forecast inputs Tab10.1.5.1'!R12</f>
        <v>3076.4791336743101</v>
      </c>
    </row>
    <row r="68" spans="1:17" ht="12" customHeight="1" x14ac:dyDescent="0.35">
      <c r="A68" s="10">
        <f>D68+F68+E68+'Forecast inputs Tab10.1.5.1'!AA13</f>
        <v>0.39747508567799983</v>
      </c>
      <c r="C68" s="18">
        <v>9</v>
      </c>
      <c r="D68" s="17">
        <f>$G$54*'Forecast inputs Tab10.1.5.1'!T13</f>
        <v>0.11536520968020014</v>
      </c>
      <c r="E68" s="17">
        <f>$G$55*'Forecast inputs Tab10.1.5.1'!U13</f>
        <v>5.3624562480241225E-4</v>
      </c>
      <c r="F68" s="17">
        <f>$F$56*'Forecast inputs Tab10.1.5.1'!Y13</f>
        <v>4.1573630372997286E-2</v>
      </c>
      <c r="G68" s="28">
        <f t="shared" si="14"/>
        <v>115.42322996150439</v>
      </c>
      <c r="H68" s="28">
        <f>G68*'Forecast inputs Tab10.1.5.1'!V13</f>
        <v>208.43520412098638</v>
      </c>
      <c r="I68" s="28">
        <f t="shared" si="15"/>
        <v>0.53651531721735646</v>
      </c>
      <c r="J68" s="28">
        <f>I68*'Forecast inputs Tab10.1.5.1'!W13</f>
        <v>0.96939078201288931</v>
      </c>
      <c r="K68" s="28">
        <f t="shared" si="16"/>
        <v>209.40459490299926</v>
      </c>
      <c r="L68" s="28">
        <f t="shared" si="13"/>
        <v>41.594538875099147</v>
      </c>
      <c r="M68" s="28">
        <f>L68*'Forecast inputs Tab10.1.5.1'!Z13</f>
        <v>75.820605188474488</v>
      </c>
      <c r="N68" s="19">
        <f t="shared" si="17"/>
        <v>1212.4780248683046</v>
      </c>
      <c r="O68" s="19">
        <f>N68*'Forecast inputs Tab10.1.5.1'!R13</f>
        <v>2011.173674189803</v>
      </c>
      <c r="P68" s="19">
        <f>N68*'Forecast inputs Tab10.1.5.1'!S13</f>
        <v>1169.365550923339</v>
      </c>
      <c r="Q68" s="19">
        <f>P68*'Forecast inputs Tab10.1.5.1'!R13</f>
        <v>1939.6617202830703</v>
      </c>
    </row>
    <row r="69" spans="1:17" ht="12" customHeight="1" x14ac:dyDescent="0.35">
      <c r="A69" s="10">
        <f>D69+F69+E69+'Forecast inputs Tab10.1.5.1'!AA14</f>
        <v>0.39621427604828607</v>
      </c>
      <c r="C69" s="18">
        <v>10</v>
      </c>
      <c r="D69" s="17">
        <f>$G$54*'Forecast inputs Tab10.1.5.1'!T14</f>
        <v>0.11409797557268694</v>
      </c>
      <c r="E69" s="17">
        <f>$G$55*'Forecast inputs Tab10.1.5.1'!U14</f>
        <v>1.7762661901547382E-4</v>
      </c>
      <c r="F69" s="17">
        <f>$F$56*'Forecast inputs Tab10.1.5.1'!Y14</f>
        <v>4.1938673856583716E-2</v>
      </c>
      <c r="G69" s="28">
        <f t="shared" si="14"/>
        <v>21.526553157416529</v>
      </c>
      <c r="H69" s="28">
        <f>G69*'Forecast inputs Tab10.1.5.1'!V14</f>
        <v>45.39626040887196</v>
      </c>
      <c r="I69" s="28">
        <f t="shared" si="15"/>
        <v>3.351232865628595E-2</v>
      </c>
      <c r="J69" s="28">
        <f>I69*'Forecast inputs Tab10.1.5.1'!W14</f>
        <v>7.0827243318420635E-2</v>
      </c>
      <c r="K69" s="28">
        <f t="shared" si="16"/>
        <v>45.467087652190379</v>
      </c>
      <c r="L69" s="28">
        <f t="shared" si="13"/>
        <v>7.9124549545594007</v>
      </c>
      <c r="M69" s="28">
        <f>L69*'Forecast inputs Tab10.1.5.1'!Z14</f>
        <v>16.821404486096011</v>
      </c>
      <c r="N69" s="19">
        <f t="shared" si="17"/>
        <v>228.50533760856567</v>
      </c>
      <c r="O69" s="19">
        <f>N69*'Forecast inputs Tab10.1.5.1'!R14</f>
        <v>449.32375565997921</v>
      </c>
      <c r="P69" s="19">
        <f>N69*'Forecast inputs Tab10.1.5.1'!S14</f>
        <v>225.08070920922657</v>
      </c>
      <c r="Q69" s="19">
        <f>P69*'Forecast inputs Tab10.1.5.1'!R14</f>
        <v>442.58970336065477</v>
      </c>
    </row>
    <row r="70" spans="1:17" ht="12" customHeight="1" x14ac:dyDescent="0.35">
      <c r="A70" s="10">
        <f>D70+F70+E70+'Forecast inputs Tab10.1.5.1'!AA15</f>
        <v>0.39429372851817068</v>
      </c>
      <c r="C70" s="18">
        <v>11</v>
      </c>
      <c r="D70" s="17">
        <f>$G$54*'Forecast inputs Tab10.1.5.1'!T15</f>
        <v>0.11222749171955228</v>
      </c>
      <c r="E70" s="17">
        <f>$G$55*'Forecast inputs Tab10.1.5.1'!U15</f>
        <v>6.3698752305698557E-5</v>
      </c>
      <c r="F70" s="17">
        <f>$F$56*'Forecast inputs Tab10.1.5.1'!Y15</f>
        <v>4.2002538046312737E-2</v>
      </c>
      <c r="G70" s="28">
        <f t="shared" si="14"/>
        <v>31.254381313268073</v>
      </c>
      <c r="H70" s="28">
        <f>G70*'Forecast inputs Tab10.1.5.1'!V15</f>
        <v>75.415109788187706</v>
      </c>
      <c r="I70" s="28">
        <f t="shared" si="15"/>
        <v>1.7739549046651891E-2</v>
      </c>
      <c r="J70" s="28">
        <f>I70*'Forecast inputs Tab10.1.5.1'!W15</f>
        <v>4.2935676280816598E-2</v>
      </c>
      <c r="K70" s="28">
        <f t="shared" si="16"/>
        <v>75.458045464468526</v>
      </c>
      <c r="L70" s="28">
        <f t="shared" si="13"/>
        <v>11.697341891102772</v>
      </c>
      <c r="M70" s="28">
        <f>L70*'Forecast inputs Tab10.1.5.1'!Z15</f>
        <v>28.461855316012361</v>
      </c>
      <c r="N70" s="19">
        <f t="shared" si="17"/>
        <v>336.99371547121331</v>
      </c>
      <c r="O70" s="19">
        <f>N70*'Forecast inputs Tab10.1.5.1'!R15</f>
        <v>767.23022207615656</v>
      </c>
      <c r="P70" s="19">
        <f>N70*'Forecast inputs Tab10.1.5.1'!S15</f>
        <v>334.74530460367851</v>
      </c>
      <c r="Q70" s="19">
        <f>P70*'Forecast inputs Tab10.1.5.1'!R15</f>
        <v>762.11128753814876</v>
      </c>
    </row>
    <row r="71" spans="1:17" ht="12" customHeight="1" x14ac:dyDescent="0.35">
      <c r="A71" s="10">
        <f>D71+F71+E71+'Forecast inputs Tab10.1.5.1'!AA16</f>
        <v>0.39218088939431839</v>
      </c>
      <c r="C71" s="18">
        <v>12</v>
      </c>
      <c r="D71" s="17">
        <f>$G$54*'Forecast inputs Tab10.1.5.1'!T16</f>
        <v>0.11018256004083529</v>
      </c>
      <c r="E71" s="17">
        <f>$G$55*'Forecast inputs Tab10.1.5.1'!U16</f>
        <v>2.5129612849597712E-5</v>
      </c>
      <c r="F71" s="17">
        <f>$F$56*'Forecast inputs Tab10.1.5.1'!Y16</f>
        <v>4.1973199740633488E-2</v>
      </c>
      <c r="G71" s="28">
        <f t="shared" si="14"/>
        <v>4.5983074031502245</v>
      </c>
      <c r="H71" s="28">
        <f>G71*'Forecast inputs Tab10.1.5.1'!V16</f>
        <v>12.477283912484911</v>
      </c>
      <c r="I71" s="28">
        <f t="shared" si="15"/>
        <v>1.0487475037953217E-3</v>
      </c>
      <c r="J71" s="28">
        <f>I71*'Forecast inputs Tab10.1.5.1'!W16</f>
        <v>2.8559717346770238E-3</v>
      </c>
      <c r="K71" s="28">
        <f t="shared" si="16"/>
        <v>12.480139884219588</v>
      </c>
      <c r="L71" s="28">
        <f t="shared" si="13"/>
        <v>1.7516898775062704</v>
      </c>
      <c r="M71" s="28">
        <f>L71*'Forecast inputs Tab10.1.5.1'!Z16</f>
        <v>4.7971428647411214</v>
      </c>
      <c r="N71" s="19">
        <f t="shared" si="17"/>
        <v>50.450617858182142</v>
      </c>
      <c r="O71" s="19">
        <f>N71*'Forecast inputs Tab10.1.5.1'!R16</f>
        <v>130.43250487965119</v>
      </c>
      <c r="P71" s="19">
        <f>N71*'Forecast inputs Tab10.1.5.1'!S16</f>
        <v>50.29060274748646</v>
      </c>
      <c r="Q71" s="19">
        <f>P71*'Forecast inputs Tab10.1.5.1'!R16</f>
        <v>130.01880981321412</v>
      </c>
    </row>
    <row r="72" spans="1:17" ht="12" customHeight="1" x14ac:dyDescent="0.35">
      <c r="A72" s="10">
        <f>D72+F72+E72+'Forecast inputs Tab10.1.5.1'!AA17</f>
        <v>0.39006541662227612</v>
      </c>
      <c r="C72" s="18">
        <v>13</v>
      </c>
      <c r="D72" s="17">
        <f>$G$54*'Forecast inputs Tab10.1.5.1'!T17</f>
        <v>0.10813732274771604</v>
      </c>
      <c r="E72" s="17">
        <f>$G$55*'Forecast inputs Tab10.1.5.1'!U17</f>
        <v>1.0933486510710365E-5</v>
      </c>
      <c r="F72" s="17">
        <f>$F$56*'Forecast inputs Tab10.1.5.1'!Y17</f>
        <v>4.1917160388049365E-2</v>
      </c>
      <c r="G72" s="28">
        <f t="shared" si="14"/>
        <v>14.502786690452108</v>
      </c>
      <c r="H72" s="28">
        <f>G72*'Forecast inputs Tab10.1.5.1'!V17</f>
        <v>43.611670807046607</v>
      </c>
      <c r="I72" s="28">
        <f t="shared" si="15"/>
        <v>1.4663394526393248E-3</v>
      </c>
      <c r="J72" s="28">
        <f>I72*'Forecast inputs Tab10.1.5.1'!W17</f>
        <v>4.4266275268003297E-3</v>
      </c>
      <c r="K72" s="28">
        <f t="shared" si="16"/>
        <v>43.616097434573405</v>
      </c>
      <c r="L72" s="28">
        <f t="shared" si="13"/>
        <v>5.6217004483790811</v>
      </c>
      <c r="M72" s="28">
        <f>L72*'Forecast inputs Tab10.1.5.1'!Z17</f>
        <v>17.078276226139778</v>
      </c>
      <c r="N72" s="19">
        <f t="shared" si="17"/>
        <v>161.96743071186293</v>
      </c>
      <c r="O72" s="19">
        <f>N72*'Forecast inputs Tab10.1.5.1'!R17</f>
        <v>467.88989416612253</v>
      </c>
      <c r="P72" s="19">
        <f>N72*'Forecast inputs Tab10.1.5.1'!S17</f>
        <v>161.70559516776854</v>
      </c>
      <c r="Q72" s="19">
        <f>P72*'Forecast inputs Tab10.1.5.1'!R17</f>
        <v>467.1335062646981</v>
      </c>
    </row>
    <row r="73" spans="1:17" ht="12" customHeight="1" x14ac:dyDescent="0.35">
      <c r="A73" s="10">
        <f>D73+F73+E73+'Forecast inputs Tab10.1.5.1'!AA18</f>
        <v>0.38803513739519102</v>
      </c>
      <c r="C73" s="18">
        <v>14</v>
      </c>
      <c r="D73" s="17">
        <f>$G$54*'Forecast inputs Tab10.1.5.1'!T18</f>
        <v>0.1061752203168148</v>
      </c>
      <c r="E73" s="17">
        <f>$G$55*'Forecast inputs Tab10.1.5.1'!U18</f>
        <v>5.2748056561814201E-6</v>
      </c>
      <c r="F73" s="17">
        <f>$F$56*'Forecast inputs Tab10.1.5.1'!Y18</f>
        <v>4.1854642272720038E-2</v>
      </c>
      <c r="G73" s="28">
        <f t="shared" si="14"/>
        <v>10.23601404330682</v>
      </c>
      <c r="H73" s="28">
        <f>G73*'Forecast inputs Tab10.1.5.1'!V18</f>
        <v>33.692459670167466</v>
      </c>
      <c r="I73" s="28">
        <f t="shared" si="15"/>
        <v>5.0852717433764983E-4</v>
      </c>
      <c r="J73" s="28">
        <f>I73*'Forecast inputs Tab10.1.5.1'!W18</f>
        <v>1.6805188303671173E-3</v>
      </c>
      <c r="K73" s="28">
        <f t="shared" si="16"/>
        <v>33.694140188997835</v>
      </c>
      <c r="L73" s="28">
        <f t="shared" si="13"/>
        <v>4.0350724472506387</v>
      </c>
      <c r="M73" s="28">
        <f>L73*'Forecast inputs Tab10.1.5.1'!Z18</f>
        <v>13.430133379806664</v>
      </c>
      <c r="N73" s="19">
        <f t="shared" si="17"/>
        <v>116.3180718309156</v>
      </c>
      <c r="O73" s="19">
        <f>N73*'Forecast inputs Tab10.1.5.1'!R18</f>
        <v>370.38116750471977</v>
      </c>
      <c r="P73" s="19">
        <f>N73*'Forecast inputs Tab10.1.5.1'!S18</f>
        <v>116.2154235188241</v>
      </c>
      <c r="Q73" s="19">
        <f>P73*'Forecast inputs Tab10.1.5.1'!R18</f>
        <v>370.05431372287489</v>
      </c>
    </row>
    <row r="74" spans="1:17" ht="12" customHeight="1" x14ac:dyDescent="0.35">
      <c r="A74" s="10">
        <f>D74+F74+E74+'Forecast inputs Tab10.1.5.1'!AA19</f>
        <v>0.3861342864276881</v>
      </c>
      <c r="C74" s="18">
        <v>15</v>
      </c>
      <c r="D74" s="17">
        <f>$G$54*'Forecast inputs Tab10.1.5.1'!T19</f>
        <v>0.10433882640677668</v>
      </c>
      <c r="E74" s="17">
        <f>$G$55*'Forecast inputs Tab10.1.5.1'!U19</f>
        <v>2.7658353388031142E-6</v>
      </c>
      <c r="F74" s="17">
        <f>$F$56*'Forecast inputs Tab10.1.5.1'!Y19</f>
        <v>4.1792694185572583E-2</v>
      </c>
      <c r="G74" s="28">
        <f t="shared" si="14"/>
        <v>11.734442365093635</v>
      </c>
      <c r="H74" s="28">
        <f>G74*'Forecast inputs Tab10.1.5.1'!V19</f>
        <v>41.832757411995161</v>
      </c>
      <c r="I74" s="28">
        <f t="shared" si="15"/>
        <v>3.1105904189484364E-4</v>
      </c>
      <c r="J74" s="28">
        <f>I74*'Forecast inputs Tab10.1.5.1'!W19</f>
        <v>1.1135727064410265E-3</v>
      </c>
      <c r="K74" s="28">
        <f t="shared" si="16"/>
        <v>41.833870984701605</v>
      </c>
      <c r="L74" s="28">
        <f t="shared" si="13"/>
        <v>4.7002058398726012</v>
      </c>
      <c r="M74" s="28">
        <f>L74*'Forecast inputs Tab10.1.5.1'!Z19</f>
        <v>16.957684641442764</v>
      </c>
      <c r="N74" s="19">
        <f t="shared" si="17"/>
        <v>135.57193641309109</v>
      </c>
      <c r="O74" s="19">
        <f>N74*'Forecast inputs Tab10.1.5.1'!R19</f>
        <v>470.36412194649125</v>
      </c>
      <c r="P74" s="19">
        <f>N74*'Forecast inputs Tab10.1.5.1'!S19</f>
        <v>135.50238188422355</v>
      </c>
      <c r="Q74" s="19">
        <f>P74*'Forecast inputs Tab10.1.5.1'!R19</f>
        <v>470.12280389967594</v>
      </c>
    </row>
    <row r="75" spans="1:17" ht="12" customHeight="1" x14ac:dyDescent="0.35">
      <c r="A75" s="10">
        <f>D75+F75+E75+'Forecast inputs Tab10.1.5.1'!AA20</f>
        <v>0.38438165154231474</v>
      </c>
      <c r="C75" s="23" t="s">
        <v>1435</v>
      </c>
      <c r="D75" s="17">
        <f>$G$54*'Forecast inputs Tab10.1.5.1'!T20</f>
        <v>0.10264669113358064</v>
      </c>
      <c r="E75" s="17">
        <f>$G$55*'Forecast inputs Tab10.1.5.1'!U20</f>
        <v>1.5840211474079729E-6</v>
      </c>
      <c r="F75" s="17">
        <f>$F$56*'Forecast inputs Tab10.1.5.1'!Y20</f>
        <v>4.173337638758666E-2</v>
      </c>
      <c r="G75" s="28">
        <f t="shared" si="14"/>
        <v>18.599508228495953</v>
      </c>
      <c r="H75" s="28">
        <f>G75*'Forecast inputs Tab10.1.5.1'!V20</f>
        <v>76.97257589447581</v>
      </c>
      <c r="I75" s="28">
        <f t="shared" si="15"/>
        <v>2.8702351766006181E-4</v>
      </c>
      <c r="J75" s="28">
        <f>I75*'Forecast inputs Tab10.1.5.1'!W20</f>
        <v>1.3977346886152034E-3</v>
      </c>
      <c r="K75" s="28">
        <f t="shared" si="16"/>
        <v>76.973973629164419</v>
      </c>
      <c r="L75" s="30">
        <f t="shared" si="13"/>
        <v>7.5620584448620178</v>
      </c>
      <c r="M75" s="28">
        <f>L75*'Forecast inputs Tab10.1.5.1'!Z20</f>
        <v>29.303732679684806</v>
      </c>
      <c r="N75" s="19">
        <f>N49*EXP(-A49)+N50*EXP(-A50)</f>
        <v>218.24966951332226</v>
      </c>
      <c r="O75" s="19">
        <f>N75*'Forecast inputs Tab10.1.5.1'!R20</f>
        <v>899.45157901459697</v>
      </c>
      <c r="P75" s="19">
        <f>N75*'Forecast inputs Tab10.1.5.1'!S20</f>
        <v>218.18086573402428</v>
      </c>
      <c r="Q75" s="19">
        <f>P75*'Forecast inputs Tab10.1.5.1'!R20</f>
        <v>899.16802455117102</v>
      </c>
    </row>
    <row r="76" spans="1:17" ht="12" customHeight="1" x14ac:dyDescent="0.35">
      <c r="A76" t="s">
        <v>1445</v>
      </c>
      <c r="C76" s="31" t="s">
        <v>1444</v>
      </c>
      <c r="D76" s="133">
        <f>AVERAGE(D63:D73)</f>
        <v>9.3948044476694512E-2</v>
      </c>
      <c r="E76" s="133">
        <f>AVERAGE(E63:E73)</f>
        <v>5.0878824438776241E-3</v>
      </c>
      <c r="F76" s="133">
        <f>AVERAGE(F63:F74)</f>
        <v>3.6521934302632605E-2</v>
      </c>
      <c r="G76" s="32">
        <f>SUM(G59:G75)</f>
        <v>894.41376461729351</v>
      </c>
      <c r="H76" s="32">
        <f t="shared" ref="H76" si="18">SUM(H59:H75)</f>
        <v>1300.3955792222473</v>
      </c>
      <c r="I76" s="32">
        <f>SUM(I59:I75)</f>
        <v>139.81548196599024</v>
      </c>
      <c r="J76" s="32">
        <f t="shared" ref="J76:Q76" si="19">SUM(J59:J75)</f>
        <v>99.413350884172331</v>
      </c>
      <c r="K76" s="32">
        <f t="shared" si="19"/>
        <v>1399.8089301064203</v>
      </c>
      <c r="L76" s="32">
        <f t="shared" si="19"/>
        <v>384.76354339788242</v>
      </c>
      <c r="M76" s="32">
        <f t="shared" si="19"/>
        <v>502.1736487104867</v>
      </c>
      <c r="N76" s="32">
        <f t="shared" si="19"/>
        <v>40587.788988216198</v>
      </c>
      <c r="O76" s="32">
        <f t="shared" si="19"/>
        <v>16342.346375856756</v>
      </c>
      <c r="P76" s="32">
        <f t="shared" si="19"/>
        <v>8068.3672559012148</v>
      </c>
      <c r="Q76" s="32">
        <f t="shared" si="19"/>
        <v>11208.659716709129</v>
      </c>
    </row>
    <row r="78" spans="1:17" x14ac:dyDescent="0.35">
      <c r="C78" s="15" t="s">
        <v>1437</v>
      </c>
      <c r="D78" s="15" t="s">
        <v>1691</v>
      </c>
      <c r="G78" s="15">
        <f>G53+1</f>
        <v>2023</v>
      </c>
    </row>
    <row r="79" spans="1:17" x14ac:dyDescent="0.35">
      <c r="D79" s="24" t="s">
        <v>1599</v>
      </c>
      <c r="E79" s="24"/>
      <c r="F79" s="24"/>
      <c r="G79" s="18">
        <f>G54</f>
        <v>1.2388890579513168</v>
      </c>
      <c r="H79" s="24" t="s">
        <v>1598</v>
      </c>
      <c r="I79" s="25">
        <f>AVERAGE(D88:D99)</f>
        <v>9.4813942970868023E-2</v>
      </c>
      <c r="J79" s="15" t="s">
        <v>1516</v>
      </c>
      <c r="K79" s="25">
        <f>I79+I81+I80</f>
        <v>0.13600000000000001</v>
      </c>
    </row>
    <row r="80" spans="1:17" x14ac:dyDescent="0.35">
      <c r="D80" s="24" t="s">
        <v>1600</v>
      </c>
      <c r="E80" s="24"/>
      <c r="F80" s="24"/>
      <c r="G80" s="18">
        <f>G55</f>
        <v>1.2388890579513168</v>
      </c>
      <c r="H80" s="24" t="s">
        <v>1598</v>
      </c>
      <c r="I80" s="25">
        <f>AVERAGE(E88:E99)</f>
        <v>4.664122726499389E-3</v>
      </c>
      <c r="K80" s="25"/>
    </row>
    <row r="81" spans="1:17" x14ac:dyDescent="0.35">
      <c r="D81" s="24" t="s">
        <v>1438</v>
      </c>
      <c r="E81" s="24"/>
      <c r="F81" s="134">
        <f>F56</f>
        <v>1.7690704360209568</v>
      </c>
      <c r="G81" s="18">
        <f>I81/$I$5</f>
        <v>1.238889057951317</v>
      </c>
      <c r="H81" s="24" t="s">
        <v>1598</v>
      </c>
      <c r="I81" s="25">
        <f>AVERAGE(F88:F99)</f>
        <v>3.6521934302632605E-2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0">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0.2403238299035125</v>
      </c>
      <c r="C85" s="18">
        <v>1</v>
      </c>
      <c r="D85" s="17">
        <f>$G$79*'Forecast inputs Tab10.1.5.1'!T5</f>
        <v>1.2104648305300262E-5</v>
      </c>
      <c r="E85" s="17">
        <f>$G$80*'Forecast inputs Tab10.1.5.1'!U5</f>
        <v>2.0755689221672224E-5</v>
      </c>
      <c r="F85" s="17">
        <f>$F$81*'Forecast inputs Tab10.1.5.1'!Y5</f>
        <v>2.9096956598553125E-4</v>
      </c>
      <c r="G85" s="28">
        <f t="shared" ref="G85:G99" si="21">N85*(D85/A85)*(1-EXP(-A85))</f>
        <v>7.7730594203353084E-2</v>
      </c>
      <c r="H85" s="28">
        <f>G85*'Forecast inputs Tab10.1.5.1'!V5</f>
        <v>9.230122594915402E-3</v>
      </c>
      <c r="I85" s="28">
        <f t="shared" ref="I85:I100" si="22">N85*(E85/A85)*(1-EXP(-A85))</f>
        <v>0.1332836787661377</v>
      </c>
      <c r="J85" s="28">
        <f>I85*'Forecast inputs Tab10.1.5.1'!W5</f>
        <v>1.5827102067042777E-2</v>
      </c>
      <c r="K85" s="28">
        <f t="shared" ref="K85:K100" si="23">H85+J85</f>
        <v>2.5057224661958179E-2</v>
      </c>
      <c r="L85" s="28">
        <f t="shared" si="20"/>
        <v>1.8684753731542689</v>
      </c>
      <c r="M85" s="28">
        <f>L85*'Forecast inputs Tab10.1.5.1'!Z5</f>
        <v>0.1495757511143575</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0.2428894535499975</v>
      </c>
      <c r="C86" s="18">
        <v>2</v>
      </c>
      <c r="D86" s="17">
        <f>$G$79*'Forecast inputs Tab10.1.5.1'!T6</f>
        <v>4.0427064553845004E-4</v>
      </c>
      <c r="E86" s="17">
        <f>$G$80*'Forecast inputs Tab10.1.5.1'!U6</f>
        <v>6.8712743690097064E-4</v>
      </c>
      <c r="F86" s="17">
        <f>$F$81*'Forecast inputs Tab10.1.5.1'!Y6</f>
        <v>1.7980554675580717E-3</v>
      </c>
      <c r="G86" s="28">
        <f t="shared" si="21"/>
        <v>2.0389472991071864</v>
      </c>
      <c r="H86" s="28">
        <f>G86*'Forecast inputs Tab10.1.5.1'!V6</f>
        <v>0.48543070686890333</v>
      </c>
      <c r="I86" s="28">
        <f t="shared" si="22"/>
        <v>3.4655413324547886</v>
      </c>
      <c r="J86" s="28">
        <f>I86*'Forecast inputs Tab10.1.5.1'!W6</f>
        <v>0.8256696361543282</v>
      </c>
      <c r="K86" s="28">
        <f t="shared" si="23"/>
        <v>1.3111003430232315</v>
      </c>
      <c r="L86" s="28">
        <f t="shared" si="20"/>
        <v>9.0685296587376243</v>
      </c>
      <c r="M86" s="28">
        <f>L86*'Forecast inputs Tab10.1.5.1'!Z6</f>
        <v>1.7476961043615737</v>
      </c>
      <c r="N86" s="19">
        <f t="shared" ref="N86:N99" si="24">N60*EXP(-A60)</f>
        <v>5680.8004813610578</v>
      </c>
      <c r="O86" s="19">
        <f>N86*'Forecast inputs Tab10.1.5.1'!R6</f>
        <v>549.46747343897448</v>
      </c>
      <c r="P86" s="19">
        <f>N86*'Forecast inputs Tab10.1.5.1'!S6</f>
        <v>0</v>
      </c>
      <c r="Q86" s="19">
        <f>P86*'Forecast inputs Tab10.1.5.1'!R6</f>
        <v>0</v>
      </c>
    </row>
    <row r="87" spans="1:17" x14ac:dyDescent="0.35">
      <c r="A87" s="10">
        <f>D87+F87+E87+'Forecast inputs Tab10.1.5.1'!AA7</f>
        <v>0.25470049356113722</v>
      </c>
      <c r="C87" s="18">
        <v>3</v>
      </c>
      <c r="D87" s="17">
        <f>$G$79*'Forecast inputs Tab10.1.5.1'!T7</f>
        <v>3.399338026950726E-3</v>
      </c>
      <c r="E87" s="17">
        <f>$G$80*'Forecast inputs Tab10.1.5.1'!U7</f>
        <v>5.3600048166687203E-3</v>
      </c>
      <c r="F87" s="17">
        <f>$F$81*'Forecast inputs Tab10.1.5.1'!Y7</f>
        <v>5.9411507175177623E-3</v>
      </c>
      <c r="G87" s="28">
        <f t="shared" si="21"/>
        <v>13.371622285299589</v>
      </c>
      <c r="H87" s="28">
        <f>G87*'Forecast inputs Tab10.1.5.1'!V7</f>
        <v>5.151959777290287</v>
      </c>
      <c r="I87" s="28">
        <f t="shared" si="22"/>
        <v>21.084093222753658</v>
      </c>
      <c r="J87" s="28">
        <f>I87*'Forecast inputs Tab10.1.5.1'!W7</f>
        <v>8.1555826772762607</v>
      </c>
      <c r="K87" s="28">
        <f t="shared" si="23"/>
        <v>13.307542454566548</v>
      </c>
      <c r="L87" s="28">
        <f t="shared" si="20"/>
        <v>23.370086382949665</v>
      </c>
      <c r="M87" s="28">
        <f>L87*'Forecast inputs Tab10.1.5.1'!Z7</f>
        <v>8.0466712929453141</v>
      </c>
      <c r="N87" s="19">
        <f t="shared" si="24"/>
        <v>4455.7825366676534</v>
      </c>
      <c r="O87" s="19">
        <f>N87*'Forecast inputs Tab10.1.5.1'!R7</f>
        <v>936.29358442997409</v>
      </c>
      <c r="P87" s="19">
        <f>N87*'Forecast inputs Tab10.1.5.1'!S7</f>
        <v>0</v>
      </c>
      <c r="Q87" s="19">
        <f>P87*'Forecast inputs Tab10.1.5.1'!R7</f>
        <v>0</v>
      </c>
    </row>
    <row r="88" spans="1:17" x14ac:dyDescent="0.35">
      <c r="A88" s="10">
        <f>D88+F88+E88+'Forecast inputs Tab10.1.5.1'!AA8</f>
        <v>0.2842962722476412</v>
      </c>
      <c r="C88" s="18">
        <v>4</v>
      </c>
      <c r="D88" s="17">
        <f>$G$79*'Forecast inputs Tab10.1.5.1'!T8</f>
        <v>1.4882792993454809E-2</v>
      </c>
      <c r="E88" s="17">
        <f>$G$80*'Forecast inputs Tab10.1.5.1'!U8</f>
        <v>1.5968181405860062E-2</v>
      </c>
      <c r="F88" s="17">
        <f>$F$81*'Forecast inputs Tab10.1.5.1'!Y8</f>
        <v>1.3445297848326336E-2</v>
      </c>
      <c r="G88" s="28">
        <f t="shared" si="21"/>
        <v>44.745368936527484</v>
      </c>
      <c r="H88" s="28">
        <f>G88*'Forecast inputs Tab10.1.5.1'!V8</f>
        <v>25.6131199007236</v>
      </c>
      <c r="I88" s="28">
        <f t="shared" si="22"/>
        <v>48.008607562090809</v>
      </c>
      <c r="J88" s="28">
        <f>I88*'Forecast inputs Tab10.1.5.1'!W8</f>
        <v>26.990012302895128</v>
      </c>
      <c r="K88" s="28">
        <f t="shared" si="23"/>
        <v>52.603132203618728</v>
      </c>
      <c r="L88" s="28">
        <f t="shared" si="20"/>
        <v>40.423515461744358</v>
      </c>
      <c r="M88" s="28">
        <f>L88*'Forecast inputs Tab10.1.5.1'!Z8</f>
        <v>21.600062945890329</v>
      </c>
      <c r="N88" s="19">
        <f t="shared" si="24"/>
        <v>3454.1104558475413</v>
      </c>
      <c r="O88" s="19">
        <f>N88*'Forecast inputs Tab10.1.5.1'!R8</f>
        <v>1277.526930868404</v>
      </c>
      <c r="P88" s="19">
        <f>N88*'Forecast inputs Tab10.1.5.1'!S8</f>
        <v>326.81794471996892</v>
      </c>
      <c r="Q88" s="19">
        <f>P88*'Forecast inputs Tab10.1.5.1'!R8</f>
        <v>120.87590458029354</v>
      </c>
    </row>
    <row r="89" spans="1:17" x14ac:dyDescent="0.35">
      <c r="A89" s="10">
        <f>D89+F89+E89+'Forecast inputs Tab10.1.5.1'!AA9</f>
        <v>0.32815225620089494</v>
      </c>
      <c r="C89" s="18">
        <v>5</v>
      </c>
      <c r="D89" s="17">
        <f>$G$79*'Forecast inputs Tab10.1.5.1'!T9</f>
        <v>4.5349705952114863E-2</v>
      </c>
      <c r="E89" s="17">
        <f>$G$80*'Forecast inputs Tab10.1.5.1'!U9</f>
        <v>1.9999171427303203E-2</v>
      </c>
      <c r="F89" s="17">
        <f>$F$81*'Forecast inputs Tab10.1.5.1'!Y9</f>
        <v>2.2803378821476913E-2</v>
      </c>
      <c r="G89" s="28">
        <f t="shared" si="21"/>
        <v>100.55246942274447</v>
      </c>
      <c r="H89" s="28">
        <f>G89*'Forecast inputs Tab10.1.5.1'!V9</f>
        <v>79.528770274173738</v>
      </c>
      <c r="I89" s="28">
        <f t="shared" si="22"/>
        <v>44.343530596373128</v>
      </c>
      <c r="J89" s="28">
        <f>I89*'Forecast inputs Tab10.1.5.1'!W9</f>
        <v>33.406891380558228</v>
      </c>
      <c r="K89" s="28">
        <f t="shared" si="23"/>
        <v>112.93566165473197</v>
      </c>
      <c r="L89" s="28">
        <f t="shared" si="20"/>
        <v>50.561211005490236</v>
      </c>
      <c r="M89" s="28">
        <f>L89*'Forecast inputs Tab10.1.5.1'!Z9</f>
        <v>38.160214465806661</v>
      </c>
      <c r="N89" s="19">
        <f t="shared" si="24"/>
        <v>2600.930591385973</v>
      </c>
      <c r="O89" s="19">
        <f>N89*'Forecast inputs Tab10.1.5.1'!R9</f>
        <v>1486.2549696968695</v>
      </c>
      <c r="P89" s="19">
        <f>N89*'Forecast inputs Tab10.1.5.1'!S9</f>
        <v>780.18996603177573</v>
      </c>
      <c r="Q89" s="19">
        <f>P89*'Forecast inputs Tab10.1.5.1'!R9</f>
        <v>445.82551266946973</v>
      </c>
    </row>
    <row r="90" spans="1:17" x14ac:dyDescent="0.35">
      <c r="A90" s="10">
        <f>D90+F90+E90+'Forecast inputs Tab10.1.5.1'!AA10</f>
        <v>0.36852942114553899</v>
      </c>
      <c r="C90" s="18">
        <v>6</v>
      </c>
      <c r="D90" s="17">
        <f>$G$79*'Forecast inputs Tab10.1.5.1'!T10</f>
        <v>8.4743796058926957E-2</v>
      </c>
      <c r="E90" s="17">
        <f>$G$80*'Forecast inputs Tab10.1.5.1'!U10</f>
        <v>1.244961606480206E-2</v>
      </c>
      <c r="F90" s="17">
        <f>$F$81*'Forecast inputs Tab10.1.5.1'!Y10</f>
        <v>3.133600902181001E-2</v>
      </c>
      <c r="G90" s="28">
        <f t="shared" si="21"/>
        <v>64.776307760143339</v>
      </c>
      <c r="H90" s="28">
        <f>G90*'Forecast inputs Tab10.1.5.1'!V10</f>
        <v>65.003818763153376</v>
      </c>
      <c r="I90" s="28">
        <f t="shared" si="22"/>
        <v>9.5162147462509381</v>
      </c>
      <c r="J90" s="28">
        <f>I90*'Forecast inputs Tab10.1.5.1'!W10</f>
        <v>9.2162715918848566</v>
      </c>
      <c r="K90" s="28">
        <f t="shared" si="23"/>
        <v>74.220090355038238</v>
      </c>
      <c r="L90" s="28">
        <f t="shared" si="20"/>
        <v>23.952561234806407</v>
      </c>
      <c r="M90" s="28">
        <f>L90*'Forecast inputs Tab10.1.5.1'!Z10</f>
        <v>23.883362285399048</v>
      </c>
      <c r="N90" s="19">
        <f t="shared" si="24"/>
        <v>913.85767371962731</v>
      </c>
      <c r="O90" s="19">
        <f>N90*'Forecast inputs Tab10.1.5.1'!R10</f>
        <v>738.70862583219719</v>
      </c>
      <c r="P90" s="19">
        <f>N90*'Forecast inputs Tab10.1.5.1'!S10</f>
        <v>529.94499561709426</v>
      </c>
      <c r="Q90" s="19">
        <f>P90*'Forecast inputs Tab10.1.5.1'!R10</f>
        <v>428.37626770211756</v>
      </c>
    </row>
    <row r="91" spans="1:17" x14ac:dyDescent="0.35">
      <c r="A91" s="10">
        <f>D91+F91+E91+'Forecast inputs Tab10.1.5.1'!AA11</f>
        <v>0.38991046185255041</v>
      </c>
      <c r="C91" s="18">
        <v>7</v>
      </c>
      <c r="D91" s="17">
        <f>$G$79*'Forecast inputs Tab10.1.5.1'!T11</f>
        <v>0.10759456150824853</v>
      </c>
      <c r="E91" s="17">
        <f>$G$80*'Forecast inputs Tab10.1.5.1'!U11</f>
        <v>5.0482381266338952E-3</v>
      </c>
      <c r="F91" s="17">
        <f>$F$81*'Forecast inputs Tab10.1.5.1'!Y11</f>
        <v>3.7267662217667981E-2</v>
      </c>
      <c r="G91" s="28">
        <f t="shared" si="21"/>
        <v>228.61107244447138</v>
      </c>
      <c r="H91" s="28">
        <f>G91*'Forecast inputs Tab10.1.5.1'!V11</f>
        <v>283.43462039215501</v>
      </c>
      <c r="I91" s="28">
        <f t="shared" si="22"/>
        <v>10.726221808119625</v>
      </c>
      <c r="J91" s="28">
        <f>I91*'Forecast inputs Tab10.1.5.1'!W11</f>
        <v>13.106946077199202</v>
      </c>
      <c r="K91" s="28">
        <f t="shared" si="23"/>
        <v>296.54156646935422</v>
      </c>
      <c r="L91" s="28">
        <f t="shared" si="20"/>
        <v>79.184301768135654</v>
      </c>
      <c r="M91" s="28">
        <f>L91*'Forecast inputs Tab10.1.5.1'!Z11</f>
        <v>99.449940119654613</v>
      </c>
      <c r="N91" s="19">
        <f t="shared" si="24"/>
        <v>2565.8267077444689</v>
      </c>
      <c r="O91" s="19">
        <f>N91*'Forecast inputs Tab10.1.5.1'!R11</f>
        <v>2753.9018054221383</v>
      </c>
      <c r="P91" s="19">
        <f>N91*'Forecast inputs Tab10.1.5.1'!S11</f>
        <v>2046.0083374732676</v>
      </c>
      <c r="Q91" s="19">
        <f>P91*'Forecast inputs Tab10.1.5.1'!R11</f>
        <v>2195.9807486100581</v>
      </c>
    </row>
    <row r="92" spans="1:17" x14ac:dyDescent="0.35">
      <c r="A92" s="10">
        <f>D92+F92+E92+'Forecast inputs Tab10.1.5.1'!AA12</f>
        <v>0.39671276846944425</v>
      </c>
      <c r="C92" s="18">
        <v>8</v>
      </c>
      <c r="D92" s="17">
        <f>$G$79*'Forecast inputs Tab10.1.5.1'!T12</f>
        <v>0.11467185265308896</v>
      </c>
      <c r="E92" s="17">
        <f>$G$80*'Forecast inputs Tab10.1.5.1'!U12</f>
        <v>1.6825909569145705E-3</v>
      </c>
      <c r="F92" s="17">
        <f>$F$81*'Forecast inputs Tab10.1.5.1'!Y12</f>
        <v>4.0358324859440735E-2</v>
      </c>
      <c r="G92" s="28">
        <f t="shared" si="21"/>
        <v>43.000408568274217</v>
      </c>
      <c r="H92" s="28">
        <f>G92*'Forecast inputs Tab10.1.5.1'!V12</f>
        <v>65.002959827346203</v>
      </c>
      <c r="I92" s="28">
        <f t="shared" si="22"/>
        <v>0.63094906837768816</v>
      </c>
      <c r="J92" s="28">
        <f>I92*'Forecast inputs Tab10.1.5.1'!W12</f>
        <v>0.95044242066371609</v>
      </c>
      <c r="K92" s="28">
        <f t="shared" si="23"/>
        <v>65.953402248009922</v>
      </c>
      <c r="L92" s="28">
        <f t="shared" si="20"/>
        <v>15.133831170733615</v>
      </c>
      <c r="M92" s="28">
        <f>L92*'Forecast inputs Tab10.1.5.1'!Z12</f>
        <v>23.172468273692189</v>
      </c>
      <c r="N92" s="19">
        <f t="shared" si="24"/>
        <v>454.27271996921564</v>
      </c>
      <c r="O92" s="19">
        <f>N92*'Forecast inputs Tab10.1.5.1'!R12</f>
        <v>617.36571189256335</v>
      </c>
      <c r="P92" s="19">
        <f>N92*'Forecast inputs Tab10.1.5.1'!S12</f>
        <v>415.0433882334155</v>
      </c>
      <c r="Q92" s="19">
        <f>P92*'Forecast inputs Tab10.1.5.1'!R12</f>
        <v>564.05226547697623</v>
      </c>
    </row>
    <row r="93" spans="1:17" x14ac:dyDescent="0.35">
      <c r="A93" s="10">
        <f>D93+F93+E93+'Forecast inputs Tab10.1.5.1'!AA13</f>
        <v>0.39747508567799983</v>
      </c>
      <c r="C93" s="18">
        <v>9</v>
      </c>
      <c r="D93" s="17">
        <f>$G$79*'Forecast inputs Tab10.1.5.1'!T13</f>
        <v>0.11536520968020014</v>
      </c>
      <c r="E93" s="17">
        <f>$G$80*'Forecast inputs Tab10.1.5.1'!U13</f>
        <v>5.3624562480241225E-4</v>
      </c>
      <c r="F93" s="17">
        <f>$F$81*'Forecast inputs Tab10.1.5.1'!Y13</f>
        <v>4.1573630372997286E-2</v>
      </c>
      <c r="G93" s="28">
        <f t="shared" si="21"/>
        <v>158.62822481958636</v>
      </c>
      <c r="H93" s="28">
        <f>G93*'Forecast inputs Tab10.1.5.1'!V13</f>
        <v>286.45625694799486</v>
      </c>
      <c r="I93" s="28">
        <f t="shared" si="22"/>
        <v>0.73734266825742933</v>
      </c>
      <c r="J93" s="28">
        <f>I93*'Forecast inputs Tab10.1.5.1'!W13</f>
        <v>1.3322512197801175</v>
      </c>
      <c r="K93" s="28">
        <f t="shared" si="23"/>
        <v>287.78850816777498</v>
      </c>
      <c r="L93" s="28">
        <f t="shared" si="20"/>
        <v>57.164124294102841</v>
      </c>
      <c r="M93" s="28">
        <f>L93*'Forecast inputs Tab10.1.5.1'!Z13</f>
        <v>104.20162396950538</v>
      </c>
      <c r="N93" s="19">
        <f t="shared" si="24"/>
        <v>1666.3303979776329</v>
      </c>
      <c r="O93" s="19">
        <f>N93*'Forecast inputs Tab10.1.5.1'!R13</f>
        <v>2763.9922210374389</v>
      </c>
      <c r="P93" s="19">
        <f>N93*'Forecast inputs Tab10.1.5.1'!S13</f>
        <v>1607.0801481643896</v>
      </c>
      <c r="Q93" s="19">
        <f>P93*'Forecast inputs Tab10.1.5.1'!R13</f>
        <v>2665.7120541647182</v>
      </c>
    </row>
    <row r="94" spans="1:17" x14ac:dyDescent="0.35">
      <c r="A94" s="10">
        <f>D94+F94+E94+'Forecast inputs Tab10.1.5.1'!AA14</f>
        <v>0.39621427604828607</v>
      </c>
      <c r="C94" s="18">
        <v>10</v>
      </c>
      <c r="D94" s="17">
        <f>$G$79*'Forecast inputs Tab10.1.5.1'!T14</f>
        <v>0.11409797557268694</v>
      </c>
      <c r="E94" s="17">
        <f>$G$80*'Forecast inputs Tab10.1.5.1'!U14</f>
        <v>1.7762661901547382E-4</v>
      </c>
      <c r="F94" s="17">
        <f>$F$81*'Forecast inputs Tab10.1.5.1'!Y14</f>
        <v>4.1938673856583716E-2</v>
      </c>
      <c r="G94" s="28">
        <f t="shared" si="21"/>
        <v>76.759261288301133</v>
      </c>
      <c r="H94" s="28">
        <f>G94*'Forecast inputs Tab10.1.5.1'!V14</f>
        <v>161.8737281697986</v>
      </c>
      <c r="I94" s="28">
        <f t="shared" si="22"/>
        <v>0.11949807165579658</v>
      </c>
      <c r="J94" s="28">
        <f>I94*'Forecast inputs Tab10.1.5.1'!W14</f>
        <v>0.25255538294739233</v>
      </c>
      <c r="K94" s="28">
        <f t="shared" si="23"/>
        <v>162.126283552746</v>
      </c>
      <c r="L94" s="28">
        <f t="shared" si="20"/>
        <v>28.214187048319278</v>
      </c>
      <c r="M94" s="28">
        <f>L94*'Forecast inputs Tab10.1.5.1'!Z14</f>
        <v>59.981668813503887</v>
      </c>
      <c r="N94" s="19">
        <f t="shared" si="24"/>
        <v>814.80303822929238</v>
      </c>
      <c r="O94" s="19">
        <f>N94*'Forecast inputs Tab10.1.5.1'!R14</f>
        <v>1602.1961022525516</v>
      </c>
      <c r="P94" s="19">
        <f>N94*'Forecast inputs Tab10.1.5.1'!S14</f>
        <v>802.59151768543609</v>
      </c>
      <c r="Q94" s="19">
        <f>P94*'Forecast inputs Tab10.1.5.1'!R14</f>
        <v>1578.1838567159341</v>
      </c>
    </row>
    <row r="95" spans="1:17" x14ac:dyDescent="0.35">
      <c r="A95" s="10">
        <f>D95+F95+E95+'Forecast inputs Tab10.1.5.1'!AA15</f>
        <v>0.39429372851817068</v>
      </c>
      <c r="C95" s="18">
        <v>11</v>
      </c>
      <c r="D95" s="17">
        <f>$G$79*'Forecast inputs Tab10.1.5.1'!T15</f>
        <v>0.11222749171955228</v>
      </c>
      <c r="E95" s="17">
        <f>$G$80*'Forecast inputs Tab10.1.5.1'!U15</f>
        <v>6.3698752305698557E-5</v>
      </c>
      <c r="F95" s="17">
        <f>$F$81*'Forecast inputs Tab10.1.5.1'!Y15</f>
        <v>4.2002538046312737E-2</v>
      </c>
      <c r="G95" s="28">
        <f t="shared" si="21"/>
        <v>14.259745675435537</v>
      </c>
      <c r="H95" s="28">
        <f>G95*'Forecast inputs Tab10.1.5.1'!V15</f>
        <v>34.407985072098619</v>
      </c>
      <c r="I95" s="28">
        <f t="shared" si="22"/>
        <v>8.0936319060900437E-3</v>
      </c>
      <c r="J95" s="28">
        <f>I95*'Forecast inputs Tab10.1.5.1'!W15</f>
        <v>1.9589311912162607E-2</v>
      </c>
      <c r="K95" s="28">
        <f t="shared" si="23"/>
        <v>34.427574384010782</v>
      </c>
      <c r="L95" s="28">
        <f t="shared" si="20"/>
        <v>5.3368876118156745</v>
      </c>
      <c r="M95" s="28">
        <f>L95*'Forecast inputs Tab10.1.5.1'!Z15</f>
        <v>12.985661568193784</v>
      </c>
      <c r="N95" s="19">
        <f t="shared" si="24"/>
        <v>153.75267322279666</v>
      </c>
      <c r="O95" s="19">
        <f>N95*'Forecast inputs Tab10.1.5.1'!R15</f>
        <v>350.04717359960893</v>
      </c>
      <c r="P95" s="19">
        <f>N95*'Forecast inputs Tab10.1.5.1'!S15</f>
        <v>152.72684049798374</v>
      </c>
      <c r="Q95" s="19">
        <f>P95*'Forecast inputs Tab10.1.5.1'!R15</f>
        <v>347.71167049335457</v>
      </c>
    </row>
    <row r="96" spans="1:17" x14ac:dyDescent="0.35">
      <c r="A96" s="10">
        <f>D96+F96+E96+'Forecast inputs Tab10.1.5.1'!AA16</f>
        <v>0.39218088939431839</v>
      </c>
      <c r="C96" s="18">
        <v>12</v>
      </c>
      <c r="D96" s="17">
        <f>$G$79*'Forecast inputs Tab10.1.5.1'!T16</f>
        <v>0.11018256004083529</v>
      </c>
      <c r="E96" s="17">
        <f>$G$80*'Forecast inputs Tab10.1.5.1'!U16</f>
        <v>2.5129612849597712E-5</v>
      </c>
      <c r="F96" s="17">
        <f>$F$81*'Forecast inputs Tab10.1.5.1'!Y16</f>
        <v>4.1973199740633488E-2</v>
      </c>
      <c r="G96" s="28">
        <f t="shared" si="21"/>
        <v>20.706835009953149</v>
      </c>
      <c r="H96" s="28">
        <f>G96*'Forecast inputs Tab10.1.5.1'!V16</f>
        <v>56.186991581112245</v>
      </c>
      <c r="I96" s="28">
        <f t="shared" si="22"/>
        <v>4.722659801585362E-3</v>
      </c>
      <c r="J96" s="28">
        <f>I96*'Forecast inputs Tab10.1.5.1'!W16</f>
        <v>1.2860848638029779E-2</v>
      </c>
      <c r="K96" s="28">
        <f t="shared" si="23"/>
        <v>56.199852429750273</v>
      </c>
      <c r="L96" s="28">
        <f t="shared" si="20"/>
        <v>7.8881097112555087</v>
      </c>
      <c r="M96" s="28">
        <f>L96*'Forecast inputs Tab10.1.5.1'!Z16</f>
        <v>21.602219493050111</v>
      </c>
      <c r="N96" s="19">
        <f t="shared" si="24"/>
        <v>227.18633804775331</v>
      </c>
      <c r="O96" s="19">
        <f>N96*'Forecast inputs Tab10.1.5.1'!R16</f>
        <v>587.35619907175908</v>
      </c>
      <c r="P96" s="19">
        <f>N96*'Forecast inputs Tab10.1.5.1'!S16</f>
        <v>226.4657671494256</v>
      </c>
      <c r="Q96" s="19">
        <f>P96*'Forecast inputs Tab10.1.5.1'!R16</f>
        <v>585.49327109976753</v>
      </c>
    </row>
    <row r="97" spans="1:17" x14ac:dyDescent="0.35">
      <c r="A97" s="10">
        <f>D97+F97+E97+'Forecast inputs Tab10.1.5.1'!AA17</f>
        <v>0.39006541662227612</v>
      </c>
      <c r="C97" s="18">
        <v>13</v>
      </c>
      <c r="D97" s="17">
        <f>$G$79*'Forecast inputs Tab10.1.5.1'!T17</f>
        <v>0.10813732274771604</v>
      </c>
      <c r="E97" s="17">
        <f>$G$80*'Forecast inputs Tab10.1.5.1'!U17</f>
        <v>1.0933486510710365E-5</v>
      </c>
      <c r="F97" s="17">
        <f>$F$81*'Forecast inputs Tab10.1.5.1'!Y17</f>
        <v>4.1917160388049365E-2</v>
      </c>
      <c r="G97" s="28">
        <f t="shared" si="21"/>
        <v>3.0518856660645923</v>
      </c>
      <c r="H97" s="28">
        <f>G97*'Forecast inputs Tab10.1.5.1'!V17</f>
        <v>9.1773971340816853</v>
      </c>
      <c r="I97" s="28">
        <f t="shared" si="22"/>
        <v>3.085683084645472E-4</v>
      </c>
      <c r="J97" s="28">
        <f>I97*'Forecast inputs Tab10.1.5.1'!W17</f>
        <v>9.3151484513958184E-4</v>
      </c>
      <c r="K97" s="28">
        <f t="shared" si="23"/>
        <v>9.1783286489268257</v>
      </c>
      <c r="L97" s="28">
        <f t="shared" si="20"/>
        <v>1.182999335473379</v>
      </c>
      <c r="M97" s="28">
        <f>L97*'Forecast inputs Tab10.1.5.1'!Z17</f>
        <v>3.5938573412212875</v>
      </c>
      <c r="N97" s="19">
        <f t="shared" si="24"/>
        <v>34.0835241329358</v>
      </c>
      <c r="O97" s="19">
        <f>N97*'Forecast inputs Tab10.1.5.1'!R17</f>
        <v>98.460143679983616</v>
      </c>
      <c r="P97" s="19">
        <f>N97*'Forecast inputs Tab10.1.5.1'!S17</f>
        <v>34.02842491918166</v>
      </c>
      <c r="Q97" s="19">
        <f>P97*'Forecast inputs Tab10.1.5.1'!R17</f>
        <v>98.300973622282797</v>
      </c>
    </row>
    <row r="98" spans="1:17" x14ac:dyDescent="0.35">
      <c r="A98" s="10">
        <f>D98+F98+E98+'Forecast inputs Tab10.1.5.1'!AA18</f>
        <v>0.38803513739519102</v>
      </c>
      <c r="C98" s="18">
        <v>14</v>
      </c>
      <c r="D98" s="17">
        <f>$G$79*'Forecast inputs Tab10.1.5.1'!T18</f>
        <v>0.1061752203168148</v>
      </c>
      <c r="E98" s="17">
        <f>$G$80*'Forecast inputs Tab10.1.5.1'!U18</f>
        <v>5.2748056561814201E-6</v>
      </c>
      <c r="F98" s="17">
        <f>$F$81*'Forecast inputs Tab10.1.5.1'!Y18</f>
        <v>4.1854642272720038E-2</v>
      </c>
      <c r="G98" s="28">
        <f t="shared" si="21"/>
        <v>9.6495733933429992</v>
      </c>
      <c r="H98" s="28">
        <f>G98*'Forecast inputs Tab10.1.5.1'!V18</f>
        <v>31.762154781540168</v>
      </c>
      <c r="I98" s="28">
        <f t="shared" si="22"/>
        <v>4.7939268845465725E-4</v>
      </c>
      <c r="J98" s="28">
        <f>I98*'Forecast inputs Tab10.1.5.1'!W18</f>
        <v>1.5842387206498635E-3</v>
      </c>
      <c r="K98" s="28">
        <f t="shared" si="23"/>
        <v>31.763739020260818</v>
      </c>
      <c r="L98" s="28">
        <f t="shared" si="20"/>
        <v>3.8038954970622902</v>
      </c>
      <c r="M98" s="28">
        <f>L98*'Forecast inputs Tab10.1.5.1'!Z18</f>
        <v>12.660695577647273</v>
      </c>
      <c r="N98" s="19">
        <f t="shared" si="24"/>
        <v>109.65398898006562</v>
      </c>
      <c r="O98" s="19">
        <f>N98*'Forecast inputs Tab10.1.5.1'!R18</f>
        <v>349.16132825021475</v>
      </c>
      <c r="P98" s="19">
        <f>N98*'Forecast inputs Tab10.1.5.1'!S18</f>
        <v>109.55722158437437</v>
      </c>
      <c r="Q98" s="19">
        <f>P98*'Forecast inputs Tab10.1.5.1'!R18</f>
        <v>348.85320054118074</v>
      </c>
    </row>
    <row r="99" spans="1:17" x14ac:dyDescent="0.35">
      <c r="A99" s="10">
        <f>D99+F99+E99+'Forecast inputs Tab10.1.5.1'!AA19</f>
        <v>0.3861342864276881</v>
      </c>
      <c r="C99" s="18">
        <v>15</v>
      </c>
      <c r="D99" s="17">
        <f>$G$79*'Forecast inputs Tab10.1.5.1'!T19</f>
        <v>0.10433882640677668</v>
      </c>
      <c r="E99" s="17">
        <f>$G$80*'Forecast inputs Tab10.1.5.1'!U19</f>
        <v>2.7658353388031142E-6</v>
      </c>
      <c r="F99" s="17">
        <f>$F$81*'Forecast inputs Tab10.1.5.1'!Y19</f>
        <v>4.1792694185572583E-2</v>
      </c>
      <c r="G99" s="28">
        <f t="shared" si="21"/>
        <v>6.8299627082358825</v>
      </c>
      <c r="H99" s="28">
        <f>G99*'Forecast inputs Tab10.1.5.1'!V19</f>
        <v>24.348508792929358</v>
      </c>
      <c r="I99" s="28">
        <f t="shared" si="22"/>
        <v>1.8105007379994173E-4</v>
      </c>
      <c r="J99" s="28">
        <f>I99*'Forecast inputs Tab10.1.5.1'!W19</f>
        <v>6.4814840119936342E-4</v>
      </c>
      <c r="K99" s="28">
        <f t="shared" si="23"/>
        <v>24.349156941330559</v>
      </c>
      <c r="L99" s="28">
        <f t="shared" si="20"/>
        <v>2.7357269828906969</v>
      </c>
      <c r="M99" s="28">
        <f>L99*'Forecast inputs Tab10.1.5.1'!Z19</f>
        <v>9.8701199524920309</v>
      </c>
      <c r="N99" s="19">
        <f t="shared" si="24"/>
        <v>78.908842974861713</v>
      </c>
      <c r="O99" s="19">
        <f>N99*'Forecast inputs Tab10.1.5.1'!R19</f>
        <v>273.77265252442322</v>
      </c>
      <c r="P99" s="19">
        <f>N99*'Forecast inputs Tab10.1.5.1'!S19</f>
        <v>78.868359173111799</v>
      </c>
      <c r="Q99" s="19">
        <f>P99*'Forecast inputs Tab10.1.5.1'!R19</f>
        <v>273.6321947839279</v>
      </c>
    </row>
    <row r="100" spans="1:17" x14ac:dyDescent="0.35">
      <c r="A100" s="10">
        <f>D100+F100+E100+'Forecast inputs Tab10.1.5.1'!AA20</f>
        <v>0.38438165154231474</v>
      </c>
      <c r="C100" s="23" t="s">
        <v>1435</v>
      </c>
      <c r="D100" s="17">
        <f>$G$79*'Forecast inputs Tab10.1.5.1'!T20</f>
        <v>0.10264669113358064</v>
      </c>
      <c r="E100" s="17">
        <f>$G$80*'Forecast inputs Tab10.1.5.1'!U20</f>
        <v>1.5840211474079729E-6</v>
      </c>
      <c r="F100" s="17">
        <f>$F$81*'Forecast inputs Tab10.1.5.1'!Y20</f>
        <v>4.173337638758666E-2</v>
      </c>
      <c r="G100" s="28">
        <f>N100*(D100/A100)*(1-EXP(-A100))</f>
        <v>20.516623752510498</v>
      </c>
      <c r="H100" s="28">
        <f>G100*'Forecast inputs Tab10.1.5.1'!V20</f>
        <v>84.906405023603284</v>
      </c>
      <c r="I100" s="28">
        <f t="shared" si="22"/>
        <v>3.1660802251381526E-4</v>
      </c>
      <c r="J100" s="28">
        <f>I100*'Forecast inputs Tab10.1.5.1'!W20</f>
        <v>1.5418040283568016E-3</v>
      </c>
      <c r="K100" s="28">
        <f t="shared" si="23"/>
        <v>84.907946827631648</v>
      </c>
      <c r="L100" s="30">
        <f t="shared" si="20"/>
        <v>8.3415059151956221</v>
      </c>
      <c r="M100" s="28">
        <f>L100*'Forecast inputs Tab10.1.5.1'!Z20</f>
        <v>32.324169571974558</v>
      </c>
      <c r="N100" s="19">
        <f>N74*EXP(-A74)+N75*EXP(-A75)</f>
        <v>240.74541641129645</v>
      </c>
      <c r="O100" s="19">
        <f>N100*'Forecast inputs Tab10.1.5.1'!R20</f>
        <v>992.16115843167142</v>
      </c>
      <c r="P100" s="19">
        <f>N100*'Forecast inputs Tab10.1.5.1'!S20</f>
        <v>240.66952078893559</v>
      </c>
      <c r="Q100" s="19">
        <f>P100*'Forecast inputs Tab10.1.5.1'!R20</f>
        <v>991.84837703078779</v>
      </c>
    </row>
    <row r="101" spans="1:17" x14ac:dyDescent="0.35">
      <c r="A101" t="s">
        <v>1445</v>
      </c>
      <c r="C101" s="31" t="s">
        <v>1444</v>
      </c>
      <c r="D101" s="133">
        <f>AVERAGE(D88:D98)</f>
        <v>9.3948044476694512E-2</v>
      </c>
      <c r="E101" s="133">
        <f>AVERAGE(E88:E98)</f>
        <v>5.0878824438776241E-3</v>
      </c>
      <c r="F101" s="133">
        <f>AVERAGE(F88:F99)</f>
        <v>3.6521934302632605E-2</v>
      </c>
      <c r="G101" s="32">
        <f>SUM(G84:G100)</f>
        <v>807.57603962420103</v>
      </c>
      <c r="H101" s="32">
        <f t="shared" ref="H101" si="25">SUM(H84:H100)</f>
        <v>1213.3493372674652</v>
      </c>
      <c r="I101" s="32">
        <f>SUM(I84:I100)</f>
        <v>138.77938466590086</v>
      </c>
      <c r="J101" s="32">
        <f t="shared" ref="J101:Q101" si="26">SUM(J84:J100)</f>
        <v>94.289605657971819</v>
      </c>
      <c r="K101" s="32">
        <f t="shared" si="26"/>
        <v>1307.6389429254368</v>
      </c>
      <c r="L101" s="32">
        <f t="shared" si="26"/>
        <v>358.22994845186707</v>
      </c>
      <c r="M101" s="32">
        <f t="shared" si="26"/>
        <v>473.43000752645236</v>
      </c>
      <c r="N101" s="32">
        <f t="shared" si="26"/>
        <v>39858.666831903611</v>
      </c>
      <c r="O101" s="32">
        <f t="shared" si="26"/>
        <v>15578.005802892229</v>
      </c>
      <c r="P101" s="32">
        <f t="shared" si="26"/>
        <v>7349.9924320383598</v>
      </c>
      <c r="Q101" s="32">
        <f t="shared" si="26"/>
        <v>10644.846297490867</v>
      </c>
    </row>
    <row r="103" spans="1:17" x14ac:dyDescent="0.35">
      <c r="C103" s="15" t="s">
        <v>1437</v>
      </c>
      <c r="D103" s="15" t="s">
        <v>1692</v>
      </c>
      <c r="G103" s="15">
        <f>G78+1</f>
        <v>2024</v>
      </c>
    </row>
    <row r="104" spans="1:17" x14ac:dyDescent="0.35">
      <c r="D104" s="24" t="s">
        <v>1599</v>
      </c>
      <c r="E104" s="24"/>
      <c r="F104" s="24"/>
      <c r="G104" s="18">
        <f>G79</f>
        <v>1.2388890579513168</v>
      </c>
      <c r="H104" s="24" t="s">
        <v>1598</v>
      </c>
      <c r="I104" s="25">
        <f>AVERAGE(D113:D124)</f>
        <v>9.4813942970868023E-2</v>
      </c>
      <c r="J104" s="15" t="s">
        <v>1516</v>
      </c>
      <c r="K104" s="25">
        <f>I104+I106+I105</f>
        <v>0.13600000000000001</v>
      </c>
    </row>
    <row r="105" spans="1:17" x14ac:dyDescent="0.35">
      <c r="D105" s="24" t="s">
        <v>1600</v>
      </c>
      <c r="E105" s="24"/>
      <c r="F105" s="24"/>
      <c r="G105" s="18">
        <f>G80</f>
        <v>1.2388890579513168</v>
      </c>
      <c r="H105" s="24" t="s">
        <v>1598</v>
      </c>
      <c r="I105" s="25">
        <f>AVERAGE(E113:E124)</f>
        <v>4.664122726499389E-3</v>
      </c>
      <c r="K105" s="25"/>
    </row>
    <row r="106" spans="1:17" x14ac:dyDescent="0.35">
      <c r="D106" s="24" t="s">
        <v>1438</v>
      </c>
      <c r="E106" s="24"/>
      <c r="F106" s="134">
        <f>F81</f>
        <v>1.7690704360209568</v>
      </c>
      <c r="G106" s="18">
        <f>I106/$I$5</f>
        <v>1.238889057951317</v>
      </c>
      <c r="H106" s="24" t="s">
        <v>1598</v>
      </c>
      <c r="I106" s="25">
        <f>AVERAGE(F113:F124)</f>
        <v>3.6521934302632605E-2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7">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0.2403238299035125</v>
      </c>
      <c r="C110" s="18">
        <v>1</v>
      </c>
      <c r="D110" s="17">
        <f>$G$104*'Forecast inputs Tab10.1.5.1'!T5</f>
        <v>1.2104648305300262E-5</v>
      </c>
      <c r="E110" s="17">
        <f>$G$105*'Forecast inputs Tab10.1.5.1'!U5</f>
        <v>2.0755689221672224E-5</v>
      </c>
      <c r="F110" s="17">
        <f>$F$106*'Forecast inputs Tab10.1.5.1'!Y5</f>
        <v>2.9096956598553125E-4</v>
      </c>
      <c r="G110" s="28">
        <f t="shared" ref="G110:G124" si="28">N110*(D110/A110)*(1-EXP(-A110))</f>
        <v>7.7730594203353084E-2</v>
      </c>
      <c r="H110" s="28">
        <f>G110*'Forecast inputs Tab10.1.5.1'!V5</f>
        <v>9.230122594915402E-3</v>
      </c>
      <c r="I110" s="28">
        <f t="shared" ref="I110:I125" si="29">N110*(E110/A110)*(1-EXP(-A110))</f>
        <v>0.1332836787661377</v>
      </c>
      <c r="J110" s="28">
        <f>I110*'Forecast inputs Tab10.1.5.1'!W5</f>
        <v>1.5827102067042777E-2</v>
      </c>
      <c r="K110" s="28">
        <f t="shared" ref="K110:K125" si="30">H110+J110</f>
        <v>2.5057224661958179E-2</v>
      </c>
      <c r="L110" s="28">
        <f t="shared" si="27"/>
        <v>1.8684753731542689</v>
      </c>
      <c r="M110" s="28">
        <f>L110*'Forecast inputs Tab10.1.5.1'!Z5</f>
        <v>0.1495757511143575</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0.2428894535499975</v>
      </c>
      <c r="C111" s="18">
        <v>2</v>
      </c>
      <c r="D111" s="17">
        <f>$G$104*'Forecast inputs Tab10.1.5.1'!T6</f>
        <v>4.0427064553845004E-4</v>
      </c>
      <c r="E111" s="17">
        <f>$G$105*'Forecast inputs Tab10.1.5.1'!U6</f>
        <v>6.8712743690097064E-4</v>
      </c>
      <c r="F111" s="17">
        <f>$F$106*'Forecast inputs Tab10.1.5.1'!Y6</f>
        <v>1.7980554675580717E-3</v>
      </c>
      <c r="G111" s="28">
        <f t="shared" si="28"/>
        <v>2.0389472991071864</v>
      </c>
      <c r="H111" s="28">
        <f>G111*'Forecast inputs Tab10.1.5.1'!V6</f>
        <v>0.48543070686890333</v>
      </c>
      <c r="I111" s="28">
        <f t="shared" si="29"/>
        <v>3.4655413324547886</v>
      </c>
      <c r="J111" s="28">
        <f>I111*'Forecast inputs Tab10.1.5.1'!W6</f>
        <v>0.8256696361543282</v>
      </c>
      <c r="K111" s="28">
        <f t="shared" si="30"/>
        <v>1.3111003430232315</v>
      </c>
      <c r="L111" s="28">
        <f t="shared" si="27"/>
        <v>9.0685296587376243</v>
      </c>
      <c r="M111" s="28">
        <f>L111*'Forecast inputs Tab10.1.5.1'!Z6</f>
        <v>1.7476961043615737</v>
      </c>
      <c r="N111" s="19">
        <f t="shared" ref="N111:N124" si="31">N85*EXP(-A85)</f>
        <v>5680.8004813610578</v>
      </c>
      <c r="O111" s="19">
        <f>N111*'Forecast inputs Tab10.1.5.1'!R6</f>
        <v>549.46747343897448</v>
      </c>
      <c r="P111" s="19">
        <f>N111*'Forecast inputs Tab10.1.5.1'!S6</f>
        <v>0</v>
      </c>
      <c r="Q111" s="19">
        <f>P111*'Forecast inputs Tab10.1.5.1'!R6</f>
        <v>0</v>
      </c>
    </row>
    <row r="112" spans="1:17" x14ac:dyDescent="0.35">
      <c r="A112" s="10">
        <f>D112+F112+E112+'Forecast inputs Tab10.1.5.1'!AA7</f>
        <v>0.25470049356113722</v>
      </c>
      <c r="C112" s="18">
        <v>3</v>
      </c>
      <c r="D112" s="17">
        <f>$G$104*'Forecast inputs Tab10.1.5.1'!T7</f>
        <v>3.399338026950726E-3</v>
      </c>
      <c r="E112" s="17">
        <f>$G$105*'Forecast inputs Tab10.1.5.1'!U7</f>
        <v>5.3600048166687203E-3</v>
      </c>
      <c r="F112" s="17">
        <f>$F$106*'Forecast inputs Tab10.1.5.1'!Y7</f>
        <v>5.9411507175177623E-3</v>
      </c>
      <c r="G112" s="28">
        <f t="shared" si="28"/>
        <v>13.371622285299589</v>
      </c>
      <c r="H112" s="28">
        <f>G112*'Forecast inputs Tab10.1.5.1'!V7</f>
        <v>5.151959777290287</v>
      </c>
      <c r="I112" s="28">
        <f t="shared" si="29"/>
        <v>21.084093222753658</v>
      </c>
      <c r="J112" s="28">
        <f>I112*'Forecast inputs Tab10.1.5.1'!W7</f>
        <v>8.1555826772762607</v>
      </c>
      <c r="K112" s="28">
        <f t="shared" si="30"/>
        <v>13.307542454566548</v>
      </c>
      <c r="L112" s="28">
        <f t="shared" si="27"/>
        <v>23.370086382949665</v>
      </c>
      <c r="M112" s="28">
        <f>L112*'Forecast inputs Tab10.1.5.1'!Z7</f>
        <v>8.0466712929453141</v>
      </c>
      <c r="N112" s="19">
        <f t="shared" si="31"/>
        <v>4455.7825366676534</v>
      </c>
      <c r="O112" s="19">
        <f>N112*'Forecast inputs Tab10.1.5.1'!R7</f>
        <v>936.29358442997409</v>
      </c>
      <c r="P112" s="19">
        <f>N112*'Forecast inputs Tab10.1.5.1'!S7</f>
        <v>0</v>
      </c>
      <c r="Q112" s="19">
        <f>P112*'Forecast inputs Tab10.1.5.1'!R7</f>
        <v>0</v>
      </c>
    </row>
    <row r="113" spans="1:17" x14ac:dyDescent="0.35">
      <c r="A113" s="10">
        <f>D113+F113+E113+'Forecast inputs Tab10.1.5.1'!AA8</f>
        <v>0.2842962722476412</v>
      </c>
      <c r="C113" s="18">
        <v>4</v>
      </c>
      <c r="D113" s="17">
        <f>$G$104*'Forecast inputs Tab10.1.5.1'!T8</f>
        <v>1.4882792993454809E-2</v>
      </c>
      <c r="E113" s="17">
        <f>$G$105*'Forecast inputs Tab10.1.5.1'!U8</f>
        <v>1.5968181405860062E-2</v>
      </c>
      <c r="F113" s="17">
        <f>$F$106*'Forecast inputs Tab10.1.5.1'!Y8</f>
        <v>1.3445297848326336E-2</v>
      </c>
      <c r="G113" s="28">
        <f t="shared" si="28"/>
        <v>44.742561126800155</v>
      </c>
      <c r="H113" s="28">
        <f>G113*'Forecast inputs Tab10.1.5.1'!V8</f>
        <v>25.611512655797171</v>
      </c>
      <c r="I113" s="28">
        <f t="shared" si="29"/>
        <v>48.005594981381066</v>
      </c>
      <c r="J113" s="28">
        <f>I113*'Forecast inputs Tab10.1.5.1'!W8</f>
        <v>26.98831865680647</v>
      </c>
      <c r="K113" s="28">
        <f t="shared" si="30"/>
        <v>52.599831312603641</v>
      </c>
      <c r="L113" s="28">
        <f t="shared" si="27"/>
        <v>40.420978851976152</v>
      </c>
      <c r="M113" s="28">
        <f>L113*'Forecast inputs Tab10.1.5.1'!Z8</f>
        <v>21.598707523680346</v>
      </c>
      <c r="N113" s="19">
        <f t="shared" si="31"/>
        <v>3453.8937074964219</v>
      </c>
      <c r="O113" s="19">
        <f>N113*'Forecast inputs Tab10.1.5.1'!R8</f>
        <v>1277.4467649735041</v>
      </c>
      <c r="P113" s="19">
        <f>N113*'Forecast inputs Tab10.1.5.1'!S8</f>
        <v>326.79743661765434</v>
      </c>
      <c r="Q113" s="19">
        <f>P113*'Forecast inputs Tab10.1.5.1'!R8</f>
        <v>120.86831951509578</v>
      </c>
    </row>
    <row r="114" spans="1:17" x14ac:dyDescent="0.35">
      <c r="A114" s="10">
        <f>D114+F114+E114+'Forecast inputs Tab10.1.5.1'!AA9</f>
        <v>0.32815225620089494</v>
      </c>
      <c r="C114" s="18">
        <v>5</v>
      </c>
      <c r="D114" s="17">
        <f>$G$104*'Forecast inputs Tab10.1.5.1'!T9</f>
        <v>4.5349705952114863E-2</v>
      </c>
      <c r="E114" s="17">
        <f>$G$105*'Forecast inputs Tab10.1.5.1'!U9</f>
        <v>1.9999171427303203E-2</v>
      </c>
      <c r="F114" s="17">
        <f>$F$106*'Forecast inputs Tab10.1.5.1'!Y9</f>
        <v>2.2803378821476913E-2</v>
      </c>
      <c r="G114" s="28">
        <f t="shared" si="28"/>
        <v>100.49209426668932</v>
      </c>
      <c r="H114" s="28">
        <f>G114*'Forecast inputs Tab10.1.5.1'!V9</f>
        <v>79.481018469133616</v>
      </c>
      <c r="I114" s="28">
        <f t="shared" si="29"/>
        <v>44.316905217651332</v>
      </c>
      <c r="J114" s="28">
        <f>I114*'Forecast inputs Tab10.1.5.1'!W9</f>
        <v>33.386832735633867</v>
      </c>
      <c r="K114" s="28">
        <f t="shared" si="30"/>
        <v>112.86785120476748</v>
      </c>
      <c r="L114" s="28">
        <f t="shared" si="27"/>
        <v>50.530852317908334</v>
      </c>
      <c r="M114" s="28">
        <f>L114*'Forecast inputs Tab10.1.5.1'!Z9</f>
        <v>38.137301762451912</v>
      </c>
      <c r="N114" s="19">
        <f t="shared" si="31"/>
        <v>2599.3689033315172</v>
      </c>
      <c r="O114" s="19">
        <f>N114*'Forecast inputs Tab10.1.5.1'!R9</f>
        <v>1485.3625711685356</v>
      </c>
      <c r="P114" s="19">
        <f>N114*'Forecast inputs Tab10.1.5.1'!S9</f>
        <v>779.72151318101783</v>
      </c>
      <c r="Q114" s="19">
        <f>P114*'Forecast inputs Tab10.1.5.1'!R9</f>
        <v>445.55782372005541</v>
      </c>
    </row>
    <row r="115" spans="1:17" x14ac:dyDescent="0.35">
      <c r="A115" s="10">
        <f>D115+F115+E115+'Forecast inputs Tab10.1.5.1'!AA10</f>
        <v>0.36852942114553899</v>
      </c>
      <c r="C115" s="18">
        <v>6</v>
      </c>
      <c r="D115" s="17">
        <f>$G$104*'Forecast inputs Tab10.1.5.1'!T10</f>
        <v>8.4743796058926957E-2</v>
      </c>
      <c r="E115" s="17">
        <f>$G$105*'Forecast inputs Tab10.1.5.1'!U10</f>
        <v>1.244961606480206E-2</v>
      </c>
      <c r="F115" s="17">
        <f>$F$106*'Forecast inputs Tab10.1.5.1'!Y10</f>
        <v>3.133600902181001E-2</v>
      </c>
      <c r="G115" s="28">
        <f t="shared" si="28"/>
        <v>132.78581250039502</v>
      </c>
      <c r="H115" s="28">
        <f>G115*'Forecast inputs Tab10.1.5.1'!V10</f>
        <v>133.25219032327638</v>
      </c>
      <c r="I115" s="28">
        <f t="shared" si="29"/>
        <v>19.507414835809328</v>
      </c>
      <c r="J115" s="28">
        <f>I115*'Forecast inputs Tab10.1.5.1'!W10</f>
        <v>18.892557385089706</v>
      </c>
      <c r="K115" s="28">
        <f t="shared" si="30"/>
        <v>152.14474770836608</v>
      </c>
      <c r="L115" s="28">
        <f t="shared" si="27"/>
        <v>49.10067299306958</v>
      </c>
      <c r="M115" s="28">
        <f>L115*'Forecast inputs Tab10.1.5.1'!Z10</f>
        <v>48.958821148792602</v>
      </c>
      <c r="N115" s="19">
        <f t="shared" si="31"/>
        <v>1873.3289671883124</v>
      </c>
      <c r="O115" s="19">
        <f>N115*'Forecast inputs Tab10.1.5.1'!R10</f>
        <v>1514.2886106659676</v>
      </c>
      <c r="P115" s="19">
        <f>N115*'Forecast inputs Tab10.1.5.1'!S10</f>
        <v>1086.3412759507739</v>
      </c>
      <c r="Q115" s="19">
        <f>P115*'Forecast inputs Tab10.1.5.1'!R10</f>
        <v>878.13419334332457</v>
      </c>
    </row>
    <row r="116" spans="1:17" x14ac:dyDescent="0.35">
      <c r="A116" s="10">
        <f>D116+F116+E116+'Forecast inputs Tab10.1.5.1'!AA11</f>
        <v>0.38991046185255041</v>
      </c>
      <c r="C116" s="18">
        <v>7</v>
      </c>
      <c r="D116" s="17">
        <f>$G$104*'Forecast inputs Tab10.1.5.1'!T11</f>
        <v>0.10759456150824853</v>
      </c>
      <c r="E116" s="17">
        <f>$G$105*'Forecast inputs Tab10.1.5.1'!U11</f>
        <v>5.0482381266338952E-3</v>
      </c>
      <c r="F116" s="17">
        <f>$F$106*'Forecast inputs Tab10.1.5.1'!Y11</f>
        <v>3.7267662217667981E-2</v>
      </c>
      <c r="G116" s="28">
        <f t="shared" si="28"/>
        <v>56.324611979605145</v>
      </c>
      <c r="H116" s="28">
        <f>G116*'Forecast inputs Tab10.1.5.1'!V11</f>
        <v>69.831897661266964</v>
      </c>
      <c r="I116" s="28">
        <f t="shared" si="29"/>
        <v>2.6426991260288237</v>
      </c>
      <c r="J116" s="28">
        <f>I116*'Forecast inputs Tab10.1.5.1'!W11</f>
        <v>3.229255889235938</v>
      </c>
      <c r="K116" s="28">
        <f t="shared" si="30"/>
        <v>73.061153550502908</v>
      </c>
      <c r="L116" s="28">
        <f t="shared" si="27"/>
        <v>19.509225971762685</v>
      </c>
      <c r="M116" s="28">
        <f>L116*'Forecast inputs Tab10.1.5.1'!Z11</f>
        <v>24.502222174715911</v>
      </c>
      <c r="N116" s="19">
        <f t="shared" si="31"/>
        <v>632.16182915076433</v>
      </c>
      <c r="O116" s="19">
        <f>N116*'Forecast inputs Tab10.1.5.1'!R11</f>
        <v>678.4992912275153</v>
      </c>
      <c r="P116" s="19">
        <f>N116*'Forecast inputs Tab10.1.5.1'!S11</f>
        <v>504.09030710098364</v>
      </c>
      <c r="Q116" s="19">
        <f>P116*'Forecast inputs Tab10.1.5.1'!R11</f>
        <v>541.04012661148568</v>
      </c>
    </row>
    <row r="117" spans="1:17" x14ac:dyDescent="0.35">
      <c r="A117" s="10">
        <f>D117+F117+E117+'Forecast inputs Tab10.1.5.1'!AA12</f>
        <v>0.39671276846944425</v>
      </c>
      <c r="C117" s="18">
        <v>8</v>
      </c>
      <c r="D117" s="17">
        <f>$G$104*'Forecast inputs Tab10.1.5.1'!T12</f>
        <v>0.11467185265308896</v>
      </c>
      <c r="E117" s="17">
        <f>$G$105*'Forecast inputs Tab10.1.5.1'!U12</f>
        <v>1.6825909569145705E-3</v>
      </c>
      <c r="F117" s="17">
        <f>$F$106*'Forecast inputs Tab10.1.5.1'!Y12</f>
        <v>4.0358324859440735E-2</v>
      </c>
      <c r="G117" s="28">
        <f t="shared" si="28"/>
        <v>164.45507651347194</v>
      </c>
      <c r="H117" s="28">
        <f>G117*'Forecast inputs Tab10.1.5.1'!V12</f>
        <v>248.60384093874666</v>
      </c>
      <c r="I117" s="28">
        <f t="shared" si="29"/>
        <v>2.4130649166136746</v>
      </c>
      <c r="J117" s="28">
        <f>I117*'Forecast inputs Tab10.1.5.1'!W12</f>
        <v>3.6349673460364076</v>
      </c>
      <c r="K117" s="28">
        <f t="shared" si="30"/>
        <v>252.23880828478306</v>
      </c>
      <c r="L117" s="28">
        <f t="shared" si="27"/>
        <v>57.879342220046496</v>
      </c>
      <c r="M117" s="28">
        <f>L117*'Forecast inputs Tab10.1.5.1'!Z12</f>
        <v>88.623112427068591</v>
      </c>
      <c r="N117" s="19">
        <f t="shared" si="31"/>
        <v>1737.3661648331331</v>
      </c>
      <c r="O117" s="19">
        <f>N117*'Forecast inputs Tab10.1.5.1'!R12</f>
        <v>2361.1153653315246</v>
      </c>
      <c r="P117" s="19">
        <f>N117*'Forecast inputs Tab10.1.5.1'!S12</f>
        <v>1587.3335728883374</v>
      </c>
      <c r="Q117" s="19">
        <f>P117*'Forecast inputs Tab10.1.5.1'!R12</f>
        <v>2157.218072226708</v>
      </c>
    </row>
    <row r="118" spans="1:17" x14ac:dyDescent="0.35">
      <c r="A118" s="10">
        <f>D118+F118+E118+'Forecast inputs Tab10.1.5.1'!AA13</f>
        <v>0.39747508567799983</v>
      </c>
      <c r="C118" s="18">
        <v>9</v>
      </c>
      <c r="D118" s="17">
        <f>$G$104*'Forecast inputs Tab10.1.5.1'!T13</f>
        <v>0.11536520968020014</v>
      </c>
      <c r="E118" s="17">
        <f>$G$105*'Forecast inputs Tab10.1.5.1'!U13</f>
        <v>5.3624562480241225E-4</v>
      </c>
      <c r="F118" s="17">
        <f>$F$106*'Forecast inputs Tab10.1.5.1'!Y13</f>
        <v>4.1573630372997286E-2</v>
      </c>
      <c r="G118" s="28">
        <f t="shared" si="28"/>
        <v>29.083444317471187</v>
      </c>
      <c r="H118" s="28">
        <f>G118*'Forecast inputs Tab10.1.5.1'!V13</f>
        <v>52.519875374092656</v>
      </c>
      <c r="I118" s="28">
        <f t="shared" si="29"/>
        <v>0.13518694078276516</v>
      </c>
      <c r="J118" s="28">
        <f>I118*'Forecast inputs Tab10.1.5.1'!W13</f>
        <v>0.24425952072164883</v>
      </c>
      <c r="K118" s="28">
        <f t="shared" si="30"/>
        <v>52.764134894814305</v>
      </c>
      <c r="L118" s="28">
        <f t="shared" si="27"/>
        <v>10.480667155894842</v>
      </c>
      <c r="M118" s="28">
        <f>L118*'Forecast inputs Tab10.1.5.1'!Z13</f>
        <v>19.104684125122915</v>
      </c>
      <c r="N118" s="19">
        <f t="shared" si="31"/>
        <v>305.51074626984195</v>
      </c>
      <c r="O118" s="19">
        <f>N118*'Forecast inputs Tab10.1.5.1'!R13</f>
        <v>506.75984016017492</v>
      </c>
      <c r="P118" s="19">
        <f>N118*'Forecast inputs Tab10.1.5.1'!S13</f>
        <v>294.64760168633813</v>
      </c>
      <c r="Q118" s="19">
        <f>P118*'Forecast inputs Tab10.1.5.1'!R13</f>
        <v>488.74081634517967</v>
      </c>
    </row>
    <row r="119" spans="1:17" x14ac:dyDescent="0.35">
      <c r="A119" s="10">
        <f>D119+F119+E119+'Forecast inputs Tab10.1.5.1'!AA14</f>
        <v>0.39621427604828607</v>
      </c>
      <c r="C119" s="18">
        <v>10</v>
      </c>
      <c r="D119" s="17">
        <f>$G$104*'Forecast inputs Tab10.1.5.1'!T14</f>
        <v>0.11409797557268694</v>
      </c>
      <c r="E119" s="17">
        <f>$G$105*'Forecast inputs Tab10.1.5.1'!U14</f>
        <v>1.7762661901547382E-4</v>
      </c>
      <c r="F119" s="17">
        <f>$F$106*'Forecast inputs Tab10.1.5.1'!Y14</f>
        <v>4.1938673856583716E-2</v>
      </c>
      <c r="G119" s="28">
        <f t="shared" si="28"/>
        <v>105.49163596172946</v>
      </c>
      <c r="H119" s="28">
        <f>G119*'Forecast inputs Tab10.1.5.1'!V14</f>
        <v>222.46598152787257</v>
      </c>
      <c r="I119" s="28">
        <f t="shared" si="29"/>
        <v>0.16422835318717741</v>
      </c>
      <c r="J119" s="28">
        <f>I119*'Forecast inputs Tab10.1.5.1'!W14</f>
        <v>0.34709141373826718</v>
      </c>
      <c r="K119" s="28">
        <f t="shared" si="30"/>
        <v>222.81307294161084</v>
      </c>
      <c r="L119" s="28">
        <f t="shared" si="27"/>
        <v>38.775265669617198</v>
      </c>
      <c r="M119" s="28">
        <f>L119*'Forecast inputs Tab10.1.5.1'!Z14</f>
        <v>82.433888297665987</v>
      </c>
      <c r="N119" s="19">
        <f t="shared" si="31"/>
        <v>1119.7984978849192</v>
      </c>
      <c r="O119" s="19">
        <f>N119*'Forecast inputs Tab10.1.5.1'!R14</f>
        <v>2201.92697430099</v>
      </c>
      <c r="P119" s="19">
        <f>N119*'Forecast inputs Tab10.1.5.1'!S14</f>
        <v>1103.0159851544586</v>
      </c>
      <c r="Q119" s="19">
        <f>P119*'Forecast inputs Tab10.1.5.1'!R14</f>
        <v>2168.9265125683214</v>
      </c>
    </row>
    <row r="120" spans="1:17" x14ac:dyDescent="0.35">
      <c r="A120" s="10">
        <f>D120+F120+E120+'Forecast inputs Tab10.1.5.1'!AA15</f>
        <v>0.39429372851817068</v>
      </c>
      <c r="C120" s="18">
        <v>11</v>
      </c>
      <c r="D120" s="17">
        <f>$G$104*'Forecast inputs Tab10.1.5.1'!T15</f>
        <v>0.11222749171955228</v>
      </c>
      <c r="E120" s="17">
        <f>$G$105*'Forecast inputs Tab10.1.5.1'!U15</f>
        <v>6.3698752305698557E-5</v>
      </c>
      <c r="F120" s="17">
        <f>$F$106*'Forecast inputs Tab10.1.5.1'!Y15</f>
        <v>4.2002538046312737E-2</v>
      </c>
      <c r="G120" s="28">
        <f t="shared" si="28"/>
        <v>50.847320339734367</v>
      </c>
      <c r="H120" s="28">
        <f>G120*'Forecast inputs Tab10.1.5.1'!V15</f>
        <v>122.6917982288881</v>
      </c>
      <c r="I120" s="28">
        <f t="shared" si="29"/>
        <v>2.8860226795614684E-2</v>
      </c>
      <c r="J120" s="28">
        <f>I120*'Forecast inputs Tab10.1.5.1'!W15</f>
        <v>6.9851457431570466E-2</v>
      </c>
      <c r="K120" s="28">
        <f t="shared" si="30"/>
        <v>122.76164968631967</v>
      </c>
      <c r="L120" s="28">
        <f t="shared" si="27"/>
        <v>19.030243609647208</v>
      </c>
      <c r="M120" s="28">
        <f>L120*'Forecast inputs Tab10.1.5.1'!Z15</f>
        <v>46.3041984485575</v>
      </c>
      <c r="N120" s="19">
        <f t="shared" si="31"/>
        <v>548.25041107973732</v>
      </c>
      <c r="O120" s="19">
        <f>N120*'Forecast inputs Tab10.1.5.1'!R15</f>
        <v>1248.1962284011272</v>
      </c>
      <c r="P120" s="19">
        <f>N120*'Forecast inputs Tab10.1.5.1'!S15</f>
        <v>544.59250256153712</v>
      </c>
      <c r="Q120" s="19">
        <f>P120*'Forecast inputs Tab10.1.5.1'!R15</f>
        <v>1239.8683046568258</v>
      </c>
    </row>
    <row r="121" spans="1:17" x14ac:dyDescent="0.35">
      <c r="A121" s="10">
        <f>D121+F121+E121+'Forecast inputs Tab10.1.5.1'!AA16</f>
        <v>0.39218088939431839</v>
      </c>
      <c r="C121" s="18">
        <v>12</v>
      </c>
      <c r="D121" s="17">
        <f>$G$104*'Forecast inputs Tab10.1.5.1'!T16</f>
        <v>0.11018256004083529</v>
      </c>
      <c r="E121" s="17">
        <f>$G$105*'Forecast inputs Tab10.1.5.1'!U16</f>
        <v>2.5129612849597712E-5</v>
      </c>
      <c r="F121" s="17">
        <f>$F$106*'Forecast inputs Tab10.1.5.1'!Y16</f>
        <v>4.1973199740633488E-2</v>
      </c>
      <c r="G121" s="28">
        <f t="shared" si="28"/>
        <v>9.4474498799241058</v>
      </c>
      <c r="H121" s="28">
        <f>G121*'Forecast inputs Tab10.1.5.1'!V16</f>
        <v>25.635196620397306</v>
      </c>
      <c r="I121" s="28">
        <f t="shared" si="29"/>
        <v>2.154703592024756E-3</v>
      </c>
      <c r="J121" s="28">
        <f>I121*'Forecast inputs Tab10.1.5.1'!W16</f>
        <v>5.8677351156115401E-3</v>
      </c>
      <c r="K121" s="28">
        <f t="shared" si="30"/>
        <v>25.641064355512917</v>
      </c>
      <c r="L121" s="28">
        <f t="shared" si="27"/>
        <v>3.598933449202077</v>
      </c>
      <c r="M121" s="28">
        <f>L121*'Forecast inputs Tab10.1.5.1'!Z16</f>
        <v>9.855967165315823</v>
      </c>
      <c r="N121" s="19">
        <f t="shared" si="31"/>
        <v>103.65328844692911</v>
      </c>
      <c r="O121" s="19">
        <f>N121*'Forecast inputs Tab10.1.5.1'!R16</f>
        <v>267.98002928626818</v>
      </c>
      <c r="P121" s="19">
        <f>N121*'Forecast inputs Tab10.1.5.1'!S16</f>
        <v>103.3245294915595</v>
      </c>
      <c r="Q121" s="19">
        <f>P121*'Forecast inputs Tab10.1.5.1'!R16</f>
        <v>267.13007232100335</v>
      </c>
    </row>
    <row r="122" spans="1:17" x14ac:dyDescent="0.35">
      <c r="A122" s="10">
        <f>D122+F122+E122+'Forecast inputs Tab10.1.5.1'!AA17</f>
        <v>0.39006541662227612</v>
      </c>
      <c r="C122" s="18">
        <v>13</v>
      </c>
      <c r="D122" s="17">
        <f>$G$104*'Forecast inputs Tab10.1.5.1'!T17</f>
        <v>0.10813732274771604</v>
      </c>
      <c r="E122" s="17">
        <f>$G$105*'Forecast inputs Tab10.1.5.1'!U17</f>
        <v>1.0933486510710365E-5</v>
      </c>
      <c r="F122" s="17">
        <f>$F$106*'Forecast inputs Tab10.1.5.1'!Y17</f>
        <v>4.1917160388049365E-2</v>
      </c>
      <c r="G122" s="28">
        <f t="shared" si="28"/>
        <v>13.743077053340693</v>
      </c>
      <c r="H122" s="28">
        <f>G122*'Forecast inputs Tab10.1.5.1'!V17</f>
        <v>41.327130097056269</v>
      </c>
      <c r="I122" s="28">
        <f t="shared" si="29"/>
        <v>1.3895271656476E-3</v>
      </c>
      <c r="J122" s="28">
        <f>I122*'Forecast inputs Tab10.1.5.1'!W17</f>
        <v>4.1947443953862214E-3</v>
      </c>
      <c r="K122" s="28">
        <f t="shared" si="30"/>
        <v>41.331324841451654</v>
      </c>
      <c r="L122" s="28">
        <f t="shared" si="27"/>
        <v>5.3272149747425654</v>
      </c>
      <c r="M122" s="28">
        <f>L122*'Forecast inputs Tab10.1.5.1'!Z17</f>
        <v>16.183652916069935</v>
      </c>
      <c r="N122" s="19">
        <f t="shared" si="31"/>
        <v>153.48297730050675</v>
      </c>
      <c r="O122" s="19">
        <f>N122*'Forecast inputs Tab10.1.5.1'!R17</f>
        <v>443.38008999593092</v>
      </c>
      <c r="P122" s="19">
        <f>N122*'Forecast inputs Tab10.1.5.1'!S17</f>
        <v>153.23485767118325</v>
      </c>
      <c r="Q122" s="19">
        <f>P122*'Forecast inputs Tab10.1.5.1'!R17</f>
        <v>442.66332449193749</v>
      </c>
    </row>
    <row r="123" spans="1:17" x14ac:dyDescent="0.35">
      <c r="A123" s="10">
        <f>D123+F123+E123+'Forecast inputs Tab10.1.5.1'!AA18</f>
        <v>0.38803513739519102</v>
      </c>
      <c r="C123" s="18">
        <v>14</v>
      </c>
      <c r="D123" s="17">
        <f>$G$104*'Forecast inputs Tab10.1.5.1'!T18</f>
        <v>0.1061752203168148</v>
      </c>
      <c r="E123" s="17">
        <f>$G$105*'Forecast inputs Tab10.1.5.1'!U18</f>
        <v>5.2748056561814201E-6</v>
      </c>
      <c r="F123" s="17">
        <f>$F$106*'Forecast inputs Tab10.1.5.1'!Y18</f>
        <v>4.1854642272720038E-2</v>
      </c>
      <c r="G123" s="28">
        <f t="shared" si="28"/>
        <v>2.0306024870495922</v>
      </c>
      <c r="H123" s="28">
        <f>G123*'Forecast inputs Tab10.1.5.1'!V18</f>
        <v>6.6838509708568017</v>
      </c>
      <c r="I123" s="28">
        <f t="shared" si="29"/>
        <v>1.0088072765175093E-4</v>
      </c>
      <c r="J123" s="28">
        <f>I123*'Forecast inputs Tab10.1.5.1'!W18</f>
        <v>3.3337837385134317E-4</v>
      </c>
      <c r="K123" s="28">
        <f t="shared" si="30"/>
        <v>6.6841843492306534</v>
      </c>
      <c r="L123" s="28">
        <f t="shared" si="27"/>
        <v>0.80047058475560839</v>
      </c>
      <c r="M123" s="28">
        <f>L123*'Forecast inputs Tab10.1.5.1'!Z18</f>
        <v>2.6642462707713293</v>
      </c>
      <c r="N123" s="19">
        <f t="shared" si="31"/>
        <v>23.074974785044894</v>
      </c>
      <c r="O123" s="19">
        <f>N123*'Forecast inputs Tab10.1.5.1'!R18</f>
        <v>73.475565460287811</v>
      </c>
      <c r="P123" s="19">
        <f>N123*'Forecast inputs Tab10.1.5.1'!S18</f>
        <v>23.054611593186952</v>
      </c>
      <c r="Q123" s="19">
        <f>P123*'Forecast inputs Tab10.1.5.1'!R18</f>
        <v>73.410724781141823</v>
      </c>
    </row>
    <row r="124" spans="1:17" x14ac:dyDescent="0.35">
      <c r="A124" s="10">
        <f>D124+F124+E124+'Forecast inputs Tab10.1.5.1'!AA19</f>
        <v>0.3861342864276881</v>
      </c>
      <c r="C124" s="18">
        <v>15</v>
      </c>
      <c r="D124" s="17">
        <f>$G$104*'Forecast inputs Tab10.1.5.1'!T19</f>
        <v>0.10433882640677668</v>
      </c>
      <c r="E124" s="17">
        <f>$G$105*'Forecast inputs Tab10.1.5.1'!U19</f>
        <v>2.7658353388031142E-6</v>
      </c>
      <c r="F124" s="17">
        <f>$F$106*'Forecast inputs Tab10.1.5.1'!Y19</f>
        <v>4.1792694185572583E-2</v>
      </c>
      <c r="G124" s="28">
        <f t="shared" si="28"/>
        <v>6.4386611964461862</v>
      </c>
      <c r="H124" s="28">
        <f>G124*'Forecast inputs Tab10.1.5.1'!V19</f>
        <v>22.953536564309552</v>
      </c>
      <c r="I124" s="28">
        <f t="shared" si="29"/>
        <v>1.7067737183743689E-4</v>
      </c>
      <c r="J124" s="28">
        <f>I124*'Forecast inputs Tab10.1.5.1'!W19</f>
        <v>6.1101475053571387E-4</v>
      </c>
      <c r="K124" s="28">
        <f t="shared" si="30"/>
        <v>22.954147579060088</v>
      </c>
      <c r="L124" s="28">
        <f t="shared" si="27"/>
        <v>2.5789919976530551</v>
      </c>
      <c r="M124" s="28">
        <f>L124*'Forecast inputs Tab10.1.5.1'!Z19</f>
        <v>9.3046420686525515</v>
      </c>
      <c r="N124" s="19">
        <f t="shared" si="31"/>
        <v>74.388005765544889</v>
      </c>
      <c r="O124" s="19">
        <f>N124*'Forecast inputs Tab10.1.5.1'!R19</f>
        <v>258.08769824344267</v>
      </c>
      <c r="P124" s="19">
        <f>N124*'Forecast inputs Tab10.1.5.1'!S19</f>
        <v>74.349841357546367</v>
      </c>
      <c r="Q124" s="19">
        <f>P124*'Forecast inputs Tab10.1.5.1'!R19</f>
        <v>257.95528759317995</v>
      </c>
    </row>
    <row r="125" spans="1:17" x14ac:dyDescent="0.35">
      <c r="A125" s="10">
        <f>D125+F125+E125+'Forecast inputs Tab10.1.5.1'!AA20</f>
        <v>0.38438165154231474</v>
      </c>
      <c r="C125" s="23" t="s">
        <v>1435</v>
      </c>
      <c r="D125" s="17">
        <f>$G$104*'Forecast inputs Tab10.1.5.1'!T20</f>
        <v>0.10264669113358064</v>
      </c>
      <c r="E125" s="17">
        <f>$G$105*'Forecast inputs Tab10.1.5.1'!U20</f>
        <v>1.5840211474079729E-6</v>
      </c>
      <c r="F125" s="17">
        <f>$F$106*'Forecast inputs Tab10.1.5.1'!Y20</f>
        <v>4.173337638758666E-2</v>
      </c>
      <c r="G125" s="28">
        <f>N125*(D125/A125)*(1-EXP(-A125))</f>
        <v>18.539830484322966</v>
      </c>
      <c r="H125" s="28">
        <f>G125*'Forecast inputs Tab10.1.5.1'!V20</f>
        <v>76.725604327478749</v>
      </c>
      <c r="I125" s="28">
        <f t="shared" si="29"/>
        <v>2.8610258384567709E-4</v>
      </c>
      <c r="J125" s="28">
        <f>I125*'Forecast inputs Tab10.1.5.1'!W20</f>
        <v>1.3932499650330446E-3</v>
      </c>
      <c r="K125" s="28">
        <f t="shared" si="30"/>
        <v>76.726997577443782</v>
      </c>
      <c r="L125" s="30">
        <f t="shared" si="27"/>
        <v>7.5377950835005461</v>
      </c>
      <c r="M125" s="28">
        <f>L125*'Forecast inputs Tab10.1.5.1'!Z20</f>
        <v>29.209709728072969</v>
      </c>
      <c r="N125" s="19">
        <f>N99*EXP(-A99)+N100*EXP(-A100)</f>
        <v>217.54940110928453</v>
      </c>
      <c r="O125" s="19">
        <f>N125*'Forecast inputs Tab10.1.5.1'!R20</f>
        <v>896.56562952770753</v>
      </c>
      <c r="P125" s="19">
        <f>N125*'Forecast inputs Tab10.1.5.1'!S20</f>
        <v>217.48081809143295</v>
      </c>
      <c r="Q125" s="19">
        <f>P125*'Forecast inputs Tab10.1.5.1'!R20</f>
        <v>896.28298486740744</v>
      </c>
    </row>
    <row r="126" spans="1:17" x14ac:dyDescent="0.35">
      <c r="A126" t="s">
        <v>1445</v>
      </c>
      <c r="C126" s="31" t="s">
        <v>1444</v>
      </c>
      <c r="D126" s="133">
        <f>AVERAGE(D113:D123)</f>
        <v>9.3948044476694512E-2</v>
      </c>
      <c r="E126" s="133">
        <f>AVERAGE(E113:E123)</f>
        <v>5.0878824438776241E-3</v>
      </c>
      <c r="F126" s="133">
        <f>AVERAGE(F113:F124)</f>
        <v>3.6521934302632605E-2</v>
      </c>
      <c r="G126" s="32">
        <f>SUM(G109:G125)</f>
        <v>749.9104782855901</v>
      </c>
      <c r="H126" s="32">
        <f t="shared" ref="H126" si="32">SUM(H109:H125)</f>
        <v>1133.4300543659272</v>
      </c>
      <c r="I126" s="32">
        <f>SUM(I109:I125)</f>
        <v>141.9009747236654</v>
      </c>
      <c r="J126" s="32">
        <f t="shared" ref="J126:Q126" si="33">SUM(J109:J125)</f>
        <v>95.802613942791936</v>
      </c>
      <c r="K126" s="32">
        <f t="shared" si="33"/>
        <v>1229.2326683087192</v>
      </c>
      <c r="L126" s="32">
        <f t="shared" si="33"/>
        <v>339.87774629461791</v>
      </c>
      <c r="M126" s="32">
        <f t="shared" si="33"/>
        <v>446.82509720535961</v>
      </c>
      <c r="N126" s="32">
        <f t="shared" si="33"/>
        <v>39386.032337902114</v>
      </c>
      <c r="O126" s="32">
        <f t="shared" si="33"/>
        <v>14900.185439075382</v>
      </c>
      <c r="P126" s="32">
        <f t="shared" si="33"/>
        <v>6797.984853346009</v>
      </c>
      <c r="Q126" s="32">
        <f t="shared" si="33"/>
        <v>9977.7965630416693</v>
      </c>
    </row>
    <row r="128" spans="1:17" x14ac:dyDescent="0.35">
      <c r="C128" s="15" t="s">
        <v>1437</v>
      </c>
      <c r="D128" s="15" t="s">
        <v>1693</v>
      </c>
      <c r="G128" s="15">
        <f>G103+1</f>
        <v>2025</v>
      </c>
    </row>
    <row r="129" spans="1:17" x14ac:dyDescent="0.35">
      <c r="D129" s="24" t="s">
        <v>1599</v>
      </c>
      <c r="E129" s="24"/>
      <c r="F129" s="24"/>
      <c r="G129" s="18">
        <f>G104</f>
        <v>1.2388890579513168</v>
      </c>
      <c r="H129" s="24" t="s">
        <v>1598</v>
      </c>
      <c r="I129" s="25">
        <f>AVERAGE(D138:D149)</f>
        <v>9.4813942970868023E-2</v>
      </c>
      <c r="J129" s="15" t="s">
        <v>1516</v>
      </c>
      <c r="K129" s="25">
        <f>I129+I131+I130</f>
        <v>0.13600000000000001</v>
      </c>
    </row>
    <row r="130" spans="1:17" x14ac:dyDescent="0.35">
      <c r="D130" s="24" t="s">
        <v>1600</v>
      </c>
      <c r="E130" s="24"/>
      <c r="F130" s="24"/>
      <c r="G130" s="18">
        <f>G105</f>
        <v>1.2388890579513168</v>
      </c>
      <c r="H130" s="24" t="s">
        <v>1598</v>
      </c>
      <c r="I130" s="25">
        <f>AVERAGE(E138:E149)</f>
        <v>4.664122726499389E-3</v>
      </c>
      <c r="K130" s="25"/>
    </row>
    <row r="131" spans="1:17" x14ac:dyDescent="0.35">
      <c r="D131" s="24" t="s">
        <v>1438</v>
      </c>
      <c r="E131" s="24"/>
      <c r="F131" s="135">
        <f>F106</f>
        <v>1.7690704360209568</v>
      </c>
      <c r="G131" s="18">
        <f>I131/$I$5</f>
        <v>1.238889057951317</v>
      </c>
      <c r="H131" s="24" t="s">
        <v>1598</v>
      </c>
      <c r="I131" s="25">
        <f>AVERAGE(F138:F149)</f>
        <v>3.6521934302632605E-2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4">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0.2403238299035125</v>
      </c>
      <c r="C135" s="18">
        <v>1</v>
      </c>
      <c r="D135" s="17">
        <f>$G$129*'Forecast inputs Tab10.1.5.1'!T5</f>
        <v>1.2104648305300262E-5</v>
      </c>
      <c r="E135" s="17">
        <f>$G$130*'Forecast inputs Tab10.1.5.1'!U5</f>
        <v>2.0755689221672224E-5</v>
      </c>
      <c r="F135" s="17">
        <f>$F$131*'Forecast inputs Tab10.1.5.1'!Y5</f>
        <v>2.9096956598553125E-4</v>
      </c>
      <c r="G135" s="28">
        <f t="shared" ref="G135:G149" si="35">N135*(D135/A135)*(1-EXP(-A135))</f>
        <v>7.7730594203353084E-2</v>
      </c>
      <c r="H135" s="28">
        <f>G135*'Forecast inputs Tab10.1.5.1'!V5</f>
        <v>9.230122594915402E-3</v>
      </c>
      <c r="I135" s="28">
        <f t="shared" ref="I135:I150" si="36">N135*(E135/A135)*(1-EXP(-A135))</f>
        <v>0.1332836787661377</v>
      </c>
      <c r="J135" s="28">
        <f>I135*'Forecast inputs Tab10.1.5.1'!W5</f>
        <v>1.5827102067042777E-2</v>
      </c>
      <c r="K135" s="28">
        <f t="shared" ref="K135:K150" si="37">H135+J135</f>
        <v>2.5057224661958179E-2</v>
      </c>
      <c r="L135" s="28">
        <f t="shared" si="34"/>
        <v>1.8684753731542689</v>
      </c>
      <c r="M135" s="28">
        <f>L135*'Forecast inputs Tab10.1.5.1'!Z5</f>
        <v>0.1495757511143575</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0.2428894535499975</v>
      </c>
      <c r="C136" s="18">
        <v>2</v>
      </c>
      <c r="D136" s="17">
        <f>$G$129*'Forecast inputs Tab10.1.5.1'!T6</f>
        <v>4.0427064553845004E-4</v>
      </c>
      <c r="E136" s="17">
        <f>$G$130*'Forecast inputs Tab10.1.5.1'!U6</f>
        <v>6.8712743690097064E-4</v>
      </c>
      <c r="F136" s="17">
        <f>$F$131*'Forecast inputs Tab10.1.5.1'!Y6</f>
        <v>1.7980554675580717E-3</v>
      </c>
      <c r="G136" s="28">
        <f t="shared" si="35"/>
        <v>2.0389472991071864</v>
      </c>
      <c r="H136" s="28">
        <f>G136*'Forecast inputs Tab10.1.5.1'!V6</f>
        <v>0.48543070686890333</v>
      </c>
      <c r="I136" s="28">
        <f t="shared" si="36"/>
        <v>3.4655413324547886</v>
      </c>
      <c r="J136" s="28">
        <f>I136*'Forecast inputs Tab10.1.5.1'!W6</f>
        <v>0.8256696361543282</v>
      </c>
      <c r="K136" s="28">
        <f t="shared" si="37"/>
        <v>1.3111003430232315</v>
      </c>
      <c r="L136" s="28">
        <f t="shared" si="34"/>
        <v>9.0685296587376243</v>
      </c>
      <c r="M136" s="28">
        <f>L136*'Forecast inputs Tab10.1.5.1'!Z6</f>
        <v>1.7476961043615737</v>
      </c>
      <c r="N136" s="19">
        <f t="shared" ref="N136:N149" si="38">N110*EXP(-A110)</f>
        <v>5680.8004813610578</v>
      </c>
      <c r="O136" s="19">
        <f>N136*'Forecast inputs Tab10.1.5.1'!R6</f>
        <v>549.46747343897448</v>
      </c>
      <c r="P136" s="19">
        <f>N136*'Forecast inputs Tab10.1.5.1'!S6</f>
        <v>0</v>
      </c>
      <c r="Q136" s="19">
        <f>P136*'Forecast inputs Tab10.1.5.1'!R6</f>
        <v>0</v>
      </c>
    </row>
    <row r="137" spans="1:17" x14ac:dyDescent="0.35">
      <c r="A137" s="10">
        <f>D137+F137+E137+'Forecast inputs Tab10.1.5.1'!AA7</f>
        <v>0.25470049356113722</v>
      </c>
      <c r="C137" s="18">
        <v>3</v>
      </c>
      <c r="D137" s="17">
        <f>$G$129*'Forecast inputs Tab10.1.5.1'!T7</f>
        <v>3.399338026950726E-3</v>
      </c>
      <c r="E137" s="17">
        <f>$G$130*'Forecast inputs Tab10.1.5.1'!U7</f>
        <v>5.3600048166687203E-3</v>
      </c>
      <c r="F137" s="17">
        <f>$F$131*'Forecast inputs Tab10.1.5.1'!Y7</f>
        <v>5.9411507175177623E-3</v>
      </c>
      <c r="G137" s="28">
        <f t="shared" si="35"/>
        <v>13.371622285299589</v>
      </c>
      <c r="H137" s="28">
        <f>G137*'Forecast inputs Tab10.1.5.1'!V7</f>
        <v>5.151959777290287</v>
      </c>
      <c r="I137" s="28">
        <f t="shared" si="36"/>
        <v>21.084093222753658</v>
      </c>
      <c r="J137" s="28">
        <f>I137*'Forecast inputs Tab10.1.5.1'!W7</f>
        <v>8.1555826772762607</v>
      </c>
      <c r="K137" s="28">
        <f t="shared" si="37"/>
        <v>13.307542454566548</v>
      </c>
      <c r="L137" s="28">
        <f t="shared" si="34"/>
        <v>23.370086382949665</v>
      </c>
      <c r="M137" s="28">
        <f>L137*'Forecast inputs Tab10.1.5.1'!Z7</f>
        <v>8.0466712929453141</v>
      </c>
      <c r="N137" s="19">
        <f t="shared" si="38"/>
        <v>4455.7825366676534</v>
      </c>
      <c r="O137" s="19">
        <f>N137*'Forecast inputs Tab10.1.5.1'!R7</f>
        <v>936.29358442997409</v>
      </c>
      <c r="P137" s="19">
        <f>N137*'Forecast inputs Tab10.1.5.1'!S7</f>
        <v>0</v>
      </c>
      <c r="Q137" s="19">
        <f>P137*'Forecast inputs Tab10.1.5.1'!R7</f>
        <v>0</v>
      </c>
    </row>
    <row r="138" spans="1:17" x14ac:dyDescent="0.35">
      <c r="A138" s="10">
        <f>D138+F138+E138+'Forecast inputs Tab10.1.5.1'!AA8</f>
        <v>0.2842962722476412</v>
      </c>
      <c r="C138" s="18">
        <v>4</v>
      </c>
      <c r="D138" s="17">
        <f>$G$129*'Forecast inputs Tab10.1.5.1'!T8</f>
        <v>1.4882792993454809E-2</v>
      </c>
      <c r="E138" s="17">
        <f>$G$130*'Forecast inputs Tab10.1.5.1'!U8</f>
        <v>1.5968181405860062E-2</v>
      </c>
      <c r="F138" s="17">
        <f>$F$131*'Forecast inputs Tab10.1.5.1'!Y8</f>
        <v>1.3445297848326336E-2</v>
      </c>
      <c r="G138" s="28">
        <f t="shared" si="35"/>
        <v>44.742561126800155</v>
      </c>
      <c r="H138" s="28">
        <f>G138*'Forecast inputs Tab10.1.5.1'!V8</f>
        <v>25.611512655797171</v>
      </c>
      <c r="I138" s="28">
        <f t="shared" si="36"/>
        <v>48.005594981381066</v>
      </c>
      <c r="J138" s="28">
        <f>I138*'Forecast inputs Tab10.1.5.1'!W8</f>
        <v>26.98831865680647</v>
      </c>
      <c r="K138" s="28">
        <f t="shared" si="37"/>
        <v>52.599831312603641</v>
      </c>
      <c r="L138" s="28">
        <f t="shared" si="34"/>
        <v>40.420978851976152</v>
      </c>
      <c r="M138" s="28">
        <f>L138*'Forecast inputs Tab10.1.5.1'!Z8</f>
        <v>21.598707523680346</v>
      </c>
      <c r="N138" s="19">
        <f t="shared" si="38"/>
        <v>3453.8937074964219</v>
      </c>
      <c r="O138" s="19">
        <f>N138*'Forecast inputs Tab10.1.5.1'!R8</f>
        <v>1277.4467649735041</v>
      </c>
      <c r="P138" s="19">
        <f>N138*'Forecast inputs Tab10.1.5.1'!S8</f>
        <v>326.79743661765434</v>
      </c>
      <c r="Q138" s="19">
        <f>P138*'Forecast inputs Tab10.1.5.1'!R8</f>
        <v>120.86831951509578</v>
      </c>
    </row>
    <row r="139" spans="1:17" x14ac:dyDescent="0.35">
      <c r="A139" s="10">
        <f>D139+F139+E139+'Forecast inputs Tab10.1.5.1'!AA9</f>
        <v>0.32815225620089494</v>
      </c>
      <c r="C139" s="18">
        <v>5</v>
      </c>
      <c r="D139" s="17">
        <f>$G$129*'Forecast inputs Tab10.1.5.1'!T9</f>
        <v>4.5349705952114863E-2</v>
      </c>
      <c r="E139" s="17">
        <f>$G$130*'Forecast inputs Tab10.1.5.1'!U9</f>
        <v>1.9999171427303203E-2</v>
      </c>
      <c r="F139" s="17">
        <f>$F$131*'Forecast inputs Tab10.1.5.1'!Y9</f>
        <v>2.2803378821476913E-2</v>
      </c>
      <c r="G139" s="28">
        <f t="shared" si="35"/>
        <v>100.48578830282069</v>
      </c>
      <c r="H139" s="28">
        <f>G139*'Forecast inputs Tab10.1.5.1'!V9</f>
        <v>79.476030968033498</v>
      </c>
      <c r="I139" s="28">
        <f t="shared" si="36"/>
        <v>44.314124294384577</v>
      </c>
      <c r="J139" s="28">
        <f>I139*'Forecast inputs Tab10.1.5.1'!W9</f>
        <v>33.384737683655352</v>
      </c>
      <c r="K139" s="28">
        <f t="shared" si="37"/>
        <v>112.86076865168886</v>
      </c>
      <c r="L139" s="28">
        <f t="shared" si="34"/>
        <v>50.527681464207923</v>
      </c>
      <c r="M139" s="28">
        <f>L139*'Forecast inputs Tab10.1.5.1'!Z9</f>
        <v>38.13490861452604</v>
      </c>
      <c r="N139" s="19">
        <f t="shared" si="38"/>
        <v>2599.2057907353947</v>
      </c>
      <c r="O139" s="19">
        <f>N139*'Forecast inputs Tab10.1.5.1'!R9</f>
        <v>1485.2693634115083</v>
      </c>
      <c r="P139" s="19">
        <f>N139*'Forecast inputs Tab10.1.5.1'!S9</f>
        <v>779.67258499690956</v>
      </c>
      <c r="Q139" s="19">
        <f>P139*'Forecast inputs Tab10.1.5.1'!R9</f>
        <v>445.52986458995406</v>
      </c>
    </row>
    <row r="140" spans="1:17" x14ac:dyDescent="0.35">
      <c r="A140" s="10">
        <f>D140+F140+E140+'Forecast inputs Tab10.1.5.1'!AA10</f>
        <v>0.36852942114553899</v>
      </c>
      <c r="C140" s="18">
        <v>6</v>
      </c>
      <c r="D140" s="17">
        <f>$G$129*'Forecast inputs Tab10.1.5.1'!T10</f>
        <v>8.4743796058926957E-2</v>
      </c>
      <c r="E140" s="17">
        <f>$G$130*'Forecast inputs Tab10.1.5.1'!U10</f>
        <v>1.244961606480206E-2</v>
      </c>
      <c r="F140" s="17">
        <f>$F$131*'Forecast inputs Tab10.1.5.1'!Y10</f>
        <v>3.133600902181001E-2</v>
      </c>
      <c r="G140" s="28">
        <f t="shared" si="35"/>
        <v>132.70608333812137</v>
      </c>
      <c r="H140" s="28">
        <f>G140*'Forecast inputs Tab10.1.5.1'!V10</f>
        <v>133.17218113174042</v>
      </c>
      <c r="I140" s="28">
        <f t="shared" si="36"/>
        <v>19.495701913971548</v>
      </c>
      <c r="J140" s="28">
        <f>I140*'Forecast inputs Tab10.1.5.1'!W10</f>
        <v>18.881213644782243</v>
      </c>
      <c r="K140" s="28">
        <f t="shared" si="37"/>
        <v>152.05339477652265</v>
      </c>
      <c r="L140" s="28">
        <f t="shared" si="34"/>
        <v>49.071191262671633</v>
      </c>
      <c r="M140" s="28">
        <f>L140*'Forecast inputs Tab10.1.5.1'!Z10</f>
        <v>48.929424591113772</v>
      </c>
      <c r="N140" s="19">
        <f t="shared" si="38"/>
        <v>1872.2041561380624</v>
      </c>
      <c r="O140" s="19">
        <f>N140*'Forecast inputs Tab10.1.5.1'!R10</f>
        <v>1513.3793797767976</v>
      </c>
      <c r="P140" s="19">
        <f>N140*'Forecast inputs Tab10.1.5.1'!S10</f>
        <v>1085.6889993389591</v>
      </c>
      <c r="Q140" s="19">
        <f>P140*'Forecast inputs Tab10.1.5.1'!R10</f>
        <v>877.60693141465356</v>
      </c>
    </row>
    <row r="141" spans="1:17" x14ac:dyDescent="0.35">
      <c r="A141" s="10">
        <f>D141+F141+E141+'Forecast inputs Tab10.1.5.1'!AA11</f>
        <v>0.38991046185255041</v>
      </c>
      <c r="C141" s="18">
        <v>7</v>
      </c>
      <c r="D141" s="17">
        <f>$G$129*'Forecast inputs Tab10.1.5.1'!T11</f>
        <v>0.10759456150824853</v>
      </c>
      <c r="E141" s="17">
        <f>$G$130*'Forecast inputs Tab10.1.5.1'!U11</f>
        <v>5.0482381266338952E-3</v>
      </c>
      <c r="F141" s="17">
        <f>$F$131*'Forecast inputs Tab10.1.5.1'!Y11</f>
        <v>3.7267662217667981E-2</v>
      </c>
      <c r="G141" s="28">
        <f t="shared" si="35"/>
        <v>115.46056921267167</v>
      </c>
      <c r="H141" s="28">
        <f>G141*'Forecast inputs Tab10.1.5.1'!V11</f>
        <v>143.1493332983888</v>
      </c>
      <c r="I141" s="28">
        <f t="shared" si="36"/>
        <v>5.4173039924288</v>
      </c>
      <c r="J141" s="28">
        <f>I141*'Forecast inputs Tab10.1.5.1'!W11</f>
        <v>6.6196944816870005</v>
      </c>
      <c r="K141" s="28">
        <f t="shared" si="37"/>
        <v>149.76902778007579</v>
      </c>
      <c r="L141" s="28">
        <f t="shared" si="34"/>
        <v>39.992221098904203</v>
      </c>
      <c r="M141" s="28">
        <f>L141*'Forecast inputs Tab10.1.5.1'!Z11</f>
        <v>50.227430244746756</v>
      </c>
      <c r="N141" s="19">
        <f t="shared" si="38"/>
        <v>1295.8769188627552</v>
      </c>
      <c r="O141" s="19">
        <f>N141*'Forecast inputs Tab10.1.5.1'!R11</f>
        <v>1390.864697015395</v>
      </c>
      <c r="P141" s="19">
        <f>N141*'Forecast inputs Tab10.1.5.1'!S11</f>
        <v>1033.3414070130636</v>
      </c>
      <c r="Q141" s="19">
        <f>P141*'Forecast inputs Tab10.1.5.1'!R11</f>
        <v>1109.0853321471211</v>
      </c>
    </row>
    <row r="142" spans="1:17" x14ac:dyDescent="0.35">
      <c r="A142" s="10">
        <f>D142+F142+E142+'Forecast inputs Tab10.1.5.1'!AA12</f>
        <v>0.39671276846944425</v>
      </c>
      <c r="C142" s="18">
        <v>8</v>
      </c>
      <c r="D142" s="17">
        <f>$G$129*'Forecast inputs Tab10.1.5.1'!T12</f>
        <v>0.11467185265308896</v>
      </c>
      <c r="E142" s="17">
        <f>$G$130*'Forecast inputs Tab10.1.5.1'!U12</f>
        <v>1.6825909569145705E-3</v>
      </c>
      <c r="F142" s="17">
        <f>$F$131*'Forecast inputs Tab10.1.5.1'!Y12</f>
        <v>4.0358324859440735E-2</v>
      </c>
      <c r="G142" s="28">
        <f t="shared" si="35"/>
        <v>40.518021606094742</v>
      </c>
      <c r="H142" s="28">
        <f>G142*'Forecast inputs Tab10.1.5.1'!V12</f>
        <v>61.250379204251054</v>
      </c>
      <c r="I142" s="28">
        <f t="shared" si="36"/>
        <v>0.59452476932357057</v>
      </c>
      <c r="J142" s="28">
        <f>I142*'Forecast inputs Tab10.1.5.1'!W12</f>
        <v>0.89557396820211188</v>
      </c>
      <c r="K142" s="28">
        <f t="shared" si="37"/>
        <v>62.145953172453169</v>
      </c>
      <c r="L142" s="28">
        <f t="shared" si="34"/>
        <v>14.260164467627629</v>
      </c>
      <c r="M142" s="28">
        <f>L142*'Forecast inputs Tab10.1.5.1'!Z12</f>
        <v>21.834736027897396</v>
      </c>
      <c r="N142" s="19">
        <f t="shared" si="38"/>
        <v>428.04783711641886</v>
      </c>
      <c r="O142" s="19">
        <f>N142*'Forecast inputs Tab10.1.5.1'!R12</f>
        <v>581.72557159795554</v>
      </c>
      <c r="P142" s="19">
        <f>N142*'Forecast inputs Tab10.1.5.1'!S12</f>
        <v>391.08319041218869</v>
      </c>
      <c r="Q142" s="19">
        <f>P142*'Forecast inputs Tab10.1.5.1'!R12</f>
        <v>531.48987743397265</v>
      </c>
    </row>
    <row r="143" spans="1:17" x14ac:dyDescent="0.35">
      <c r="A143" s="10">
        <f>D143+F143+E143+'Forecast inputs Tab10.1.5.1'!AA13</f>
        <v>0.39747508567799983</v>
      </c>
      <c r="C143" s="18">
        <v>9</v>
      </c>
      <c r="D143" s="17">
        <f>$G$129*'Forecast inputs Tab10.1.5.1'!T13</f>
        <v>0.11536520968020014</v>
      </c>
      <c r="E143" s="17">
        <f>$G$130*'Forecast inputs Tab10.1.5.1'!U13</f>
        <v>5.3624562480241225E-4</v>
      </c>
      <c r="F143" s="17">
        <f>$F$131*'Forecast inputs Tab10.1.5.1'!Y13</f>
        <v>4.1573630372997286E-2</v>
      </c>
      <c r="G143" s="28">
        <f t="shared" si="35"/>
        <v>111.22964222330371</v>
      </c>
      <c r="H143" s="28">
        <f>G143*'Forecast inputs Tab10.1.5.1'!V13</f>
        <v>200.86228039928281</v>
      </c>
      <c r="I143" s="28">
        <f t="shared" si="36"/>
        <v>0.51702249886190121</v>
      </c>
      <c r="J143" s="28">
        <f>I143*'Forecast inputs Tab10.1.5.1'!W13</f>
        <v>0.93417061620805231</v>
      </c>
      <c r="K143" s="28">
        <f t="shared" si="37"/>
        <v>201.79645101549087</v>
      </c>
      <c r="L143" s="28">
        <f t="shared" si="34"/>
        <v>40.083314936374656</v>
      </c>
      <c r="M143" s="28">
        <f>L143*'Forecast inputs Tab10.1.5.1'!Z13</f>
        <v>73.065870631770551</v>
      </c>
      <c r="N143" s="19">
        <f t="shared" si="38"/>
        <v>1168.4259481795714</v>
      </c>
      <c r="O143" s="19">
        <f>N143*'Forecast inputs Tab10.1.5.1'!R13</f>
        <v>1938.1031730239006</v>
      </c>
      <c r="P143" s="19">
        <f>N143*'Forecast inputs Tab10.1.5.1'!S13</f>
        <v>1126.8798481972769</v>
      </c>
      <c r="Q143" s="19">
        <f>P143*'Forecast inputs Tab10.1.5.1'!R13</f>
        <v>1869.1894106002692</v>
      </c>
    </row>
    <row r="144" spans="1:17" x14ac:dyDescent="0.35">
      <c r="A144" s="10">
        <f>D144+F144+E144+'Forecast inputs Tab10.1.5.1'!AA14</f>
        <v>0.39621427604828607</v>
      </c>
      <c r="C144" s="18">
        <v>10</v>
      </c>
      <c r="D144" s="17">
        <f>$G$129*'Forecast inputs Tab10.1.5.1'!T14</f>
        <v>0.11409797557268694</v>
      </c>
      <c r="E144" s="17">
        <f>$G$130*'Forecast inputs Tab10.1.5.1'!U14</f>
        <v>1.7762661901547382E-4</v>
      </c>
      <c r="F144" s="17">
        <f>$F$131*'Forecast inputs Tab10.1.5.1'!Y14</f>
        <v>4.1938673856583716E-2</v>
      </c>
      <c r="G144" s="28">
        <f t="shared" si="35"/>
        <v>19.341199360588675</v>
      </c>
      <c r="H144" s="28">
        <f>G144*'Forecast inputs Tab10.1.5.1'!V14</f>
        <v>40.787678193184789</v>
      </c>
      <c r="I144" s="28">
        <f t="shared" si="36"/>
        <v>3.0110191113224372E-2</v>
      </c>
      <c r="J144" s="28">
        <f>I144*'Forecast inputs Tab10.1.5.1'!W14</f>
        <v>6.363693356595411E-2</v>
      </c>
      <c r="K144" s="28">
        <f t="shared" si="37"/>
        <v>40.851315126750741</v>
      </c>
      <c r="L144" s="28">
        <f t="shared" si="34"/>
        <v>7.1091905698374864</v>
      </c>
      <c r="M144" s="28">
        <f>L144*'Forecast inputs Tab10.1.5.1'!Z14</f>
        <v>15.113712600040305</v>
      </c>
      <c r="N144" s="19">
        <f t="shared" si="38"/>
        <v>205.30770798869017</v>
      </c>
      <c r="O144" s="19">
        <f>N144*'Forecast inputs Tab10.1.5.1'!R14</f>
        <v>403.70886468064083</v>
      </c>
      <c r="P144" s="19">
        <f>N144*'Forecast inputs Tab10.1.5.1'!S14</f>
        <v>202.23074438363986</v>
      </c>
      <c r="Q144" s="19">
        <f>P144*'Forecast inputs Tab10.1.5.1'!R14</f>
        <v>397.65844652621411</v>
      </c>
    </row>
    <row r="145" spans="1:17" x14ac:dyDescent="0.35">
      <c r="A145" s="10">
        <f>D145+F145+E145+'Forecast inputs Tab10.1.5.1'!AA15</f>
        <v>0.39429372851817068</v>
      </c>
      <c r="C145" s="18">
        <v>11</v>
      </c>
      <c r="D145" s="17">
        <f>$G$129*'Forecast inputs Tab10.1.5.1'!T15</f>
        <v>0.11222749171955228</v>
      </c>
      <c r="E145" s="17">
        <f>$G$130*'Forecast inputs Tab10.1.5.1'!U15</f>
        <v>6.3698752305698557E-5</v>
      </c>
      <c r="F145" s="17">
        <f>$F$131*'Forecast inputs Tab10.1.5.1'!Y15</f>
        <v>4.2002538046312737E-2</v>
      </c>
      <c r="G145" s="28">
        <f t="shared" si="35"/>
        <v>69.88038859261691</v>
      </c>
      <c r="H145" s="28">
        <f>G145*'Forecast inputs Tab10.1.5.1'!V15</f>
        <v>168.617549166337</v>
      </c>
      <c r="I145" s="28">
        <f t="shared" si="36"/>
        <v>3.9663129735720212E-2</v>
      </c>
      <c r="J145" s="28">
        <f>I145*'Forecast inputs Tab10.1.5.1'!W15</f>
        <v>9.5998116645379203E-2</v>
      </c>
      <c r="K145" s="28">
        <f t="shared" si="37"/>
        <v>168.71354728298238</v>
      </c>
      <c r="L145" s="28">
        <f t="shared" si="34"/>
        <v>26.153606710619801</v>
      </c>
      <c r="M145" s="28">
        <f>L145*'Forecast inputs Tab10.1.5.1'!Z15</f>
        <v>63.63669431221301</v>
      </c>
      <c r="N145" s="19">
        <f t="shared" si="38"/>
        <v>753.4704192145075</v>
      </c>
      <c r="O145" s="19">
        <f>N145*'Forecast inputs Tab10.1.5.1'!R15</f>
        <v>1715.418568721477</v>
      </c>
      <c r="P145" s="19">
        <f>N145*'Forecast inputs Tab10.1.5.1'!S15</f>
        <v>748.44328962379973</v>
      </c>
      <c r="Q145" s="19">
        <f>P145*'Forecast inputs Tab10.1.5.1'!R15</f>
        <v>1703.9733530536084</v>
      </c>
    </row>
    <row r="146" spans="1:17" x14ac:dyDescent="0.35">
      <c r="A146" s="10">
        <f>D146+F146+E146+'Forecast inputs Tab10.1.5.1'!AA16</f>
        <v>0.39218088939431839</v>
      </c>
      <c r="C146" s="18">
        <v>12</v>
      </c>
      <c r="D146" s="17">
        <f>$G$129*'Forecast inputs Tab10.1.5.1'!T16</f>
        <v>0.11018256004083529</v>
      </c>
      <c r="E146" s="17">
        <f>$G$130*'Forecast inputs Tab10.1.5.1'!U16</f>
        <v>2.5129612849597712E-5</v>
      </c>
      <c r="F146" s="17">
        <f>$F$131*'Forecast inputs Tab10.1.5.1'!Y16</f>
        <v>4.1973199740633488E-2</v>
      </c>
      <c r="G146" s="28">
        <f t="shared" si="35"/>
        <v>33.687663256547786</v>
      </c>
      <c r="H146" s="28">
        <f>G146*'Forecast inputs Tab10.1.5.1'!V16</f>
        <v>91.409838870748672</v>
      </c>
      <c r="I146" s="28">
        <f t="shared" si="36"/>
        <v>7.6832298607957279E-3</v>
      </c>
      <c r="J146" s="28">
        <f>I146*'Forecast inputs Tab10.1.5.1'!W16</f>
        <v>2.092313663112336E-2</v>
      </c>
      <c r="K146" s="28">
        <f t="shared" si="37"/>
        <v>91.430762007379798</v>
      </c>
      <c r="L146" s="28">
        <f t="shared" si="34"/>
        <v>12.833056503118444</v>
      </c>
      <c r="M146" s="28">
        <f>L146*'Forecast inputs Tab10.1.5.1'!Z16</f>
        <v>35.144351878310104</v>
      </c>
      <c r="N146" s="19">
        <f t="shared" si="38"/>
        <v>369.60630868803446</v>
      </c>
      <c r="O146" s="19">
        <f>N146*'Forecast inputs Tab10.1.5.1'!R16</f>
        <v>955.56167016660993</v>
      </c>
      <c r="P146" s="19">
        <f>N146*'Forecast inputs Tab10.1.5.1'!S16</f>
        <v>368.43402186758777</v>
      </c>
      <c r="Q146" s="19">
        <f>P146*'Forecast inputs Tab10.1.5.1'!R16</f>
        <v>952.53089843536804</v>
      </c>
    </row>
    <row r="147" spans="1:17" x14ac:dyDescent="0.35">
      <c r="A147" s="10">
        <f>D147+F147+E147+'Forecast inputs Tab10.1.5.1'!AA17</f>
        <v>0.39006541662227612</v>
      </c>
      <c r="C147" s="18">
        <v>13</v>
      </c>
      <c r="D147" s="17">
        <f>$G$129*'Forecast inputs Tab10.1.5.1'!T17</f>
        <v>0.10813732274771604</v>
      </c>
      <c r="E147" s="17">
        <f>$G$130*'Forecast inputs Tab10.1.5.1'!U17</f>
        <v>1.0933486510710365E-5</v>
      </c>
      <c r="F147" s="17">
        <f>$F$131*'Forecast inputs Tab10.1.5.1'!Y17</f>
        <v>4.1917160388049365E-2</v>
      </c>
      <c r="G147" s="28">
        <f t="shared" si="35"/>
        <v>6.2702499727728815</v>
      </c>
      <c r="H147" s="28">
        <f>G147*'Forecast inputs Tab10.1.5.1'!V17</f>
        <v>18.855416102237328</v>
      </c>
      <c r="I147" s="28">
        <f t="shared" si="36"/>
        <v>6.339688440043452E-4</v>
      </c>
      <c r="J147" s="28">
        <f>I147*'Forecast inputs Tab10.1.5.1'!W17</f>
        <v>1.9138432993480224E-3</v>
      </c>
      <c r="K147" s="28">
        <f t="shared" si="37"/>
        <v>18.857329945536677</v>
      </c>
      <c r="L147" s="28">
        <f t="shared" si="34"/>
        <v>2.4305306170291172</v>
      </c>
      <c r="M147" s="28">
        <f>L147*'Forecast inputs Tab10.1.5.1'!Z17</f>
        <v>7.3837575720850959</v>
      </c>
      <c r="N147" s="19">
        <f t="shared" si="38"/>
        <v>70.02628527107521</v>
      </c>
      <c r="O147" s="19">
        <f>N147*'Forecast inputs Tab10.1.5.1'!R17</f>
        <v>202.29123262822938</v>
      </c>
      <c r="P147" s="19">
        <f>N147*'Forecast inputs Tab10.1.5.1'!S17</f>
        <v>69.913081212553834</v>
      </c>
      <c r="Q147" s="19">
        <f>P147*'Forecast inputs Tab10.1.5.1'!R17</f>
        <v>201.9642098760134</v>
      </c>
    </row>
    <row r="148" spans="1:17" x14ac:dyDescent="0.35">
      <c r="A148" s="10">
        <f>D148+F148+E148+'Forecast inputs Tab10.1.5.1'!AA18</f>
        <v>0.38803513739519102</v>
      </c>
      <c r="C148" s="18">
        <v>14</v>
      </c>
      <c r="D148" s="17">
        <f>$G$129*'Forecast inputs Tab10.1.5.1'!T18</f>
        <v>0.1061752203168148</v>
      </c>
      <c r="E148" s="17">
        <f>$G$130*'Forecast inputs Tab10.1.5.1'!U18</f>
        <v>5.2748056561814201E-6</v>
      </c>
      <c r="F148" s="17">
        <f>$F$131*'Forecast inputs Tab10.1.5.1'!Y18</f>
        <v>4.1854642272720038E-2</v>
      </c>
      <c r="G148" s="28">
        <f t="shared" si="35"/>
        <v>9.1440930289546269</v>
      </c>
      <c r="H148" s="28">
        <f>G148*'Forecast inputs Tab10.1.5.1'!V18</f>
        <v>30.098335572308716</v>
      </c>
      <c r="I148" s="28">
        <f t="shared" si="36"/>
        <v>4.5428032535139773E-4</v>
      </c>
      <c r="J148" s="28">
        <f>I148*'Forecast inputs Tab10.1.5.1'!W18</f>
        <v>1.5012504336915286E-3</v>
      </c>
      <c r="K148" s="28">
        <f t="shared" si="37"/>
        <v>30.099836822742407</v>
      </c>
      <c r="L148" s="28">
        <f t="shared" si="34"/>
        <v>3.6046333739018181</v>
      </c>
      <c r="M148" s="28">
        <f>L148*'Forecast inputs Tab10.1.5.1'!Z18</f>
        <v>11.997481490026116</v>
      </c>
      <c r="N148" s="19">
        <f t="shared" si="38"/>
        <v>103.90990724226357</v>
      </c>
      <c r="O148" s="19">
        <f>N148*'Forecast inputs Tab10.1.5.1'!R18</f>
        <v>330.87096573988811</v>
      </c>
      <c r="P148" s="19">
        <f>N148*'Forecast inputs Tab10.1.5.1'!S18</f>
        <v>103.81820888086442</v>
      </c>
      <c r="Q148" s="19">
        <f>P148*'Forecast inputs Tab10.1.5.1'!R18</f>
        <v>330.57897890053732</v>
      </c>
    </row>
    <row r="149" spans="1:17" x14ac:dyDescent="0.35">
      <c r="A149" s="10">
        <f>D149+F149+E149+'Forecast inputs Tab10.1.5.1'!AA19</f>
        <v>0.3861342864276881</v>
      </c>
      <c r="C149" s="18">
        <v>15</v>
      </c>
      <c r="D149" s="17">
        <f>$G$129*'Forecast inputs Tab10.1.5.1'!T19</f>
        <v>0.10433882640677668</v>
      </c>
      <c r="E149" s="17">
        <f>$G$130*'Forecast inputs Tab10.1.5.1'!U19</f>
        <v>2.7658353388031142E-6</v>
      </c>
      <c r="F149" s="17">
        <f>$F$131*'Forecast inputs Tab10.1.5.1'!Y19</f>
        <v>4.1792694185572583E-2</v>
      </c>
      <c r="G149" s="28">
        <f t="shared" si="35"/>
        <v>1.3549160056954441</v>
      </c>
      <c r="H149" s="28">
        <f>G149*'Forecast inputs Tab10.1.5.1'!V19</f>
        <v>4.8302144078437159</v>
      </c>
      <c r="I149" s="28">
        <f t="shared" si="36"/>
        <v>3.591639563830696E-5</v>
      </c>
      <c r="J149" s="28">
        <f>I149*'Forecast inputs Tab10.1.5.1'!W19</f>
        <v>1.2857854140140061E-4</v>
      </c>
      <c r="K149" s="28">
        <f t="shared" si="37"/>
        <v>4.8303429863851175</v>
      </c>
      <c r="L149" s="28">
        <f t="shared" si="34"/>
        <v>0.54270871374770857</v>
      </c>
      <c r="M149" s="28">
        <f>L149*'Forecast inputs Tab10.1.5.1'!Z19</f>
        <v>1.9580170599818079</v>
      </c>
      <c r="N149" s="19">
        <f t="shared" si="38"/>
        <v>15.653797671343916</v>
      </c>
      <c r="O149" s="19">
        <f>N149*'Forecast inputs Tab10.1.5.1'!R19</f>
        <v>54.310537944774289</v>
      </c>
      <c r="P149" s="19">
        <f>N149*'Forecast inputs Tab10.1.5.1'!S19</f>
        <v>15.645766565859811</v>
      </c>
      <c r="Q149" s="19">
        <f>P149*'Forecast inputs Tab10.1.5.1'!R19</f>
        <v>54.282674184919294</v>
      </c>
    </row>
    <row r="150" spans="1:17" x14ac:dyDescent="0.35">
      <c r="A150" s="10">
        <f>D150+F150+E150+'Forecast inputs Tab10.1.5.1'!AA20</f>
        <v>0.38438165154231474</v>
      </c>
      <c r="C150" s="23" t="s">
        <v>1435</v>
      </c>
      <c r="D150" s="17">
        <f>$G$129*'Forecast inputs Tab10.1.5.1'!T20</f>
        <v>0.10264669113358064</v>
      </c>
      <c r="E150" s="17">
        <f>$G$130*'Forecast inputs Tab10.1.5.1'!U20</f>
        <v>1.5840211474079729E-6</v>
      </c>
      <c r="F150" s="17">
        <f>$F$131*'Forecast inputs Tab10.1.5.1'!Y20</f>
        <v>4.173337638758666E-2</v>
      </c>
      <c r="G150" s="28">
        <f>N150*(D150/A150)*(1-EXP(-A150))</f>
        <v>16.932027289248122</v>
      </c>
      <c r="H150" s="28">
        <f>G150*'Forecast inputs Tab10.1.5.1'!V20</f>
        <v>70.071839510908291</v>
      </c>
      <c r="I150" s="28">
        <f t="shared" si="36"/>
        <v>2.6129131877962295E-4</v>
      </c>
      <c r="J150" s="28">
        <f>I150*'Forecast inputs Tab10.1.5.1'!W20</f>
        <v>1.2724251415691939E-3</v>
      </c>
      <c r="K150" s="28">
        <f t="shared" si="37"/>
        <v>70.073111936049855</v>
      </c>
      <c r="L150" s="30">
        <f t="shared" si="34"/>
        <v>6.8841056644241672</v>
      </c>
      <c r="M150" s="28">
        <f>L150*'Forecast inputs Tab10.1.5.1'!Z20</f>
        <v>26.676597860210091</v>
      </c>
      <c r="N150" s="19">
        <f>N124*EXP(-A124)+N125*EXP(-A125)</f>
        <v>198.68317563403582</v>
      </c>
      <c r="O150" s="19">
        <f>N150*'Forecast inputs Tab10.1.5.1'!R20</f>
        <v>818.81405111021058</v>
      </c>
      <c r="P150" s="19">
        <f>N150*'Forecast inputs Tab10.1.5.1'!S20</f>
        <v>198.62054024312306</v>
      </c>
      <c r="Q150" s="19">
        <f>P150*'Forecast inputs Tab10.1.5.1'!R20</f>
        <v>818.55591783841999</v>
      </c>
    </row>
    <row r="151" spans="1:17" x14ac:dyDescent="0.35">
      <c r="A151" t="s">
        <v>1445</v>
      </c>
      <c r="C151" s="31" t="s">
        <v>1444</v>
      </c>
      <c r="D151" s="133">
        <f>AVERAGE(D138:D148)</f>
        <v>9.3948044476694512E-2</v>
      </c>
      <c r="E151" s="133">
        <f>AVERAGE(E138:E148)</f>
        <v>5.0878824438776241E-3</v>
      </c>
      <c r="F151" s="133">
        <f>AVERAGE(F138:F149)</f>
        <v>3.6521934302632605E-2</v>
      </c>
      <c r="G151" s="32">
        <f>SUM(G134:G150)</f>
        <v>717.24150349484694</v>
      </c>
      <c r="H151" s="32">
        <f t="shared" ref="H151" si="39">SUM(H134:H150)</f>
        <v>1073.8392100878164</v>
      </c>
      <c r="I151" s="32">
        <f>SUM(I134:I150)</f>
        <v>143.10603269191958</v>
      </c>
      <c r="J151" s="32">
        <f t="shared" ref="J151:Q151" si="40">SUM(J134:J150)</f>
        <v>96.886162751097345</v>
      </c>
      <c r="K151" s="32">
        <f t="shared" si="40"/>
        <v>1170.7253728389137</v>
      </c>
      <c r="L151" s="32">
        <f t="shared" si="40"/>
        <v>328.22047564928226</v>
      </c>
      <c r="M151" s="32">
        <f t="shared" si="40"/>
        <v>425.64563355502264</v>
      </c>
      <c r="N151" s="32">
        <f t="shared" si="40"/>
        <v>39078.516423498739</v>
      </c>
      <c r="O151" s="32">
        <f t="shared" si="40"/>
        <v>14354.865621123294</v>
      </c>
      <c r="P151" s="32">
        <f t="shared" si="40"/>
        <v>6450.5691193534813</v>
      </c>
      <c r="Q151" s="32">
        <f t="shared" si="40"/>
        <v>9413.3142145161455</v>
      </c>
    </row>
    <row r="153" spans="1:17" x14ac:dyDescent="0.35">
      <c r="C153" s="15" t="s">
        <v>1437</v>
      </c>
      <c r="D153" s="15" t="s">
        <v>1694</v>
      </c>
      <c r="G153" s="15">
        <f>G128+1</f>
        <v>2026</v>
      </c>
    </row>
    <row r="154" spans="1:17" x14ac:dyDescent="0.35">
      <c r="D154" s="24" t="s">
        <v>1599</v>
      </c>
      <c r="E154" s="24"/>
      <c r="F154" s="24"/>
      <c r="G154" s="18">
        <f>G129</f>
        <v>1.2388890579513168</v>
      </c>
      <c r="H154" s="24" t="s">
        <v>1598</v>
      </c>
      <c r="I154" s="25">
        <f>AVERAGE(D163:D174)</f>
        <v>9.4813942970868023E-2</v>
      </c>
      <c r="J154" s="15" t="s">
        <v>1516</v>
      </c>
      <c r="K154" s="25">
        <f>I154+I156+I155</f>
        <v>0.13600000000000001</v>
      </c>
    </row>
    <row r="155" spans="1:17" x14ac:dyDescent="0.35">
      <c r="D155" s="24" t="s">
        <v>1600</v>
      </c>
      <c r="E155" s="24"/>
      <c r="F155" s="24"/>
      <c r="G155" s="18">
        <f>G130</f>
        <v>1.2388890579513168</v>
      </c>
      <c r="H155" s="24" t="s">
        <v>1598</v>
      </c>
      <c r="I155" s="25">
        <f>AVERAGE(E163:E174)</f>
        <v>4.664122726499389E-3</v>
      </c>
      <c r="K155" s="25"/>
    </row>
    <row r="156" spans="1:17" x14ac:dyDescent="0.35">
      <c r="D156" s="24" t="s">
        <v>1438</v>
      </c>
      <c r="E156" s="24"/>
      <c r="F156" s="135">
        <f>F131</f>
        <v>1.7690704360209568</v>
      </c>
      <c r="G156" s="18">
        <f>I156/$I$5</f>
        <v>1.238889057951317</v>
      </c>
      <c r="H156" s="24" t="s">
        <v>1598</v>
      </c>
      <c r="I156" s="25">
        <f>AVERAGE(F163:F174)</f>
        <v>3.6521934302632605E-2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1">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0.2403238299035125</v>
      </c>
      <c r="C160" s="18">
        <v>1</v>
      </c>
      <c r="D160" s="17">
        <f>$G$154*'Forecast inputs Tab10.1.5.1'!T5</f>
        <v>1.2104648305300262E-5</v>
      </c>
      <c r="E160" s="17">
        <f>$G$155*'Forecast inputs Tab10.1.5.1'!U5</f>
        <v>2.0755689221672224E-5</v>
      </c>
      <c r="F160" s="17">
        <f>$F$156*'Forecast inputs Tab10.1.5.1'!Y5</f>
        <v>2.9096956598553125E-4</v>
      </c>
      <c r="G160" s="28">
        <f t="shared" ref="G160:G174" si="42">N160*(D160/A160)*(1-EXP(-A160))</f>
        <v>7.7730594203353084E-2</v>
      </c>
      <c r="H160" s="28">
        <f>G160*'Forecast inputs Tab10.1.5.1'!V5</f>
        <v>9.230122594915402E-3</v>
      </c>
      <c r="I160" s="28">
        <f t="shared" ref="I160:I175" si="43">N160*(E160/A160)*(1-EXP(-A160))</f>
        <v>0.1332836787661377</v>
      </c>
      <c r="J160" s="28">
        <f>I160*'Forecast inputs Tab10.1.5.1'!W5</f>
        <v>1.5827102067042777E-2</v>
      </c>
      <c r="K160" s="28">
        <f t="shared" ref="K160:K175" si="44">H160+J160</f>
        <v>2.5057224661958179E-2</v>
      </c>
      <c r="L160" s="28">
        <f t="shared" si="41"/>
        <v>1.8684753731542689</v>
      </c>
      <c r="M160" s="28">
        <f>L160*'Forecast inputs Tab10.1.5.1'!Z5</f>
        <v>0.1495757511143575</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0.2428894535499975</v>
      </c>
      <c r="C161" s="18">
        <v>2</v>
      </c>
      <c r="D161" s="17">
        <f>$G$154*'Forecast inputs Tab10.1.5.1'!T6</f>
        <v>4.0427064553845004E-4</v>
      </c>
      <c r="E161" s="17">
        <f>$G$155*'Forecast inputs Tab10.1.5.1'!U6</f>
        <v>6.8712743690097064E-4</v>
      </c>
      <c r="F161" s="17">
        <f>$F$156*'Forecast inputs Tab10.1.5.1'!Y6</f>
        <v>1.7980554675580717E-3</v>
      </c>
      <c r="G161" s="28">
        <f t="shared" si="42"/>
        <v>2.0389472991071864</v>
      </c>
      <c r="H161" s="28">
        <f>G161*'Forecast inputs Tab10.1.5.1'!V6</f>
        <v>0.48543070686890333</v>
      </c>
      <c r="I161" s="28">
        <f t="shared" si="43"/>
        <v>3.4655413324547886</v>
      </c>
      <c r="J161" s="28">
        <f>I161*'Forecast inputs Tab10.1.5.1'!W6</f>
        <v>0.8256696361543282</v>
      </c>
      <c r="K161" s="28">
        <f t="shared" si="44"/>
        <v>1.3111003430232315</v>
      </c>
      <c r="L161" s="28">
        <f t="shared" si="41"/>
        <v>9.0685296587376243</v>
      </c>
      <c r="M161" s="28">
        <f>L161*'Forecast inputs Tab10.1.5.1'!Z6</f>
        <v>1.7476961043615737</v>
      </c>
      <c r="N161" s="19">
        <f t="shared" ref="N161:N174" si="45">N135*EXP(-A135)</f>
        <v>5680.8004813610578</v>
      </c>
      <c r="O161" s="19">
        <f>N161*'Forecast inputs Tab10.1.5.1'!R6</f>
        <v>549.46747343897448</v>
      </c>
      <c r="P161" s="19">
        <f>N161*'Forecast inputs Tab10.1.5.1'!S6</f>
        <v>0</v>
      </c>
      <c r="Q161" s="19">
        <f>P161*'Forecast inputs Tab10.1.5.1'!R6</f>
        <v>0</v>
      </c>
    </row>
    <row r="162" spans="1:17" x14ac:dyDescent="0.35">
      <c r="A162" s="10">
        <f>D162+F162+E162+'Forecast inputs Tab10.1.5.1'!AA7</f>
        <v>0.25470049356113722</v>
      </c>
      <c r="C162" s="18">
        <v>3</v>
      </c>
      <c r="D162" s="17">
        <f>$G$154*'Forecast inputs Tab10.1.5.1'!T7</f>
        <v>3.399338026950726E-3</v>
      </c>
      <c r="E162" s="17">
        <f>$G$155*'Forecast inputs Tab10.1.5.1'!U7</f>
        <v>5.3600048166687203E-3</v>
      </c>
      <c r="F162" s="17">
        <f>$F$156*'Forecast inputs Tab10.1.5.1'!Y7</f>
        <v>5.9411507175177623E-3</v>
      </c>
      <c r="G162" s="28">
        <f t="shared" si="42"/>
        <v>13.371622285299589</v>
      </c>
      <c r="H162" s="28">
        <f>G162*'Forecast inputs Tab10.1.5.1'!V7</f>
        <v>5.151959777290287</v>
      </c>
      <c r="I162" s="28">
        <f t="shared" si="43"/>
        <v>21.084093222753658</v>
      </c>
      <c r="J162" s="28">
        <f>I162*'Forecast inputs Tab10.1.5.1'!W7</f>
        <v>8.1555826772762607</v>
      </c>
      <c r="K162" s="28">
        <f t="shared" si="44"/>
        <v>13.307542454566548</v>
      </c>
      <c r="L162" s="28">
        <f t="shared" si="41"/>
        <v>23.370086382949665</v>
      </c>
      <c r="M162" s="28">
        <f>L162*'Forecast inputs Tab10.1.5.1'!Z7</f>
        <v>8.0466712929453141</v>
      </c>
      <c r="N162" s="19">
        <f t="shared" si="45"/>
        <v>4455.7825366676534</v>
      </c>
      <c r="O162" s="19">
        <f>N162*'Forecast inputs Tab10.1.5.1'!R7</f>
        <v>936.29358442997409</v>
      </c>
      <c r="P162" s="19">
        <f>N162*'Forecast inputs Tab10.1.5.1'!S7</f>
        <v>0</v>
      </c>
      <c r="Q162" s="19">
        <f>P162*'Forecast inputs Tab10.1.5.1'!R7</f>
        <v>0</v>
      </c>
    </row>
    <row r="163" spans="1:17" x14ac:dyDescent="0.35">
      <c r="A163" s="10">
        <f>D163+F163+E163+'Forecast inputs Tab10.1.5.1'!AA8</f>
        <v>0.2842962722476412</v>
      </c>
      <c r="C163" s="18">
        <v>4</v>
      </c>
      <c r="D163" s="17">
        <f>$G$154*'Forecast inputs Tab10.1.5.1'!T8</f>
        <v>1.4882792993454809E-2</v>
      </c>
      <c r="E163" s="17">
        <f>$G$155*'Forecast inputs Tab10.1.5.1'!U8</f>
        <v>1.5968181405860062E-2</v>
      </c>
      <c r="F163" s="17">
        <f>$F$156*'Forecast inputs Tab10.1.5.1'!Y8</f>
        <v>1.3445297848326336E-2</v>
      </c>
      <c r="G163" s="28">
        <f t="shared" si="42"/>
        <v>44.742561126800155</v>
      </c>
      <c r="H163" s="28">
        <f>G163*'Forecast inputs Tab10.1.5.1'!V8</f>
        <v>25.611512655797171</v>
      </c>
      <c r="I163" s="28">
        <f t="shared" si="43"/>
        <v>48.005594981381066</v>
      </c>
      <c r="J163" s="28">
        <f>I163*'Forecast inputs Tab10.1.5.1'!W8</f>
        <v>26.98831865680647</v>
      </c>
      <c r="K163" s="28">
        <f t="shared" si="44"/>
        <v>52.599831312603641</v>
      </c>
      <c r="L163" s="28">
        <f t="shared" si="41"/>
        <v>40.420978851976152</v>
      </c>
      <c r="M163" s="28">
        <f>L163*'Forecast inputs Tab10.1.5.1'!Z8</f>
        <v>21.598707523680346</v>
      </c>
      <c r="N163" s="19">
        <f t="shared" si="45"/>
        <v>3453.8937074964219</v>
      </c>
      <c r="O163" s="19">
        <f>N163*'Forecast inputs Tab10.1.5.1'!R8</f>
        <v>1277.4467649735041</v>
      </c>
      <c r="P163" s="19">
        <f>N163*'Forecast inputs Tab10.1.5.1'!S8</f>
        <v>326.79743661765434</v>
      </c>
      <c r="Q163" s="19">
        <f>P163*'Forecast inputs Tab10.1.5.1'!R8</f>
        <v>120.86831951509578</v>
      </c>
    </row>
    <row r="164" spans="1:17" x14ac:dyDescent="0.35">
      <c r="A164" s="10">
        <f>D164+F164+E164+'Forecast inputs Tab10.1.5.1'!AA9</f>
        <v>0.32815225620089494</v>
      </c>
      <c r="C164" s="18">
        <v>5</v>
      </c>
      <c r="D164" s="17">
        <f>$G$154*'Forecast inputs Tab10.1.5.1'!T9</f>
        <v>4.5349705952114863E-2</v>
      </c>
      <c r="E164" s="17">
        <f>$G$155*'Forecast inputs Tab10.1.5.1'!U9</f>
        <v>1.9999171427303203E-2</v>
      </c>
      <c r="F164" s="17">
        <f>$F$156*'Forecast inputs Tab10.1.5.1'!Y9</f>
        <v>2.2803378821476913E-2</v>
      </c>
      <c r="G164" s="28">
        <f t="shared" si="42"/>
        <v>100.48578830282069</v>
      </c>
      <c r="H164" s="28">
        <f>G164*'Forecast inputs Tab10.1.5.1'!V9</f>
        <v>79.476030968033498</v>
      </c>
      <c r="I164" s="28">
        <f t="shared" si="43"/>
        <v>44.314124294384577</v>
      </c>
      <c r="J164" s="28">
        <f>I164*'Forecast inputs Tab10.1.5.1'!W9</f>
        <v>33.384737683655352</v>
      </c>
      <c r="K164" s="28">
        <f t="shared" si="44"/>
        <v>112.86076865168886</v>
      </c>
      <c r="L164" s="28">
        <f t="shared" si="41"/>
        <v>50.527681464207923</v>
      </c>
      <c r="M164" s="28">
        <f>L164*'Forecast inputs Tab10.1.5.1'!Z9</f>
        <v>38.13490861452604</v>
      </c>
      <c r="N164" s="19">
        <f t="shared" si="45"/>
        <v>2599.2057907353947</v>
      </c>
      <c r="O164" s="19">
        <f>N164*'Forecast inputs Tab10.1.5.1'!R9</f>
        <v>1485.2693634115083</v>
      </c>
      <c r="P164" s="19">
        <f>N164*'Forecast inputs Tab10.1.5.1'!S9</f>
        <v>779.67258499690956</v>
      </c>
      <c r="Q164" s="19">
        <f>P164*'Forecast inputs Tab10.1.5.1'!R9</f>
        <v>445.52986458995406</v>
      </c>
    </row>
    <row r="165" spans="1:17" x14ac:dyDescent="0.35">
      <c r="A165" s="10">
        <f>D165+F165+E165+'Forecast inputs Tab10.1.5.1'!AA10</f>
        <v>0.36852942114553899</v>
      </c>
      <c r="C165" s="18">
        <v>6</v>
      </c>
      <c r="D165" s="17">
        <f>$G$154*'Forecast inputs Tab10.1.5.1'!T10</f>
        <v>8.4743796058926957E-2</v>
      </c>
      <c r="E165" s="17">
        <f>$G$155*'Forecast inputs Tab10.1.5.1'!U10</f>
        <v>1.244961606480206E-2</v>
      </c>
      <c r="F165" s="17">
        <f>$F$156*'Forecast inputs Tab10.1.5.1'!Y10</f>
        <v>3.133600902181001E-2</v>
      </c>
      <c r="G165" s="28">
        <f t="shared" si="42"/>
        <v>132.69775591920563</v>
      </c>
      <c r="H165" s="28">
        <f>G165*'Forecast inputs Tab10.1.5.1'!V10</f>
        <v>133.16382446479409</v>
      </c>
      <c r="I165" s="28">
        <f t="shared" si="43"/>
        <v>19.494478542195289</v>
      </c>
      <c r="J165" s="28">
        <f>I165*'Forecast inputs Tab10.1.5.1'!W10</f>
        <v>18.880028832664348</v>
      </c>
      <c r="K165" s="28">
        <f t="shared" si="44"/>
        <v>152.04385329745844</v>
      </c>
      <c r="L165" s="28">
        <f t="shared" si="41"/>
        <v>49.068112003936385</v>
      </c>
      <c r="M165" s="28">
        <f>L165*'Forecast inputs Tab10.1.5.1'!Z10</f>
        <v>48.926354228357013</v>
      </c>
      <c r="N165" s="19">
        <f t="shared" si="45"/>
        <v>1872.0866737445522</v>
      </c>
      <c r="O165" s="19">
        <f>N165*'Forecast inputs Tab10.1.5.1'!R10</f>
        <v>1513.2844139413451</v>
      </c>
      <c r="P165" s="19">
        <f>N165*'Forecast inputs Tab10.1.5.1'!S10</f>
        <v>1085.6208714364375</v>
      </c>
      <c r="Q165" s="19">
        <f>P165*'Forecast inputs Tab10.1.5.1'!R10</f>
        <v>877.55186083780131</v>
      </c>
    </row>
    <row r="166" spans="1:17" x14ac:dyDescent="0.35">
      <c r="A166" s="10">
        <f>D166+F166+E166+'Forecast inputs Tab10.1.5.1'!AA11</f>
        <v>0.38991046185255041</v>
      </c>
      <c r="C166" s="18">
        <v>7</v>
      </c>
      <c r="D166" s="17">
        <f>$G$154*'Forecast inputs Tab10.1.5.1'!T11</f>
        <v>0.10759456150824853</v>
      </c>
      <c r="E166" s="17">
        <f>$G$155*'Forecast inputs Tab10.1.5.1'!U11</f>
        <v>5.0482381266338952E-3</v>
      </c>
      <c r="F166" s="17">
        <f>$F$156*'Forecast inputs Tab10.1.5.1'!Y11</f>
        <v>3.7267662217667981E-2</v>
      </c>
      <c r="G166" s="28">
        <f t="shared" si="42"/>
        <v>115.39124272149296</v>
      </c>
      <c r="H166" s="28">
        <f>G166*'Forecast inputs Tab10.1.5.1'!V11</f>
        <v>143.06338152229915</v>
      </c>
      <c r="I166" s="28">
        <f t="shared" si="43"/>
        <v>5.4140512570577171</v>
      </c>
      <c r="J166" s="28">
        <f>I166*'Forecast inputs Tab10.1.5.1'!W11</f>
        <v>6.6157197897707922</v>
      </c>
      <c r="K166" s="28">
        <f t="shared" si="44"/>
        <v>149.67910131206995</v>
      </c>
      <c r="L166" s="28">
        <f t="shared" si="41"/>
        <v>39.968208395847775</v>
      </c>
      <c r="M166" s="28">
        <f>L166*'Forecast inputs Tab10.1.5.1'!Z11</f>
        <v>50.197271970597093</v>
      </c>
      <c r="N166" s="19">
        <f t="shared" si="45"/>
        <v>1295.0988298545612</v>
      </c>
      <c r="O166" s="19">
        <f>N166*'Forecast inputs Tab10.1.5.1'!R11</f>
        <v>1390.0295740829006</v>
      </c>
      <c r="P166" s="19">
        <f>N166*'Forecast inputs Tab10.1.5.1'!S11</f>
        <v>1032.7209533428074</v>
      </c>
      <c r="Q166" s="19">
        <f>P166*'Forecast inputs Tab10.1.5.1'!R11</f>
        <v>1108.4193992228352</v>
      </c>
    </row>
    <row r="167" spans="1:17" x14ac:dyDescent="0.35">
      <c r="A167" s="10">
        <f>D167+F167+E167+'Forecast inputs Tab10.1.5.1'!AA12</f>
        <v>0.39671276846944425</v>
      </c>
      <c r="C167" s="18">
        <v>8</v>
      </c>
      <c r="D167" s="17">
        <f>$G$154*'Forecast inputs Tab10.1.5.1'!T12</f>
        <v>0.11467185265308896</v>
      </c>
      <c r="E167" s="17">
        <f>$G$155*'Forecast inputs Tab10.1.5.1'!U12</f>
        <v>1.6825909569145705E-3</v>
      </c>
      <c r="F167" s="17">
        <f>$F$156*'Forecast inputs Tab10.1.5.1'!Y12</f>
        <v>4.0358324859440735E-2</v>
      </c>
      <c r="G167" s="28">
        <f t="shared" si="42"/>
        <v>83.058429940094257</v>
      </c>
      <c r="H167" s="28">
        <f>G167*'Forecast inputs Tab10.1.5.1'!V12</f>
        <v>125.55796478412582</v>
      </c>
      <c r="I167" s="28">
        <f t="shared" si="43"/>
        <v>1.2187242106876384</v>
      </c>
      <c r="J167" s="28">
        <f>I167*'Forecast inputs Tab10.1.5.1'!W12</f>
        <v>1.8358489567244394</v>
      </c>
      <c r="K167" s="28">
        <f t="shared" si="44"/>
        <v>127.39381374085025</v>
      </c>
      <c r="L167" s="28">
        <f t="shared" si="41"/>
        <v>29.232100295600535</v>
      </c>
      <c r="M167" s="28">
        <f>L167*'Forecast inputs Tab10.1.5.1'!Z12</f>
        <v>44.759315009614667</v>
      </c>
      <c r="N167" s="19">
        <f t="shared" si="45"/>
        <v>877.46093912924562</v>
      </c>
      <c r="O167" s="19">
        <f>N167*'Forecast inputs Tab10.1.5.1'!R12</f>
        <v>1192.4869654954273</v>
      </c>
      <c r="P167" s="19">
        <f>N167*'Forecast inputs Tab10.1.5.1'!S12</f>
        <v>801.68661953409014</v>
      </c>
      <c r="Q167" s="19">
        <f>P167*'Forecast inputs Tab10.1.5.1'!R12</f>
        <v>1089.5081496792191</v>
      </c>
    </row>
    <row r="168" spans="1:17" x14ac:dyDescent="0.35">
      <c r="A168" s="10">
        <f>D168+F168+E168+'Forecast inputs Tab10.1.5.1'!AA13</f>
        <v>0.39747508567799983</v>
      </c>
      <c r="C168" s="18">
        <v>9</v>
      </c>
      <c r="D168" s="17">
        <f>$G$154*'Forecast inputs Tab10.1.5.1'!T13</f>
        <v>0.11536520968020014</v>
      </c>
      <c r="E168" s="17">
        <f>$G$155*'Forecast inputs Tab10.1.5.1'!U13</f>
        <v>5.3624562480241225E-4</v>
      </c>
      <c r="F168" s="17">
        <f>$F$156*'Forecast inputs Tab10.1.5.1'!Y13</f>
        <v>4.1573630372997286E-2</v>
      </c>
      <c r="G168" s="28">
        <f t="shared" si="42"/>
        <v>27.404475084554875</v>
      </c>
      <c r="H168" s="28">
        <f>G168*'Forecast inputs Tab10.1.5.1'!V13</f>
        <v>49.487935487360289</v>
      </c>
      <c r="I168" s="28">
        <f t="shared" si="43"/>
        <v>0.12738268239477249</v>
      </c>
      <c r="J168" s="28">
        <f>I168*'Forecast inputs Tab10.1.5.1'!W13</f>
        <v>0.23015856982801025</v>
      </c>
      <c r="K168" s="28">
        <f t="shared" si="44"/>
        <v>49.718094057188303</v>
      </c>
      <c r="L168" s="28">
        <f t="shared" si="41"/>
        <v>9.8756247302763214</v>
      </c>
      <c r="M168" s="28">
        <f>L168*'Forecast inputs Tab10.1.5.1'!Z13</f>
        <v>18.001782539584195</v>
      </c>
      <c r="N168" s="19">
        <f t="shared" si="45"/>
        <v>287.87380005009078</v>
      </c>
      <c r="O168" s="19">
        <f>N168*'Forecast inputs Tab10.1.5.1'!R13</f>
        <v>477.50490835708706</v>
      </c>
      <c r="P168" s="19">
        <f>N168*'Forecast inputs Tab10.1.5.1'!S13</f>
        <v>277.63777807728366</v>
      </c>
      <c r="Q168" s="19">
        <f>P168*'Forecast inputs Tab10.1.5.1'!R13</f>
        <v>460.52611163013273</v>
      </c>
    </row>
    <row r="169" spans="1:17" x14ac:dyDescent="0.35">
      <c r="A169" s="10">
        <f>D169+F169+E169+'Forecast inputs Tab10.1.5.1'!AA14</f>
        <v>0.39621427604828607</v>
      </c>
      <c r="C169" s="18">
        <v>10</v>
      </c>
      <c r="D169" s="17">
        <f>$G$154*'Forecast inputs Tab10.1.5.1'!T14</f>
        <v>0.11409797557268694</v>
      </c>
      <c r="E169" s="17">
        <f>$G$155*'Forecast inputs Tab10.1.5.1'!U14</f>
        <v>1.7762661901547382E-4</v>
      </c>
      <c r="F169" s="17">
        <f>$F$156*'Forecast inputs Tab10.1.5.1'!Y14</f>
        <v>4.1938673856583716E-2</v>
      </c>
      <c r="G169" s="28">
        <f t="shared" si="42"/>
        <v>73.970423226506128</v>
      </c>
      <c r="H169" s="28">
        <f>G169*'Forecast inputs Tab10.1.5.1'!V14</f>
        <v>155.99248847640155</v>
      </c>
      <c r="I169" s="28">
        <f t="shared" si="43"/>
        <v>0.11515643567661366</v>
      </c>
      <c r="J169" s="28">
        <f>I169*'Forecast inputs Tab10.1.5.1'!W14</f>
        <v>0.24337947305907964</v>
      </c>
      <c r="K169" s="28">
        <f t="shared" si="44"/>
        <v>156.23586794946064</v>
      </c>
      <c r="L169" s="28">
        <f t="shared" si="41"/>
        <v>27.189101639700986</v>
      </c>
      <c r="M169" s="28">
        <f>L169*'Forecast inputs Tab10.1.5.1'!Z14</f>
        <v>57.802398739905911</v>
      </c>
      <c r="N169" s="19">
        <f t="shared" si="45"/>
        <v>785.19939577961725</v>
      </c>
      <c r="O169" s="19">
        <f>N169*'Forecast inputs Tab10.1.5.1'!R14</f>
        <v>1543.9846838852084</v>
      </c>
      <c r="P169" s="19">
        <f>N169*'Forecast inputs Tab10.1.5.1'!S14</f>
        <v>773.43154747430935</v>
      </c>
      <c r="Q169" s="19">
        <f>P169*'Forecast inputs Tab10.1.5.1'!R14</f>
        <v>1520.844857691583</v>
      </c>
    </row>
    <row r="170" spans="1:17" x14ac:dyDescent="0.35">
      <c r="A170" s="10">
        <f>D170+F170+E170+'Forecast inputs Tab10.1.5.1'!AA15</f>
        <v>0.39429372851817068</v>
      </c>
      <c r="C170" s="18">
        <v>11</v>
      </c>
      <c r="D170" s="17">
        <f>$G$154*'Forecast inputs Tab10.1.5.1'!T15</f>
        <v>0.11222749171955228</v>
      </c>
      <c r="E170" s="17">
        <f>$G$155*'Forecast inputs Tab10.1.5.1'!U15</f>
        <v>6.3698752305698557E-5</v>
      </c>
      <c r="F170" s="17">
        <f>$F$156*'Forecast inputs Tab10.1.5.1'!Y15</f>
        <v>4.2002538046312737E-2</v>
      </c>
      <c r="G170" s="28">
        <f t="shared" si="42"/>
        <v>12.812110788153259</v>
      </c>
      <c r="H170" s="28">
        <f>G170*'Forecast inputs Tab10.1.5.1'!V15</f>
        <v>30.914921400054101</v>
      </c>
      <c r="I170" s="28">
        <f t="shared" si="43"/>
        <v>7.2719746213980394E-3</v>
      </c>
      <c r="J170" s="28">
        <f>I170*'Forecast inputs Tab10.1.5.1'!W15</f>
        <v>1.7600624877529728E-2</v>
      </c>
      <c r="K170" s="28">
        <f t="shared" si="44"/>
        <v>30.932522024931632</v>
      </c>
      <c r="L170" s="28">
        <f t="shared" si="41"/>
        <v>4.7950922059075678</v>
      </c>
      <c r="M170" s="28">
        <f>L170*'Forecast inputs Tab10.1.5.1'!Z15</f>
        <v>11.667370404492237</v>
      </c>
      <c r="N170" s="19">
        <f t="shared" si="45"/>
        <v>138.14385811232421</v>
      </c>
      <c r="O170" s="19">
        <f>N170*'Forecast inputs Tab10.1.5.1'!R15</f>
        <v>314.51074032574741</v>
      </c>
      <c r="P170" s="19">
        <f>N170*'Forecast inputs Tab10.1.5.1'!S15</f>
        <v>137.22216688307199</v>
      </c>
      <c r="Q170" s="19">
        <f>P170*'Forecast inputs Tab10.1.5.1'!R15</f>
        <v>312.41233512102116</v>
      </c>
    </row>
    <row r="171" spans="1:17" x14ac:dyDescent="0.35">
      <c r="A171" s="10">
        <f>D171+F171+E171+'Forecast inputs Tab10.1.5.1'!AA16</f>
        <v>0.39218088939431839</v>
      </c>
      <c r="C171" s="18">
        <v>12</v>
      </c>
      <c r="D171" s="17">
        <f>$G$154*'Forecast inputs Tab10.1.5.1'!T16</f>
        <v>0.11018256004083529</v>
      </c>
      <c r="E171" s="17">
        <f>$G$155*'Forecast inputs Tab10.1.5.1'!U16</f>
        <v>2.5129612849597712E-5</v>
      </c>
      <c r="F171" s="17">
        <f>$F$156*'Forecast inputs Tab10.1.5.1'!Y16</f>
        <v>4.1973199740633488E-2</v>
      </c>
      <c r="G171" s="28">
        <f t="shared" si="42"/>
        <v>46.29756265258245</v>
      </c>
      <c r="H171" s="28">
        <f>G171*'Forecast inputs Tab10.1.5.1'!V16</f>
        <v>125.62618873122283</v>
      </c>
      <c r="I171" s="28">
        <f t="shared" si="43"/>
        <v>1.0559201246623812E-2</v>
      </c>
      <c r="J171" s="28">
        <f>I171*'Forecast inputs Tab10.1.5.1'!W16</f>
        <v>2.8755043699259696E-2</v>
      </c>
      <c r="K171" s="28">
        <f t="shared" si="44"/>
        <v>125.65494377492209</v>
      </c>
      <c r="L171" s="28">
        <f t="shared" si="41"/>
        <v>17.636700799120444</v>
      </c>
      <c r="M171" s="28">
        <f>L171*'Forecast inputs Tab10.1.5.1'!Z16</f>
        <v>48.299516074455262</v>
      </c>
      <c r="N171" s="19">
        <f t="shared" si="45"/>
        <v>507.95661019759251</v>
      </c>
      <c r="O171" s="19">
        <f>N171*'Forecast inputs Tab10.1.5.1'!R16</f>
        <v>1313.2456221743457</v>
      </c>
      <c r="P171" s="19">
        <f>N171*'Forecast inputs Tab10.1.5.1'!S16</f>
        <v>506.345515296082</v>
      </c>
      <c r="Q171" s="19">
        <f>P171*'Forecast inputs Tab10.1.5.1'!R16</f>
        <v>1309.0803779707255</v>
      </c>
    </row>
    <row r="172" spans="1:17" x14ac:dyDescent="0.35">
      <c r="A172" s="10">
        <f>D172+F172+E172+'Forecast inputs Tab10.1.5.1'!AA17</f>
        <v>0.39006541662227612</v>
      </c>
      <c r="C172" s="18">
        <v>13</v>
      </c>
      <c r="D172" s="17">
        <f>$G$154*'Forecast inputs Tab10.1.5.1'!T17</f>
        <v>0.10813732274771604</v>
      </c>
      <c r="E172" s="17">
        <f>$G$155*'Forecast inputs Tab10.1.5.1'!U17</f>
        <v>1.0933486510710365E-5</v>
      </c>
      <c r="F172" s="17">
        <f>$F$156*'Forecast inputs Tab10.1.5.1'!Y17</f>
        <v>4.1917160388049365E-2</v>
      </c>
      <c r="G172" s="28">
        <f t="shared" si="42"/>
        <v>22.358421828309041</v>
      </c>
      <c r="H172" s="28">
        <f>G172*'Forecast inputs Tab10.1.5.1'!V17</f>
        <v>67.23453591048451</v>
      </c>
      <c r="I172" s="28">
        <f t="shared" si="43"/>
        <v>2.260602512149323E-3</v>
      </c>
      <c r="J172" s="28">
        <f>I172*'Forecast inputs Tab10.1.5.1'!W17</f>
        <v>6.8243715937823515E-3</v>
      </c>
      <c r="K172" s="28">
        <f t="shared" si="44"/>
        <v>67.24136028207829</v>
      </c>
      <c r="L172" s="28">
        <f t="shared" si="41"/>
        <v>8.6667723038361277</v>
      </c>
      <c r="M172" s="28">
        <f>L172*'Forecast inputs Tab10.1.5.1'!Z17</f>
        <v>26.32896091726985</v>
      </c>
      <c r="N172" s="19">
        <f t="shared" si="45"/>
        <v>249.69933128006014</v>
      </c>
      <c r="O172" s="19">
        <f>N172*'Forecast inputs Tab10.1.5.1'!R17</f>
        <v>721.32893120852498</v>
      </c>
      <c r="P172" s="19">
        <f>N172*'Forecast inputs Tab10.1.5.1'!S17</f>
        <v>249.29566888955131</v>
      </c>
      <c r="Q172" s="19">
        <f>P172*'Forecast inputs Tab10.1.5.1'!R17</f>
        <v>720.16283533144701</v>
      </c>
    </row>
    <row r="173" spans="1:17" x14ac:dyDescent="0.35">
      <c r="A173" s="10">
        <f>D173+F173+E173+'Forecast inputs Tab10.1.5.1'!AA18</f>
        <v>0.38803513739519102</v>
      </c>
      <c r="C173" s="18">
        <v>14</v>
      </c>
      <c r="D173" s="17">
        <f>$G$154*'Forecast inputs Tab10.1.5.1'!T18</f>
        <v>0.1061752203168148</v>
      </c>
      <c r="E173" s="17">
        <f>$G$155*'Forecast inputs Tab10.1.5.1'!U18</f>
        <v>5.2748056561814201E-6</v>
      </c>
      <c r="F173" s="17">
        <f>$F$156*'Forecast inputs Tab10.1.5.1'!Y18</f>
        <v>4.1854642272720038E-2</v>
      </c>
      <c r="G173" s="28">
        <f t="shared" si="42"/>
        <v>4.1719731937250657</v>
      </c>
      <c r="H173" s="28">
        <f>G173*'Forecast inputs Tab10.1.5.1'!V18</f>
        <v>13.732302239905026</v>
      </c>
      <c r="I173" s="28">
        <f t="shared" si="43"/>
        <v>2.0726444206128132E-4</v>
      </c>
      <c r="J173" s="28">
        <f>I173*'Forecast inputs Tab10.1.5.1'!W18</f>
        <v>6.8494234984234489E-4</v>
      </c>
      <c r="K173" s="28">
        <f t="shared" si="44"/>
        <v>13.732987182254869</v>
      </c>
      <c r="L173" s="28">
        <f t="shared" si="41"/>
        <v>1.644606388135615</v>
      </c>
      <c r="M173" s="28">
        <f>L173*'Forecast inputs Tab10.1.5.1'!Z18</f>
        <v>5.4738256719511744</v>
      </c>
      <c r="N173" s="19">
        <f t="shared" si="45"/>
        <v>47.40867642143197</v>
      </c>
      <c r="O173" s="19">
        <f>N173*'Forecast inputs Tab10.1.5.1'!R18</f>
        <v>150.95918154788791</v>
      </c>
      <c r="P173" s="19">
        <f>N173*'Forecast inputs Tab10.1.5.1'!S18</f>
        <v>47.366839237092925</v>
      </c>
      <c r="Q173" s="19">
        <f>P173*'Forecast inputs Tab10.1.5.1'!R18</f>
        <v>150.82596316714367</v>
      </c>
    </row>
    <row r="174" spans="1:17" x14ac:dyDescent="0.35">
      <c r="A174" s="10">
        <f>D174+F174+E174+'Forecast inputs Tab10.1.5.1'!AA19</f>
        <v>0.3861342864276881</v>
      </c>
      <c r="C174" s="18">
        <v>15</v>
      </c>
      <c r="D174" s="17">
        <f>$G$154*'Forecast inputs Tab10.1.5.1'!T19</f>
        <v>0.10433882640677668</v>
      </c>
      <c r="E174" s="17">
        <f>$G$155*'Forecast inputs Tab10.1.5.1'!U19</f>
        <v>2.7658353388031142E-6</v>
      </c>
      <c r="F174" s="17">
        <f>$F$156*'Forecast inputs Tab10.1.5.1'!Y19</f>
        <v>4.1792694185572583E-2</v>
      </c>
      <c r="G174" s="28">
        <f t="shared" si="42"/>
        <v>6.1013802955103831</v>
      </c>
      <c r="H174" s="28">
        <f>G174*'Forecast inputs Tab10.1.5.1'!V19</f>
        <v>21.751145375230323</v>
      </c>
      <c r="I174" s="28">
        <f t="shared" si="43"/>
        <v>1.6173665947716247E-4</v>
      </c>
      <c r="J174" s="28">
        <f>I174*'Forecast inputs Tab10.1.5.1'!W19</f>
        <v>5.7900753672867299E-4</v>
      </c>
      <c r="K174" s="28">
        <f t="shared" si="44"/>
        <v>21.751724382767051</v>
      </c>
      <c r="L174" s="28">
        <f t="shared" si="41"/>
        <v>2.4438948527753657</v>
      </c>
      <c r="M174" s="28">
        <f>L174*'Forecast inputs Tab10.1.5.1'!Z19</f>
        <v>8.8172304835341304</v>
      </c>
      <c r="N174" s="19">
        <f t="shared" si="45"/>
        <v>70.491286736864069</v>
      </c>
      <c r="O174" s="19">
        <f>N174*'Forecast inputs Tab10.1.5.1'!R19</f>
        <v>244.56810950781514</v>
      </c>
      <c r="P174" s="19">
        <f>N174*'Forecast inputs Tab10.1.5.1'!S19</f>
        <v>70.455121521791028</v>
      </c>
      <c r="Q174" s="19">
        <f>P174*'Forecast inputs Tab10.1.5.1'!R19</f>
        <v>244.44263501742353</v>
      </c>
    </row>
    <row r="175" spans="1:17" x14ac:dyDescent="0.35">
      <c r="A175" s="10">
        <f>D175+F175+E175+'Forecast inputs Tab10.1.5.1'!AA20</f>
        <v>0.38438165154231474</v>
      </c>
      <c r="C175" s="23" t="s">
        <v>1435</v>
      </c>
      <c r="D175" s="17">
        <f>$G$154*'Forecast inputs Tab10.1.5.1'!T20</f>
        <v>0.10264669113358064</v>
      </c>
      <c r="E175" s="17">
        <f>$G$155*'Forecast inputs Tab10.1.5.1'!U20</f>
        <v>1.5840211474079729E-6</v>
      </c>
      <c r="F175" s="17">
        <f>$F$156*'Forecast inputs Tab10.1.5.1'!Y20</f>
        <v>4.173337638758666E-2</v>
      </c>
      <c r="G175" s="28">
        <f>N175*(D175/A175)*(1-EXP(-A175))</f>
        <v>12.435251844701501</v>
      </c>
      <c r="H175" s="28">
        <f>G175*'Forecast inputs Tab10.1.5.1'!V20</f>
        <v>51.462294305004228</v>
      </c>
      <c r="I175" s="28">
        <f t="shared" si="43"/>
        <v>1.9189806975577337E-4</v>
      </c>
      <c r="J175" s="28">
        <f>I175*'Forecast inputs Tab10.1.5.1'!W20</f>
        <v>9.344969045136422E-4</v>
      </c>
      <c r="K175" s="28">
        <f t="shared" si="44"/>
        <v>51.463228801908741</v>
      </c>
      <c r="L175" s="30">
        <f t="shared" si="41"/>
        <v>5.055838039961726</v>
      </c>
      <c r="M175" s="28">
        <f>L175*'Forecast inputs Tab10.1.5.1'!Z20</f>
        <v>19.591877988655686</v>
      </c>
      <c r="N175" s="19">
        <f>N149*EXP(-A149)+N150*EXP(-A150)</f>
        <v>145.91727760108094</v>
      </c>
      <c r="O175" s="19">
        <f>N175*'Forecast inputs Tab10.1.5.1'!R20</f>
        <v>601.35498045183579</v>
      </c>
      <c r="P175" s="19">
        <f>N175*'Forecast inputs Tab10.1.5.1'!S20</f>
        <v>145.87127679756901</v>
      </c>
      <c r="Q175" s="19">
        <f>P175*'Forecast inputs Tab10.1.5.1'!R20</f>
        <v>601.16540172098598</v>
      </c>
    </row>
    <row r="176" spans="1:17" x14ac:dyDescent="0.35">
      <c r="A176" t="s">
        <v>1445</v>
      </c>
      <c r="C176" s="31" t="s">
        <v>1444</v>
      </c>
      <c r="D176" s="133">
        <f>AVERAGE(D163:D173)</f>
        <v>9.3948044476694512E-2</v>
      </c>
      <c r="E176" s="133">
        <f>AVERAGE(E163:E173)</f>
        <v>5.0878824438776241E-3</v>
      </c>
      <c r="F176" s="133">
        <f>AVERAGE(F163:F174)</f>
        <v>3.6521934302632605E-2</v>
      </c>
      <c r="G176" s="32">
        <f>SUM(G159:G175)</f>
        <v>697.41567710306651</v>
      </c>
      <c r="H176" s="32">
        <f t="shared" ref="H176" si="46">SUM(H159:H175)</f>
        <v>1028.7211469274666</v>
      </c>
      <c r="I176" s="32">
        <f>SUM(I159:I175)</f>
        <v>143.39308331530367</v>
      </c>
      <c r="J176" s="32">
        <f t="shared" ref="J176:Q176" si="47">SUM(J159:J175)</f>
        <v>97.230649864967788</v>
      </c>
      <c r="K176" s="32">
        <f t="shared" si="47"/>
        <v>1125.9517967924344</v>
      </c>
      <c r="L176" s="32">
        <f t="shared" si="47"/>
        <v>320.83180338612448</v>
      </c>
      <c r="M176" s="32">
        <f t="shared" si="47"/>
        <v>409.54346331504479</v>
      </c>
      <c r="N176" s="32">
        <f t="shared" si="47"/>
        <v>38874.640640399397</v>
      </c>
      <c r="O176" s="32">
        <f t="shared" si="47"/>
        <v>13913.07501969554</v>
      </c>
      <c r="P176" s="32">
        <f t="shared" si="47"/>
        <v>6234.1243801046503</v>
      </c>
      <c r="Q176" s="32">
        <f t="shared" si="47"/>
        <v>8961.3381114953681</v>
      </c>
    </row>
    <row r="178" spans="1:17" x14ac:dyDescent="0.35">
      <c r="C178" s="15" t="s">
        <v>1437</v>
      </c>
      <c r="D178" s="15" t="s">
        <v>1695</v>
      </c>
      <c r="G178" s="15">
        <f>G153+1</f>
        <v>2027</v>
      </c>
    </row>
    <row r="179" spans="1:17" x14ac:dyDescent="0.35">
      <c r="D179" s="24" t="s">
        <v>1599</v>
      </c>
      <c r="E179" s="24"/>
      <c r="F179" s="24"/>
      <c r="G179" s="18">
        <f>G154</f>
        <v>1.2388890579513168</v>
      </c>
      <c r="H179" s="24" t="s">
        <v>1598</v>
      </c>
      <c r="I179" s="25">
        <f>AVERAGE(D188:D199)</f>
        <v>9.4813942970868023E-2</v>
      </c>
      <c r="J179" s="15" t="s">
        <v>1516</v>
      </c>
      <c r="K179" s="25">
        <f>I179+I181+I180</f>
        <v>0.13600000000000001</v>
      </c>
    </row>
    <row r="180" spans="1:17" x14ac:dyDescent="0.35">
      <c r="D180" s="24" t="s">
        <v>1600</v>
      </c>
      <c r="E180" s="24"/>
      <c r="F180" s="24"/>
      <c r="G180" s="18">
        <f>G155</f>
        <v>1.2388890579513168</v>
      </c>
      <c r="H180" s="24" t="s">
        <v>1598</v>
      </c>
      <c r="I180" s="25">
        <f>AVERAGE(E188:E199)</f>
        <v>4.664122726499389E-3</v>
      </c>
      <c r="K180" s="25"/>
    </row>
    <row r="181" spans="1:17" x14ac:dyDescent="0.35">
      <c r="D181" s="24" t="s">
        <v>1438</v>
      </c>
      <c r="E181" s="24"/>
      <c r="F181" s="18">
        <f>F156</f>
        <v>1.7690704360209568</v>
      </c>
      <c r="G181" s="18">
        <f>I181/$I$5</f>
        <v>1.238889057951317</v>
      </c>
      <c r="H181" s="24" t="s">
        <v>1598</v>
      </c>
      <c r="I181" s="25">
        <f>AVERAGE(F188:F199)</f>
        <v>3.6521934302632605E-2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8">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0.2403238299035125</v>
      </c>
      <c r="C185" s="18">
        <v>1</v>
      </c>
      <c r="D185" s="17">
        <f>$G$179*'Forecast inputs Tab10.1.5.1'!T5</f>
        <v>1.2104648305300262E-5</v>
      </c>
      <c r="E185" s="17">
        <f>$G$180*'Forecast inputs Tab10.1.5.1'!U5</f>
        <v>2.0755689221672224E-5</v>
      </c>
      <c r="F185" s="17">
        <f>$F$181*'Forecast inputs Tab10.1.5.1'!Y5</f>
        <v>2.9096956598553125E-4</v>
      </c>
      <c r="G185" s="28">
        <f t="shared" ref="G185:G199" si="49">N185*(D185/A185)*(1-EXP(-A185))</f>
        <v>7.7730594203353084E-2</v>
      </c>
      <c r="H185" s="28">
        <f>G185*'Forecast inputs Tab10.1.5.1'!V5</f>
        <v>9.230122594915402E-3</v>
      </c>
      <c r="I185" s="28">
        <f t="shared" ref="I185:I200" si="50">N185*(E185/A185)*(1-EXP(-A185))</f>
        <v>0.1332836787661377</v>
      </c>
      <c r="J185" s="28">
        <f>I185*'Forecast inputs Tab10.1.5.1'!W5</f>
        <v>1.5827102067042777E-2</v>
      </c>
      <c r="K185" s="28">
        <f t="shared" ref="K185:K200" si="51">H185+J185</f>
        <v>2.5057224661958179E-2</v>
      </c>
      <c r="L185" s="28">
        <f t="shared" si="48"/>
        <v>1.8684753731542689</v>
      </c>
      <c r="M185" s="28">
        <f>L185*'Forecast inputs Tab10.1.5.1'!Z5</f>
        <v>0.1495757511143575</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0.2428894535499975</v>
      </c>
      <c r="C186" s="18">
        <v>2</v>
      </c>
      <c r="D186" s="17">
        <f>$G$179*'Forecast inputs Tab10.1.5.1'!T6</f>
        <v>4.0427064553845004E-4</v>
      </c>
      <c r="E186" s="17">
        <f>$G$180*'Forecast inputs Tab10.1.5.1'!U6</f>
        <v>6.8712743690097064E-4</v>
      </c>
      <c r="F186" s="17">
        <f>$F$181*'Forecast inputs Tab10.1.5.1'!Y6</f>
        <v>1.7980554675580717E-3</v>
      </c>
      <c r="G186" s="28">
        <f t="shared" si="49"/>
        <v>2.0389472991071864</v>
      </c>
      <c r="H186" s="28">
        <f>G186*'Forecast inputs Tab10.1.5.1'!V6</f>
        <v>0.48543070686890333</v>
      </c>
      <c r="I186" s="28">
        <f t="shared" si="50"/>
        <v>3.4655413324547886</v>
      </c>
      <c r="J186" s="28">
        <f>I186*'Forecast inputs Tab10.1.5.1'!W6</f>
        <v>0.8256696361543282</v>
      </c>
      <c r="K186" s="28">
        <f t="shared" si="51"/>
        <v>1.3111003430232315</v>
      </c>
      <c r="L186" s="28">
        <f t="shared" si="48"/>
        <v>9.0685296587376243</v>
      </c>
      <c r="M186" s="28">
        <f>L186*'Forecast inputs Tab10.1.5.1'!Z6</f>
        <v>1.7476961043615737</v>
      </c>
      <c r="N186" s="19">
        <f t="shared" ref="N186:N199" si="52">N160*EXP(-A160)</f>
        <v>5680.8004813610578</v>
      </c>
      <c r="O186" s="19">
        <f>N186*'Forecast inputs Tab10.1.5.1'!R6</f>
        <v>549.46747343897448</v>
      </c>
      <c r="P186" s="19">
        <f>N186*'Forecast inputs Tab10.1.5.1'!S6</f>
        <v>0</v>
      </c>
      <c r="Q186" s="19">
        <f>P186*'Forecast inputs Tab10.1.5.1'!R6</f>
        <v>0</v>
      </c>
    </row>
    <row r="187" spans="1:17" x14ac:dyDescent="0.35">
      <c r="A187" s="10">
        <f>D187+F187+E187+'Forecast inputs Tab10.1.5.1'!AA7</f>
        <v>0.25470049356113722</v>
      </c>
      <c r="C187" s="18">
        <v>3</v>
      </c>
      <c r="D187" s="17">
        <f>$G$179*'Forecast inputs Tab10.1.5.1'!T7</f>
        <v>3.399338026950726E-3</v>
      </c>
      <c r="E187" s="17">
        <f>$G$180*'Forecast inputs Tab10.1.5.1'!U7</f>
        <v>5.3600048166687203E-3</v>
      </c>
      <c r="F187" s="17">
        <f>$F$181*'Forecast inputs Tab10.1.5.1'!Y7</f>
        <v>5.9411507175177623E-3</v>
      </c>
      <c r="G187" s="28">
        <f t="shared" si="49"/>
        <v>13.371622285299589</v>
      </c>
      <c r="H187" s="28">
        <f>G187*'Forecast inputs Tab10.1.5.1'!V7</f>
        <v>5.151959777290287</v>
      </c>
      <c r="I187" s="28">
        <f t="shared" si="50"/>
        <v>21.084093222753658</v>
      </c>
      <c r="J187" s="28">
        <f>I187*'Forecast inputs Tab10.1.5.1'!W7</f>
        <v>8.1555826772762607</v>
      </c>
      <c r="K187" s="28">
        <f t="shared" si="51"/>
        <v>13.307542454566548</v>
      </c>
      <c r="L187" s="28">
        <f t="shared" si="48"/>
        <v>23.370086382949665</v>
      </c>
      <c r="M187" s="28">
        <f>L187*'Forecast inputs Tab10.1.5.1'!Z7</f>
        <v>8.0466712929453141</v>
      </c>
      <c r="N187" s="19">
        <f t="shared" si="52"/>
        <v>4455.7825366676534</v>
      </c>
      <c r="O187" s="19">
        <f>N187*'Forecast inputs Tab10.1.5.1'!R7</f>
        <v>936.29358442997409</v>
      </c>
      <c r="P187" s="19">
        <f>N187*'Forecast inputs Tab10.1.5.1'!S7</f>
        <v>0</v>
      </c>
      <c r="Q187" s="19">
        <f>P187*'Forecast inputs Tab10.1.5.1'!R7</f>
        <v>0</v>
      </c>
    </row>
    <row r="188" spans="1:17" x14ac:dyDescent="0.35">
      <c r="A188" s="10">
        <f>D188+F188+E188+'Forecast inputs Tab10.1.5.1'!AA8</f>
        <v>0.2842962722476412</v>
      </c>
      <c r="C188" s="18">
        <v>4</v>
      </c>
      <c r="D188" s="17">
        <f>$G$179*'Forecast inputs Tab10.1.5.1'!T8</f>
        <v>1.4882792993454809E-2</v>
      </c>
      <c r="E188" s="17">
        <f>$G$180*'Forecast inputs Tab10.1.5.1'!U8</f>
        <v>1.5968181405860062E-2</v>
      </c>
      <c r="F188" s="17">
        <f>$F$181*'Forecast inputs Tab10.1.5.1'!Y8</f>
        <v>1.3445297848326336E-2</v>
      </c>
      <c r="G188" s="28">
        <f t="shared" si="49"/>
        <v>44.742561126800155</v>
      </c>
      <c r="H188" s="28">
        <f>G188*'Forecast inputs Tab10.1.5.1'!V8</f>
        <v>25.611512655797171</v>
      </c>
      <c r="I188" s="28">
        <f t="shared" si="50"/>
        <v>48.005594981381066</v>
      </c>
      <c r="J188" s="28">
        <f>I188*'Forecast inputs Tab10.1.5.1'!W8</f>
        <v>26.98831865680647</v>
      </c>
      <c r="K188" s="28">
        <f t="shared" si="51"/>
        <v>52.599831312603641</v>
      </c>
      <c r="L188" s="28">
        <f t="shared" si="48"/>
        <v>40.420978851976152</v>
      </c>
      <c r="M188" s="28">
        <f>L188*'Forecast inputs Tab10.1.5.1'!Z8</f>
        <v>21.598707523680346</v>
      </c>
      <c r="N188" s="19">
        <f t="shared" si="52"/>
        <v>3453.8937074964219</v>
      </c>
      <c r="O188" s="19">
        <f>N188*'Forecast inputs Tab10.1.5.1'!R8</f>
        <v>1277.4467649735041</v>
      </c>
      <c r="P188" s="19">
        <f>N188*'Forecast inputs Tab10.1.5.1'!S8</f>
        <v>326.79743661765434</v>
      </c>
      <c r="Q188" s="19">
        <f>P188*'Forecast inputs Tab10.1.5.1'!R8</f>
        <v>120.86831951509578</v>
      </c>
    </row>
    <row r="189" spans="1:17" x14ac:dyDescent="0.35">
      <c r="A189" s="10">
        <f>D189+F189+E189+'Forecast inputs Tab10.1.5.1'!AA9</f>
        <v>0.32815225620089494</v>
      </c>
      <c r="C189" s="18">
        <v>5</v>
      </c>
      <c r="D189" s="17">
        <f>$G$179*'Forecast inputs Tab10.1.5.1'!T9</f>
        <v>4.5349705952114863E-2</v>
      </c>
      <c r="E189" s="17">
        <f>$G$180*'Forecast inputs Tab10.1.5.1'!U9</f>
        <v>1.9999171427303203E-2</v>
      </c>
      <c r="F189" s="17">
        <f>$F$181*'Forecast inputs Tab10.1.5.1'!Y9</f>
        <v>2.2803378821476913E-2</v>
      </c>
      <c r="G189" s="28">
        <f t="shared" si="49"/>
        <v>100.48578830282069</v>
      </c>
      <c r="H189" s="28">
        <f>G189*'Forecast inputs Tab10.1.5.1'!V9</f>
        <v>79.476030968033498</v>
      </c>
      <c r="I189" s="28">
        <f t="shared" si="50"/>
        <v>44.314124294384577</v>
      </c>
      <c r="J189" s="28">
        <f>I189*'Forecast inputs Tab10.1.5.1'!W9</f>
        <v>33.384737683655352</v>
      </c>
      <c r="K189" s="28">
        <f t="shared" si="51"/>
        <v>112.86076865168886</v>
      </c>
      <c r="L189" s="28">
        <f t="shared" si="48"/>
        <v>50.527681464207923</v>
      </c>
      <c r="M189" s="28">
        <f>L189*'Forecast inputs Tab10.1.5.1'!Z9</f>
        <v>38.13490861452604</v>
      </c>
      <c r="N189" s="19">
        <f t="shared" si="52"/>
        <v>2599.2057907353947</v>
      </c>
      <c r="O189" s="19">
        <f>N189*'Forecast inputs Tab10.1.5.1'!R9</f>
        <v>1485.2693634115083</v>
      </c>
      <c r="P189" s="19">
        <f>N189*'Forecast inputs Tab10.1.5.1'!S9</f>
        <v>779.67258499690956</v>
      </c>
      <c r="Q189" s="19">
        <f>P189*'Forecast inputs Tab10.1.5.1'!R9</f>
        <v>445.52986458995406</v>
      </c>
    </row>
    <row r="190" spans="1:17" x14ac:dyDescent="0.35">
      <c r="A190" s="10">
        <f>D190+F190+E190+'Forecast inputs Tab10.1.5.1'!AA10</f>
        <v>0.36852942114553899</v>
      </c>
      <c r="C190" s="18">
        <v>6</v>
      </c>
      <c r="D190" s="17">
        <f>$G$179*'Forecast inputs Tab10.1.5.1'!T10</f>
        <v>8.4743796058926957E-2</v>
      </c>
      <c r="E190" s="17">
        <f>$G$180*'Forecast inputs Tab10.1.5.1'!U10</f>
        <v>1.244961606480206E-2</v>
      </c>
      <c r="F190" s="17">
        <f>$F$181*'Forecast inputs Tab10.1.5.1'!Y10</f>
        <v>3.133600902181001E-2</v>
      </c>
      <c r="G190" s="28">
        <f t="shared" si="49"/>
        <v>132.69775591920563</v>
      </c>
      <c r="H190" s="28">
        <f>G190*'Forecast inputs Tab10.1.5.1'!V10</f>
        <v>133.16382446479409</v>
      </c>
      <c r="I190" s="28">
        <f t="shared" si="50"/>
        <v>19.494478542195289</v>
      </c>
      <c r="J190" s="28">
        <f>I190*'Forecast inputs Tab10.1.5.1'!W10</f>
        <v>18.880028832664348</v>
      </c>
      <c r="K190" s="28">
        <f t="shared" si="51"/>
        <v>152.04385329745844</v>
      </c>
      <c r="L190" s="28">
        <f t="shared" si="48"/>
        <v>49.068112003936385</v>
      </c>
      <c r="M190" s="28">
        <f>L190*'Forecast inputs Tab10.1.5.1'!Z10</f>
        <v>48.926354228357013</v>
      </c>
      <c r="N190" s="19">
        <f t="shared" si="52"/>
        <v>1872.0866737445522</v>
      </c>
      <c r="O190" s="19">
        <f>N190*'Forecast inputs Tab10.1.5.1'!R10</f>
        <v>1513.2844139413451</v>
      </c>
      <c r="P190" s="19">
        <f>N190*'Forecast inputs Tab10.1.5.1'!S10</f>
        <v>1085.6208714364375</v>
      </c>
      <c r="Q190" s="19">
        <f>P190*'Forecast inputs Tab10.1.5.1'!R10</f>
        <v>877.55186083780131</v>
      </c>
    </row>
    <row r="191" spans="1:17" x14ac:dyDescent="0.35">
      <c r="A191" s="10">
        <f>D191+F191+E191+'Forecast inputs Tab10.1.5.1'!AA11</f>
        <v>0.38991046185255041</v>
      </c>
      <c r="C191" s="18">
        <v>7</v>
      </c>
      <c r="D191" s="17">
        <f>$G$179*'Forecast inputs Tab10.1.5.1'!T11</f>
        <v>0.10759456150824853</v>
      </c>
      <c r="E191" s="17">
        <f>$G$180*'Forecast inputs Tab10.1.5.1'!U11</f>
        <v>5.0482381266338952E-3</v>
      </c>
      <c r="F191" s="17">
        <f>$F$181*'Forecast inputs Tab10.1.5.1'!Y11</f>
        <v>3.7267662217667981E-2</v>
      </c>
      <c r="G191" s="28">
        <f t="shared" si="49"/>
        <v>115.38400182346345</v>
      </c>
      <c r="H191" s="28">
        <f>G191*'Forecast inputs Tab10.1.5.1'!V11</f>
        <v>143.05440417416659</v>
      </c>
      <c r="I191" s="28">
        <f t="shared" si="50"/>
        <v>5.413711520764438</v>
      </c>
      <c r="J191" s="28">
        <f>I191*'Forecast inputs Tab10.1.5.1'!W11</f>
        <v>6.6153046477612261</v>
      </c>
      <c r="K191" s="28">
        <f t="shared" si="51"/>
        <v>149.66970882192783</v>
      </c>
      <c r="L191" s="28">
        <f t="shared" si="48"/>
        <v>39.965700356982857</v>
      </c>
      <c r="M191" s="28">
        <f>L191*'Forecast inputs Tab10.1.5.1'!Z11</f>
        <v>50.194122049345481</v>
      </c>
      <c r="N191" s="19">
        <f t="shared" si="52"/>
        <v>1295.0175613081451</v>
      </c>
      <c r="O191" s="19">
        <f>N191*'Forecast inputs Tab10.1.5.1'!R11</f>
        <v>1389.9423485520319</v>
      </c>
      <c r="P191" s="19">
        <f>N191*'Forecast inputs Tab10.1.5.1'!S11</f>
        <v>1032.65614922995</v>
      </c>
      <c r="Q191" s="19">
        <f>P191*'Forecast inputs Tab10.1.5.1'!R11</f>
        <v>1108.3498449685053</v>
      </c>
    </row>
    <row r="192" spans="1:17" x14ac:dyDescent="0.35">
      <c r="A192" s="10">
        <f>D192+F192+E192+'Forecast inputs Tab10.1.5.1'!AA12</f>
        <v>0.39671276846944425</v>
      </c>
      <c r="C192" s="18">
        <v>8</v>
      </c>
      <c r="D192" s="17">
        <f>$G$179*'Forecast inputs Tab10.1.5.1'!T12</f>
        <v>0.11467185265308896</v>
      </c>
      <c r="E192" s="17">
        <f>$G$180*'Forecast inputs Tab10.1.5.1'!U12</f>
        <v>1.6825909569145705E-3</v>
      </c>
      <c r="F192" s="17">
        <f>$F$181*'Forecast inputs Tab10.1.5.1'!Y12</f>
        <v>4.0358324859440735E-2</v>
      </c>
      <c r="G192" s="28">
        <f t="shared" si="49"/>
        <v>83.008558806166704</v>
      </c>
      <c r="H192" s="28">
        <f>G192*'Forecast inputs Tab10.1.5.1'!V12</f>
        <v>125.4825754698571</v>
      </c>
      <c r="I192" s="28">
        <f t="shared" si="50"/>
        <v>1.2179924468151959</v>
      </c>
      <c r="J192" s="28">
        <f>I192*'Forecast inputs Tab10.1.5.1'!W12</f>
        <v>1.8347466499597003</v>
      </c>
      <c r="K192" s="28">
        <f t="shared" si="51"/>
        <v>127.31732211981679</v>
      </c>
      <c r="L192" s="28">
        <f t="shared" si="48"/>
        <v>29.214548338624258</v>
      </c>
      <c r="M192" s="28">
        <f>L192*'Forecast inputs Tab10.1.5.1'!Z12</f>
        <v>44.732439979651303</v>
      </c>
      <c r="N192" s="19">
        <f t="shared" si="52"/>
        <v>876.93408144552734</v>
      </c>
      <c r="O192" s="19">
        <f>N192*'Forecast inputs Tab10.1.5.1'!R12</f>
        <v>1191.7709553661005</v>
      </c>
      <c r="P192" s="19">
        <f>N192*'Forecast inputs Tab10.1.5.1'!S12</f>
        <v>801.20525935427997</v>
      </c>
      <c r="Q192" s="19">
        <f>P192*'Forecast inputs Tab10.1.5.1'!R12</f>
        <v>1088.8539715676534</v>
      </c>
    </row>
    <row r="193" spans="1:17" x14ac:dyDescent="0.35">
      <c r="A193" s="10">
        <f>D193+F193+E193+'Forecast inputs Tab10.1.5.1'!AA13</f>
        <v>0.39747508567799983</v>
      </c>
      <c r="C193" s="18">
        <v>9</v>
      </c>
      <c r="D193" s="17">
        <f>$G$179*'Forecast inputs Tab10.1.5.1'!T13</f>
        <v>0.11536520968020014</v>
      </c>
      <c r="E193" s="17">
        <f>$G$180*'Forecast inputs Tab10.1.5.1'!U13</f>
        <v>5.3624562480241225E-4</v>
      </c>
      <c r="F193" s="17">
        <f>$F$181*'Forecast inputs Tab10.1.5.1'!Y13</f>
        <v>4.1573630372997286E-2</v>
      </c>
      <c r="G193" s="28">
        <f t="shared" si="49"/>
        <v>56.176796981449286</v>
      </c>
      <c r="H193" s="28">
        <f>G193*'Forecast inputs Tab10.1.5.1'!V13</f>
        <v>101.44597538638295</v>
      </c>
      <c r="I193" s="28">
        <f t="shared" si="50"/>
        <v>0.26112345030380285</v>
      </c>
      <c r="J193" s="28">
        <f>I193*'Forecast inputs Tab10.1.5.1'!W13</f>
        <v>0.47180510522005725</v>
      </c>
      <c r="K193" s="28">
        <f t="shared" si="51"/>
        <v>101.91778049160301</v>
      </c>
      <c r="L193" s="28">
        <f t="shared" si="48"/>
        <v>20.24417412944306</v>
      </c>
      <c r="M193" s="28">
        <f>L193*'Forecast inputs Tab10.1.5.1'!Z13</f>
        <v>36.90209281185529</v>
      </c>
      <c r="N193" s="19">
        <f t="shared" si="52"/>
        <v>590.11632121378216</v>
      </c>
      <c r="O193" s="19">
        <f>N193*'Forecast inputs Tab10.1.5.1'!R13</f>
        <v>978.84364548693691</v>
      </c>
      <c r="P193" s="19">
        <f>N193*'Forecast inputs Tab10.1.5.1'!S13</f>
        <v>569.13336399639968</v>
      </c>
      <c r="Q193" s="19">
        <f>P193*'Forecast inputs Tab10.1.5.1'!R13</f>
        <v>944.03858486174806</v>
      </c>
    </row>
    <row r="194" spans="1:17" x14ac:dyDescent="0.35">
      <c r="A194" s="10">
        <f>D194+F194+E194+'Forecast inputs Tab10.1.5.1'!AA14</f>
        <v>0.39621427604828607</v>
      </c>
      <c r="C194" s="18">
        <v>10</v>
      </c>
      <c r="D194" s="17">
        <f>$G$179*'Forecast inputs Tab10.1.5.1'!T14</f>
        <v>0.11409797557268694</v>
      </c>
      <c r="E194" s="17">
        <f>$G$180*'Forecast inputs Tab10.1.5.1'!U14</f>
        <v>1.7762661901547382E-4</v>
      </c>
      <c r="F194" s="17">
        <f>$F$181*'Forecast inputs Tab10.1.5.1'!Y14</f>
        <v>4.1938673856583716E-2</v>
      </c>
      <c r="G194" s="28">
        <f t="shared" si="49"/>
        <v>18.224643896949125</v>
      </c>
      <c r="H194" s="28">
        <f>G194*'Forecast inputs Tab10.1.5.1'!V14</f>
        <v>38.433030785507889</v>
      </c>
      <c r="I194" s="28">
        <f t="shared" si="50"/>
        <v>2.8371948423517746E-2</v>
      </c>
      <c r="J194" s="28">
        <f>I194*'Forecast inputs Tab10.1.5.1'!W14</f>
        <v>5.9963212793129675E-2</v>
      </c>
      <c r="K194" s="28">
        <f t="shared" si="51"/>
        <v>38.492993998301017</v>
      </c>
      <c r="L194" s="28">
        <f t="shared" si="48"/>
        <v>6.6987814000224244</v>
      </c>
      <c r="M194" s="28">
        <f>L194*'Forecast inputs Tab10.1.5.1'!Z14</f>
        <v>14.241207329563672</v>
      </c>
      <c r="N194" s="19">
        <f t="shared" si="52"/>
        <v>193.45542112641834</v>
      </c>
      <c r="O194" s="19">
        <f>N194*'Forecast inputs Tab10.1.5.1'!R14</f>
        <v>380.40300188614401</v>
      </c>
      <c r="P194" s="19">
        <f>N194*'Forecast inputs Tab10.1.5.1'!S14</f>
        <v>190.55608872513091</v>
      </c>
      <c r="Q194" s="19">
        <f>P194*'Forecast inputs Tab10.1.5.1'!R14</f>
        <v>374.70187062554845</v>
      </c>
    </row>
    <row r="195" spans="1:17" x14ac:dyDescent="0.35">
      <c r="A195" s="10">
        <f>D195+F195+E195+'Forecast inputs Tab10.1.5.1'!AA15</f>
        <v>0.39429372851817068</v>
      </c>
      <c r="C195" s="18">
        <v>11</v>
      </c>
      <c r="D195" s="17">
        <f>$G$179*'Forecast inputs Tab10.1.5.1'!T15</f>
        <v>0.11222749171955228</v>
      </c>
      <c r="E195" s="17">
        <f>$G$180*'Forecast inputs Tab10.1.5.1'!U15</f>
        <v>6.3698752305698557E-5</v>
      </c>
      <c r="F195" s="17">
        <f>$F$181*'Forecast inputs Tab10.1.5.1'!Y15</f>
        <v>4.2002538046312737E-2</v>
      </c>
      <c r="G195" s="28">
        <f t="shared" si="49"/>
        <v>48.999921863983971</v>
      </c>
      <c r="H195" s="28">
        <f>G195*'Forecast inputs Tab10.1.5.1'!V15</f>
        <v>118.23412691955068</v>
      </c>
      <c r="I195" s="28">
        <f t="shared" si="50"/>
        <v>2.7811669297681689E-2</v>
      </c>
      <c r="J195" s="28">
        <f>I195*'Forecast inputs Tab10.1.5.1'!W15</f>
        <v>6.7313595551616354E-2</v>
      </c>
      <c r="K195" s="28">
        <f t="shared" si="51"/>
        <v>118.30144051510229</v>
      </c>
      <c r="L195" s="28">
        <f t="shared" si="48"/>
        <v>18.33883169643871</v>
      </c>
      <c r="M195" s="28">
        <f>L195*'Forecast inputs Tab10.1.5.1'!Z15</f>
        <v>44.62186189545772</v>
      </c>
      <c r="N195" s="19">
        <f t="shared" si="52"/>
        <v>528.33123014766443</v>
      </c>
      <c r="O195" s="19">
        <f>N195*'Forecast inputs Tab10.1.5.1'!R15</f>
        <v>1202.8464283648862</v>
      </c>
      <c r="P195" s="19">
        <f>N195*'Forecast inputs Tab10.1.5.1'!S15</f>
        <v>524.8062217425047</v>
      </c>
      <c r="Q195" s="19">
        <f>P195*'Forecast inputs Tab10.1.5.1'!R15</f>
        <v>1194.821076978943</v>
      </c>
    </row>
    <row r="196" spans="1:17" x14ac:dyDescent="0.35">
      <c r="A196" s="10">
        <f>D196+F196+E196+'Forecast inputs Tab10.1.5.1'!AA16</f>
        <v>0.39218088939431839</v>
      </c>
      <c r="C196" s="18">
        <v>12</v>
      </c>
      <c r="D196" s="17">
        <f>$G$179*'Forecast inputs Tab10.1.5.1'!T16</f>
        <v>0.11018256004083529</v>
      </c>
      <c r="E196" s="17">
        <f>$G$180*'Forecast inputs Tab10.1.5.1'!U16</f>
        <v>2.5129612849597712E-5</v>
      </c>
      <c r="F196" s="17">
        <f>$F$181*'Forecast inputs Tab10.1.5.1'!Y16</f>
        <v>4.1973199740633488E-2</v>
      </c>
      <c r="G196" s="28">
        <f t="shared" si="49"/>
        <v>8.4883543705568805</v>
      </c>
      <c r="H196" s="28">
        <f>G196*'Forecast inputs Tab10.1.5.1'!V16</f>
        <v>23.032737515256603</v>
      </c>
      <c r="I196" s="28">
        <f t="shared" si="50"/>
        <v>1.9359602734155892E-3</v>
      </c>
      <c r="J196" s="28">
        <f>I196*'Forecast inputs Tab10.1.5.1'!W16</f>
        <v>5.2720486106745471E-3</v>
      </c>
      <c r="K196" s="28">
        <f t="shared" si="51"/>
        <v>23.038009563867277</v>
      </c>
      <c r="L196" s="28">
        <f t="shared" si="48"/>
        <v>3.2335733834158442</v>
      </c>
      <c r="M196" s="28">
        <f>L196*'Forecast inputs Tab10.1.5.1'!Z16</f>
        <v>8.8553993963549615</v>
      </c>
      <c r="N196" s="19">
        <f t="shared" si="52"/>
        <v>93.130511957598429</v>
      </c>
      <c r="O196" s="19">
        <f>N196*'Forecast inputs Tab10.1.5.1'!R16</f>
        <v>240.7749690895771</v>
      </c>
      <c r="P196" s="19">
        <f>N196*'Forecast inputs Tab10.1.5.1'!S16</f>
        <v>92.835128277225451</v>
      </c>
      <c r="Q196" s="19">
        <f>P196*'Forecast inputs Tab10.1.5.1'!R16</f>
        <v>240.01129889152483</v>
      </c>
    </row>
    <row r="197" spans="1:17" x14ac:dyDescent="0.35">
      <c r="A197" s="10">
        <f>D197+F197+E197+'Forecast inputs Tab10.1.5.1'!AA17</f>
        <v>0.39006541662227612</v>
      </c>
      <c r="C197" s="18">
        <v>13</v>
      </c>
      <c r="D197" s="17">
        <f>$G$179*'Forecast inputs Tab10.1.5.1'!T17</f>
        <v>0.10813732274771604</v>
      </c>
      <c r="E197" s="17">
        <f>$G$180*'Forecast inputs Tab10.1.5.1'!U17</f>
        <v>1.0933486510710365E-5</v>
      </c>
      <c r="F197" s="17">
        <f>$F$181*'Forecast inputs Tab10.1.5.1'!Y17</f>
        <v>4.1917160388049365E-2</v>
      </c>
      <c r="G197" s="28">
        <f t="shared" si="49"/>
        <v>30.727582009055112</v>
      </c>
      <c r="H197" s="28">
        <f>G197*'Forecast inputs Tab10.1.5.1'!V17</f>
        <v>92.401634243002434</v>
      </c>
      <c r="I197" s="28">
        <f t="shared" si="50"/>
        <v>3.1067867676597013E-3</v>
      </c>
      <c r="J197" s="28">
        <f>I197*'Forecast inputs Tab10.1.5.1'!W17</f>
        <v>9.3788568539621611E-3</v>
      </c>
      <c r="K197" s="28">
        <f t="shared" si="51"/>
        <v>92.41101309985639</v>
      </c>
      <c r="L197" s="28">
        <f t="shared" si="48"/>
        <v>11.910901349161682</v>
      </c>
      <c r="M197" s="28">
        <f>L197*'Forecast inputs Tab10.1.5.1'!Z17</f>
        <v>36.184365426645257</v>
      </c>
      <c r="N197" s="19">
        <f t="shared" si="52"/>
        <v>343.1662904668683</v>
      </c>
      <c r="O197" s="19">
        <f>N197*'Forecast inputs Tab10.1.5.1'!R17</f>
        <v>991.3353482377845</v>
      </c>
      <c r="P197" s="19">
        <f>N197*'Forecast inputs Tab10.1.5.1'!S17</f>
        <v>342.61152996974653</v>
      </c>
      <c r="Q197" s="19">
        <f>P197*'Forecast inputs Tab10.1.5.1'!R17</f>
        <v>989.73276166130415</v>
      </c>
    </row>
    <row r="198" spans="1:17" x14ac:dyDescent="0.35">
      <c r="A198" s="10">
        <f>D198+F198+E198+'Forecast inputs Tab10.1.5.1'!AA18</f>
        <v>0.38803513739519102</v>
      </c>
      <c r="C198" s="18">
        <v>14</v>
      </c>
      <c r="D198" s="17">
        <f>$G$179*'Forecast inputs Tab10.1.5.1'!T18</f>
        <v>0.1061752203168148</v>
      </c>
      <c r="E198" s="17">
        <f>$G$180*'Forecast inputs Tab10.1.5.1'!U18</f>
        <v>5.2748056561814201E-6</v>
      </c>
      <c r="F198" s="17">
        <f>$F$181*'Forecast inputs Tab10.1.5.1'!Y18</f>
        <v>4.1854642272720038E-2</v>
      </c>
      <c r="G198" s="28">
        <f t="shared" si="49"/>
        <v>14.87639837753585</v>
      </c>
      <c r="H198" s="28">
        <f>G198*'Forecast inputs Tab10.1.5.1'!V18</f>
        <v>48.966565525592785</v>
      </c>
      <c r="I198" s="28">
        <f t="shared" si="50"/>
        <v>7.3906237322878432E-4</v>
      </c>
      <c r="J198" s="28">
        <f>I198*'Forecast inputs Tab10.1.5.1'!W18</f>
        <v>2.442363550471973E-3</v>
      </c>
      <c r="K198" s="28">
        <f t="shared" si="51"/>
        <v>48.969007889143256</v>
      </c>
      <c r="L198" s="28">
        <f t="shared" si="48"/>
        <v>5.8643281411644814</v>
      </c>
      <c r="M198" s="28">
        <f>L198*'Forecast inputs Tab10.1.5.1'!Z18</f>
        <v>19.518536568644802</v>
      </c>
      <c r="N198" s="19">
        <f t="shared" si="52"/>
        <v>169.04958978588061</v>
      </c>
      <c r="O198" s="19">
        <f>N198*'Forecast inputs Tab10.1.5.1'!R18</f>
        <v>538.2893942920989</v>
      </c>
      <c r="P198" s="19">
        <f>N198*'Forecast inputs Tab10.1.5.1'!S18</f>
        <v>168.90040699099637</v>
      </c>
      <c r="Q198" s="19">
        <f>P198*'Forecast inputs Tab10.1.5.1'!R18</f>
        <v>537.81436494480056</v>
      </c>
    </row>
    <row r="199" spans="1:17" x14ac:dyDescent="0.35">
      <c r="A199" s="10">
        <f>D199+F199+E199+'Forecast inputs Tab10.1.5.1'!AA19</f>
        <v>0.3861342864276881</v>
      </c>
      <c r="C199" s="18">
        <v>15</v>
      </c>
      <c r="D199" s="17">
        <f>$G$179*'Forecast inputs Tab10.1.5.1'!T19</f>
        <v>0.10433882640677668</v>
      </c>
      <c r="E199" s="17">
        <f>$G$180*'Forecast inputs Tab10.1.5.1'!U19</f>
        <v>2.7658353388031142E-6</v>
      </c>
      <c r="F199" s="17">
        <f>$F$181*'Forecast inputs Tab10.1.5.1'!Y19</f>
        <v>4.1792694185572583E-2</v>
      </c>
      <c r="G199" s="28">
        <f t="shared" si="49"/>
        <v>2.7837419148065785</v>
      </c>
      <c r="H199" s="28">
        <f>G199*'Forecast inputs Tab10.1.5.1'!V19</f>
        <v>9.9239142855321578</v>
      </c>
      <c r="I199" s="28">
        <f t="shared" si="50"/>
        <v>7.3792010387989352E-5</v>
      </c>
      <c r="J199" s="28">
        <f>I199*'Forecast inputs Tab10.1.5.1'!W19</f>
        <v>2.6417096966837862E-4</v>
      </c>
      <c r="K199" s="28">
        <f t="shared" si="51"/>
        <v>9.9241784565018261</v>
      </c>
      <c r="L199" s="28">
        <f t="shared" si="48"/>
        <v>1.1150218815334061</v>
      </c>
      <c r="M199" s="28">
        <f>L199*'Forecast inputs Tab10.1.5.1'!Z19</f>
        <v>4.022842845509115</v>
      </c>
      <c r="N199" s="19">
        <f t="shared" si="52"/>
        <v>32.161501170882651</v>
      </c>
      <c r="O199" s="19">
        <f>N199*'Forecast inputs Tab10.1.5.1'!R19</f>
        <v>111.58368508235394</v>
      </c>
      <c r="P199" s="19">
        <f>N199*'Forecast inputs Tab10.1.5.1'!S19</f>
        <v>32.145000867642921</v>
      </c>
      <c r="Q199" s="19">
        <f>P199*'Forecast inputs Tab10.1.5.1'!R19</f>
        <v>111.52643761026975</v>
      </c>
    </row>
    <row r="200" spans="1:17" x14ac:dyDescent="0.35">
      <c r="A200" s="10">
        <f>D200+F200+E200+'Forecast inputs Tab10.1.5.1'!AA20</f>
        <v>0.38438165154231474</v>
      </c>
      <c r="C200" s="23" t="s">
        <v>1435</v>
      </c>
      <c r="D200" s="17">
        <f>$G$179*'Forecast inputs Tab10.1.5.1'!T20</f>
        <v>0.10264669113358064</v>
      </c>
      <c r="E200" s="17">
        <f>$G$180*'Forecast inputs Tab10.1.5.1'!U20</f>
        <v>1.5840211474079729E-6</v>
      </c>
      <c r="F200" s="17">
        <f>$F$181*'Forecast inputs Tab10.1.5.1'!Y20</f>
        <v>4.173337638758666E-2</v>
      </c>
      <c r="G200" s="28">
        <f>N200*(D200/A200)*(1-EXP(-A200))</f>
        <v>12.549883452622158</v>
      </c>
      <c r="H200" s="28">
        <f>G200*'Forecast inputs Tab10.1.5.1'!V20</f>
        <v>51.936688038009507</v>
      </c>
      <c r="I200" s="28">
        <f t="shared" si="50"/>
        <v>1.9366703950143621E-4</v>
      </c>
      <c r="J200" s="28">
        <f>I200*'Forecast inputs Tab10.1.5.1'!W20</f>
        <v>9.4311135672571543E-4</v>
      </c>
      <c r="K200" s="28">
        <f t="shared" si="51"/>
        <v>51.937631149366233</v>
      </c>
      <c r="L200" s="30">
        <f t="shared" si="48"/>
        <v>5.1024441602997053</v>
      </c>
      <c r="M200" s="28">
        <f>L200*'Forecast inputs Tab10.1.5.1'!Z20</f>
        <v>19.772481365577388</v>
      </c>
      <c r="N200" s="19">
        <f>N174*EXP(-A174)+N175*EXP(-A175)</f>
        <v>147.26238362416032</v>
      </c>
      <c r="O200" s="19">
        <f>N200*'Forecast inputs Tab10.1.5.1'!R20</f>
        <v>606.8984378100929</v>
      </c>
      <c r="P200" s="19">
        <f>N200*'Forecast inputs Tab10.1.5.1'!S20</f>
        <v>147.21595877245554</v>
      </c>
      <c r="Q200" s="19">
        <f>P200*'Forecast inputs Tab10.1.5.1'!R20</f>
        <v>606.70711148980797</v>
      </c>
    </row>
    <row r="201" spans="1:17" x14ac:dyDescent="0.35">
      <c r="A201" t="s">
        <v>1445</v>
      </c>
      <c r="C201" s="31" t="s">
        <v>1444</v>
      </c>
      <c r="D201" s="133">
        <f>AVERAGE(D188:D198)</f>
        <v>9.3948044476694512E-2</v>
      </c>
      <c r="E201" s="133">
        <f>AVERAGE(E188:E198)</f>
        <v>5.0878824438776241E-3</v>
      </c>
      <c r="F201" s="133">
        <f>AVERAGE(F188:F199)</f>
        <v>3.6521934302632605E-2</v>
      </c>
      <c r="G201" s="32">
        <f>SUM(G184:G200)</f>
        <v>684.63428902402563</v>
      </c>
      <c r="H201" s="32">
        <f t="shared" ref="H201" si="53">SUM(H184:H200)</f>
        <v>996.8096410382376</v>
      </c>
      <c r="I201" s="32">
        <f>SUM(I184:I200)</f>
        <v>143.45217635600437</v>
      </c>
      <c r="J201" s="32">
        <f t="shared" ref="J201:Q201" si="54">SUM(J184:J200)</f>
        <v>97.317598351251021</v>
      </c>
      <c r="K201" s="32">
        <f t="shared" si="54"/>
        <v>1094.1272393894885</v>
      </c>
      <c r="L201" s="32">
        <f t="shared" si="54"/>
        <v>316.01216857204844</v>
      </c>
      <c r="M201" s="32">
        <f t="shared" si="54"/>
        <v>397.6492631835896</v>
      </c>
      <c r="N201" s="32">
        <f t="shared" si="54"/>
        <v>38738.015527483461</v>
      </c>
      <c r="O201" s="32">
        <f t="shared" si="54"/>
        <v>13595.789536826765</v>
      </c>
      <c r="P201" s="32">
        <f t="shared" si="54"/>
        <v>6094.1560009773339</v>
      </c>
      <c r="Q201" s="32">
        <f t="shared" si="54"/>
        <v>8640.5073685429561</v>
      </c>
    </row>
    <row r="203" spans="1:17" x14ac:dyDescent="0.35">
      <c r="C203" s="15" t="s">
        <v>1437</v>
      </c>
      <c r="D203" s="15" t="s">
        <v>1696</v>
      </c>
      <c r="G203" s="15">
        <f>G178+1</f>
        <v>2028</v>
      </c>
    </row>
    <row r="204" spans="1:17" x14ac:dyDescent="0.35">
      <c r="D204" s="24" t="s">
        <v>1599</v>
      </c>
      <c r="E204" s="24"/>
      <c r="F204" s="24"/>
      <c r="G204" s="18">
        <f>G179</f>
        <v>1.2388890579513168</v>
      </c>
      <c r="H204" s="24" t="s">
        <v>1598</v>
      </c>
      <c r="I204" s="25">
        <f>AVERAGE(D213:D224)</f>
        <v>9.4813942970868023E-2</v>
      </c>
      <c r="J204" s="15" t="s">
        <v>1516</v>
      </c>
      <c r="K204" s="25">
        <f>I204+I206+I205</f>
        <v>0.13600000000000001</v>
      </c>
    </row>
    <row r="205" spans="1:17" x14ac:dyDescent="0.35">
      <c r="D205" s="24" t="s">
        <v>1600</v>
      </c>
      <c r="E205" s="24"/>
      <c r="F205" s="24"/>
      <c r="G205" s="18">
        <f>G180</f>
        <v>1.2388890579513168</v>
      </c>
      <c r="H205" s="24" t="s">
        <v>1598</v>
      </c>
      <c r="I205" s="25">
        <f>AVERAGE(E213:E224)</f>
        <v>4.664122726499389E-3</v>
      </c>
      <c r="K205" s="25"/>
    </row>
    <row r="206" spans="1:17" x14ac:dyDescent="0.35">
      <c r="D206" s="24" t="s">
        <v>1438</v>
      </c>
      <c r="E206" s="24"/>
      <c r="F206" s="135">
        <f>F181</f>
        <v>1.7690704360209568</v>
      </c>
      <c r="G206" s="18">
        <f>G181</f>
        <v>1.238889057951317</v>
      </c>
      <c r="H206" s="24" t="s">
        <v>1598</v>
      </c>
      <c r="I206" s="25">
        <f>AVERAGE(F213:F224)</f>
        <v>3.6521934302632605E-2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5">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0.2403238299035125</v>
      </c>
      <c r="C210" s="18">
        <v>1</v>
      </c>
      <c r="D210" s="17">
        <f>$G$204*'Forecast inputs Tab10.1.5.1'!T5</f>
        <v>1.2104648305300262E-5</v>
      </c>
      <c r="E210" s="17">
        <f>$G$205*'Forecast inputs Tab10.1.5.1'!U5</f>
        <v>2.0755689221672224E-5</v>
      </c>
      <c r="F210" s="17">
        <f>$F$206*'Forecast inputs Tab10.1.5.1'!Y5</f>
        <v>2.9096956598553125E-4</v>
      </c>
      <c r="G210" s="28">
        <f t="shared" ref="G210:G224" si="56">N210*(D210/A210)*(1-EXP(-A210))</f>
        <v>7.7730594203353084E-2</v>
      </c>
      <c r="H210" s="28">
        <f>G210*'Forecast inputs Tab10.1.5.1'!V5</f>
        <v>9.230122594915402E-3</v>
      </c>
      <c r="I210" s="28">
        <f t="shared" ref="I210:I225" si="57">N210*(E210/A210)*(1-EXP(-A210))</f>
        <v>0.1332836787661377</v>
      </c>
      <c r="J210" s="28">
        <f>I210*'Forecast inputs Tab10.1.5.1'!W5</f>
        <v>1.5827102067042777E-2</v>
      </c>
      <c r="K210" s="28">
        <f t="shared" ref="K210:K225" si="58">H210+J210</f>
        <v>2.5057224661958179E-2</v>
      </c>
      <c r="L210" s="28">
        <f t="shared" si="55"/>
        <v>1.8684753731542689</v>
      </c>
      <c r="M210" s="28">
        <f>L210*'Forecast inputs Tab10.1.5.1'!Z5</f>
        <v>0.1495757511143575</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0.2428894535499975</v>
      </c>
      <c r="C211" s="18">
        <v>2</v>
      </c>
      <c r="D211" s="17">
        <f>$G$204*'Forecast inputs Tab10.1.5.1'!T6</f>
        <v>4.0427064553845004E-4</v>
      </c>
      <c r="E211" s="17">
        <f>$G$205*'Forecast inputs Tab10.1.5.1'!U6</f>
        <v>6.8712743690097064E-4</v>
      </c>
      <c r="F211" s="17">
        <f>$F$206*'Forecast inputs Tab10.1.5.1'!Y6</f>
        <v>1.7980554675580717E-3</v>
      </c>
      <c r="G211" s="28">
        <f t="shared" si="56"/>
        <v>2.0389472991071864</v>
      </c>
      <c r="H211" s="28">
        <f>G211*'Forecast inputs Tab10.1.5.1'!V6</f>
        <v>0.48543070686890333</v>
      </c>
      <c r="I211" s="28">
        <f t="shared" si="57"/>
        <v>3.4655413324547886</v>
      </c>
      <c r="J211" s="28">
        <f>I211*'Forecast inputs Tab10.1.5.1'!W6</f>
        <v>0.8256696361543282</v>
      </c>
      <c r="K211" s="28">
        <f t="shared" si="58"/>
        <v>1.3111003430232315</v>
      </c>
      <c r="L211" s="28">
        <f t="shared" si="55"/>
        <v>9.0685296587376243</v>
      </c>
      <c r="M211" s="28">
        <f>L211*'Forecast inputs Tab10.1.5.1'!Z6</f>
        <v>1.7476961043615737</v>
      </c>
      <c r="N211" s="19">
        <f t="shared" ref="N211:N224" si="59">N185*EXP(-A185)</f>
        <v>5680.8004813610578</v>
      </c>
      <c r="O211" s="19">
        <f>N211*'Forecast inputs Tab10.1.5.1'!R6</f>
        <v>549.46747343897448</v>
      </c>
      <c r="P211" s="19">
        <f>N211*'Forecast inputs Tab10.1.5.1'!S6</f>
        <v>0</v>
      </c>
      <c r="Q211" s="19">
        <f>P211*'Forecast inputs Tab10.1.5.1'!R6</f>
        <v>0</v>
      </c>
    </row>
    <row r="212" spans="1:17" x14ac:dyDescent="0.35">
      <c r="A212" s="10">
        <f>D212+F212+E212+'Forecast inputs Tab10.1.5.1'!AA7</f>
        <v>0.25470049356113722</v>
      </c>
      <c r="C212" s="18">
        <v>3</v>
      </c>
      <c r="D212" s="17">
        <f>$G$204*'Forecast inputs Tab10.1.5.1'!T7</f>
        <v>3.399338026950726E-3</v>
      </c>
      <c r="E212" s="17">
        <f>$G$205*'Forecast inputs Tab10.1.5.1'!U7</f>
        <v>5.3600048166687203E-3</v>
      </c>
      <c r="F212" s="17">
        <f>$F$206*'Forecast inputs Tab10.1.5.1'!Y7</f>
        <v>5.9411507175177623E-3</v>
      </c>
      <c r="G212" s="28">
        <f t="shared" si="56"/>
        <v>13.371622285299589</v>
      </c>
      <c r="H212" s="28">
        <f>G212*'Forecast inputs Tab10.1.5.1'!V7</f>
        <v>5.151959777290287</v>
      </c>
      <c r="I212" s="28">
        <f t="shared" si="57"/>
        <v>21.084093222753658</v>
      </c>
      <c r="J212" s="28">
        <f>I212*'Forecast inputs Tab10.1.5.1'!W7</f>
        <v>8.1555826772762607</v>
      </c>
      <c r="K212" s="28">
        <f t="shared" si="58"/>
        <v>13.307542454566548</v>
      </c>
      <c r="L212" s="28">
        <f t="shared" si="55"/>
        <v>23.370086382949665</v>
      </c>
      <c r="M212" s="28">
        <f>L212*'Forecast inputs Tab10.1.5.1'!Z7</f>
        <v>8.0466712929453141</v>
      </c>
      <c r="N212" s="19">
        <f t="shared" si="59"/>
        <v>4455.7825366676534</v>
      </c>
      <c r="O212" s="19">
        <f>N212*'Forecast inputs Tab10.1.5.1'!R7</f>
        <v>936.29358442997409</v>
      </c>
      <c r="P212" s="19">
        <f>N212*'Forecast inputs Tab10.1.5.1'!S7</f>
        <v>0</v>
      </c>
      <c r="Q212" s="19">
        <f>P212*'Forecast inputs Tab10.1.5.1'!R7</f>
        <v>0</v>
      </c>
    </row>
    <row r="213" spans="1:17" x14ac:dyDescent="0.35">
      <c r="A213" s="10">
        <f>D213+F213+E213+'Forecast inputs Tab10.1.5.1'!AA8</f>
        <v>0.2842962722476412</v>
      </c>
      <c r="C213" s="18">
        <v>4</v>
      </c>
      <c r="D213" s="17">
        <f>$G$204*'Forecast inputs Tab10.1.5.1'!T8</f>
        <v>1.4882792993454809E-2</v>
      </c>
      <c r="E213" s="17">
        <f>$G$205*'Forecast inputs Tab10.1.5.1'!U8</f>
        <v>1.5968181405860062E-2</v>
      </c>
      <c r="F213" s="17">
        <f>$F$206*'Forecast inputs Tab10.1.5.1'!Y8</f>
        <v>1.3445297848326336E-2</v>
      </c>
      <c r="G213" s="28">
        <f t="shared" si="56"/>
        <v>44.742561126800155</v>
      </c>
      <c r="H213" s="28">
        <f>G213*'Forecast inputs Tab10.1.5.1'!V8</f>
        <v>25.611512655797171</v>
      </c>
      <c r="I213" s="28">
        <f t="shared" si="57"/>
        <v>48.005594981381066</v>
      </c>
      <c r="J213" s="28">
        <f>I213*'Forecast inputs Tab10.1.5.1'!W8</f>
        <v>26.98831865680647</v>
      </c>
      <c r="K213" s="28">
        <f t="shared" si="58"/>
        <v>52.599831312603641</v>
      </c>
      <c r="L213" s="28">
        <f t="shared" si="55"/>
        <v>40.420978851976152</v>
      </c>
      <c r="M213" s="28">
        <f>L213*'Forecast inputs Tab10.1.5.1'!Z8</f>
        <v>21.598707523680346</v>
      </c>
      <c r="N213" s="19">
        <f t="shared" si="59"/>
        <v>3453.8937074964219</v>
      </c>
      <c r="O213" s="19">
        <f>N213*'Forecast inputs Tab10.1.5.1'!R8</f>
        <v>1277.4467649735041</v>
      </c>
      <c r="P213" s="19">
        <f>N213*'Forecast inputs Tab10.1.5.1'!S8</f>
        <v>326.79743661765434</v>
      </c>
      <c r="Q213" s="19">
        <f>P213*'Forecast inputs Tab10.1.5.1'!R8</f>
        <v>120.86831951509578</v>
      </c>
    </row>
    <row r="214" spans="1:17" x14ac:dyDescent="0.35">
      <c r="A214" s="10">
        <f>D214+F214+E214+'Forecast inputs Tab10.1.5.1'!AA9</f>
        <v>0.32815225620089494</v>
      </c>
      <c r="C214" s="18">
        <v>5</v>
      </c>
      <c r="D214" s="17">
        <f>$G$204*'Forecast inputs Tab10.1.5.1'!T9</f>
        <v>4.5349705952114863E-2</v>
      </c>
      <c r="E214" s="17">
        <f>$G$205*'Forecast inputs Tab10.1.5.1'!U9</f>
        <v>1.9999171427303203E-2</v>
      </c>
      <c r="F214" s="17">
        <f>$F$206*'Forecast inputs Tab10.1.5.1'!Y9</f>
        <v>2.2803378821476913E-2</v>
      </c>
      <c r="G214" s="28">
        <f t="shared" si="56"/>
        <v>100.48578830282069</v>
      </c>
      <c r="H214" s="28">
        <f>G214*'Forecast inputs Tab10.1.5.1'!V9</f>
        <v>79.476030968033498</v>
      </c>
      <c r="I214" s="28">
        <f t="shared" si="57"/>
        <v>44.314124294384577</v>
      </c>
      <c r="J214" s="28">
        <f>I214*'Forecast inputs Tab10.1.5.1'!W9</f>
        <v>33.384737683655352</v>
      </c>
      <c r="K214" s="28">
        <f t="shared" si="58"/>
        <v>112.86076865168886</v>
      </c>
      <c r="L214" s="28">
        <f t="shared" si="55"/>
        <v>50.527681464207923</v>
      </c>
      <c r="M214" s="28">
        <f>L214*'Forecast inputs Tab10.1.5.1'!Z9</f>
        <v>38.13490861452604</v>
      </c>
      <c r="N214" s="19">
        <f t="shared" si="59"/>
        <v>2599.2057907353947</v>
      </c>
      <c r="O214" s="19">
        <f>N214*'Forecast inputs Tab10.1.5.1'!R9</f>
        <v>1485.2693634115083</v>
      </c>
      <c r="P214" s="19">
        <f>N214*'Forecast inputs Tab10.1.5.1'!S9</f>
        <v>779.67258499690956</v>
      </c>
      <c r="Q214" s="19">
        <f>P214*'Forecast inputs Tab10.1.5.1'!R9</f>
        <v>445.52986458995406</v>
      </c>
    </row>
    <row r="215" spans="1:17" x14ac:dyDescent="0.35">
      <c r="A215" s="10">
        <f>D215+F215+E215+'Forecast inputs Tab10.1.5.1'!AA10</f>
        <v>0.36852942114553899</v>
      </c>
      <c r="C215" s="18">
        <v>6</v>
      </c>
      <c r="D215" s="17">
        <f>$G$204*'Forecast inputs Tab10.1.5.1'!T10</f>
        <v>8.4743796058926957E-2</v>
      </c>
      <c r="E215" s="17">
        <f>$G$205*'Forecast inputs Tab10.1.5.1'!U10</f>
        <v>1.244961606480206E-2</v>
      </c>
      <c r="F215" s="17">
        <f>$F$206*'Forecast inputs Tab10.1.5.1'!Y10</f>
        <v>3.133600902181001E-2</v>
      </c>
      <c r="G215" s="28">
        <f t="shared" si="56"/>
        <v>132.69775591920563</v>
      </c>
      <c r="H215" s="28">
        <f>G215*'Forecast inputs Tab10.1.5.1'!V10</f>
        <v>133.16382446479409</v>
      </c>
      <c r="I215" s="28">
        <f t="shared" si="57"/>
        <v>19.494478542195289</v>
      </c>
      <c r="J215" s="28">
        <f>I215*'Forecast inputs Tab10.1.5.1'!W10</f>
        <v>18.880028832664348</v>
      </c>
      <c r="K215" s="28">
        <f t="shared" si="58"/>
        <v>152.04385329745844</v>
      </c>
      <c r="L215" s="28">
        <f t="shared" si="55"/>
        <v>49.068112003936385</v>
      </c>
      <c r="M215" s="28">
        <f>L215*'Forecast inputs Tab10.1.5.1'!Z10</f>
        <v>48.926354228357013</v>
      </c>
      <c r="N215" s="19">
        <f t="shared" si="59"/>
        <v>1872.0866737445522</v>
      </c>
      <c r="O215" s="19">
        <f>N215*'Forecast inputs Tab10.1.5.1'!R10</f>
        <v>1513.2844139413451</v>
      </c>
      <c r="P215" s="19">
        <f>N215*'Forecast inputs Tab10.1.5.1'!S10</f>
        <v>1085.6208714364375</v>
      </c>
      <c r="Q215" s="19">
        <f>P215*'Forecast inputs Tab10.1.5.1'!R10</f>
        <v>877.55186083780131</v>
      </c>
    </row>
    <row r="216" spans="1:17" x14ac:dyDescent="0.35">
      <c r="A216" s="10">
        <f>D216+F216+E216+'Forecast inputs Tab10.1.5.1'!AA11</f>
        <v>0.38991046185255041</v>
      </c>
      <c r="C216" s="18">
        <v>7</v>
      </c>
      <c r="D216" s="17">
        <f>$G$204*'Forecast inputs Tab10.1.5.1'!T11</f>
        <v>0.10759456150824853</v>
      </c>
      <c r="E216" s="17">
        <f>$G$205*'Forecast inputs Tab10.1.5.1'!U11</f>
        <v>5.0482381266338952E-3</v>
      </c>
      <c r="F216" s="17">
        <f>$F$206*'Forecast inputs Tab10.1.5.1'!Y11</f>
        <v>3.7267662217667981E-2</v>
      </c>
      <c r="G216" s="28">
        <f t="shared" si="56"/>
        <v>115.38400182346345</v>
      </c>
      <c r="H216" s="28">
        <f>G216*'Forecast inputs Tab10.1.5.1'!V11</f>
        <v>143.05440417416659</v>
      </c>
      <c r="I216" s="28">
        <f t="shared" si="57"/>
        <v>5.413711520764438</v>
      </c>
      <c r="J216" s="28">
        <f>I216*'Forecast inputs Tab10.1.5.1'!W11</f>
        <v>6.6153046477612261</v>
      </c>
      <c r="K216" s="28">
        <f t="shared" si="58"/>
        <v>149.66970882192783</v>
      </c>
      <c r="L216" s="28">
        <f t="shared" si="55"/>
        <v>39.965700356982857</v>
      </c>
      <c r="M216" s="28">
        <f>L216*'Forecast inputs Tab10.1.5.1'!Z11</f>
        <v>50.194122049345481</v>
      </c>
      <c r="N216" s="19">
        <f t="shared" si="59"/>
        <v>1295.0175613081451</v>
      </c>
      <c r="O216" s="19">
        <f>N216*'Forecast inputs Tab10.1.5.1'!R11</f>
        <v>1389.9423485520319</v>
      </c>
      <c r="P216" s="19">
        <f>N216*'Forecast inputs Tab10.1.5.1'!S11</f>
        <v>1032.65614922995</v>
      </c>
      <c r="Q216" s="19">
        <f>P216*'Forecast inputs Tab10.1.5.1'!R11</f>
        <v>1108.3498449685053</v>
      </c>
    </row>
    <row r="217" spans="1:17" x14ac:dyDescent="0.35">
      <c r="A217" s="10">
        <f>D217+F217+E217+'Forecast inputs Tab10.1.5.1'!AA12</f>
        <v>0.39671276846944425</v>
      </c>
      <c r="C217" s="18">
        <v>8</v>
      </c>
      <c r="D217" s="17">
        <f>$G$204*'Forecast inputs Tab10.1.5.1'!T12</f>
        <v>0.11467185265308896</v>
      </c>
      <c r="E217" s="17">
        <f>$G$205*'Forecast inputs Tab10.1.5.1'!U12</f>
        <v>1.6825909569145705E-3</v>
      </c>
      <c r="F217" s="17">
        <f>$F$206*'Forecast inputs Tab10.1.5.1'!Y12</f>
        <v>4.0358324859440735E-2</v>
      </c>
      <c r="G217" s="28">
        <f t="shared" si="56"/>
        <v>83.003349948928346</v>
      </c>
      <c r="H217" s="28">
        <f>G217*'Forecast inputs Tab10.1.5.1'!V12</f>
        <v>125.47470133216666</v>
      </c>
      <c r="I217" s="28">
        <f t="shared" si="57"/>
        <v>1.2179160167594991</v>
      </c>
      <c r="J217" s="28">
        <f>I217*'Forecast inputs Tab10.1.5.1'!W12</f>
        <v>1.8346315180563681</v>
      </c>
      <c r="K217" s="28">
        <f t="shared" si="58"/>
        <v>127.30933285022303</v>
      </c>
      <c r="L217" s="28">
        <f t="shared" si="55"/>
        <v>29.212715101018794</v>
      </c>
      <c r="M217" s="28">
        <f>L217*'Forecast inputs Tab10.1.5.1'!Z12</f>
        <v>44.729632981226942</v>
      </c>
      <c r="N217" s="19">
        <f t="shared" si="59"/>
        <v>876.87905309057942</v>
      </c>
      <c r="O217" s="19">
        <f>N217*'Forecast inputs Tab10.1.5.1'!R12</f>
        <v>1191.6961707311591</v>
      </c>
      <c r="P217" s="19">
        <f>N217*'Forecast inputs Tab10.1.5.1'!S12</f>
        <v>801.15498304693745</v>
      </c>
      <c r="Q217" s="19">
        <f>P217*'Forecast inputs Tab10.1.5.1'!R12</f>
        <v>1088.7856450604488</v>
      </c>
    </row>
    <row r="218" spans="1:17" x14ac:dyDescent="0.35">
      <c r="A218" s="10">
        <f>D218+F218+E218+'Forecast inputs Tab10.1.5.1'!AA13</f>
        <v>0.39747508567799983</v>
      </c>
      <c r="C218" s="18">
        <v>9</v>
      </c>
      <c r="D218" s="17">
        <f>$G$204*'Forecast inputs Tab10.1.5.1'!T13</f>
        <v>0.11536520968020014</v>
      </c>
      <c r="E218" s="17">
        <f>$G$205*'Forecast inputs Tab10.1.5.1'!U13</f>
        <v>5.3624562480241225E-4</v>
      </c>
      <c r="F218" s="17">
        <f>$F$206*'Forecast inputs Tab10.1.5.1'!Y13</f>
        <v>4.1573630372997286E-2</v>
      </c>
      <c r="G218" s="28">
        <f t="shared" si="56"/>
        <v>56.143066503183519</v>
      </c>
      <c r="H218" s="28">
        <f>G218*'Forecast inputs Tab10.1.5.1'!V13</f>
        <v>101.38506373866032</v>
      </c>
      <c r="I218" s="28">
        <f t="shared" si="57"/>
        <v>0.26096666281611353</v>
      </c>
      <c r="J218" s="28">
        <f>I218*'Forecast inputs Tab10.1.5.1'!W13</f>
        <v>0.47152181723102227</v>
      </c>
      <c r="K218" s="28">
        <f t="shared" si="58"/>
        <v>101.85658555589134</v>
      </c>
      <c r="L218" s="28">
        <f t="shared" si="55"/>
        <v>20.232018832021833</v>
      </c>
      <c r="M218" s="28">
        <f>L218*'Forecast inputs Tab10.1.5.1'!Z13</f>
        <v>36.879935527951005</v>
      </c>
      <c r="N218" s="19">
        <f t="shared" si="59"/>
        <v>589.76199510733738</v>
      </c>
      <c r="O218" s="19">
        <f>N218*'Forecast inputs Tab10.1.5.1'!R13</f>
        <v>978.25591414439373</v>
      </c>
      <c r="P218" s="19">
        <f>N218*'Forecast inputs Tab10.1.5.1'!S13</f>
        <v>568.79163677811516</v>
      </c>
      <c r="Q218" s="19">
        <f>P218*'Forecast inputs Tab10.1.5.1'!R13</f>
        <v>943.47175167296302</v>
      </c>
    </row>
    <row r="219" spans="1:17" x14ac:dyDescent="0.35">
      <c r="A219" s="10">
        <f>D219+F219+E219+'Forecast inputs Tab10.1.5.1'!AA14</f>
        <v>0.39621427604828607</v>
      </c>
      <c r="C219" s="18">
        <v>10</v>
      </c>
      <c r="D219" s="17">
        <f>$G$204*'Forecast inputs Tab10.1.5.1'!T14</f>
        <v>0.11409797557268694</v>
      </c>
      <c r="E219" s="17">
        <f>$G$205*'Forecast inputs Tab10.1.5.1'!U14</f>
        <v>1.7762661901547382E-4</v>
      </c>
      <c r="F219" s="17">
        <f>$F$206*'Forecast inputs Tab10.1.5.1'!Y14</f>
        <v>4.1938673856583716E-2</v>
      </c>
      <c r="G219" s="28">
        <f t="shared" si="56"/>
        <v>37.358939264453674</v>
      </c>
      <c r="H219" s="28">
        <f>G219*'Forecast inputs Tab10.1.5.1'!V14</f>
        <v>78.784379600691622</v>
      </c>
      <c r="I219" s="28">
        <f t="shared" si="57"/>
        <v>5.8160033412002696E-2</v>
      </c>
      <c r="J219" s="28">
        <f>I219*'Forecast inputs Tab10.1.5.1'!W14</f>
        <v>0.12291938528439811</v>
      </c>
      <c r="K219" s="28">
        <f t="shared" si="58"/>
        <v>78.907298985976027</v>
      </c>
      <c r="L219" s="28">
        <f t="shared" si="55"/>
        <v>13.731920847637749</v>
      </c>
      <c r="M219" s="28">
        <f>L219*'Forecast inputs Tab10.1.5.1'!Z14</f>
        <v>29.193239806826995</v>
      </c>
      <c r="N219" s="19">
        <f t="shared" si="59"/>
        <v>396.56683384914032</v>
      </c>
      <c r="O219" s="19">
        <f>N219*'Forecast inputs Tab10.1.5.1'!R14</f>
        <v>779.79315940759557</v>
      </c>
      <c r="P219" s="19">
        <f>N219*'Forecast inputs Tab10.1.5.1'!S14</f>
        <v>390.62345390165655</v>
      </c>
      <c r="Q219" s="19">
        <f>P219*'Forecast inputs Tab10.1.5.1'!R14</f>
        <v>768.10633481406137</v>
      </c>
    </row>
    <row r="220" spans="1:17" x14ac:dyDescent="0.35">
      <c r="A220" s="10">
        <f>D220+F220+E220+'Forecast inputs Tab10.1.5.1'!AA15</f>
        <v>0.39429372851817068</v>
      </c>
      <c r="C220" s="18">
        <v>11</v>
      </c>
      <c r="D220" s="17">
        <f>$G$204*'Forecast inputs Tab10.1.5.1'!T15</f>
        <v>0.11222749171955228</v>
      </c>
      <c r="E220" s="17">
        <f>$G$205*'Forecast inputs Tab10.1.5.1'!U15</f>
        <v>6.3698752305698557E-5</v>
      </c>
      <c r="F220" s="17">
        <f>$F$206*'Forecast inputs Tab10.1.5.1'!Y15</f>
        <v>4.2002538046312737E-2</v>
      </c>
      <c r="G220" s="28">
        <f t="shared" si="56"/>
        <v>12.072475565199209</v>
      </c>
      <c r="H220" s="28">
        <f>G220*'Forecast inputs Tab10.1.5.1'!V15</f>
        <v>29.130222129151853</v>
      </c>
      <c r="I220" s="28">
        <f t="shared" si="57"/>
        <v>6.8521680290770251E-3</v>
      </c>
      <c r="J220" s="28">
        <f>I220*'Forecast inputs Tab10.1.5.1'!W15</f>
        <v>1.6584551701089557E-2</v>
      </c>
      <c r="K220" s="28">
        <f t="shared" si="58"/>
        <v>29.146806680852944</v>
      </c>
      <c r="L220" s="28">
        <f t="shared" si="55"/>
        <v>4.5182745018270616</v>
      </c>
      <c r="M220" s="28">
        <f>L220*'Forecast inputs Tab10.1.5.1'!Z15</f>
        <v>10.99382033510059</v>
      </c>
      <c r="N220" s="19">
        <f t="shared" si="59"/>
        <v>130.16889871772401</v>
      </c>
      <c r="O220" s="19">
        <f>N220*'Forecast inputs Tab10.1.5.1'!R15</f>
        <v>296.35423002165504</v>
      </c>
      <c r="P220" s="19">
        <f>N220*'Forecast inputs Tab10.1.5.1'!S15</f>
        <v>129.30041615245503</v>
      </c>
      <c r="Q220" s="19">
        <f>P220*'Forecast inputs Tab10.1.5.1'!R15</f>
        <v>294.37696445013285</v>
      </c>
    </row>
    <row r="221" spans="1:17" x14ac:dyDescent="0.35">
      <c r="A221" s="10">
        <f>D221+F221+E221+'Forecast inputs Tab10.1.5.1'!AA16</f>
        <v>0.39218088939431839</v>
      </c>
      <c r="C221" s="18">
        <v>12</v>
      </c>
      <c r="D221" s="17">
        <f>$G$204*'Forecast inputs Tab10.1.5.1'!T16</f>
        <v>0.11018256004083529</v>
      </c>
      <c r="E221" s="17">
        <f>$G$205*'Forecast inputs Tab10.1.5.1'!U16</f>
        <v>2.5129612849597712E-5</v>
      </c>
      <c r="F221" s="17">
        <f>$F$206*'Forecast inputs Tab10.1.5.1'!Y16</f>
        <v>4.1973199740633488E-2</v>
      </c>
      <c r="G221" s="28">
        <f t="shared" si="56"/>
        <v>32.463714042785455</v>
      </c>
      <c r="H221" s="28">
        <f>G221*'Forecast inputs Tab10.1.5.1'!V16</f>
        <v>88.088712096120034</v>
      </c>
      <c r="I221" s="28">
        <f t="shared" si="57"/>
        <v>7.40408069346818E-3</v>
      </c>
      <c r="J221" s="28">
        <f>I221*'Forecast inputs Tab10.1.5.1'!W16</f>
        <v>2.0162951621136727E-2</v>
      </c>
      <c r="K221" s="28">
        <f t="shared" si="58"/>
        <v>88.108875047741165</v>
      </c>
      <c r="L221" s="28">
        <f t="shared" si="55"/>
        <v>12.366802453452165</v>
      </c>
      <c r="M221" s="28">
        <f>L221*'Forecast inputs Tab10.1.5.1'!Z16</f>
        <v>33.867477862975029</v>
      </c>
      <c r="N221" s="19">
        <f t="shared" si="59"/>
        <v>356.1776731820562</v>
      </c>
      <c r="O221" s="19">
        <f>N221*'Forecast inputs Tab10.1.5.1'!R16</f>
        <v>920.84394736122897</v>
      </c>
      <c r="P221" s="19">
        <f>N221*'Forecast inputs Tab10.1.5.1'!S16</f>
        <v>355.04797820068313</v>
      </c>
      <c r="Q221" s="19">
        <f>P221*'Forecast inputs Tab10.1.5.1'!R16</f>
        <v>917.92329044113615</v>
      </c>
    </row>
    <row r="222" spans="1:17" x14ac:dyDescent="0.35">
      <c r="A222" s="10">
        <f>D222+F222+E222+'Forecast inputs Tab10.1.5.1'!AA17</f>
        <v>0.39006541662227612</v>
      </c>
      <c r="C222" s="18">
        <v>13</v>
      </c>
      <c r="D222" s="17">
        <f>$G$204*'Forecast inputs Tab10.1.5.1'!T17</f>
        <v>0.10813732274771604</v>
      </c>
      <c r="E222" s="17">
        <f>$G$205*'Forecast inputs Tab10.1.5.1'!U17</f>
        <v>1.0933486510710365E-5</v>
      </c>
      <c r="F222" s="17">
        <f>$F$206*'Forecast inputs Tab10.1.5.1'!Y17</f>
        <v>4.1917160388049365E-2</v>
      </c>
      <c r="G222" s="28">
        <f t="shared" si="56"/>
        <v>5.6337005686552963</v>
      </c>
      <c r="H222" s="28">
        <f>G222*'Forecast inputs Tab10.1.5.1'!V17</f>
        <v>16.941233424292115</v>
      </c>
      <c r="I222" s="28">
        <f t="shared" si="57"/>
        <v>5.6960897133062182E-4</v>
      </c>
      <c r="J222" s="28">
        <f>I222*'Forecast inputs Tab10.1.5.1'!W17</f>
        <v>1.7195518728396037E-3</v>
      </c>
      <c r="K222" s="28">
        <f t="shared" si="58"/>
        <v>16.942952976164953</v>
      </c>
      <c r="L222" s="28">
        <f t="shared" si="55"/>
        <v>2.18378561919369</v>
      </c>
      <c r="M222" s="28">
        <f>L222*'Forecast inputs Tab10.1.5.1'!Z17</f>
        <v>6.6341660082608946</v>
      </c>
      <c r="N222" s="19">
        <f t="shared" si="59"/>
        <v>62.917287965476795</v>
      </c>
      <c r="O222" s="19">
        <f>N222*'Forecast inputs Tab10.1.5.1'!R17</f>
        <v>181.75483230178972</v>
      </c>
      <c r="P222" s="19">
        <f>N222*'Forecast inputs Tab10.1.5.1'!S17</f>
        <v>62.815576267915255</v>
      </c>
      <c r="Q222" s="19">
        <f>P222*'Forecast inputs Tab10.1.5.1'!R17</f>
        <v>181.46100856699093</v>
      </c>
    </row>
    <row r="223" spans="1:17" x14ac:dyDescent="0.35">
      <c r="A223" s="10">
        <f>D223+F223+E223+'Forecast inputs Tab10.1.5.1'!AA18</f>
        <v>0.38803513739519102</v>
      </c>
      <c r="C223" s="18">
        <v>14</v>
      </c>
      <c r="D223" s="17">
        <f>$G$204*'Forecast inputs Tab10.1.5.1'!T18</f>
        <v>0.1061752203168148</v>
      </c>
      <c r="E223" s="17">
        <f>$G$205*'Forecast inputs Tab10.1.5.1'!U18</f>
        <v>5.2748056561814201E-6</v>
      </c>
      <c r="F223" s="17">
        <f>$F$206*'Forecast inputs Tab10.1.5.1'!Y18</f>
        <v>4.1854642272720038E-2</v>
      </c>
      <c r="G223" s="28">
        <f t="shared" si="56"/>
        <v>20.44490235738963</v>
      </c>
      <c r="H223" s="28">
        <f>G223*'Forecast inputs Tab10.1.5.1'!V18</f>
        <v>67.295633361042889</v>
      </c>
      <c r="I223" s="28">
        <f t="shared" si="57"/>
        <v>1.0157067371562285E-3</v>
      </c>
      <c r="J223" s="28">
        <f>I223*'Forecast inputs Tab10.1.5.1'!W18</f>
        <v>3.3565842378925383E-3</v>
      </c>
      <c r="K223" s="28">
        <f t="shared" si="58"/>
        <v>67.29898994528078</v>
      </c>
      <c r="L223" s="28">
        <f t="shared" si="55"/>
        <v>8.0594518374049979</v>
      </c>
      <c r="M223" s="28">
        <f>L223*'Forecast inputs Tab10.1.5.1'!Z18</f>
        <v>26.824676523026923</v>
      </c>
      <c r="N223" s="19">
        <f t="shared" si="59"/>
        <v>232.32789745320005</v>
      </c>
      <c r="O223" s="19">
        <f>N223*'Forecast inputs Tab10.1.5.1'!R18</f>
        <v>739.7808143494542</v>
      </c>
      <c r="P223" s="19">
        <f>N223*'Forecast inputs Tab10.1.5.1'!S18</f>
        <v>232.1228728499724</v>
      </c>
      <c r="Q223" s="19">
        <f>P223*'Forecast inputs Tab10.1.5.1'!R18</f>
        <v>739.12797295761061</v>
      </c>
    </row>
    <row r="224" spans="1:17" x14ac:dyDescent="0.35">
      <c r="A224" s="10">
        <f>D224+F224+E224+'Forecast inputs Tab10.1.5.1'!AA19</f>
        <v>0.3861342864276881</v>
      </c>
      <c r="C224" s="18">
        <v>15</v>
      </c>
      <c r="D224" s="17">
        <f>$G$204*'Forecast inputs Tab10.1.5.1'!T19</f>
        <v>0.10433882640677668</v>
      </c>
      <c r="E224" s="17">
        <f>$G$205*'Forecast inputs Tab10.1.5.1'!U19</f>
        <v>2.7658353388031142E-6</v>
      </c>
      <c r="F224" s="17">
        <f>$F$206*'Forecast inputs Tab10.1.5.1'!Y19</f>
        <v>4.1792694185572583E-2</v>
      </c>
      <c r="G224" s="28">
        <f t="shared" si="56"/>
        <v>9.9262511483040416</v>
      </c>
      <c r="H224" s="28">
        <f>G224*'Forecast inputs Tab10.1.5.1'!V19</f>
        <v>35.386637334617639</v>
      </c>
      <c r="I224" s="28">
        <f t="shared" si="57"/>
        <v>2.6312713256693469E-4</v>
      </c>
      <c r="J224" s="28">
        <f>I224*'Forecast inputs Tab10.1.5.1'!W19</f>
        <v>9.4197934696167219E-4</v>
      </c>
      <c r="K224" s="28">
        <f t="shared" si="58"/>
        <v>35.387579313964601</v>
      </c>
      <c r="L224" s="28">
        <f t="shared" si="55"/>
        <v>3.9759387079258528</v>
      </c>
      <c r="M224" s="28">
        <f>L224*'Forecast inputs Tab10.1.5.1'!Z19</f>
        <v>14.344630226777367</v>
      </c>
      <c r="N224" s="19">
        <f t="shared" si="59"/>
        <v>114.68129866156704</v>
      </c>
      <c r="O224" s="19">
        <f>N224*'Forecast inputs Tab10.1.5.1'!R19</f>
        <v>397.88447208033358</v>
      </c>
      <c r="P224" s="19">
        <f>N224*'Forecast inputs Tab10.1.5.1'!S19</f>
        <v>114.6224619737586</v>
      </c>
      <c r="Q224" s="19">
        <f>P224*'Forecast inputs Tab10.1.5.1'!R19</f>
        <v>397.68033936871598</v>
      </c>
    </row>
    <row r="225" spans="1:17" x14ac:dyDescent="0.35">
      <c r="A225" s="10">
        <f>D225+F225+E225+'Forecast inputs Tab10.1.5.1'!AA20</f>
        <v>0.38438165154231474</v>
      </c>
      <c r="C225" s="23" t="s">
        <v>1435</v>
      </c>
      <c r="D225" s="17">
        <f>$G$204*'Forecast inputs Tab10.1.5.1'!T20</f>
        <v>0.10264669113358064</v>
      </c>
      <c r="E225" s="17">
        <f>$G$205*'Forecast inputs Tab10.1.5.1'!U20</f>
        <v>1.5840211474079729E-6</v>
      </c>
      <c r="F225" s="17">
        <f>$F$206*'Forecast inputs Tab10.1.5.1'!Y20</f>
        <v>4.173337638758666E-2</v>
      </c>
      <c r="G225" s="28">
        <f>N225*(D225/A225)*(1-EXP(-A225))</f>
        <v>10.407752438271068</v>
      </c>
      <c r="H225" s="28">
        <f>G225*'Forecast inputs Tab10.1.5.1'!V20</f>
        <v>43.071650314838308</v>
      </c>
      <c r="I225" s="28">
        <f t="shared" si="57"/>
        <v>1.6061014512152035E-4</v>
      </c>
      <c r="J225" s="28">
        <f>I225*'Forecast inputs Tab10.1.5.1'!W20</f>
        <v>7.8213232493982434E-4</v>
      </c>
      <c r="K225" s="28">
        <f t="shared" si="58"/>
        <v>43.072432447163251</v>
      </c>
      <c r="L225" s="30">
        <f t="shared" si="55"/>
        <v>4.231511459925593</v>
      </c>
      <c r="M225" s="28">
        <f>L225*'Forecast inputs Tab10.1.5.1'!Z20</f>
        <v>16.397530058357667</v>
      </c>
      <c r="N225" s="19">
        <f>N199*EXP(-A199)+N200*EXP(-A200)</f>
        <v>122.12626818536148</v>
      </c>
      <c r="O225" s="19">
        <f>N225*'Forecast inputs Tab10.1.5.1'!R20</f>
        <v>503.30735896843288</v>
      </c>
      <c r="P225" s="19">
        <f>N225*'Forecast inputs Tab10.1.5.1'!S20</f>
        <v>122.08776755980979</v>
      </c>
      <c r="Q225" s="19">
        <f>P225*'Forecast inputs Tab10.1.5.1'!R20</f>
        <v>503.14869000676737</v>
      </c>
    </row>
    <row r="226" spans="1:17" x14ac:dyDescent="0.35">
      <c r="A226" t="s">
        <v>1445</v>
      </c>
      <c r="C226" s="31" t="s">
        <v>1444</v>
      </c>
      <c r="D226" s="133">
        <f>AVERAGE(D213:D223)</f>
        <v>9.3948044476694512E-2</v>
      </c>
      <c r="E226" s="133">
        <f>AVERAGE(E213:E223)</f>
        <v>5.0878824438776241E-3</v>
      </c>
      <c r="F226" s="133">
        <f>AVERAGE(F213:F224)</f>
        <v>3.6521934302632605E-2</v>
      </c>
      <c r="G226" s="32">
        <f>SUM(G209:G225)</f>
        <v>676.25255918807011</v>
      </c>
      <c r="H226" s="32">
        <f t="shared" ref="H226" si="60">SUM(H209:H225)</f>
        <v>972.51062620112691</v>
      </c>
      <c r="I226" s="32">
        <f>SUM(I209:I225)</f>
        <v>143.46413558739627</v>
      </c>
      <c r="J226" s="32">
        <f t="shared" ref="J226:Q226" si="61">SUM(J209:J225)</f>
        <v>97.338089708061673</v>
      </c>
      <c r="K226" s="32">
        <f t="shared" si="61"/>
        <v>1069.8487159091887</v>
      </c>
      <c r="L226" s="32">
        <f t="shared" si="61"/>
        <v>312.80198345235272</v>
      </c>
      <c r="M226" s="32">
        <f t="shared" si="61"/>
        <v>388.66314489483352</v>
      </c>
      <c r="N226" s="32">
        <f t="shared" si="61"/>
        <v>38646.015402757126</v>
      </c>
      <c r="O226" s="32">
        <f t="shared" si="61"/>
        <v>13342.71457057684</v>
      </c>
      <c r="P226" s="32">
        <f t="shared" si="61"/>
        <v>6001.3141890122552</v>
      </c>
      <c r="Q226" s="32">
        <f t="shared" si="61"/>
        <v>8386.3818872501834</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A34" sqref="A34:A50"/>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1.2388890579513168</v>
      </c>
      <c r="H29" s="24" t="s">
        <v>1598</v>
      </c>
      <c r="I29" s="25">
        <f>G29*I3</f>
        <v>9.4813942970868009E-2</v>
      </c>
      <c r="J29" s="15" t="s">
        <v>1516</v>
      </c>
      <c r="K29" s="25">
        <f>I29+I31+I30</f>
        <v>0.13599999999999998</v>
      </c>
      <c r="M29" s="54" t="s">
        <v>1663</v>
      </c>
      <c r="N29" s="55">
        <f>N3</f>
        <v>6.353358664540798E-2</v>
      </c>
    </row>
    <row r="30" spans="1:18" ht="12" customHeight="1" x14ac:dyDescent="0.35">
      <c r="D30" s="24" t="s">
        <v>1600</v>
      </c>
      <c r="E30" s="24"/>
      <c r="F30" s="24"/>
      <c r="G30" s="18">
        <f>G29</f>
        <v>1.2388890579513168</v>
      </c>
      <c r="H30" s="24" t="s">
        <v>1598</v>
      </c>
      <c r="I30" s="25">
        <f>G30*I4</f>
        <v>4.6641227264993899E-3</v>
      </c>
      <c r="J30" s="24"/>
      <c r="K30" s="24"/>
      <c r="N30" s="56">
        <f>AVERAGE('Forecast inputs Tab10.1.5.1'!$Y$8:$Y$19)</f>
        <v>2.0644703319319928E-2</v>
      </c>
      <c r="O30" s="25">
        <f>N30*F31</f>
        <v>3.6521934302632598E-2</v>
      </c>
    </row>
    <row r="31" spans="1:18" ht="12" customHeight="1" x14ac:dyDescent="0.35">
      <c r="D31" s="24" t="s">
        <v>1438</v>
      </c>
      <c r="E31" s="24"/>
      <c r="F31" s="141">
        <f>IF(I31/N29=F5,1,I31/N4)</f>
        <v>1.7690704360209568</v>
      </c>
      <c r="G31" s="18">
        <f>G30</f>
        <v>1.2388890579513168</v>
      </c>
      <c r="H31" s="24" t="s">
        <v>1598</v>
      </c>
      <c r="I31" s="25">
        <f>I5*G31</f>
        <v>3.6521934302632598E-2</v>
      </c>
      <c r="J31" s="24"/>
      <c r="K31" s="24"/>
      <c r="N31" s="79">
        <v>0.46400000000000002</v>
      </c>
      <c r="R31">
        <f>I5*G31</f>
        <v>3.6521934302632598E-2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52">
        <f>D34+F34+E34+'[1]Forecast inputs Tab10.1.5.1'!AA4</f>
        <v>0.24</v>
      </c>
      <c r="B34" s="151">
        <f>G34+I34+L34</f>
        <v>0</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52">
        <f>D35+F35+E35+'[1]Forecast inputs Tab10.1.5.1'!AA5</f>
        <v>0.2403238299035125</v>
      </c>
      <c r="B35" s="151">
        <f t="shared" ref="B35:B50" si="7">G35+I35+L35</f>
        <v>2.0794896461237595</v>
      </c>
      <c r="C35" s="18">
        <v>1</v>
      </c>
      <c r="D35" s="17">
        <f>$G$29*'Forecast inputs Tab10.1.5.1'!T5</f>
        <v>1.2104648305300262E-5</v>
      </c>
      <c r="E35" s="17">
        <f>$G$30*'Forecast inputs Tab10.1.5.1'!U5</f>
        <v>2.0755689221672224E-5</v>
      </c>
      <c r="F35" s="17">
        <f>$F$31*'Forecast inputs Tab10.1.5.1'!Y5</f>
        <v>2.9096956598553125E-4</v>
      </c>
      <c r="G35" s="28">
        <f t="shared" ref="G35:G50" si="8">N35*(D35/A35)*(1-EXP(-A35))</f>
        <v>7.7730594203353084E-2</v>
      </c>
      <c r="H35" s="28">
        <f>G35*'Forecast inputs Tab10.1.5.1'!V5</f>
        <v>9.230122594915402E-3</v>
      </c>
      <c r="I35" s="28">
        <f t="shared" ref="I35:I50" si="9">N35*(E35/A35)*(1-EXP(-A35))</f>
        <v>0.1332836787661377</v>
      </c>
      <c r="J35" s="28">
        <f>I35*'Forecast inputs Tab10.1.5.1'!W5</f>
        <v>1.5827102067042777E-2</v>
      </c>
      <c r="K35" s="28">
        <f t="shared" ref="K35:K50" si="10">H35+J35</f>
        <v>2.5057224661958179E-2</v>
      </c>
      <c r="L35" s="28">
        <f t="shared" si="6"/>
        <v>1.8684753731542689</v>
      </c>
      <c r="M35" s="28">
        <f>L35*'Forecast inputs Tab10.1.5.1'!Z5</f>
        <v>0.1495757511143575</v>
      </c>
      <c r="N35" s="19">
        <f>N8*EXP(-A8)</f>
        <v>7224.0517703263013</v>
      </c>
      <c r="O35" s="19">
        <f>N35*'Forecast inputs Tab10.1.5.1'!R5</f>
        <v>173.78901343873983</v>
      </c>
      <c r="P35" s="19">
        <f>N35*'Forecast inputs Tab10.1.5.1'!S5</f>
        <v>0</v>
      </c>
      <c r="Q35" s="19">
        <f>P35*'Forecast inputs Tab10.1.5.1'!R5</f>
        <v>0</v>
      </c>
    </row>
    <row r="36" spans="1:17" ht="12" customHeight="1" x14ac:dyDescent="0.35">
      <c r="A36" s="152">
        <f>D36+F36+E36+'[1]Forecast inputs Tab10.1.5.1'!AA6</f>
        <v>0.2428894535499975</v>
      </c>
      <c r="B36" s="151">
        <f t="shared" si="7"/>
        <v>14.573932816904284</v>
      </c>
      <c r="C36" s="18">
        <v>2</v>
      </c>
      <c r="D36" s="17">
        <f>$G$29*'Forecast inputs Tab10.1.5.1'!T6</f>
        <v>4.0427064553845004E-4</v>
      </c>
      <c r="E36" s="17">
        <f>$G$30*'Forecast inputs Tab10.1.5.1'!U6</f>
        <v>6.8712743690097064E-4</v>
      </c>
      <c r="F36" s="17">
        <f>$F$31*'Forecast inputs Tab10.1.5.1'!Y6</f>
        <v>1.7980554675580717E-3</v>
      </c>
      <c r="G36" s="28">
        <f t="shared" si="8"/>
        <v>2.0390752528030807</v>
      </c>
      <c r="H36" s="28">
        <f>G36*'Forecast inputs Tab10.1.5.1'!V6</f>
        <v>0.48546116996771499</v>
      </c>
      <c r="I36" s="28">
        <f t="shared" si="9"/>
        <v>3.4657588117500882</v>
      </c>
      <c r="J36" s="28">
        <f>I36*'Forecast inputs Tab10.1.5.1'!W6</f>
        <v>0.82572145087341386</v>
      </c>
      <c r="K36" s="28">
        <f t="shared" si="10"/>
        <v>1.3111826208411288</v>
      </c>
      <c r="L36" s="28">
        <f t="shared" si="6"/>
        <v>9.0690987523511151</v>
      </c>
      <c r="M36" s="28">
        <f>L36*'Forecast inputs Tab10.1.5.1'!Z6</f>
        <v>1.7478057806518592</v>
      </c>
      <c r="N36" s="19">
        <f t="shared" ref="N36:N49" si="11">N9*EXP(-A9)</f>
        <v>5681.1569787641774</v>
      </c>
      <c r="O36" s="19">
        <f>N36*'Forecast inputs Tab10.1.5.1'!R6</f>
        <v>549.50195515119481</v>
      </c>
      <c r="P36" s="19">
        <f>N36*'Forecast inputs Tab10.1.5.1'!S6</f>
        <v>0</v>
      </c>
      <c r="Q36" s="19">
        <f>P36*'Forecast inputs Tab10.1.5.1'!R6</f>
        <v>0</v>
      </c>
    </row>
    <row r="37" spans="1:17" ht="12" customHeight="1" x14ac:dyDescent="0.35">
      <c r="A37" s="152">
        <f>D37+F37+E37+'[1]Forecast inputs Tab10.1.5.1'!AA7</f>
        <v>0.25470049356113722</v>
      </c>
      <c r="B37" s="151">
        <f t="shared" si="7"/>
        <v>57.864174374273503</v>
      </c>
      <c r="C37" s="18">
        <v>3</v>
      </c>
      <c r="D37" s="17">
        <f>$G$29*'Forecast inputs Tab10.1.5.1'!T7</f>
        <v>3.399338026950726E-3</v>
      </c>
      <c r="E37" s="17">
        <f>$G$30*'Forecast inputs Tab10.1.5.1'!U7</f>
        <v>5.3600048166687203E-3</v>
      </c>
      <c r="F37" s="17">
        <f>$F$31*'Forecast inputs Tab10.1.5.1'!Y7</f>
        <v>5.9411507175177623E-3</v>
      </c>
      <c r="G37" s="28">
        <f t="shared" si="8"/>
        <v>13.380495527618139</v>
      </c>
      <c r="H37" s="28">
        <f>G37*'Forecast inputs Tab10.1.5.1'!V7</f>
        <v>5.1553785537516577</v>
      </c>
      <c r="I37" s="28">
        <f t="shared" si="9"/>
        <v>21.098084364908342</v>
      </c>
      <c r="J37" s="28">
        <f>I37*'Forecast inputs Tab10.1.5.1'!W7</f>
        <v>8.1609946205543764</v>
      </c>
      <c r="K37" s="28">
        <f t="shared" si="10"/>
        <v>13.316373174306033</v>
      </c>
      <c r="L37" s="28">
        <f t="shared" si="6"/>
        <v>23.385594481747024</v>
      </c>
      <c r="M37" s="28">
        <f>L37*'Forecast inputs Tab10.1.5.1'!Z7</f>
        <v>8.0520109639827258</v>
      </c>
      <c r="N37" s="19">
        <f t="shared" si="11"/>
        <v>4458.7393385667083</v>
      </c>
      <c r="O37" s="19">
        <f>N37*'Forecast inputs Tab10.1.5.1'!R7</f>
        <v>936.91489721302241</v>
      </c>
      <c r="P37" s="19">
        <f>N37*'Forecast inputs Tab10.1.5.1'!S7</f>
        <v>0</v>
      </c>
      <c r="Q37" s="19">
        <f>P37*'Forecast inputs Tab10.1.5.1'!R7</f>
        <v>0</v>
      </c>
    </row>
    <row r="38" spans="1:17" ht="12" customHeight="1" x14ac:dyDescent="0.35">
      <c r="A38" s="152">
        <f>D38+F38+E38+'[1]Forecast inputs Tab10.1.5.1'!AA8</f>
        <v>0.2842962722476412</v>
      </c>
      <c r="B38" s="151">
        <f t="shared" si="7"/>
        <v>65.006411077391306</v>
      </c>
      <c r="C38" s="18">
        <v>4</v>
      </c>
      <c r="D38" s="17">
        <f>$G$29*'Forecast inputs Tab10.1.5.1'!T8</f>
        <v>1.4882792993454809E-2</v>
      </c>
      <c r="E38" s="17">
        <f>$G$30*'Forecast inputs Tab10.1.5.1'!U8</f>
        <v>1.5968181405860062E-2</v>
      </c>
      <c r="F38" s="17">
        <f>$F$31*'Forecast inputs Tab10.1.5.1'!Y8</f>
        <v>1.3445297848326336E-2</v>
      </c>
      <c r="G38" s="28">
        <f t="shared" si="8"/>
        <v>21.841046892241838</v>
      </c>
      <c r="H38" s="28">
        <f>G38*'Forecast inputs Tab10.1.5.1'!V8</f>
        <v>12.502240256457945</v>
      </c>
      <c r="I38" s="28">
        <f t="shared" si="9"/>
        <v>23.433894365297775</v>
      </c>
      <c r="J38" s="28">
        <f>I38*'Forecast inputs Tab10.1.5.1'!W8</f>
        <v>13.174327049709309</v>
      </c>
      <c r="K38" s="28">
        <f t="shared" si="10"/>
        <v>25.676567306167254</v>
      </c>
      <c r="L38" s="28">
        <f t="shared" si="6"/>
        <v>19.731469819851693</v>
      </c>
      <c r="M38" s="28">
        <f>L38*'Forecast inputs Tab10.1.5.1'!Z8</f>
        <v>10.543392509418833</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52">
        <f>D39+F39+E39+'[1]Forecast inputs Tab10.1.5.1'!AA9</f>
        <v>0.32815225620089494</v>
      </c>
      <c r="B39" s="151">
        <f t="shared" si="7"/>
        <v>387.00383112641862</v>
      </c>
      <c r="C39" s="18">
        <v>5</v>
      </c>
      <c r="D39" s="17">
        <f>$G$29*'Forecast inputs Tab10.1.5.1'!T9</f>
        <v>4.5349705952114863E-2</v>
      </c>
      <c r="E39" s="17">
        <f>$G$30*'Forecast inputs Tab10.1.5.1'!U9</f>
        <v>1.9999171427303203E-2</v>
      </c>
      <c r="F39" s="17">
        <f>$F$31*'Forecast inputs Tab10.1.5.1'!Y9</f>
        <v>2.2803378821476913E-2</v>
      </c>
      <c r="G39" s="28">
        <f t="shared" si="8"/>
        <v>199.09314520468072</v>
      </c>
      <c r="H39" s="28">
        <f>G39*'Forecast inputs Tab10.1.5.1'!V9</f>
        <v>157.46637650019045</v>
      </c>
      <c r="I39" s="28">
        <f t="shared" si="9"/>
        <v>87.799862366333471</v>
      </c>
      <c r="J39" s="28">
        <f>I39*'Forecast inputs Tab10.1.5.1'!W9</f>
        <v>66.145397667996363</v>
      </c>
      <c r="K39" s="28">
        <f t="shared" si="10"/>
        <v>223.6117741681868</v>
      </c>
      <c r="L39" s="28">
        <f t="shared" si="6"/>
        <v>100.11082355540442</v>
      </c>
      <c r="M39" s="28">
        <f>L39*'Forecast inputs Tab10.1.5.1'!Z9</f>
        <v>75.556942194441049</v>
      </c>
      <c r="N39" s="19">
        <f t="shared" si="11"/>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52">
        <f>D40+F40+E40+'[1]Forecast inputs Tab10.1.5.1'!AA10</f>
        <v>0.36852942114553899</v>
      </c>
      <c r="B40" s="151">
        <f t="shared" si="7"/>
        <v>104.26419092635265</v>
      </c>
      <c r="C40" s="18">
        <v>6</v>
      </c>
      <c r="D40" s="17">
        <f>$G$29*'Forecast inputs Tab10.1.5.1'!T10</f>
        <v>8.4743796058926957E-2</v>
      </c>
      <c r="E40" s="17">
        <f>$G$30*'Forecast inputs Tab10.1.5.1'!U10</f>
        <v>1.244961606480206E-2</v>
      </c>
      <c r="F40" s="17">
        <f>$F$31*'Forecast inputs Tab10.1.5.1'!Y10</f>
        <v>3.133600902181001E-2</v>
      </c>
      <c r="G40" s="28">
        <f t="shared" si="8"/>
        <v>68.744908779343092</v>
      </c>
      <c r="H40" s="28">
        <f>G40*'Forecast inputs Tab10.1.5.1'!V10</f>
        <v>68.986358526774438</v>
      </c>
      <c r="I40" s="28">
        <f t="shared" si="9"/>
        <v>10.099237472410897</v>
      </c>
      <c r="J40" s="28">
        <f>I40*'Forecast inputs Tab10.1.5.1'!W10</f>
        <v>9.7809179278293232</v>
      </c>
      <c r="K40" s="28">
        <f t="shared" si="10"/>
        <v>78.76727645460376</v>
      </c>
      <c r="L40" s="28">
        <f t="shared" si="6"/>
        <v>25.420044674598671</v>
      </c>
      <c r="M40" s="28">
        <f>L40*'Forecast inputs Tab10.1.5.1'!Z10</f>
        <v>25.346606165533753</v>
      </c>
      <c r="N40" s="19">
        <f t="shared" si="11"/>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52">
        <f>D41+F41+E41+'[1]Forecast inputs Tab10.1.5.1'!AA11</f>
        <v>0.38991046185255041</v>
      </c>
      <c r="B41" s="151">
        <f t="shared" si="7"/>
        <v>454.25404895246072</v>
      </c>
      <c r="C41" s="18">
        <v>7</v>
      </c>
      <c r="D41" s="17">
        <f>$G$29*'Forecast inputs Tab10.1.5.1'!T11</f>
        <v>0.10759456150824853</v>
      </c>
      <c r="E41" s="17">
        <f>$G$30*'Forecast inputs Tab10.1.5.1'!U11</f>
        <v>5.0482381266338952E-3</v>
      </c>
      <c r="F41" s="17">
        <f>$F$31*'Forecast inputs Tab10.1.5.1'!Y11</f>
        <v>3.7267662217667981E-2</v>
      </c>
      <c r="G41" s="28">
        <f t="shared" si="8"/>
        <v>326.02971538076787</v>
      </c>
      <c r="H41" s="28">
        <f>G41*'Forecast inputs Tab10.1.5.1'!V11</f>
        <v>404.21536729353215</v>
      </c>
      <c r="I41" s="28">
        <f t="shared" si="9"/>
        <v>15.29701516999641</v>
      </c>
      <c r="J41" s="28">
        <f>I41*'Forecast inputs Tab10.1.5.1'!W11</f>
        <v>18.692243789277892</v>
      </c>
      <c r="K41" s="28">
        <f t="shared" si="10"/>
        <v>422.90761108281004</v>
      </c>
      <c r="L41" s="28">
        <f t="shared" si="6"/>
        <v>112.9273184016964</v>
      </c>
      <c r="M41" s="28">
        <f>L41*'Forecast inputs Tab10.1.5.1'!Z11</f>
        <v>141.82880700024256</v>
      </c>
      <c r="N41" s="19">
        <f t="shared" si="11"/>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52">
        <f>D42+F42+E42+'[1]Forecast inputs Tab10.1.5.1'!AA12</f>
        <v>0.39671276846944425</v>
      </c>
      <c r="B42" s="151">
        <f t="shared" si="7"/>
        <v>233.22092897268828</v>
      </c>
      <c r="C42" s="18">
        <v>8</v>
      </c>
      <c r="D42" s="17">
        <f>$G$29*'Forecast inputs Tab10.1.5.1'!T12</f>
        <v>0.11467185265308896</v>
      </c>
      <c r="E42" s="17">
        <f>$G$30*'Forecast inputs Tab10.1.5.1'!U12</f>
        <v>1.6825909569145705E-3</v>
      </c>
      <c r="F42" s="17">
        <f>$F$31*'Forecast inputs Tab10.1.5.1'!Y12</f>
        <v>4.0358324859440735E-2</v>
      </c>
      <c r="G42" s="28">
        <f t="shared" si="8"/>
        <v>170.65537329197994</v>
      </c>
      <c r="H42" s="28">
        <f>G42*'Forecast inputs Tab10.1.5.1'!V12</f>
        <v>257.97672030967294</v>
      </c>
      <c r="I42" s="28">
        <f t="shared" si="9"/>
        <v>2.5040424586026857</v>
      </c>
      <c r="J42" s="28">
        <f>I42*'Forecast inputs Tab10.1.5.1'!W12</f>
        <v>3.7720131387442115</v>
      </c>
      <c r="K42" s="28">
        <f t="shared" si="10"/>
        <v>261.74873344841717</v>
      </c>
      <c r="L42" s="28">
        <f t="shared" si="6"/>
        <v>60.061513222105646</v>
      </c>
      <c r="M42" s="28">
        <f>L42*'Forecast inputs Tab10.1.5.1'!Z12</f>
        <v>91.964387200291497</v>
      </c>
      <c r="N42" s="19">
        <f t="shared" si="11"/>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52">
        <f>D43+F43+E43+'[1]Forecast inputs Tab10.1.5.1'!AA13</f>
        <v>0.39747508567799983</v>
      </c>
      <c r="B43" s="151">
        <f t="shared" si="7"/>
        <v>44.184905066730337</v>
      </c>
      <c r="C43" s="18">
        <v>9</v>
      </c>
      <c r="D43" s="17">
        <f>$G$29*'Forecast inputs Tab10.1.5.1'!T13</f>
        <v>0.11536520968020014</v>
      </c>
      <c r="E43" s="17">
        <f>$G$30*'Forecast inputs Tab10.1.5.1'!U13</f>
        <v>5.3624562480241225E-4</v>
      </c>
      <c r="F43" s="17">
        <f>$F$31*'Forecast inputs Tab10.1.5.1'!Y13</f>
        <v>4.1573630372997286E-2</v>
      </c>
      <c r="G43" s="28">
        <f t="shared" si="8"/>
        <v>32.369570181699025</v>
      </c>
      <c r="H43" s="28">
        <f>G43*'Forecast inputs Tab10.1.5.1'!V13</f>
        <v>58.454073503065679</v>
      </c>
      <c r="I43" s="28">
        <f t="shared" si="9"/>
        <v>0.15046165507598294</v>
      </c>
      <c r="J43" s="28">
        <f>I43*'Forecast inputs Tab10.1.5.1'!W13</f>
        <v>0.27185829890849239</v>
      </c>
      <c r="K43" s="28">
        <f t="shared" si="10"/>
        <v>58.72593180197417</v>
      </c>
      <c r="L43" s="28">
        <f t="shared" si="6"/>
        <v>11.664873229955326</v>
      </c>
      <c r="M43" s="28">
        <f>L43*'Forecast inputs Tab10.1.5.1'!Z13</f>
        <v>21.26331416722407</v>
      </c>
      <c r="N43" s="19">
        <f t="shared" si="11"/>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52">
        <f>D44+F44+E44+'[1]Forecast inputs Tab10.1.5.1'!AA14</f>
        <v>0.39621427604828607</v>
      </c>
      <c r="B44" s="151">
        <f t="shared" si="7"/>
        <v>64.597603146696514</v>
      </c>
      <c r="C44" s="18">
        <v>10</v>
      </c>
      <c r="D44" s="17">
        <f>$G$29*'Forecast inputs Tab10.1.5.1'!T14</f>
        <v>0.11409797557268694</v>
      </c>
      <c r="E44" s="17">
        <f>$G$30*'Forecast inputs Tab10.1.5.1'!U14</f>
        <v>1.7762661901547382E-4</v>
      </c>
      <c r="F44" s="17">
        <f>$F$31*'Forecast inputs Tab10.1.5.1'!Y14</f>
        <v>4.1938673856583716E-2</v>
      </c>
      <c r="G44" s="28">
        <f t="shared" si="8"/>
        <v>47.181704081947551</v>
      </c>
      <c r="H44" s="28">
        <f>G44*'Forecast inputs Tab10.1.5.1'!V14</f>
        <v>99.499112067576419</v>
      </c>
      <c r="I44" s="28">
        <f t="shared" si="9"/>
        <v>7.345201817473021E-2</v>
      </c>
      <c r="J44" s="28">
        <f>I44*'Forecast inputs Tab10.1.5.1'!W14</f>
        <v>0.15523850988835564</v>
      </c>
      <c r="K44" s="28">
        <f t="shared" si="10"/>
        <v>99.654350577464768</v>
      </c>
      <c r="L44" s="28">
        <f t="shared" si="6"/>
        <v>17.342447046574229</v>
      </c>
      <c r="M44" s="28">
        <f>L44*'Forecast inputs Tab10.1.5.1'!Z14</f>
        <v>36.869001874194012</v>
      </c>
      <c r="N44" s="19">
        <f t="shared" si="11"/>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52">
        <f>D45+F45+E45+'[1]Forecast inputs Tab10.1.5.1'!AA15</f>
        <v>0.39429372851817068</v>
      </c>
      <c r="B45" s="151">
        <f t="shared" si="7"/>
        <v>9.5421052320865805</v>
      </c>
      <c r="C45" s="18">
        <v>11</v>
      </c>
      <c r="D45" s="17">
        <f>$G$29*'Forecast inputs Tab10.1.5.1'!T15</f>
        <v>0.11222749171955228</v>
      </c>
      <c r="E45" s="17">
        <f>$G$30*'Forecast inputs Tab10.1.5.1'!U15</f>
        <v>6.3698752305698557E-5</v>
      </c>
      <c r="F45" s="17">
        <f>$F$31*'Forecast inputs Tab10.1.5.1'!Y15</f>
        <v>4.2002538046312737E-2</v>
      </c>
      <c r="G45" s="28">
        <f t="shared" si="8"/>
        <v>6.9405707296455539</v>
      </c>
      <c r="H45" s="28">
        <f>G45*'Forecast inputs Tab10.1.5.1'!V15</f>
        <v>16.747216920486544</v>
      </c>
      <c r="I45" s="28">
        <f t="shared" si="9"/>
        <v>3.9393707280980777E-3</v>
      </c>
      <c r="J45" s="28">
        <f>I45*'Forecast inputs Tab10.1.5.1'!W15</f>
        <v>9.5346023671141027E-3</v>
      </c>
      <c r="K45" s="28">
        <f t="shared" si="10"/>
        <v>16.756751522853659</v>
      </c>
      <c r="L45" s="28">
        <f t="shared" si="6"/>
        <v>2.5975951317129282</v>
      </c>
      <c r="M45" s="28">
        <f>L45*'Forecast inputs Tab10.1.5.1'!Z15</f>
        <v>6.3204424985325813</v>
      </c>
      <c r="N45" s="19">
        <f t="shared" si="11"/>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52">
        <f>D46+F46+E46+'[1]Forecast inputs Tab10.1.5.1'!AA16</f>
        <v>0.39218088939431839</v>
      </c>
      <c r="B46" s="151">
        <f t="shared" si="7"/>
        <v>30.180641048203128</v>
      </c>
      <c r="C46" s="18">
        <v>12</v>
      </c>
      <c r="D46" s="17">
        <f>$G$29*'Forecast inputs Tab10.1.5.1'!T16</f>
        <v>0.11018256004083529</v>
      </c>
      <c r="E46" s="17">
        <f>$G$30*'Forecast inputs Tab10.1.5.1'!U16</f>
        <v>2.5129612849597712E-5</v>
      </c>
      <c r="F46" s="17">
        <f>$F$31*'Forecast inputs Tab10.1.5.1'!Y16</f>
        <v>4.1973199740633488E-2</v>
      </c>
      <c r="G46" s="28">
        <f t="shared" si="8"/>
        <v>21.851497304290898</v>
      </c>
      <c r="H46" s="28">
        <f>G46*'Forecast inputs Tab10.1.5.1'!V16</f>
        <v>59.292977148885271</v>
      </c>
      <c r="I46" s="28">
        <f t="shared" si="9"/>
        <v>4.9837258023170492E-3</v>
      </c>
      <c r="J46" s="28">
        <f>I46*'Forecast inputs Tab10.1.5.1'!W16</f>
        <v>1.3571789180225707E-2</v>
      </c>
      <c r="K46" s="28">
        <f t="shared" si="10"/>
        <v>59.306548938065497</v>
      </c>
      <c r="L46" s="28">
        <f t="shared" si="6"/>
        <v>8.3241600181099127</v>
      </c>
      <c r="M46" s="28">
        <f>L46*'Forecast inputs Tab10.1.5.1'!Z16</f>
        <v>22.796378142395444</v>
      </c>
      <c r="N46" s="19">
        <f t="shared" si="11"/>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52">
        <f>D47+F47+E47+'[1]Forecast inputs Tab10.1.5.1'!AA17</f>
        <v>0.39006541662227612</v>
      </c>
      <c r="B47" s="151">
        <f t="shared" si="7"/>
        <v>21.349082911869854</v>
      </c>
      <c r="C47" s="18">
        <v>13</v>
      </c>
      <c r="D47" s="17">
        <f>$G$29*'Forecast inputs Tab10.1.5.1'!T17</f>
        <v>0.10813732274771604</v>
      </c>
      <c r="E47" s="17">
        <f>$G$30*'Forecast inputs Tab10.1.5.1'!U17</f>
        <v>1.0933486510710365E-5</v>
      </c>
      <c r="F47" s="17">
        <f>$F$31*'Forecast inputs Tab10.1.5.1'!Y17</f>
        <v>4.1917160388049365E-2</v>
      </c>
      <c r="G47" s="28">
        <f t="shared" si="8"/>
        <v>15.384175256179043</v>
      </c>
      <c r="H47" s="28">
        <f>G47*'Forecast inputs Tab10.1.5.1'!V17</f>
        <v>46.262115083861644</v>
      </c>
      <c r="I47" s="28">
        <f t="shared" si="9"/>
        <v>1.5554543830741394E-3</v>
      </c>
      <c r="J47" s="28">
        <f>I47*'Forecast inputs Tab10.1.5.1'!W17</f>
        <v>4.6956502305144036E-3</v>
      </c>
      <c r="K47" s="28">
        <f t="shared" si="10"/>
        <v>46.266810734092161</v>
      </c>
      <c r="L47" s="28">
        <f t="shared" si="6"/>
        <v>5.9633522013077345</v>
      </c>
      <c r="M47" s="28">
        <f>L47*'Forecast inputs Tab10.1.5.1'!Z17</f>
        <v>18.116186919396792</v>
      </c>
      <c r="N47" s="19">
        <f t="shared" si="11"/>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52">
        <f>D48+F48+E48+'[1]Forecast inputs Tab10.1.5.1'!AA18</f>
        <v>0.38803513739519102</v>
      </c>
      <c r="B48" s="151">
        <f t="shared" si="7"/>
        <v>24.519783833019936</v>
      </c>
      <c r="C48" s="18">
        <v>14</v>
      </c>
      <c r="D48" s="17">
        <f>$G$29*'Forecast inputs Tab10.1.5.1'!T18</f>
        <v>0.1061752203168148</v>
      </c>
      <c r="E48" s="17">
        <f>$G$30*'Forecast inputs Tab10.1.5.1'!U18</f>
        <v>5.2748056561814201E-6</v>
      </c>
      <c r="F48" s="17">
        <f>$F$31*'Forecast inputs Tab10.1.5.1'!Y18</f>
        <v>4.1854642272720038E-2</v>
      </c>
      <c r="G48" s="28">
        <f t="shared" si="8"/>
        <v>17.586321034320449</v>
      </c>
      <c r="H48" s="28">
        <f>G48*'Forecast inputs Tab10.1.5.1'!V18</f>
        <v>57.886439945137035</v>
      </c>
      <c r="I48" s="28">
        <f t="shared" si="9"/>
        <v>8.7369185942310517E-4</v>
      </c>
      <c r="J48" s="28">
        <f>I48*'Forecast inputs Tab10.1.5.1'!W18</f>
        <v>2.8872707217886102E-3</v>
      </c>
      <c r="K48" s="28">
        <f t="shared" si="10"/>
        <v>57.88932721585882</v>
      </c>
      <c r="L48" s="28">
        <f t="shared" si="6"/>
        <v>6.932589106840064</v>
      </c>
      <c r="M48" s="28">
        <f>L48*'Forecast inputs Tab10.1.5.1'!Z18</f>
        <v>23.074082953751127</v>
      </c>
      <c r="N48" s="19">
        <f t="shared" si="11"/>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52">
        <f>D49+F49+E49+'[1]Forecast inputs Tab10.1.5.1'!AA19</f>
        <v>0.3861342864276881</v>
      </c>
      <c r="B49" s="151">
        <f t="shared" si="7"/>
        <v>12.911270325640134</v>
      </c>
      <c r="C49" s="18">
        <v>15</v>
      </c>
      <c r="D49" s="17">
        <f>$G$29*'Forecast inputs Tab10.1.5.1'!T19</f>
        <v>0.10433882640677668</v>
      </c>
      <c r="E49" s="17">
        <f>$G$30*'Forecast inputs Tab10.1.5.1'!U19</f>
        <v>2.7658353388031142E-6</v>
      </c>
      <c r="F49" s="17">
        <f>$F$31*'Forecast inputs Tab10.1.5.1'!Y19</f>
        <v>4.1792694185572583E-2</v>
      </c>
      <c r="G49" s="28">
        <f t="shared" si="8"/>
        <v>9.2185538803348823</v>
      </c>
      <c r="H49" s="28">
        <f>G49*'Forecast inputs Tab10.1.5.1'!V19</f>
        <v>32.863728515349742</v>
      </c>
      <c r="I49" s="28">
        <f t="shared" si="9"/>
        <v>2.4436734601065817E-4</v>
      </c>
      <c r="J49" s="28">
        <f>I49*'Forecast inputs Tab10.1.5.1'!W19</f>
        <v>8.7482043667739564E-4</v>
      </c>
      <c r="K49" s="28">
        <f t="shared" si="10"/>
        <v>32.86460333578642</v>
      </c>
      <c r="L49" s="28">
        <f t="shared" si="6"/>
        <v>3.6924720779592413</v>
      </c>
      <c r="M49" s="28">
        <f>L49*'Forecast inputs Tab10.1.5.1'!Z19</f>
        <v>13.321922311186029</v>
      </c>
      <c r="N49" s="19">
        <f t="shared" si="11"/>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52">
        <f>D50+F50+E50+'[1]Forecast inputs Tab10.1.5.1'!AA20</f>
        <v>0.38438165154231474</v>
      </c>
      <c r="B50" s="151">
        <f t="shared" si="7"/>
        <v>25.679535835950926</v>
      </c>
      <c r="C50" s="23" t="s">
        <v>1435</v>
      </c>
      <c r="D50" s="17">
        <f>$G$29*'Forecast inputs Tab10.1.5.1'!T20</f>
        <v>0.10264669113358064</v>
      </c>
      <c r="E50" s="17">
        <f>$G$30*'Forecast inputs Tab10.1.5.1'!U20</f>
        <v>1.5840211474079729E-6</v>
      </c>
      <c r="F50" s="17">
        <f>$F$31*'Forecast inputs Tab10.1.5.1'!Y20</f>
        <v>4.173337638758666E-2</v>
      </c>
      <c r="G50" s="28">
        <f t="shared" si="8"/>
        <v>18.256609169164733</v>
      </c>
      <c r="H50" s="28">
        <f>G50*'Forecast inputs Tab10.1.5.1'!V20</f>
        <v>75.553515586844711</v>
      </c>
      <c r="I50" s="28">
        <f t="shared" si="9"/>
        <v>2.8173197484062393E-4</v>
      </c>
      <c r="J50" s="28">
        <f>I50*'Forecast inputs Tab10.1.5.1'!W20</f>
        <v>1.3719661626932938E-3</v>
      </c>
      <c r="K50" s="28">
        <f t="shared" si="10"/>
        <v>75.554887553007404</v>
      </c>
      <c r="L50" s="30">
        <f t="shared" si="6"/>
        <v>7.422644934811351</v>
      </c>
      <c r="M50" s="28">
        <f>L50*'Forecast inputs Tab10.1.5.1'!Z20</f>
        <v>28.763491386887466</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9.3948044476694512E-2</v>
      </c>
      <c r="E51" s="133">
        <f>AVERAGE(E38:E48)</f>
        <v>5.0878824438776241E-3</v>
      </c>
      <c r="F51" s="133">
        <f>AVERAGE(F38:F49)</f>
        <v>3.6521934302632605E-2</v>
      </c>
      <c r="G51" s="32">
        <f>SUM(G34:G50)</f>
        <v>970.65049256122006</v>
      </c>
      <c r="H51" s="32">
        <f t="shared" ref="H51" si="12">SUM(H34:H50)</f>
        <v>1353.3563115041493</v>
      </c>
      <c r="I51" s="32">
        <f>SUM(I34:I50)</f>
        <v>164.06697070341022</v>
      </c>
      <c r="J51" s="32">
        <f t="shared" ref="J51:Q51" si="13">SUM(J34:J50)</f>
        <v>121.02747565494779</v>
      </c>
      <c r="K51" s="32">
        <f t="shared" si="13"/>
        <v>1474.383787159097</v>
      </c>
      <c r="L51" s="32">
        <f t="shared" si="13"/>
        <v>416.51447202818002</v>
      </c>
      <c r="M51" s="32">
        <f t="shared" si="13"/>
        <v>525.71434781924415</v>
      </c>
      <c r="N51" s="32">
        <f t="shared" si="13"/>
        <v>41663.113126237316</v>
      </c>
      <c r="O51" s="32">
        <f t="shared" si="13"/>
        <v>17139.746204585492</v>
      </c>
      <c r="P51" s="32">
        <f t="shared" si="13"/>
        <v>8658.1674858322367</v>
      </c>
      <c r="Q51" s="32">
        <f t="shared" si="13"/>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1.2388890579513168</v>
      </c>
      <c r="H54" s="24" t="s">
        <v>1598</v>
      </c>
      <c r="I54" s="25">
        <f>AVERAGE(D63:D74)</f>
        <v>9.4813942970868023E-2</v>
      </c>
      <c r="J54" s="15" t="s">
        <v>1516</v>
      </c>
      <c r="K54" s="25">
        <f>I54+I56+I55</f>
        <v>0.13600000000000001</v>
      </c>
    </row>
    <row r="55" spans="1:17" ht="12" customHeight="1" x14ac:dyDescent="0.35">
      <c r="D55" s="24" t="s">
        <v>1600</v>
      </c>
      <c r="E55" s="24"/>
      <c r="F55" s="24"/>
      <c r="G55" s="18">
        <f>$G$30</f>
        <v>1.2388890579513168</v>
      </c>
      <c r="H55" s="24" t="s">
        <v>1598</v>
      </c>
      <c r="I55" s="25">
        <f>AVERAGE(E63:E74)</f>
        <v>4.664122726499389E-3</v>
      </c>
      <c r="K55" s="25"/>
    </row>
    <row r="56" spans="1:17" ht="12" customHeight="1" x14ac:dyDescent="0.35">
      <c r="D56" s="24" t="s">
        <v>1438</v>
      </c>
      <c r="E56" s="24"/>
      <c r="F56" s="134">
        <f>$F$31</f>
        <v>1.7690704360209568</v>
      </c>
      <c r="G56" s="18">
        <f>$G$31</f>
        <v>1.2388890579513168</v>
      </c>
      <c r="H56" s="24" t="s">
        <v>1598</v>
      </c>
      <c r="I56" s="25">
        <f>AVERAGE(F63:F74)</f>
        <v>3.6521934302632605E-2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4">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0.2403238299035125</v>
      </c>
      <c r="C60" s="18">
        <v>1</v>
      </c>
      <c r="D60" s="17">
        <f>$G$54*'Forecast inputs Tab10.1.5.1'!T5</f>
        <v>1.2104648305300262E-5</v>
      </c>
      <c r="E60" s="17">
        <f>$G$55*'Forecast inputs Tab10.1.5.1'!U5</f>
        <v>2.0755689221672224E-5</v>
      </c>
      <c r="F60" s="17">
        <f>$F$56*'Forecast inputs Tab10.1.5.1'!Y5</f>
        <v>2.9096956598553125E-4</v>
      </c>
      <c r="G60" s="28">
        <f t="shared" ref="G60:G75" si="15">N60*(D60/A60)*(1-EXP(-A60))</f>
        <v>7.7730594203353084E-2</v>
      </c>
      <c r="H60" s="28">
        <f>G60*'Forecast inputs Tab10.1.5.1'!V5</f>
        <v>9.230122594915402E-3</v>
      </c>
      <c r="I60" s="28">
        <f t="shared" ref="I60:I75" si="16">N60*(E60/A60)*(1-EXP(-A60))</f>
        <v>0.1332836787661377</v>
      </c>
      <c r="J60" s="28">
        <f>I60*'Forecast inputs Tab10.1.5.1'!W5</f>
        <v>1.5827102067042777E-2</v>
      </c>
      <c r="K60" s="28">
        <f t="shared" ref="K60:K75" si="17">H60+J60</f>
        <v>2.5057224661958179E-2</v>
      </c>
      <c r="L60" s="28">
        <f t="shared" si="14"/>
        <v>1.8684753731542689</v>
      </c>
      <c r="M60" s="28">
        <f>L60*'Forecast inputs Tab10.1.5.1'!Z5</f>
        <v>0.1495757511143575</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0.2428894535499975</v>
      </c>
      <c r="C61" s="18">
        <v>2</v>
      </c>
      <c r="D61" s="17">
        <f>$G$54*'Forecast inputs Tab10.1.5.1'!T6</f>
        <v>4.0427064553845004E-4</v>
      </c>
      <c r="E61" s="17">
        <f>$G$55*'Forecast inputs Tab10.1.5.1'!U6</f>
        <v>6.8712743690097064E-4</v>
      </c>
      <c r="F61" s="17">
        <f>$F$56*'Forecast inputs Tab10.1.5.1'!Y6</f>
        <v>1.7980554675580717E-3</v>
      </c>
      <c r="G61" s="28">
        <f t="shared" si="15"/>
        <v>2.0389472991071864</v>
      </c>
      <c r="H61" s="28">
        <f>G61*'Forecast inputs Tab10.1.5.1'!V6</f>
        <v>0.48543070686890333</v>
      </c>
      <c r="I61" s="28">
        <f t="shared" si="16"/>
        <v>3.4655413324547886</v>
      </c>
      <c r="J61" s="28">
        <f>I61*'Forecast inputs Tab10.1.5.1'!W6</f>
        <v>0.8256696361543282</v>
      </c>
      <c r="K61" s="28">
        <f t="shared" si="17"/>
        <v>1.3111003430232315</v>
      </c>
      <c r="L61" s="28">
        <f t="shared" si="14"/>
        <v>9.0685296587376243</v>
      </c>
      <c r="M61" s="28">
        <f>L61*'Forecast inputs Tab10.1.5.1'!Z6</f>
        <v>1.7476961043615737</v>
      </c>
      <c r="N61" s="19">
        <f t="shared" ref="N61:N74" si="18">N35*EXP(-A35)</f>
        <v>5680.8004813610578</v>
      </c>
      <c r="O61" s="19">
        <f>N61*'Forecast inputs Tab10.1.5.1'!R6</f>
        <v>549.46747343897448</v>
      </c>
      <c r="P61" s="19">
        <f>N61*'Forecast inputs Tab10.1.5.1'!S6</f>
        <v>0</v>
      </c>
      <c r="Q61" s="19">
        <f>P61*'Forecast inputs Tab10.1.5.1'!R6</f>
        <v>0</v>
      </c>
    </row>
    <row r="62" spans="1:17" ht="12" customHeight="1" x14ac:dyDescent="0.35">
      <c r="A62" s="10">
        <f>D62+F62+E62+'Forecast inputs Tab10.1.5.1'!AA7</f>
        <v>0.25470049356113722</v>
      </c>
      <c r="C62" s="18">
        <v>3</v>
      </c>
      <c r="D62" s="17">
        <f>$G$54*'Forecast inputs Tab10.1.5.1'!T7</f>
        <v>3.399338026950726E-3</v>
      </c>
      <c r="E62" s="17">
        <f>$G$55*'Forecast inputs Tab10.1.5.1'!U7</f>
        <v>5.3600048166687203E-3</v>
      </c>
      <c r="F62" s="17">
        <f>$F$56*'Forecast inputs Tab10.1.5.1'!Y7</f>
        <v>5.9411507175177623E-3</v>
      </c>
      <c r="G62" s="28">
        <f t="shared" si="15"/>
        <v>13.372461418558332</v>
      </c>
      <c r="H62" s="28">
        <f>G62*'Forecast inputs Tab10.1.5.1'!V7</f>
        <v>5.1522830874096268</v>
      </c>
      <c r="I62" s="28">
        <f t="shared" si="16"/>
        <v>21.085416350454711</v>
      </c>
      <c r="J62" s="28">
        <f>I62*'Forecast inputs Tab10.1.5.1'!W7</f>
        <v>8.1560944790997727</v>
      </c>
      <c r="K62" s="28">
        <f t="shared" si="17"/>
        <v>13.3083775665094</v>
      </c>
      <c r="L62" s="28">
        <f t="shared" si="14"/>
        <v>23.371552967656086</v>
      </c>
      <c r="M62" s="28">
        <f>L62*'Forecast inputs Tab10.1.5.1'!Z7</f>
        <v>8.0471762600585048</v>
      </c>
      <c r="N62" s="19">
        <f t="shared" si="18"/>
        <v>4456.0621583351276</v>
      </c>
      <c r="O62" s="19">
        <f>N62*'Forecast inputs Tab10.1.5.1'!R7</f>
        <v>936.35234133096037</v>
      </c>
      <c r="P62" s="19">
        <f>N62*'Forecast inputs Tab10.1.5.1'!S7</f>
        <v>0</v>
      </c>
      <c r="Q62" s="19">
        <f>P62*'Forecast inputs Tab10.1.5.1'!R7</f>
        <v>0</v>
      </c>
    </row>
    <row r="63" spans="1:17" ht="12" customHeight="1" x14ac:dyDescent="0.35">
      <c r="A63" s="10">
        <f>D63+F63+E63+'Forecast inputs Tab10.1.5.1'!AA8</f>
        <v>0.2842962722476412</v>
      </c>
      <c r="C63" s="18">
        <v>4</v>
      </c>
      <c r="D63" s="17">
        <f>$G$54*'Forecast inputs Tab10.1.5.1'!T8</f>
        <v>1.4882792993454809E-2</v>
      </c>
      <c r="E63" s="17">
        <f>$G$55*'Forecast inputs Tab10.1.5.1'!U8</f>
        <v>1.5968181405860062E-2</v>
      </c>
      <c r="F63" s="17">
        <f>$F$56*'Forecast inputs Tab10.1.5.1'!Y8</f>
        <v>1.3445297848326336E-2</v>
      </c>
      <c r="G63" s="28">
        <f t="shared" si="15"/>
        <v>44.772251734144568</v>
      </c>
      <c r="H63" s="28">
        <f>G63*'Forecast inputs Tab10.1.5.1'!V8</f>
        <v>25.628508137204786</v>
      </c>
      <c r="I63" s="28">
        <f t="shared" si="16"/>
        <v>48.037450897426815</v>
      </c>
      <c r="J63" s="28">
        <f>I63*'Forecast inputs Tab10.1.5.1'!W8</f>
        <v>27.006227769560528</v>
      </c>
      <c r="K63" s="28">
        <f t="shared" si="17"/>
        <v>52.634735906765314</v>
      </c>
      <c r="L63" s="28">
        <f t="shared" si="14"/>
        <v>40.447801711046949</v>
      </c>
      <c r="M63" s="28">
        <f>L63*'Forecast inputs Tab10.1.5.1'!Z8</f>
        <v>21.613040157487674</v>
      </c>
      <c r="N63" s="19">
        <f t="shared" si="18"/>
        <v>3456.1856684234685</v>
      </c>
      <c r="O63" s="19">
        <f>N63*'Forecast inputs Tab10.1.5.1'!R8</f>
        <v>1278.2944627660988</v>
      </c>
      <c r="P63" s="19">
        <f>N63*'Forecast inputs Tab10.1.5.1'!S8</f>
        <v>327.01429533399556</v>
      </c>
      <c r="Q63" s="19">
        <f>P63*'Forecast inputs Tab10.1.5.1'!R8</f>
        <v>120.94852622934559</v>
      </c>
    </row>
    <row r="64" spans="1:17" ht="12" customHeight="1" x14ac:dyDescent="0.35">
      <c r="A64" s="10">
        <f>D64+F64+E64+'Forecast inputs Tab10.1.5.1'!AA9</f>
        <v>0.32815225620089494</v>
      </c>
      <c r="C64" s="18">
        <v>5</v>
      </c>
      <c r="D64" s="17">
        <f>$G$54*'Forecast inputs Tab10.1.5.1'!T9</f>
        <v>4.5349705952114863E-2</v>
      </c>
      <c r="E64" s="17">
        <f>$G$55*'Forecast inputs Tab10.1.5.1'!U9</f>
        <v>1.9999171427303203E-2</v>
      </c>
      <c r="F64" s="17">
        <f>$F$56*'Forecast inputs Tab10.1.5.1'!Y9</f>
        <v>2.2803378821476913E-2</v>
      </c>
      <c r="G64" s="28">
        <f t="shared" si="15"/>
        <v>49.052060477852045</v>
      </c>
      <c r="H64" s="28">
        <f>G64*'Forecast inputs Tab10.1.5.1'!V9</f>
        <v>38.796163551360522</v>
      </c>
      <c r="I64" s="28">
        <f t="shared" si="16"/>
        <v>21.631905781150028</v>
      </c>
      <c r="J64" s="28">
        <f>I64*'Forecast inputs Tab10.1.5.1'!W9</f>
        <v>16.296734091003003</v>
      </c>
      <c r="K64" s="28">
        <f t="shared" si="17"/>
        <v>55.092897642363525</v>
      </c>
      <c r="L64" s="28">
        <f t="shared" si="14"/>
        <v>24.665048947209172</v>
      </c>
      <c r="M64" s="28">
        <f>L64*'Forecast inputs Tab10.1.5.1'!Z9</f>
        <v>18.61552638707402</v>
      </c>
      <c r="N64" s="19">
        <f t="shared" si="18"/>
        <v>1268.8003129090937</v>
      </c>
      <c r="O64" s="19">
        <f>N64*'Forecast inputs Tab10.1.5.1'!R9</f>
        <v>725.03310040626934</v>
      </c>
      <c r="P64" s="19">
        <f>N64*'Forecast inputs Tab10.1.5.1'!S9</f>
        <v>380.59657428311289</v>
      </c>
      <c r="Q64" s="19">
        <f>P64*'Forecast inputs Tab10.1.5.1'!R9</f>
        <v>217.48506163574777</v>
      </c>
    </row>
    <row r="65" spans="1:17" ht="12" customHeight="1" x14ac:dyDescent="0.35">
      <c r="A65" s="10">
        <f>D65+F65+E65+'Forecast inputs Tab10.1.5.1'!AA10</f>
        <v>0.36852942114553899</v>
      </c>
      <c r="C65" s="18">
        <v>6</v>
      </c>
      <c r="D65" s="17">
        <f>$G$54*'Forecast inputs Tab10.1.5.1'!T10</f>
        <v>8.4743796058926957E-2</v>
      </c>
      <c r="E65" s="17">
        <f>$G$55*'Forecast inputs Tab10.1.5.1'!U10</f>
        <v>1.244961606480206E-2</v>
      </c>
      <c r="F65" s="17">
        <f>$F$56*'Forecast inputs Tab10.1.5.1'!Y10</f>
        <v>3.133600902181001E-2</v>
      </c>
      <c r="G65" s="28">
        <f t="shared" si="15"/>
        <v>262.91492591909224</v>
      </c>
      <c r="H65" s="28">
        <f>G65*'Forecast inputs Tab10.1.5.1'!V10</f>
        <v>263.83835055644039</v>
      </c>
      <c r="I65" s="28">
        <f t="shared" si="16"/>
        <v>38.624536988200866</v>
      </c>
      <c r="J65" s="28">
        <f>I65*'Forecast inputs Tab10.1.5.1'!W10</f>
        <v>37.407123786724455</v>
      </c>
      <c r="K65" s="28">
        <f t="shared" si="17"/>
        <v>301.24547434316486</v>
      </c>
      <c r="L65" s="28">
        <f t="shared" si="14"/>
        <v>97.218969101176086</v>
      </c>
      <c r="M65" s="28">
        <f>L65*'Forecast inputs Tab10.1.5.1'!Z10</f>
        <v>96.938103499442789</v>
      </c>
      <c r="N65" s="19">
        <f t="shared" si="18"/>
        <v>3709.1774893416391</v>
      </c>
      <c r="O65" s="19">
        <f>N65*'Forecast inputs Tab10.1.5.1'!R10</f>
        <v>2998.2802409119099</v>
      </c>
      <c r="P65" s="19">
        <f>N65*'Forecast inputs Tab10.1.5.1'!S10</f>
        <v>2150.9476856844194</v>
      </c>
      <c r="Q65" s="19">
        <f>P65*'Forecast inputs Tab10.1.5.1'!R10</f>
        <v>1738.6992031938291</v>
      </c>
    </row>
    <row r="66" spans="1:17" ht="12" customHeight="1" x14ac:dyDescent="0.35">
      <c r="A66" s="10">
        <f>D66+F66+E66+'Forecast inputs Tab10.1.5.1'!AA11</f>
        <v>0.38991046185255041</v>
      </c>
      <c r="C66" s="18">
        <v>7</v>
      </c>
      <c r="D66" s="17">
        <f>$G$54*'Forecast inputs Tab10.1.5.1'!T11</f>
        <v>0.10759456150824853</v>
      </c>
      <c r="E66" s="17">
        <f>$G$55*'Forecast inputs Tab10.1.5.1'!U11</f>
        <v>5.0482381266338952E-3</v>
      </c>
      <c r="F66" s="17">
        <f>$F$56*'Forecast inputs Tab10.1.5.1'!Y11</f>
        <v>3.7267662217667981E-2</v>
      </c>
      <c r="G66" s="28">
        <f t="shared" si="15"/>
        <v>59.775409350396764</v>
      </c>
      <c r="H66" s="28">
        <f>G66*'Forecast inputs Tab10.1.5.1'!V11</f>
        <v>74.110235680428914</v>
      </c>
      <c r="I66" s="28">
        <f t="shared" si="16"/>
        <v>2.8046073731587939</v>
      </c>
      <c r="J66" s="28">
        <f>I66*'Forecast inputs Tab10.1.5.1'!W11</f>
        <v>3.4271002656201688</v>
      </c>
      <c r="K66" s="28">
        <f t="shared" si="17"/>
        <v>77.537335946049083</v>
      </c>
      <c r="L66" s="28">
        <f t="shared" si="14"/>
        <v>20.704482953096448</v>
      </c>
      <c r="M66" s="28">
        <f>L66*'Forecast inputs Tab10.1.5.1'!Z11</f>
        <v>26.003381275282422</v>
      </c>
      <c r="N66" s="19">
        <f t="shared" si="18"/>
        <v>670.89200946231585</v>
      </c>
      <c r="O66" s="19">
        <f>N66*'Forecast inputs Tab10.1.5.1'!R11</f>
        <v>720.06839375590357</v>
      </c>
      <c r="P66" s="19">
        <f>N66*'Forecast inputs Tab10.1.5.1'!S11</f>
        <v>534.97402640677285</v>
      </c>
      <c r="Q66" s="19">
        <f>P66*'Forecast inputs Tab10.1.5.1'!R11</f>
        <v>574.18762254238925</v>
      </c>
    </row>
    <row r="67" spans="1:17" ht="12" customHeight="1" x14ac:dyDescent="0.35">
      <c r="A67" s="10">
        <f>D67+F67+E67+'Forecast inputs Tab10.1.5.1'!AA12</f>
        <v>0.39671276846944425</v>
      </c>
      <c r="C67" s="18">
        <v>8</v>
      </c>
      <c r="D67" s="17">
        <f>$G$54*'Forecast inputs Tab10.1.5.1'!T12</f>
        <v>0.11467185265308896</v>
      </c>
      <c r="E67" s="17">
        <f>$G$55*'Forecast inputs Tab10.1.5.1'!U12</f>
        <v>1.6825909569145705E-3</v>
      </c>
      <c r="F67" s="17">
        <f>$F$56*'Forecast inputs Tab10.1.5.1'!Y12</f>
        <v>4.0358324859440735E-2</v>
      </c>
      <c r="G67" s="28">
        <f t="shared" si="15"/>
        <v>234.53475466125136</v>
      </c>
      <c r="H67" s="28">
        <f>G67*'Forecast inputs Tab10.1.5.1'!V12</f>
        <v>354.54205536572374</v>
      </c>
      <c r="I67" s="28">
        <f t="shared" si="16"/>
        <v>3.4413506727674616</v>
      </c>
      <c r="J67" s="28">
        <f>I67*'Forecast inputs Tab10.1.5.1'!W12</f>
        <v>5.183945626844003</v>
      </c>
      <c r="K67" s="28">
        <f t="shared" si="17"/>
        <v>359.72600099256772</v>
      </c>
      <c r="L67" s="28">
        <f t="shared" si="14"/>
        <v>82.543619907173806</v>
      </c>
      <c r="M67" s="28">
        <f>L67*'Forecast inputs Tab10.1.5.1'!Z12</f>
        <v>126.38831449326732</v>
      </c>
      <c r="N67" s="19">
        <f t="shared" si="18"/>
        <v>2477.7146188765928</v>
      </c>
      <c r="O67" s="19">
        <f>N67*'Forecast inputs Tab10.1.5.1'!R12</f>
        <v>3367.2637213456669</v>
      </c>
      <c r="P67" s="19">
        <f>N67*'Forecast inputs Tab10.1.5.1'!S12</f>
        <v>2263.7482404043431</v>
      </c>
      <c r="Q67" s="19">
        <f>P67*'Forecast inputs Tab10.1.5.1'!R12</f>
        <v>3076.4791336743101</v>
      </c>
    </row>
    <row r="68" spans="1:17" ht="12" customHeight="1" x14ac:dyDescent="0.35">
      <c r="A68" s="10">
        <f>D68+F68+E68+'Forecast inputs Tab10.1.5.1'!AA13</f>
        <v>0.39747508567799983</v>
      </c>
      <c r="C68" s="18">
        <v>9</v>
      </c>
      <c r="D68" s="17">
        <f>$G$54*'Forecast inputs Tab10.1.5.1'!T13</f>
        <v>0.11536520968020014</v>
      </c>
      <c r="E68" s="17">
        <f>$G$55*'Forecast inputs Tab10.1.5.1'!U13</f>
        <v>5.3624562480241225E-4</v>
      </c>
      <c r="F68" s="17">
        <f>$F$56*'Forecast inputs Tab10.1.5.1'!Y13</f>
        <v>4.1573630372997286E-2</v>
      </c>
      <c r="G68" s="28">
        <f t="shared" si="15"/>
        <v>115.42322996150439</v>
      </c>
      <c r="H68" s="28">
        <f>G68*'Forecast inputs Tab10.1.5.1'!V13</f>
        <v>208.43520412098638</v>
      </c>
      <c r="I68" s="28">
        <f t="shared" si="16"/>
        <v>0.53651531721735646</v>
      </c>
      <c r="J68" s="28">
        <f>I68*'Forecast inputs Tab10.1.5.1'!W13</f>
        <v>0.96939078201288931</v>
      </c>
      <c r="K68" s="28">
        <f t="shared" si="17"/>
        <v>209.40459490299926</v>
      </c>
      <c r="L68" s="28">
        <f t="shared" si="14"/>
        <v>41.594538875099147</v>
      </c>
      <c r="M68" s="28">
        <f>L68*'Forecast inputs Tab10.1.5.1'!Z13</f>
        <v>75.820605188474488</v>
      </c>
      <c r="N68" s="19">
        <f t="shared" si="18"/>
        <v>1212.4780248683046</v>
      </c>
      <c r="O68" s="19">
        <f>N68*'Forecast inputs Tab10.1.5.1'!R13</f>
        <v>2011.173674189803</v>
      </c>
      <c r="P68" s="19">
        <f>N68*'Forecast inputs Tab10.1.5.1'!S13</f>
        <v>1169.365550923339</v>
      </c>
      <c r="Q68" s="19">
        <f>P68*'Forecast inputs Tab10.1.5.1'!R13</f>
        <v>1939.6617202830703</v>
      </c>
    </row>
    <row r="69" spans="1:17" ht="12" customHeight="1" x14ac:dyDescent="0.35">
      <c r="A69" s="10">
        <f>D69+F69+E69+'Forecast inputs Tab10.1.5.1'!AA14</f>
        <v>0.39621427604828607</v>
      </c>
      <c r="C69" s="18">
        <v>10</v>
      </c>
      <c r="D69" s="17">
        <f>$G$54*'Forecast inputs Tab10.1.5.1'!T14</f>
        <v>0.11409797557268694</v>
      </c>
      <c r="E69" s="17">
        <f>$G$55*'Forecast inputs Tab10.1.5.1'!U14</f>
        <v>1.7762661901547382E-4</v>
      </c>
      <c r="F69" s="17">
        <f>$F$56*'Forecast inputs Tab10.1.5.1'!Y14</f>
        <v>4.1938673856583716E-2</v>
      </c>
      <c r="G69" s="28">
        <f t="shared" si="15"/>
        <v>21.526553157416529</v>
      </c>
      <c r="H69" s="28">
        <f>G69*'Forecast inputs Tab10.1.5.1'!V14</f>
        <v>45.39626040887196</v>
      </c>
      <c r="I69" s="28">
        <f t="shared" si="16"/>
        <v>3.351232865628595E-2</v>
      </c>
      <c r="J69" s="28">
        <f>I69*'Forecast inputs Tab10.1.5.1'!W14</f>
        <v>7.0827243318420635E-2</v>
      </c>
      <c r="K69" s="28">
        <f t="shared" si="17"/>
        <v>45.467087652190379</v>
      </c>
      <c r="L69" s="28">
        <f t="shared" si="14"/>
        <v>7.9124549545594007</v>
      </c>
      <c r="M69" s="28">
        <f>L69*'Forecast inputs Tab10.1.5.1'!Z14</f>
        <v>16.821404486096011</v>
      </c>
      <c r="N69" s="19">
        <f t="shared" si="18"/>
        <v>228.50533760856567</v>
      </c>
      <c r="O69" s="19">
        <f>N69*'Forecast inputs Tab10.1.5.1'!R14</f>
        <v>449.32375565997921</v>
      </c>
      <c r="P69" s="19">
        <f>N69*'Forecast inputs Tab10.1.5.1'!S14</f>
        <v>225.08070920922657</v>
      </c>
      <c r="Q69" s="19">
        <f>P69*'Forecast inputs Tab10.1.5.1'!R14</f>
        <v>442.58970336065477</v>
      </c>
    </row>
    <row r="70" spans="1:17" ht="12" customHeight="1" x14ac:dyDescent="0.35">
      <c r="A70" s="10">
        <f>D70+F70+E70+'Forecast inputs Tab10.1.5.1'!AA15</f>
        <v>0.39429372851817068</v>
      </c>
      <c r="C70" s="18">
        <v>11</v>
      </c>
      <c r="D70" s="17">
        <f>$G$54*'Forecast inputs Tab10.1.5.1'!T15</f>
        <v>0.11222749171955228</v>
      </c>
      <c r="E70" s="17">
        <f>$G$55*'Forecast inputs Tab10.1.5.1'!U15</f>
        <v>6.3698752305698557E-5</v>
      </c>
      <c r="F70" s="17">
        <f>$F$56*'Forecast inputs Tab10.1.5.1'!Y15</f>
        <v>4.2002538046312737E-2</v>
      </c>
      <c r="G70" s="28">
        <f t="shared" si="15"/>
        <v>31.254381313268073</v>
      </c>
      <c r="H70" s="28">
        <f>G70*'Forecast inputs Tab10.1.5.1'!V15</f>
        <v>75.415109788187706</v>
      </c>
      <c r="I70" s="28">
        <f t="shared" si="16"/>
        <v>1.7739549046651891E-2</v>
      </c>
      <c r="J70" s="28">
        <f>I70*'Forecast inputs Tab10.1.5.1'!W15</f>
        <v>4.2935676280816598E-2</v>
      </c>
      <c r="K70" s="28">
        <f t="shared" si="17"/>
        <v>75.458045464468526</v>
      </c>
      <c r="L70" s="28">
        <f t="shared" si="14"/>
        <v>11.697341891102772</v>
      </c>
      <c r="M70" s="28">
        <f>L70*'Forecast inputs Tab10.1.5.1'!Z15</f>
        <v>28.461855316012361</v>
      </c>
      <c r="N70" s="19">
        <f t="shared" si="18"/>
        <v>336.99371547121331</v>
      </c>
      <c r="O70" s="19">
        <f>N70*'Forecast inputs Tab10.1.5.1'!R15</f>
        <v>767.23022207615656</v>
      </c>
      <c r="P70" s="19">
        <f>N70*'Forecast inputs Tab10.1.5.1'!S15</f>
        <v>334.74530460367851</v>
      </c>
      <c r="Q70" s="19">
        <f>P70*'Forecast inputs Tab10.1.5.1'!R15</f>
        <v>762.11128753814876</v>
      </c>
    </row>
    <row r="71" spans="1:17" ht="12" customHeight="1" x14ac:dyDescent="0.35">
      <c r="A71" s="10">
        <f>D71+F71+E71+'Forecast inputs Tab10.1.5.1'!AA16</f>
        <v>0.39218088939431839</v>
      </c>
      <c r="C71" s="18">
        <v>12</v>
      </c>
      <c r="D71" s="17">
        <f>$G$54*'Forecast inputs Tab10.1.5.1'!T16</f>
        <v>0.11018256004083529</v>
      </c>
      <c r="E71" s="17">
        <f>$G$55*'Forecast inputs Tab10.1.5.1'!U16</f>
        <v>2.5129612849597712E-5</v>
      </c>
      <c r="F71" s="17">
        <f>$F$56*'Forecast inputs Tab10.1.5.1'!Y16</f>
        <v>4.1973199740633488E-2</v>
      </c>
      <c r="G71" s="28">
        <f t="shared" si="15"/>
        <v>4.5983074031502245</v>
      </c>
      <c r="H71" s="28">
        <f>G71*'Forecast inputs Tab10.1.5.1'!V16</f>
        <v>12.477283912484911</v>
      </c>
      <c r="I71" s="28">
        <f t="shared" si="16"/>
        <v>1.0487475037953217E-3</v>
      </c>
      <c r="J71" s="28">
        <f>I71*'Forecast inputs Tab10.1.5.1'!W16</f>
        <v>2.8559717346770238E-3</v>
      </c>
      <c r="K71" s="28">
        <f t="shared" si="17"/>
        <v>12.480139884219588</v>
      </c>
      <c r="L71" s="28">
        <f t="shared" si="14"/>
        <v>1.7516898775062704</v>
      </c>
      <c r="M71" s="28">
        <f>L71*'Forecast inputs Tab10.1.5.1'!Z16</f>
        <v>4.7971428647411214</v>
      </c>
      <c r="N71" s="19">
        <f t="shared" si="18"/>
        <v>50.450617858182142</v>
      </c>
      <c r="O71" s="19">
        <f>N71*'Forecast inputs Tab10.1.5.1'!R16</f>
        <v>130.43250487965119</v>
      </c>
      <c r="P71" s="19">
        <f>N71*'Forecast inputs Tab10.1.5.1'!S16</f>
        <v>50.29060274748646</v>
      </c>
      <c r="Q71" s="19">
        <f>P71*'Forecast inputs Tab10.1.5.1'!R16</f>
        <v>130.01880981321412</v>
      </c>
    </row>
    <row r="72" spans="1:17" ht="12" customHeight="1" x14ac:dyDescent="0.35">
      <c r="A72" s="10">
        <f>D72+F72+E72+'Forecast inputs Tab10.1.5.1'!AA17</f>
        <v>0.39006541662227612</v>
      </c>
      <c r="C72" s="18">
        <v>13</v>
      </c>
      <c r="D72" s="17">
        <f>$G$54*'Forecast inputs Tab10.1.5.1'!T17</f>
        <v>0.10813732274771604</v>
      </c>
      <c r="E72" s="17">
        <f>$G$55*'Forecast inputs Tab10.1.5.1'!U17</f>
        <v>1.0933486510710365E-5</v>
      </c>
      <c r="F72" s="17">
        <f>$F$56*'Forecast inputs Tab10.1.5.1'!Y17</f>
        <v>4.1917160388049365E-2</v>
      </c>
      <c r="G72" s="28">
        <f t="shared" si="15"/>
        <v>14.502786690452108</v>
      </c>
      <c r="H72" s="28">
        <f>G72*'Forecast inputs Tab10.1.5.1'!V17</f>
        <v>43.611670807046607</v>
      </c>
      <c r="I72" s="28">
        <f t="shared" si="16"/>
        <v>1.4663394526393248E-3</v>
      </c>
      <c r="J72" s="28">
        <f>I72*'Forecast inputs Tab10.1.5.1'!W17</f>
        <v>4.4266275268003297E-3</v>
      </c>
      <c r="K72" s="28">
        <f t="shared" si="17"/>
        <v>43.616097434573405</v>
      </c>
      <c r="L72" s="28">
        <f t="shared" si="14"/>
        <v>5.6217004483790811</v>
      </c>
      <c r="M72" s="28">
        <f>L72*'Forecast inputs Tab10.1.5.1'!Z17</f>
        <v>17.078276226139778</v>
      </c>
      <c r="N72" s="19">
        <f t="shared" si="18"/>
        <v>161.96743071186293</v>
      </c>
      <c r="O72" s="19">
        <f>N72*'Forecast inputs Tab10.1.5.1'!R17</f>
        <v>467.88989416612253</v>
      </c>
      <c r="P72" s="19">
        <f>N72*'Forecast inputs Tab10.1.5.1'!S17</f>
        <v>161.70559516776854</v>
      </c>
      <c r="Q72" s="19">
        <f>P72*'Forecast inputs Tab10.1.5.1'!R17</f>
        <v>467.1335062646981</v>
      </c>
    </row>
    <row r="73" spans="1:17" ht="12" customHeight="1" x14ac:dyDescent="0.35">
      <c r="A73" s="10">
        <f>D73+F73+E73+'Forecast inputs Tab10.1.5.1'!AA18</f>
        <v>0.38803513739519102</v>
      </c>
      <c r="C73" s="18">
        <v>14</v>
      </c>
      <c r="D73" s="17">
        <f>$G$54*'Forecast inputs Tab10.1.5.1'!T18</f>
        <v>0.1061752203168148</v>
      </c>
      <c r="E73" s="17">
        <f>$G$55*'Forecast inputs Tab10.1.5.1'!U18</f>
        <v>5.2748056561814201E-6</v>
      </c>
      <c r="F73" s="17">
        <f>$F$56*'Forecast inputs Tab10.1.5.1'!Y18</f>
        <v>4.1854642272720038E-2</v>
      </c>
      <c r="G73" s="28">
        <f t="shared" si="15"/>
        <v>10.23601404330682</v>
      </c>
      <c r="H73" s="28">
        <f>G73*'Forecast inputs Tab10.1.5.1'!V18</f>
        <v>33.692459670167466</v>
      </c>
      <c r="I73" s="28">
        <f t="shared" si="16"/>
        <v>5.0852717433764983E-4</v>
      </c>
      <c r="J73" s="28">
        <f>I73*'Forecast inputs Tab10.1.5.1'!W18</f>
        <v>1.6805188303671173E-3</v>
      </c>
      <c r="K73" s="28">
        <f t="shared" si="17"/>
        <v>33.694140188997835</v>
      </c>
      <c r="L73" s="28">
        <f t="shared" si="14"/>
        <v>4.0350724472506387</v>
      </c>
      <c r="M73" s="28">
        <f>L73*'Forecast inputs Tab10.1.5.1'!Z18</f>
        <v>13.430133379806664</v>
      </c>
      <c r="N73" s="19">
        <f t="shared" si="18"/>
        <v>116.3180718309156</v>
      </c>
      <c r="O73" s="19">
        <f>N73*'Forecast inputs Tab10.1.5.1'!R18</f>
        <v>370.38116750471977</v>
      </c>
      <c r="P73" s="19">
        <f>N73*'Forecast inputs Tab10.1.5.1'!S18</f>
        <v>116.2154235188241</v>
      </c>
      <c r="Q73" s="19">
        <f>P73*'Forecast inputs Tab10.1.5.1'!R18</f>
        <v>370.05431372287489</v>
      </c>
    </row>
    <row r="74" spans="1:17" ht="12" customHeight="1" x14ac:dyDescent="0.35">
      <c r="A74" s="10">
        <f>D74+F74+E74+'Forecast inputs Tab10.1.5.1'!AA19</f>
        <v>0.3861342864276881</v>
      </c>
      <c r="C74" s="18">
        <v>15</v>
      </c>
      <c r="D74" s="17">
        <f>$G$54*'Forecast inputs Tab10.1.5.1'!T19</f>
        <v>0.10433882640677668</v>
      </c>
      <c r="E74" s="17">
        <f>$G$55*'Forecast inputs Tab10.1.5.1'!U19</f>
        <v>2.7658353388031142E-6</v>
      </c>
      <c r="F74" s="17">
        <f>$F$56*'Forecast inputs Tab10.1.5.1'!Y19</f>
        <v>4.1792694185572583E-2</v>
      </c>
      <c r="G74" s="28">
        <f t="shared" si="15"/>
        <v>11.734442365093635</v>
      </c>
      <c r="H74" s="28">
        <f>G74*'Forecast inputs Tab10.1.5.1'!V19</f>
        <v>41.832757411995161</v>
      </c>
      <c r="I74" s="28">
        <f t="shared" si="16"/>
        <v>3.1105904189484364E-4</v>
      </c>
      <c r="J74" s="28">
        <f>I74*'Forecast inputs Tab10.1.5.1'!W19</f>
        <v>1.1135727064410265E-3</v>
      </c>
      <c r="K74" s="28">
        <f t="shared" si="17"/>
        <v>41.833870984701605</v>
      </c>
      <c r="L74" s="28">
        <f t="shared" si="14"/>
        <v>4.7002058398726012</v>
      </c>
      <c r="M74" s="28">
        <f>L74*'Forecast inputs Tab10.1.5.1'!Z19</f>
        <v>16.957684641442764</v>
      </c>
      <c r="N74" s="19">
        <f t="shared" si="18"/>
        <v>135.57193641309109</v>
      </c>
      <c r="O74" s="19">
        <f>N74*'Forecast inputs Tab10.1.5.1'!R19</f>
        <v>470.36412194649125</v>
      </c>
      <c r="P74" s="19">
        <f>N74*'Forecast inputs Tab10.1.5.1'!S19</f>
        <v>135.50238188422355</v>
      </c>
      <c r="Q74" s="19">
        <f>P74*'Forecast inputs Tab10.1.5.1'!R19</f>
        <v>470.12280389967594</v>
      </c>
    </row>
    <row r="75" spans="1:17" ht="12" customHeight="1" x14ac:dyDescent="0.35">
      <c r="A75" s="10">
        <f>D75+F75+E75+'Forecast inputs Tab10.1.5.1'!AA20</f>
        <v>0.38438165154231474</v>
      </c>
      <c r="C75" s="23" t="s">
        <v>1435</v>
      </c>
      <c r="D75" s="17">
        <f>$G$54*'Forecast inputs Tab10.1.5.1'!T20</f>
        <v>0.10264669113358064</v>
      </c>
      <c r="E75" s="17">
        <f>$G$55*'Forecast inputs Tab10.1.5.1'!U20</f>
        <v>1.5840211474079729E-6</v>
      </c>
      <c r="F75" s="17">
        <f>$F$56*'Forecast inputs Tab10.1.5.1'!Y20</f>
        <v>4.173337638758666E-2</v>
      </c>
      <c r="G75" s="28">
        <f t="shared" si="15"/>
        <v>18.599508228495953</v>
      </c>
      <c r="H75" s="28">
        <f>G75*'Forecast inputs Tab10.1.5.1'!V20</f>
        <v>76.97257589447581</v>
      </c>
      <c r="I75" s="28">
        <f t="shared" si="16"/>
        <v>2.8702351766006181E-4</v>
      </c>
      <c r="J75" s="28">
        <f>I75*'Forecast inputs Tab10.1.5.1'!W20</f>
        <v>1.3977346886152034E-3</v>
      </c>
      <c r="K75" s="28">
        <f t="shared" si="17"/>
        <v>76.973973629164419</v>
      </c>
      <c r="L75" s="30">
        <f t="shared" si="14"/>
        <v>7.5620584448620178</v>
      </c>
      <c r="M75" s="28">
        <f>L75*'Forecast inputs Tab10.1.5.1'!Z20</f>
        <v>29.303732679684806</v>
      </c>
      <c r="N75" s="19">
        <f>N49*EXP(-A49)+N50*EXP(-A50)</f>
        <v>218.24966951332226</v>
      </c>
      <c r="O75" s="19">
        <f>N75*'Forecast inputs Tab10.1.5.1'!R20</f>
        <v>899.45157901459697</v>
      </c>
      <c r="P75" s="19">
        <f>N75*'Forecast inputs Tab10.1.5.1'!S20</f>
        <v>218.18086573402428</v>
      </c>
      <c r="Q75" s="19">
        <f>P75*'Forecast inputs Tab10.1.5.1'!R20</f>
        <v>899.16802455117102</v>
      </c>
    </row>
    <row r="76" spans="1:17" ht="12" customHeight="1" x14ac:dyDescent="0.35">
      <c r="A76" t="s">
        <v>1445</v>
      </c>
      <c r="C76" s="31" t="s">
        <v>1444</v>
      </c>
      <c r="D76" s="133">
        <f>AVERAGE(D63:D73)</f>
        <v>9.3948044476694512E-2</v>
      </c>
      <c r="E76" s="133">
        <f>AVERAGE(E63:E73)</f>
        <v>5.0878824438776241E-3</v>
      </c>
      <c r="F76" s="133">
        <f>AVERAGE(F63:F74)</f>
        <v>3.6521934302632605E-2</v>
      </c>
      <c r="G76" s="32">
        <f>SUM(G59:G75)</f>
        <v>894.41376461729351</v>
      </c>
      <c r="H76" s="32">
        <f t="shared" ref="H76" si="19">SUM(H59:H75)</f>
        <v>1300.3955792222473</v>
      </c>
      <c r="I76" s="32">
        <f>SUM(I59:I75)</f>
        <v>139.81548196599024</v>
      </c>
      <c r="J76" s="32">
        <f t="shared" ref="J76:Q76" si="20">SUM(J59:J75)</f>
        <v>99.413350884172331</v>
      </c>
      <c r="K76" s="32">
        <f t="shared" si="20"/>
        <v>1399.8089301064203</v>
      </c>
      <c r="L76" s="32">
        <f t="shared" si="20"/>
        <v>384.76354339788242</v>
      </c>
      <c r="M76" s="32">
        <f t="shared" si="20"/>
        <v>502.1736487104867</v>
      </c>
      <c r="N76" s="32">
        <f t="shared" si="20"/>
        <v>40587.788988216198</v>
      </c>
      <c r="O76" s="32">
        <f t="shared" si="20"/>
        <v>16342.346375856756</v>
      </c>
      <c r="P76" s="32">
        <f t="shared" si="20"/>
        <v>8068.3672559012148</v>
      </c>
      <c r="Q76" s="32">
        <f t="shared" si="20"/>
        <v>11208.659716709129</v>
      </c>
    </row>
    <row r="78" spans="1:17" x14ac:dyDescent="0.35">
      <c r="C78" s="15" t="s">
        <v>1437</v>
      </c>
      <c r="D78" s="15" t="s">
        <v>1691</v>
      </c>
      <c r="G78" s="15">
        <f>G53+1</f>
        <v>2023</v>
      </c>
    </row>
    <row r="79" spans="1:17" x14ac:dyDescent="0.35">
      <c r="D79" s="24" t="s">
        <v>1599</v>
      </c>
      <c r="E79" s="24"/>
      <c r="F79" s="24"/>
      <c r="G79" s="18">
        <f>G54</f>
        <v>1.2388890579513168</v>
      </c>
      <c r="H79" s="24" t="s">
        <v>1598</v>
      </c>
      <c r="I79" s="25">
        <f>AVERAGE(D88:D99)</f>
        <v>9.4813942970868023E-2</v>
      </c>
      <c r="J79" s="15" t="s">
        <v>1516</v>
      </c>
      <c r="K79" s="25">
        <f>I79+I81+I80</f>
        <v>0.13600000000000001</v>
      </c>
    </row>
    <row r="80" spans="1:17" x14ac:dyDescent="0.35">
      <c r="D80" s="24" t="s">
        <v>1600</v>
      </c>
      <c r="E80" s="24"/>
      <c r="F80" s="24"/>
      <c r="G80" s="18">
        <f>G55</f>
        <v>1.2388890579513168</v>
      </c>
      <c r="H80" s="24" t="s">
        <v>1598</v>
      </c>
      <c r="I80" s="25">
        <f>AVERAGE(E88:E99)</f>
        <v>4.664122726499389E-3</v>
      </c>
      <c r="K80" s="25"/>
    </row>
    <row r="81" spans="1:17" x14ac:dyDescent="0.35">
      <c r="D81" s="24" t="s">
        <v>1438</v>
      </c>
      <c r="E81" s="24"/>
      <c r="F81" s="134">
        <f>F56</f>
        <v>1.7690704360209568</v>
      </c>
      <c r="G81" s="18">
        <f>I81/$I$5</f>
        <v>1.238889057951317</v>
      </c>
      <c r="H81" s="24" t="s">
        <v>1598</v>
      </c>
      <c r="I81" s="25">
        <f>AVERAGE(F88:F99)</f>
        <v>3.6521934302632605E-2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1">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0.2403238299035125</v>
      </c>
      <c r="C85" s="18">
        <v>1</v>
      </c>
      <c r="D85" s="17">
        <f>$G$79*'Forecast inputs Tab10.1.5.1'!T5</f>
        <v>1.2104648305300262E-5</v>
      </c>
      <c r="E85" s="17">
        <f>$G$80*'Forecast inputs Tab10.1.5.1'!U5</f>
        <v>2.0755689221672224E-5</v>
      </c>
      <c r="F85" s="17">
        <f>$F$81*'Forecast inputs Tab10.1.5.1'!Y5</f>
        <v>2.9096956598553125E-4</v>
      </c>
      <c r="G85" s="28">
        <f t="shared" ref="G85:G99" si="22">N85*(D85/A85)*(1-EXP(-A85))</f>
        <v>7.7730594203353084E-2</v>
      </c>
      <c r="H85" s="28">
        <f>G85*'Forecast inputs Tab10.1.5.1'!V5</f>
        <v>9.230122594915402E-3</v>
      </c>
      <c r="I85" s="28">
        <f t="shared" ref="I85:I100" si="23">N85*(E85/A85)*(1-EXP(-A85))</f>
        <v>0.1332836787661377</v>
      </c>
      <c r="J85" s="28">
        <f>I85*'Forecast inputs Tab10.1.5.1'!W5</f>
        <v>1.5827102067042777E-2</v>
      </c>
      <c r="K85" s="28">
        <f t="shared" ref="K85:K100" si="24">H85+J85</f>
        <v>2.5057224661958179E-2</v>
      </c>
      <c r="L85" s="28">
        <f t="shared" si="21"/>
        <v>1.8684753731542689</v>
      </c>
      <c r="M85" s="28">
        <f>L85*'Forecast inputs Tab10.1.5.1'!Z5</f>
        <v>0.1495757511143575</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0.2428894535499975</v>
      </c>
      <c r="C86" s="18">
        <v>2</v>
      </c>
      <c r="D86" s="17">
        <f>$G$79*'Forecast inputs Tab10.1.5.1'!T6</f>
        <v>4.0427064553845004E-4</v>
      </c>
      <c r="E86" s="17">
        <f>$G$80*'Forecast inputs Tab10.1.5.1'!U6</f>
        <v>6.8712743690097064E-4</v>
      </c>
      <c r="F86" s="17">
        <f>$F$81*'Forecast inputs Tab10.1.5.1'!Y6</f>
        <v>1.7980554675580717E-3</v>
      </c>
      <c r="G86" s="28">
        <f t="shared" si="22"/>
        <v>2.0389472991071864</v>
      </c>
      <c r="H86" s="28">
        <f>G86*'Forecast inputs Tab10.1.5.1'!V6</f>
        <v>0.48543070686890333</v>
      </c>
      <c r="I86" s="28">
        <f t="shared" si="23"/>
        <v>3.4655413324547886</v>
      </c>
      <c r="J86" s="28">
        <f>I86*'Forecast inputs Tab10.1.5.1'!W6</f>
        <v>0.8256696361543282</v>
      </c>
      <c r="K86" s="28">
        <f t="shared" si="24"/>
        <v>1.3111003430232315</v>
      </c>
      <c r="L86" s="28">
        <f t="shared" si="21"/>
        <v>9.0685296587376243</v>
      </c>
      <c r="M86" s="28">
        <f>L86*'Forecast inputs Tab10.1.5.1'!Z6</f>
        <v>1.7476961043615737</v>
      </c>
      <c r="N86" s="19">
        <f t="shared" ref="N86:N99" si="25">N60*EXP(-A60)</f>
        <v>5680.8004813610578</v>
      </c>
      <c r="O86" s="19">
        <f>N86*'Forecast inputs Tab10.1.5.1'!R6</f>
        <v>549.46747343897448</v>
      </c>
      <c r="P86" s="19">
        <f>N86*'Forecast inputs Tab10.1.5.1'!S6</f>
        <v>0</v>
      </c>
      <c r="Q86" s="19">
        <f>P86*'Forecast inputs Tab10.1.5.1'!R6</f>
        <v>0</v>
      </c>
    </row>
    <row r="87" spans="1:17" x14ac:dyDescent="0.35">
      <c r="A87" s="10">
        <f>D87+F87+E87+'Forecast inputs Tab10.1.5.1'!AA7</f>
        <v>0.25470049356113722</v>
      </c>
      <c r="C87" s="18">
        <v>3</v>
      </c>
      <c r="D87" s="17">
        <f>$G$79*'Forecast inputs Tab10.1.5.1'!T7</f>
        <v>3.399338026950726E-3</v>
      </c>
      <c r="E87" s="17">
        <f>$G$80*'Forecast inputs Tab10.1.5.1'!U7</f>
        <v>5.3600048166687203E-3</v>
      </c>
      <c r="F87" s="17">
        <f>$F$81*'Forecast inputs Tab10.1.5.1'!Y7</f>
        <v>5.9411507175177623E-3</v>
      </c>
      <c r="G87" s="28">
        <f t="shared" si="22"/>
        <v>13.371622285299589</v>
      </c>
      <c r="H87" s="28">
        <f>G87*'Forecast inputs Tab10.1.5.1'!V7</f>
        <v>5.151959777290287</v>
      </c>
      <c r="I87" s="28">
        <f t="shared" si="23"/>
        <v>21.084093222753658</v>
      </c>
      <c r="J87" s="28">
        <f>I87*'Forecast inputs Tab10.1.5.1'!W7</f>
        <v>8.1555826772762607</v>
      </c>
      <c r="K87" s="28">
        <f t="shared" si="24"/>
        <v>13.307542454566548</v>
      </c>
      <c r="L87" s="28">
        <f t="shared" si="21"/>
        <v>23.370086382949665</v>
      </c>
      <c r="M87" s="28">
        <f>L87*'Forecast inputs Tab10.1.5.1'!Z7</f>
        <v>8.0466712929453141</v>
      </c>
      <c r="N87" s="19">
        <f t="shared" si="25"/>
        <v>4455.7825366676534</v>
      </c>
      <c r="O87" s="19">
        <f>N87*'Forecast inputs Tab10.1.5.1'!R7</f>
        <v>936.29358442997409</v>
      </c>
      <c r="P87" s="19">
        <f>N87*'Forecast inputs Tab10.1.5.1'!S7</f>
        <v>0</v>
      </c>
      <c r="Q87" s="19">
        <f>P87*'Forecast inputs Tab10.1.5.1'!R7</f>
        <v>0</v>
      </c>
    </row>
    <row r="88" spans="1:17" x14ac:dyDescent="0.35">
      <c r="A88" s="10">
        <f>D88+F88+E88+'Forecast inputs Tab10.1.5.1'!AA8</f>
        <v>0.2842962722476412</v>
      </c>
      <c r="C88" s="18">
        <v>4</v>
      </c>
      <c r="D88" s="17">
        <f>$G$79*'Forecast inputs Tab10.1.5.1'!T8</f>
        <v>1.4882792993454809E-2</v>
      </c>
      <c r="E88" s="17">
        <f>$G$80*'Forecast inputs Tab10.1.5.1'!U8</f>
        <v>1.5968181405860062E-2</v>
      </c>
      <c r="F88" s="17">
        <f>$F$81*'Forecast inputs Tab10.1.5.1'!Y8</f>
        <v>1.3445297848326336E-2</v>
      </c>
      <c r="G88" s="28">
        <f t="shared" si="22"/>
        <v>44.745368936527484</v>
      </c>
      <c r="H88" s="28">
        <f>G88*'Forecast inputs Tab10.1.5.1'!V8</f>
        <v>25.6131199007236</v>
      </c>
      <c r="I88" s="28">
        <f t="shared" si="23"/>
        <v>48.008607562090809</v>
      </c>
      <c r="J88" s="28">
        <f>I88*'Forecast inputs Tab10.1.5.1'!W8</f>
        <v>26.990012302895128</v>
      </c>
      <c r="K88" s="28">
        <f t="shared" si="24"/>
        <v>52.603132203618728</v>
      </c>
      <c r="L88" s="28">
        <f t="shared" si="21"/>
        <v>40.423515461744358</v>
      </c>
      <c r="M88" s="28">
        <f>L88*'Forecast inputs Tab10.1.5.1'!Z8</f>
        <v>21.600062945890329</v>
      </c>
      <c r="N88" s="19">
        <f t="shared" si="25"/>
        <v>3454.1104558475413</v>
      </c>
      <c r="O88" s="19">
        <f>N88*'Forecast inputs Tab10.1.5.1'!R8</f>
        <v>1277.526930868404</v>
      </c>
      <c r="P88" s="19">
        <f>N88*'Forecast inputs Tab10.1.5.1'!S8</f>
        <v>326.81794471996892</v>
      </c>
      <c r="Q88" s="19">
        <f>P88*'Forecast inputs Tab10.1.5.1'!R8</f>
        <v>120.87590458029354</v>
      </c>
    </row>
    <row r="89" spans="1:17" x14ac:dyDescent="0.35">
      <c r="A89" s="10">
        <f>D89+F89+E89+'Forecast inputs Tab10.1.5.1'!AA9</f>
        <v>0.32815225620089494</v>
      </c>
      <c r="C89" s="18">
        <v>5</v>
      </c>
      <c r="D89" s="17">
        <f>$G$79*'Forecast inputs Tab10.1.5.1'!T9</f>
        <v>4.5349705952114863E-2</v>
      </c>
      <c r="E89" s="17">
        <f>$G$80*'Forecast inputs Tab10.1.5.1'!U9</f>
        <v>1.9999171427303203E-2</v>
      </c>
      <c r="F89" s="17">
        <f>$F$81*'Forecast inputs Tab10.1.5.1'!Y9</f>
        <v>2.2803378821476913E-2</v>
      </c>
      <c r="G89" s="28">
        <f t="shared" si="22"/>
        <v>100.55246942274447</v>
      </c>
      <c r="H89" s="28">
        <f>G89*'Forecast inputs Tab10.1.5.1'!V9</f>
        <v>79.528770274173738</v>
      </c>
      <c r="I89" s="28">
        <f t="shared" si="23"/>
        <v>44.343530596373128</v>
      </c>
      <c r="J89" s="28">
        <f>I89*'Forecast inputs Tab10.1.5.1'!W9</f>
        <v>33.406891380558228</v>
      </c>
      <c r="K89" s="28">
        <f t="shared" si="24"/>
        <v>112.93566165473197</v>
      </c>
      <c r="L89" s="28">
        <f t="shared" si="21"/>
        <v>50.561211005490236</v>
      </c>
      <c r="M89" s="28">
        <f>L89*'Forecast inputs Tab10.1.5.1'!Z9</f>
        <v>38.160214465806661</v>
      </c>
      <c r="N89" s="19">
        <f t="shared" si="25"/>
        <v>2600.930591385973</v>
      </c>
      <c r="O89" s="19">
        <f>N89*'Forecast inputs Tab10.1.5.1'!R9</f>
        <v>1486.2549696968695</v>
      </c>
      <c r="P89" s="19">
        <f>N89*'Forecast inputs Tab10.1.5.1'!S9</f>
        <v>780.18996603177573</v>
      </c>
      <c r="Q89" s="19">
        <f>P89*'Forecast inputs Tab10.1.5.1'!R9</f>
        <v>445.82551266946973</v>
      </c>
    </row>
    <row r="90" spans="1:17" x14ac:dyDescent="0.35">
      <c r="A90" s="10">
        <f>D90+F90+E90+'Forecast inputs Tab10.1.5.1'!AA10</f>
        <v>0.36852942114553899</v>
      </c>
      <c r="C90" s="18">
        <v>6</v>
      </c>
      <c r="D90" s="17">
        <f>$G$79*'Forecast inputs Tab10.1.5.1'!T10</f>
        <v>8.4743796058926957E-2</v>
      </c>
      <c r="E90" s="17">
        <f>$G$80*'Forecast inputs Tab10.1.5.1'!U10</f>
        <v>1.244961606480206E-2</v>
      </c>
      <c r="F90" s="17">
        <f>$F$81*'Forecast inputs Tab10.1.5.1'!Y10</f>
        <v>3.133600902181001E-2</v>
      </c>
      <c r="G90" s="28">
        <f t="shared" si="22"/>
        <v>64.776307760143339</v>
      </c>
      <c r="H90" s="28">
        <f>G90*'Forecast inputs Tab10.1.5.1'!V10</f>
        <v>65.003818763153376</v>
      </c>
      <c r="I90" s="28">
        <f t="shared" si="23"/>
        <v>9.5162147462509381</v>
      </c>
      <c r="J90" s="28">
        <f>I90*'Forecast inputs Tab10.1.5.1'!W10</f>
        <v>9.2162715918848566</v>
      </c>
      <c r="K90" s="28">
        <f t="shared" si="24"/>
        <v>74.220090355038238</v>
      </c>
      <c r="L90" s="28">
        <f t="shared" si="21"/>
        <v>23.952561234806407</v>
      </c>
      <c r="M90" s="28">
        <f>L90*'Forecast inputs Tab10.1.5.1'!Z10</f>
        <v>23.883362285399048</v>
      </c>
      <c r="N90" s="19">
        <f t="shared" si="25"/>
        <v>913.85767371962731</v>
      </c>
      <c r="O90" s="19">
        <f>N90*'Forecast inputs Tab10.1.5.1'!R10</f>
        <v>738.70862583219719</v>
      </c>
      <c r="P90" s="19">
        <f>N90*'Forecast inputs Tab10.1.5.1'!S10</f>
        <v>529.94499561709426</v>
      </c>
      <c r="Q90" s="19">
        <f>P90*'Forecast inputs Tab10.1.5.1'!R10</f>
        <v>428.37626770211756</v>
      </c>
    </row>
    <row r="91" spans="1:17" x14ac:dyDescent="0.35">
      <c r="A91" s="10">
        <f>D91+F91+E91+'Forecast inputs Tab10.1.5.1'!AA11</f>
        <v>0.38991046185255041</v>
      </c>
      <c r="C91" s="18">
        <v>7</v>
      </c>
      <c r="D91" s="17">
        <f>$G$79*'Forecast inputs Tab10.1.5.1'!T11</f>
        <v>0.10759456150824853</v>
      </c>
      <c r="E91" s="17">
        <f>$G$80*'Forecast inputs Tab10.1.5.1'!U11</f>
        <v>5.0482381266338952E-3</v>
      </c>
      <c r="F91" s="17">
        <f>$F$81*'Forecast inputs Tab10.1.5.1'!Y11</f>
        <v>3.7267662217667981E-2</v>
      </c>
      <c r="G91" s="28">
        <f t="shared" si="22"/>
        <v>228.61107244447138</v>
      </c>
      <c r="H91" s="28">
        <f>G91*'Forecast inputs Tab10.1.5.1'!V11</f>
        <v>283.43462039215501</v>
      </c>
      <c r="I91" s="28">
        <f t="shared" si="23"/>
        <v>10.726221808119625</v>
      </c>
      <c r="J91" s="28">
        <f>I91*'Forecast inputs Tab10.1.5.1'!W11</f>
        <v>13.106946077199202</v>
      </c>
      <c r="K91" s="28">
        <f t="shared" si="24"/>
        <v>296.54156646935422</v>
      </c>
      <c r="L91" s="28">
        <f t="shared" si="21"/>
        <v>79.184301768135654</v>
      </c>
      <c r="M91" s="28">
        <f>L91*'Forecast inputs Tab10.1.5.1'!Z11</f>
        <v>99.449940119654613</v>
      </c>
      <c r="N91" s="19">
        <f t="shared" si="25"/>
        <v>2565.8267077444689</v>
      </c>
      <c r="O91" s="19">
        <f>N91*'Forecast inputs Tab10.1.5.1'!R11</f>
        <v>2753.9018054221383</v>
      </c>
      <c r="P91" s="19">
        <f>N91*'Forecast inputs Tab10.1.5.1'!S11</f>
        <v>2046.0083374732676</v>
      </c>
      <c r="Q91" s="19">
        <f>P91*'Forecast inputs Tab10.1.5.1'!R11</f>
        <v>2195.9807486100581</v>
      </c>
    </row>
    <row r="92" spans="1:17" x14ac:dyDescent="0.35">
      <c r="A92" s="10">
        <f>D92+F92+E92+'Forecast inputs Tab10.1.5.1'!AA12</f>
        <v>0.39671276846944425</v>
      </c>
      <c r="C92" s="18">
        <v>8</v>
      </c>
      <c r="D92" s="17">
        <f>$G$79*'Forecast inputs Tab10.1.5.1'!T12</f>
        <v>0.11467185265308896</v>
      </c>
      <c r="E92" s="17">
        <f>$G$80*'Forecast inputs Tab10.1.5.1'!U12</f>
        <v>1.6825909569145705E-3</v>
      </c>
      <c r="F92" s="17">
        <f>$F$81*'Forecast inputs Tab10.1.5.1'!Y12</f>
        <v>4.0358324859440735E-2</v>
      </c>
      <c r="G92" s="28">
        <f t="shared" si="22"/>
        <v>43.000408568274217</v>
      </c>
      <c r="H92" s="28">
        <f>G92*'Forecast inputs Tab10.1.5.1'!V12</f>
        <v>65.002959827346203</v>
      </c>
      <c r="I92" s="28">
        <f t="shared" si="23"/>
        <v>0.63094906837768816</v>
      </c>
      <c r="J92" s="28">
        <f>I92*'Forecast inputs Tab10.1.5.1'!W12</f>
        <v>0.95044242066371609</v>
      </c>
      <c r="K92" s="28">
        <f t="shared" si="24"/>
        <v>65.953402248009922</v>
      </c>
      <c r="L92" s="28">
        <f t="shared" si="21"/>
        <v>15.133831170733615</v>
      </c>
      <c r="M92" s="28">
        <f>L92*'Forecast inputs Tab10.1.5.1'!Z12</f>
        <v>23.172468273692189</v>
      </c>
      <c r="N92" s="19">
        <f t="shared" si="25"/>
        <v>454.27271996921564</v>
      </c>
      <c r="O92" s="19">
        <f>N92*'Forecast inputs Tab10.1.5.1'!R12</f>
        <v>617.36571189256335</v>
      </c>
      <c r="P92" s="19">
        <f>N92*'Forecast inputs Tab10.1.5.1'!S12</f>
        <v>415.0433882334155</v>
      </c>
      <c r="Q92" s="19">
        <f>P92*'Forecast inputs Tab10.1.5.1'!R12</f>
        <v>564.05226547697623</v>
      </c>
    </row>
    <row r="93" spans="1:17" x14ac:dyDescent="0.35">
      <c r="A93" s="10">
        <f>D93+F93+E93+'Forecast inputs Tab10.1.5.1'!AA13</f>
        <v>0.39747508567799983</v>
      </c>
      <c r="C93" s="18">
        <v>9</v>
      </c>
      <c r="D93" s="17">
        <f>$G$79*'Forecast inputs Tab10.1.5.1'!T13</f>
        <v>0.11536520968020014</v>
      </c>
      <c r="E93" s="17">
        <f>$G$80*'Forecast inputs Tab10.1.5.1'!U13</f>
        <v>5.3624562480241225E-4</v>
      </c>
      <c r="F93" s="17">
        <f>$F$81*'Forecast inputs Tab10.1.5.1'!Y13</f>
        <v>4.1573630372997286E-2</v>
      </c>
      <c r="G93" s="28">
        <f t="shared" si="22"/>
        <v>158.62822481958636</v>
      </c>
      <c r="H93" s="28">
        <f>G93*'Forecast inputs Tab10.1.5.1'!V13</f>
        <v>286.45625694799486</v>
      </c>
      <c r="I93" s="28">
        <f t="shared" si="23"/>
        <v>0.73734266825742933</v>
      </c>
      <c r="J93" s="28">
        <f>I93*'Forecast inputs Tab10.1.5.1'!W13</f>
        <v>1.3322512197801175</v>
      </c>
      <c r="K93" s="28">
        <f t="shared" si="24"/>
        <v>287.78850816777498</v>
      </c>
      <c r="L93" s="28">
        <f t="shared" si="21"/>
        <v>57.164124294102841</v>
      </c>
      <c r="M93" s="28">
        <f>L93*'Forecast inputs Tab10.1.5.1'!Z13</f>
        <v>104.20162396950538</v>
      </c>
      <c r="N93" s="19">
        <f t="shared" si="25"/>
        <v>1666.3303979776329</v>
      </c>
      <c r="O93" s="19">
        <f>N93*'Forecast inputs Tab10.1.5.1'!R13</f>
        <v>2763.9922210374389</v>
      </c>
      <c r="P93" s="19">
        <f>N93*'Forecast inputs Tab10.1.5.1'!S13</f>
        <v>1607.0801481643896</v>
      </c>
      <c r="Q93" s="19">
        <f>P93*'Forecast inputs Tab10.1.5.1'!R13</f>
        <v>2665.7120541647182</v>
      </c>
    </row>
    <row r="94" spans="1:17" x14ac:dyDescent="0.35">
      <c r="A94" s="10">
        <f>D94+F94+E94+'Forecast inputs Tab10.1.5.1'!AA14</f>
        <v>0.39621427604828607</v>
      </c>
      <c r="C94" s="18">
        <v>10</v>
      </c>
      <c r="D94" s="17">
        <f>$G$79*'Forecast inputs Tab10.1.5.1'!T14</f>
        <v>0.11409797557268694</v>
      </c>
      <c r="E94" s="17">
        <f>$G$80*'Forecast inputs Tab10.1.5.1'!U14</f>
        <v>1.7762661901547382E-4</v>
      </c>
      <c r="F94" s="17">
        <f>$F$81*'Forecast inputs Tab10.1.5.1'!Y14</f>
        <v>4.1938673856583716E-2</v>
      </c>
      <c r="G94" s="28">
        <f t="shared" si="22"/>
        <v>76.759261288301133</v>
      </c>
      <c r="H94" s="28">
        <f>G94*'Forecast inputs Tab10.1.5.1'!V14</f>
        <v>161.8737281697986</v>
      </c>
      <c r="I94" s="28">
        <f t="shared" si="23"/>
        <v>0.11949807165579658</v>
      </c>
      <c r="J94" s="28">
        <f>I94*'Forecast inputs Tab10.1.5.1'!W14</f>
        <v>0.25255538294739233</v>
      </c>
      <c r="K94" s="28">
        <f t="shared" si="24"/>
        <v>162.126283552746</v>
      </c>
      <c r="L94" s="28">
        <f t="shared" si="21"/>
        <v>28.214187048319278</v>
      </c>
      <c r="M94" s="28">
        <f>L94*'Forecast inputs Tab10.1.5.1'!Z14</f>
        <v>59.981668813503887</v>
      </c>
      <c r="N94" s="19">
        <f t="shared" si="25"/>
        <v>814.80303822929238</v>
      </c>
      <c r="O94" s="19">
        <f>N94*'Forecast inputs Tab10.1.5.1'!R14</f>
        <v>1602.1961022525516</v>
      </c>
      <c r="P94" s="19">
        <f>N94*'Forecast inputs Tab10.1.5.1'!S14</f>
        <v>802.59151768543609</v>
      </c>
      <c r="Q94" s="19">
        <f>P94*'Forecast inputs Tab10.1.5.1'!R14</f>
        <v>1578.1838567159341</v>
      </c>
    </row>
    <row r="95" spans="1:17" x14ac:dyDescent="0.35">
      <c r="A95" s="10">
        <f>D95+F95+E95+'Forecast inputs Tab10.1.5.1'!AA15</f>
        <v>0.39429372851817068</v>
      </c>
      <c r="C95" s="18">
        <v>11</v>
      </c>
      <c r="D95" s="17">
        <f>$G$79*'Forecast inputs Tab10.1.5.1'!T15</f>
        <v>0.11222749171955228</v>
      </c>
      <c r="E95" s="17">
        <f>$G$80*'Forecast inputs Tab10.1.5.1'!U15</f>
        <v>6.3698752305698557E-5</v>
      </c>
      <c r="F95" s="17">
        <f>$F$81*'Forecast inputs Tab10.1.5.1'!Y15</f>
        <v>4.2002538046312737E-2</v>
      </c>
      <c r="G95" s="28">
        <f t="shared" si="22"/>
        <v>14.259745675435537</v>
      </c>
      <c r="H95" s="28">
        <f>G95*'Forecast inputs Tab10.1.5.1'!V15</f>
        <v>34.407985072098619</v>
      </c>
      <c r="I95" s="28">
        <f t="shared" si="23"/>
        <v>8.0936319060900437E-3</v>
      </c>
      <c r="J95" s="28">
        <f>I95*'Forecast inputs Tab10.1.5.1'!W15</f>
        <v>1.9589311912162607E-2</v>
      </c>
      <c r="K95" s="28">
        <f t="shared" si="24"/>
        <v>34.427574384010782</v>
      </c>
      <c r="L95" s="28">
        <f t="shared" si="21"/>
        <v>5.3368876118156745</v>
      </c>
      <c r="M95" s="28">
        <f>L95*'Forecast inputs Tab10.1.5.1'!Z15</f>
        <v>12.985661568193784</v>
      </c>
      <c r="N95" s="19">
        <f t="shared" si="25"/>
        <v>153.75267322279666</v>
      </c>
      <c r="O95" s="19">
        <f>N95*'Forecast inputs Tab10.1.5.1'!R15</f>
        <v>350.04717359960893</v>
      </c>
      <c r="P95" s="19">
        <f>N95*'Forecast inputs Tab10.1.5.1'!S15</f>
        <v>152.72684049798374</v>
      </c>
      <c r="Q95" s="19">
        <f>P95*'Forecast inputs Tab10.1.5.1'!R15</f>
        <v>347.71167049335457</v>
      </c>
    </row>
    <row r="96" spans="1:17" x14ac:dyDescent="0.35">
      <c r="A96" s="10">
        <f>D96+F96+E96+'Forecast inputs Tab10.1.5.1'!AA16</f>
        <v>0.39218088939431839</v>
      </c>
      <c r="C96" s="18">
        <v>12</v>
      </c>
      <c r="D96" s="17">
        <f>$G$79*'Forecast inputs Tab10.1.5.1'!T16</f>
        <v>0.11018256004083529</v>
      </c>
      <c r="E96" s="17">
        <f>$G$80*'Forecast inputs Tab10.1.5.1'!U16</f>
        <v>2.5129612849597712E-5</v>
      </c>
      <c r="F96" s="17">
        <f>$F$81*'Forecast inputs Tab10.1.5.1'!Y16</f>
        <v>4.1973199740633488E-2</v>
      </c>
      <c r="G96" s="28">
        <f t="shared" si="22"/>
        <v>20.706835009953149</v>
      </c>
      <c r="H96" s="28">
        <f>G96*'Forecast inputs Tab10.1.5.1'!V16</f>
        <v>56.186991581112245</v>
      </c>
      <c r="I96" s="28">
        <f t="shared" si="23"/>
        <v>4.722659801585362E-3</v>
      </c>
      <c r="J96" s="28">
        <f>I96*'Forecast inputs Tab10.1.5.1'!W16</f>
        <v>1.2860848638029779E-2</v>
      </c>
      <c r="K96" s="28">
        <f t="shared" si="24"/>
        <v>56.199852429750273</v>
      </c>
      <c r="L96" s="28">
        <f t="shared" si="21"/>
        <v>7.8881097112555087</v>
      </c>
      <c r="M96" s="28">
        <f>L96*'Forecast inputs Tab10.1.5.1'!Z16</f>
        <v>21.602219493050111</v>
      </c>
      <c r="N96" s="19">
        <f t="shared" si="25"/>
        <v>227.18633804775331</v>
      </c>
      <c r="O96" s="19">
        <f>N96*'Forecast inputs Tab10.1.5.1'!R16</f>
        <v>587.35619907175908</v>
      </c>
      <c r="P96" s="19">
        <f>N96*'Forecast inputs Tab10.1.5.1'!S16</f>
        <v>226.4657671494256</v>
      </c>
      <c r="Q96" s="19">
        <f>P96*'Forecast inputs Tab10.1.5.1'!R16</f>
        <v>585.49327109976753</v>
      </c>
    </row>
    <row r="97" spans="1:17" x14ac:dyDescent="0.35">
      <c r="A97" s="10">
        <f>D97+F97+E97+'Forecast inputs Tab10.1.5.1'!AA17</f>
        <v>0.39006541662227612</v>
      </c>
      <c r="C97" s="18">
        <v>13</v>
      </c>
      <c r="D97" s="17">
        <f>$G$79*'Forecast inputs Tab10.1.5.1'!T17</f>
        <v>0.10813732274771604</v>
      </c>
      <c r="E97" s="17">
        <f>$G$80*'Forecast inputs Tab10.1.5.1'!U17</f>
        <v>1.0933486510710365E-5</v>
      </c>
      <c r="F97" s="17">
        <f>$F$81*'Forecast inputs Tab10.1.5.1'!Y17</f>
        <v>4.1917160388049365E-2</v>
      </c>
      <c r="G97" s="28">
        <f t="shared" si="22"/>
        <v>3.0518856660645923</v>
      </c>
      <c r="H97" s="28">
        <f>G97*'Forecast inputs Tab10.1.5.1'!V17</f>
        <v>9.1773971340816853</v>
      </c>
      <c r="I97" s="28">
        <f t="shared" si="23"/>
        <v>3.085683084645472E-4</v>
      </c>
      <c r="J97" s="28">
        <f>I97*'Forecast inputs Tab10.1.5.1'!W17</f>
        <v>9.3151484513958184E-4</v>
      </c>
      <c r="K97" s="28">
        <f t="shared" si="24"/>
        <v>9.1783286489268257</v>
      </c>
      <c r="L97" s="28">
        <f t="shared" si="21"/>
        <v>1.182999335473379</v>
      </c>
      <c r="M97" s="28">
        <f>L97*'Forecast inputs Tab10.1.5.1'!Z17</f>
        <v>3.5938573412212875</v>
      </c>
      <c r="N97" s="19">
        <f t="shared" si="25"/>
        <v>34.0835241329358</v>
      </c>
      <c r="O97" s="19">
        <f>N97*'Forecast inputs Tab10.1.5.1'!R17</f>
        <v>98.460143679983616</v>
      </c>
      <c r="P97" s="19">
        <f>N97*'Forecast inputs Tab10.1.5.1'!S17</f>
        <v>34.02842491918166</v>
      </c>
      <c r="Q97" s="19">
        <f>P97*'Forecast inputs Tab10.1.5.1'!R17</f>
        <v>98.300973622282797</v>
      </c>
    </row>
    <row r="98" spans="1:17" x14ac:dyDescent="0.35">
      <c r="A98" s="10">
        <f>D98+F98+E98+'Forecast inputs Tab10.1.5.1'!AA18</f>
        <v>0.38803513739519102</v>
      </c>
      <c r="C98" s="18">
        <v>14</v>
      </c>
      <c r="D98" s="17">
        <f>$G$79*'Forecast inputs Tab10.1.5.1'!T18</f>
        <v>0.1061752203168148</v>
      </c>
      <c r="E98" s="17">
        <f>$G$80*'Forecast inputs Tab10.1.5.1'!U18</f>
        <v>5.2748056561814201E-6</v>
      </c>
      <c r="F98" s="17">
        <f>$F$81*'Forecast inputs Tab10.1.5.1'!Y18</f>
        <v>4.1854642272720038E-2</v>
      </c>
      <c r="G98" s="28">
        <f t="shared" si="22"/>
        <v>9.6495733933429992</v>
      </c>
      <c r="H98" s="28">
        <f>G98*'Forecast inputs Tab10.1.5.1'!V18</f>
        <v>31.762154781540168</v>
      </c>
      <c r="I98" s="28">
        <f t="shared" si="23"/>
        <v>4.7939268845465725E-4</v>
      </c>
      <c r="J98" s="28">
        <f>I98*'Forecast inputs Tab10.1.5.1'!W18</f>
        <v>1.5842387206498635E-3</v>
      </c>
      <c r="K98" s="28">
        <f t="shared" si="24"/>
        <v>31.763739020260818</v>
      </c>
      <c r="L98" s="28">
        <f t="shared" si="21"/>
        <v>3.8038954970622902</v>
      </c>
      <c r="M98" s="28">
        <f>L98*'Forecast inputs Tab10.1.5.1'!Z18</f>
        <v>12.660695577647273</v>
      </c>
      <c r="N98" s="19">
        <f t="shared" si="25"/>
        <v>109.65398898006562</v>
      </c>
      <c r="O98" s="19">
        <f>N98*'Forecast inputs Tab10.1.5.1'!R18</f>
        <v>349.16132825021475</v>
      </c>
      <c r="P98" s="19">
        <f>N98*'Forecast inputs Tab10.1.5.1'!S18</f>
        <v>109.55722158437437</v>
      </c>
      <c r="Q98" s="19">
        <f>P98*'Forecast inputs Tab10.1.5.1'!R18</f>
        <v>348.85320054118074</v>
      </c>
    </row>
    <row r="99" spans="1:17" x14ac:dyDescent="0.35">
      <c r="A99" s="10">
        <f>D99+F99+E99+'Forecast inputs Tab10.1.5.1'!AA19</f>
        <v>0.3861342864276881</v>
      </c>
      <c r="C99" s="18">
        <v>15</v>
      </c>
      <c r="D99" s="17">
        <f>$G$79*'Forecast inputs Tab10.1.5.1'!T19</f>
        <v>0.10433882640677668</v>
      </c>
      <c r="E99" s="17">
        <f>$G$80*'Forecast inputs Tab10.1.5.1'!U19</f>
        <v>2.7658353388031142E-6</v>
      </c>
      <c r="F99" s="17">
        <f>$F$81*'Forecast inputs Tab10.1.5.1'!Y19</f>
        <v>4.1792694185572583E-2</v>
      </c>
      <c r="G99" s="28">
        <f t="shared" si="22"/>
        <v>6.8299627082358825</v>
      </c>
      <c r="H99" s="28">
        <f>G99*'Forecast inputs Tab10.1.5.1'!V19</f>
        <v>24.348508792929358</v>
      </c>
      <c r="I99" s="28">
        <f t="shared" si="23"/>
        <v>1.8105007379994173E-4</v>
      </c>
      <c r="J99" s="28">
        <f>I99*'Forecast inputs Tab10.1.5.1'!W19</f>
        <v>6.4814840119936342E-4</v>
      </c>
      <c r="K99" s="28">
        <f t="shared" si="24"/>
        <v>24.349156941330559</v>
      </c>
      <c r="L99" s="28">
        <f t="shared" si="21"/>
        <v>2.7357269828906969</v>
      </c>
      <c r="M99" s="28">
        <f>L99*'Forecast inputs Tab10.1.5.1'!Z19</f>
        <v>9.8701199524920309</v>
      </c>
      <c r="N99" s="19">
        <f t="shared" si="25"/>
        <v>78.908842974861713</v>
      </c>
      <c r="O99" s="19">
        <f>N99*'Forecast inputs Tab10.1.5.1'!R19</f>
        <v>273.77265252442322</v>
      </c>
      <c r="P99" s="19">
        <f>N99*'Forecast inputs Tab10.1.5.1'!S19</f>
        <v>78.868359173111799</v>
      </c>
      <c r="Q99" s="19">
        <f>P99*'Forecast inputs Tab10.1.5.1'!R19</f>
        <v>273.6321947839279</v>
      </c>
    </row>
    <row r="100" spans="1:17" x14ac:dyDescent="0.35">
      <c r="A100" s="10">
        <f>D100+F100+E100+'Forecast inputs Tab10.1.5.1'!AA20</f>
        <v>0.38438165154231474</v>
      </c>
      <c r="C100" s="23" t="s">
        <v>1435</v>
      </c>
      <c r="D100" s="17">
        <f>$G$79*'Forecast inputs Tab10.1.5.1'!T20</f>
        <v>0.10264669113358064</v>
      </c>
      <c r="E100" s="17">
        <f>$G$80*'Forecast inputs Tab10.1.5.1'!U20</f>
        <v>1.5840211474079729E-6</v>
      </c>
      <c r="F100" s="17">
        <f>$F$81*'Forecast inputs Tab10.1.5.1'!Y20</f>
        <v>4.173337638758666E-2</v>
      </c>
      <c r="G100" s="28">
        <f>N100*(D100/A100)*(1-EXP(-A100))</f>
        <v>20.516623752510498</v>
      </c>
      <c r="H100" s="28">
        <f>G100*'Forecast inputs Tab10.1.5.1'!V20</f>
        <v>84.906405023603284</v>
      </c>
      <c r="I100" s="28">
        <f t="shared" si="23"/>
        <v>3.1660802251381526E-4</v>
      </c>
      <c r="J100" s="28">
        <f>I100*'Forecast inputs Tab10.1.5.1'!W20</f>
        <v>1.5418040283568016E-3</v>
      </c>
      <c r="K100" s="28">
        <f t="shared" si="24"/>
        <v>84.907946827631648</v>
      </c>
      <c r="L100" s="30">
        <f t="shared" si="21"/>
        <v>8.3415059151956221</v>
      </c>
      <c r="M100" s="28">
        <f>L100*'Forecast inputs Tab10.1.5.1'!Z20</f>
        <v>32.324169571974558</v>
      </c>
      <c r="N100" s="19">
        <f>N74*EXP(-A74)+N75*EXP(-A75)</f>
        <v>240.74541641129645</v>
      </c>
      <c r="O100" s="19">
        <f>N100*'Forecast inputs Tab10.1.5.1'!R20</f>
        <v>992.16115843167142</v>
      </c>
      <c r="P100" s="19">
        <f>N100*'Forecast inputs Tab10.1.5.1'!S20</f>
        <v>240.66952078893559</v>
      </c>
      <c r="Q100" s="19">
        <f>P100*'Forecast inputs Tab10.1.5.1'!R20</f>
        <v>991.84837703078779</v>
      </c>
    </row>
    <row r="101" spans="1:17" x14ac:dyDescent="0.35">
      <c r="A101" t="s">
        <v>1445</v>
      </c>
      <c r="C101" s="31" t="s">
        <v>1444</v>
      </c>
      <c r="D101" s="133">
        <f>AVERAGE(D88:D98)</f>
        <v>9.3948044476694512E-2</v>
      </c>
      <c r="E101" s="133">
        <f>AVERAGE(E88:E98)</f>
        <v>5.0878824438776241E-3</v>
      </c>
      <c r="F101" s="133">
        <f>AVERAGE(F88:F99)</f>
        <v>3.6521934302632605E-2</v>
      </c>
      <c r="G101" s="32">
        <f>SUM(G84:G100)</f>
        <v>807.57603962420103</v>
      </c>
      <c r="H101" s="32">
        <f t="shared" ref="H101" si="26">SUM(H84:H100)</f>
        <v>1213.3493372674652</v>
      </c>
      <c r="I101" s="32">
        <f>SUM(I84:I100)</f>
        <v>138.77938466590086</v>
      </c>
      <c r="J101" s="32">
        <f t="shared" ref="J101:Q101" si="27">SUM(J84:J100)</f>
        <v>94.289605657971819</v>
      </c>
      <c r="K101" s="32">
        <f t="shared" si="27"/>
        <v>1307.6389429254368</v>
      </c>
      <c r="L101" s="32">
        <f t="shared" si="27"/>
        <v>358.22994845186707</v>
      </c>
      <c r="M101" s="32">
        <f t="shared" si="27"/>
        <v>473.43000752645236</v>
      </c>
      <c r="N101" s="32">
        <f t="shared" si="27"/>
        <v>39858.666831903611</v>
      </c>
      <c r="O101" s="32">
        <f t="shared" si="27"/>
        <v>15578.005802892229</v>
      </c>
      <c r="P101" s="32">
        <f t="shared" si="27"/>
        <v>7349.9924320383598</v>
      </c>
      <c r="Q101" s="32">
        <f t="shared" si="27"/>
        <v>10644.846297490867</v>
      </c>
    </row>
    <row r="103" spans="1:17" x14ac:dyDescent="0.35">
      <c r="C103" s="15" t="s">
        <v>1437</v>
      </c>
      <c r="D103" s="15" t="s">
        <v>1692</v>
      </c>
      <c r="G103" s="15">
        <f>G78+1</f>
        <v>2024</v>
      </c>
    </row>
    <row r="104" spans="1:17" x14ac:dyDescent="0.35">
      <c r="D104" s="24" t="s">
        <v>1599</v>
      </c>
      <c r="E104" s="24"/>
      <c r="F104" s="24"/>
      <c r="G104" s="18">
        <f>G79</f>
        <v>1.2388890579513168</v>
      </c>
      <c r="H104" s="24" t="s">
        <v>1598</v>
      </c>
      <c r="I104" s="25">
        <f>AVERAGE(D113:D124)</f>
        <v>9.4813942970868023E-2</v>
      </c>
      <c r="J104" s="15" t="s">
        <v>1516</v>
      </c>
      <c r="K104" s="25">
        <f>I104+I106+I105</f>
        <v>0.13600000000000001</v>
      </c>
    </row>
    <row r="105" spans="1:17" x14ac:dyDescent="0.35">
      <c r="D105" s="24" t="s">
        <v>1600</v>
      </c>
      <c r="E105" s="24"/>
      <c r="F105" s="24"/>
      <c r="G105" s="18">
        <f>G80</f>
        <v>1.2388890579513168</v>
      </c>
      <c r="H105" s="24" t="s">
        <v>1598</v>
      </c>
      <c r="I105" s="25">
        <f>AVERAGE(E113:E124)</f>
        <v>4.664122726499389E-3</v>
      </c>
      <c r="K105" s="25"/>
    </row>
    <row r="106" spans="1:17" x14ac:dyDescent="0.35">
      <c r="D106" s="24" t="s">
        <v>1438</v>
      </c>
      <c r="E106" s="24"/>
      <c r="F106" s="134">
        <f>F81</f>
        <v>1.7690704360209568</v>
      </c>
      <c r="G106" s="18">
        <f>I106/$I$5</f>
        <v>1.238889057951317</v>
      </c>
      <c r="H106" s="24" t="s">
        <v>1598</v>
      </c>
      <c r="I106" s="25">
        <f>AVERAGE(F113:F124)</f>
        <v>3.6521934302632605E-2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8">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0.2403238299035125</v>
      </c>
      <c r="C110" s="18">
        <v>1</v>
      </c>
      <c r="D110" s="17">
        <f>$G$104*'Forecast inputs Tab10.1.5.1'!T5</f>
        <v>1.2104648305300262E-5</v>
      </c>
      <c r="E110" s="17">
        <f>$G$105*'Forecast inputs Tab10.1.5.1'!U5</f>
        <v>2.0755689221672224E-5</v>
      </c>
      <c r="F110" s="17">
        <f>$F$106*'Forecast inputs Tab10.1.5.1'!Y5</f>
        <v>2.9096956598553125E-4</v>
      </c>
      <c r="G110" s="28">
        <f t="shared" ref="G110:G124" si="29">N110*(D110/A110)*(1-EXP(-A110))</f>
        <v>7.7730594203353084E-2</v>
      </c>
      <c r="H110" s="28">
        <f>G110*'Forecast inputs Tab10.1.5.1'!V5</f>
        <v>9.230122594915402E-3</v>
      </c>
      <c r="I110" s="28">
        <f t="shared" ref="I110:I125" si="30">N110*(E110/A110)*(1-EXP(-A110))</f>
        <v>0.1332836787661377</v>
      </c>
      <c r="J110" s="28">
        <f>I110*'Forecast inputs Tab10.1.5.1'!W5</f>
        <v>1.5827102067042777E-2</v>
      </c>
      <c r="K110" s="28">
        <f t="shared" ref="K110:K125" si="31">H110+J110</f>
        <v>2.5057224661958179E-2</v>
      </c>
      <c r="L110" s="28">
        <f t="shared" si="28"/>
        <v>1.8684753731542689</v>
      </c>
      <c r="M110" s="28">
        <f>L110*'Forecast inputs Tab10.1.5.1'!Z5</f>
        <v>0.1495757511143575</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0.2428894535499975</v>
      </c>
      <c r="C111" s="18">
        <v>2</v>
      </c>
      <c r="D111" s="17">
        <f>$G$104*'Forecast inputs Tab10.1.5.1'!T6</f>
        <v>4.0427064553845004E-4</v>
      </c>
      <c r="E111" s="17">
        <f>$G$105*'Forecast inputs Tab10.1.5.1'!U6</f>
        <v>6.8712743690097064E-4</v>
      </c>
      <c r="F111" s="17">
        <f>$F$106*'Forecast inputs Tab10.1.5.1'!Y6</f>
        <v>1.7980554675580717E-3</v>
      </c>
      <c r="G111" s="28">
        <f t="shared" si="29"/>
        <v>2.0389472991071864</v>
      </c>
      <c r="H111" s="28">
        <f>G111*'Forecast inputs Tab10.1.5.1'!V6</f>
        <v>0.48543070686890333</v>
      </c>
      <c r="I111" s="28">
        <f t="shared" si="30"/>
        <v>3.4655413324547886</v>
      </c>
      <c r="J111" s="28">
        <f>I111*'Forecast inputs Tab10.1.5.1'!W6</f>
        <v>0.8256696361543282</v>
      </c>
      <c r="K111" s="28">
        <f t="shared" si="31"/>
        <v>1.3111003430232315</v>
      </c>
      <c r="L111" s="28">
        <f t="shared" si="28"/>
        <v>9.0685296587376243</v>
      </c>
      <c r="M111" s="28">
        <f>L111*'Forecast inputs Tab10.1.5.1'!Z6</f>
        <v>1.7476961043615737</v>
      </c>
      <c r="N111" s="19">
        <f t="shared" ref="N111:N124" si="32">N85*EXP(-A85)</f>
        <v>5680.8004813610578</v>
      </c>
      <c r="O111" s="19">
        <f>N111*'Forecast inputs Tab10.1.5.1'!R6</f>
        <v>549.46747343897448</v>
      </c>
      <c r="P111" s="19">
        <f>N111*'Forecast inputs Tab10.1.5.1'!S6</f>
        <v>0</v>
      </c>
      <c r="Q111" s="19">
        <f>P111*'Forecast inputs Tab10.1.5.1'!R6</f>
        <v>0</v>
      </c>
    </row>
    <row r="112" spans="1:17" x14ac:dyDescent="0.35">
      <c r="A112" s="10">
        <f>D112+F112+E112+'Forecast inputs Tab10.1.5.1'!AA7</f>
        <v>0.25470049356113722</v>
      </c>
      <c r="C112" s="18">
        <v>3</v>
      </c>
      <c r="D112" s="17">
        <f>$G$104*'Forecast inputs Tab10.1.5.1'!T7</f>
        <v>3.399338026950726E-3</v>
      </c>
      <c r="E112" s="17">
        <f>$G$105*'Forecast inputs Tab10.1.5.1'!U7</f>
        <v>5.3600048166687203E-3</v>
      </c>
      <c r="F112" s="17">
        <f>$F$106*'Forecast inputs Tab10.1.5.1'!Y7</f>
        <v>5.9411507175177623E-3</v>
      </c>
      <c r="G112" s="28">
        <f t="shared" si="29"/>
        <v>13.371622285299589</v>
      </c>
      <c r="H112" s="28">
        <f>G112*'Forecast inputs Tab10.1.5.1'!V7</f>
        <v>5.151959777290287</v>
      </c>
      <c r="I112" s="28">
        <f t="shared" si="30"/>
        <v>21.084093222753658</v>
      </c>
      <c r="J112" s="28">
        <f>I112*'Forecast inputs Tab10.1.5.1'!W7</f>
        <v>8.1555826772762607</v>
      </c>
      <c r="K112" s="28">
        <f t="shared" si="31"/>
        <v>13.307542454566548</v>
      </c>
      <c r="L112" s="28">
        <f t="shared" si="28"/>
        <v>23.370086382949665</v>
      </c>
      <c r="M112" s="28">
        <f>L112*'Forecast inputs Tab10.1.5.1'!Z7</f>
        <v>8.0466712929453141</v>
      </c>
      <c r="N112" s="19">
        <f t="shared" si="32"/>
        <v>4455.7825366676534</v>
      </c>
      <c r="O112" s="19">
        <f>N112*'Forecast inputs Tab10.1.5.1'!R7</f>
        <v>936.29358442997409</v>
      </c>
      <c r="P112" s="19">
        <f>N112*'Forecast inputs Tab10.1.5.1'!S7</f>
        <v>0</v>
      </c>
      <c r="Q112" s="19">
        <f>P112*'Forecast inputs Tab10.1.5.1'!R7</f>
        <v>0</v>
      </c>
    </row>
    <row r="113" spans="1:17" x14ac:dyDescent="0.35">
      <c r="A113" s="10">
        <f>D113+F113+E113+'Forecast inputs Tab10.1.5.1'!AA8</f>
        <v>0.2842962722476412</v>
      </c>
      <c r="C113" s="18">
        <v>4</v>
      </c>
      <c r="D113" s="17">
        <f>$G$104*'Forecast inputs Tab10.1.5.1'!T8</f>
        <v>1.4882792993454809E-2</v>
      </c>
      <c r="E113" s="17">
        <f>$G$105*'Forecast inputs Tab10.1.5.1'!U8</f>
        <v>1.5968181405860062E-2</v>
      </c>
      <c r="F113" s="17">
        <f>$F$106*'Forecast inputs Tab10.1.5.1'!Y8</f>
        <v>1.3445297848326336E-2</v>
      </c>
      <c r="G113" s="28">
        <f t="shared" si="29"/>
        <v>44.742561126800155</v>
      </c>
      <c r="H113" s="28">
        <f>G113*'Forecast inputs Tab10.1.5.1'!V8</f>
        <v>25.611512655797171</v>
      </c>
      <c r="I113" s="28">
        <f t="shared" si="30"/>
        <v>48.005594981381066</v>
      </c>
      <c r="J113" s="28">
        <f>I113*'Forecast inputs Tab10.1.5.1'!W8</f>
        <v>26.98831865680647</v>
      </c>
      <c r="K113" s="28">
        <f t="shared" si="31"/>
        <v>52.599831312603641</v>
      </c>
      <c r="L113" s="28">
        <f t="shared" si="28"/>
        <v>40.420978851976152</v>
      </c>
      <c r="M113" s="28">
        <f>L113*'Forecast inputs Tab10.1.5.1'!Z8</f>
        <v>21.598707523680346</v>
      </c>
      <c r="N113" s="19">
        <f t="shared" si="32"/>
        <v>3453.8937074964219</v>
      </c>
      <c r="O113" s="19">
        <f>N113*'Forecast inputs Tab10.1.5.1'!R8</f>
        <v>1277.4467649735041</v>
      </c>
      <c r="P113" s="19">
        <f>N113*'Forecast inputs Tab10.1.5.1'!S8</f>
        <v>326.79743661765434</v>
      </c>
      <c r="Q113" s="19">
        <f>P113*'Forecast inputs Tab10.1.5.1'!R8</f>
        <v>120.86831951509578</v>
      </c>
    </row>
    <row r="114" spans="1:17" x14ac:dyDescent="0.35">
      <c r="A114" s="10">
        <f>D114+F114+E114+'Forecast inputs Tab10.1.5.1'!AA9</f>
        <v>0.32815225620089494</v>
      </c>
      <c r="C114" s="18">
        <v>5</v>
      </c>
      <c r="D114" s="17">
        <f>$G$104*'Forecast inputs Tab10.1.5.1'!T9</f>
        <v>4.5349705952114863E-2</v>
      </c>
      <c r="E114" s="17">
        <f>$G$105*'Forecast inputs Tab10.1.5.1'!U9</f>
        <v>1.9999171427303203E-2</v>
      </c>
      <c r="F114" s="17">
        <f>$F$106*'Forecast inputs Tab10.1.5.1'!Y9</f>
        <v>2.2803378821476913E-2</v>
      </c>
      <c r="G114" s="28">
        <f t="shared" si="29"/>
        <v>100.49209426668932</v>
      </c>
      <c r="H114" s="28">
        <f>G114*'Forecast inputs Tab10.1.5.1'!V9</f>
        <v>79.481018469133616</v>
      </c>
      <c r="I114" s="28">
        <f t="shared" si="30"/>
        <v>44.316905217651332</v>
      </c>
      <c r="J114" s="28">
        <f>I114*'Forecast inputs Tab10.1.5.1'!W9</f>
        <v>33.386832735633867</v>
      </c>
      <c r="K114" s="28">
        <f t="shared" si="31"/>
        <v>112.86785120476748</v>
      </c>
      <c r="L114" s="28">
        <f t="shared" si="28"/>
        <v>50.530852317908334</v>
      </c>
      <c r="M114" s="28">
        <f>L114*'Forecast inputs Tab10.1.5.1'!Z9</f>
        <v>38.137301762451912</v>
      </c>
      <c r="N114" s="19">
        <f t="shared" si="32"/>
        <v>2599.3689033315172</v>
      </c>
      <c r="O114" s="19">
        <f>N114*'Forecast inputs Tab10.1.5.1'!R9</f>
        <v>1485.3625711685356</v>
      </c>
      <c r="P114" s="19">
        <f>N114*'Forecast inputs Tab10.1.5.1'!S9</f>
        <v>779.72151318101783</v>
      </c>
      <c r="Q114" s="19">
        <f>P114*'Forecast inputs Tab10.1.5.1'!R9</f>
        <v>445.55782372005541</v>
      </c>
    </row>
    <row r="115" spans="1:17" x14ac:dyDescent="0.35">
      <c r="A115" s="10">
        <f>D115+F115+E115+'Forecast inputs Tab10.1.5.1'!AA10</f>
        <v>0.36852942114553899</v>
      </c>
      <c r="C115" s="18">
        <v>6</v>
      </c>
      <c r="D115" s="17">
        <f>$G$104*'Forecast inputs Tab10.1.5.1'!T10</f>
        <v>8.4743796058926957E-2</v>
      </c>
      <c r="E115" s="17">
        <f>$G$105*'Forecast inputs Tab10.1.5.1'!U10</f>
        <v>1.244961606480206E-2</v>
      </c>
      <c r="F115" s="17">
        <f>$F$106*'Forecast inputs Tab10.1.5.1'!Y10</f>
        <v>3.133600902181001E-2</v>
      </c>
      <c r="G115" s="28">
        <f t="shared" si="29"/>
        <v>132.78581250039502</v>
      </c>
      <c r="H115" s="28">
        <f>G115*'Forecast inputs Tab10.1.5.1'!V10</f>
        <v>133.25219032327638</v>
      </c>
      <c r="I115" s="28">
        <f t="shared" si="30"/>
        <v>19.507414835809328</v>
      </c>
      <c r="J115" s="28">
        <f>I115*'Forecast inputs Tab10.1.5.1'!W10</f>
        <v>18.892557385089706</v>
      </c>
      <c r="K115" s="28">
        <f t="shared" si="31"/>
        <v>152.14474770836608</v>
      </c>
      <c r="L115" s="28">
        <f t="shared" si="28"/>
        <v>49.10067299306958</v>
      </c>
      <c r="M115" s="28">
        <f>L115*'Forecast inputs Tab10.1.5.1'!Z10</f>
        <v>48.958821148792602</v>
      </c>
      <c r="N115" s="19">
        <f t="shared" si="32"/>
        <v>1873.3289671883124</v>
      </c>
      <c r="O115" s="19">
        <f>N115*'Forecast inputs Tab10.1.5.1'!R10</f>
        <v>1514.2886106659676</v>
      </c>
      <c r="P115" s="19">
        <f>N115*'Forecast inputs Tab10.1.5.1'!S10</f>
        <v>1086.3412759507739</v>
      </c>
      <c r="Q115" s="19">
        <f>P115*'Forecast inputs Tab10.1.5.1'!R10</f>
        <v>878.13419334332457</v>
      </c>
    </row>
    <row r="116" spans="1:17" x14ac:dyDescent="0.35">
      <c r="A116" s="10">
        <f>D116+F116+E116+'Forecast inputs Tab10.1.5.1'!AA11</f>
        <v>0.38991046185255041</v>
      </c>
      <c r="C116" s="18">
        <v>7</v>
      </c>
      <c r="D116" s="17">
        <f>$G$104*'Forecast inputs Tab10.1.5.1'!T11</f>
        <v>0.10759456150824853</v>
      </c>
      <c r="E116" s="17">
        <f>$G$105*'Forecast inputs Tab10.1.5.1'!U11</f>
        <v>5.0482381266338952E-3</v>
      </c>
      <c r="F116" s="17">
        <f>$F$106*'Forecast inputs Tab10.1.5.1'!Y11</f>
        <v>3.7267662217667981E-2</v>
      </c>
      <c r="G116" s="28">
        <f t="shared" si="29"/>
        <v>56.324611979605145</v>
      </c>
      <c r="H116" s="28">
        <f>G116*'Forecast inputs Tab10.1.5.1'!V11</f>
        <v>69.831897661266964</v>
      </c>
      <c r="I116" s="28">
        <f t="shared" si="30"/>
        <v>2.6426991260288237</v>
      </c>
      <c r="J116" s="28">
        <f>I116*'Forecast inputs Tab10.1.5.1'!W11</f>
        <v>3.229255889235938</v>
      </c>
      <c r="K116" s="28">
        <f t="shared" si="31"/>
        <v>73.061153550502908</v>
      </c>
      <c r="L116" s="28">
        <f t="shared" si="28"/>
        <v>19.509225971762685</v>
      </c>
      <c r="M116" s="28">
        <f>L116*'Forecast inputs Tab10.1.5.1'!Z11</f>
        <v>24.502222174715911</v>
      </c>
      <c r="N116" s="19">
        <f t="shared" si="32"/>
        <v>632.16182915076433</v>
      </c>
      <c r="O116" s="19">
        <f>N116*'Forecast inputs Tab10.1.5.1'!R11</f>
        <v>678.4992912275153</v>
      </c>
      <c r="P116" s="19">
        <f>N116*'Forecast inputs Tab10.1.5.1'!S11</f>
        <v>504.09030710098364</v>
      </c>
      <c r="Q116" s="19">
        <f>P116*'Forecast inputs Tab10.1.5.1'!R11</f>
        <v>541.04012661148568</v>
      </c>
    </row>
    <row r="117" spans="1:17" x14ac:dyDescent="0.35">
      <c r="A117" s="10">
        <f>D117+F117+E117+'Forecast inputs Tab10.1.5.1'!AA12</f>
        <v>0.39671276846944425</v>
      </c>
      <c r="C117" s="18">
        <v>8</v>
      </c>
      <c r="D117" s="17">
        <f>$G$104*'Forecast inputs Tab10.1.5.1'!T12</f>
        <v>0.11467185265308896</v>
      </c>
      <c r="E117" s="17">
        <f>$G$105*'Forecast inputs Tab10.1.5.1'!U12</f>
        <v>1.6825909569145705E-3</v>
      </c>
      <c r="F117" s="17">
        <f>$F$106*'Forecast inputs Tab10.1.5.1'!Y12</f>
        <v>4.0358324859440735E-2</v>
      </c>
      <c r="G117" s="28">
        <f t="shared" si="29"/>
        <v>164.45507651347194</v>
      </c>
      <c r="H117" s="28">
        <f>G117*'Forecast inputs Tab10.1.5.1'!V12</f>
        <v>248.60384093874666</v>
      </c>
      <c r="I117" s="28">
        <f t="shared" si="30"/>
        <v>2.4130649166136746</v>
      </c>
      <c r="J117" s="28">
        <f>I117*'Forecast inputs Tab10.1.5.1'!W12</f>
        <v>3.6349673460364076</v>
      </c>
      <c r="K117" s="28">
        <f t="shared" si="31"/>
        <v>252.23880828478306</v>
      </c>
      <c r="L117" s="28">
        <f t="shared" si="28"/>
        <v>57.879342220046496</v>
      </c>
      <c r="M117" s="28">
        <f>L117*'Forecast inputs Tab10.1.5.1'!Z12</f>
        <v>88.623112427068591</v>
      </c>
      <c r="N117" s="19">
        <f t="shared" si="32"/>
        <v>1737.3661648331331</v>
      </c>
      <c r="O117" s="19">
        <f>N117*'Forecast inputs Tab10.1.5.1'!R12</f>
        <v>2361.1153653315246</v>
      </c>
      <c r="P117" s="19">
        <f>N117*'Forecast inputs Tab10.1.5.1'!S12</f>
        <v>1587.3335728883374</v>
      </c>
      <c r="Q117" s="19">
        <f>P117*'Forecast inputs Tab10.1.5.1'!R12</f>
        <v>2157.218072226708</v>
      </c>
    </row>
    <row r="118" spans="1:17" x14ac:dyDescent="0.35">
      <c r="A118" s="10">
        <f>D118+F118+E118+'Forecast inputs Tab10.1.5.1'!AA13</f>
        <v>0.39747508567799983</v>
      </c>
      <c r="C118" s="18">
        <v>9</v>
      </c>
      <c r="D118" s="17">
        <f>$G$104*'Forecast inputs Tab10.1.5.1'!T13</f>
        <v>0.11536520968020014</v>
      </c>
      <c r="E118" s="17">
        <f>$G$105*'Forecast inputs Tab10.1.5.1'!U13</f>
        <v>5.3624562480241225E-4</v>
      </c>
      <c r="F118" s="17">
        <f>$F$106*'Forecast inputs Tab10.1.5.1'!Y13</f>
        <v>4.1573630372997286E-2</v>
      </c>
      <c r="G118" s="28">
        <f t="shared" si="29"/>
        <v>29.083444317471187</v>
      </c>
      <c r="H118" s="28">
        <f>G118*'Forecast inputs Tab10.1.5.1'!V13</f>
        <v>52.519875374092656</v>
      </c>
      <c r="I118" s="28">
        <f t="shared" si="30"/>
        <v>0.13518694078276516</v>
      </c>
      <c r="J118" s="28">
        <f>I118*'Forecast inputs Tab10.1.5.1'!W13</f>
        <v>0.24425952072164883</v>
      </c>
      <c r="K118" s="28">
        <f t="shared" si="31"/>
        <v>52.764134894814305</v>
      </c>
      <c r="L118" s="28">
        <f t="shared" si="28"/>
        <v>10.480667155894842</v>
      </c>
      <c r="M118" s="28">
        <f>L118*'Forecast inputs Tab10.1.5.1'!Z13</f>
        <v>19.104684125122915</v>
      </c>
      <c r="N118" s="19">
        <f t="shared" si="32"/>
        <v>305.51074626984195</v>
      </c>
      <c r="O118" s="19">
        <f>N118*'Forecast inputs Tab10.1.5.1'!R13</f>
        <v>506.75984016017492</v>
      </c>
      <c r="P118" s="19">
        <f>N118*'Forecast inputs Tab10.1.5.1'!S13</f>
        <v>294.64760168633813</v>
      </c>
      <c r="Q118" s="19">
        <f>P118*'Forecast inputs Tab10.1.5.1'!R13</f>
        <v>488.74081634517967</v>
      </c>
    </row>
    <row r="119" spans="1:17" x14ac:dyDescent="0.35">
      <c r="A119" s="10">
        <f>D119+F119+E119+'Forecast inputs Tab10.1.5.1'!AA14</f>
        <v>0.39621427604828607</v>
      </c>
      <c r="C119" s="18">
        <v>10</v>
      </c>
      <c r="D119" s="17">
        <f>$G$104*'Forecast inputs Tab10.1.5.1'!T14</f>
        <v>0.11409797557268694</v>
      </c>
      <c r="E119" s="17">
        <f>$G$105*'Forecast inputs Tab10.1.5.1'!U14</f>
        <v>1.7762661901547382E-4</v>
      </c>
      <c r="F119" s="17">
        <f>$F$106*'Forecast inputs Tab10.1.5.1'!Y14</f>
        <v>4.1938673856583716E-2</v>
      </c>
      <c r="G119" s="28">
        <f t="shared" si="29"/>
        <v>105.49163596172946</v>
      </c>
      <c r="H119" s="28">
        <f>G119*'Forecast inputs Tab10.1.5.1'!V14</f>
        <v>222.46598152787257</v>
      </c>
      <c r="I119" s="28">
        <f t="shared" si="30"/>
        <v>0.16422835318717741</v>
      </c>
      <c r="J119" s="28">
        <f>I119*'Forecast inputs Tab10.1.5.1'!W14</f>
        <v>0.34709141373826718</v>
      </c>
      <c r="K119" s="28">
        <f t="shared" si="31"/>
        <v>222.81307294161084</v>
      </c>
      <c r="L119" s="28">
        <f t="shared" si="28"/>
        <v>38.775265669617198</v>
      </c>
      <c r="M119" s="28">
        <f>L119*'Forecast inputs Tab10.1.5.1'!Z14</f>
        <v>82.433888297665987</v>
      </c>
      <c r="N119" s="19">
        <f t="shared" si="32"/>
        <v>1119.7984978849192</v>
      </c>
      <c r="O119" s="19">
        <f>N119*'Forecast inputs Tab10.1.5.1'!R14</f>
        <v>2201.92697430099</v>
      </c>
      <c r="P119" s="19">
        <f>N119*'Forecast inputs Tab10.1.5.1'!S14</f>
        <v>1103.0159851544586</v>
      </c>
      <c r="Q119" s="19">
        <f>P119*'Forecast inputs Tab10.1.5.1'!R14</f>
        <v>2168.9265125683214</v>
      </c>
    </row>
    <row r="120" spans="1:17" x14ac:dyDescent="0.35">
      <c r="A120" s="10">
        <f>D120+F120+E120+'Forecast inputs Tab10.1.5.1'!AA15</f>
        <v>0.39429372851817068</v>
      </c>
      <c r="C120" s="18">
        <v>11</v>
      </c>
      <c r="D120" s="17">
        <f>$G$104*'Forecast inputs Tab10.1.5.1'!T15</f>
        <v>0.11222749171955228</v>
      </c>
      <c r="E120" s="17">
        <f>$G$105*'Forecast inputs Tab10.1.5.1'!U15</f>
        <v>6.3698752305698557E-5</v>
      </c>
      <c r="F120" s="17">
        <f>$F$106*'Forecast inputs Tab10.1.5.1'!Y15</f>
        <v>4.2002538046312737E-2</v>
      </c>
      <c r="G120" s="28">
        <f t="shared" si="29"/>
        <v>50.847320339734367</v>
      </c>
      <c r="H120" s="28">
        <f>G120*'Forecast inputs Tab10.1.5.1'!V15</f>
        <v>122.6917982288881</v>
      </c>
      <c r="I120" s="28">
        <f t="shared" si="30"/>
        <v>2.8860226795614684E-2</v>
      </c>
      <c r="J120" s="28">
        <f>I120*'Forecast inputs Tab10.1.5.1'!W15</f>
        <v>6.9851457431570466E-2</v>
      </c>
      <c r="K120" s="28">
        <f t="shared" si="31"/>
        <v>122.76164968631967</v>
      </c>
      <c r="L120" s="28">
        <f t="shared" si="28"/>
        <v>19.030243609647208</v>
      </c>
      <c r="M120" s="28">
        <f>L120*'Forecast inputs Tab10.1.5.1'!Z15</f>
        <v>46.3041984485575</v>
      </c>
      <c r="N120" s="19">
        <f t="shared" si="32"/>
        <v>548.25041107973732</v>
      </c>
      <c r="O120" s="19">
        <f>N120*'Forecast inputs Tab10.1.5.1'!R15</f>
        <v>1248.1962284011272</v>
      </c>
      <c r="P120" s="19">
        <f>N120*'Forecast inputs Tab10.1.5.1'!S15</f>
        <v>544.59250256153712</v>
      </c>
      <c r="Q120" s="19">
        <f>P120*'Forecast inputs Tab10.1.5.1'!R15</f>
        <v>1239.8683046568258</v>
      </c>
    </row>
    <row r="121" spans="1:17" x14ac:dyDescent="0.35">
      <c r="A121" s="10">
        <f>D121+F121+E121+'Forecast inputs Tab10.1.5.1'!AA16</f>
        <v>0.39218088939431839</v>
      </c>
      <c r="C121" s="18">
        <v>12</v>
      </c>
      <c r="D121" s="17">
        <f>$G$104*'Forecast inputs Tab10.1.5.1'!T16</f>
        <v>0.11018256004083529</v>
      </c>
      <c r="E121" s="17">
        <f>$G$105*'Forecast inputs Tab10.1.5.1'!U16</f>
        <v>2.5129612849597712E-5</v>
      </c>
      <c r="F121" s="17">
        <f>$F$106*'Forecast inputs Tab10.1.5.1'!Y16</f>
        <v>4.1973199740633488E-2</v>
      </c>
      <c r="G121" s="28">
        <f t="shared" si="29"/>
        <v>9.4474498799241058</v>
      </c>
      <c r="H121" s="28">
        <f>G121*'Forecast inputs Tab10.1.5.1'!V16</f>
        <v>25.635196620397306</v>
      </c>
      <c r="I121" s="28">
        <f t="shared" si="30"/>
        <v>2.154703592024756E-3</v>
      </c>
      <c r="J121" s="28">
        <f>I121*'Forecast inputs Tab10.1.5.1'!W16</f>
        <v>5.8677351156115401E-3</v>
      </c>
      <c r="K121" s="28">
        <f t="shared" si="31"/>
        <v>25.641064355512917</v>
      </c>
      <c r="L121" s="28">
        <f t="shared" si="28"/>
        <v>3.598933449202077</v>
      </c>
      <c r="M121" s="28">
        <f>L121*'Forecast inputs Tab10.1.5.1'!Z16</f>
        <v>9.855967165315823</v>
      </c>
      <c r="N121" s="19">
        <f t="shared" si="32"/>
        <v>103.65328844692911</v>
      </c>
      <c r="O121" s="19">
        <f>N121*'Forecast inputs Tab10.1.5.1'!R16</f>
        <v>267.98002928626818</v>
      </c>
      <c r="P121" s="19">
        <f>N121*'Forecast inputs Tab10.1.5.1'!S16</f>
        <v>103.3245294915595</v>
      </c>
      <c r="Q121" s="19">
        <f>P121*'Forecast inputs Tab10.1.5.1'!R16</f>
        <v>267.13007232100335</v>
      </c>
    </row>
    <row r="122" spans="1:17" x14ac:dyDescent="0.35">
      <c r="A122" s="10">
        <f>D122+F122+E122+'Forecast inputs Tab10.1.5.1'!AA17</f>
        <v>0.39006541662227612</v>
      </c>
      <c r="C122" s="18">
        <v>13</v>
      </c>
      <c r="D122" s="17">
        <f>$G$104*'Forecast inputs Tab10.1.5.1'!T17</f>
        <v>0.10813732274771604</v>
      </c>
      <c r="E122" s="17">
        <f>$G$105*'Forecast inputs Tab10.1.5.1'!U17</f>
        <v>1.0933486510710365E-5</v>
      </c>
      <c r="F122" s="17">
        <f>$F$106*'Forecast inputs Tab10.1.5.1'!Y17</f>
        <v>4.1917160388049365E-2</v>
      </c>
      <c r="G122" s="28">
        <f t="shared" si="29"/>
        <v>13.743077053340693</v>
      </c>
      <c r="H122" s="28">
        <f>G122*'Forecast inputs Tab10.1.5.1'!V17</f>
        <v>41.327130097056269</v>
      </c>
      <c r="I122" s="28">
        <f t="shared" si="30"/>
        <v>1.3895271656476E-3</v>
      </c>
      <c r="J122" s="28">
        <f>I122*'Forecast inputs Tab10.1.5.1'!W17</f>
        <v>4.1947443953862214E-3</v>
      </c>
      <c r="K122" s="28">
        <f t="shared" si="31"/>
        <v>41.331324841451654</v>
      </c>
      <c r="L122" s="28">
        <f t="shared" si="28"/>
        <v>5.3272149747425654</v>
      </c>
      <c r="M122" s="28">
        <f>L122*'Forecast inputs Tab10.1.5.1'!Z17</f>
        <v>16.183652916069935</v>
      </c>
      <c r="N122" s="19">
        <f t="shared" si="32"/>
        <v>153.48297730050675</v>
      </c>
      <c r="O122" s="19">
        <f>N122*'Forecast inputs Tab10.1.5.1'!R17</f>
        <v>443.38008999593092</v>
      </c>
      <c r="P122" s="19">
        <f>N122*'Forecast inputs Tab10.1.5.1'!S17</f>
        <v>153.23485767118325</v>
      </c>
      <c r="Q122" s="19">
        <f>P122*'Forecast inputs Tab10.1.5.1'!R17</f>
        <v>442.66332449193749</v>
      </c>
    </row>
    <row r="123" spans="1:17" x14ac:dyDescent="0.35">
      <c r="A123" s="10">
        <f>D123+F123+E123+'Forecast inputs Tab10.1.5.1'!AA18</f>
        <v>0.38803513739519102</v>
      </c>
      <c r="C123" s="18">
        <v>14</v>
      </c>
      <c r="D123" s="17">
        <f>$G$104*'Forecast inputs Tab10.1.5.1'!T18</f>
        <v>0.1061752203168148</v>
      </c>
      <c r="E123" s="17">
        <f>$G$105*'Forecast inputs Tab10.1.5.1'!U18</f>
        <v>5.2748056561814201E-6</v>
      </c>
      <c r="F123" s="17">
        <f>$F$106*'Forecast inputs Tab10.1.5.1'!Y18</f>
        <v>4.1854642272720038E-2</v>
      </c>
      <c r="G123" s="28">
        <f t="shared" si="29"/>
        <v>2.0306024870495922</v>
      </c>
      <c r="H123" s="28">
        <f>G123*'Forecast inputs Tab10.1.5.1'!V18</f>
        <v>6.6838509708568017</v>
      </c>
      <c r="I123" s="28">
        <f t="shared" si="30"/>
        <v>1.0088072765175093E-4</v>
      </c>
      <c r="J123" s="28">
        <f>I123*'Forecast inputs Tab10.1.5.1'!W18</f>
        <v>3.3337837385134317E-4</v>
      </c>
      <c r="K123" s="28">
        <f t="shared" si="31"/>
        <v>6.6841843492306534</v>
      </c>
      <c r="L123" s="28">
        <f t="shared" si="28"/>
        <v>0.80047058475560839</v>
      </c>
      <c r="M123" s="28">
        <f>L123*'Forecast inputs Tab10.1.5.1'!Z18</f>
        <v>2.6642462707713293</v>
      </c>
      <c r="N123" s="19">
        <f t="shared" si="32"/>
        <v>23.074974785044894</v>
      </c>
      <c r="O123" s="19">
        <f>N123*'Forecast inputs Tab10.1.5.1'!R18</f>
        <v>73.475565460287811</v>
      </c>
      <c r="P123" s="19">
        <f>N123*'Forecast inputs Tab10.1.5.1'!S18</f>
        <v>23.054611593186952</v>
      </c>
      <c r="Q123" s="19">
        <f>P123*'Forecast inputs Tab10.1.5.1'!R18</f>
        <v>73.410724781141823</v>
      </c>
    </row>
    <row r="124" spans="1:17" x14ac:dyDescent="0.35">
      <c r="A124" s="10">
        <f>D124+F124+E124+'Forecast inputs Tab10.1.5.1'!AA19</f>
        <v>0.3861342864276881</v>
      </c>
      <c r="C124" s="18">
        <v>15</v>
      </c>
      <c r="D124" s="17">
        <f>$G$104*'Forecast inputs Tab10.1.5.1'!T19</f>
        <v>0.10433882640677668</v>
      </c>
      <c r="E124" s="17">
        <f>$G$105*'Forecast inputs Tab10.1.5.1'!U19</f>
        <v>2.7658353388031142E-6</v>
      </c>
      <c r="F124" s="17">
        <f>$F$106*'Forecast inputs Tab10.1.5.1'!Y19</f>
        <v>4.1792694185572583E-2</v>
      </c>
      <c r="G124" s="28">
        <f t="shared" si="29"/>
        <v>6.4386611964461862</v>
      </c>
      <c r="H124" s="28">
        <f>G124*'Forecast inputs Tab10.1.5.1'!V19</f>
        <v>22.953536564309552</v>
      </c>
      <c r="I124" s="28">
        <f t="shared" si="30"/>
        <v>1.7067737183743689E-4</v>
      </c>
      <c r="J124" s="28">
        <f>I124*'Forecast inputs Tab10.1.5.1'!W19</f>
        <v>6.1101475053571387E-4</v>
      </c>
      <c r="K124" s="28">
        <f t="shared" si="31"/>
        <v>22.954147579060088</v>
      </c>
      <c r="L124" s="28">
        <f t="shared" si="28"/>
        <v>2.5789919976530551</v>
      </c>
      <c r="M124" s="28">
        <f>L124*'Forecast inputs Tab10.1.5.1'!Z19</f>
        <v>9.3046420686525515</v>
      </c>
      <c r="N124" s="19">
        <f t="shared" si="32"/>
        <v>74.388005765544889</v>
      </c>
      <c r="O124" s="19">
        <f>N124*'Forecast inputs Tab10.1.5.1'!R19</f>
        <v>258.08769824344267</v>
      </c>
      <c r="P124" s="19">
        <f>N124*'Forecast inputs Tab10.1.5.1'!S19</f>
        <v>74.349841357546367</v>
      </c>
      <c r="Q124" s="19">
        <f>P124*'Forecast inputs Tab10.1.5.1'!R19</f>
        <v>257.95528759317995</v>
      </c>
    </row>
    <row r="125" spans="1:17" x14ac:dyDescent="0.35">
      <c r="A125" s="10">
        <f>D125+F125+E125+'Forecast inputs Tab10.1.5.1'!AA20</f>
        <v>0.38438165154231474</v>
      </c>
      <c r="C125" s="23" t="s">
        <v>1435</v>
      </c>
      <c r="D125" s="17">
        <f>$G$104*'Forecast inputs Tab10.1.5.1'!T20</f>
        <v>0.10264669113358064</v>
      </c>
      <c r="E125" s="17">
        <f>$G$105*'Forecast inputs Tab10.1.5.1'!U20</f>
        <v>1.5840211474079729E-6</v>
      </c>
      <c r="F125" s="17">
        <f>$F$106*'Forecast inputs Tab10.1.5.1'!Y20</f>
        <v>4.173337638758666E-2</v>
      </c>
      <c r="G125" s="28">
        <f>N125*(D125/A125)*(1-EXP(-A125))</f>
        <v>18.539830484322966</v>
      </c>
      <c r="H125" s="28">
        <f>G125*'Forecast inputs Tab10.1.5.1'!V20</f>
        <v>76.725604327478749</v>
      </c>
      <c r="I125" s="28">
        <f t="shared" si="30"/>
        <v>2.8610258384567709E-4</v>
      </c>
      <c r="J125" s="28">
        <f>I125*'Forecast inputs Tab10.1.5.1'!W20</f>
        <v>1.3932499650330446E-3</v>
      </c>
      <c r="K125" s="28">
        <f t="shared" si="31"/>
        <v>76.726997577443782</v>
      </c>
      <c r="L125" s="30">
        <f t="shared" si="28"/>
        <v>7.5377950835005461</v>
      </c>
      <c r="M125" s="28">
        <f>L125*'Forecast inputs Tab10.1.5.1'!Z20</f>
        <v>29.209709728072969</v>
      </c>
      <c r="N125" s="19">
        <f>N99*EXP(-A99)+N100*EXP(-A100)</f>
        <v>217.54940110928453</v>
      </c>
      <c r="O125" s="19">
        <f>N125*'Forecast inputs Tab10.1.5.1'!R20</f>
        <v>896.56562952770753</v>
      </c>
      <c r="P125" s="19">
        <f>N125*'Forecast inputs Tab10.1.5.1'!S20</f>
        <v>217.48081809143295</v>
      </c>
      <c r="Q125" s="19">
        <f>P125*'Forecast inputs Tab10.1.5.1'!R20</f>
        <v>896.28298486740744</v>
      </c>
    </row>
    <row r="126" spans="1:17" x14ac:dyDescent="0.35">
      <c r="A126" t="s">
        <v>1445</v>
      </c>
      <c r="C126" s="31" t="s">
        <v>1444</v>
      </c>
      <c r="D126" s="133">
        <f>AVERAGE(D113:D123)</f>
        <v>9.3948044476694512E-2</v>
      </c>
      <c r="E126" s="133">
        <f>AVERAGE(E113:E123)</f>
        <v>5.0878824438776241E-3</v>
      </c>
      <c r="F126" s="133">
        <f>AVERAGE(F113:F124)</f>
        <v>3.6521934302632605E-2</v>
      </c>
      <c r="G126" s="32">
        <f>SUM(G109:G125)</f>
        <v>749.9104782855901</v>
      </c>
      <c r="H126" s="32">
        <f t="shared" ref="H126" si="33">SUM(H109:H125)</f>
        <v>1133.4300543659272</v>
      </c>
      <c r="I126" s="32">
        <f>SUM(I109:I125)</f>
        <v>141.9009747236654</v>
      </c>
      <c r="J126" s="32">
        <f t="shared" ref="J126:Q126" si="34">SUM(J109:J125)</f>
        <v>95.802613942791936</v>
      </c>
      <c r="K126" s="32">
        <f t="shared" si="34"/>
        <v>1229.2326683087192</v>
      </c>
      <c r="L126" s="32">
        <f t="shared" si="34"/>
        <v>339.87774629461791</v>
      </c>
      <c r="M126" s="32">
        <f t="shared" si="34"/>
        <v>446.82509720535961</v>
      </c>
      <c r="N126" s="32">
        <f t="shared" si="34"/>
        <v>39386.032337902114</v>
      </c>
      <c r="O126" s="32">
        <f t="shared" si="34"/>
        <v>14900.185439075382</v>
      </c>
      <c r="P126" s="32">
        <f t="shared" si="34"/>
        <v>6797.984853346009</v>
      </c>
      <c r="Q126" s="32">
        <f t="shared" si="34"/>
        <v>9977.7965630416693</v>
      </c>
    </row>
    <row r="128" spans="1:17" x14ac:dyDescent="0.35">
      <c r="C128" s="15" t="s">
        <v>1437</v>
      </c>
      <c r="D128" s="15" t="s">
        <v>1693</v>
      </c>
      <c r="G128" s="15">
        <f>G103+1</f>
        <v>2025</v>
      </c>
    </row>
    <row r="129" spans="1:17" x14ac:dyDescent="0.35">
      <c r="D129" s="24" t="s">
        <v>1599</v>
      </c>
      <c r="E129" s="24"/>
      <c r="F129" s="24"/>
      <c r="G129" s="18">
        <f>G104</f>
        <v>1.2388890579513168</v>
      </c>
      <c r="H129" s="24" t="s">
        <v>1598</v>
      </c>
      <c r="I129" s="25">
        <f>AVERAGE(D138:D149)</f>
        <v>9.4813942970868023E-2</v>
      </c>
      <c r="J129" s="15" t="s">
        <v>1516</v>
      </c>
      <c r="K129" s="25">
        <f>I129+I131+I130</f>
        <v>0.13600000000000001</v>
      </c>
    </row>
    <row r="130" spans="1:17" x14ac:dyDescent="0.35">
      <c r="D130" s="24" t="s">
        <v>1600</v>
      </c>
      <c r="E130" s="24"/>
      <c r="F130" s="24"/>
      <c r="G130" s="18">
        <f>G105</f>
        <v>1.2388890579513168</v>
      </c>
      <c r="H130" s="24" t="s">
        <v>1598</v>
      </c>
      <c r="I130" s="25">
        <f>AVERAGE(E138:E149)</f>
        <v>4.664122726499389E-3</v>
      </c>
      <c r="K130" s="25"/>
    </row>
    <row r="131" spans="1:17" x14ac:dyDescent="0.35">
      <c r="D131" s="24" t="s">
        <v>1438</v>
      </c>
      <c r="E131" s="24"/>
      <c r="F131" s="135">
        <f>F106</f>
        <v>1.7690704360209568</v>
      </c>
      <c r="G131" s="18">
        <f>I131/$I$5</f>
        <v>1.238889057951317</v>
      </c>
      <c r="H131" s="24" t="s">
        <v>1598</v>
      </c>
      <c r="I131" s="25">
        <f>AVERAGE(F138:F149)</f>
        <v>3.6521934302632605E-2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5">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0.2403238299035125</v>
      </c>
      <c r="C135" s="18">
        <v>1</v>
      </c>
      <c r="D135" s="17">
        <f>$G$129*'Forecast inputs Tab10.1.5.1'!T5</f>
        <v>1.2104648305300262E-5</v>
      </c>
      <c r="E135" s="17">
        <f>$G$130*'Forecast inputs Tab10.1.5.1'!U5</f>
        <v>2.0755689221672224E-5</v>
      </c>
      <c r="F135" s="17">
        <f>$F$131*'Forecast inputs Tab10.1.5.1'!Y5</f>
        <v>2.9096956598553125E-4</v>
      </c>
      <c r="G135" s="28">
        <f t="shared" ref="G135:G149" si="36">N135*(D135/A135)*(1-EXP(-A135))</f>
        <v>7.7730594203353084E-2</v>
      </c>
      <c r="H135" s="28">
        <f>G135*'Forecast inputs Tab10.1.5.1'!V5</f>
        <v>9.230122594915402E-3</v>
      </c>
      <c r="I135" s="28">
        <f t="shared" ref="I135:I150" si="37">N135*(E135/A135)*(1-EXP(-A135))</f>
        <v>0.1332836787661377</v>
      </c>
      <c r="J135" s="28">
        <f>I135*'Forecast inputs Tab10.1.5.1'!W5</f>
        <v>1.5827102067042777E-2</v>
      </c>
      <c r="K135" s="28">
        <f t="shared" ref="K135:K150" si="38">H135+J135</f>
        <v>2.5057224661958179E-2</v>
      </c>
      <c r="L135" s="28">
        <f t="shared" si="35"/>
        <v>1.8684753731542689</v>
      </c>
      <c r="M135" s="28">
        <f>L135*'Forecast inputs Tab10.1.5.1'!Z5</f>
        <v>0.1495757511143575</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0.2428894535499975</v>
      </c>
      <c r="C136" s="18">
        <v>2</v>
      </c>
      <c r="D136" s="17">
        <f>$G$129*'Forecast inputs Tab10.1.5.1'!T6</f>
        <v>4.0427064553845004E-4</v>
      </c>
      <c r="E136" s="17">
        <f>$G$130*'Forecast inputs Tab10.1.5.1'!U6</f>
        <v>6.8712743690097064E-4</v>
      </c>
      <c r="F136" s="17">
        <f>$F$131*'Forecast inputs Tab10.1.5.1'!Y6</f>
        <v>1.7980554675580717E-3</v>
      </c>
      <c r="G136" s="28">
        <f t="shared" si="36"/>
        <v>2.0389472991071864</v>
      </c>
      <c r="H136" s="28">
        <f>G136*'Forecast inputs Tab10.1.5.1'!V6</f>
        <v>0.48543070686890333</v>
      </c>
      <c r="I136" s="28">
        <f t="shared" si="37"/>
        <v>3.4655413324547886</v>
      </c>
      <c r="J136" s="28">
        <f>I136*'Forecast inputs Tab10.1.5.1'!W6</f>
        <v>0.8256696361543282</v>
      </c>
      <c r="K136" s="28">
        <f t="shared" si="38"/>
        <v>1.3111003430232315</v>
      </c>
      <c r="L136" s="28">
        <f t="shared" si="35"/>
        <v>9.0685296587376243</v>
      </c>
      <c r="M136" s="28">
        <f>L136*'Forecast inputs Tab10.1.5.1'!Z6</f>
        <v>1.7476961043615737</v>
      </c>
      <c r="N136" s="19">
        <f t="shared" ref="N136:N149" si="39">N110*EXP(-A110)</f>
        <v>5680.8004813610578</v>
      </c>
      <c r="O136" s="19">
        <f>N136*'Forecast inputs Tab10.1.5.1'!R6</f>
        <v>549.46747343897448</v>
      </c>
      <c r="P136" s="19">
        <f>N136*'Forecast inputs Tab10.1.5.1'!S6</f>
        <v>0</v>
      </c>
      <c r="Q136" s="19">
        <f>P136*'Forecast inputs Tab10.1.5.1'!R6</f>
        <v>0</v>
      </c>
    </row>
    <row r="137" spans="1:17" x14ac:dyDescent="0.35">
      <c r="A137" s="10">
        <f>D137+F137+E137+'Forecast inputs Tab10.1.5.1'!AA7</f>
        <v>0.25470049356113722</v>
      </c>
      <c r="C137" s="18">
        <v>3</v>
      </c>
      <c r="D137" s="17">
        <f>$G$129*'Forecast inputs Tab10.1.5.1'!T7</f>
        <v>3.399338026950726E-3</v>
      </c>
      <c r="E137" s="17">
        <f>$G$130*'Forecast inputs Tab10.1.5.1'!U7</f>
        <v>5.3600048166687203E-3</v>
      </c>
      <c r="F137" s="17">
        <f>$F$131*'Forecast inputs Tab10.1.5.1'!Y7</f>
        <v>5.9411507175177623E-3</v>
      </c>
      <c r="G137" s="28">
        <f t="shared" si="36"/>
        <v>13.371622285299589</v>
      </c>
      <c r="H137" s="28">
        <f>G137*'Forecast inputs Tab10.1.5.1'!V7</f>
        <v>5.151959777290287</v>
      </c>
      <c r="I137" s="28">
        <f t="shared" si="37"/>
        <v>21.084093222753658</v>
      </c>
      <c r="J137" s="28">
        <f>I137*'Forecast inputs Tab10.1.5.1'!W7</f>
        <v>8.1555826772762607</v>
      </c>
      <c r="K137" s="28">
        <f t="shared" si="38"/>
        <v>13.307542454566548</v>
      </c>
      <c r="L137" s="28">
        <f t="shared" si="35"/>
        <v>23.370086382949665</v>
      </c>
      <c r="M137" s="28">
        <f>L137*'Forecast inputs Tab10.1.5.1'!Z7</f>
        <v>8.0466712929453141</v>
      </c>
      <c r="N137" s="19">
        <f t="shared" si="39"/>
        <v>4455.7825366676534</v>
      </c>
      <c r="O137" s="19">
        <f>N137*'Forecast inputs Tab10.1.5.1'!R7</f>
        <v>936.29358442997409</v>
      </c>
      <c r="P137" s="19">
        <f>N137*'Forecast inputs Tab10.1.5.1'!S7</f>
        <v>0</v>
      </c>
      <c r="Q137" s="19">
        <f>P137*'Forecast inputs Tab10.1.5.1'!R7</f>
        <v>0</v>
      </c>
    </row>
    <row r="138" spans="1:17" x14ac:dyDescent="0.35">
      <c r="A138" s="10">
        <f>D138+F138+E138+'Forecast inputs Tab10.1.5.1'!AA8</f>
        <v>0.2842962722476412</v>
      </c>
      <c r="C138" s="18">
        <v>4</v>
      </c>
      <c r="D138" s="17">
        <f>$G$129*'Forecast inputs Tab10.1.5.1'!T8</f>
        <v>1.4882792993454809E-2</v>
      </c>
      <c r="E138" s="17">
        <f>$G$130*'Forecast inputs Tab10.1.5.1'!U8</f>
        <v>1.5968181405860062E-2</v>
      </c>
      <c r="F138" s="17">
        <f>$F$131*'Forecast inputs Tab10.1.5.1'!Y8</f>
        <v>1.3445297848326336E-2</v>
      </c>
      <c r="G138" s="28">
        <f t="shared" si="36"/>
        <v>44.742561126800155</v>
      </c>
      <c r="H138" s="28">
        <f>G138*'Forecast inputs Tab10.1.5.1'!V8</f>
        <v>25.611512655797171</v>
      </c>
      <c r="I138" s="28">
        <f t="shared" si="37"/>
        <v>48.005594981381066</v>
      </c>
      <c r="J138" s="28">
        <f>I138*'Forecast inputs Tab10.1.5.1'!W8</f>
        <v>26.98831865680647</v>
      </c>
      <c r="K138" s="28">
        <f t="shared" si="38"/>
        <v>52.599831312603641</v>
      </c>
      <c r="L138" s="28">
        <f t="shared" si="35"/>
        <v>40.420978851976152</v>
      </c>
      <c r="M138" s="28">
        <f>L138*'Forecast inputs Tab10.1.5.1'!Z8</f>
        <v>21.598707523680346</v>
      </c>
      <c r="N138" s="19">
        <f t="shared" si="39"/>
        <v>3453.8937074964219</v>
      </c>
      <c r="O138" s="19">
        <f>N138*'Forecast inputs Tab10.1.5.1'!R8</f>
        <v>1277.4467649735041</v>
      </c>
      <c r="P138" s="19">
        <f>N138*'Forecast inputs Tab10.1.5.1'!S8</f>
        <v>326.79743661765434</v>
      </c>
      <c r="Q138" s="19">
        <f>P138*'Forecast inputs Tab10.1.5.1'!R8</f>
        <v>120.86831951509578</v>
      </c>
    </row>
    <row r="139" spans="1:17" x14ac:dyDescent="0.35">
      <c r="A139" s="10">
        <f>D139+F139+E139+'Forecast inputs Tab10.1.5.1'!AA9</f>
        <v>0.32815225620089494</v>
      </c>
      <c r="C139" s="18">
        <v>5</v>
      </c>
      <c r="D139" s="17">
        <f>$G$129*'Forecast inputs Tab10.1.5.1'!T9</f>
        <v>4.5349705952114863E-2</v>
      </c>
      <c r="E139" s="17">
        <f>$G$130*'Forecast inputs Tab10.1.5.1'!U9</f>
        <v>1.9999171427303203E-2</v>
      </c>
      <c r="F139" s="17">
        <f>$F$131*'Forecast inputs Tab10.1.5.1'!Y9</f>
        <v>2.2803378821476913E-2</v>
      </c>
      <c r="G139" s="28">
        <f t="shared" si="36"/>
        <v>100.48578830282069</v>
      </c>
      <c r="H139" s="28">
        <f>G139*'Forecast inputs Tab10.1.5.1'!V9</f>
        <v>79.476030968033498</v>
      </c>
      <c r="I139" s="28">
        <f t="shared" si="37"/>
        <v>44.314124294384577</v>
      </c>
      <c r="J139" s="28">
        <f>I139*'Forecast inputs Tab10.1.5.1'!W9</f>
        <v>33.384737683655352</v>
      </c>
      <c r="K139" s="28">
        <f t="shared" si="38"/>
        <v>112.86076865168886</v>
      </c>
      <c r="L139" s="28">
        <f t="shared" si="35"/>
        <v>50.527681464207923</v>
      </c>
      <c r="M139" s="28">
        <f>L139*'Forecast inputs Tab10.1.5.1'!Z9</f>
        <v>38.13490861452604</v>
      </c>
      <c r="N139" s="19">
        <f t="shared" si="39"/>
        <v>2599.2057907353947</v>
      </c>
      <c r="O139" s="19">
        <f>N139*'Forecast inputs Tab10.1.5.1'!R9</f>
        <v>1485.2693634115083</v>
      </c>
      <c r="P139" s="19">
        <f>N139*'Forecast inputs Tab10.1.5.1'!S9</f>
        <v>779.67258499690956</v>
      </c>
      <c r="Q139" s="19">
        <f>P139*'Forecast inputs Tab10.1.5.1'!R9</f>
        <v>445.52986458995406</v>
      </c>
    </row>
    <row r="140" spans="1:17" x14ac:dyDescent="0.35">
      <c r="A140" s="10">
        <f>D140+F140+E140+'Forecast inputs Tab10.1.5.1'!AA10</f>
        <v>0.36852942114553899</v>
      </c>
      <c r="C140" s="18">
        <v>6</v>
      </c>
      <c r="D140" s="17">
        <f>$G$129*'Forecast inputs Tab10.1.5.1'!T10</f>
        <v>8.4743796058926957E-2</v>
      </c>
      <c r="E140" s="17">
        <f>$G$130*'Forecast inputs Tab10.1.5.1'!U10</f>
        <v>1.244961606480206E-2</v>
      </c>
      <c r="F140" s="17">
        <f>$F$131*'Forecast inputs Tab10.1.5.1'!Y10</f>
        <v>3.133600902181001E-2</v>
      </c>
      <c r="G140" s="28">
        <f t="shared" si="36"/>
        <v>132.70608333812137</v>
      </c>
      <c r="H140" s="28">
        <f>G140*'Forecast inputs Tab10.1.5.1'!V10</f>
        <v>133.17218113174042</v>
      </c>
      <c r="I140" s="28">
        <f t="shared" si="37"/>
        <v>19.495701913971548</v>
      </c>
      <c r="J140" s="28">
        <f>I140*'Forecast inputs Tab10.1.5.1'!W10</f>
        <v>18.881213644782243</v>
      </c>
      <c r="K140" s="28">
        <f t="shared" si="38"/>
        <v>152.05339477652265</v>
      </c>
      <c r="L140" s="28">
        <f t="shared" si="35"/>
        <v>49.071191262671633</v>
      </c>
      <c r="M140" s="28">
        <f>L140*'Forecast inputs Tab10.1.5.1'!Z10</f>
        <v>48.929424591113772</v>
      </c>
      <c r="N140" s="19">
        <f t="shared" si="39"/>
        <v>1872.2041561380624</v>
      </c>
      <c r="O140" s="19">
        <f>N140*'Forecast inputs Tab10.1.5.1'!R10</f>
        <v>1513.3793797767976</v>
      </c>
      <c r="P140" s="19">
        <f>N140*'Forecast inputs Tab10.1.5.1'!S10</f>
        <v>1085.6889993389591</v>
      </c>
      <c r="Q140" s="19">
        <f>P140*'Forecast inputs Tab10.1.5.1'!R10</f>
        <v>877.60693141465356</v>
      </c>
    </row>
    <row r="141" spans="1:17" x14ac:dyDescent="0.35">
      <c r="A141" s="10">
        <f>D141+F141+E141+'Forecast inputs Tab10.1.5.1'!AA11</f>
        <v>0.38991046185255041</v>
      </c>
      <c r="C141" s="18">
        <v>7</v>
      </c>
      <c r="D141" s="17">
        <f>$G$129*'Forecast inputs Tab10.1.5.1'!T11</f>
        <v>0.10759456150824853</v>
      </c>
      <c r="E141" s="17">
        <f>$G$130*'Forecast inputs Tab10.1.5.1'!U11</f>
        <v>5.0482381266338952E-3</v>
      </c>
      <c r="F141" s="17">
        <f>$F$131*'Forecast inputs Tab10.1.5.1'!Y11</f>
        <v>3.7267662217667981E-2</v>
      </c>
      <c r="G141" s="28">
        <f t="shared" si="36"/>
        <v>115.46056921267167</v>
      </c>
      <c r="H141" s="28">
        <f>G141*'Forecast inputs Tab10.1.5.1'!V11</f>
        <v>143.1493332983888</v>
      </c>
      <c r="I141" s="28">
        <f t="shared" si="37"/>
        <v>5.4173039924288</v>
      </c>
      <c r="J141" s="28">
        <f>I141*'Forecast inputs Tab10.1.5.1'!W11</f>
        <v>6.6196944816870005</v>
      </c>
      <c r="K141" s="28">
        <f t="shared" si="38"/>
        <v>149.76902778007579</v>
      </c>
      <c r="L141" s="28">
        <f t="shared" si="35"/>
        <v>39.992221098904203</v>
      </c>
      <c r="M141" s="28">
        <f>L141*'Forecast inputs Tab10.1.5.1'!Z11</f>
        <v>50.227430244746756</v>
      </c>
      <c r="N141" s="19">
        <f t="shared" si="39"/>
        <v>1295.8769188627552</v>
      </c>
      <c r="O141" s="19">
        <f>N141*'Forecast inputs Tab10.1.5.1'!R11</f>
        <v>1390.864697015395</v>
      </c>
      <c r="P141" s="19">
        <f>N141*'Forecast inputs Tab10.1.5.1'!S11</f>
        <v>1033.3414070130636</v>
      </c>
      <c r="Q141" s="19">
        <f>P141*'Forecast inputs Tab10.1.5.1'!R11</f>
        <v>1109.0853321471211</v>
      </c>
    </row>
    <row r="142" spans="1:17" x14ac:dyDescent="0.35">
      <c r="A142" s="10">
        <f>D142+F142+E142+'Forecast inputs Tab10.1.5.1'!AA12</f>
        <v>0.39671276846944425</v>
      </c>
      <c r="C142" s="18">
        <v>8</v>
      </c>
      <c r="D142" s="17">
        <f>$G$129*'Forecast inputs Tab10.1.5.1'!T12</f>
        <v>0.11467185265308896</v>
      </c>
      <c r="E142" s="17">
        <f>$G$130*'Forecast inputs Tab10.1.5.1'!U12</f>
        <v>1.6825909569145705E-3</v>
      </c>
      <c r="F142" s="17">
        <f>$F$131*'Forecast inputs Tab10.1.5.1'!Y12</f>
        <v>4.0358324859440735E-2</v>
      </c>
      <c r="G142" s="28">
        <f t="shared" si="36"/>
        <v>40.518021606094742</v>
      </c>
      <c r="H142" s="28">
        <f>G142*'Forecast inputs Tab10.1.5.1'!V12</f>
        <v>61.250379204251054</v>
      </c>
      <c r="I142" s="28">
        <f t="shared" si="37"/>
        <v>0.59452476932357057</v>
      </c>
      <c r="J142" s="28">
        <f>I142*'Forecast inputs Tab10.1.5.1'!W12</f>
        <v>0.89557396820211188</v>
      </c>
      <c r="K142" s="28">
        <f t="shared" si="38"/>
        <v>62.145953172453169</v>
      </c>
      <c r="L142" s="28">
        <f t="shared" si="35"/>
        <v>14.260164467627629</v>
      </c>
      <c r="M142" s="28">
        <f>L142*'Forecast inputs Tab10.1.5.1'!Z12</f>
        <v>21.834736027897396</v>
      </c>
      <c r="N142" s="19">
        <f t="shared" si="39"/>
        <v>428.04783711641886</v>
      </c>
      <c r="O142" s="19">
        <f>N142*'Forecast inputs Tab10.1.5.1'!R12</f>
        <v>581.72557159795554</v>
      </c>
      <c r="P142" s="19">
        <f>N142*'Forecast inputs Tab10.1.5.1'!S12</f>
        <v>391.08319041218869</v>
      </c>
      <c r="Q142" s="19">
        <f>P142*'Forecast inputs Tab10.1.5.1'!R12</f>
        <v>531.48987743397265</v>
      </c>
    </row>
    <row r="143" spans="1:17" x14ac:dyDescent="0.35">
      <c r="A143" s="10">
        <f>D143+F143+E143+'Forecast inputs Tab10.1.5.1'!AA13</f>
        <v>0.39747508567799983</v>
      </c>
      <c r="C143" s="18">
        <v>9</v>
      </c>
      <c r="D143" s="17">
        <f>$G$129*'Forecast inputs Tab10.1.5.1'!T13</f>
        <v>0.11536520968020014</v>
      </c>
      <c r="E143" s="17">
        <f>$G$130*'Forecast inputs Tab10.1.5.1'!U13</f>
        <v>5.3624562480241225E-4</v>
      </c>
      <c r="F143" s="17">
        <f>$F$131*'Forecast inputs Tab10.1.5.1'!Y13</f>
        <v>4.1573630372997286E-2</v>
      </c>
      <c r="G143" s="28">
        <f t="shared" si="36"/>
        <v>111.22964222330371</v>
      </c>
      <c r="H143" s="28">
        <f>G143*'Forecast inputs Tab10.1.5.1'!V13</f>
        <v>200.86228039928281</v>
      </c>
      <c r="I143" s="28">
        <f t="shared" si="37"/>
        <v>0.51702249886190121</v>
      </c>
      <c r="J143" s="28">
        <f>I143*'Forecast inputs Tab10.1.5.1'!W13</f>
        <v>0.93417061620805231</v>
      </c>
      <c r="K143" s="28">
        <f t="shared" si="38"/>
        <v>201.79645101549087</v>
      </c>
      <c r="L143" s="28">
        <f t="shared" si="35"/>
        <v>40.083314936374656</v>
      </c>
      <c r="M143" s="28">
        <f>L143*'Forecast inputs Tab10.1.5.1'!Z13</f>
        <v>73.065870631770551</v>
      </c>
      <c r="N143" s="19">
        <f t="shared" si="39"/>
        <v>1168.4259481795714</v>
      </c>
      <c r="O143" s="19">
        <f>N143*'Forecast inputs Tab10.1.5.1'!R13</f>
        <v>1938.1031730239006</v>
      </c>
      <c r="P143" s="19">
        <f>N143*'Forecast inputs Tab10.1.5.1'!S13</f>
        <v>1126.8798481972769</v>
      </c>
      <c r="Q143" s="19">
        <f>P143*'Forecast inputs Tab10.1.5.1'!R13</f>
        <v>1869.1894106002692</v>
      </c>
    </row>
    <row r="144" spans="1:17" x14ac:dyDescent="0.35">
      <c r="A144" s="10">
        <f>D144+F144+E144+'Forecast inputs Tab10.1.5.1'!AA14</f>
        <v>0.39621427604828607</v>
      </c>
      <c r="C144" s="18">
        <v>10</v>
      </c>
      <c r="D144" s="17">
        <f>$G$129*'Forecast inputs Tab10.1.5.1'!T14</f>
        <v>0.11409797557268694</v>
      </c>
      <c r="E144" s="17">
        <f>$G$130*'Forecast inputs Tab10.1.5.1'!U14</f>
        <v>1.7762661901547382E-4</v>
      </c>
      <c r="F144" s="17">
        <f>$F$131*'Forecast inputs Tab10.1.5.1'!Y14</f>
        <v>4.1938673856583716E-2</v>
      </c>
      <c r="G144" s="28">
        <f t="shared" si="36"/>
        <v>19.341199360588675</v>
      </c>
      <c r="H144" s="28">
        <f>G144*'Forecast inputs Tab10.1.5.1'!V14</f>
        <v>40.787678193184789</v>
      </c>
      <c r="I144" s="28">
        <f t="shared" si="37"/>
        <v>3.0110191113224372E-2</v>
      </c>
      <c r="J144" s="28">
        <f>I144*'Forecast inputs Tab10.1.5.1'!W14</f>
        <v>6.363693356595411E-2</v>
      </c>
      <c r="K144" s="28">
        <f t="shared" si="38"/>
        <v>40.851315126750741</v>
      </c>
      <c r="L144" s="28">
        <f t="shared" si="35"/>
        <v>7.1091905698374864</v>
      </c>
      <c r="M144" s="28">
        <f>L144*'Forecast inputs Tab10.1.5.1'!Z14</f>
        <v>15.113712600040305</v>
      </c>
      <c r="N144" s="19">
        <f t="shared" si="39"/>
        <v>205.30770798869017</v>
      </c>
      <c r="O144" s="19">
        <f>N144*'Forecast inputs Tab10.1.5.1'!R14</f>
        <v>403.70886468064083</v>
      </c>
      <c r="P144" s="19">
        <f>N144*'Forecast inputs Tab10.1.5.1'!S14</f>
        <v>202.23074438363986</v>
      </c>
      <c r="Q144" s="19">
        <f>P144*'Forecast inputs Tab10.1.5.1'!R14</f>
        <v>397.65844652621411</v>
      </c>
    </row>
    <row r="145" spans="1:17" x14ac:dyDescent="0.35">
      <c r="A145" s="10">
        <f>D145+F145+E145+'Forecast inputs Tab10.1.5.1'!AA15</f>
        <v>0.39429372851817068</v>
      </c>
      <c r="C145" s="18">
        <v>11</v>
      </c>
      <c r="D145" s="17">
        <f>$G$129*'Forecast inputs Tab10.1.5.1'!T15</f>
        <v>0.11222749171955228</v>
      </c>
      <c r="E145" s="17">
        <f>$G$130*'Forecast inputs Tab10.1.5.1'!U15</f>
        <v>6.3698752305698557E-5</v>
      </c>
      <c r="F145" s="17">
        <f>$F$131*'Forecast inputs Tab10.1.5.1'!Y15</f>
        <v>4.2002538046312737E-2</v>
      </c>
      <c r="G145" s="28">
        <f t="shared" si="36"/>
        <v>69.88038859261691</v>
      </c>
      <c r="H145" s="28">
        <f>G145*'Forecast inputs Tab10.1.5.1'!V15</f>
        <v>168.617549166337</v>
      </c>
      <c r="I145" s="28">
        <f t="shared" si="37"/>
        <v>3.9663129735720212E-2</v>
      </c>
      <c r="J145" s="28">
        <f>I145*'Forecast inputs Tab10.1.5.1'!W15</f>
        <v>9.5998116645379203E-2</v>
      </c>
      <c r="K145" s="28">
        <f t="shared" si="38"/>
        <v>168.71354728298238</v>
      </c>
      <c r="L145" s="28">
        <f t="shared" si="35"/>
        <v>26.153606710619801</v>
      </c>
      <c r="M145" s="28">
        <f>L145*'Forecast inputs Tab10.1.5.1'!Z15</f>
        <v>63.63669431221301</v>
      </c>
      <c r="N145" s="19">
        <f t="shared" si="39"/>
        <v>753.4704192145075</v>
      </c>
      <c r="O145" s="19">
        <f>N145*'Forecast inputs Tab10.1.5.1'!R15</f>
        <v>1715.418568721477</v>
      </c>
      <c r="P145" s="19">
        <f>N145*'Forecast inputs Tab10.1.5.1'!S15</f>
        <v>748.44328962379973</v>
      </c>
      <c r="Q145" s="19">
        <f>P145*'Forecast inputs Tab10.1.5.1'!R15</f>
        <v>1703.9733530536084</v>
      </c>
    </row>
    <row r="146" spans="1:17" x14ac:dyDescent="0.35">
      <c r="A146" s="10">
        <f>D146+F146+E146+'Forecast inputs Tab10.1.5.1'!AA16</f>
        <v>0.39218088939431839</v>
      </c>
      <c r="C146" s="18">
        <v>12</v>
      </c>
      <c r="D146" s="17">
        <f>$G$129*'Forecast inputs Tab10.1.5.1'!T16</f>
        <v>0.11018256004083529</v>
      </c>
      <c r="E146" s="17">
        <f>$G$130*'Forecast inputs Tab10.1.5.1'!U16</f>
        <v>2.5129612849597712E-5</v>
      </c>
      <c r="F146" s="17">
        <f>$F$131*'Forecast inputs Tab10.1.5.1'!Y16</f>
        <v>4.1973199740633488E-2</v>
      </c>
      <c r="G146" s="28">
        <f t="shared" si="36"/>
        <v>33.687663256547786</v>
      </c>
      <c r="H146" s="28">
        <f>G146*'Forecast inputs Tab10.1.5.1'!V16</f>
        <v>91.409838870748672</v>
      </c>
      <c r="I146" s="28">
        <f t="shared" si="37"/>
        <v>7.6832298607957279E-3</v>
      </c>
      <c r="J146" s="28">
        <f>I146*'Forecast inputs Tab10.1.5.1'!W16</f>
        <v>2.092313663112336E-2</v>
      </c>
      <c r="K146" s="28">
        <f t="shared" si="38"/>
        <v>91.430762007379798</v>
      </c>
      <c r="L146" s="28">
        <f t="shared" si="35"/>
        <v>12.833056503118444</v>
      </c>
      <c r="M146" s="28">
        <f>L146*'Forecast inputs Tab10.1.5.1'!Z16</f>
        <v>35.144351878310104</v>
      </c>
      <c r="N146" s="19">
        <f t="shared" si="39"/>
        <v>369.60630868803446</v>
      </c>
      <c r="O146" s="19">
        <f>N146*'Forecast inputs Tab10.1.5.1'!R16</f>
        <v>955.56167016660993</v>
      </c>
      <c r="P146" s="19">
        <f>N146*'Forecast inputs Tab10.1.5.1'!S16</f>
        <v>368.43402186758777</v>
      </c>
      <c r="Q146" s="19">
        <f>P146*'Forecast inputs Tab10.1.5.1'!R16</f>
        <v>952.53089843536804</v>
      </c>
    </row>
    <row r="147" spans="1:17" x14ac:dyDescent="0.35">
      <c r="A147" s="10">
        <f>D147+F147+E147+'Forecast inputs Tab10.1.5.1'!AA17</f>
        <v>0.39006541662227612</v>
      </c>
      <c r="C147" s="18">
        <v>13</v>
      </c>
      <c r="D147" s="17">
        <f>$G$129*'Forecast inputs Tab10.1.5.1'!T17</f>
        <v>0.10813732274771604</v>
      </c>
      <c r="E147" s="17">
        <f>$G$130*'Forecast inputs Tab10.1.5.1'!U17</f>
        <v>1.0933486510710365E-5</v>
      </c>
      <c r="F147" s="17">
        <f>$F$131*'Forecast inputs Tab10.1.5.1'!Y17</f>
        <v>4.1917160388049365E-2</v>
      </c>
      <c r="G147" s="28">
        <f t="shared" si="36"/>
        <v>6.2702499727728815</v>
      </c>
      <c r="H147" s="28">
        <f>G147*'Forecast inputs Tab10.1.5.1'!V17</f>
        <v>18.855416102237328</v>
      </c>
      <c r="I147" s="28">
        <f t="shared" si="37"/>
        <v>6.339688440043452E-4</v>
      </c>
      <c r="J147" s="28">
        <f>I147*'Forecast inputs Tab10.1.5.1'!W17</f>
        <v>1.9138432993480224E-3</v>
      </c>
      <c r="K147" s="28">
        <f t="shared" si="38"/>
        <v>18.857329945536677</v>
      </c>
      <c r="L147" s="28">
        <f t="shared" si="35"/>
        <v>2.4305306170291172</v>
      </c>
      <c r="M147" s="28">
        <f>L147*'Forecast inputs Tab10.1.5.1'!Z17</f>
        <v>7.3837575720850959</v>
      </c>
      <c r="N147" s="19">
        <f t="shared" si="39"/>
        <v>70.02628527107521</v>
      </c>
      <c r="O147" s="19">
        <f>N147*'Forecast inputs Tab10.1.5.1'!R17</f>
        <v>202.29123262822938</v>
      </c>
      <c r="P147" s="19">
        <f>N147*'Forecast inputs Tab10.1.5.1'!S17</f>
        <v>69.913081212553834</v>
      </c>
      <c r="Q147" s="19">
        <f>P147*'Forecast inputs Tab10.1.5.1'!R17</f>
        <v>201.9642098760134</v>
      </c>
    </row>
    <row r="148" spans="1:17" x14ac:dyDescent="0.35">
      <c r="A148" s="10">
        <f>D148+F148+E148+'Forecast inputs Tab10.1.5.1'!AA18</f>
        <v>0.38803513739519102</v>
      </c>
      <c r="C148" s="18">
        <v>14</v>
      </c>
      <c r="D148" s="17">
        <f>$G$129*'Forecast inputs Tab10.1.5.1'!T18</f>
        <v>0.1061752203168148</v>
      </c>
      <c r="E148" s="17">
        <f>$G$130*'Forecast inputs Tab10.1.5.1'!U18</f>
        <v>5.2748056561814201E-6</v>
      </c>
      <c r="F148" s="17">
        <f>$F$131*'Forecast inputs Tab10.1.5.1'!Y18</f>
        <v>4.1854642272720038E-2</v>
      </c>
      <c r="G148" s="28">
        <f t="shared" si="36"/>
        <v>9.1440930289546269</v>
      </c>
      <c r="H148" s="28">
        <f>G148*'Forecast inputs Tab10.1.5.1'!V18</f>
        <v>30.098335572308716</v>
      </c>
      <c r="I148" s="28">
        <f t="shared" si="37"/>
        <v>4.5428032535139773E-4</v>
      </c>
      <c r="J148" s="28">
        <f>I148*'Forecast inputs Tab10.1.5.1'!W18</f>
        <v>1.5012504336915286E-3</v>
      </c>
      <c r="K148" s="28">
        <f t="shared" si="38"/>
        <v>30.099836822742407</v>
      </c>
      <c r="L148" s="28">
        <f t="shared" si="35"/>
        <v>3.6046333739018181</v>
      </c>
      <c r="M148" s="28">
        <f>L148*'Forecast inputs Tab10.1.5.1'!Z18</f>
        <v>11.997481490026116</v>
      </c>
      <c r="N148" s="19">
        <f t="shared" si="39"/>
        <v>103.90990724226357</v>
      </c>
      <c r="O148" s="19">
        <f>N148*'Forecast inputs Tab10.1.5.1'!R18</f>
        <v>330.87096573988811</v>
      </c>
      <c r="P148" s="19">
        <f>N148*'Forecast inputs Tab10.1.5.1'!S18</f>
        <v>103.81820888086442</v>
      </c>
      <c r="Q148" s="19">
        <f>P148*'Forecast inputs Tab10.1.5.1'!R18</f>
        <v>330.57897890053732</v>
      </c>
    </row>
    <row r="149" spans="1:17" x14ac:dyDescent="0.35">
      <c r="A149" s="10">
        <f>D149+F149+E149+'Forecast inputs Tab10.1.5.1'!AA19</f>
        <v>0.3861342864276881</v>
      </c>
      <c r="C149" s="18">
        <v>15</v>
      </c>
      <c r="D149" s="17">
        <f>$G$129*'Forecast inputs Tab10.1.5.1'!T19</f>
        <v>0.10433882640677668</v>
      </c>
      <c r="E149" s="17">
        <f>$G$130*'Forecast inputs Tab10.1.5.1'!U19</f>
        <v>2.7658353388031142E-6</v>
      </c>
      <c r="F149" s="17">
        <f>$F$131*'Forecast inputs Tab10.1.5.1'!Y19</f>
        <v>4.1792694185572583E-2</v>
      </c>
      <c r="G149" s="28">
        <f t="shared" si="36"/>
        <v>1.3549160056954441</v>
      </c>
      <c r="H149" s="28">
        <f>G149*'Forecast inputs Tab10.1.5.1'!V19</f>
        <v>4.8302144078437159</v>
      </c>
      <c r="I149" s="28">
        <f t="shared" si="37"/>
        <v>3.591639563830696E-5</v>
      </c>
      <c r="J149" s="28">
        <f>I149*'Forecast inputs Tab10.1.5.1'!W19</f>
        <v>1.2857854140140061E-4</v>
      </c>
      <c r="K149" s="28">
        <f t="shared" si="38"/>
        <v>4.8303429863851175</v>
      </c>
      <c r="L149" s="28">
        <f t="shared" si="35"/>
        <v>0.54270871374770857</v>
      </c>
      <c r="M149" s="28">
        <f>L149*'Forecast inputs Tab10.1.5.1'!Z19</f>
        <v>1.9580170599818079</v>
      </c>
      <c r="N149" s="19">
        <f t="shared" si="39"/>
        <v>15.653797671343916</v>
      </c>
      <c r="O149" s="19">
        <f>N149*'Forecast inputs Tab10.1.5.1'!R19</f>
        <v>54.310537944774289</v>
      </c>
      <c r="P149" s="19">
        <f>N149*'Forecast inputs Tab10.1.5.1'!S19</f>
        <v>15.645766565859811</v>
      </c>
      <c r="Q149" s="19">
        <f>P149*'Forecast inputs Tab10.1.5.1'!R19</f>
        <v>54.282674184919294</v>
      </c>
    </row>
    <row r="150" spans="1:17" x14ac:dyDescent="0.35">
      <c r="A150" s="10">
        <f>D150+F150+E150+'Forecast inputs Tab10.1.5.1'!AA20</f>
        <v>0.38438165154231474</v>
      </c>
      <c r="C150" s="23" t="s">
        <v>1435</v>
      </c>
      <c r="D150" s="17">
        <f>$G$129*'Forecast inputs Tab10.1.5.1'!T20</f>
        <v>0.10264669113358064</v>
      </c>
      <c r="E150" s="17">
        <f>$G$130*'Forecast inputs Tab10.1.5.1'!U20</f>
        <v>1.5840211474079729E-6</v>
      </c>
      <c r="F150" s="17">
        <f>$F$131*'Forecast inputs Tab10.1.5.1'!Y20</f>
        <v>4.173337638758666E-2</v>
      </c>
      <c r="G150" s="28">
        <f>N150*(D150/A150)*(1-EXP(-A150))</f>
        <v>16.932027289248122</v>
      </c>
      <c r="H150" s="28">
        <f>G150*'Forecast inputs Tab10.1.5.1'!V20</f>
        <v>70.071839510908291</v>
      </c>
      <c r="I150" s="28">
        <f t="shared" si="37"/>
        <v>2.6129131877962295E-4</v>
      </c>
      <c r="J150" s="28">
        <f>I150*'Forecast inputs Tab10.1.5.1'!W20</f>
        <v>1.2724251415691939E-3</v>
      </c>
      <c r="K150" s="28">
        <f t="shared" si="38"/>
        <v>70.073111936049855</v>
      </c>
      <c r="L150" s="30">
        <f t="shared" si="35"/>
        <v>6.8841056644241672</v>
      </c>
      <c r="M150" s="28">
        <f>L150*'Forecast inputs Tab10.1.5.1'!Z20</f>
        <v>26.676597860210091</v>
      </c>
      <c r="N150" s="19">
        <f>N124*EXP(-A124)+N125*EXP(-A125)</f>
        <v>198.68317563403582</v>
      </c>
      <c r="O150" s="19">
        <f>N150*'Forecast inputs Tab10.1.5.1'!R20</f>
        <v>818.81405111021058</v>
      </c>
      <c r="P150" s="19">
        <f>N150*'Forecast inputs Tab10.1.5.1'!S20</f>
        <v>198.62054024312306</v>
      </c>
      <c r="Q150" s="19">
        <f>P150*'Forecast inputs Tab10.1.5.1'!R20</f>
        <v>818.55591783841999</v>
      </c>
    </row>
    <row r="151" spans="1:17" x14ac:dyDescent="0.35">
      <c r="A151" t="s">
        <v>1445</v>
      </c>
      <c r="C151" s="31" t="s">
        <v>1444</v>
      </c>
      <c r="D151" s="133">
        <f>AVERAGE(D138:D148)</f>
        <v>9.3948044476694512E-2</v>
      </c>
      <c r="E151" s="133">
        <f>AVERAGE(E138:E148)</f>
        <v>5.0878824438776241E-3</v>
      </c>
      <c r="F151" s="133">
        <f>AVERAGE(F138:F149)</f>
        <v>3.6521934302632605E-2</v>
      </c>
      <c r="G151" s="32">
        <f>SUM(G134:G150)</f>
        <v>717.24150349484694</v>
      </c>
      <c r="H151" s="32">
        <f t="shared" ref="H151" si="40">SUM(H134:H150)</f>
        <v>1073.8392100878164</v>
      </c>
      <c r="I151" s="32">
        <f>SUM(I134:I150)</f>
        <v>143.10603269191958</v>
      </c>
      <c r="J151" s="32">
        <f t="shared" ref="J151:Q151" si="41">SUM(J134:J150)</f>
        <v>96.886162751097345</v>
      </c>
      <c r="K151" s="32">
        <f t="shared" si="41"/>
        <v>1170.7253728389137</v>
      </c>
      <c r="L151" s="32">
        <f t="shared" si="41"/>
        <v>328.22047564928226</v>
      </c>
      <c r="M151" s="32">
        <f t="shared" si="41"/>
        <v>425.64563355502264</v>
      </c>
      <c r="N151" s="32">
        <f t="shared" si="41"/>
        <v>39078.516423498739</v>
      </c>
      <c r="O151" s="32">
        <f t="shared" si="41"/>
        <v>14354.865621123294</v>
      </c>
      <c r="P151" s="32">
        <f t="shared" si="41"/>
        <v>6450.5691193534813</v>
      </c>
      <c r="Q151" s="32">
        <f t="shared" si="41"/>
        <v>9413.3142145161455</v>
      </c>
    </row>
    <row r="153" spans="1:17" x14ac:dyDescent="0.35">
      <c r="C153" s="15" t="s">
        <v>1437</v>
      </c>
      <c r="D153" s="15" t="s">
        <v>1694</v>
      </c>
      <c r="G153" s="15">
        <f>G128+1</f>
        <v>2026</v>
      </c>
    </row>
    <row r="154" spans="1:17" x14ac:dyDescent="0.35">
      <c r="D154" s="24" t="s">
        <v>1599</v>
      </c>
      <c r="E154" s="24"/>
      <c r="F154" s="24"/>
      <c r="G154" s="18">
        <f>G129</f>
        <v>1.2388890579513168</v>
      </c>
      <c r="H154" s="24" t="s">
        <v>1598</v>
      </c>
      <c r="I154" s="25">
        <f>AVERAGE(D163:D174)</f>
        <v>9.4813942970868023E-2</v>
      </c>
      <c r="J154" s="15" t="s">
        <v>1516</v>
      </c>
      <c r="K154" s="25">
        <f>I154+I156+I155</f>
        <v>0.13600000000000001</v>
      </c>
    </row>
    <row r="155" spans="1:17" x14ac:dyDescent="0.35">
      <c r="D155" s="24" t="s">
        <v>1600</v>
      </c>
      <c r="E155" s="24"/>
      <c r="F155" s="24"/>
      <c r="G155" s="18">
        <f>G130</f>
        <v>1.2388890579513168</v>
      </c>
      <c r="H155" s="24" t="s">
        <v>1598</v>
      </c>
      <c r="I155" s="25">
        <f>AVERAGE(E163:E174)</f>
        <v>4.664122726499389E-3</v>
      </c>
      <c r="K155" s="25"/>
    </row>
    <row r="156" spans="1:17" x14ac:dyDescent="0.35">
      <c r="D156" s="24" t="s">
        <v>1438</v>
      </c>
      <c r="E156" s="24"/>
      <c r="F156" s="135">
        <f>F131</f>
        <v>1.7690704360209568</v>
      </c>
      <c r="G156" s="18">
        <f>I156/$I$5</f>
        <v>1.238889057951317</v>
      </c>
      <c r="H156" s="24" t="s">
        <v>1598</v>
      </c>
      <c r="I156" s="25">
        <f>AVERAGE(F163:F174)</f>
        <v>3.6521934302632605E-2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2">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0.2403238299035125</v>
      </c>
      <c r="C160" s="18">
        <v>1</v>
      </c>
      <c r="D160" s="17">
        <f>$G$154*'Forecast inputs Tab10.1.5.1'!T5</f>
        <v>1.2104648305300262E-5</v>
      </c>
      <c r="E160" s="17">
        <f>$G$155*'Forecast inputs Tab10.1.5.1'!U5</f>
        <v>2.0755689221672224E-5</v>
      </c>
      <c r="F160" s="17">
        <f>$F$156*'Forecast inputs Tab10.1.5.1'!Y5</f>
        <v>2.9096956598553125E-4</v>
      </c>
      <c r="G160" s="28">
        <f t="shared" ref="G160:G174" si="43">N160*(D160/A160)*(1-EXP(-A160))</f>
        <v>7.7730594203353084E-2</v>
      </c>
      <c r="H160" s="28">
        <f>G160*'Forecast inputs Tab10.1.5.1'!V5</f>
        <v>9.230122594915402E-3</v>
      </c>
      <c r="I160" s="28">
        <f t="shared" ref="I160:I175" si="44">N160*(E160/A160)*(1-EXP(-A160))</f>
        <v>0.1332836787661377</v>
      </c>
      <c r="J160" s="28">
        <f>I160*'Forecast inputs Tab10.1.5.1'!W5</f>
        <v>1.5827102067042777E-2</v>
      </c>
      <c r="K160" s="28">
        <f t="shared" ref="K160:K175" si="45">H160+J160</f>
        <v>2.5057224661958179E-2</v>
      </c>
      <c r="L160" s="28">
        <f t="shared" si="42"/>
        <v>1.8684753731542689</v>
      </c>
      <c r="M160" s="28">
        <f>L160*'Forecast inputs Tab10.1.5.1'!Z5</f>
        <v>0.1495757511143575</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0.2428894535499975</v>
      </c>
      <c r="C161" s="18">
        <v>2</v>
      </c>
      <c r="D161" s="17">
        <f>$G$154*'Forecast inputs Tab10.1.5.1'!T6</f>
        <v>4.0427064553845004E-4</v>
      </c>
      <c r="E161" s="17">
        <f>$G$155*'Forecast inputs Tab10.1.5.1'!U6</f>
        <v>6.8712743690097064E-4</v>
      </c>
      <c r="F161" s="17">
        <f>$F$156*'Forecast inputs Tab10.1.5.1'!Y6</f>
        <v>1.7980554675580717E-3</v>
      </c>
      <c r="G161" s="28">
        <f t="shared" si="43"/>
        <v>2.0389472991071864</v>
      </c>
      <c r="H161" s="28">
        <f>G161*'Forecast inputs Tab10.1.5.1'!V6</f>
        <v>0.48543070686890333</v>
      </c>
      <c r="I161" s="28">
        <f t="shared" si="44"/>
        <v>3.4655413324547886</v>
      </c>
      <c r="J161" s="28">
        <f>I161*'Forecast inputs Tab10.1.5.1'!W6</f>
        <v>0.8256696361543282</v>
      </c>
      <c r="K161" s="28">
        <f t="shared" si="45"/>
        <v>1.3111003430232315</v>
      </c>
      <c r="L161" s="28">
        <f t="shared" si="42"/>
        <v>9.0685296587376243</v>
      </c>
      <c r="M161" s="28">
        <f>L161*'Forecast inputs Tab10.1.5.1'!Z6</f>
        <v>1.7476961043615737</v>
      </c>
      <c r="N161" s="19">
        <f t="shared" ref="N161:N174" si="46">N135*EXP(-A135)</f>
        <v>5680.8004813610578</v>
      </c>
      <c r="O161" s="19">
        <f>N161*'Forecast inputs Tab10.1.5.1'!R6</f>
        <v>549.46747343897448</v>
      </c>
      <c r="P161" s="19">
        <f>N161*'Forecast inputs Tab10.1.5.1'!S6</f>
        <v>0</v>
      </c>
      <c r="Q161" s="19">
        <f>P161*'Forecast inputs Tab10.1.5.1'!R6</f>
        <v>0</v>
      </c>
    </row>
    <row r="162" spans="1:17" x14ac:dyDescent="0.35">
      <c r="A162" s="10">
        <f>D162+F162+E162+'Forecast inputs Tab10.1.5.1'!AA7</f>
        <v>0.25470049356113722</v>
      </c>
      <c r="C162" s="18">
        <v>3</v>
      </c>
      <c r="D162" s="17">
        <f>$G$154*'Forecast inputs Tab10.1.5.1'!T7</f>
        <v>3.399338026950726E-3</v>
      </c>
      <c r="E162" s="17">
        <f>$G$155*'Forecast inputs Tab10.1.5.1'!U7</f>
        <v>5.3600048166687203E-3</v>
      </c>
      <c r="F162" s="17">
        <f>$F$156*'Forecast inputs Tab10.1.5.1'!Y7</f>
        <v>5.9411507175177623E-3</v>
      </c>
      <c r="G162" s="28">
        <f t="shared" si="43"/>
        <v>13.371622285299589</v>
      </c>
      <c r="H162" s="28">
        <f>G162*'Forecast inputs Tab10.1.5.1'!V7</f>
        <v>5.151959777290287</v>
      </c>
      <c r="I162" s="28">
        <f t="shared" si="44"/>
        <v>21.084093222753658</v>
      </c>
      <c r="J162" s="28">
        <f>I162*'Forecast inputs Tab10.1.5.1'!W7</f>
        <v>8.1555826772762607</v>
      </c>
      <c r="K162" s="28">
        <f t="shared" si="45"/>
        <v>13.307542454566548</v>
      </c>
      <c r="L162" s="28">
        <f t="shared" si="42"/>
        <v>23.370086382949665</v>
      </c>
      <c r="M162" s="28">
        <f>L162*'Forecast inputs Tab10.1.5.1'!Z7</f>
        <v>8.0466712929453141</v>
      </c>
      <c r="N162" s="19">
        <f t="shared" si="46"/>
        <v>4455.7825366676534</v>
      </c>
      <c r="O162" s="19">
        <f>N162*'Forecast inputs Tab10.1.5.1'!R7</f>
        <v>936.29358442997409</v>
      </c>
      <c r="P162" s="19">
        <f>N162*'Forecast inputs Tab10.1.5.1'!S7</f>
        <v>0</v>
      </c>
      <c r="Q162" s="19">
        <f>P162*'Forecast inputs Tab10.1.5.1'!R7</f>
        <v>0</v>
      </c>
    </row>
    <row r="163" spans="1:17" x14ac:dyDescent="0.35">
      <c r="A163" s="10">
        <f>D163+F163+E163+'Forecast inputs Tab10.1.5.1'!AA8</f>
        <v>0.2842962722476412</v>
      </c>
      <c r="C163" s="18">
        <v>4</v>
      </c>
      <c r="D163" s="17">
        <f>$G$154*'Forecast inputs Tab10.1.5.1'!T8</f>
        <v>1.4882792993454809E-2</v>
      </c>
      <c r="E163" s="17">
        <f>$G$155*'Forecast inputs Tab10.1.5.1'!U8</f>
        <v>1.5968181405860062E-2</v>
      </c>
      <c r="F163" s="17">
        <f>$F$156*'Forecast inputs Tab10.1.5.1'!Y8</f>
        <v>1.3445297848326336E-2</v>
      </c>
      <c r="G163" s="28">
        <f t="shared" si="43"/>
        <v>44.742561126800155</v>
      </c>
      <c r="H163" s="28">
        <f>G163*'Forecast inputs Tab10.1.5.1'!V8</f>
        <v>25.611512655797171</v>
      </c>
      <c r="I163" s="28">
        <f t="shared" si="44"/>
        <v>48.005594981381066</v>
      </c>
      <c r="J163" s="28">
        <f>I163*'Forecast inputs Tab10.1.5.1'!W8</f>
        <v>26.98831865680647</v>
      </c>
      <c r="K163" s="28">
        <f t="shared" si="45"/>
        <v>52.599831312603641</v>
      </c>
      <c r="L163" s="28">
        <f t="shared" si="42"/>
        <v>40.420978851976152</v>
      </c>
      <c r="M163" s="28">
        <f>L163*'Forecast inputs Tab10.1.5.1'!Z8</f>
        <v>21.598707523680346</v>
      </c>
      <c r="N163" s="19">
        <f t="shared" si="46"/>
        <v>3453.8937074964219</v>
      </c>
      <c r="O163" s="19">
        <f>N163*'Forecast inputs Tab10.1.5.1'!R8</f>
        <v>1277.4467649735041</v>
      </c>
      <c r="P163" s="19">
        <f>N163*'Forecast inputs Tab10.1.5.1'!S8</f>
        <v>326.79743661765434</v>
      </c>
      <c r="Q163" s="19">
        <f>P163*'Forecast inputs Tab10.1.5.1'!R8</f>
        <v>120.86831951509578</v>
      </c>
    </row>
    <row r="164" spans="1:17" x14ac:dyDescent="0.35">
      <c r="A164" s="10">
        <f>D164+F164+E164+'Forecast inputs Tab10.1.5.1'!AA9</f>
        <v>0.32815225620089494</v>
      </c>
      <c r="C164" s="18">
        <v>5</v>
      </c>
      <c r="D164" s="17">
        <f>$G$154*'Forecast inputs Tab10.1.5.1'!T9</f>
        <v>4.5349705952114863E-2</v>
      </c>
      <c r="E164" s="17">
        <f>$G$155*'Forecast inputs Tab10.1.5.1'!U9</f>
        <v>1.9999171427303203E-2</v>
      </c>
      <c r="F164" s="17">
        <f>$F$156*'Forecast inputs Tab10.1.5.1'!Y9</f>
        <v>2.2803378821476913E-2</v>
      </c>
      <c r="G164" s="28">
        <f t="shared" si="43"/>
        <v>100.48578830282069</v>
      </c>
      <c r="H164" s="28">
        <f>G164*'Forecast inputs Tab10.1.5.1'!V9</f>
        <v>79.476030968033498</v>
      </c>
      <c r="I164" s="28">
        <f t="shared" si="44"/>
        <v>44.314124294384577</v>
      </c>
      <c r="J164" s="28">
        <f>I164*'Forecast inputs Tab10.1.5.1'!W9</f>
        <v>33.384737683655352</v>
      </c>
      <c r="K164" s="28">
        <f t="shared" si="45"/>
        <v>112.86076865168886</v>
      </c>
      <c r="L164" s="28">
        <f t="shared" si="42"/>
        <v>50.527681464207923</v>
      </c>
      <c r="M164" s="28">
        <f>L164*'Forecast inputs Tab10.1.5.1'!Z9</f>
        <v>38.13490861452604</v>
      </c>
      <c r="N164" s="19">
        <f t="shared" si="46"/>
        <v>2599.2057907353947</v>
      </c>
      <c r="O164" s="19">
        <f>N164*'Forecast inputs Tab10.1.5.1'!R9</f>
        <v>1485.2693634115083</v>
      </c>
      <c r="P164" s="19">
        <f>N164*'Forecast inputs Tab10.1.5.1'!S9</f>
        <v>779.67258499690956</v>
      </c>
      <c r="Q164" s="19">
        <f>P164*'Forecast inputs Tab10.1.5.1'!R9</f>
        <v>445.52986458995406</v>
      </c>
    </row>
    <row r="165" spans="1:17" x14ac:dyDescent="0.35">
      <c r="A165" s="10">
        <f>D165+F165+E165+'Forecast inputs Tab10.1.5.1'!AA10</f>
        <v>0.36852942114553899</v>
      </c>
      <c r="C165" s="18">
        <v>6</v>
      </c>
      <c r="D165" s="17">
        <f>$G$154*'Forecast inputs Tab10.1.5.1'!T10</f>
        <v>8.4743796058926957E-2</v>
      </c>
      <c r="E165" s="17">
        <f>$G$155*'Forecast inputs Tab10.1.5.1'!U10</f>
        <v>1.244961606480206E-2</v>
      </c>
      <c r="F165" s="17">
        <f>$F$156*'Forecast inputs Tab10.1.5.1'!Y10</f>
        <v>3.133600902181001E-2</v>
      </c>
      <c r="G165" s="28">
        <f t="shared" si="43"/>
        <v>132.69775591920563</v>
      </c>
      <c r="H165" s="28">
        <f>G165*'Forecast inputs Tab10.1.5.1'!V10</f>
        <v>133.16382446479409</v>
      </c>
      <c r="I165" s="28">
        <f t="shared" si="44"/>
        <v>19.494478542195289</v>
      </c>
      <c r="J165" s="28">
        <f>I165*'Forecast inputs Tab10.1.5.1'!W10</f>
        <v>18.880028832664348</v>
      </c>
      <c r="K165" s="28">
        <f t="shared" si="45"/>
        <v>152.04385329745844</v>
      </c>
      <c r="L165" s="28">
        <f t="shared" si="42"/>
        <v>49.068112003936385</v>
      </c>
      <c r="M165" s="28">
        <f>L165*'Forecast inputs Tab10.1.5.1'!Z10</f>
        <v>48.926354228357013</v>
      </c>
      <c r="N165" s="19">
        <f t="shared" si="46"/>
        <v>1872.0866737445522</v>
      </c>
      <c r="O165" s="19">
        <f>N165*'Forecast inputs Tab10.1.5.1'!R10</f>
        <v>1513.2844139413451</v>
      </c>
      <c r="P165" s="19">
        <f>N165*'Forecast inputs Tab10.1.5.1'!S10</f>
        <v>1085.6208714364375</v>
      </c>
      <c r="Q165" s="19">
        <f>P165*'Forecast inputs Tab10.1.5.1'!R10</f>
        <v>877.55186083780131</v>
      </c>
    </row>
    <row r="166" spans="1:17" x14ac:dyDescent="0.35">
      <c r="A166" s="10">
        <f>D166+F166+E166+'Forecast inputs Tab10.1.5.1'!AA11</f>
        <v>0.38991046185255041</v>
      </c>
      <c r="C166" s="18">
        <v>7</v>
      </c>
      <c r="D166" s="17">
        <f>$G$154*'Forecast inputs Tab10.1.5.1'!T11</f>
        <v>0.10759456150824853</v>
      </c>
      <c r="E166" s="17">
        <f>$G$155*'Forecast inputs Tab10.1.5.1'!U11</f>
        <v>5.0482381266338952E-3</v>
      </c>
      <c r="F166" s="17">
        <f>$F$156*'Forecast inputs Tab10.1.5.1'!Y11</f>
        <v>3.7267662217667981E-2</v>
      </c>
      <c r="G166" s="28">
        <f t="shared" si="43"/>
        <v>115.39124272149296</v>
      </c>
      <c r="H166" s="28">
        <f>G166*'Forecast inputs Tab10.1.5.1'!V11</f>
        <v>143.06338152229915</v>
      </c>
      <c r="I166" s="28">
        <f t="shared" si="44"/>
        <v>5.4140512570577171</v>
      </c>
      <c r="J166" s="28">
        <f>I166*'Forecast inputs Tab10.1.5.1'!W11</f>
        <v>6.6157197897707922</v>
      </c>
      <c r="K166" s="28">
        <f t="shared" si="45"/>
        <v>149.67910131206995</v>
      </c>
      <c r="L166" s="28">
        <f t="shared" si="42"/>
        <v>39.968208395847775</v>
      </c>
      <c r="M166" s="28">
        <f>L166*'Forecast inputs Tab10.1.5.1'!Z11</f>
        <v>50.197271970597093</v>
      </c>
      <c r="N166" s="19">
        <f t="shared" si="46"/>
        <v>1295.0988298545612</v>
      </c>
      <c r="O166" s="19">
        <f>N166*'Forecast inputs Tab10.1.5.1'!R11</f>
        <v>1390.0295740829006</v>
      </c>
      <c r="P166" s="19">
        <f>N166*'Forecast inputs Tab10.1.5.1'!S11</f>
        <v>1032.7209533428074</v>
      </c>
      <c r="Q166" s="19">
        <f>P166*'Forecast inputs Tab10.1.5.1'!R11</f>
        <v>1108.4193992228352</v>
      </c>
    </row>
    <row r="167" spans="1:17" x14ac:dyDescent="0.35">
      <c r="A167" s="10">
        <f>D167+F167+E167+'Forecast inputs Tab10.1.5.1'!AA12</f>
        <v>0.39671276846944425</v>
      </c>
      <c r="C167" s="18">
        <v>8</v>
      </c>
      <c r="D167" s="17">
        <f>$G$154*'Forecast inputs Tab10.1.5.1'!T12</f>
        <v>0.11467185265308896</v>
      </c>
      <c r="E167" s="17">
        <f>$G$155*'Forecast inputs Tab10.1.5.1'!U12</f>
        <v>1.6825909569145705E-3</v>
      </c>
      <c r="F167" s="17">
        <f>$F$156*'Forecast inputs Tab10.1.5.1'!Y12</f>
        <v>4.0358324859440735E-2</v>
      </c>
      <c r="G167" s="28">
        <f t="shared" si="43"/>
        <v>83.058429940094257</v>
      </c>
      <c r="H167" s="28">
        <f>G167*'Forecast inputs Tab10.1.5.1'!V12</f>
        <v>125.55796478412582</v>
      </c>
      <c r="I167" s="28">
        <f t="shared" si="44"/>
        <v>1.2187242106876384</v>
      </c>
      <c r="J167" s="28">
        <f>I167*'Forecast inputs Tab10.1.5.1'!W12</f>
        <v>1.8358489567244394</v>
      </c>
      <c r="K167" s="28">
        <f t="shared" si="45"/>
        <v>127.39381374085025</v>
      </c>
      <c r="L167" s="28">
        <f t="shared" si="42"/>
        <v>29.232100295600535</v>
      </c>
      <c r="M167" s="28">
        <f>L167*'Forecast inputs Tab10.1.5.1'!Z12</f>
        <v>44.759315009614667</v>
      </c>
      <c r="N167" s="19">
        <f t="shared" si="46"/>
        <v>877.46093912924562</v>
      </c>
      <c r="O167" s="19">
        <f>N167*'Forecast inputs Tab10.1.5.1'!R12</f>
        <v>1192.4869654954273</v>
      </c>
      <c r="P167" s="19">
        <f>N167*'Forecast inputs Tab10.1.5.1'!S12</f>
        <v>801.68661953409014</v>
      </c>
      <c r="Q167" s="19">
        <f>P167*'Forecast inputs Tab10.1.5.1'!R12</f>
        <v>1089.5081496792191</v>
      </c>
    </row>
    <row r="168" spans="1:17" x14ac:dyDescent="0.35">
      <c r="A168" s="10">
        <f>D168+F168+E168+'Forecast inputs Tab10.1.5.1'!AA13</f>
        <v>0.39747508567799983</v>
      </c>
      <c r="C168" s="18">
        <v>9</v>
      </c>
      <c r="D168" s="17">
        <f>$G$154*'Forecast inputs Tab10.1.5.1'!T13</f>
        <v>0.11536520968020014</v>
      </c>
      <c r="E168" s="17">
        <f>$G$155*'Forecast inputs Tab10.1.5.1'!U13</f>
        <v>5.3624562480241225E-4</v>
      </c>
      <c r="F168" s="17">
        <f>$F$156*'Forecast inputs Tab10.1.5.1'!Y13</f>
        <v>4.1573630372997286E-2</v>
      </c>
      <c r="G168" s="28">
        <f t="shared" si="43"/>
        <v>27.404475084554875</v>
      </c>
      <c r="H168" s="28">
        <f>G168*'Forecast inputs Tab10.1.5.1'!V13</f>
        <v>49.487935487360289</v>
      </c>
      <c r="I168" s="28">
        <f t="shared" si="44"/>
        <v>0.12738268239477249</v>
      </c>
      <c r="J168" s="28">
        <f>I168*'Forecast inputs Tab10.1.5.1'!W13</f>
        <v>0.23015856982801025</v>
      </c>
      <c r="K168" s="28">
        <f t="shared" si="45"/>
        <v>49.718094057188303</v>
      </c>
      <c r="L168" s="28">
        <f t="shared" si="42"/>
        <v>9.8756247302763214</v>
      </c>
      <c r="M168" s="28">
        <f>L168*'Forecast inputs Tab10.1.5.1'!Z13</f>
        <v>18.001782539584195</v>
      </c>
      <c r="N168" s="19">
        <f t="shared" si="46"/>
        <v>287.87380005009078</v>
      </c>
      <c r="O168" s="19">
        <f>N168*'Forecast inputs Tab10.1.5.1'!R13</f>
        <v>477.50490835708706</v>
      </c>
      <c r="P168" s="19">
        <f>N168*'Forecast inputs Tab10.1.5.1'!S13</f>
        <v>277.63777807728366</v>
      </c>
      <c r="Q168" s="19">
        <f>P168*'Forecast inputs Tab10.1.5.1'!R13</f>
        <v>460.52611163013273</v>
      </c>
    </row>
    <row r="169" spans="1:17" x14ac:dyDescent="0.35">
      <c r="A169" s="10">
        <f>D169+F169+E169+'Forecast inputs Tab10.1.5.1'!AA14</f>
        <v>0.39621427604828607</v>
      </c>
      <c r="C169" s="18">
        <v>10</v>
      </c>
      <c r="D169" s="17">
        <f>$G$154*'Forecast inputs Tab10.1.5.1'!T14</f>
        <v>0.11409797557268694</v>
      </c>
      <c r="E169" s="17">
        <f>$G$155*'Forecast inputs Tab10.1.5.1'!U14</f>
        <v>1.7762661901547382E-4</v>
      </c>
      <c r="F169" s="17">
        <f>$F$156*'Forecast inputs Tab10.1.5.1'!Y14</f>
        <v>4.1938673856583716E-2</v>
      </c>
      <c r="G169" s="28">
        <f t="shared" si="43"/>
        <v>73.970423226506128</v>
      </c>
      <c r="H169" s="28">
        <f>G169*'Forecast inputs Tab10.1.5.1'!V14</f>
        <v>155.99248847640155</v>
      </c>
      <c r="I169" s="28">
        <f t="shared" si="44"/>
        <v>0.11515643567661366</v>
      </c>
      <c r="J169" s="28">
        <f>I169*'Forecast inputs Tab10.1.5.1'!W14</f>
        <v>0.24337947305907964</v>
      </c>
      <c r="K169" s="28">
        <f t="shared" si="45"/>
        <v>156.23586794946064</v>
      </c>
      <c r="L169" s="28">
        <f t="shared" si="42"/>
        <v>27.189101639700986</v>
      </c>
      <c r="M169" s="28">
        <f>L169*'Forecast inputs Tab10.1.5.1'!Z14</f>
        <v>57.802398739905911</v>
      </c>
      <c r="N169" s="19">
        <f t="shared" si="46"/>
        <v>785.19939577961725</v>
      </c>
      <c r="O169" s="19">
        <f>N169*'Forecast inputs Tab10.1.5.1'!R14</f>
        <v>1543.9846838852084</v>
      </c>
      <c r="P169" s="19">
        <f>N169*'Forecast inputs Tab10.1.5.1'!S14</f>
        <v>773.43154747430935</v>
      </c>
      <c r="Q169" s="19">
        <f>P169*'Forecast inputs Tab10.1.5.1'!R14</f>
        <v>1520.844857691583</v>
      </c>
    </row>
    <row r="170" spans="1:17" x14ac:dyDescent="0.35">
      <c r="A170" s="10">
        <f>D170+F170+E170+'Forecast inputs Tab10.1.5.1'!AA15</f>
        <v>0.39429372851817068</v>
      </c>
      <c r="C170" s="18">
        <v>11</v>
      </c>
      <c r="D170" s="17">
        <f>$G$154*'Forecast inputs Tab10.1.5.1'!T15</f>
        <v>0.11222749171955228</v>
      </c>
      <c r="E170" s="17">
        <f>$G$155*'Forecast inputs Tab10.1.5.1'!U15</f>
        <v>6.3698752305698557E-5</v>
      </c>
      <c r="F170" s="17">
        <f>$F$156*'Forecast inputs Tab10.1.5.1'!Y15</f>
        <v>4.2002538046312737E-2</v>
      </c>
      <c r="G170" s="28">
        <f t="shared" si="43"/>
        <v>12.812110788153259</v>
      </c>
      <c r="H170" s="28">
        <f>G170*'Forecast inputs Tab10.1.5.1'!V15</f>
        <v>30.914921400054101</v>
      </c>
      <c r="I170" s="28">
        <f t="shared" si="44"/>
        <v>7.2719746213980394E-3</v>
      </c>
      <c r="J170" s="28">
        <f>I170*'Forecast inputs Tab10.1.5.1'!W15</f>
        <v>1.7600624877529728E-2</v>
      </c>
      <c r="K170" s="28">
        <f t="shared" si="45"/>
        <v>30.932522024931632</v>
      </c>
      <c r="L170" s="28">
        <f t="shared" si="42"/>
        <v>4.7950922059075678</v>
      </c>
      <c r="M170" s="28">
        <f>L170*'Forecast inputs Tab10.1.5.1'!Z15</f>
        <v>11.667370404492237</v>
      </c>
      <c r="N170" s="19">
        <f t="shared" si="46"/>
        <v>138.14385811232421</v>
      </c>
      <c r="O170" s="19">
        <f>N170*'Forecast inputs Tab10.1.5.1'!R15</f>
        <v>314.51074032574741</v>
      </c>
      <c r="P170" s="19">
        <f>N170*'Forecast inputs Tab10.1.5.1'!S15</f>
        <v>137.22216688307199</v>
      </c>
      <c r="Q170" s="19">
        <f>P170*'Forecast inputs Tab10.1.5.1'!R15</f>
        <v>312.41233512102116</v>
      </c>
    </row>
    <row r="171" spans="1:17" x14ac:dyDescent="0.35">
      <c r="A171" s="10">
        <f>D171+F171+E171+'Forecast inputs Tab10.1.5.1'!AA16</f>
        <v>0.39218088939431839</v>
      </c>
      <c r="C171" s="18">
        <v>12</v>
      </c>
      <c r="D171" s="17">
        <f>$G$154*'Forecast inputs Tab10.1.5.1'!T16</f>
        <v>0.11018256004083529</v>
      </c>
      <c r="E171" s="17">
        <f>$G$155*'Forecast inputs Tab10.1.5.1'!U16</f>
        <v>2.5129612849597712E-5</v>
      </c>
      <c r="F171" s="17">
        <f>$F$156*'Forecast inputs Tab10.1.5.1'!Y16</f>
        <v>4.1973199740633488E-2</v>
      </c>
      <c r="G171" s="28">
        <f t="shared" si="43"/>
        <v>46.29756265258245</v>
      </c>
      <c r="H171" s="28">
        <f>G171*'Forecast inputs Tab10.1.5.1'!V16</f>
        <v>125.62618873122283</v>
      </c>
      <c r="I171" s="28">
        <f t="shared" si="44"/>
        <v>1.0559201246623812E-2</v>
      </c>
      <c r="J171" s="28">
        <f>I171*'Forecast inputs Tab10.1.5.1'!W16</f>
        <v>2.8755043699259696E-2</v>
      </c>
      <c r="K171" s="28">
        <f t="shared" si="45"/>
        <v>125.65494377492209</v>
      </c>
      <c r="L171" s="28">
        <f t="shared" si="42"/>
        <v>17.636700799120444</v>
      </c>
      <c r="M171" s="28">
        <f>L171*'Forecast inputs Tab10.1.5.1'!Z16</f>
        <v>48.299516074455262</v>
      </c>
      <c r="N171" s="19">
        <f t="shared" si="46"/>
        <v>507.95661019759251</v>
      </c>
      <c r="O171" s="19">
        <f>N171*'Forecast inputs Tab10.1.5.1'!R16</f>
        <v>1313.2456221743457</v>
      </c>
      <c r="P171" s="19">
        <f>N171*'Forecast inputs Tab10.1.5.1'!S16</f>
        <v>506.345515296082</v>
      </c>
      <c r="Q171" s="19">
        <f>P171*'Forecast inputs Tab10.1.5.1'!R16</f>
        <v>1309.0803779707255</v>
      </c>
    </row>
    <row r="172" spans="1:17" x14ac:dyDescent="0.35">
      <c r="A172" s="10">
        <f>D172+F172+E172+'Forecast inputs Tab10.1.5.1'!AA17</f>
        <v>0.39006541662227612</v>
      </c>
      <c r="C172" s="18">
        <v>13</v>
      </c>
      <c r="D172" s="17">
        <f>$G$154*'Forecast inputs Tab10.1.5.1'!T17</f>
        <v>0.10813732274771604</v>
      </c>
      <c r="E172" s="17">
        <f>$G$155*'Forecast inputs Tab10.1.5.1'!U17</f>
        <v>1.0933486510710365E-5</v>
      </c>
      <c r="F172" s="17">
        <f>$F$156*'Forecast inputs Tab10.1.5.1'!Y17</f>
        <v>4.1917160388049365E-2</v>
      </c>
      <c r="G172" s="28">
        <f t="shared" si="43"/>
        <v>22.358421828309041</v>
      </c>
      <c r="H172" s="28">
        <f>G172*'Forecast inputs Tab10.1.5.1'!V17</f>
        <v>67.23453591048451</v>
      </c>
      <c r="I172" s="28">
        <f t="shared" si="44"/>
        <v>2.260602512149323E-3</v>
      </c>
      <c r="J172" s="28">
        <f>I172*'Forecast inputs Tab10.1.5.1'!W17</f>
        <v>6.8243715937823515E-3</v>
      </c>
      <c r="K172" s="28">
        <f t="shared" si="45"/>
        <v>67.24136028207829</v>
      </c>
      <c r="L172" s="28">
        <f t="shared" si="42"/>
        <v>8.6667723038361277</v>
      </c>
      <c r="M172" s="28">
        <f>L172*'Forecast inputs Tab10.1.5.1'!Z17</f>
        <v>26.32896091726985</v>
      </c>
      <c r="N172" s="19">
        <f t="shared" si="46"/>
        <v>249.69933128006014</v>
      </c>
      <c r="O172" s="19">
        <f>N172*'Forecast inputs Tab10.1.5.1'!R17</f>
        <v>721.32893120852498</v>
      </c>
      <c r="P172" s="19">
        <f>N172*'Forecast inputs Tab10.1.5.1'!S17</f>
        <v>249.29566888955131</v>
      </c>
      <c r="Q172" s="19">
        <f>P172*'Forecast inputs Tab10.1.5.1'!R17</f>
        <v>720.16283533144701</v>
      </c>
    </row>
    <row r="173" spans="1:17" x14ac:dyDescent="0.35">
      <c r="A173" s="10">
        <f>D173+F173+E173+'Forecast inputs Tab10.1.5.1'!AA18</f>
        <v>0.38803513739519102</v>
      </c>
      <c r="C173" s="18">
        <v>14</v>
      </c>
      <c r="D173" s="17">
        <f>$G$154*'Forecast inputs Tab10.1.5.1'!T18</f>
        <v>0.1061752203168148</v>
      </c>
      <c r="E173" s="17">
        <f>$G$155*'Forecast inputs Tab10.1.5.1'!U18</f>
        <v>5.2748056561814201E-6</v>
      </c>
      <c r="F173" s="17">
        <f>$F$156*'Forecast inputs Tab10.1.5.1'!Y18</f>
        <v>4.1854642272720038E-2</v>
      </c>
      <c r="G173" s="28">
        <f t="shared" si="43"/>
        <v>4.1719731937250657</v>
      </c>
      <c r="H173" s="28">
        <f>G173*'Forecast inputs Tab10.1.5.1'!V18</f>
        <v>13.732302239905026</v>
      </c>
      <c r="I173" s="28">
        <f t="shared" si="44"/>
        <v>2.0726444206128132E-4</v>
      </c>
      <c r="J173" s="28">
        <f>I173*'Forecast inputs Tab10.1.5.1'!W18</f>
        <v>6.8494234984234489E-4</v>
      </c>
      <c r="K173" s="28">
        <f t="shared" si="45"/>
        <v>13.732987182254869</v>
      </c>
      <c r="L173" s="28">
        <f t="shared" si="42"/>
        <v>1.644606388135615</v>
      </c>
      <c r="M173" s="28">
        <f>L173*'Forecast inputs Tab10.1.5.1'!Z18</f>
        <v>5.4738256719511744</v>
      </c>
      <c r="N173" s="19">
        <f t="shared" si="46"/>
        <v>47.40867642143197</v>
      </c>
      <c r="O173" s="19">
        <f>N173*'Forecast inputs Tab10.1.5.1'!R18</f>
        <v>150.95918154788791</v>
      </c>
      <c r="P173" s="19">
        <f>N173*'Forecast inputs Tab10.1.5.1'!S18</f>
        <v>47.366839237092925</v>
      </c>
      <c r="Q173" s="19">
        <f>P173*'Forecast inputs Tab10.1.5.1'!R18</f>
        <v>150.82596316714367</v>
      </c>
    </row>
    <row r="174" spans="1:17" x14ac:dyDescent="0.35">
      <c r="A174" s="10">
        <f>D174+F174+E174+'Forecast inputs Tab10.1.5.1'!AA19</f>
        <v>0.3861342864276881</v>
      </c>
      <c r="C174" s="18">
        <v>15</v>
      </c>
      <c r="D174" s="17">
        <f>$G$154*'Forecast inputs Tab10.1.5.1'!T19</f>
        <v>0.10433882640677668</v>
      </c>
      <c r="E174" s="17">
        <f>$G$155*'Forecast inputs Tab10.1.5.1'!U19</f>
        <v>2.7658353388031142E-6</v>
      </c>
      <c r="F174" s="17">
        <f>$F$156*'Forecast inputs Tab10.1.5.1'!Y19</f>
        <v>4.1792694185572583E-2</v>
      </c>
      <c r="G174" s="28">
        <f t="shared" si="43"/>
        <v>6.1013802955103831</v>
      </c>
      <c r="H174" s="28">
        <f>G174*'Forecast inputs Tab10.1.5.1'!V19</f>
        <v>21.751145375230323</v>
      </c>
      <c r="I174" s="28">
        <f t="shared" si="44"/>
        <v>1.6173665947716247E-4</v>
      </c>
      <c r="J174" s="28">
        <f>I174*'Forecast inputs Tab10.1.5.1'!W19</f>
        <v>5.7900753672867299E-4</v>
      </c>
      <c r="K174" s="28">
        <f t="shared" si="45"/>
        <v>21.751724382767051</v>
      </c>
      <c r="L174" s="28">
        <f t="shared" si="42"/>
        <v>2.4438948527753657</v>
      </c>
      <c r="M174" s="28">
        <f>L174*'Forecast inputs Tab10.1.5.1'!Z19</f>
        <v>8.8172304835341304</v>
      </c>
      <c r="N174" s="19">
        <f t="shared" si="46"/>
        <v>70.491286736864069</v>
      </c>
      <c r="O174" s="19">
        <f>N174*'Forecast inputs Tab10.1.5.1'!R19</f>
        <v>244.56810950781514</v>
      </c>
      <c r="P174" s="19">
        <f>N174*'Forecast inputs Tab10.1.5.1'!S19</f>
        <v>70.455121521791028</v>
      </c>
      <c r="Q174" s="19">
        <f>P174*'Forecast inputs Tab10.1.5.1'!R19</f>
        <v>244.44263501742353</v>
      </c>
    </row>
    <row r="175" spans="1:17" x14ac:dyDescent="0.35">
      <c r="A175" s="10">
        <f>D175+F175+E175+'Forecast inputs Tab10.1.5.1'!AA20</f>
        <v>0.38438165154231474</v>
      </c>
      <c r="C175" s="23" t="s">
        <v>1435</v>
      </c>
      <c r="D175" s="17">
        <f>$G$154*'Forecast inputs Tab10.1.5.1'!T20</f>
        <v>0.10264669113358064</v>
      </c>
      <c r="E175" s="17">
        <f>$G$155*'Forecast inputs Tab10.1.5.1'!U20</f>
        <v>1.5840211474079729E-6</v>
      </c>
      <c r="F175" s="17">
        <f>$F$156*'Forecast inputs Tab10.1.5.1'!Y20</f>
        <v>4.173337638758666E-2</v>
      </c>
      <c r="G175" s="28">
        <f>N175*(D175/A175)*(1-EXP(-A175))</f>
        <v>12.435251844701501</v>
      </c>
      <c r="H175" s="28">
        <f>G175*'Forecast inputs Tab10.1.5.1'!V20</f>
        <v>51.462294305004228</v>
      </c>
      <c r="I175" s="28">
        <f t="shared" si="44"/>
        <v>1.9189806975577337E-4</v>
      </c>
      <c r="J175" s="28">
        <f>I175*'Forecast inputs Tab10.1.5.1'!W20</f>
        <v>9.344969045136422E-4</v>
      </c>
      <c r="K175" s="28">
        <f t="shared" si="45"/>
        <v>51.463228801908741</v>
      </c>
      <c r="L175" s="30">
        <f t="shared" si="42"/>
        <v>5.055838039961726</v>
      </c>
      <c r="M175" s="28">
        <f>L175*'Forecast inputs Tab10.1.5.1'!Z20</f>
        <v>19.591877988655686</v>
      </c>
      <c r="N175" s="19">
        <f>N149*EXP(-A149)+N150*EXP(-A150)</f>
        <v>145.91727760108094</v>
      </c>
      <c r="O175" s="19">
        <f>N175*'Forecast inputs Tab10.1.5.1'!R20</f>
        <v>601.35498045183579</v>
      </c>
      <c r="P175" s="19">
        <f>N175*'Forecast inputs Tab10.1.5.1'!S20</f>
        <v>145.87127679756901</v>
      </c>
      <c r="Q175" s="19">
        <f>P175*'Forecast inputs Tab10.1.5.1'!R20</f>
        <v>601.16540172098598</v>
      </c>
    </row>
    <row r="176" spans="1:17" x14ac:dyDescent="0.35">
      <c r="A176" t="s">
        <v>1445</v>
      </c>
      <c r="C176" s="31" t="s">
        <v>1444</v>
      </c>
      <c r="D176" s="133">
        <f>AVERAGE(D163:D173)</f>
        <v>9.3948044476694512E-2</v>
      </c>
      <c r="E176" s="133">
        <f>AVERAGE(E163:E173)</f>
        <v>5.0878824438776241E-3</v>
      </c>
      <c r="F176" s="133">
        <f>AVERAGE(F163:F174)</f>
        <v>3.6521934302632605E-2</v>
      </c>
      <c r="G176" s="32">
        <f>SUM(G159:G175)</f>
        <v>697.41567710306651</v>
      </c>
      <c r="H176" s="32">
        <f t="shared" ref="H176" si="47">SUM(H159:H175)</f>
        <v>1028.7211469274666</v>
      </c>
      <c r="I176" s="32">
        <f>SUM(I159:I175)</f>
        <v>143.39308331530367</v>
      </c>
      <c r="J176" s="32">
        <f t="shared" ref="J176:Q176" si="48">SUM(J159:J175)</f>
        <v>97.230649864967788</v>
      </c>
      <c r="K176" s="32">
        <f t="shared" si="48"/>
        <v>1125.9517967924344</v>
      </c>
      <c r="L176" s="32">
        <f t="shared" si="48"/>
        <v>320.83180338612448</v>
      </c>
      <c r="M176" s="32">
        <f t="shared" si="48"/>
        <v>409.54346331504479</v>
      </c>
      <c r="N176" s="32">
        <f t="shared" si="48"/>
        <v>38874.640640399397</v>
      </c>
      <c r="O176" s="32">
        <f t="shared" si="48"/>
        <v>13913.07501969554</v>
      </c>
      <c r="P176" s="32">
        <f t="shared" si="48"/>
        <v>6234.1243801046503</v>
      </c>
      <c r="Q176" s="32">
        <f t="shared" si="48"/>
        <v>8961.3381114953681</v>
      </c>
    </row>
    <row r="178" spans="1:17" x14ac:dyDescent="0.35">
      <c r="C178" s="15" t="s">
        <v>1437</v>
      </c>
      <c r="D178" s="15" t="s">
        <v>1695</v>
      </c>
      <c r="G178" s="15">
        <f>G153+1</f>
        <v>2027</v>
      </c>
    </row>
    <row r="179" spans="1:17" x14ac:dyDescent="0.35">
      <c r="D179" s="24" t="s">
        <v>1599</v>
      </c>
      <c r="E179" s="24"/>
      <c r="F179" s="24"/>
      <c r="G179" s="18">
        <f>G154</f>
        <v>1.2388890579513168</v>
      </c>
      <c r="H179" s="24" t="s">
        <v>1598</v>
      </c>
      <c r="I179" s="25">
        <f>AVERAGE(D188:D199)</f>
        <v>9.4813942970868023E-2</v>
      </c>
      <c r="J179" s="15" t="s">
        <v>1516</v>
      </c>
      <c r="K179" s="25">
        <f>I179+I181+I180</f>
        <v>0.13600000000000001</v>
      </c>
    </row>
    <row r="180" spans="1:17" x14ac:dyDescent="0.35">
      <c r="D180" s="24" t="s">
        <v>1600</v>
      </c>
      <c r="E180" s="24"/>
      <c r="F180" s="24"/>
      <c r="G180" s="18">
        <f>G155</f>
        <v>1.2388890579513168</v>
      </c>
      <c r="H180" s="24" t="s">
        <v>1598</v>
      </c>
      <c r="I180" s="25">
        <f>AVERAGE(E188:E199)</f>
        <v>4.664122726499389E-3</v>
      </c>
      <c r="K180" s="25"/>
    </row>
    <row r="181" spans="1:17" x14ac:dyDescent="0.35">
      <c r="D181" s="24" t="s">
        <v>1438</v>
      </c>
      <c r="E181" s="24"/>
      <c r="F181" s="18">
        <f>F156</f>
        <v>1.7690704360209568</v>
      </c>
      <c r="G181" s="18">
        <f>I181/$I$5</f>
        <v>1.238889057951317</v>
      </c>
      <c r="H181" s="24" t="s">
        <v>1598</v>
      </c>
      <c r="I181" s="25">
        <f>AVERAGE(F188:F199)</f>
        <v>3.6521934302632605E-2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9">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0.2403238299035125</v>
      </c>
      <c r="C185" s="18">
        <v>1</v>
      </c>
      <c r="D185" s="17">
        <f>$G$179*'Forecast inputs Tab10.1.5.1'!T5</f>
        <v>1.2104648305300262E-5</v>
      </c>
      <c r="E185" s="17">
        <f>$G$180*'Forecast inputs Tab10.1.5.1'!U5</f>
        <v>2.0755689221672224E-5</v>
      </c>
      <c r="F185" s="17">
        <f>$F$181*'Forecast inputs Tab10.1.5.1'!Y5</f>
        <v>2.9096956598553125E-4</v>
      </c>
      <c r="G185" s="28">
        <f t="shared" ref="G185:G199" si="50">N185*(D185/A185)*(1-EXP(-A185))</f>
        <v>7.7730594203353084E-2</v>
      </c>
      <c r="H185" s="28">
        <f>G185*'Forecast inputs Tab10.1.5.1'!V5</f>
        <v>9.230122594915402E-3</v>
      </c>
      <c r="I185" s="28">
        <f t="shared" ref="I185:I200" si="51">N185*(E185/A185)*(1-EXP(-A185))</f>
        <v>0.1332836787661377</v>
      </c>
      <c r="J185" s="28">
        <f>I185*'Forecast inputs Tab10.1.5.1'!W5</f>
        <v>1.5827102067042777E-2</v>
      </c>
      <c r="K185" s="28">
        <f t="shared" ref="K185:K200" si="52">H185+J185</f>
        <v>2.5057224661958179E-2</v>
      </c>
      <c r="L185" s="28">
        <f t="shared" si="49"/>
        <v>1.8684753731542689</v>
      </c>
      <c r="M185" s="28">
        <f>L185*'Forecast inputs Tab10.1.5.1'!Z5</f>
        <v>0.1495757511143575</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0.2428894535499975</v>
      </c>
      <c r="C186" s="18">
        <v>2</v>
      </c>
      <c r="D186" s="17">
        <f>$G$179*'Forecast inputs Tab10.1.5.1'!T6</f>
        <v>4.0427064553845004E-4</v>
      </c>
      <c r="E186" s="17">
        <f>$G$180*'Forecast inputs Tab10.1.5.1'!U6</f>
        <v>6.8712743690097064E-4</v>
      </c>
      <c r="F186" s="17">
        <f>$F$181*'Forecast inputs Tab10.1.5.1'!Y6</f>
        <v>1.7980554675580717E-3</v>
      </c>
      <c r="G186" s="28">
        <f t="shared" si="50"/>
        <v>2.0389472991071864</v>
      </c>
      <c r="H186" s="28">
        <f>G186*'Forecast inputs Tab10.1.5.1'!V6</f>
        <v>0.48543070686890333</v>
      </c>
      <c r="I186" s="28">
        <f t="shared" si="51"/>
        <v>3.4655413324547886</v>
      </c>
      <c r="J186" s="28">
        <f>I186*'Forecast inputs Tab10.1.5.1'!W6</f>
        <v>0.8256696361543282</v>
      </c>
      <c r="K186" s="28">
        <f t="shared" si="52"/>
        <v>1.3111003430232315</v>
      </c>
      <c r="L186" s="28">
        <f t="shared" si="49"/>
        <v>9.0685296587376243</v>
      </c>
      <c r="M186" s="28">
        <f>L186*'Forecast inputs Tab10.1.5.1'!Z6</f>
        <v>1.7476961043615737</v>
      </c>
      <c r="N186" s="19">
        <f t="shared" ref="N186:N199" si="53">N160*EXP(-A160)</f>
        <v>5680.8004813610578</v>
      </c>
      <c r="O186" s="19">
        <f>N186*'Forecast inputs Tab10.1.5.1'!R6</f>
        <v>549.46747343897448</v>
      </c>
      <c r="P186" s="19">
        <f>N186*'Forecast inputs Tab10.1.5.1'!S6</f>
        <v>0</v>
      </c>
      <c r="Q186" s="19">
        <f>P186*'Forecast inputs Tab10.1.5.1'!R6</f>
        <v>0</v>
      </c>
    </row>
    <row r="187" spans="1:17" x14ac:dyDescent="0.35">
      <c r="A187" s="10">
        <f>D187+F187+E187+'Forecast inputs Tab10.1.5.1'!AA7</f>
        <v>0.25470049356113722</v>
      </c>
      <c r="C187" s="18">
        <v>3</v>
      </c>
      <c r="D187" s="17">
        <f>$G$179*'Forecast inputs Tab10.1.5.1'!T7</f>
        <v>3.399338026950726E-3</v>
      </c>
      <c r="E187" s="17">
        <f>$G$180*'Forecast inputs Tab10.1.5.1'!U7</f>
        <v>5.3600048166687203E-3</v>
      </c>
      <c r="F187" s="17">
        <f>$F$181*'Forecast inputs Tab10.1.5.1'!Y7</f>
        <v>5.9411507175177623E-3</v>
      </c>
      <c r="G187" s="28">
        <f t="shared" si="50"/>
        <v>13.371622285299589</v>
      </c>
      <c r="H187" s="28">
        <f>G187*'Forecast inputs Tab10.1.5.1'!V7</f>
        <v>5.151959777290287</v>
      </c>
      <c r="I187" s="28">
        <f t="shared" si="51"/>
        <v>21.084093222753658</v>
      </c>
      <c r="J187" s="28">
        <f>I187*'Forecast inputs Tab10.1.5.1'!W7</f>
        <v>8.1555826772762607</v>
      </c>
      <c r="K187" s="28">
        <f t="shared" si="52"/>
        <v>13.307542454566548</v>
      </c>
      <c r="L187" s="28">
        <f t="shared" si="49"/>
        <v>23.370086382949665</v>
      </c>
      <c r="M187" s="28">
        <f>L187*'Forecast inputs Tab10.1.5.1'!Z7</f>
        <v>8.0466712929453141</v>
      </c>
      <c r="N187" s="19">
        <f t="shared" si="53"/>
        <v>4455.7825366676534</v>
      </c>
      <c r="O187" s="19">
        <f>N187*'Forecast inputs Tab10.1.5.1'!R7</f>
        <v>936.29358442997409</v>
      </c>
      <c r="P187" s="19">
        <f>N187*'Forecast inputs Tab10.1.5.1'!S7</f>
        <v>0</v>
      </c>
      <c r="Q187" s="19">
        <f>P187*'Forecast inputs Tab10.1.5.1'!R7</f>
        <v>0</v>
      </c>
    </row>
    <row r="188" spans="1:17" x14ac:dyDescent="0.35">
      <c r="A188" s="10">
        <f>D188+F188+E188+'Forecast inputs Tab10.1.5.1'!AA8</f>
        <v>0.2842962722476412</v>
      </c>
      <c r="C188" s="18">
        <v>4</v>
      </c>
      <c r="D188" s="17">
        <f>$G$179*'Forecast inputs Tab10.1.5.1'!T8</f>
        <v>1.4882792993454809E-2</v>
      </c>
      <c r="E188" s="17">
        <f>$G$180*'Forecast inputs Tab10.1.5.1'!U8</f>
        <v>1.5968181405860062E-2</v>
      </c>
      <c r="F188" s="17">
        <f>$F$181*'Forecast inputs Tab10.1.5.1'!Y8</f>
        <v>1.3445297848326336E-2</v>
      </c>
      <c r="G188" s="28">
        <f t="shared" si="50"/>
        <v>44.742561126800155</v>
      </c>
      <c r="H188" s="28">
        <f>G188*'Forecast inputs Tab10.1.5.1'!V8</f>
        <v>25.611512655797171</v>
      </c>
      <c r="I188" s="28">
        <f t="shared" si="51"/>
        <v>48.005594981381066</v>
      </c>
      <c r="J188" s="28">
        <f>I188*'Forecast inputs Tab10.1.5.1'!W8</f>
        <v>26.98831865680647</v>
      </c>
      <c r="K188" s="28">
        <f t="shared" si="52"/>
        <v>52.599831312603641</v>
      </c>
      <c r="L188" s="28">
        <f t="shared" si="49"/>
        <v>40.420978851976152</v>
      </c>
      <c r="M188" s="28">
        <f>L188*'Forecast inputs Tab10.1.5.1'!Z8</f>
        <v>21.598707523680346</v>
      </c>
      <c r="N188" s="19">
        <f t="shared" si="53"/>
        <v>3453.8937074964219</v>
      </c>
      <c r="O188" s="19">
        <f>N188*'Forecast inputs Tab10.1.5.1'!R8</f>
        <v>1277.4467649735041</v>
      </c>
      <c r="P188" s="19">
        <f>N188*'Forecast inputs Tab10.1.5.1'!S8</f>
        <v>326.79743661765434</v>
      </c>
      <c r="Q188" s="19">
        <f>P188*'Forecast inputs Tab10.1.5.1'!R8</f>
        <v>120.86831951509578</v>
      </c>
    </row>
    <row r="189" spans="1:17" x14ac:dyDescent="0.35">
      <c r="A189" s="10">
        <f>D189+F189+E189+'Forecast inputs Tab10.1.5.1'!AA9</f>
        <v>0.32815225620089494</v>
      </c>
      <c r="C189" s="18">
        <v>5</v>
      </c>
      <c r="D189" s="17">
        <f>$G$179*'Forecast inputs Tab10.1.5.1'!T9</f>
        <v>4.5349705952114863E-2</v>
      </c>
      <c r="E189" s="17">
        <f>$G$180*'Forecast inputs Tab10.1.5.1'!U9</f>
        <v>1.9999171427303203E-2</v>
      </c>
      <c r="F189" s="17">
        <f>$F$181*'Forecast inputs Tab10.1.5.1'!Y9</f>
        <v>2.2803378821476913E-2</v>
      </c>
      <c r="G189" s="28">
        <f t="shared" si="50"/>
        <v>100.48578830282069</v>
      </c>
      <c r="H189" s="28">
        <f>G189*'Forecast inputs Tab10.1.5.1'!V9</f>
        <v>79.476030968033498</v>
      </c>
      <c r="I189" s="28">
        <f t="shared" si="51"/>
        <v>44.314124294384577</v>
      </c>
      <c r="J189" s="28">
        <f>I189*'Forecast inputs Tab10.1.5.1'!W9</f>
        <v>33.384737683655352</v>
      </c>
      <c r="K189" s="28">
        <f t="shared" si="52"/>
        <v>112.86076865168886</v>
      </c>
      <c r="L189" s="28">
        <f t="shared" si="49"/>
        <v>50.527681464207923</v>
      </c>
      <c r="M189" s="28">
        <f>L189*'Forecast inputs Tab10.1.5.1'!Z9</f>
        <v>38.13490861452604</v>
      </c>
      <c r="N189" s="19">
        <f t="shared" si="53"/>
        <v>2599.2057907353947</v>
      </c>
      <c r="O189" s="19">
        <f>N189*'Forecast inputs Tab10.1.5.1'!R9</f>
        <v>1485.2693634115083</v>
      </c>
      <c r="P189" s="19">
        <f>N189*'Forecast inputs Tab10.1.5.1'!S9</f>
        <v>779.67258499690956</v>
      </c>
      <c r="Q189" s="19">
        <f>P189*'Forecast inputs Tab10.1.5.1'!R9</f>
        <v>445.52986458995406</v>
      </c>
    </row>
    <row r="190" spans="1:17" x14ac:dyDescent="0.35">
      <c r="A190" s="10">
        <f>D190+F190+E190+'Forecast inputs Tab10.1.5.1'!AA10</f>
        <v>0.36852942114553899</v>
      </c>
      <c r="C190" s="18">
        <v>6</v>
      </c>
      <c r="D190" s="17">
        <f>$G$179*'Forecast inputs Tab10.1.5.1'!T10</f>
        <v>8.4743796058926957E-2</v>
      </c>
      <c r="E190" s="17">
        <f>$G$180*'Forecast inputs Tab10.1.5.1'!U10</f>
        <v>1.244961606480206E-2</v>
      </c>
      <c r="F190" s="17">
        <f>$F$181*'Forecast inputs Tab10.1.5.1'!Y10</f>
        <v>3.133600902181001E-2</v>
      </c>
      <c r="G190" s="28">
        <f t="shared" si="50"/>
        <v>132.69775591920563</v>
      </c>
      <c r="H190" s="28">
        <f>G190*'Forecast inputs Tab10.1.5.1'!V10</f>
        <v>133.16382446479409</v>
      </c>
      <c r="I190" s="28">
        <f t="shared" si="51"/>
        <v>19.494478542195289</v>
      </c>
      <c r="J190" s="28">
        <f>I190*'Forecast inputs Tab10.1.5.1'!W10</f>
        <v>18.880028832664348</v>
      </c>
      <c r="K190" s="28">
        <f t="shared" si="52"/>
        <v>152.04385329745844</v>
      </c>
      <c r="L190" s="28">
        <f t="shared" si="49"/>
        <v>49.068112003936385</v>
      </c>
      <c r="M190" s="28">
        <f>L190*'Forecast inputs Tab10.1.5.1'!Z10</f>
        <v>48.926354228357013</v>
      </c>
      <c r="N190" s="19">
        <f t="shared" si="53"/>
        <v>1872.0866737445522</v>
      </c>
      <c r="O190" s="19">
        <f>N190*'Forecast inputs Tab10.1.5.1'!R10</f>
        <v>1513.2844139413451</v>
      </c>
      <c r="P190" s="19">
        <f>N190*'Forecast inputs Tab10.1.5.1'!S10</f>
        <v>1085.6208714364375</v>
      </c>
      <c r="Q190" s="19">
        <f>P190*'Forecast inputs Tab10.1.5.1'!R10</f>
        <v>877.55186083780131</v>
      </c>
    </row>
    <row r="191" spans="1:17" x14ac:dyDescent="0.35">
      <c r="A191" s="10">
        <f>D191+F191+E191+'Forecast inputs Tab10.1.5.1'!AA11</f>
        <v>0.38991046185255041</v>
      </c>
      <c r="C191" s="18">
        <v>7</v>
      </c>
      <c r="D191" s="17">
        <f>$G$179*'Forecast inputs Tab10.1.5.1'!T11</f>
        <v>0.10759456150824853</v>
      </c>
      <c r="E191" s="17">
        <f>$G$180*'Forecast inputs Tab10.1.5.1'!U11</f>
        <v>5.0482381266338952E-3</v>
      </c>
      <c r="F191" s="17">
        <f>$F$181*'Forecast inputs Tab10.1.5.1'!Y11</f>
        <v>3.7267662217667981E-2</v>
      </c>
      <c r="G191" s="28">
        <f t="shared" si="50"/>
        <v>115.38400182346345</v>
      </c>
      <c r="H191" s="28">
        <f>G191*'Forecast inputs Tab10.1.5.1'!V11</f>
        <v>143.05440417416659</v>
      </c>
      <c r="I191" s="28">
        <f t="shared" si="51"/>
        <v>5.413711520764438</v>
      </c>
      <c r="J191" s="28">
        <f>I191*'Forecast inputs Tab10.1.5.1'!W11</f>
        <v>6.6153046477612261</v>
      </c>
      <c r="K191" s="28">
        <f t="shared" si="52"/>
        <v>149.66970882192783</v>
      </c>
      <c r="L191" s="28">
        <f t="shared" si="49"/>
        <v>39.965700356982857</v>
      </c>
      <c r="M191" s="28">
        <f>L191*'Forecast inputs Tab10.1.5.1'!Z11</f>
        <v>50.194122049345481</v>
      </c>
      <c r="N191" s="19">
        <f t="shared" si="53"/>
        <v>1295.0175613081451</v>
      </c>
      <c r="O191" s="19">
        <f>N191*'Forecast inputs Tab10.1.5.1'!R11</f>
        <v>1389.9423485520319</v>
      </c>
      <c r="P191" s="19">
        <f>N191*'Forecast inputs Tab10.1.5.1'!S11</f>
        <v>1032.65614922995</v>
      </c>
      <c r="Q191" s="19">
        <f>P191*'Forecast inputs Tab10.1.5.1'!R11</f>
        <v>1108.3498449685053</v>
      </c>
    </row>
    <row r="192" spans="1:17" x14ac:dyDescent="0.35">
      <c r="A192" s="10">
        <f>D192+F192+E192+'Forecast inputs Tab10.1.5.1'!AA12</f>
        <v>0.39671276846944425</v>
      </c>
      <c r="C192" s="18">
        <v>8</v>
      </c>
      <c r="D192" s="17">
        <f>$G$179*'Forecast inputs Tab10.1.5.1'!T12</f>
        <v>0.11467185265308896</v>
      </c>
      <c r="E192" s="17">
        <f>$G$180*'Forecast inputs Tab10.1.5.1'!U12</f>
        <v>1.6825909569145705E-3</v>
      </c>
      <c r="F192" s="17">
        <f>$F$181*'Forecast inputs Tab10.1.5.1'!Y12</f>
        <v>4.0358324859440735E-2</v>
      </c>
      <c r="G192" s="28">
        <f t="shared" si="50"/>
        <v>83.008558806166704</v>
      </c>
      <c r="H192" s="28">
        <f>G192*'Forecast inputs Tab10.1.5.1'!V12</f>
        <v>125.4825754698571</v>
      </c>
      <c r="I192" s="28">
        <f t="shared" si="51"/>
        <v>1.2179924468151959</v>
      </c>
      <c r="J192" s="28">
        <f>I192*'Forecast inputs Tab10.1.5.1'!W12</f>
        <v>1.8347466499597003</v>
      </c>
      <c r="K192" s="28">
        <f t="shared" si="52"/>
        <v>127.31732211981679</v>
      </c>
      <c r="L192" s="28">
        <f t="shared" si="49"/>
        <v>29.214548338624258</v>
      </c>
      <c r="M192" s="28">
        <f>L192*'Forecast inputs Tab10.1.5.1'!Z12</f>
        <v>44.732439979651303</v>
      </c>
      <c r="N192" s="19">
        <f t="shared" si="53"/>
        <v>876.93408144552734</v>
      </c>
      <c r="O192" s="19">
        <f>N192*'Forecast inputs Tab10.1.5.1'!R12</f>
        <v>1191.7709553661005</v>
      </c>
      <c r="P192" s="19">
        <f>N192*'Forecast inputs Tab10.1.5.1'!S12</f>
        <v>801.20525935427997</v>
      </c>
      <c r="Q192" s="19">
        <f>P192*'Forecast inputs Tab10.1.5.1'!R12</f>
        <v>1088.8539715676534</v>
      </c>
    </row>
    <row r="193" spans="1:17" x14ac:dyDescent="0.35">
      <c r="A193" s="10">
        <f>D193+F193+E193+'Forecast inputs Tab10.1.5.1'!AA13</f>
        <v>0.39747508567799983</v>
      </c>
      <c r="C193" s="18">
        <v>9</v>
      </c>
      <c r="D193" s="17">
        <f>$G$179*'Forecast inputs Tab10.1.5.1'!T13</f>
        <v>0.11536520968020014</v>
      </c>
      <c r="E193" s="17">
        <f>$G$180*'Forecast inputs Tab10.1.5.1'!U13</f>
        <v>5.3624562480241225E-4</v>
      </c>
      <c r="F193" s="17">
        <f>$F$181*'Forecast inputs Tab10.1.5.1'!Y13</f>
        <v>4.1573630372997286E-2</v>
      </c>
      <c r="G193" s="28">
        <f t="shared" si="50"/>
        <v>56.176796981449286</v>
      </c>
      <c r="H193" s="28">
        <f>G193*'Forecast inputs Tab10.1.5.1'!V13</f>
        <v>101.44597538638295</v>
      </c>
      <c r="I193" s="28">
        <f t="shared" si="51"/>
        <v>0.26112345030380285</v>
      </c>
      <c r="J193" s="28">
        <f>I193*'Forecast inputs Tab10.1.5.1'!W13</f>
        <v>0.47180510522005725</v>
      </c>
      <c r="K193" s="28">
        <f t="shared" si="52"/>
        <v>101.91778049160301</v>
      </c>
      <c r="L193" s="28">
        <f t="shared" si="49"/>
        <v>20.24417412944306</v>
      </c>
      <c r="M193" s="28">
        <f>L193*'Forecast inputs Tab10.1.5.1'!Z13</f>
        <v>36.90209281185529</v>
      </c>
      <c r="N193" s="19">
        <f t="shared" si="53"/>
        <v>590.11632121378216</v>
      </c>
      <c r="O193" s="19">
        <f>N193*'Forecast inputs Tab10.1.5.1'!R13</f>
        <v>978.84364548693691</v>
      </c>
      <c r="P193" s="19">
        <f>N193*'Forecast inputs Tab10.1.5.1'!S13</f>
        <v>569.13336399639968</v>
      </c>
      <c r="Q193" s="19">
        <f>P193*'Forecast inputs Tab10.1.5.1'!R13</f>
        <v>944.03858486174806</v>
      </c>
    </row>
    <row r="194" spans="1:17" x14ac:dyDescent="0.35">
      <c r="A194" s="10">
        <f>D194+F194+E194+'Forecast inputs Tab10.1.5.1'!AA14</f>
        <v>0.39621427604828607</v>
      </c>
      <c r="C194" s="18">
        <v>10</v>
      </c>
      <c r="D194" s="17">
        <f>$G$179*'Forecast inputs Tab10.1.5.1'!T14</f>
        <v>0.11409797557268694</v>
      </c>
      <c r="E194" s="17">
        <f>$G$180*'Forecast inputs Tab10.1.5.1'!U14</f>
        <v>1.7762661901547382E-4</v>
      </c>
      <c r="F194" s="17">
        <f>$F$181*'Forecast inputs Tab10.1.5.1'!Y14</f>
        <v>4.1938673856583716E-2</v>
      </c>
      <c r="G194" s="28">
        <f t="shared" si="50"/>
        <v>18.224643896949125</v>
      </c>
      <c r="H194" s="28">
        <f>G194*'Forecast inputs Tab10.1.5.1'!V14</f>
        <v>38.433030785507889</v>
      </c>
      <c r="I194" s="28">
        <f t="shared" si="51"/>
        <v>2.8371948423517746E-2</v>
      </c>
      <c r="J194" s="28">
        <f>I194*'Forecast inputs Tab10.1.5.1'!W14</f>
        <v>5.9963212793129675E-2</v>
      </c>
      <c r="K194" s="28">
        <f t="shared" si="52"/>
        <v>38.492993998301017</v>
      </c>
      <c r="L194" s="28">
        <f t="shared" si="49"/>
        <v>6.6987814000224244</v>
      </c>
      <c r="M194" s="28">
        <f>L194*'Forecast inputs Tab10.1.5.1'!Z14</f>
        <v>14.241207329563672</v>
      </c>
      <c r="N194" s="19">
        <f t="shared" si="53"/>
        <v>193.45542112641834</v>
      </c>
      <c r="O194" s="19">
        <f>N194*'Forecast inputs Tab10.1.5.1'!R14</f>
        <v>380.40300188614401</v>
      </c>
      <c r="P194" s="19">
        <f>N194*'Forecast inputs Tab10.1.5.1'!S14</f>
        <v>190.55608872513091</v>
      </c>
      <c r="Q194" s="19">
        <f>P194*'Forecast inputs Tab10.1.5.1'!R14</f>
        <v>374.70187062554845</v>
      </c>
    </row>
    <row r="195" spans="1:17" x14ac:dyDescent="0.35">
      <c r="A195" s="10">
        <f>D195+F195+E195+'Forecast inputs Tab10.1.5.1'!AA15</f>
        <v>0.39429372851817068</v>
      </c>
      <c r="C195" s="18">
        <v>11</v>
      </c>
      <c r="D195" s="17">
        <f>$G$179*'Forecast inputs Tab10.1.5.1'!T15</f>
        <v>0.11222749171955228</v>
      </c>
      <c r="E195" s="17">
        <f>$G$180*'Forecast inputs Tab10.1.5.1'!U15</f>
        <v>6.3698752305698557E-5</v>
      </c>
      <c r="F195" s="17">
        <f>$F$181*'Forecast inputs Tab10.1.5.1'!Y15</f>
        <v>4.2002538046312737E-2</v>
      </c>
      <c r="G195" s="28">
        <f t="shared" si="50"/>
        <v>48.999921863983971</v>
      </c>
      <c r="H195" s="28">
        <f>G195*'Forecast inputs Tab10.1.5.1'!V15</f>
        <v>118.23412691955068</v>
      </c>
      <c r="I195" s="28">
        <f t="shared" si="51"/>
        <v>2.7811669297681689E-2</v>
      </c>
      <c r="J195" s="28">
        <f>I195*'Forecast inputs Tab10.1.5.1'!W15</f>
        <v>6.7313595551616354E-2</v>
      </c>
      <c r="K195" s="28">
        <f t="shared" si="52"/>
        <v>118.30144051510229</v>
      </c>
      <c r="L195" s="28">
        <f t="shared" si="49"/>
        <v>18.33883169643871</v>
      </c>
      <c r="M195" s="28">
        <f>L195*'Forecast inputs Tab10.1.5.1'!Z15</f>
        <v>44.62186189545772</v>
      </c>
      <c r="N195" s="19">
        <f t="shared" si="53"/>
        <v>528.33123014766443</v>
      </c>
      <c r="O195" s="19">
        <f>N195*'Forecast inputs Tab10.1.5.1'!R15</f>
        <v>1202.8464283648862</v>
      </c>
      <c r="P195" s="19">
        <f>N195*'Forecast inputs Tab10.1.5.1'!S15</f>
        <v>524.8062217425047</v>
      </c>
      <c r="Q195" s="19">
        <f>P195*'Forecast inputs Tab10.1.5.1'!R15</f>
        <v>1194.821076978943</v>
      </c>
    </row>
    <row r="196" spans="1:17" x14ac:dyDescent="0.35">
      <c r="A196" s="10">
        <f>D196+F196+E196+'Forecast inputs Tab10.1.5.1'!AA16</f>
        <v>0.39218088939431839</v>
      </c>
      <c r="C196" s="18">
        <v>12</v>
      </c>
      <c r="D196" s="17">
        <f>$G$179*'Forecast inputs Tab10.1.5.1'!T16</f>
        <v>0.11018256004083529</v>
      </c>
      <c r="E196" s="17">
        <f>$G$180*'Forecast inputs Tab10.1.5.1'!U16</f>
        <v>2.5129612849597712E-5</v>
      </c>
      <c r="F196" s="17">
        <f>$F$181*'Forecast inputs Tab10.1.5.1'!Y16</f>
        <v>4.1973199740633488E-2</v>
      </c>
      <c r="G196" s="28">
        <f t="shared" si="50"/>
        <v>8.4883543705568805</v>
      </c>
      <c r="H196" s="28">
        <f>G196*'Forecast inputs Tab10.1.5.1'!V16</f>
        <v>23.032737515256603</v>
      </c>
      <c r="I196" s="28">
        <f t="shared" si="51"/>
        <v>1.9359602734155892E-3</v>
      </c>
      <c r="J196" s="28">
        <f>I196*'Forecast inputs Tab10.1.5.1'!W16</f>
        <v>5.2720486106745471E-3</v>
      </c>
      <c r="K196" s="28">
        <f t="shared" si="52"/>
        <v>23.038009563867277</v>
      </c>
      <c r="L196" s="28">
        <f t="shared" si="49"/>
        <v>3.2335733834158442</v>
      </c>
      <c r="M196" s="28">
        <f>L196*'Forecast inputs Tab10.1.5.1'!Z16</f>
        <v>8.8553993963549615</v>
      </c>
      <c r="N196" s="19">
        <f t="shared" si="53"/>
        <v>93.130511957598429</v>
      </c>
      <c r="O196" s="19">
        <f>N196*'Forecast inputs Tab10.1.5.1'!R16</f>
        <v>240.7749690895771</v>
      </c>
      <c r="P196" s="19">
        <f>N196*'Forecast inputs Tab10.1.5.1'!S16</f>
        <v>92.835128277225451</v>
      </c>
      <c r="Q196" s="19">
        <f>P196*'Forecast inputs Tab10.1.5.1'!R16</f>
        <v>240.01129889152483</v>
      </c>
    </row>
    <row r="197" spans="1:17" x14ac:dyDescent="0.35">
      <c r="A197" s="10">
        <f>D197+F197+E197+'Forecast inputs Tab10.1.5.1'!AA17</f>
        <v>0.39006541662227612</v>
      </c>
      <c r="C197" s="18">
        <v>13</v>
      </c>
      <c r="D197" s="17">
        <f>$G$179*'Forecast inputs Tab10.1.5.1'!T17</f>
        <v>0.10813732274771604</v>
      </c>
      <c r="E197" s="17">
        <f>$G$180*'Forecast inputs Tab10.1.5.1'!U17</f>
        <v>1.0933486510710365E-5</v>
      </c>
      <c r="F197" s="17">
        <f>$F$181*'Forecast inputs Tab10.1.5.1'!Y17</f>
        <v>4.1917160388049365E-2</v>
      </c>
      <c r="G197" s="28">
        <f t="shared" si="50"/>
        <v>30.727582009055112</v>
      </c>
      <c r="H197" s="28">
        <f>G197*'Forecast inputs Tab10.1.5.1'!V17</f>
        <v>92.401634243002434</v>
      </c>
      <c r="I197" s="28">
        <f t="shared" si="51"/>
        <v>3.1067867676597013E-3</v>
      </c>
      <c r="J197" s="28">
        <f>I197*'Forecast inputs Tab10.1.5.1'!W17</f>
        <v>9.3788568539621611E-3</v>
      </c>
      <c r="K197" s="28">
        <f t="shared" si="52"/>
        <v>92.41101309985639</v>
      </c>
      <c r="L197" s="28">
        <f t="shared" si="49"/>
        <v>11.910901349161682</v>
      </c>
      <c r="M197" s="28">
        <f>L197*'Forecast inputs Tab10.1.5.1'!Z17</f>
        <v>36.184365426645257</v>
      </c>
      <c r="N197" s="19">
        <f t="shared" si="53"/>
        <v>343.1662904668683</v>
      </c>
      <c r="O197" s="19">
        <f>N197*'Forecast inputs Tab10.1.5.1'!R17</f>
        <v>991.3353482377845</v>
      </c>
      <c r="P197" s="19">
        <f>N197*'Forecast inputs Tab10.1.5.1'!S17</f>
        <v>342.61152996974653</v>
      </c>
      <c r="Q197" s="19">
        <f>P197*'Forecast inputs Tab10.1.5.1'!R17</f>
        <v>989.73276166130415</v>
      </c>
    </row>
    <row r="198" spans="1:17" x14ac:dyDescent="0.35">
      <c r="A198" s="10">
        <f>D198+F198+E198+'Forecast inputs Tab10.1.5.1'!AA18</f>
        <v>0.38803513739519102</v>
      </c>
      <c r="C198" s="18">
        <v>14</v>
      </c>
      <c r="D198" s="17">
        <f>$G$179*'Forecast inputs Tab10.1.5.1'!T18</f>
        <v>0.1061752203168148</v>
      </c>
      <c r="E198" s="17">
        <f>$G$180*'Forecast inputs Tab10.1.5.1'!U18</f>
        <v>5.2748056561814201E-6</v>
      </c>
      <c r="F198" s="17">
        <f>$F$181*'Forecast inputs Tab10.1.5.1'!Y18</f>
        <v>4.1854642272720038E-2</v>
      </c>
      <c r="G198" s="28">
        <f t="shared" si="50"/>
        <v>14.87639837753585</v>
      </c>
      <c r="H198" s="28">
        <f>G198*'Forecast inputs Tab10.1.5.1'!V18</f>
        <v>48.966565525592785</v>
      </c>
      <c r="I198" s="28">
        <f t="shared" si="51"/>
        <v>7.3906237322878432E-4</v>
      </c>
      <c r="J198" s="28">
        <f>I198*'Forecast inputs Tab10.1.5.1'!W18</f>
        <v>2.442363550471973E-3</v>
      </c>
      <c r="K198" s="28">
        <f t="shared" si="52"/>
        <v>48.969007889143256</v>
      </c>
      <c r="L198" s="28">
        <f t="shared" si="49"/>
        <v>5.8643281411644814</v>
      </c>
      <c r="M198" s="28">
        <f>L198*'Forecast inputs Tab10.1.5.1'!Z18</f>
        <v>19.518536568644802</v>
      </c>
      <c r="N198" s="19">
        <f t="shared" si="53"/>
        <v>169.04958978588061</v>
      </c>
      <c r="O198" s="19">
        <f>N198*'Forecast inputs Tab10.1.5.1'!R18</f>
        <v>538.2893942920989</v>
      </c>
      <c r="P198" s="19">
        <f>N198*'Forecast inputs Tab10.1.5.1'!S18</f>
        <v>168.90040699099637</v>
      </c>
      <c r="Q198" s="19">
        <f>P198*'Forecast inputs Tab10.1.5.1'!R18</f>
        <v>537.81436494480056</v>
      </c>
    </row>
    <row r="199" spans="1:17" x14ac:dyDescent="0.35">
      <c r="A199" s="10">
        <f>D199+F199+E199+'Forecast inputs Tab10.1.5.1'!AA19</f>
        <v>0.3861342864276881</v>
      </c>
      <c r="C199" s="18">
        <v>15</v>
      </c>
      <c r="D199" s="17">
        <f>$G$179*'Forecast inputs Tab10.1.5.1'!T19</f>
        <v>0.10433882640677668</v>
      </c>
      <c r="E199" s="17">
        <f>$G$180*'Forecast inputs Tab10.1.5.1'!U19</f>
        <v>2.7658353388031142E-6</v>
      </c>
      <c r="F199" s="17">
        <f>$F$181*'Forecast inputs Tab10.1.5.1'!Y19</f>
        <v>4.1792694185572583E-2</v>
      </c>
      <c r="G199" s="28">
        <f t="shared" si="50"/>
        <v>2.7837419148065785</v>
      </c>
      <c r="H199" s="28">
        <f>G199*'Forecast inputs Tab10.1.5.1'!V19</f>
        <v>9.9239142855321578</v>
      </c>
      <c r="I199" s="28">
        <f t="shared" si="51"/>
        <v>7.3792010387989352E-5</v>
      </c>
      <c r="J199" s="28">
        <f>I199*'Forecast inputs Tab10.1.5.1'!W19</f>
        <v>2.6417096966837862E-4</v>
      </c>
      <c r="K199" s="28">
        <f t="shared" si="52"/>
        <v>9.9241784565018261</v>
      </c>
      <c r="L199" s="28">
        <f t="shared" si="49"/>
        <v>1.1150218815334061</v>
      </c>
      <c r="M199" s="28">
        <f>L199*'Forecast inputs Tab10.1.5.1'!Z19</f>
        <v>4.022842845509115</v>
      </c>
      <c r="N199" s="19">
        <f t="shared" si="53"/>
        <v>32.161501170882651</v>
      </c>
      <c r="O199" s="19">
        <f>N199*'Forecast inputs Tab10.1.5.1'!R19</f>
        <v>111.58368508235394</v>
      </c>
      <c r="P199" s="19">
        <f>N199*'Forecast inputs Tab10.1.5.1'!S19</f>
        <v>32.145000867642921</v>
      </c>
      <c r="Q199" s="19">
        <f>P199*'Forecast inputs Tab10.1.5.1'!R19</f>
        <v>111.52643761026975</v>
      </c>
    </row>
    <row r="200" spans="1:17" x14ac:dyDescent="0.35">
      <c r="A200" s="10">
        <f>D200+F200+E200+'Forecast inputs Tab10.1.5.1'!AA20</f>
        <v>0.38438165154231474</v>
      </c>
      <c r="C200" s="23" t="s">
        <v>1435</v>
      </c>
      <c r="D200" s="17">
        <f>$G$179*'Forecast inputs Tab10.1.5.1'!T20</f>
        <v>0.10264669113358064</v>
      </c>
      <c r="E200" s="17">
        <f>$G$180*'Forecast inputs Tab10.1.5.1'!U20</f>
        <v>1.5840211474079729E-6</v>
      </c>
      <c r="F200" s="17">
        <f>$F$181*'Forecast inputs Tab10.1.5.1'!Y20</f>
        <v>4.173337638758666E-2</v>
      </c>
      <c r="G200" s="28">
        <f>N200*(D200/A200)*(1-EXP(-A200))</f>
        <v>12.549883452622158</v>
      </c>
      <c r="H200" s="28">
        <f>G200*'Forecast inputs Tab10.1.5.1'!V20</f>
        <v>51.936688038009507</v>
      </c>
      <c r="I200" s="28">
        <f t="shared" si="51"/>
        <v>1.9366703950143621E-4</v>
      </c>
      <c r="J200" s="28">
        <f>I200*'Forecast inputs Tab10.1.5.1'!W20</f>
        <v>9.4311135672571543E-4</v>
      </c>
      <c r="K200" s="28">
        <f t="shared" si="52"/>
        <v>51.937631149366233</v>
      </c>
      <c r="L200" s="30">
        <f t="shared" si="49"/>
        <v>5.1024441602997053</v>
      </c>
      <c r="M200" s="28">
        <f>L200*'Forecast inputs Tab10.1.5.1'!Z20</f>
        <v>19.772481365577388</v>
      </c>
      <c r="N200" s="19">
        <f>N174*EXP(-A174)+N175*EXP(-A175)</f>
        <v>147.26238362416032</v>
      </c>
      <c r="O200" s="19">
        <f>N200*'Forecast inputs Tab10.1.5.1'!R20</f>
        <v>606.8984378100929</v>
      </c>
      <c r="P200" s="19">
        <f>N200*'Forecast inputs Tab10.1.5.1'!S20</f>
        <v>147.21595877245554</v>
      </c>
      <c r="Q200" s="19">
        <f>P200*'Forecast inputs Tab10.1.5.1'!R20</f>
        <v>606.70711148980797</v>
      </c>
    </row>
    <row r="201" spans="1:17" x14ac:dyDescent="0.35">
      <c r="A201" t="s">
        <v>1445</v>
      </c>
      <c r="C201" s="31" t="s">
        <v>1444</v>
      </c>
      <c r="D201" s="133">
        <f>AVERAGE(D188:D198)</f>
        <v>9.3948044476694512E-2</v>
      </c>
      <c r="E201" s="133">
        <f>AVERAGE(E188:E198)</f>
        <v>5.0878824438776241E-3</v>
      </c>
      <c r="F201" s="133">
        <f>AVERAGE(F188:F199)</f>
        <v>3.6521934302632605E-2</v>
      </c>
      <c r="G201" s="32">
        <f>SUM(G184:G200)</f>
        <v>684.63428902402563</v>
      </c>
      <c r="H201" s="32">
        <f t="shared" ref="H201" si="54">SUM(H184:H200)</f>
        <v>996.8096410382376</v>
      </c>
      <c r="I201" s="32">
        <f>SUM(I184:I200)</f>
        <v>143.45217635600437</v>
      </c>
      <c r="J201" s="32">
        <f t="shared" ref="J201:Q201" si="55">SUM(J184:J200)</f>
        <v>97.317598351251021</v>
      </c>
      <c r="K201" s="32">
        <f t="shared" si="55"/>
        <v>1094.1272393894885</v>
      </c>
      <c r="L201" s="32">
        <f t="shared" si="55"/>
        <v>316.01216857204844</v>
      </c>
      <c r="M201" s="32">
        <f t="shared" si="55"/>
        <v>397.6492631835896</v>
      </c>
      <c r="N201" s="32">
        <f t="shared" si="55"/>
        <v>38738.015527483461</v>
      </c>
      <c r="O201" s="32">
        <f t="shared" si="55"/>
        <v>13595.789536826765</v>
      </c>
      <c r="P201" s="32">
        <f t="shared" si="55"/>
        <v>6094.1560009773339</v>
      </c>
      <c r="Q201" s="32">
        <f t="shared" si="55"/>
        <v>8640.5073685429561</v>
      </c>
    </row>
    <row r="203" spans="1:17" x14ac:dyDescent="0.35">
      <c r="C203" s="15" t="s">
        <v>1437</v>
      </c>
      <c r="D203" s="15" t="s">
        <v>1696</v>
      </c>
      <c r="G203" s="15">
        <f>G178+1</f>
        <v>2028</v>
      </c>
    </row>
    <row r="204" spans="1:17" x14ac:dyDescent="0.35">
      <c r="D204" s="24" t="s">
        <v>1599</v>
      </c>
      <c r="E204" s="24"/>
      <c r="F204" s="24"/>
      <c r="G204" s="18">
        <f>G179</f>
        <v>1.2388890579513168</v>
      </c>
      <c r="H204" s="24" t="s">
        <v>1598</v>
      </c>
      <c r="I204" s="25">
        <f>AVERAGE(D213:D224)</f>
        <v>9.4813942970868023E-2</v>
      </c>
      <c r="J204" s="15" t="s">
        <v>1516</v>
      </c>
      <c r="K204" s="25">
        <f>I204+I206+I205</f>
        <v>0.13600000000000001</v>
      </c>
    </row>
    <row r="205" spans="1:17" x14ac:dyDescent="0.35">
      <c r="D205" s="24" t="s">
        <v>1600</v>
      </c>
      <c r="E205" s="24"/>
      <c r="F205" s="24"/>
      <c r="G205" s="18">
        <f>G180</f>
        <v>1.2388890579513168</v>
      </c>
      <c r="H205" s="24" t="s">
        <v>1598</v>
      </c>
      <c r="I205" s="25">
        <f>AVERAGE(E213:E224)</f>
        <v>4.664122726499389E-3</v>
      </c>
      <c r="K205" s="25"/>
    </row>
    <row r="206" spans="1:17" x14ac:dyDescent="0.35">
      <c r="D206" s="24" t="s">
        <v>1438</v>
      </c>
      <c r="E206" s="24"/>
      <c r="F206" s="135">
        <f>F181</f>
        <v>1.7690704360209568</v>
      </c>
      <c r="G206" s="18">
        <f>G181</f>
        <v>1.238889057951317</v>
      </c>
      <c r="H206" s="24" t="s">
        <v>1598</v>
      </c>
      <c r="I206" s="25">
        <f>AVERAGE(F213:F224)</f>
        <v>3.6521934302632605E-2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6">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0.2403238299035125</v>
      </c>
      <c r="C210" s="18">
        <v>1</v>
      </c>
      <c r="D210" s="17">
        <f>$G$204*'Forecast inputs Tab10.1.5.1'!T5</f>
        <v>1.2104648305300262E-5</v>
      </c>
      <c r="E210" s="17">
        <f>$G$205*'Forecast inputs Tab10.1.5.1'!U5</f>
        <v>2.0755689221672224E-5</v>
      </c>
      <c r="F210" s="17">
        <f>$F$206*'Forecast inputs Tab10.1.5.1'!Y5</f>
        <v>2.9096956598553125E-4</v>
      </c>
      <c r="G210" s="28">
        <f t="shared" ref="G210:G224" si="57">N210*(D210/A210)*(1-EXP(-A210))</f>
        <v>7.7730594203353084E-2</v>
      </c>
      <c r="H210" s="28">
        <f>G210*'Forecast inputs Tab10.1.5.1'!V5</f>
        <v>9.230122594915402E-3</v>
      </c>
      <c r="I210" s="28">
        <f t="shared" ref="I210:I225" si="58">N210*(E210/A210)*(1-EXP(-A210))</f>
        <v>0.1332836787661377</v>
      </c>
      <c r="J210" s="28">
        <f>I210*'Forecast inputs Tab10.1.5.1'!W5</f>
        <v>1.5827102067042777E-2</v>
      </c>
      <c r="K210" s="28">
        <f t="shared" ref="K210:K225" si="59">H210+J210</f>
        <v>2.5057224661958179E-2</v>
      </c>
      <c r="L210" s="28">
        <f t="shared" si="56"/>
        <v>1.8684753731542689</v>
      </c>
      <c r="M210" s="28">
        <f>L210*'Forecast inputs Tab10.1.5.1'!Z5</f>
        <v>0.1495757511143575</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0.2428894535499975</v>
      </c>
      <c r="C211" s="18">
        <v>2</v>
      </c>
      <c r="D211" s="17">
        <f>$G$204*'Forecast inputs Tab10.1.5.1'!T6</f>
        <v>4.0427064553845004E-4</v>
      </c>
      <c r="E211" s="17">
        <f>$G$205*'Forecast inputs Tab10.1.5.1'!U6</f>
        <v>6.8712743690097064E-4</v>
      </c>
      <c r="F211" s="17">
        <f>$F$206*'Forecast inputs Tab10.1.5.1'!Y6</f>
        <v>1.7980554675580717E-3</v>
      </c>
      <c r="G211" s="28">
        <f t="shared" si="57"/>
        <v>2.0389472991071864</v>
      </c>
      <c r="H211" s="28">
        <f>G211*'Forecast inputs Tab10.1.5.1'!V6</f>
        <v>0.48543070686890333</v>
      </c>
      <c r="I211" s="28">
        <f t="shared" si="58"/>
        <v>3.4655413324547886</v>
      </c>
      <c r="J211" s="28">
        <f>I211*'Forecast inputs Tab10.1.5.1'!W6</f>
        <v>0.8256696361543282</v>
      </c>
      <c r="K211" s="28">
        <f t="shared" si="59"/>
        <v>1.3111003430232315</v>
      </c>
      <c r="L211" s="28">
        <f t="shared" si="56"/>
        <v>9.0685296587376243</v>
      </c>
      <c r="M211" s="28">
        <f>L211*'Forecast inputs Tab10.1.5.1'!Z6</f>
        <v>1.7476961043615737</v>
      </c>
      <c r="N211" s="19">
        <f t="shared" ref="N211:N224" si="60">N185*EXP(-A185)</f>
        <v>5680.8004813610578</v>
      </c>
      <c r="O211" s="19">
        <f>N211*'Forecast inputs Tab10.1.5.1'!R6</f>
        <v>549.46747343897448</v>
      </c>
      <c r="P211" s="19">
        <f>N211*'Forecast inputs Tab10.1.5.1'!S6</f>
        <v>0</v>
      </c>
      <c r="Q211" s="19">
        <f>P211*'Forecast inputs Tab10.1.5.1'!R6</f>
        <v>0</v>
      </c>
    </row>
    <row r="212" spans="1:17" x14ac:dyDescent="0.35">
      <c r="A212" s="10">
        <f>D212+F212+E212+'Forecast inputs Tab10.1.5.1'!AA7</f>
        <v>0.25470049356113722</v>
      </c>
      <c r="C212" s="18">
        <v>3</v>
      </c>
      <c r="D212" s="17">
        <f>$G$204*'Forecast inputs Tab10.1.5.1'!T7</f>
        <v>3.399338026950726E-3</v>
      </c>
      <c r="E212" s="17">
        <f>$G$205*'Forecast inputs Tab10.1.5.1'!U7</f>
        <v>5.3600048166687203E-3</v>
      </c>
      <c r="F212" s="17">
        <f>$F$206*'Forecast inputs Tab10.1.5.1'!Y7</f>
        <v>5.9411507175177623E-3</v>
      </c>
      <c r="G212" s="28">
        <f t="shared" si="57"/>
        <v>13.371622285299589</v>
      </c>
      <c r="H212" s="28">
        <f>G212*'Forecast inputs Tab10.1.5.1'!V7</f>
        <v>5.151959777290287</v>
      </c>
      <c r="I212" s="28">
        <f t="shared" si="58"/>
        <v>21.084093222753658</v>
      </c>
      <c r="J212" s="28">
        <f>I212*'Forecast inputs Tab10.1.5.1'!W7</f>
        <v>8.1555826772762607</v>
      </c>
      <c r="K212" s="28">
        <f t="shared" si="59"/>
        <v>13.307542454566548</v>
      </c>
      <c r="L212" s="28">
        <f t="shared" si="56"/>
        <v>23.370086382949665</v>
      </c>
      <c r="M212" s="28">
        <f>L212*'Forecast inputs Tab10.1.5.1'!Z7</f>
        <v>8.0466712929453141</v>
      </c>
      <c r="N212" s="19">
        <f t="shared" si="60"/>
        <v>4455.7825366676534</v>
      </c>
      <c r="O212" s="19">
        <f>N212*'Forecast inputs Tab10.1.5.1'!R7</f>
        <v>936.29358442997409</v>
      </c>
      <c r="P212" s="19">
        <f>N212*'Forecast inputs Tab10.1.5.1'!S7</f>
        <v>0</v>
      </c>
      <c r="Q212" s="19">
        <f>P212*'Forecast inputs Tab10.1.5.1'!R7</f>
        <v>0</v>
      </c>
    </row>
    <row r="213" spans="1:17" x14ac:dyDescent="0.35">
      <c r="A213" s="10">
        <f>D213+F213+E213+'Forecast inputs Tab10.1.5.1'!AA8</f>
        <v>0.2842962722476412</v>
      </c>
      <c r="C213" s="18">
        <v>4</v>
      </c>
      <c r="D213" s="17">
        <f>$G$204*'Forecast inputs Tab10.1.5.1'!T8</f>
        <v>1.4882792993454809E-2</v>
      </c>
      <c r="E213" s="17">
        <f>$G$205*'Forecast inputs Tab10.1.5.1'!U8</f>
        <v>1.5968181405860062E-2</v>
      </c>
      <c r="F213" s="17">
        <f>$F$206*'Forecast inputs Tab10.1.5.1'!Y8</f>
        <v>1.3445297848326336E-2</v>
      </c>
      <c r="G213" s="28">
        <f t="shared" si="57"/>
        <v>44.742561126800155</v>
      </c>
      <c r="H213" s="28">
        <f>G213*'Forecast inputs Tab10.1.5.1'!V8</f>
        <v>25.611512655797171</v>
      </c>
      <c r="I213" s="28">
        <f t="shared" si="58"/>
        <v>48.005594981381066</v>
      </c>
      <c r="J213" s="28">
        <f>I213*'Forecast inputs Tab10.1.5.1'!W8</f>
        <v>26.98831865680647</v>
      </c>
      <c r="K213" s="28">
        <f t="shared" si="59"/>
        <v>52.599831312603641</v>
      </c>
      <c r="L213" s="28">
        <f t="shared" si="56"/>
        <v>40.420978851976152</v>
      </c>
      <c r="M213" s="28">
        <f>L213*'Forecast inputs Tab10.1.5.1'!Z8</f>
        <v>21.598707523680346</v>
      </c>
      <c r="N213" s="19">
        <f t="shared" si="60"/>
        <v>3453.8937074964219</v>
      </c>
      <c r="O213" s="19">
        <f>N213*'Forecast inputs Tab10.1.5.1'!R8</f>
        <v>1277.4467649735041</v>
      </c>
      <c r="P213" s="19">
        <f>N213*'Forecast inputs Tab10.1.5.1'!S8</f>
        <v>326.79743661765434</v>
      </c>
      <c r="Q213" s="19">
        <f>P213*'Forecast inputs Tab10.1.5.1'!R8</f>
        <v>120.86831951509578</v>
      </c>
    </row>
    <row r="214" spans="1:17" x14ac:dyDescent="0.35">
      <c r="A214" s="10">
        <f>D214+F214+E214+'Forecast inputs Tab10.1.5.1'!AA9</f>
        <v>0.32815225620089494</v>
      </c>
      <c r="C214" s="18">
        <v>5</v>
      </c>
      <c r="D214" s="17">
        <f>$G$204*'Forecast inputs Tab10.1.5.1'!T9</f>
        <v>4.5349705952114863E-2</v>
      </c>
      <c r="E214" s="17">
        <f>$G$205*'Forecast inputs Tab10.1.5.1'!U9</f>
        <v>1.9999171427303203E-2</v>
      </c>
      <c r="F214" s="17">
        <f>$F$206*'Forecast inputs Tab10.1.5.1'!Y9</f>
        <v>2.2803378821476913E-2</v>
      </c>
      <c r="G214" s="28">
        <f t="shared" si="57"/>
        <v>100.48578830282069</v>
      </c>
      <c r="H214" s="28">
        <f>G214*'Forecast inputs Tab10.1.5.1'!V9</f>
        <v>79.476030968033498</v>
      </c>
      <c r="I214" s="28">
        <f t="shared" si="58"/>
        <v>44.314124294384577</v>
      </c>
      <c r="J214" s="28">
        <f>I214*'Forecast inputs Tab10.1.5.1'!W9</f>
        <v>33.384737683655352</v>
      </c>
      <c r="K214" s="28">
        <f t="shared" si="59"/>
        <v>112.86076865168886</v>
      </c>
      <c r="L214" s="28">
        <f t="shared" si="56"/>
        <v>50.527681464207923</v>
      </c>
      <c r="M214" s="28">
        <f>L214*'Forecast inputs Tab10.1.5.1'!Z9</f>
        <v>38.13490861452604</v>
      </c>
      <c r="N214" s="19">
        <f t="shared" si="60"/>
        <v>2599.2057907353947</v>
      </c>
      <c r="O214" s="19">
        <f>N214*'Forecast inputs Tab10.1.5.1'!R9</f>
        <v>1485.2693634115083</v>
      </c>
      <c r="P214" s="19">
        <f>N214*'Forecast inputs Tab10.1.5.1'!S9</f>
        <v>779.67258499690956</v>
      </c>
      <c r="Q214" s="19">
        <f>P214*'Forecast inputs Tab10.1.5.1'!R9</f>
        <v>445.52986458995406</v>
      </c>
    </row>
    <row r="215" spans="1:17" x14ac:dyDescent="0.35">
      <c r="A215" s="10">
        <f>D215+F215+E215+'Forecast inputs Tab10.1.5.1'!AA10</f>
        <v>0.36852942114553899</v>
      </c>
      <c r="C215" s="18">
        <v>6</v>
      </c>
      <c r="D215" s="17">
        <f>$G$204*'Forecast inputs Tab10.1.5.1'!T10</f>
        <v>8.4743796058926957E-2</v>
      </c>
      <c r="E215" s="17">
        <f>$G$205*'Forecast inputs Tab10.1.5.1'!U10</f>
        <v>1.244961606480206E-2</v>
      </c>
      <c r="F215" s="17">
        <f>$F$206*'Forecast inputs Tab10.1.5.1'!Y10</f>
        <v>3.133600902181001E-2</v>
      </c>
      <c r="G215" s="28">
        <f t="shared" si="57"/>
        <v>132.69775591920563</v>
      </c>
      <c r="H215" s="28">
        <f>G215*'Forecast inputs Tab10.1.5.1'!V10</f>
        <v>133.16382446479409</v>
      </c>
      <c r="I215" s="28">
        <f t="shared" si="58"/>
        <v>19.494478542195289</v>
      </c>
      <c r="J215" s="28">
        <f>I215*'Forecast inputs Tab10.1.5.1'!W10</f>
        <v>18.880028832664348</v>
      </c>
      <c r="K215" s="28">
        <f t="shared" si="59"/>
        <v>152.04385329745844</v>
      </c>
      <c r="L215" s="28">
        <f t="shared" si="56"/>
        <v>49.068112003936385</v>
      </c>
      <c r="M215" s="28">
        <f>L215*'Forecast inputs Tab10.1.5.1'!Z10</f>
        <v>48.926354228357013</v>
      </c>
      <c r="N215" s="19">
        <f t="shared" si="60"/>
        <v>1872.0866737445522</v>
      </c>
      <c r="O215" s="19">
        <f>N215*'Forecast inputs Tab10.1.5.1'!R10</f>
        <v>1513.2844139413451</v>
      </c>
      <c r="P215" s="19">
        <f>N215*'Forecast inputs Tab10.1.5.1'!S10</f>
        <v>1085.6208714364375</v>
      </c>
      <c r="Q215" s="19">
        <f>P215*'Forecast inputs Tab10.1.5.1'!R10</f>
        <v>877.55186083780131</v>
      </c>
    </row>
    <row r="216" spans="1:17" x14ac:dyDescent="0.35">
      <c r="A216" s="10">
        <f>D216+F216+E216+'Forecast inputs Tab10.1.5.1'!AA11</f>
        <v>0.38991046185255041</v>
      </c>
      <c r="C216" s="18">
        <v>7</v>
      </c>
      <c r="D216" s="17">
        <f>$G$204*'Forecast inputs Tab10.1.5.1'!T11</f>
        <v>0.10759456150824853</v>
      </c>
      <c r="E216" s="17">
        <f>$G$205*'Forecast inputs Tab10.1.5.1'!U11</f>
        <v>5.0482381266338952E-3</v>
      </c>
      <c r="F216" s="17">
        <f>$F$206*'Forecast inputs Tab10.1.5.1'!Y11</f>
        <v>3.7267662217667981E-2</v>
      </c>
      <c r="G216" s="28">
        <f t="shared" si="57"/>
        <v>115.38400182346345</v>
      </c>
      <c r="H216" s="28">
        <f>G216*'Forecast inputs Tab10.1.5.1'!V11</f>
        <v>143.05440417416659</v>
      </c>
      <c r="I216" s="28">
        <f t="shared" si="58"/>
        <v>5.413711520764438</v>
      </c>
      <c r="J216" s="28">
        <f>I216*'Forecast inputs Tab10.1.5.1'!W11</f>
        <v>6.6153046477612261</v>
      </c>
      <c r="K216" s="28">
        <f t="shared" si="59"/>
        <v>149.66970882192783</v>
      </c>
      <c r="L216" s="28">
        <f t="shared" si="56"/>
        <v>39.965700356982857</v>
      </c>
      <c r="M216" s="28">
        <f>L216*'Forecast inputs Tab10.1.5.1'!Z11</f>
        <v>50.194122049345481</v>
      </c>
      <c r="N216" s="19">
        <f t="shared" si="60"/>
        <v>1295.0175613081451</v>
      </c>
      <c r="O216" s="19">
        <f>N216*'Forecast inputs Tab10.1.5.1'!R11</f>
        <v>1389.9423485520319</v>
      </c>
      <c r="P216" s="19">
        <f>N216*'Forecast inputs Tab10.1.5.1'!S11</f>
        <v>1032.65614922995</v>
      </c>
      <c r="Q216" s="19">
        <f>P216*'Forecast inputs Tab10.1.5.1'!R11</f>
        <v>1108.3498449685053</v>
      </c>
    </row>
    <row r="217" spans="1:17" x14ac:dyDescent="0.35">
      <c r="A217" s="10">
        <f>D217+F217+E217+'Forecast inputs Tab10.1.5.1'!AA12</f>
        <v>0.39671276846944425</v>
      </c>
      <c r="C217" s="18">
        <v>8</v>
      </c>
      <c r="D217" s="17">
        <f>$G$204*'Forecast inputs Tab10.1.5.1'!T12</f>
        <v>0.11467185265308896</v>
      </c>
      <c r="E217" s="17">
        <f>$G$205*'Forecast inputs Tab10.1.5.1'!U12</f>
        <v>1.6825909569145705E-3</v>
      </c>
      <c r="F217" s="17">
        <f>$F$206*'Forecast inputs Tab10.1.5.1'!Y12</f>
        <v>4.0358324859440735E-2</v>
      </c>
      <c r="G217" s="28">
        <f t="shared" si="57"/>
        <v>83.003349948928346</v>
      </c>
      <c r="H217" s="28">
        <f>G217*'Forecast inputs Tab10.1.5.1'!V12</f>
        <v>125.47470133216666</v>
      </c>
      <c r="I217" s="28">
        <f t="shared" si="58"/>
        <v>1.2179160167594991</v>
      </c>
      <c r="J217" s="28">
        <f>I217*'Forecast inputs Tab10.1.5.1'!W12</f>
        <v>1.8346315180563681</v>
      </c>
      <c r="K217" s="28">
        <f t="shared" si="59"/>
        <v>127.30933285022303</v>
      </c>
      <c r="L217" s="28">
        <f t="shared" si="56"/>
        <v>29.212715101018794</v>
      </c>
      <c r="M217" s="28">
        <f>L217*'Forecast inputs Tab10.1.5.1'!Z12</f>
        <v>44.729632981226942</v>
      </c>
      <c r="N217" s="19">
        <f t="shared" si="60"/>
        <v>876.87905309057942</v>
      </c>
      <c r="O217" s="19">
        <f>N217*'Forecast inputs Tab10.1.5.1'!R12</f>
        <v>1191.6961707311591</v>
      </c>
      <c r="P217" s="19">
        <f>N217*'Forecast inputs Tab10.1.5.1'!S12</f>
        <v>801.15498304693745</v>
      </c>
      <c r="Q217" s="19">
        <f>P217*'Forecast inputs Tab10.1.5.1'!R12</f>
        <v>1088.7856450604488</v>
      </c>
    </row>
    <row r="218" spans="1:17" x14ac:dyDescent="0.35">
      <c r="A218" s="10">
        <f>D218+F218+E218+'Forecast inputs Tab10.1.5.1'!AA13</f>
        <v>0.39747508567799983</v>
      </c>
      <c r="C218" s="18">
        <v>9</v>
      </c>
      <c r="D218" s="17">
        <f>$G$204*'Forecast inputs Tab10.1.5.1'!T13</f>
        <v>0.11536520968020014</v>
      </c>
      <c r="E218" s="17">
        <f>$G$205*'Forecast inputs Tab10.1.5.1'!U13</f>
        <v>5.3624562480241225E-4</v>
      </c>
      <c r="F218" s="17">
        <f>$F$206*'Forecast inputs Tab10.1.5.1'!Y13</f>
        <v>4.1573630372997286E-2</v>
      </c>
      <c r="G218" s="28">
        <f t="shared" si="57"/>
        <v>56.143066503183519</v>
      </c>
      <c r="H218" s="28">
        <f>G218*'Forecast inputs Tab10.1.5.1'!V13</f>
        <v>101.38506373866032</v>
      </c>
      <c r="I218" s="28">
        <f t="shared" si="58"/>
        <v>0.26096666281611353</v>
      </c>
      <c r="J218" s="28">
        <f>I218*'Forecast inputs Tab10.1.5.1'!W13</f>
        <v>0.47152181723102227</v>
      </c>
      <c r="K218" s="28">
        <f t="shared" si="59"/>
        <v>101.85658555589134</v>
      </c>
      <c r="L218" s="28">
        <f t="shared" si="56"/>
        <v>20.232018832021833</v>
      </c>
      <c r="M218" s="28">
        <f>L218*'Forecast inputs Tab10.1.5.1'!Z13</f>
        <v>36.879935527951005</v>
      </c>
      <c r="N218" s="19">
        <f t="shared" si="60"/>
        <v>589.76199510733738</v>
      </c>
      <c r="O218" s="19">
        <f>N218*'Forecast inputs Tab10.1.5.1'!R13</f>
        <v>978.25591414439373</v>
      </c>
      <c r="P218" s="19">
        <f>N218*'Forecast inputs Tab10.1.5.1'!S13</f>
        <v>568.79163677811516</v>
      </c>
      <c r="Q218" s="19">
        <f>P218*'Forecast inputs Tab10.1.5.1'!R13</f>
        <v>943.47175167296302</v>
      </c>
    </row>
    <row r="219" spans="1:17" x14ac:dyDescent="0.35">
      <c r="A219" s="10">
        <f>D219+F219+E219+'Forecast inputs Tab10.1.5.1'!AA14</f>
        <v>0.39621427604828607</v>
      </c>
      <c r="C219" s="18">
        <v>10</v>
      </c>
      <c r="D219" s="17">
        <f>$G$204*'Forecast inputs Tab10.1.5.1'!T14</f>
        <v>0.11409797557268694</v>
      </c>
      <c r="E219" s="17">
        <f>$G$205*'Forecast inputs Tab10.1.5.1'!U14</f>
        <v>1.7762661901547382E-4</v>
      </c>
      <c r="F219" s="17">
        <f>$F$206*'Forecast inputs Tab10.1.5.1'!Y14</f>
        <v>4.1938673856583716E-2</v>
      </c>
      <c r="G219" s="28">
        <f t="shared" si="57"/>
        <v>37.358939264453674</v>
      </c>
      <c r="H219" s="28">
        <f>G219*'Forecast inputs Tab10.1.5.1'!V14</f>
        <v>78.784379600691622</v>
      </c>
      <c r="I219" s="28">
        <f t="shared" si="58"/>
        <v>5.8160033412002696E-2</v>
      </c>
      <c r="J219" s="28">
        <f>I219*'Forecast inputs Tab10.1.5.1'!W14</f>
        <v>0.12291938528439811</v>
      </c>
      <c r="K219" s="28">
        <f t="shared" si="59"/>
        <v>78.907298985976027</v>
      </c>
      <c r="L219" s="28">
        <f t="shared" si="56"/>
        <v>13.731920847637749</v>
      </c>
      <c r="M219" s="28">
        <f>L219*'Forecast inputs Tab10.1.5.1'!Z14</f>
        <v>29.193239806826995</v>
      </c>
      <c r="N219" s="19">
        <f t="shared" si="60"/>
        <v>396.56683384914032</v>
      </c>
      <c r="O219" s="19">
        <f>N219*'Forecast inputs Tab10.1.5.1'!R14</f>
        <v>779.79315940759557</v>
      </c>
      <c r="P219" s="19">
        <f>N219*'Forecast inputs Tab10.1.5.1'!S14</f>
        <v>390.62345390165655</v>
      </c>
      <c r="Q219" s="19">
        <f>P219*'Forecast inputs Tab10.1.5.1'!R14</f>
        <v>768.10633481406137</v>
      </c>
    </row>
    <row r="220" spans="1:17" x14ac:dyDescent="0.35">
      <c r="A220" s="10">
        <f>D220+F220+E220+'Forecast inputs Tab10.1.5.1'!AA15</f>
        <v>0.39429372851817068</v>
      </c>
      <c r="C220" s="18">
        <v>11</v>
      </c>
      <c r="D220" s="17">
        <f>$G$204*'Forecast inputs Tab10.1.5.1'!T15</f>
        <v>0.11222749171955228</v>
      </c>
      <c r="E220" s="17">
        <f>$G$205*'Forecast inputs Tab10.1.5.1'!U15</f>
        <v>6.3698752305698557E-5</v>
      </c>
      <c r="F220" s="17">
        <f>$F$206*'Forecast inputs Tab10.1.5.1'!Y15</f>
        <v>4.2002538046312737E-2</v>
      </c>
      <c r="G220" s="28">
        <f t="shared" si="57"/>
        <v>12.072475565199209</v>
      </c>
      <c r="H220" s="28">
        <f>G220*'Forecast inputs Tab10.1.5.1'!V15</f>
        <v>29.130222129151853</v>
      </c>
      <c r="I220" s="28">
        <f t="shared" si="58"/>
        <v>6.8521680290770251E-3</v>
      </c>
      <c r="J220" s="28">
        <f>I220*'Forecast inputs Tab10.1.5.1'!W15</f>
        <v>1.6584551701089557E-2</v>
      </c>
      <c r="K220" s="28">
        <f t="shared" si="59"/>
        <v>29.146806680852944</v>
      </c>
      <c r="L220" s="28">
        <f t="shared" si="56"/>
        <v>4.5182745018270616</v>
      </c>
      <c r="M220" s="28">
        <f>L220*'Forecast inputs Tab10.1.5.1'!Z15</f>
        <v>10.99382033510059</v>
      </c>
      <c r="N220" s="19">
        <f t="shared" si="60"/>
        <v>130.16889871772401</v>
      </c>
      <c r="O220" s="19">
        <f>N220*'Forecast inputs Tab10.1.5.1'!R15</f>
        <v>296.35423002165504</v>
      </c>
      <c r="P220" s="19">
        <f>N220*'Forecast inputs Tab10.1.5.1'!S15</f>
        <v>129.30041615245503</v>
      </c>
      <c r="Q220" s="19">
        <f>P220*'Forecast inputs Tab10.1.5.1'!R15</f>
        <v>294.37696445013285</v>
      </c>
    </row>
    <row r="221" spans="1:17" x14ac:dyDescent="0.35">
      <c r="A221" s="10">
        <f>D221+F221+E221+'Forecast inputs Tab10.1.5.1'!AA16</f>
        <v>0.39218088939431839</v>
      </c>
      <c r="C221" s="18">
        <v>12</v>
      </c>
      <c r="D221" s="17">
        <f>$G$204*'Forecast inputs Tab10.1.5.1'!T16</f>
        <v>0.11018256004083529</v>
      </c>
      <c r="E221" s="17">
        <f>$G$205*'Forecast inputs Tab10.1.5.1'!U16</f>
        <v>2.5129612849597712E-5</v>
      </c>
      <c r="F221" s="17">
        <f>$F$206*'Forecast inputs Tab10.1.5.1'!Y16</f>
        <v>4.1973199740633488E-2</v>
      </c>
      <c r="G221" s="28">
        <f t="shared" si="57"/>
        <v>32.463714042785455</v>
      </c>
      <c r="H221" s="28">
        <f>G221*'Forecast inputs Tab10.1.5.1'!V16</f>
        <v>88.088712096120034</v>
      </c>
      <c r="I221" s="28">
        <f t="shared" si="58"/>
        <v>7.40408069346818E-3</v>
      </c>
      <c r="J221" s="28">
        <f>I221*'Forecast inputs Tab10.1.5.1'!W16</f>
        <v>2.0162951621136727E-2</v>
      </c>
      <c r="K221" s="28">
        <f t="shared" si="59"/>
        <v>88.108875047741165</v>
      </c>
      <c r="L221" s="28">
        <f t="shared" si="56"/>
        <v>12.366802453452165</v>
      </c>
      <c r="M221" s="28">
        <f>L221*'Forecast inputs Tab10.1.5.1'!Z16</f>
        <v>33.867477862975029</v>
      </c>
      <c r="N221" s="19">
        <f t="shared" si="60"/>
        <v>356.1776731820562</v>
      </c>
      <c r="O221" s="19">
        <f>N221*'Forecast inputs Tab10.1.5.1'!R16</f>
        <v>920.84394736122897</v>
      </c>
      <c r="P221" s="19">
        <f>N221*'Forecast inputs Tab10.1.5.1'!S16</f>
        <v>355.04797820068313</v>
      </c>
      <c r="Q221" s="19">
        <f>P221*'Forecast inputs Tab10.1.5.1'!R16</f>
        <v>917.92329044113615</v>
      </c>
    </row>
    <row r="222" spans="1:17" x14ac:dyDescent="0.35">
      <c r="A222" s="10">
        <f>D222+F222+E222+'Forecast inputs Tab10.1.5.1'!AA17</f>
        <v>0.39006541662227612</v>
      </c>
      <c r="C222" s="18">
        <v>13</v>
      </c>
      <c r="D222" s="17">
        <f>$G$204*'Forecast inputs Tab10.1.5.1'!T17</f>
        <v>0.10813732274771604</v>
      </c>
      <c r="E222" s="17">
        <f>$G$205*'Forecast inputs Tab10.1.5.1'!U17</f>
        <v>1.0933486510710365E-5</v>
      </c>
      <c r="F222" s="17">
        <f>$F$206*'Forecast inputs Tab10.1.5.1'!Y17</f>
        <v>4.1917160388049365E-2</v>
      </c>
      <c r="G222" s="28">
        <f t="shared" si="57"/>
        <v>5.6337005686552963</v>
      </c>
      <c r="H222" s="28">
        <f>G222*'Forecast inputs Tab10.1.5.1'!V17</f>
        <v>16.941233424292115</v>
      </c>
      <c r="I222" s="28">
        <f t="shared" si="58"/>
        <v>5.6960897133062182E-4</v>
      </c>
      <c r="J222" s="28">
        <f>I222*'Forecast inputs Tab10.1.5.1'!W17</f>
        <v>1.7195518728396037E-3</v>
      </c>
      <c r="K222" s="28">
        <f t="shared" si="59"/>
        <v>16.942952976164953</v>
      </c>
      <c r="L222" s="28">
        <f t="shared" si="56"/>
        <v>2.18378561919369</v>
      </c>
      <c r="M222" s="28">
        <f>L222*'Forecast inputs Tab10.1.5.1'!Z17</f>
        <v>6.6341660082608946</v>
      </c>
      <c r="N222" s="19">
        <f t="shared" si="60"/>
        <v>62.917287965476795</v>
      </c>
      <c r="O222" s="19">
        <f>N222*'Forecast inputs Tab10.1.5.1'!R17</f>
        <v>181.75483230178972</v>
      </c>
      <c r="P222" s="19">
        <f>N222*'Forecast inputs Tab10.1.5.1'!S17</f>
        <v>62.815576267915255</v>
      </c>
      <c r="Q222" s="19">
        <f>P222*'Forecast inputs Tab10.1.5.1'!R17</f>
        <v>181.46100856699093</v>
      </c>
    </row>
    <row r="223" spans="1:17" x14ac:dyDescent="0.35">
      <c r="A223" s="10">
        <f>D223+F223+E223+'Forecast inputs Tab10.1.5.1'!AA18</f>
        <v>0.38803513739519102</v>
      </c>
      <c r="C223" s="18">
        <v>14</v>
      </c>
      <c r="D223" s="17">
        <f>$G$204*'Forecast inputs Tab10.1.5.1'!T18</f>
        <v>0.1061752203168148</v>
      </c>
      <c r="E223" s="17">
        <f>$G$205*'Forecast inputs Tab10.1.5.1'!U18</f>
        <v>5.2748056561814201E-6</v>
      </c>
      <c r="F223" s="17">
        <f>$F$206*'Forecast inputs Tab10.1.5.1'!Y18</f>
        <v>4.1854642272720038E-2</v>
      </c>
      <c r="G223" s="28">
        <f t="shared" si="57"/>
        <v>20.44490235738963</v>
      </c>
      <c r="H223" s="28">
        <f>G223*'Forecast inputs Tab10.1.5.1'!V18</f>
        <v>67.295633361042889</v>
      </c>
      <c r="I223" s="28">
        <f t="shared" si="58"/>
        <v>1.0157067371562285E-3</v>
      </c>
      <c r="J223" s="28">
        <f>I223*'Forecast inputs Tab10.1.5.1'!W18</f>
        <v>3.3565842378925383E-3</v>
      </c>
      <c r="K223" s="28">
        <f t="shared" si="59"/>
        <v>67.29898994528078</v>
      </c>
      <c r="L223" s="28">
        <f t="shared" si="56"/>
        <v>8.0594518374049979</v>
      </c>
      <c r="M223" s="28">
        <f>L223*'Forecast inputs Tab10.1.5.1'!Z18</f>
        <v>26.824676523026923</v>
      </c>
      <c r="N223" s="19">
        <f t="shared" si="60"/>
        <v>232.32789745320005</v>
      </c>
      <c r="O223" s="19">
        <f>N223*'Forecast inputs Tab10.1.5.1'!R18</f>
        <v>739.7808143494542</v>
      </c>
      <c r="P223" s="19">
        <f>N223*'Forecast inputs Tab10.1.5.1'!S18</f>
        <v>232.1228728499724</v>
      </c>
      <c r="Q223" s="19">
        <f>P223*'Forecast inputs Tab10.1.5.1'!R18</f>
        <v>739.12797295761061</v>
      </c>
    </row>
    <row r="224" spans="1:17" x14ac:dyDescent="0.35">
      <c r="A224" s="10">
        <f>D224+F224+E224+'Forecast inputs Tab10.1.5.1'!AA19</f>
        <v>0.3861342864276881</v>
      </c>
      <c r="C224" s="18">
        <v>15</v>
      </c>
      <c r="D224" s="17">
        <f>$G$204*'Forecast inputs Tab10.1.5.1'!T19</f>
        <v>0.10433882640677668</v>
      </c>
      <c r="E224" s="17">
        <f>$G$205*'Forecast inputs Tab10.1.5.1'!U19</f>
        <v>2.7658353388031142E-6</v>
      </c>
      <c r="F224" s="17">
        <f>$F$206*'Forecast inputs Tab10.1.5.1'!Y19</f>
        <v>4.1792694185572583E-2</v>
      </c>
      <c r="G224" s="28">
        <f t="shared" si="57"/>
        <v>9.9262511483040416</v>
      </c>
      <c r="H224" s="28">
        <f>G224*'Forecast inputs Tab10.1.5.1'!V19</f>
        <v>35.386637334617639</v>
      </c>
      <c r="I224" s="28">
        <f t="shared" si="58"/>
        <v>2.6312713256693469E-4</v>
      </c>
      <c r="J224" s="28">
        <f>I224*'Forecast inputs Tab10.1.5.1'!W19</f>
        <v>9.4197934696167219E-4</v>
      </c>
      <c r="K224" s="28">
        <f t="shared" si="59"/>
        <v>35.387579313964601</v>
      </c>
      <c r="L224" s="28">
        <f t="shared" si="56"/>
        <v>3.9759387079258528</v>
      </c>
      <c r="M224" s="28">
        <f>L224*'Forecast inputs Tab10.1.5.1'!Z19</f>
        <v>14.344630226777367</v>
      </c>
      <c r="N224" s="19">
        <f t="shared" si="60"/>
        <v>114.68129866156704</v>
      </c>
      <c r="O224" s="19">
        <f>N224*'Forecast inputs Tab10.1.5.1'!R19</f>
        <v>397.88447208033358</v>
      </c>
      <c r="P224" s="19">
        <f>N224*'Forecast inputs Tab10.1.5.1'!S19</f>
        <v>114.6224619737586</v>
      </c>
      <c r="Q224" s="19">
        <f>P224*'Forecast inputs Tab10.1.5.1'!R19</f>
        <v>397.68033936871598</v>
      </c>
    </row>
    <row r="225" spans="1:17" x14ac:dyDescent="0.35">
      <c r="A225" s="10">
        <f>D225+F225+E225+'Forecast inputs Tab10.1.5.1'!AA20</f>
        <v>0.38438165154231474</v>
      </c>
      <c r="C225" s="23" t="s">
        <v>1435</v>
      </c>
      <c r="D225" s="17">
        <f>$G$204*'Forecast inputs Tab10.1.5.1'!T20</f>
        <v>0.10264669113358064</v>
      </c>
      <c r="E225" s="17">
        <f>$G$205*'Forecast inputs Tab10.1.5.1'!U20</f>
        <v>1.5840211474079729E-6</v>
      </c>
      <c r="F225" s="17">
        <f>$F$206*'Forecast inputs Tab10.1.5.1'!Y20</f>
        <v>4.173337638758666E-2</v>
      </c>
      <c r="G225" s="28">
        <f>N225*(D225/A225)*(1-EXP(-A225))</f>
        <v>10.407752438271068</v>
      </c>
      <c r="H225" s="28">
        <f>G225*'Forecast inputs Tab10.1.5.1'!V20</f>
        <v>43.071650314838308</v>
      </c>
      <c r="I225" s="28">
        <f t="shared" si="58"/>
        <v>1.6061014512152035E-4</v>
      </c>
      <c r="J225" s="28">
        <f>I225*'Forecast inputs Tab10.1.5.1'!W20</f>
        <v>7.8213232493982434E-4</v>
      </c>
      <c r="K225" s="28">
        <f t="shared" si="59"/>
        <v>43.072432447163251</v>
      </c>
      <c r="L225" s="30">
        <f t="shared" si="56"/>
        <v>4.231511459925593</v>
      </c>
      <c r="M225" s="28">
        <f>L225*'Forecast inputs Tab10.1.5.1'!Z20</f>
        <v>16.397530058357667</v>
      </c>
      <c r="N225" s="19">
        <f>N199*EXP(-A199)+N200*EXP(-A200)</f>
        <v>122.12626818536148</v>
      </c>
      <c r="O225" s="19">
        <f>N225*'Forecast inputs Tab10.1.5.1'!R20</f>
        <v>503.30735896843288</v>
      </c>
      <c r="P225" s="19">
        <f>N225*'Forecast inputs Tab10.1.5.1'!S20</f>
        <v>122.08776755980979</v>
      </c>
      <c r="Q225" s="19">
        <f>P225*'Forecast inputs Tab10.1.5.1'!R20</f>
        <v>503.14869000676737</v>
      </c>
    </row>
    <row r="226" spans="1:17" x14ac:dyDescent="0.35">
      <c r="A226" t="s">
        <v>1445</v>
      </c>
      <c r="C226" s="31" t="s">
        <v>1444</v>
      </c>
      <c r="D226" s="133">
        <f>AVERAGE(D213:D223)</f>
        <v>9.3948044476694512E-2</v>
      </c>
      <c r="E226" s="133">
        <f>AVERAGE(E213:E223)</f>
        <v>5.0878824438776241E-3</v>
      </c>
      <c r="F226" s="133">
        <f>AVERAGE(F213:F224)</f>
        <v>3.6521934302632605E-2</v>
      </c>
      <c r="G226" s="32">
        <f>SUM(G209:G225)</f>
        <v>676.25255918807011</v>
      </c>
      <c r="H226" s="32">
        <f t="shared" ref="H226" si="61">SUM(H209:H225)</f>
        <v>972.51062620112691</v>
      </c>
      <c r="I226" s="32">
        <f>SUM(I209:I225)</f>
        <v>143.46413558739627</v>
      </c>
      <c r="J226" s="32">
        <f t="shared" ref="J226:Q226" si="62">SUM(J209:J225)</f>
        <v>97.338089708061673</v>
      </c>
      <c r="K226" s="32">
        <f t="shared" si="62"/>
        <v>1069.8487159091887</v>
      </c>
      <c r="L226" s="32">
        <f t="shared" si="62"/>
        <v>312.80198345235272</v>
      </c>
      <c r="M226" s="32">
        <f t="shared" si="62"/>
        <v>388.66314489483352</v>
      </c>
      <c r="N226" s="32">
        <f t="shared" si="62"/>
        <v>38646.015402757126</v>
      </c>
      <c r="O226" s="32">
        <f t="shared" si="62"/>
        <v>13342.71457057684</v>
      </c>
      <c r="P226" s="32">
        <f t="shared" si="62"/>
        <v>6001.3141890122552</v>
      </c>
      <c r="Q226" s="32">
        <f t="shared" si="62"/>
        <v>8386.3818872501834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26"/>
  <sheetViews>
    <sheetView showGridLines="0" workbookViewId="0">
      <selection activeCell="A34" sqref="A34:A50"/>
    </sheetView>
  </sheetViews>
  <sheetFormatPr defaultRowHeight="14.5" x14ac:dyDescent="0.35"/>
  <cols>
    <col min="3" max="3" width="9.1796875" style="15"/>
    <col min="4" max="5" width="10.7265625" style="15" customWidth="1"/>
    <col min="6" max="6" width="12" style="15" customWidth="1"/>
    <col min="7" max="11" width="10.7265625" style="15" customWidth="1"/>
    <col min="12" max="12" width="12.453125" style="15" customWidth="1"/>
    <col min="13" max="13" width="19.54296875" style="15" customWidth="1"/>
    <col min="14" max="14" width="10" style="15" customWidth="1"/>
    <col min="15" max="15" width="9.1796875" style="15"/>
    <col min="16" max="16" width="9.81640625" style="15" customWidth="1"/>
    <col min="17" max="17" width="10" style="15" customWidth="1"/>
  </cols>
  <sheetData>
    <row r="1" spans="1:17" ht="12" customHeight="1" x14ac:dyDescent="0.35">
      <c r="C1" s="15" t="s">
        <v>1437</v>
      </c>
      <c r="D1" s="15" t="s">
        <v>1512</v>
      </c>
      <c r="G1" s="15">
        <v>2020</v>
      </c>
    </row>
    <row r="2" spans="1:17" ht="12" customHeight="1" x14ac:dyDescent="0.35">
      <c r="G2" s="18"/>
    </row>
    <row r="3" spans="1:17" ht="12" customHeight="1" x14ac:dyDescent="0.35">
      <c r="D3" s="24" t="s">
        <v>1599</v>
      </c>
      <c r="E3" s="24"/>
      <c r="F3" s="24"/>
      <c r="G3" s="18">
        <v>1</v>
      </c>
      <c r="H3" s="24" t="s">
        <v>1598</v>
      </c>
      <c r="I3" s="25">
        <f>G3*AVERAGE('Forecast inputs Tab10.1.5.1'!T$8:T$19)</f>
        <v>7.6531423344441074E-2</v>
      </c>
      <c r="J3" s="15" t="s">
        <v>1516</v>
      </c>
      <c r="K3" s="25">
        <f>I3+I5+I4</f>
        <v>0.10977576977303825</v>
      </c>
      <c r="M3" s="54" t="s">
        <v>1663</v>
      </c>
      <c r="N3" s="55">
        <f>Reportnew!$AJ$6629</f>
        <v>6.353358664540798E-2</v>
      </c>
    </row>
    <row r="4" spans="1:17" ht="12" customHeight="1" x14ac:dyDescent="0.35">
      <c r="D4" s="24" t="s">
        <v>1600</v>
      </c>
      <c r="E4" s="24"/>
      <c r="F4" s="24"/>
      <c r="G4" s="18">
        <v>1</v>
      </c>
      <c r="H4" s="24" t="s">
        <v>1598</v>
      </c>
      <c r="I4" s="25">
        <f>G4*AVERAGE('Forecast inputs Tab10.1.5.1'!U$8:U$19)</f>
        <v>3.764762225127886E-3</v>
      </c>
      <c r="J4" s="24"/>
      <c r="K4" s="24"/>
      <c r="M4" s="15" t="s">
        <v>8282</v>
      </c>
      <c r="N4" s="56">
        <f>AVERAGE('Forecast inputs Tab10.1.5.1'!$Y$8:$Y$19)</f>
        <v>2.0644703319319928E-2</v>
      </c>
      <c r="O4" s="140">
        <f>N4*F5</f>
        <v>2.94795842034693E-2</v>
      </c>
      <c r="Q4" s="15">
        <f>0.02802/0.0604</f>
        <v>0.46390728476821191</v>
      </c>
    </row>
    <row r="5" spans="1:17" ht="12" customHeight="1" x14ac:dyDescent="0.35">
      <c r="D5" s="24" t="s">
        <v>1438</v>
      </c>
      <c r="E5" s="24"/>
      <c r="F5" s="17">
        <f>I5/N4</f>
        <v>1.4279490360068012</v>
      </c>
      <c r="G5" s="142">
        <f>Q5/N4</f>
        <v>1.4279490360068012</v>
      </c>
      <c r="H5" s="24" t="s">
        <v>1598</v>
      </c>
      <c r="I5" s="25">
        <f>G5*AVERAGE('Forecast inputs Tab10.1.5.1'!Y8:Y19)</f>
        <v>2.94795842034693E-2</v>
      </c>
      <c r="J5" s="24"/>
      <c r="K5" s="24"/>
      <c r="M5" s="15" t="s">
        <v>1697</v>
      </c>
      <c r="N5" s="78">
        <v>0.46400000000000002</v>
      </c>
      <c r="O5" s="15" t="s">
        <v>1881</v>
      </c>
      <c r="Q5" s="15">
        <f>N3*N5</f>
        <v>2.9479584203469304E-2</v>
      </c>
    </row>
    <row r="6" spans="1:17" ht="9.75" customHeight="1" x14ac:dyDescent="0.35">
      <c r="D6" s="24"/>
      <c r="E6" s="24"/>
      <c r="F6" s="24"/>
      <c r="G6" s="18"/>
      <c r="H6" s="24"/>
      <c r="I6" s="24"/>
      <c r="J6" s="24"/>
      <c r="K6" s="24"/>
      <c r="L6" s="25"/>
    </row>
    <row r="7" spans="1:17" ht="40.5" customHeight="1" x14ac:dyDescent="0.35">
      <c r="A7" t="s">
        <v>1366</v>
      </c>
      <c r="C7" s="26" t="s">
        <v>1284</v>
      </c>
      <c r="D7" s="27" t="s">
        <v>1592</v>
      </c>
      <c r="E7" s="27" t="s">
        <v>1593</v>
      </c>
      <c r="F7" s="27" t="s">
        <v>1763</v>
      </c>
      <c r="G7" s="27" t="s">
        <v>1594</v>
      </c>
      <c r="H7" s="27" t="s">
        <v>1595</v>
      </c>
      <c r="I7" s="27" t="s">
        <v>1596</v>
      </c>
      <c r="J7" s="27" t="s">
        <v>1597</v>
      </c>
      <c r="K7" s="27" t="s">
        <v>1601</v>
      </c>
      <c r="L7" s="27" t="s">
        <v>1439</v>
      </c>
      <c r="M7" s="27" t="s">
        <v>1568</v>
      </c>
      <c r="N7" s="27" t="s">
        <v>1440</v>
      </c>
      <c r="O7" s="27" t="s">
        <v>1441</v>
      </c>
      <c r="P7" s="27" t="s">
        <v>1442</v>
      </c>
      <c r="Q7" s="27" t="s">
        <v>1443</v>
      </c>
    </row>
    <row r="8" spans="1:17" ht="12" customHeight="1" x14ac:dyDescent="0.35">
      <c r="A8" s="10">
        <f>D8+F8+E8+'Forecast inputs Tab10.1.5.1'!AA4</f>
        <v>0.24</v>
      </c>
      <c r="C8" s="18">
        <v>0</v>
      </c>
      <c r="D8" s="17">
        <f>$G$3*'Forecast inputs Tab10.1.5.1'!T4</f>
        <v>0</v>
      </c>
      <c r="E8" s="17">
        <f>$G$4*'Forecast inputs Tab10.1.5.1'!U4</f>
        <v>0</v>
      </c>
      <c r="F8" s="17">
        <f>$F$5*'Forecast inputs Tab10.1.5.1'!Y4</f>
        <v>0</v>
      </c>
      <c r="G8" s="28">
        <f>N8*(D8/A8)*(1-EXP(-A8))</f>
        <v>0</v>
      </c>
      <c r="H8" s="28">
        <f>G8*'Forecast inputs Tab10.1.5.1'!V4</f>
        <v>0</v>
      </c>
      <c r="I8" s="28">
        <f>N8*(E8/A8)*(1-EXP(-A8))</f>
        <v>0</v>
      </c>
      <c r="J8" s="28">
        <f>I8*'Forecast inputs Tab10.1.5.1'!W4</f>
        <v>0</v>
      </c>
      <c r="K8" s="28">
        <f>H8+J8</f>
        <v>0</v>
      </c>
      <c r="L8" s="28">
        <f t="shared" ref="L8:L24" si="0">N8*(F8/A8)*(1-EXP(-A8))</f>
        <v>0</v>
      </c>
      <c r="M8" s="28">
        <f>L8*'Forecast inputs Tab10.1.5.1'!Z4</f>
        <v>0</v>
      </c>
      <c r="N8" s="19">
        <f>'Forecast inputs Tab10.1.5.1'!Q4</f>
        <v>9183.5696749051494</v>
      </c>
      <c r="O8" s="19">
        <f>N8*'Forecast inputs Tab10.1.5.1'!R4</f>
        <v>27.550709024715449</v>
      </c>
      <c r="P8" s="19">
        <f>N8*'Forecast inputs Tab10.1.5.1'!S4</f>
        <v>0</v>
      </c>
      <c r="Q8" s="19">
        <f>P8*'Forecast inputs Tab10.1.5.1'!R4</f>
        <v>0</v>
      </c>
    </row>
    <row r="9" spans="1:17" ht="12" customHeight="1" x14ac:dyDescent="0.35">
      <c r="A9" s="10">
        <f>D9+F9+E9+'Forecast inputs Tab10.1.5.1'!AA5</f>
        <v>0.2402613873303942</v>
      </c>
      <c r="C9" s="18">
        <v>1</v>
      </c>
      <c r="D9" s="17">
        <f>$G$3*'Forecast inputs Tab10.1.5.1'!T5</f>
        <v>9.7705668054870531E-6</v>
      </c>
      <c r="E9" s="17">
        <f>$G$4*'Forecast inputs Tab10.1.5.1'!U5</f>
        <v>1.6753468834404571E-5</v>
      </c>
      <c r="F9" s="17">
        <f>$F$5*'Forecast inputs Tab10.1.5.1'!Y5</f>
        <v>2.3486329475432753E-4</v>
      </c>
      <c r="G9" s="28">
        <f t="shared" ref="G9:G24" si="1">N9*(D9/A9)*(1-EXP(-A9))</f>
        <v>6.2744075109524344E-2</v>
      </c>
      <c r="H9" s="28">
        <f>G9*'Forecast inputs Tab10.1.5.1'!V5</f>
        <v>7.4505477708094936E-3</v>
      </c>
      <c r="I9" s="28">
        <f t="shared" ref="I9:I24" si="2">N9*(E9/A9)*(1-EXP(-A9))</f>
        <v>0.10758648170755281</v>
      </c>
      <c r="J9" s="28">
        <f>I9*'Forecast inputs Tab10.1.5.1'!W5</f>
        <v>1.2775624463421406E-2</v>
      </c>
      <c r="K9" s="28">
        <f t="shared" ref="K9:K24" si="3">H9+J9</f>
        <v>2.0226172234230899E-2</v>
      </c>
      <c r="L9" s="28">
        <f t="shared" si="0"/>
        <v>1.5082318661656489</v>
      </c>
      <c r="M9" s="28">
        <f>L9*'Forecast inputs Tab10.1.5.1'!Z5</f>
        <v>0.12073742981985239</v>
      </c>
      <c r="N9" s="19">
        <f>'Forecast inputs Tab10.1.5.1'!Q5</f>
        <v>7224.0540115249396</v>
      </c>
      <c r="O9" s="19">
        <f>N9*'Forecast inputs Tab10.1.5.1'!R5</f>
        <v>173.78906735525547</v>
      </c>
      <c r="P9" s="19">
        <f>N9*'Forecast inputs Tab10.1.5.1'!S5</f>
        <v>0</v>
      </c>
      <c r="Q9" s="19">
        <f>P9*'Forecast inputs Tab10.1.5.1'!R5</f>
        <v>0</v>
      </c>
    </row>
    <row r="10" spans="1:17" ht="12" customHeight="1" x14ac:dyDescent="0.35">
      <c r="A10" s="10">
        <f>D10+F10+E10+'Forecast inputs Tab10.1.5.1'!AA6</f>
        <v>0.24233229402701773</v>
      </c>
      <c r="C10" s="18">
        <v>2</v>
      </c>
      <c r="D10" s="17">
        <f>$G$3*'Forecast inputs Tab10.1.5.1'!T6</f>
        <v>3.2631706846048859E-4</v>
      </c>
      <c r="E10" s="17">
        <f>$G$4*'Forecast inputs Tab10.1.5.1'!U6</f>
        <v>5.5463193616160904E-4</v>
      </c>
      <c r="F10" s="17">
        <f>$F$5*'Forecast inputs Tab10.1.5.1'!Y6</f>
        <v>1.4513450223956437E-3</v>
      </c>
      <c r="G10" s="28">
        <f>N10*(D10/A10)*(1-EXP(-A10))</f>
        <v>1.6464017057351559</v>
      </c>
      <c r="H10" s="28">
        <f>G10*'Forecast inputs Tab10.1.5.1'!V6</f>
        <v>0.39197381126777747</v>
      </c>
      <c r="I10" s="28">
        <f t="shared" si="2"/>
        <v>2.7983426366869053</v>
      </c>
      <c r="J10" s="28">
        <f>I10*'Forecast inputs Tab10.1.5.1'!W6</f>
        <v>0.66670869714654124</v>
      </c>
      <c r="K10" s="28">
        <f t="shared" si="3"/>
        <v>1.0586825084143188</v>
      </c>
      <c r="L10" s="28">
        <f t="shared" si="0"/>
        <v>7.3226231522478358</v>
      </c>
      <c r="M10" s="28">
        <f>L10*'Forecast inputs Tab10.1.5.1'!Z6</f>
        <v>1.4112232565243552</v>
      </c>
      <c r="N10" s="19">
        <f>'Forecast inputs Tab10.1.5.1'!Q6</f>
        <v>5681.4038596814062</v>
      </c>
      <c r="O10" s="19">
        <f>N10*'Forecast inputs Tab10.1.5.1'!R6</f>
        <v>549.52583436228053</v>
      </c>
      <c r="P10" s="19">
        <f>N10*'Forecast inputs Tab10.1.5.1'!S6</f>
        <v>0</v>
      </c>
      <c r="Q10" s="19">
        <f>P10*'Forecast inputs Tab10.1.5.1'!R6</f>
        <v>0</v>
      </c>
    </row>
    <row r="11" spans="1:17" ht="12" customHeight="1" x14ac:dyDescent="0.35">
      <c r="A11" s="10">
        <f>D11+F11+E11+'Forecast inputs Tab10.1.5.1'!AA7</f>
        <v>0.25186586762292229</v>
      </c>
      <c r="C11" s="18">
        <v>3</v>
      </c>
      <c r="D11" s="17">
        <f>$G$3*'Forecast inputs Tab10.1.5.1'!T7</f>
        <v>2.7438599163770367E-3</v>
      </c>
      <c r="E11" s="17">
        <f>$G$4*'Forecast inputs Tab10.1.5.1'!U7</f>
        <v>4.3264606965955996E-3</v>
      </c>
      <c r="F11" s="17">
        <f>$F$5*'Forecast inputs Tab10.1.5.1'!Y7</f>
        <v>4.7955470099496399E-3</v>
      </c>
      <c r="G11" s="28">
        <f t="shared" si="1"/>
        <v>5.2609334361194433</v>
      </c>
      <c r="H11" s="28">
        <f>G11*'Forecast inputs Tab10.1.5.1'!V7</f>
        <v>2.0269879656776206</v>
      </c>
      <c r="I11" s="28">
        <f t="shared" si="2"/>
        <v>8.2953293653671949</v>
      </c>
      <c r="J11" s="28">
        <f>I11*'Forecast inputs Tab10.1.5.1'!W7</f>
        <v>3.2087338905084772</v>
      </c>
      <c r="K11" s="28">
        <f t="shared" si="3"/>
        <v>5.2357218561860979</v>
      </c>
      <c r="L11" s="28">
        <f t="shared" si="0"/>
        <v>9.1947309184934092</v>
      </c>
      <c r="M11" s="28">
        <f>L11*'Forecast inputs Tab10.1.5.1'!Z7</f>
        <v>3.1658837762010581</v>
      </c>
      <c r="N11" s="19">
        <f>'Forecast inputs Tab10.1.5.1'!Q7</f>
        <v>2168.9299999999998</v>
      </c>
      <c r="O11" s="19">
        <f>N11*'Forecast inputs Tab10.1.5.1'!R7</f>
        <v>455.75726090000001</v>
      </c>
      <c r="P11" s="19">
        <f>N11*'Forecast inputs Tab10.1.5.1'!S7</f>
        <v>0</v>
      </c>
      <c r="Q11" s="19">
        <f>P11*'Forecast inputs Tab10.1.5.1'!R7</f>
        <v>0</v>
      </c>
    </row>
    <row r="12" spans="1:17" ht="12" customHeight="1" x14ac:dyDescent="0.35">
      <c r="A12" s="10">
        <f>D12+F12+E12+'Forecast inputs Tab10.1.5.1'!AA8</f>
        <v>0.27575483370633003</v>
      </c>
      <c r="C12" s="18">
        <v>4</v>
      </c>
      <c r="D12" s="17">
        <f>$G$3*'Forecast inputs Tab10.1.5.1'!T8</f>
        <v>1.2013015126685896E-2</v>
      </c>
      <c r="E12" s="17">
        <f>$G$4*'Forecast inputs Tab10.1.5.1'!U8</f>
        <v>1.2889113277233858E-2</v>
      </c>
      <c r="F12" s="17">
        <f>$F$5*'Forecast inputs Tab10.1.5.1'!Y8</f>
        <v>1.0852705302410283E-2</v>
      </c>
      <c r="G12" s="28">
        <f t="shared" si="1"/>
        <v>71.235895270305207</v>
      </c>
      <c r="H12" s="28">
        <f>G12*'Forecast inputs Tab10.1.5.1'!V8</f>
        <v>40.776812665952612</v>
      </c>
      <c r="I12" s="28">
        <f t="shared" si="2"/>
        <v>76.431063630686694</v>
      </c>
      <c r="J12" s="28">
        <f>I12*'Forecast inputs Tab10.1.5.1'!W8</f>
        <v>42.968864386404519</v>
      </c>
      <c r="K12" s="28">
        <f t="shared" si="3"/>
        <v>83.745677052357138</v>
      </c>
      <c r="L12" s="28">
        <f t="shared" si="0"/>
        <v>64.355382072615896</v>
      </c>
      <c r="M12" s="28">
        <f>L12*'Forecast inputs Tab10.1.5.1'!Z8</f>
        <v>34.387912278209868</v>
      </c>
      <c r="N12" s="19">
        <f>'Forecast inputs Tab10.1.5.1'!Q8</f>
        <v>6785.02</v>
      </c>
      <c r="O12" s="19">
        <f>N12*'Forecast inputs Tab10.1.5.1'!R8</f>
        <v>2509.4871421400003</v>
      </c>
      <c r="P12" s="19">
        <f>N12*'Forecast inputs Tab10.1.5.1'!S8</f>
        <v>641.97897537697008</v>
      </c>
      <c r="Q12" s="19">
        <f>P12*'Forecast inputs Tab10.1.5.1'!R8</f>
        <v>237.44041789600001</v>
      </c>
    </row>
    <row r="13" spans="1:17" ht="12" customHeight="1" x14ac:dyDescent="0.35">
      <c r="A13" s="10">
        <f>D13+F13+E13+'Forecast inputs Tab10.1.5.1'!AA9</f>
        <v>0.31115427780649507</v>
      </c>
      <c r="C13" s="18">
        <v>5</v>
      </c>
      <c r="D13" s="17">
        <f>$G$3*'Forecast inputs Tab10.1.5.1'!T9</f>
        <v>3.6605138822605472E-2</v>
      </c>
      <c r="E13" s="17">
        <f>$G$4*'Forecast inputs Tab10.1.5.1'!U9</f>
        <v>1.6142826751876185E-2</v>
      </c>
      <c r="F13" s="17">
        <f>$F$5*'Forecast inputs Tab10.1.5.1'!Y9</f>
        <v>1.8406312232013427E-2</v>
      </c>
      <c r="G13" s="28">
        <f t="shared" si="1"/>
        <v>41.644899171797299</v>
      </c>
      <c r="H13" s="28">
        <f>G13*'Forecast inputs Tab10.1.5.1'!V9</f>
        <v>32.937705442128554</v>
      </c>
      <c r="I13" s="28">
        <f t="shared" si="2"/>
        <v>18.365355631830528</v>
      </c>
      <c r="J13" s="28">
        <f>I13*'Forecast inputs Tab10.1.5.1'!W9</f>
        <v>13.835827515458741</v>
      </c>
      <c r="K13" s="28">
        <f t="shared" si="3"/>
        <v>46.773532957587292</v>
      </c>
      <c r="L13" s="28">
        <f t="shared" si="0"/>
        <v>20.940475618506575</v>
      </c>
      <c r="M13" s="28">
        <f>L13*'Forecast inputs Tab10.1.5.1'!Z9</f>
        <v>15.804467984982322</v>
      </c>
      <c r="N13" s="19">
        <f>'Forecast inputs Tab10.1.5.1'!Q9</f>
        <v>1323.84</v>
      </c>
      <c r="O13" s="19">
        <f>N13*'Forecast inputs Tab10.1.5.1'!R9</f>
        <v>756.48453888000006</v>
      </c>
      <c r="P13" s="19">
        <f>N13*'Forecast inputs Tab10.1.5.1'!S9</f>
        <v>397.1065925604446</v>
      </c>
      <c r="Q13" s="19">
        <f>P13*'Forecast inputs Tab10.1.5.1'!R9</f>
        <v>226.91941439999999</v>
      </c>
    </row>
    <row r="14" spans="1:17" ht="12" customHeight="1" x14ac:dyDescent="0.35">
      <c r="A14" s="10">
        <f>D14+F14+E14+'Forecast inputs Tab10.1.5.1'!AA10</f>
        <v>0.34374570694657769</v>
      </c>
      <c r="C14" s="18">
        <v>6</v>
      </c>
      <c r="D14" s="17">
        <f>$G$3*'Forecast inputs Tab10.1.5.1'!T10</f>
        <v>6.8403054748956416E-2</v>
      </c>
      <c r="E14" s="17">
        <f>$G$4*'Forecast inputs Tab10.1.5.1'!U10</f>
        <v>1.0049016080091393E-2</v>
      </c>
      <c r="F14" s="17">
        <f>$F$5*'Forecast inputs Tab10.1.5.1'!Y10</f>
        <v>2.5293636117529897E-2</v>
      </c>
      <c r="G14" s="28">
        <f t="shared" si="1"/>
        <v>298.70484651820783</v>
      </c>
      <c r="H14" s="28">
        <f>G14*'Forecast inputs Tab10.1.5.1'!V10</f>
        <v>299.75397453407061</v>
      </c>
      <c r="I14" s="28">
        <f t="shared" si="2"/>
        <v>43.882394095981468</v>
      </c>
      <c r="J14" s="28">
        <f>I14*'Forecast inputs Tab10.1.5.1'!W10</f>
        <v>42.499257622367352</v>
      </c>
      <c r="K14" s="28">
        <f t="shared" si="3"/>
        <v>342.25323215643795</v>
      </c>
      <c r="L14" s="28">
        <f t="shared" si="0"/>
        <v>110.45313286230734</v>
      </c>
      <c r="M14" s="28">
        <f>L14*'Forecast inputs Tab10.1.5.1'!Z10</f>
        <v>110.13403376146813</v>
      </c>
      <c r="N14" s="19">
        <f>'Forecast inputs Tab10.1.5.1'!Q10</f>
        <v>5160.29</v>
      </c>
      <c r="O14" s="19">
        <f>N14*'Forecast inputs Tab10.1.5.1'!R10</f>
        <v>4171.2739788899999</v>
      </c>
      <c r="P14" s="19">
        <f>N14*'Forecast inputs Tab10.1.5.1'!S10</f>
        <v>2992.446132560392</v>
      </c>
      <c r="Q14" s="19">
        <f>P14*'Forecast inputs Tab10.1.5.1'!R10</f>
        <v>2418.9168992399996</v>
      </c>
    </row>
    <row r="15" spans="1:17" ht="12" customHeight="1" x14ac:dyDescent="0.35">
      <c r="A15" s="10">
        <f>D15+F15+E15+'Forecast inputs Tab10.1.5.1'!AA11</f>
        <v>0.36100394372717215</v>
      </c>
      <c r="C15" s="18">
        <v>7</v>
      </c>
      <c r="D15" s="17">
        <f>$G$3*'Forecast inputs Tab10.1.5.1'!T11</f>
        <v>8.6847616271768346E-2</v>
      </c>
      <c r="E15" s="17">
        <f>$G$4*'Forecast inputs Tab10.1.5.1'!U11</f>
        <v>4.0748104878590916E-3</v>
      </c>
      <c r="F15" s="17">
        <f>$F$5*'Forecast inputs Tab10.1.5.1'!Y11</f>
        <v>3.0081516967544682E-2</v>
      </c>
      <c r="G15" s="28">
        <f t="shared" si="1"/>
        <v>188.56830106786967</v>
      </c>
      <c r="H15" s="28">
        <f>G15*'Forecast inputs Tab10.1.5.1'!V11</f>
        <v>233.78913479419171</v>
      </c>
      <c r="I15" s="28">
        <f t="shared" si="2"/>
        <v>8.8474517074212926</v>
      </c>
      <c r="J15" s="28">
        <f>I15*'Forecast inputs Tab10.1.5.1'!W11</f>
        <v>10.81117606220041</v>
      </c>
      <c r="K15" s="28">
        <f t="shared" si="3"/>
        <v>244.60031085639213</v>
      </c>
      <c r="L15" s="28">
        <f t="shared" si="0"/>
        <v>65.314637195841328</v>
      </c>
      <c r="M15" s="28">
        <f>L15*'Forecast inputs Tab10.1.5.1'!Z11</f>
        <v>82.030612293372997</v>
      </c>
      <c r="N15" s="19">
        <f>'Forecast inputs Tab10.1.5.1'!Q11</f>
        <v>2586.6999999999998</v>
      </c>
      <c r="O15" s="19">
        <f>N15*'Forecast inputs Tab10.1.5.1'!R11</f>
        <v>2776.3051099999998</v>
      </c>
      <c r="P15" s="19">
        <f>N15*'Forecast inputs Tab10.1.5.1'!S11</f>
        <v>2062.6528481319297</v>
      </c>
      <c r="Q15" s="19">
        <f>P15*'Forecast inputs Tab10.1.5.1'!R11</f>
        <v>2213.8453018999999</v>
      </c>
    </row>
    <row r="16" spans="1:17" ht="12" customHeight="1" x14ac:dyDescent="0.35">
      <c r="A16" s="10">
        <f>D16+F16+E16+'Forecast inputs Tab10.1.5.1'!AA12</f>
        <v>0.36649459405880269</v>
      </c>
      <c r="C16" s="18">
        <v>8</v>
      </c>
      <c r="D16" s="17">
        <f>$G$3*'Forecast inputs Tab10.1.5.1'!T12</f>
        <v>9.2560227178626914E-2</v>
      </c>
      <c r="E16" s="17">
        <f>$G$4*'Forecast inputs Tab10.1.5.1'!U12</f>
        <v>1.3581449816797795E-3</v>
      </c>
      <c r="F16" s="17">
        <f>$F$5*'Forecast inputs Tab10.1.5.1'!Y12</f>
        <v>3.2576221898495974E-2</v>
      </c>
      <c r="G16" s="28">
        <f t="shared" si="1"/>
        <v>38.014837903512699</v>
      </c>
      <c r="H16" s="28">
        <f>G16*'Forecast inputs Tab10.1.5.1'!V12</f>
        <v>57.466360515194708</v>
      </c>
      <c r="I16" s="28">
        <f t="shared" si="2"/>
        <v>0.55779531772743796</v>
      </c>
      <c r="J16" s="28">
        <f>I16*'Forecast inputs Tab10.1.5.1'!W12</f>
        <v>0.84024584326416951</v>
      </c>
      <c r="K16" s="28">
        <f t="shared" si="3"/>
        <v>58.306606358458879</v>
      </c>
      <c r="L16" s="28">
        <f t="shared" si="0"/>
        <v>13.379178430388937</v>
      </c>
      <c r="M16" s="28">
        <f>L16*'Forecast inputs Tab10.1.5.1'!Z12</f>
        <v>20.485796637258627</v>
      </c>
      <c r="N16" s="19">
        <f>'Forecast inputs Tab10.1.5.1'!Q12</f>
        <v>490.55099999999999</v>
      </c>
      <c r="O16" s="19">
        <f>N16*'Forecast inputs Tab10.1.5.1'!R12</f>
        <v>666.66862001999993</v>
      </c>
      <c r="P16" s="19">
        <f>N16*'Forecast inputs Tab10.1.5.1'!S12</f>
        <v>448.18880859737163</v>
      </c>
      <c r="Q16" s="19">
        <f>P16*'Forecast inputs Tab10.1.5.1'!R12</f>
        <v>609.0975546599999</v>
      </c>
    </row>
    <row r="17" spans="1:18" ht="12" customHeight="1" x14ac:dyDescent="0.35">
      <c r="A17" s="10">
        <f>D17+F17+E17+'Forecast inputs Tab10.1.5.1'!AA13</f>
        <v>0.36710991728218811</v>
      </c>
      <c r="C17" s="18">
        <v>9</v>
      </c>
      <c r="D17" s="17">
        <f>$G$3*'Forecast inputs Tab10.1.5.1'!T13</f>
        <v>9.3119887482881872E-2</v>
      </c>
      <c r="E17" s="17">
        <f>$G$4*'Forecast inputs Tab10.1.5.1'!U13</f>
        <v>4.3284394301550485E-4</v>
      </c>
      <c r="F17" s="17">
        <f>$F$5*'Forecast inputs Tab10.1.5.1'!Y13</f>
        <v>3.3557185856290743E-2</v>
      </c>
      <c r="G17" s="28">
        <f t="shared" si="1"/>
        <v>56.349598977553342</v>
      </c>
      <c r="H17" s="28">
        <f>G17*'Forecast inputs Tab10.1.5.1'!V13</f>
        <v>101.75802712278363</v>
      </c>
      <c r="I17" s="28">
        <f t="shared" si="2"/>
        <v>0.26192667611706832</v>
      </c>
      <c r="J17" s="28">
        <f>I17*'Forecast inputs Tab10.1.5.1'!W13</f>
        <v>0.47325639593677488</v>
      </c>
      <c r="K17" s="28">
        <f t="shared" si="3"/>
        <v>102.2312835187204</v>
      </c>
      <c r="L17" s="28">
        <f t="shared" si="0"/>
        <v>20.306445990549726</v>
      </c>
      <c r="M17" s="28">
        <f>L17*'Forecast inputs Tab10.1.5.1'!Z13</f>
        <v>37.015605073873573</v>
      </c>
      <c r="N17" s="19">
        <f>'Forecast inputs Tab10.1.5.1'!Q13</f>
        <v>722.98500000000001</v>
      </c>
      <c r="O17" s="19">
        <f>N17*'Forecast inputs Tab10.1.5.1'!R13</f>
        <v>1199.2369090500001</v>
      </c>
      <c r="P17" s="19">
        <f>N17*'Forecast inputs Tab10.1.5.1'!S13</f>
        <v>697.27758812464958</v>
      </c>
      <c r="Q17" s="19">
        <f>P17*'Forecast inputs Tab10.1.5.1'!R13</f>
        <v>1156.59525375</v>
      </c>
    </row>
    <row r="18" spans="1:18" ht="12" customHeight="1" x14ac:dyDescent="0.35">
      <c r="A18" s="10">
        <f>D18+F18+E18+'Forecast inputs Tab10.1.5.1'!AA14</f>
        <v>0.36609222354954785</v>
      </c>
      <c r="C18" s="18">
        <v>10</v>
      </c>
      <c r="D18" s="17">
        <f>$G$3*'Forecast inputs Tab10.1.5.1'!T14</f>
        <v>9.2097008073801653E-2</v>
      </c>
      <c r="E18" s="17">
        <f>$G$4*'Forecast inputs Tab10.1.5.1'!U14</f>
        <v>1.4337572672504288E-4</v>
      </c>
      <c r="F18" s="17">
        <f>$F$5*'Forecast inputs Tab10.1.5.1'!Y14</f>
        <v>3.3851839749021118E-2</v>
      </c>
      <c r="G18" s="28">
        <f t="shared" si="1"/>
        <v>8.3228113598161126</v>
      </c>
      <c r="H18" s="28">
        <f>G18*'Forecast inputs Tab10.1.5.1'!V14</f>
        <v>17.551556399263035</v>
      </c>
      <c r="I18" s="28">
        <f t="shared" si="2"/>
        <v>1.2956871803618623E-2</v>
      </c>
      <c r="J18" s="28">
        <f>I18*'Forecast inputs Tab10.1.5.1'!W14</f>
        <v>2.7383937454562583E-2</v>
      </c>
      <c r="K18" s="28">
        <f t="shared" si="3"/>
        <v>17.578940336717597</v>
      </c>
      <c r="L18" s="28">
        <f t="shared" si="0"/>
        <v>3.0591925004561937</v>
      </c>
      <c r="M18" s="28">
        <f>L18*'Forecast inputs Tab10.1.5.1'!Z14</f>
        <v>6.5036597044198405</v>
      </c>
      <c r="N18" s="19">
        <f>'Forecast inputs Tab10.1.5.1'!Q14</f>
        <v>107.919</v>
      </c>
      <c r="O18" s="19">
        <f>N18*'Forecast inputs Tab10.1.5.1'!R14</f>
        <v>212.20760484000002</v>
      </c>
      <c r="P18" s="19">
        <f>N18*'Forecast inputs Tab10.1.5.1'!S14</f>
        <v>106.30160901869444</v>
      </c>
      <c r="Q18" s="19">
        <f>P18*'Forecast inputs Tab10.1.5.1'!R14</f>
        <v>209.02723191000001</v>
      </c>
    </row>
    <row r="19" spans="1:18" ht="12" customHeight="1" x14ac:dyDescent="0.35">
      <c r="A19" s="10">
        <f>D19+F19+E19+'Forecast inputs Tab10.1.5.1'!AA15</f>
        <v>0.36454200602378217</v>
      </c>
      <c r="C19" s="18">
        <v>11</v>
      </c>
      <c r="D19" s="17">
        <f>$G$3*'Forecast inputs Tab10.1.5.1'!T15</f>
        <v>9.0587200685375943E-2</v>
      </c>
      <c r="E19" s="17">
        <f>$G$4*'Forecast inputs Tab10.1.5.1'!U15</f>
        <v>5.1416026234854076E-5</v>
      </c>
      <c r="F19" s="17">
        <f>$F$5*'Forecast inputs Tab10.1.5.1'!Y15</f>
        <v>3.3903389312171378E-2</v>
      </c>
      <c r="G19" s="28">
        <f t="shared" si="1"/>
        <v>26.204622184330088</v>
      </c>
      <c r="H19" s="28">
        <f>G19*'Forecast inputs Tab10.1.5.1'!V15</f>
        <v>63.230317669103506</v>
      </c>
      <c r="I19" s="28">
        <f t="shared" si="2"/>
        <v>1.4873376498115633E-2</v>
      </c>
      <c r="J19" s="28">
        <f>I19*'Forecast inputs Tab10.1.5.1'!W15</f>
        <v>3.5998574532328687E-2</v>
      </c>
      <c r="K19" s="28">
        <f t="shared" si="3"/>
        <v>63.266316243635835</v>
      </c>
      <c r="L19" s="28">
        <f t="shared" si="0"/>
        <v>9.8074065758953282</v>
      </c>
      <c r="M19" s="28">
        <f>L19*'Forecast inputs Tab10.1.5.1'!Z15</f>
        <v>23.86328360640276</v>
      </c>
      <c r="N19" s="19">
        <f>'Forecast inputs Tab10.1.5.1'!Q15</f>
        <v>345.19799999999998</v>
      </c>
      <c r="O19" s="19">
        <f>N19*'Forecast inputs Tab10.1.5.1'!R15</f>
        <v>785.90883461999988</v>
      </c>
      <c r="P19" s="19">
        <f>N19*'Forecast inputs Tab10.1.5.1'!S15</f>
        <v>342.89485041880971</v>
      </c>
      <c r="Q19" s="19">
        <f>P19*'Forecast inputs Tab10.1.5.1'!R15</f>
        <v>780.66527699999983</v>
      </c>
    </row>
    <row r="20" spans="1:18" ht="12" customHeight="1" x14ac:dyDescent="0.35">
      <c r="A20" s="10">
        <f>D20+F20+E20+'Forecast inputs Tab10.1.5.1'!AA16</f>
        <v>0.36283657557358007</v>
      </c>
      <c r="C20" s="18">
        <v>12</v>
      </c>
      <c r="D20" s="17">
        <f>$G$3*'Forecast inputs Tab10.1.5.1'!T16</f>
        <v>8.8936583412108083E-2</v>
      </c>
      <c r="E20" s="17">
        <f>$G$4*'Forecast inputs Tab10.1.5.1'!U16</f>
        <v>2.028398966663987E-5</v>
      </c>
      <c r="F20" s="17">
        <f>$F$5*'Forecast inputs Tab10.1.5.1'!Y16</f>
        <v>3.3879708171805377E-2</v>
      </c>
      <c r="G20" s="28">
        <f t="shared" si="1"/>
        <v>18.420420509864897</v>
      </c>
      <c r="H20" s="28">
        <f>G20*'Forecast inputs Tab10.1.5.1'!V16</f>
        <v>49.982916829676718</v>
      </c>
      <c r="I20" s="28">
        <f t="shared" si="2"/>
        <v>4.2011915113257239E-3</v>
      </c>
      <c r="J20" s="28">
        <f>I20*'Forecast inputs Tab10.1.5.1'!W16</f>
        <v>1.1440774986247779E-2</v>
      </c>
      <c r="K20" s="28">
        <f t="shared" si="3"/>
        <v>49.994357604662966</v>
      </c>
      <c r="L20" s="28">
        <f t="shared" si="0"/>
        <v>7.0171176734364789</v>
      </c>
      <c r="M20" s="28">
        <f>L20*'Forecast inputs Tab10.1.5.1'!Z16</f>
        <v>19.216938118119671</v>
      </c>
      <c r="N20" s="19">
        <f>'Forecast inputs Tab10.1.5.1'!Q16</f>
        <v>246.96100000000001</v>
      </c>
      <c r="O20" s="19">
        <f>N20*'Forecast inputs Tab10.1.5.1'!R16</f>
        <v>638.48062135000009</v>
      </c>
      <c r="P20" s="19">
        <f>N20*'Forecast inputs Tab10.1.5.1'!S16</f>
        <v>246.17770945906747</v>
      </c>
      <c r="Q20" s="19">
        <f>P20*'Forecast inputs Tab10.1.5.1'!R16</f>
        <v>636.45554115000004</v>
      </c>
    </row>
    <row r="21" spans="1:18" ht="12" customHeight="1" x14ac:dyDescent="0.35">
      <c r="A21" s="10">
        <f>D21+F21+E21+'Forecast inputs Tab10.1.5.1'!AA17</f>
        <v>0.36112901930898567</v>
      </c>
      <c r="C21" s="18">
        <v>13</v>
      </c>
      <c r="D21" s="17">
        <f>$G$3*'Forecast inputs Tab10.1.5.1'!T17</f>
        <v>8.7285719454603006E-2</v>
      </c>
      <c r="E21" s="17">
        <f>$G$4*'Forecast inputs Tab10.1.5.1'!U17</f>
        <v>8.8252345442379449E-6</v>
      </c>
      <c r="F21" s="17">
        <f>$F$5*'Forecast inputs Tab10.1.5.1'!Y17</f>
        <v>3.3834474619838427E-2</v>
      </c>
      <c r="G21" s="28">
        <f t="shared" si="1"/>
        <v>21.009225762309811</v>
      </c>
      <c r="H21" s="28">
        <f>G21*'Forecast inputs Tab10.1.5.1'!V17</f>
        <v>63.177336701779438</v>
      </c>
      <c r="I21" s="28">
        <f t="shared" si="2"/>
        <v>2.1241887688359163E-3</v>
      </c>
      <c r="J21" s="28">
        <f>I21*'Forecast inputs Tab10.1.5.1'!W17</f>
        <v>6.4125618793958901E-3</v>
      </c>
      <c r="K21" s="28">
        <f t="shared" si="3"/>
        <v>63.183749263658832</v>
      </c>
      <c r="L21" s="28">
        <f t="shared" si="0"/>
        <v>8.1437848055663942</v>
      </c>
      <c r="M21" s="28">
        <f>L21*'Forecast inputs Tab10.1.5.1'!Z17</f>
        <v>24.740166736526263</v>
      </c>
      <c r="N21" s="19">
        <f>'Forecast inputs Tab10.1.5.1'!Q17</f>
        <v>286.76600000000002</v>
      </c>
      <c r="O21" s="19">
        <f>N21*'Forecast inputs Tab10.1.5.1'!R17</f>
        <v>828.40675314000009</v>
      </c>
      <c r="P21" s="19">
        <f>N21*'Forecast inputs Tab10.1.5.1'!S17</f>
        <v>286.30241586269682</v>
      </c>
      <c r="Q21" s="19">
        <f>P21*'Forecast inputs Tab10.1.5.1'!R17</f>
        <v>827.06755592000002</v>
      </c>
    </row>
    <row r="22" spans="1:18" ht="12" customHeight="1" x14ac:dyDescent="0.35">
      <c r="A22" s="10">
        <f>D22+F22+E22+'Forecast inputs Tab10.1.5.1'!AA18</f>
        <v>0.3594902291251072</v>
      </c>
      <c r="C22" s="18">
        <v>14</v>
      </c>
      <c r="D22" s="17">
        <f>$G$3*'Forecast inputs Tab10.1.5.1'!T18</f>
        <v>8.5701959861031435E-2</v>
      </c>
      <c r="E22" s="17">
        <f>$G$4*'Forecast inputs Tab10.1.5.1'!U18</f>
        <v>4.2576900831653794E-6</v>
      </c>
      <c r="F22" s="17">
        <f>$F$5*'Forecast inputs Tab10.1.5.1'!Y18</f>
        <v>3.3784011573992571E-2</v>
      </c>
      <c r="G22" s="28">
        <f t="shared" si="1"/>
        <v>10.983967678769993</v>
      </c>
      <c r="H22" s="28">
        <f>G22*'Forecast inputs Tab10.1.5.1'!V18</f>
        <v>36.154394324748786</v>
      </c>
      <c r="I22" s="28">
        <f t="shared" si="2"/>
        <v>5.456856568454351E-4</v>
      </c>
      <c r="J22" s="28">
        <f>I22*'Forecast inputs Tab10.1.5.1'!W18</f>
        <v>1.8033156693827211E-3</v>
      </c>
      <c r="K22" s="28">
        <f t="shared" si="3"/>
        <v>36.156197640418171</v>
      </c>
      <c r="L22" s="28">
        <f t="shared" si="0"/>
        <v>4.3299183798089143</v>
      </c>
      <c r="M22" s="28">
        <f>L22*'Forecast inputs Tab10.1.5.1'!Z18</f>
        <v>14.411483839436999</v>
      </c>
      <c r="N22" s="19">
        <f>'Forecast inputs Tab10.1.5.1'!Q18</f>
        <v>152.57900000000001</v>
      </c>
      <c r="O22" s="19">
        <f>N22*'Forecast inputs Tab10.1.5.1'!R18</f>
        <v>485.84357759000005</v>
      </c>
      <c r="P22" s="19">
        <f>N22*'Forecast inputs Tab10.1.5.1'!S18</f>
        <v>152.44435216270284</v>
      </c>
      <c r="Q22" s="19">
        <f>P22*'Forecast inputs Tab10.1.5.1'!R18</f>
        <v>485.41483060000007</v>
      </c>
    </row>
    <row r="23" spans="1:18" ht="12" customHeight="1" x14ac:dyDescent="0.35">
      <c r="A23" s="10">
        <f>D23+F23+E23+'Forecast inputs Tab10.1.5.1'!AA19</f>
        <v>0.35795591016789052</v>
      </c>
      <c r="C23" s="18">
        <v>15</v>
      </c>
      <c r="D23" s="17">
        <f>$G$3*'Forecast inputs Tab10.1.5.1'!T19</f>
        <v>8.4219669014847953E-2</v>
      </c>
      <c r="E23" s="17">
        <f>$G$4*'Forecast inputs Tab10.1.5.1'!U19</f>
        <v>2.2325125248719407E-6</v>
      </c>
      <c r="F23" s="17">
        <f>$F$5*'Forecast inputs Tab10.1.5.1'!Y19</f>
        <v>3.3734008640517725E-2</v>
      </c>
      <c r="G23" s="28">
        <f t="shared" si="1"/>
        <v>6.0796691790323258</v>
      </c>
      <c r="H23" s="28">
        <f>G23*'Forecast inputs Tab10.1.5.1'!V19</f>
        <v>21.673746224890476</v>
      </c>
      <c r="I23" s="28">
        <f t="shared" si="2"/>
        <v>1.6116113668025297E-4</v>
      </c>
      <c r="J23" s="28">
        <f>I23*'Forecast inputs Tab10.1.5.1'!W19</f>
        <v>5.769471996471048E-4</v>
      </c>
      <c r="K23" s="28">
        <f t="shared" si="3"/>
        <v>21.674323172090123</v>
      </c>
      <c r="L23" s="28">
        <f t="shared" si="0"/>
        <v>2.4351985114167101</v>
      </c>
      <c r="M23" s="28">
        <f>L23*'Forecast inputs Tab10.1.5.1'!Z19</f>
        <v>8.7858553013998915</v>
      </c>
      <c r="N23" s="19">
        <f>'Forecast inputs Tab10.1.5.1'!Q19</f>
        <v>85.877499999999998</v>
      </c>
      <c r="O23" s="19">
        <f>N23*'Forecast inputs Tab10.1.5.1'!R19</f>
        <v>297.95026869999998</v>
      </c>
      <c r="P23" s="19">
        <f>N23*'Forecast inputs Tab10.1.5.1'!S19</f>
        <v>85.833440962334407</v>
      </c>
      <c r="Q23" s="19">
        <f>P23*'Forecast inputs Tab10.1.5.1'!R19</f>
        <v>297.79740674999999</v>
      </c>
    </row>
    <row r="24" spans="1:18" ht="12" customHeight="1" x14ac:dyDescent="0.35">
      <c r="A24" s="10">
        <f>D24+F24+E24+'Forecast inputs Tab10.1.5.1'!AA20</f>
        <v>0.35654122749382477</v>
      </c>
      <c r="B24" s="29"/>
      <c r="C24" s="23" t="s">
        <v>1435</v>
      </c>
      <c r="D24" s="17">
        <f>$G$3*'Forecast inputs Tab10.1.5.1'!T20</f>
        <v>8.285382010179497E-2</v>
      </c>
      <c r="E24" s="17">
        <f>$G$4*'Forecast inputs Tab10.1.5.1'!U20</f>
        <v>1.2785819175991289E-6</v>
      </c>
      <c r="F24" s="17">
        <f>$F$5*'Forecast inputs Tab10.1.5.1'!Y20</f>
        <v>3.3686128810112237E-2</v>
      </c>
      <c r="G24" s="28">
        <f t="shared" si="1"/>
        <v>15.349175575976847</v>
      </c>
      <c r="H24" s="30">
        <f>G24*'Forecast inputs Tab10.1.5.1'!V20</f>
        <v>63.521334404390934</v>
      </c>
      <c r="I24" s="28">
        <f t="shared" si="2"/>
        <v>2.3686509948951678E-4</v>
      </c>
      <c r="J24" s="30">
        <f>I24*'Forecast inputs Tab10.1.5.1'!W20</f>
        <v>1.1534753973397374E-3</v>
      </c>
      <c r="K24" s="28">
        <f t="shared" si="3"/>
        <v>63.522487879788272</v>
      </c>
      <c r="L24" s="30">
        <f t="shared" si="0"/>
        <v>6.2405608449450742</v>
      </c>
      <c r="M24" s="30">
        <f>L24*'Forecast inputs Tab10.1.5.1'!Z20</f>
        <v>24.182797330246657</v>
      </c>
      <c r="N24" s="21">
        <f>'Forecast inputs Tab10.1.5.1'!Q20</f>
        <v>220.24017819999997</v>
      </c>
      <c r="O24" s="21">
        <f>N24*'Forecast inputs Tab10.1.5.1'!R20</f>
        <v>907.65487290854378</v>
      </c>
      <c r="P24" s="21">
        <f>N24*'Forecast inputs Tab10.1.5.1'!S20</f>
        <v>220.17074690763096</v>
      </c>
      <c r="Q24" s="21">
        <f>P24*'Forecast inputs Tab10.1.5.1'!R20</f>
        <v>907.36873233525637</v>
      </c>
    </row>
    <row r="25" spans="1:18" ht="12" customHeight="1" x14ac:dyDescent="0.35">
      <c r="A25" t="s">
        <v>1445</v>
      </c>
      <c r="C25" s="31" t="s">
        <v>1444</v>
      </c>
      <c r="D25" s="133">
        <f>AVERAGE(D12:D22)</f>
        <v>7.5832491919858636E-2</v>
      </c>
      <c r="E25" s="133">
        <f>AVERAGE(E12:E22)</f>
        <v>4.1068103808190688E-3</v>
      </c>
      <c r="F25" s="133">
        <f>AVERAGE(F12:F23)</f>
        <v>2.94795842034693E-2</v>
      </c>
      <c r="G25" s="32">
        <f>SUM(G8:G24)</f>
        <v>807.85835037631023</v>
      </c>
      <c r="H25" s="52">
        <f t="shared" ref="H25:Q25" si="4">SUM(H8:H24)</f>
        <v>1084.2000299528911</v>
      </c>
      <c r="I25" s="32">
        <f>SUM(I8:I24)</f>
        <v>159.58234488400106</v>
      </c>
      <c r="J25" s="52">
        <f t="shared" ref="J25:K25" si="5">SUM(J8:J24)</f>
        <v>115.40161562486929</v>
      </c>
      <c r="K25" s="32">
        <f t="shared" si="5"/>
        <v>1199.6016455777603</v>
      </c>
      <c r="L25" s="32">
        <f t="shared" si="4"/>
        <v>353.80801739864188</v>
      </c>
      <c r="M25" s="52">
        <f t="shared" si="4"/>
        <v>426.26045712826283</v>
      </c>
      <c r="N25" s="32">
        <f t="shared" si="4"/>
        <v>42772.8842243115</v>
      </c>
      <c r="O25" s="32">
        <f t="shared" si="4"/>
        <v>17442.531703770794</v>
      </c>
      <c r="P25" s="32">
        <f t="shared" si="4"/>
        <v>8679.7760701436982</v>
      </c>
      <c r="Q25" s="32">
        <f t="shared" si="4"/>
        <v>11006.611417511258</v>
      </c>
    </row>
    <row r="26" spans="1:18" ht="12" customHeight="1" x14ac:dyDescent="0.35">
      <c r="A26" s="10"/>
    </row>
    <row r="27" spans="1:18" ht="12" customHeight="1" x14ac:dyDescent="0.35">
      <c r="C27" s="15" t="s">
        <v>1437</v>
      </c>
      <c r="D27" s="15" t="s">
        <v>1513</v>
      </c>
      <c r="G27" s="15">
        <f>G1+1</f>
        <v>2021</v>
      </c>
    </row>
    <row r="28" spans="1:18" ht="12" customHeight="1" x14ac:dyDescent="0.35">
      <c r="G28" s="18"/>
    </row>
    <row r="29" spans="1:18" ht="12" customHeight="1" x14ac:dyDescent="0.35">
      <c r="D29" s="24" t="s">
        <v>1599</v>
      </c>
      <c r="E29" s="24"/>
      <c r="F29" s="24"/>
      <c r="G29" s="18">
        <v>1.0293710555036677</v>
      </c>
      <c r="H29" s="24" t="s">
        <v>1598</v>
      </c>
      <c r="I29" s="25">
        <f>G29*I3</f>
        <v>7.8779232027265347E-2</v>
      </c>
      <c r="J29" s="15" t="s">
        <v>1516</v>
      </c>
      <c r="K29" s="25">
        <f>I29+I31+I30</f>
        <v>0.11300000000000002</v>
      </c>
      <c r="M29" s="54" t="s">
        <v>1663</v>
      </c>
      <c r="N29" s="55">
        <f>N3</f>
        <v>6.353358664540798E-2</v>
      </c>
    </row>
    <row r="30" spans="1:18" ht="12" customHeight="1" x14ac:dyDescent="0.35">
      <c r="D30" s="24" t="s">
        <v>1600</v>
      </c>
      <c r="E30" s="24"/>
      <c r="F30" s="24"/>
      <c r="G30" s="18">
        <f>G29</f>
        <v>1.0293710555036677</v>
      </c>
      <c r="H30" s="24" t="s">
        <v>1598</v>
      </c>
      <c r="I30" s="25">
        <f>G30*I4</f>
        <v>3.8753372654002287E-3</v>
      </c>
      <c r="J30" s="24"/>
      <c r="K30" s="24"/>
      <c r="N30" s="56">
        <f>AVERAGE('Forecast inputs Tab10.1.5.1'!$Y$8:$Y$19)</f>
        <v>2.0644703319319928E-2</v>
      </c>
      <c r="O30" s="25">
        <f>N30*F31</f>
        <v>3.0345430707334444E-2</v>
      </c>
    </row>
    <row r="31" spans="1:18" ht="12" customHeight="1" x14ac:dyDescent="0.35">
      <c r="D31" s="24" t="s">
        <v>1438</v>
      </c>
      <c r="E31" s="24"/>
      <c r="F31" s="141">
        <f>IF(I31/N29=F5,1,I31/N4)</f>
        <v>1.4698894063997658</v>
      </c>
      <c r="G31" s="18">
        <f>G30</f>
        <v>1.0293710555036677</v>
      </c>
      <c r="H31" s="24" t="s">
        <v>1598</v>
      </c>
      <c r="I31" s="25">
        <f>I5*G31</f>
        <v>3.0345430707334444E-2</v>
      </c>
      <c r="J31" s="24"/>
      <c r="K31" s="24"/>
      <c r="N31" s="79">
        <v>0.46400000000000002</v>
      </c>
      <c r="R31">
        <f>I5*G31</f>
        <v>3.0345430707334444E-2</v>
      </c>
    </row>
    <row r="32" spans="1:18" ht="12" customHeight="1" x14ac:dyDescent="0.35">
      <c r="D32" s="24"/>
      <c r="E32" s="24"/>
      <c r="F32" s="24"/>
      <c r="G32" s="18"/>
      <c r="H32" s="24"/>
      <c r="I32" s="24"/>
      <c r="J32" s="24"/>
      <c r="K32" s="24"/>
      <c r="L32" s="25"/>
    </row>
    <row r="33" spans="1:17" ht="27.75" customHeight="1" x14ac:dyDescent="0.35">
      <c r="A33" t="s">
        <v>1366</v>
      </c>
      <c r="C33" s="26" t="s">
        <v>1284</v>
      </c>
      <c r="D33" s="27" t="s">
        <v>1592</v>
      </c>
      <c r="E33" s="27" t="s">
        <v>1593</v>
      </c>
      <c r="F33" s="27" t="s">
        <v>1882</v>
      </c>
      <c r="G33" s="27" t="s">
        <v>1594</v>
      </c>
      <c r="H33" s="27" t="s">
        <v>1595</v>
      </c>
      <c r="I33" s="27" t="s">
        <v>1596</v>
      </c>
      <c r="J33" s="27" t="s">
        <v>1597</v>
      </c>
      <c r="K33" s="27" t="s">
        <v>1601</v>
      </c>
      <c r="L33" s="27" t="s">
        <v>1439</v>
      </c>
      <c r="M33" s="27" t="s">
        <v>1568</v>
      </c>
      <c r="N33" s="27" t="s">
        <v>1440</v>
      </c>
      <c r="O33" s="27" t="s">
        <v>1441</v>
      </c>
      <c r="P33" s="27" t="s">
        <v>1442</v>
      </c>
      <c r="Q33" s="27" t="s">
        <v>1443</v>
      </c>
    </row>
    <row r="34" spans="1:17" ht="12" customHeight="1" x14ac:dyDescent="0.35">
      <c r="A34" s="152">
        <f>D34+F34+E34+'[1]Forecast inputs Tab10.1.5.1'!AA4</f>
        <v>0.24</v>
      </c>
      <c r="B34" s="151">
        <f>G34+I34+L34</f>
        <v>0</v>
      </c>
      <c r="C34" s="18">
        <v>0</v>
      </c>
      <c r="D34" s="17">
        <f>$G$29*'Forecast inputs Tab10.1.5.1'!T4</f>
        <v>0</v>
      </c>
      <c r="E34" s="17">
        <f>$G$30*'Forecast inputs Tab10.1.5.1'!U4</f>
        <v>0</v>
      </c>
      <c r="F34" s="17">
        <f>$F$31*'Forecast inputs Tab10.1.5.1'!Y4</f>
        <v>0</v>
      </c>
      <c r="G34" s="28">
        <f>N34*(D34/A34)*(1-EXP(-A34))</f>
        <v>0</v>
      </c>
      <c r="H34" s="28">
        <f>G34*'Forecast inputs Tab10.1.5.1'!V4</f>
        <v>0</v>
      </c>
      <c r="I34" s="28">
        <f>N34*(E34/A34)*(1-EXP(-A34))</f>
        <v>0</v>
      </c>
      <c r="J34" s="28">
        <f>I34*'Forecast inputs Tab10.1.5.1'!W4</f>
        <v>0</v>
      </c>
      <c r="K34" s="28">
        <f>H34+J34</f>
        <v>0</v>
      </c>
      <c r="L34" s="28">
        <f t="shared" ref="L34:L50" si="6">N34*(F34/A34)*(1-EXP(-A34))</f>
        <v>0</v>
      </c>
      <c r="M34" s="28">
        <f>L34*'Forecast inputs Tab10.1.5.1'!Z4</f>
        <v>0</v>
      </c>
      <c r="N34" s="19">
        <f>'Forecast inputs Tab10.1.5.1'!Q4</f>
        <v>9183.5696749051494</v>
      </c>
      <c r="O34" s="19">
        <f>N34*'Forecast inputs Tab10.1.5.1'!R4</f>
        <v>27.550709024715449</v>
      </c>
      <c r="P34" s="19">
        <f>N34*'Forecast inputs Tab10.1.5.1'!S4</f>
        <v>0</v>
      </c>
      <c r="Q34" s="19">
        <f>P34*'Forecast inputs Tab10.1.5.1'!R4</f>
        <v>0</v>
      </c>
    </row>
    <row r="35" spans="1:17" ht="12" customHeight="1" x14ac:dyDescent="0.35">
      <c r="A35" s="152">
        <f>D35+F35+E35+'[1]Forecast inputs Tab10.1.5.1'!AA5</f>
        <v>0.24026906455218316</v>
      </c>
      <c r="B35" s="151">
        <f t="shared" ref="B35:B50" si="7">G35+I35+L35</f>
        <v>1.7278566697797975</v>
      </c>
      <c r="C35" s="18">
        <v>1</v>
      </c>
      <c r="D35" s="17">
        <f>$G$29*'Forecast inputs Tab10.1.5.1'!T5</f>
        <v>1.0057538665433307E-5</v>
      </c>
      <c r="E35" s="17">
        <f>$G$30*'Forecast inputs Tab10.1.5.1'!U5</f>
        <v>1.7245535897418836E-5</v>
      </c>
      <c r="F35" s="17">
        <f>$F$31*'Forecast inputs Tab10.1.5.1'!Y5</f>
        <v>2.4176147762033118E-4</v>
      </c>
      <c r="G35" s="28">
        <f t="shared" ref="G35:G50" si="8">N35*(D35/A35)*(1-EXP(-A35))</f>
        <v>6.4586676779354923E-2</v>
      </c>
      <c r="H35" s="28">
        <f>G35*'Forecast inputs Tab10.1.5.1'!V5</f>
        <v>7.6693475816232183E-3</v>
      </c>
      <c r="I35" s="28">
        <f t="shared" ref="I35:I50" si="9">N35*(E35/A35)*(1-EXP(-A35))</f>
        <v>0.11074596777057145</v>
      </c>
      <c r="J35" s="28">
        <f>I35*'Forecast inputs Tab10.1.5.1'!W5</f>
        <v>1.3150805497301301E-2</v>
      </c>
      <c r="K35" s="28">
        <f t="shared" ref="K35:K50" si="10">H35+J35</f>
        <v>2.0820153078924521E-2</v>
      </c>
      <c r="L35" s="28">
        <f t="shared" si="6"/>
        <v>1.5525240252298711</v>
      </c>
      <c r="M35" s="28">
        <f>L35*'Forecast inputs Tab10.1.5.1'!Z5</f>
        <v>0.12428311902490922</v>
      </c>
      <c r="N35" s="19">
        <f>N8*EXP(-A8)</f>
        <v>7224.0517703263013</v>
      </c>
      <c r="O35" s="19">
        <f>N35*'Forecast inputs Tab10.1.5.1'!R5</f>
        <v>173.78901343873983</v>
      </c>
      <c r="P35" s="19">
        <f>N35*'Forecast inputs Tab10.1.5.1'!S5</f>
        <v>0</v>
      </c>
      <c r="Q35" s="19">
        <f>P35*'Forecast inputs Tab10.1.5.1'!R5</f>
        <v>0</v>
      </c>
    </row>
    <row r="36" spans="1:17" ht="12" customHeight="1" x14ac:dyDescent="0.35">
      <c r="A36" s="152">
        <f>D36+F36+E36+'[1]Forecast inputs Tab10.1.5.1'!AA6</f>
        <v>0.24240079596433614</v>
      </c>
      <c r="B36" s="151">
        <f t="shared" si="7"/>
        <v>12.112063022989169</v>
      </c>
      <c r="C36" s="18">
        <v>2</v>
      </c>
      <c r="D36" s="17">
        <f>$G$29*'Forecast inputs Tab10.1.5.1'!T6</f>
        <v>3.3590134519003573E-4</v>
      </c>
      <c r="E36" s="17">
        <f>$G$30*'Forecast inputs Tab10.1.5.1'!U6</f>
        <v>5.7092206154271837E-4</v>
      </c>
      <c r="F36" s="17">
        <f>$F$31*'Forecast inputs Tab10.1.5.1'!Y6</f>
        <v>1.493972557603398E-3</v>
      </c>
      <c r="G36" s="28">
        <f t="shared" si="8"/>
        <v>1.6946289159451868</v>
      </c>
      <c r="H36" s="28">
        <f>G36*'Forecast inputs Tab10.1.5.1'!V6</f>
        <v>0.40345570133566777</v>
      </c>
      <c r="I36" s="28">
        <f t="shared" si="9"/>
        <v>2.8803130683920468</v>
      </c>
      <c r="J36" s="28">
        <f>I36*'Forecast inputs Tab10.1.5.1'!W6</f>
        <v>0.68623825689744344</v>
      </c>
      <c r="K36" s="28">
        <f t="shared" si="10"/>
        <v>1.0896939582331111</v>
      </c>
      <c r="L36" s="28">
        <f t="shared" si="6"/>
        <v>7.5371210386519358</v>
      </c>
      <c r="M36" s="28">
        <f>L36*'Forecast inputs Tab10.1.5.1'!Z6</f>
        <v>1.4525615036900397</v>
      </c>
      <c r="N36" s="19">
        <f t="shared" ref="N36:N49" si="11">N9*EXP(-A9)</f>
        <v>5681.1569787641774</v>
      </c>
      <c r="O36" s="19">
        <f>N36*'Forecast inputs Tab10.1.5.1'!R6</f>
        <v>549.50195515119481</v>
      </c>
      <c r="P36" s="19">
        <f>N36*'Forecast inputs Tab10.1.5.1'!S6</f>
        <v>0</v>
      </c>
      <c r="Q36" s="19">
        <f>P36*'Forecast inputs Tab10.1.5.1'!R6</f>
        <v>0</v>
      </c>
    </row>
    <row r="37" spans="1:17" ht="12" customHeight="1" x14ac:dyDescent="0.35">
      <c r="A37" s="152">
        <f>D37+F37+E37+'[1]Forecast inputs Tab10.1.5.1'!AA7</f>
        <v>0.25221438067947427</v>
      </c>
      <c r="B37" s="151">
        <f t="shared" si="7"/>
        <v>48.135597603071005</v>
      </c>
      <c r="C37" s="18">
        <v>3</v>
      </c>
      <c r="D37" s="17">
        <f>$G$29*'Forecast inputs Tab10.1.5.1'!T7</f>
        <v>2.8244499782752357E-3</v>
      </c>
      <c r="E37" s="17">
        <f>$G$30*'Forecast inputs Tab10.1.5.1'!U7</f>
        <v>4.4535334138497461E-3</v>
      </c>
      <c r="F37" s="17">
        <f>$F$31*'Forecast inputs Tab10.1.5.1'!Y7</f>
        <v>4.9363972873493183E-3</v>
      </c>
      <c r="G37" s="28">
        <f t="shared" si="8"/>
        <v>11.130862151097691</v>
      </c>
      <c r="H37" s="28">
        <f>G37*'Forecast inputs Tab10.1.5.1'!V7</f>
        <v>4.2886160606004076</v>
      </c>
      <c r="I37" s="28">
        <f t="shared" si="9"/>
        <v>17.550909697873362</v>
      </c>
      <c r="J37" s="28">
        <f>I37*'Forecast inputs Tab10.1.5.1'!W7</f>
        <v>6.7889044878602363</v>
      </c>
      <c r="K37" s="28">
        <f t="shared" si="10"/>
        <v>11.077520548460644</v>
      </c>
      <c r="L37" s="28">
        <f t="shared" si="6"/>
        <v>19.453825754099956</v>
      </c>
      <c r="M37" s="28">
        <f>L37*'Forecast inputs Tab10.1.5.1'!Z7</f>
        <v>6.6982440145229258</v>
      </c>
      <c r="N37" s="19">
        <f t="shared" si="11"/>
        <v>4458.7393385667083</v>
      </c>
      <c r="O37" s="19">
        <f>N37*'Forecast inputs Tab10.1.5.1'!R7</f>
        <v>936.91489721302241</v>
      </c>
      <c r="P37" s="19">
        <f>N37*'Forecast inputs Tab10.1.5.1'!S7</f>
        <v>0</v>
      </c>
      <c r="Q37" s="19">
        <f>P37*'Forecast inputs Tab10.1.5.1'!R7</f>
        <v>0</v>
      </c>
    </row>
    <row r="38" spans="1:17" ht="12" customHeight="1" x14ac:dyDescent="0.35">
      <c r="A38" s="152">
        <f>D38+F38+E38+'[1]Forecast inputs Tab10.1.5.1'!AA8</f>
        <v>0.27680499091164307</v>
      </c>
      <c r="B38" s="151">
        <f t="shared" si="7"/>
        <v>54.205889217308922</v>
      </c>
      <c r="C38" s="18">
        <v>4</v>
      </c>
      <c r="D38" s="17">
        <f>$G$29*'Forecast inputs Tab10.1.5.1'!T8</f>
        <v>1.2365850060738188E-2</v>
      </c>
      <c r="E38" s="17">
        <f>$G$30*'Forecast inputs Tab10.1.5.1'!U8</f>
        <v>1.3267680138692554E-2</v>
      </c>
      <c r="F38" s="17">
        <f>$F$31*'Forecast inputs Tab10.1.5.1'!Y8</f>
        <v>1.1171460712212325E-2</v>
      </c>
      <c r="G38" s="28">
        <f t="shared" si="8"/>
        <v>18.212255508482698</v>
      </c>
      <c r="H38" s="28">
        <f>G38*'Forecast inputs Tab10.1.5.1'!V8</f>
        <v>10.425049454013561</v>
      </c>
      <c r="I38" s="28">
        <f t="shared" si="9"/>
        <v>19.540458561590018</v>
      </c>
      <c r="J38" s="28">
        <f>I38*'Forecast inputs Tab10.1.5.1'!W8</f>
        <v>10.985472059347487</v>
      </c>
      <c r="K38" s="28">
        <f t="shared" si="10"/>
        <v>21.410521513361047</v>
      </c>
      <c r="L38" s="28">
        <f t="shared" si="6"/>
        <v>16.453175147236212</v>
      </c>
      <c r="M38" s="28">
        <f>L38*'Forecast inputs Tab10.1.5.1'!Z8</f>
        <v>8.7916554208747879</v>
      </c>
      <c r="N38" s="19">
        <f>N11*EXP(-A11)</f>
        <v>1686.0155638489566</v>
      </c>
      <c r="O38" s="19">
        <f>N38*'Forecast inputs Tab10.1.5.1'!R8</f>
        <v>623.5846583984835</v>
      </c>
      <c r="P38" s="19">
        <f>N38*'Forecast inputs Tab10.1.5.1'!S8</f>
        <v>159.52591800014997</v>
      </c>
      <c r="Q38" s="19">
        <f>P38*'Forecast inputs Tab10.1.5.1'!R8</f>
        <v>59.001777453781465</v>
      </c>
    </row>
    <row r="39" spans="1:17" ht="12" customHeight="1" x14ac:dyDescent="0.35">
      <c r="A39" s="152">
        <f>D39+F39+E39+'[1]Forecast inputs Tab10.1.5.1'!AA9</f>
        <v>0.31324415404927303</v>
      </c>
      <c r="B39" s="151">
        <f t="shared" si="7"/>
        <v>323.83166924484772</v>
      </c>
      <c r="C39" s="18">
        <v>5</v>
      </c>
      <c r="D39" s="17">
        <f>$G$29*'Forecast inputs Tab10.1.5.1'!T9</f>
        <v>3.768027038668368E-2</v>
      </c>
      <c r="E39" s="17">
        <f>$G$30*'Forecast inputs Tab10.1.5.1'!U9</f>
        <v>1.6616958612391632E-2</v>
      </c>
      <c r="F39" s="17">
        <f>$F$31*'Forecast inputs Tab10.1.5.1'!Y9</f>
        <v>1.8946925050197731E-2</v>
      </c>
      <c r="G39" s="28">
        <f t="shared" si="8"/>
        <v>166.59438579505425</v>
      </c>
      <c r="H39" s="28">
        <f>G39*'Forecast inputs Tab10.1.5.1'!V9</f>
        <v>131.7625187419323</v>
      </c>
      <c r="I39" s="28">
        <f t="shared" si="9"/>
        <v>73.467944507944495</v>
      </c>
      <c r="J39" s="28">
        <f>I39*'Forecast inputs Tab10.1.5.1'!W9</f>
        <v>55.348223497804263</v>
      </c>
      <c r="K39" s="28">
        <f t="shared" si="10"/>
        <v>187.11074223973657</v>
      </c>
      <c r="L39" s="28">
        <f t="shared" si="6"/>
        <v>83.769338941848929</v>
      </c>
      <c r="M39" s="28">
        <f>L39*'Forecast inputs Tab10.1.5.1'!Z9</f>
        <v>63.223484487598469</v>
      </c>
      <c r="N39" s="19">
        <f t="shared" si="11"/>
        <v>5149.8233198137023</v>
      </c>
      <c r="O39" s="19">
        <f>N39*'Forecast inputs Tab10.1.5.1'!R9</f>
        <v>2942.7738392877836</v>
      </c>
      <c r="P39" s="19">
        <f>N39*'Forecast inputs Tab10.1.5.1'!S9</f>
        <v>1544.7703580640684</v>
      </c>
      <c r="Q39" s="19">
        <f>P39*'Forecast inputs Tab10.1.5.1'!R9</f>
        <v>882.73121524926682</v>
      </c>
    </row>
    <row r="40" spans="1:17" ht="12" customHeight="1" x14ac:dyDescent="0.35">
      <c r="A40" s="152">
        <f>D40+F40+E40+'[1]Forecast inputs Tab10.1.5.1'!AA10</f>
        <v>0.34679282786357291</v>
      </c>
      <c r="B40" s="151">
        <f t="shared" si="7"/>
        <v>87.521346372320664</v>
      </c>
      <c r="C40" s="18">
        <v>6</v>
      </c>
      <c r="D40" s="17">
        <f>$G$29*'Forecast inputs Tab10.1.5.1'!T10</f>
        <v>7.0412124666608442E-2</v>
      </c>
      <c r="E40" s="17">
        <f>$G$30*'Forecast inputs Tab10.1.5.1'!U10</f>
        <v>1.0344166289137006E-2</v>
      </c>
      <c r="F40" s="17">
        <f>$F$31*'Forecast inputs Tab10.1.5.1'!Y10</f>
        <v>2.6036536907827441E-2</v>
      </c>
      <c r="G40" s="28">
        <f t="shared" si="8"/>
        <v>57.705784883137419</v>
      </c>
      <c r="H40" s="28">
        <f>G40*'Forecast inputs Tab10.1.5.1'!V10</f>
        <v>57.908462396756406</v>
      </c>
      <c r="I40" s="28">
        <f t="shared" si="9"/>
        <v>8.4774921578160907</v>
      </c>
      <c r="J40" s="28">
        <f>I40*'Forecast inputs Tab10.1.5.1'!W10</f>
        <v>8.2102886733706768</v>
      </c>
      <c r="K40" s="28">
        <f t="shared" si="10"/>
        <v>66.118751070127075</v>
      </c>
      <c r="L40" s="28">
        <f t="shared" si="6"/>
        <v>21.338069331367155</v>
      </c>
      <c r="M40" s="28">
        <f>L40*'Forecast inputs Tab10.1.5.1'!Z10</f>
        <v>21.276423649068835</v>
      </c>
      <c r="N40" s="19">
        <f t="shared" si="11"/>
        <v>969.84630012847538</v>
      </c>
      <c r="O40" s="19">
        <f>N40*'Forecast inputs Tab10.1.5.1'!R10</f>
        <v>783.96652809215186</v>
      </c>
      <c r="P40" s="19">
        <f>N40*'Forecast inputs Tab10.1.5.1'!S10</f>
        <v>562.41273455512408</v>
      </c>
      <c r="Q40" s="19">
        <f>P40*'Forecast inputs Tab10.1.5.1'!R10</f>
        <v>454.62127226302351</v>
      </c>
    </row>
    <row r="41" spans="1:17" ht="12" customHeight="1" x14ac:dyDescent="0.35">
      <c r="A41" s="152">
        <f>D41+F41+E41+'[1]Forecast inputs Tab10.1.5.1'!AA11</f>
        <v>0.36455795727454554</v>
      </c>
      <c r="B41" s="151">
        <f t="shared" si="7"/>
        <v>381.94274148746945</v>
      </c>
      <c r="C41" s="18">
        <v>7</v>
      </c>
      <c r="D41" s="17">
        <f>$G$29*'Forecast inputs Tab10.1.5.1'!T11</f>
        <v>8.9398422429647684E-2</v>
      </c>
      <c r="E41" s="17">
        <f>$G$30*'Forecast inputs Tab10.1.5.1'!U11</f>
        <v>4.1944919728649282E-3</v>
      </c>
      <c r="F41" s="17">
        <f>$F$31*'Forecast inputs Tab10.1.5.1'!Y11</f>
        <v>3.0965042872032961E-2</v>
      </c>
      <c r="G41" s="28">
        <f t="shared" si="8"/>
        <v>274.13004592049731</v>
      </c>
      <c r="H41" s="28">
        <f>G41*'Forecast inputs Tab10.1.5.1'!V11</f>
        <v>339.8695639400085</v>
      </c>
      <c r="I41" s="28">
        <f t="shared" si="9"/>
        <v>12.861930287858119</v>
      </c>
      <c r="J41" s="28">
        <f>I41*'Forecast inputs Tab10.1.5.1'!W11</f>
        <v>15.716682886795983</v>
      </c>
      <c r="K41" s="28">
        <f t="shared" si="10"/>
        <v>355.58624682680448</v>
      </c>
      <c r="L41" s="28">
        <f t="shared" si="6"/>
        <v>94.950765279114052</v>
      </c>
      <c r="M41" s="28">
        <f>L41*'Forecast inputs Tab10.1.5.1'!Z11</f>
        <v>119.25151463699771</v>
      </c>
      <c r="N41" s="19">
        <f t="shared" si="11"/>
        <v>3659.2092513169619</v>
      </c>
      <c r="O41" s="19">
        <f>N41*'Forecast inputs Tab10.1.5.1'!R11</f>
        <v>3927.4292894384948</v>
      </c>
      <c r="P41" s="19">
        <f>N41*'Forecast inputs Tab10.1.5.1'!S11</f>
        <v>2917.879299547546</v>
      </c>
      <c r="Q41" s="19">
        <f>P41*'Forecast inputs Tab10.1.5.1'!R11</f>
        <v>3131.7598522043809</v>
      </c>
    </row>
    <row r="42" spans="1:17" ht="12" customHeight="1" x14ac:dyDescent="0.35">
      <c r="A42" s="152">
        <f>D42+F42+E42+'[1]Forecast inputs Tab10.1.5.1'!AA12</f>
        <v>0.37020987380181769</v>
      </c>
      <c r="B42" s="151">
        <f t="shared" si="7"/>
        <v>196.1982731171498</v>
      </c>
      <c r="C42" s="18">
        <v>8</v>
      </c>
      <c r="D42" s="17">
        <f>$G$29*'Forecast inputs Tab10.1.5.1'!T12</f>
        <v>9.5278818748522454E-2</v>
      </c>
      <c r="E42" s="17">
        <f>$G$30*'Forecast inputs Tab10.1.5.1'!U12</f>
        <v>1.3980351333187241E-3</v>
      </c>
      <c r="F42" s="17">
        <f>$F$31*'Forecast inputs Tab10.1.5.1'!Y12</f>
        <v>3.3533019919976502E-2</v>
      </c>
      <c r="G42" s="28">
        <f t="shared" si="8"/>
        <v>143.56468643502416</v>
      </c>
      <c r="H42" s="28">
        <f>G42*'Forecast inputs Tab10.1.5.1'!V12</f>
        <v>217.02420641292912</v>
      </c>
      <c r="I42" s="28">
        <f t="shared" si="9"/>
        <v>2.1065382440329876</v>
      </c>
      <c r="J42" s="28">
        <f>I42*'Forecast inputs Tab10.1.5.1'!W12</f>
        <v>3.1732249213512067</v>
      </c>
      <c r="K42" s="28">
        <f t="shared" si="10"/>
        <v>220.19743133428034</v>
      </c>
      <c r="L42" s="28">
        <f t="shared" si="6"/>
        <v>50.527048438092656</v>
      </c>
      <c r="M42" s="28">
        <f>L42*'Forecast inputs Tab10.1.5.1'!Z12</f>
        <v>77.365500756954333</v>
      </c>
      <c r="N42" s="19">
        <f t="shared" si="11"/>
        <v>1802.8684652988852</v>
      </c>
      <c r="O42" s="19">
        <f>N42*'Forecast inputs Tab10.1.5.1'!R12</f>
        <v>2450.1343017104909</v>
      </c>
      <c r="P42" s="19">
        <f>N42*'Forecast inputs Tab10.1.5.1'!S12</f>
        <v>1647.179334095903</v>
      </c>
      <c r="Q42" s="19">
        <f>P42*'Forecast inputs Tab10.1.5.1'!R12</f>
        <v>2238.5496586230138</v>
      </c>
    </row>
    <row r="43" spans="1:17" ht="12" customHeight="1" x14ac:dyDescent="0.35">
      <c r="A43" s="152">
        <f>D43+F43+E43+'[1]Forecast inputs Tab10.1.5.1'!AA13</f>
        <v>0.37084326971774983</v>
      </c>
      <c r="B43" s="151">
        <f t="shared" si="7"/>
        <v>37.172958621643119</v>
      </c>
      <c r="C43" s="18">
        <v>9</v>
      </c>
      <c r="D43" s="17">
        <f>$G$29*'Forecast inputs Tab10.1.5.1'!T13</f>
        <v>9.5854916866636886E-2</v>
      </c>
      <c r="E43" s="17">
        <f>$G$30*'Forecast inputs Tab10.1.5.1'!U13</f>
        <v>4.455570264902396E-4</v>
      </c>
      <c r="F43" s="17">
        <f>$F$31*'Forecast inputs Tab10.1.5.1'!Y13</f>
        <v>3.4542795824622753E-2</v>
      </c>
      <c r="G43" s="28">
        <f t="shared" si="8"/>
        <v>27.232664439301747</v>
      </c>
      <c r="H43" s="28">
        <f>G43*'Forecast inputs Tab10.1.5.1'!V13</f>
        <v>49.177673966127195</v>
      </c>
      <c r="I43" s="28">
        <f t="shared" si="9"/>
        <v>0.12658406462198929</v>
      </c>
      <c r="J43" s="28">
        <f>I43*'Forecast inputs Tab10.1.5.1'!W13</f>
        <v>0.22871560504686858</v>
      </c>
      <c r="K43" s="28">
        <f t="shared" si="10"/>
        <v>49.40638957117406</v>
      </c>
      <c r="L43" s="28">
        <f t="shared" si="6"/>
        <v>9.8137101177193831</v>
      </c>
      <c r="M43" s="28">
        <f>L43*'Forecast inputs Tab10.1.5.1'!Z13</f>
        <v>17.88892148808478</v>
      </c>
      <c r="N43" s="19">
        <f t="shared" si="11"/>
        <v>340.03027408635222</v>
      </c>
      <c r="O43" s="19">
        <f>N43*'Forecast inputs Tab10.1.5.1'!R13</f>
        <v>564.01841653525503</v>
      </c>
      <c r="P43" s="19">
        <f>N43*'Forecast inputs Tab10.1.5.1'!S13</f>
        <v>327.93970746875135</v>
      </c>
      <c r="Q43" s="19">
        <f>P43*'Forecast inputs Tab10.1.5.1'!R13</f>
        <v>543.96343096964199</v>
      </c>
    </row>
    <row r="44" spans="1:17" ht="12" customHeight="1" x14ac:dyDescent="0.35">
      <c r="A44" s="152">
        <f>D44+F44+E44+'[1]Forecast inputs Tab10.1.5.1'!AA14</f>
        <v>0.36979568524600248</v>
      </c>
      <c r="B44" s="151">
        <f t="shared" si="7"/>
        <v>54.340966388378916</v>
      </c>
      <c r="C44" s="18">
        <v>10</v>
      </c>
      <c r="D44" s="17">
        <f>$G$29*'Forecast inputs Tab10.1.5.1'!T14</f>
        <v>9.4801994409659016E-2</v>
      </c>
      <c r="E44" s="17">
        <f>$G$30*'Forecast inputs Tab10.1.5.1'!U14</f>
        <v>1.475868231525628E-4</v>
      </c>
      <c r="F44" s="17">
        <f>$F$31*'Forecast inputs Tab10.1.5.1'!Y14</f>
        <v>3.4846104013190882E-2</v>
      </c>
      <c r="G44" s="28">
        <f t="shared" si="8"/>
        <v>39.690317763665647</v>
      </c>
      <c r="H44" s="28">
        <f>G44*'Forecast inputs Tab10.1.5.1'!V14</f>
        <v>83.700905933910377</v>
      </c>
      <c r="I44" s="28">
        <f t="shared" si="9"/>
        <v>6.1789500791961376E-2</v>
      </c>
      <c r="J44" s="28">
        <f>I44*'Forecast inputs Tab10.1.5.1'!W14</f>
        <v>0.13059014943430705</v>
      </c>
      <c r="K44" s="28">
        <f t="shared" si="10"/>
        <v>83.831496083344689</v>
      </c>
      <c r="L44" s="28">
        <f t="shared" si="6"/>
        <v>14.588859123921308</v>
      </c>
      <c r="M44" s="28">
        <f>L44*'Forecast inputs Tab10.1.5.1'!Z14</f>
        <v>31.015039165909265</v>
      </c>
      <c r="N44" s="19">
        <f t="shared" si="11"/>
        <v>500.83592767281476</v>
      </c>
      <c r="O44" s="19">
        <f>N44*'Forecast inputs Tab10.1.5.1'!R14</f>
        <v>984.8237347387161</v>
      </c>
      <c r="P44" s="19">
        <f>N44*'Forecast inputs Tab10.1.5.1'!S14</f>
        <v>493.32985818985242</v>
      </c>
      <c r="Q44" s="19">
        <f>P44*'Forecast inputs Tab10.1.5.1'!R14</f>
        <v>970.06409995019828</v>
      </c>
    </row>
    <row r="45" spans="1:17" ht="12" customHeight="1" x14ac:dyDescent="0.35">
      <c r="A45" s="152">
        <f>D45+F45+E45+'[1]Forecast inputs Tab10.1.5.1'!AA15</f>
        <v>0.36819993619524477</v>
      </c>
      <c r="B45" s="151">
        <f t="shared" si="7"/>
        <v>8.0258449525692654</v>
      </c>
      <c r="C45" s="18">
        <v>11</v>
      </c>
      <c r="D45" s="17">
        <f>$G$29*'Forecast inputs Tab10.1.5.1'!T15</f>
        <v>9.3247842384628007E-2</v>
      </c>
      <c r="E45" s="17">
        <f>$G$30*'Forecast inputs Tab10.1.5.1'!U15</f>
        <v>5.2926169195176012E-5</v>
      </c>
      <c r="F45" s="17">
        <f>$F$31*'Forecast inputs Tab10.1.5.1'!Y15</f>
        <v>3.4899167641421619E-2</v>
      </c>
      <c r="G45" s="28">
        <f t="shared" si="8"/>
        <v>5.8376996693731629</v>
      </c>
      <c r="H45" s="28">
        <f>G45*'Forecast inputs Tab10.1.5.1'!V15</f>
        <v>14.086049474585165</v>
      </c>
      <c r="I45" s="28">
        <f t="shared" si="9"/>
        <v>3.3133965624367154E-3</v>
      </c>
      <c r="J45" s="28">
        <f>I45*'Forecast inputs Tab10.1.5.1'!W15</f>
        <v>8.0195343083765483E-3</v>
      </c>
      <c r="K45" s="28">
        <f t="shared" si="10"/>
        <v>14.094069008893541</v>
      </c>
      <c r="L45" s="28">
        <f t="shared" si="6"/>
        <v>2.184831886633666</v>
      </c>
      <c r="M45" s="28">
        <f>L45*'Forecast inputs Tab10.1.5.1'!Z15</f>
        <v>5.3161110982381707</v>
      </c>
      <c r="N45" s="19">
        <f t="shared" si="11"/>
        <v>74.83522691524486</v>
      </c>
      <c r="O45" s="19">
        <f>N45*'Forecast inputs Tab10.1.5.1'!R15</f>
        <v>170.37661276566882</v>
      </c>
      <c r="P45" s="19">
        <f>N45*'Forecast inputs Tab10.1.5.1'!S15</f>
        <v>74.335928768882127</v>
      </c>
      <c r="Q45" s="19">
        <f>P45*'Forecast inputs Tab10.1.5.1'!R15</f>
        <v>169.23986566882624</v>
      </c>
    </row>
    <row r="46" spans="1:17" ht="12" customHeight="1" x14ac:dyDescent="0.35">
      <c r="A46" s="152">
        <f>D46+F46+E46+'[1]Forecast inputs Tab10.1.5.1'!AA16</f>
        <v>0.36644441545263218</v>
      </c>
      <c r="B46" s="151">
        <f t="shared" si="7"/>
        <v>25.380731811445532</v>
      </c>
      <c r="C46" s="18">
        <v>12</v>
      </c>
      <c r="D46" s="17">
        <f>$G$29*'Forecast inputs Tab10.1.5.1'!T16</f>
        <v>9.1548744739811685E-2</v>
      </c>
      <c r="E46" s="17">
        <f>$G$30*'Forecast inputs Tab10.1.5.1'!U16</f>
        <v>2.0879751852974571E-5</v>
      </c>
      <c r="F46" s="17">
        <f>$F$31*'Forecast inputs Tab10.1.5.1'!Y16</f>
        <v>3.4874790960967537E-2</v>
      </c>
      <c r="G46" s="28">
        <f t="shared" si="8"/>
        <v>18.376249592344298</v>
      </c>
      <c r="H46" s="28">
        <f>G46*'Forecast inputs Tab10.1.5.1'!V16</f>
        <v>49.863061189272621</v>
      </c>
      <c r="I46" s="28">
        <f t="shared" si="9"/>
        <v>4.1911173393688111E-3</v>
      </c>
      <c r="J46" s="28">
        <f>I46*'Forecast inputs Tab10.1.5.1'!W16</f>
        <v>1.1413340784731116E-2</v>
      </c>
      <c r="K46" s="28">
        <f t="shared" si="10"/>
        <v>49.874474530057348</v>
      </c>
      <c r="L46" s="28">
        <f t="shared" si="6"/>
        <v>7.0002911017618663</v>
      </c>
      <c r="M46" s="28">
        <f>L46*'Forecast inputs Tab10.1.5.1'!Z16</f>
        <v>19.170857205463012</v>
      </c>
      <c r="N46" s="19">
        <f t="shared" si="11"/>
        <v>239.74507214820531</v>
      </c>
      <c r="O46" s="19">
        <f>N46*'Forecast inputs Tab10.1.5.1'!R16</f>
        <v>619.82492227836258</v>
      </c>
      <c r="P46" s="19">
        <f>N46*'Forecast inputs Tab10.1.5.1'!S16</f>
        <v>238.98466849236945</v>
      </c>
      <c r="Q46" s="19">
        <f>P46*'Forecast inputs Tab10.1.5.1'!R16</f>
        <v>617.85901268674741</v>
      </c>
    </row>
    <row r="47" spans="1:17" ht="12" customHeight="1" x14ac:dyDescent="0.35">
      <c r="A47" s="152">
        <f>D47+F47+E47+'[1]Forecast inputs Tab10.1.5.1'!AA17</f>
        <v>0.36468670645821472</v>
      </c>
      <c r="B47" s="151">
        <f t="shared" si="7"/>
        <v>17.950803050485046</v>
      </c>
      <c r="C47" s="18">
        <v>13</v>
      </c>
      <c r="D47" s="17">
        <f>$G$29*'Forecast inputs Tab10.1.5.1'!T17</f>
        <v>8.9849393165381722E-2</v>
      </c>
      <c r="E47" s="17">
        <f>$G$30*'Forecast inputs Tab10.1.5.1'!U17</f>
        <v>9.0844409978696438E-6</v>
      </c>
      <c r="F47" s="17">
        <f>$F$31*'Forecast inputs Tab10.1.5.1'!Y17</f>
        <v>3.482822885183514E-2</v>
      </c>
      <c r="G47" s="28">
        <f t="shared" si="8"/>
        <v>12.93537063197569</v>
      </c>
      <c r="H47" s="28">
        <f>G47*'Forecast inputs Tab10.1.5.1'!V17</f>
        <v>38.898257128766751</v>
      </c>
      <c r="I47" s="28">
        <f t="shared" si="9"/>
        <v>1.307862047275739E-3</v>
      </c>
      <c r="J47" s="28">
        <f>I47*'Forecast inputs Tab10.1.5.1'!W17</f>
        <v>3.9482113976457549E-3</v>
      </c>
      <c r="K47" s="28">
        <f t="shared" si="10"/>
        <v>38.9022053401644</v>
      </c>
      <c r="L47" s="28">
        <f t="shared" si="6"/>
        <v>5.0141245564620798</v>
      </c>
      <c r="M47" s="28">
        <f>L47*'Forecast inputs Tab10.1.5.1'!Z17</f>
        <v>15.232509272567283</v>
      </c>
      <c r="N47" s="19">
        <f t="shared" si="11"/>
        <v>171.81079699012372</v>
      </c>
      <c r="O47" s="19">
        <f>N47*'Forecast inputs Tab10.1.5.1'!R17</f>
        <v>496.32531223709952</v>
      </c>
      <c r="P47" s="19">
        <f>N47*'Forecast inputs Tab10.1.5.1'!S17</f>
        <v>171.5330487211447</v>
      </c>
      <c r="Q47" s="19">
        <f>P47*'Forecast inputs Tab10.1.5.1'!R17</f>
        <v>495.52295581515563</v>
      </c>
    </row>
    <row r="48" spans="1:17" ht="12" customHeight="1" x14ac:dyDescent="0.35">
      <c r="A48" s="152">
        <f>D48+F48+E48+'[1]Forecast inputs Tab10.1.5.1'!AA18</f>
        <v>0.36299978327688665</v>
      </c>
      <c r="B48" s="151">
        <f t="shared" si="7"/>
        <v>20.613564043862443</v>
      </c>
      <c r="C48" s="18">
        <v>14</v>
      </c>
      <c r="D48" s="17">
        <f>$G$29*'Forecast inputs Tab10.1.5.1'!T18</f>
        <v>8.8219116880882895E-2</v>
      </c>
      <c r="E48" s="17">
        <f>$G$30*'Forecast inputs Tab10.1.5.1'!U18</f>
        <v>4.3827429349154449E-6</v>
      </c>
      <c r="F48" s="17">
        <f>$F$31*'Forecast inputs Tab10.1.5.1'!Y18</f>
        <v>3.4776283653068861E-2</v>
      </c>
      <c r="G48" s="28">
        <f t="shared" si="8"/>
        <v>14.784663576385249</v>
      </c>
      <c r="H48" s="28">
        <f>G48*'Forecast inputs Tab10.1.5.1'!V18</f>
        <v>48.664614876146537</v>
      </c>
      <c r="I48" s="28">
        <f t="shared" si="9"/>
        <v>7.3450497041357E-4</v>
      </c>
      <c r="J48" s="28">
        <f>I48*'Forecast inputs Tab10.1.5.1'!W18</f>
        <v>2.4273027992770912E-3</v>
      </c>
      <c r="K48" s="28">
        <f t="shared" si="10"/>
        <v>48.667042178945813</v>
      </c>
      <c r="L48" s="28">
        <f t="shared" si="6"/>
        <v>5.8281659625067794</v>
      </c>
      <c r="M48" s="28">
        <f>L48*'Forecast inputs Tab10.1.5.1'!Z18</f>
        <v>19.398176181309438</v>
      </c>
      <c r="N48" s="19">
        <f t="shared" si="11"/>
        <v>199.84409406405808</v>
      </c>
      <c r="O48" s="19">
        <f>N48*'Forecast inputs Tab10.1.5.1'!R18</f>
        <v>636.34556275971443</v>
      </c>
      <c r="P48" s="19">
        <f>N48*'Forecast inputs Tab10.1.5.1'!S18</f>
        <v>199.66773575090662</v>
      </c>
      <c r="Q48" s="19">
        <f>P48*'Forecast inputs Tab10.1.5.1'!R18</f>
        <v>635.78400085539442</v>
      </c>
    </row>
    <row r="49" spans="1:17" ht="12" customHeight="1" x14ac:dyDescent="0.35">
      <c r="A49" s="152">
        <f>D49+F49+E49+'[1]Forecast inputs Tab10.1.5.1'!AA19</f>
        <v>0.3614203997524173</v>
      </c>
      <c r="B49" s="151">
        <f t="shared" si="7"/>
        <v>10.852793067658066</v>
      </c>
      <c r="C49" s="18">
        <v>15</v>
      </c>
      <c r="D49" s="17">
        <f>$G$29*'Forecast inputs Tab10.1.5.1'!T19</f>
        <v>8.6693289587983571E-2</v>
      </c>
      <c r="E49" s="17">
        <f>$G$30*'Forecast inputs Tab10.1.5.1'!U19</f>
        <v>2.2980837741525878E-6</v>
      </c>
      <c r="F49" s="17">
        <f>$F$31*'Forecast inputs Tab10.1.5.1'!Y19</f>
        <v>3.4724812080659584E-2</v>
      </c>
      <c r="G49" s="28">
        <f t="shared" si="8"/>
        <v>7.7488159664390341</v>
      </c>
      <c r="H49" s="28">
        <f>G49*'Forecast inputs Tab10.1.5.1'!V19</f>
        <v>27.624179187116606</v>
      </c>
      <c r="I49" s="28">
        <f t="shared" si="9"/>
        <v>2.0540722731827573E-4</v>
      </c>
      <c r="J49" s="28">
        <f>I49*'Forecast inputs Tab10.1.5.1'!W19</f>
        <v>7.3534554936578798E-4</v>
      </c>
      <c r="K49" s="28">
        <f t="shared" si="10"/>
        <v>27.624914532665972</v>
      </c>
      <c r="L49" s="28">
        <f t="shared" si="6"/>
        <v>3.1037716939917148</v>
      </c>
      <c r="M49" s="28">
        <f>L49*'Forecast inputs Tab10.1.5.1'!Z19</f>
        <v>11.197973743884948</v>
      </c>
      <c r="N49" s="19">
        <f t="shared" si="11"/>
        <v>106.50503548452534</v>
      </c>
      <c r="O49" s="19">
        <f>N49*'Forecast inputs Tab10.1.5.1'!R19</f>
        <v>369.51709051285093</v>
      </c>
      <c r="P49" s="19">
        <f>N49*'Forecast inputs Tab10.1.5.1'!S19</f>
        <v>106.45039358915125</v>
      </c>
      <c r="Q49" s="19">
        <f>P49*'Forecast inputs Tab10.1.5.1'!R19</f>
        <v>369.32751154968844</v>
      </c>
    </row>
    <row r="50" spans="1:17" ht="12" customHeight="1" x14ac:dyDescent="0.35">
      <c r="A50" s="152">
        <f>D50+F50+E50+'[1]Forecast inputs Tab10.1.5.1'!AA20</f>
        <v>0.35996416635501149</v>
      </c>
      <c r="B50" s="151">
        <f t="shared" si="7"/>
        <v>21.582450978951254</v>
      </c>
      <c r="C50" s="23" t="s">
        <v>1435</v>
      </c>
      <c r="D50" s="17">
        <f>$G$29*'Forecast inputs Tab10.1.5.1'!T20</f>
        <v>8.5287324250695684E-2</v>
      </c>
      <c r="E50" s="17">
        <f>$G$30*'Forecast inputs Tab10.1.5.1'!U20</f>
        <v>1.3161352180669188E-6</v>
      </c>
      <c r="F50" s="17">
        <f>$F$31*'Forecast inputs Tab10.1.5.1'!Y20</f>
        <v>3.4675525969097745E-2</v>
      </c>
      <c r="G50" s="28">
        <f t="shared" si="8"/>
        <v>15.343827666999536</v>
      </c>
      <c r="H50" s="28">
        <f>G50*'Forecast inputs Tab10.1.5.1'!V20</f>
        <v>63.499202511193772</v>
      </c>
      <c r="I50" s="28">
        <f t="shared" si="9"/>
        <v>2.3678257173513016E-4</v>
      </c>
      <c r="J50" s="28">
        <f>I50*'Forecast inputs Tab10.1.5.1'!W20</f>
        <v>1.1530735072576282E-3</v>
      </c>
      <c r="K50" s="28">
        <f t="shared" si="10"/>
        <v>63.500355584701033</v>
      </c>
      <c r="L50" s="30">
        <f t="shared" si="6"/>
        <v>6.2383865293799845</v>
      </c>
      <c r="M50" s="28">
        <f>L50*'Forecast inputs Tab10.1.5.1'!Z20</f>
        <v>24.174371640000381</v>
      </c>
      <c r="N50" s="19">
        <f>N23*EXP(-A23)+N24*EXP(-A24)</f>
        <v>214.22603590666535</v>
      </c>
      <c r="O50" s="19">
        <f>N50*'Forecast inputs Tab10.1.5.1'!R20</f>
        <v>882.86936100274863</v>
      </c>
      <c r="P50" s="19">
        <f>N50*'Forecast inputs Tab10.1.5.1'!S20</f>
        <v>214.15850058838848</v>
      </c>
      <c r="Q50" s="19">
        <f>P50*'Forecast inputs Tab10.1.5.1'!R20</f>
        <v>882.59103412693332</v>
      </c>
    </row>
    <row r="51" spans="1:17" ht="12" customHeight="1" x14ac:dyDescent="0.35">
      <c r="C51" s="31" t="s">
        <v>1444</v>
      </c>
      <c r="D51" s="133">
        <f>AVERAGE(D38:D48)</f>
        <v>7.805977224901825E-2</v>
      </c>
      <c r="E51" s="133">
        <f>AVERAGE(E38:E48)</f>
        <v>4.2274317364571438E-3</v>
      </c>
      <c r="F51" s="133">
        <f>AVERAGE(F38:F49)</f>
        <v>3.0345430707334437E-2</v>
      </c>
      <c r="G51" s="32">
        <f>SUM(G34:G50)</f>
        <v>815.04684559250256</v>
      </c>
      <c r="H51" s="32">
        <f t="shared" ref="H51" si="12">SUM(H34:H50)</f>
        <v>1137.2034863222764</v>
      </c>
      <c r="I51" s="32">
        <f>SUM(I34:I50)</f>
        <v>137.19469512941021</v>
      </c>
      <c r="J51" s="32">
        <f t="shared" ref="J51:Q51" si="13">SUM(J34:J50)</f>
        <v>101.30918815175242</v>
      </c>
      <c r="K51" s="32">
        <f t="shared" si="13"/>
        <v>1238.5126744740289</v>
      </c>
      <c r="L51" s="32">
        <f t="shared" si="13"/>
        <v>349.35400892801755</v>
      </c>
      <c r="M51" s="32">
        <f t="shared" si="13"/>
        <v>441.57762738418933</v>
      </c>
      <c r="N51" s="32">
        <f t="shared" si="13"/>
        <v>41663.113126237316</v>
      </c>
      <c r="O51" s="32">
        <f t="shared" si="13"/>
        <v>17139.746204585492</v>
      </c>
      <c r="P51" s="32">
        <f t="shared" si="13"/>
        <v>8658.1674858322367</v>
      </c>
      <c r="Q51" s="32">
        <f t="shared" si="13"/>
        <v>11451.015687416051</v>
      </c>
    </row>
    <row r="52" spans="1:17" ht="12" customHeight="1" x14ac:dyDescent="0.35"/>
    <row r="53" spans="1:17" ht="12" customHeight="1" x14ac:dyDescent="0.35">
      <c r="C53" s="15" t="s">
        <v>1437</v>
      </c>
      <c r="D53" s="15" t="s">
        <v>1514</v>
      </c>
      <c r="G53" s="15">
        <f>G27+1</f>
        <v>2022</v>
      </c>
    </row>
    <row r="54" spans="1:17" ht="12" customHeight="1" x14ac:dyDescent="0.35">
      <c r="D54" s="24" t="s">
        <v>1599</v>
      </c>
      <c r="E54" s="24"/>
      <c r="F54" s="24"/>
      <c r="G54" s="18">
        <f>$G$29</f>
        <v>1.0293710555036677</v>
      </c>
      <c r="H54" s="24" t="s">
        <v>1598</v>
      </c>
      <c r="I54" s="25">
        <f>AVERAGE(D63:D74)</f>
        <v>7.8779232027265361E-2</v>
      </c>
      <c r="J54" s="15" t="s">
        <v>1516</v>
      </c>
      <c r="K54" s="25">
        <f>I54+I56+I55</f>
        <v>0.11300000000000002</v>
      </c>
    </row>
    <row r="55" spans="1:17" ht="12" customHeight="1" x14ac:dyDescent="0.35">
      <c r="D55" s="24" t="s">
        <v>1600</v>
      </c>
      <c r="E55" s="24"/>
      <c r="F55" s="24"/>
      <c r="G55" s="18">
        <f>$G$30</f>
        <v>1.0293710555036677</v>
      </c>
      <c r="H55" s="24" t="s">
        <v>1598</v>
      </c>
      <c r="I55" s="25">
        <f>AVERAGE(E63:E74)</f>
        <v>3.8753372654002278E-3</v>
      </c>
      <c r="K55" s="25"/>
    </row>
    <row r="56" spans="1:17" ht="12" customHeight="1" x14ac:dyDescent="0.35">
      <c r="D56" s="24" t="s">
        <v>1438</v>
      </c>
      <c r="E56" s="24"/>
      <c r="F56" s="134">
        <f>$F$31</f>
        <v>1.4698894063997658</v>
      </c>
      <c r="G56" s="18">
        <f>$G$31</f>
        <v>1.0293710555036677</v>
      </c>
      <c r="H56" s="24" t="s">
        <v>1598</v>
      </c>
      <c r="I56" s="25">
        <f>AVERAGE(F63:F74)</f>
        <v>3.0345430707334437E-2</v>
      </c>
    </row>
    <row r="57" spans="1:17" ht="12" customHeight="1" x14ac:dyDescent="0.35">
      <c r="D57" s="24"/>
      <c r="E57" s="24"/>
      <c r="F57" s="24"/>
      <c r="G57" s="18"/>
      <c r="H57" s="24"/>
      <c r="I57" s="24"/>
      <c r="J57" s="24"/>
      <c r="K57" s="24"/>
      <c r="L57" s="25"/>
    </row>
    <row r="58" spans="1:17" ht="27.75" customHeight="1" x14ac:dyDescent="0.35">
      <c r="A58" t="s">
        <v>1366</v>
      </c>
      <c r="C58" s="26" t="s">
        <v>1284</v>
      </c>
      <c r="D58" s="27" t="s">
        <v>1592</v>
      </c>
      <c r="E58" s="27" t="s">
        <v>1593</v>
      </c>
      <c r="F58" s="27" t="s">
        <v>1763</v>
      </c>
      <c r="G58" s="27" t="s">
        <v>1594</v>
      </c>
      <c r="H58" s="27" t="s">
        <v>1595</v>
      </c>
      <c r="I58" s="27" t="s">
        <v>1596</v>
      </c>
      <c r="J58" s="27" t="s">
        <v>1597</v>
      </c>
      <c r="K58" s="27" t="s">
        <v>1601</v>
      </c>
      <c r="L58" s="27" t="s">
        <v>1439</v>
      </c>
      <c r="M58" s="27" t="s">
        <v>1568</v>
      </c>
      <c r="N58" s="27" t="s">
        <v>1440</v>
      </c>
      <c r="O58" s="27" t="s">
        <v>1441</v>
      </c>
      <c r="P58" s="27" t="s">
        <v>1442</v>
      </c>
      <c r="Q58" s="27" t="s">
        <v>1443</v>
      </c>
    </row>
    <row r="59" spans="1:17" ht="12" customHeight="1" x14ac:dyDescent="0.35">
      <c r="A59" s="10">
        <f>D59+F59+E59+'Forecast inputs Tab10.1.5.1'!AA4</f>
        <v>0.24</v>
      </c>
      <c r="C59" s="18">
        <v>0</v>
      </c>
      <c r="D59" s="17">
        <f>$G$54*'Forecast inputs Tab10.1.5.1'!T4</f>
        <v>0</v>
      </c>
      <c r="E59" s="17">
        <f>$G$55*'Forecast inputs Tab10.1.5.1'!U4</f>
        <v>0</v>
      </c>
      <c r="F59" s="17">
        <f>$F$56*'Forecast inputs Tab10.1.5.1'!Y4</f>
        <v>0</v>
      </c>
      <c r="G59" s="28">
        <f>N59*(D59/A59)*(1-EXP(-A59))</f>
        <v>0</v>
      </c>
      <c r="H59" s="28">
        <f>G59*'Forecast inputs Tab10.1.5.1'!V4</f>
        <v>0</v>
      </c>
      <c r="I59" s="28">
        <f>N59*(E59/A59)*(1-EXP(-A59))</f>
        <v>0</v>
      </c>
      <c r="J59" s="28">
        <f>I59*'Forecast inputs Tab10.1.5.1'!W4</f>
        <v>0</v>
      </c>
      <c r="K59" s="28">
        <f>H59+J59</f>
        <v>0</v>
      </c>
      <c r="L59" s="28">
        <f t="shared" ref="L59:L75" si="14">N59*(F59/A59)*(1-EXP(-A59))</f>
        <v>0</v>
      </c>
      <c r="M59" s="28">
        <f>L59*'Forecast inputs Tab10.1.5.1'!Z4</f>
        <v>0</v>
      </c>
      <c r="N59" s="19">
        <f>'Forecast inputs Tab10.1.5.1'!Q4</f>
        <v>9183.5696749051494</v>
      </c>
      <c r="O59" s="19">
        <f>N59*'Forecast inputs Tab10.1.5.1'!R4</f>
        <v>27.550709024715449</v>
      </c>
      <c r="P59" s="19">
        <f>N59*'Forecast inputs Tab10.1.5.1'!S4</f>
        <v>0</v>
      </c>
      <c r="Q59" s="19">
        <f>P59*'Forecast inputs Tab10.1.5.1'!R4</f>
        <v>0</v>
      </c>
    </row>
    <row r="60" spans="1:17" ht="12" customHeight="1" x14ac:dyDescent="0.35">
      <c r="A60" s="10">
        <f>D60+F60+E60+'Forecast inputs Tab10.1.5.1'!AA5</f>
        <v>0.24026906455218316</v>
      </c>
      <c r="C60" s="18">
        <v>1</v>
      </c>
      <c r="D60" s="17">
        <f>$G$54*'Forecast inputs Tab10.1.5.1'!T5</f>
        <v>1.0057538665433307E-5</v>
      </c>
      <c r="E60" s="17">
        <f>$G$55*'Forecast inputs Tab10.1.5.1'!U5</f>
        <v>1.7245535897418836E-5</v>
      </c>
      <c r="F60" s="17">
        <f>$F$56*'Forecast inputs Tab10.1.5.1'!Y5</f>
        <v>2.4176147762033118E-4</v>
      </c>
      <c r="G60" s="28">
        <f t="shared" ref="G60:G75" si="15">N60*(D60/A60)*(1-EXP(-A60))</f>
        <v>6.4586676779354923E-2</v>
      </c>
      <c r="H60" s="28">
        <f>G60*'Forecast inputs Tab10.1.5.1'!V5</f>
        <v>7.6693475816232183E-3</v>
      </c>
      <c r="I60" s="28">
        <f t="shared" ref="I60:I75" si="16">N60*(E60/A60)*(1-EXP(-A60))</f>
        <v>0.11074596777057145</v>
      </c>
      <c r="J60" s="28">
        <f>I60*'Forecast inputs Tab10.1.5.1'!W5</f>
        <v>1.3150805497301301E-2</v>
      </c>
      <c r="K60" s="28">
        <f t="shared" ref="K60:K75" si="17">H60+J60</f>
        <v>2.0820153078924521E-2</v>
      </c>
      <c r="L60" s="28">
        <f t="shared" si="14"/>
        <v>1.5525240252298711</v>
      </c>
      <c r="M60" s="28">
        <f>L60*'Forecast inputs Tab10.1.5.1'!Z5</f>
        <v>0.12428311902490922</v>
      </c>
      <c r="N60" s="19">
        <f>N34*EXP(-A34)</f>
        <v>7224.0517703263013</v>
      </c>
      <c r="O60" s="19">
        <f>N60*'Forecast inputs Tab10.1.5.1'!R5</f>
        <v>173.78901343873983</v>
      </c>
      <c r="P60" s="19">
        <f>N60*'Forecast inputs Tab10.1.5.1'!S5</f>
        <v>0</v>
      </c>
      <c r="Q60" s="19">
        <f>P60*'Forecast inputs Tab10.1.5.1'!R5</f>
        <v>0</v>
      </c>
    </row>
    <row r="61" spans="1:17" ht="12" customHeight="1" x14ac:dyDescent="0.35">
      <c r="A61" s="10">
        <f>D61+F61+E61+'Forecast inputs Tab10.1.5.1'!AA6</f>
        <v>0.24240079596433614</v>
      </c>
      <c r="C61" s="18">
        <v>2</v>
      </c>
      <c r="D61" s="17">
        <f>$G$54*'Forecast inputs Tab10.1.5.1'!T6</f>
        <v>3.3590134519003573E-4</v>
      </c>
      <c r="E61" s="17">
        <f>$G$55*'Forecast inputs Tab10.1.5.1'!U6</f>
        <v>5.7092206154271837E-4</v>
      </c>
      <c r="F61" s="17">
        <f>$F$56*'Forecast inputs Tab10.1.5.1'!Y6</f>
        <v>1.493972557603398E-3</v>
      </c>
      <c r="G61" s="28">
        <f t="shared" si="15"/>
        <v>1.6946153802135455</v>
      </c>
      <c r="H61" s="28">
        <f>G61*'Forecast inputs Tab10.1.5.1'!V6</f>
        <v>0.40345247876106688</v>
      </c>
      <c r="I61" s="28">
        <f t="shared" si="16"/>
        <v>2.8802900620899767</v>
      </c>
      <c r="J61" s="28">
        <f>I61*'Forecast inputs Tab10.1.5.1'!W6</f>
        <v>0.68623277561667462</v>
      </c>
      <c r="K61" s="28">
        <f t="shared" si="17"/>
        <v>1.0896852543777416</v>
      </c>
      <c r="L61" s="28">
        <f t="shared" si="14"/>
        <v>7.5370608364172353</v>
      </c>
      <c r="M61" s="28">
        <f>L61*'Forecast inputs Tab10.1.5.1'!Z6</f>
        <v>1.4525499014551659</v>
      </c>
      <c r="N61" s="19">
        <f t="shared" ref="N61:N74" si="18">N35*EXP(-A35)</f>
        <v>5681.1116009144589</v>
      </c>
      <c r="O61" s="19">
        <f>N61*'Forecast inputs Tab10.1.5.1'!R6</f>
        <v>549.49756604220977</v>
      </c>
      <c r="P61" s="19">
        <f>N61*'Forecast inputs Tab10.1.5.1'!S6</f>
        <v>0</v>
      </c>
      <c r="Q61" s="19">
        <f>P61*'Forecast inputs Tab10.1.5.1'!R6</f>
        <v>0</v>
      </c>
    </row>
    <row r="62" spans="1:17" ht="12" customHeight="1" x14ac:dyDescent="0.35">
      <c r="A62" s="10">
        <f>D62+F62+E62+'Forecast inputs Tab10.1.5.1'!AA7</f>
        <v>0.25221438067947427</v>
      </c>
      <c r="C62" s="18">
        <v>3</v>
      </c>
      <c r="D62" s="17">
        <f>$G$54*'Forecast inputs Tab10.1.5.1'!T7</f>
        <v>2.8244499782752357E-3</v>
      </c>
      <c r="E62" s="17">
        <f>$G$55*'Forecast inputs Tab10.1.5.1'!U7</f>
        <v>4.4535334138497461E-3</v>
      </c>
      <c r="F62" s="17">
        <f>$F$56*'Forecast inputs Tab10.1.5.1'!Y7</f>
        <v>4.9363972873493183E-3</v>
      </c>
      <c r="G62" s="28">
        <f t="shared" si="15"/>
        <v>11.129616041900677</v>
      </c>
      <c r="H62" s="28">
        <f>G62*'Forecast inputs Tab10.1.5.1'!V7</f>
        <v>4.2881359464957649</v>
      </c>
      <c r="I62" s="28">
        <f t="shared" si="16"/>
        <v>17.548944859059116</v>
      </c>
      <c r="J62" s="28">
        <f>I62*'Forecast inputs Tab10.1.5.1'!W7</f>
        <v>6.7881444644042688</v>
      </c>
      <c r="K62" s="28">
        <f t="shared" si="17"/>
        <v>11.076280410900033</v>
      </c>
      <c r="L62" s="28">
        <f t="shared" si="14"/>
        <v>19.451647882263952</v>
      </c>
      <c r="M62" s="28">
        <f>L62*'Forecast inputs Tab10.1.5.1'!Z7</f>
        <v>6.6974941405817123</v>
      </c>
      <c r="N62" s="19">
        <f t="shared" si="18"/>
        <v>4458.2401790208023</v>
      </c>
      <c r="O62" s="19">
        <f>N62*'Forecast inputs Tab10.1.5.1'!R7</f>
        <v>936.81000881764123</v>
      </c>
      <c r="P62" s="19">
        <f>N62*'Forecast inputs Tab10.1.5.1'!S7</f>
        <v>0</v>
      </c>
      <c r="Q62" s="19">
        <f>P62*'Forecast inputs Tab10.1.5.1'!R7</f>
        <v>0</v>
      </c>
    </row>
    <row r="63" spans="1:17" ht="12" customHeight="1" x14ac:dyDescent="0.35">
      <c r="A63" s="10">
        <f>D63+F63+E63+'Forecast inputs Tab10.1.5.1'!AA8</f>
        <v>0.27680499091164307</v>
      </c>
      <c r="C63" s="18">
        <v>4</v>
      </c>
      <c r="D63" s="17">
        <f>$G$54*'Forecast inputs Tab10.1.5.1'!T8</f>
        <v>1.2365850060738188E-2</v>
      </c>
      <c r="E63" s="17">
        <f>$G$55*'Forecast inputs Tab10.1.5.1'!U8</f>
        <v>1.3267680138692554E-2</v>
      </c>
      <c r="F63" s="17">
        <f>$F$56*'Forecast inputs Tab10.1.5.1'!Y8</f>
        <v>1.1171460712212325E-2</v>
      </c>
      <c r="G63" s="28">
        <f t="shared" si="15"/>
        <v>37.426475018080168</v>
      </c>
      <c r="H63" s="28">
        <f>G63*'Forecast inputs Tab10.1.5.1'!V8</f>
        <v>21.42364259996015</v>
      </c>
      <c r="I63" s="28">
        <f t="shared" si="16"/>
        <v>40.15595343786763</v>
      </c>
      <c r="J63" s="28">
        <f>I63*'Forecast inputs Tab10.1.5.1'!W8</f>
        <v>22.575319976127435</v>
      </c>
      <c r="K63" s="28">
        <f t="shared" si="17"/>
        <v>43.998962576087585</v>
      </c>
      <c r="L63" s="28">
        <f t="shared" si="14"/>
        <v>33.811536870286091</v>
      </c>
      <c r="M63" s="28">
        <f>L63*'Forecast inputs Tab10.1.5.1'!Z8</f>
        <v>18.066991857416152</v>
      </c>
      <c r="N63" s="19">
        <f t="shared" si="18"/>
        <v>3464.7888259143174</v>
      </c>
      <c r="O63" s="19">
        <f>N63*'Forecast inputs Tab10.1.5.1'!R8</f>
        <v>1281.4764007861916</v>
      </c>
      <c r="P63" s="19">
        <f>N63*'Forecast inputs Tab10.1.5.1'!S8</f>
        <v>327.82830122211112</v>
      </c>
      <c r="Q63" s="19">
        <f>P63*'Forecast inputs Tab10.1.5.1'!R8</f>
        <v>121.24959200510635</v>
      </c>
    </row>
    <row r="64" spans="1:17" ht="12" customHeight="1" x14ac:dyDescent="0.35">
      <c r="A64" s="10">
        <f>D64+F64+E64+'Forecast inputs Tab10.1.5.1'!AA9</f>
        <v>0.31324415404927303</v>
      </c>
      <c r="C64" s="18">
        <v>5</v>
      </c>
      <c r="D64" s="17">
        <f>$G$54*'Forecast inputs Tab10.1.5.1'!T9</f>
        <v>3.768027038668368E-2</v>
      </c>
      <c r="E64" s="17">
        <f>$G$55*'Forecast inputs Tab10.1.5.1'!U9</f>
        <v>1.6616958612391632E-2</v>
      </c>
      <c r="F64" s="17">
        <f>$F$56*'Forecast inputs Tab10.1.5.1'!Y9</f>
        <v>1.8946925050197731E-2</v>
      </c>
      <c r="G64" s="28">
        <f t="shared" si="15"/>
        <v>41.353734139085311</v>
      </c>
      <c r="H64" s="28">
        <f>G64*'Forecast inputs Tab10.1.5.1'!V9</f>
        <v>32.707417741275869</v>
      </c>
      <c r="I64" s="28">
        <f t="shared" si="16"/>
        <v>18.236952166348484</v>
      </c>
      <c r="J64" s="28">
        <f>I64*'Forecast inputs Tab10.1.5.1'!W9</f>
        <v>13.739092759192022</v>
      </c>
      <c r="K64" s="28">
        <f t="shared" si="17"/>
        <v>46.446510500467895</v>
      </c>
      <c r="L64" s="28">
        <f t="shared" si="14"/>
        <v>20.794067909766195</v>
      </c>
      <c r="M64" s="28">
        <f>L64*'Forecast inputs Tab10.1.5.1'!Z9</f>
        <v>15.693969255741569</v>
      </c>
      <c r="N64" s="19">
        <f t="shared" si="18"/>
        <v>1278.3409441710003</v>
      </c>
      <c r="O64" s="19">
        <f>N64*'Forecast inputs Tab10.1.5.1'!R9</f>
        <v>730.48492240952305</v>
      </c>
      <c r="P64" s="19">
        <f>N64*'Forecast inputs Tab10.1.5.1'!S9</f>
        <v>383.45843641999602</v>
      </c>
      <c r="Q64" s="19">
        <f>P64*'Forecast inputs Tab10.1.5.1'!R9</f>
        <v>219.12042124035119</v>
      </c>
    </row>
    <row r="65" spans="1:17" ht="12" customHeight="1" x14ac:dyDescent="0.35">
      <c r="A65" s="10">
        <f>D65+F65+E65+'Forecast inputs Tab10.1.5.1'!AA10</f>
        <v>0.34679282786357291</v>
      </c>
      <c r="C65" s="18">
        <v>6</v>
      </c>
      <c r="D65" s="17">
        <f>$G$54*'Forecast inputs Tab10.1.5.1'!T10</f>
        <v>7.0412124666608442E-2</v>
      </c>
      <c r="E65" s="17">
        <f>$G$55*'Forecast inputs Tab10.1.5.1'!U10</f>
        <v>1.0344166289137006E-2</v>
      </c>
      <c r="F65" s="17">
        <f>$F$56*'Forecast inputs Tab10.1.5.1'!Y10</f>
        <v>2.6036536907827441E-2</v>
      </c>
      <c r="G65" s="28">
        <f t="shared" si="15"/>
        <v>224.0105957406038</v>
      </c>
      <c r="H65" s="28">
        <f>G65*'Forecast inputs Tab10.1.5.1'!V10</f>
        <v>224.79737839438729</v>
      </c>
      <c r="I65" s="28">
        <f t="shared" si="16"/>
        <v>32.909145460971153</v>
      </c>
      <c r="J65" s="28">
        <f>I65*'Forecast inputs Tab10.1.5.1'!W10</f>
        <v>31.871876635050146</v>
      </c>
      <c r="K65" s="28">
        <f t="shared" si="17"/>
        <v>256.66925502943747</v>
      </c>
      <c r="L65" s="28">
        <f t="shared" si="14"/>
        <v>82.833179248041816</v>
      </c>
      <c r="M65" s="28">
        <f>L65*'Forecast inputs Tab10.1.5.1'!Z10</f>
        <v>82.593874193194225</v>
      </c>
      <c r="N65" s="19">
        <f t="shared" si="18"/>
        <v>3764.8885273560495</v>
      </c>
      <c r="O65" s="19">
        <f>N65*'Forecast inputs Tab10.1.5.1'!R10</f>
        <v>3043.3137570915164</v>
      </c>
      <c r="P65" s="19">
        <f>N65*'Forecast inputs Tab10.1.5.1'!S10</f>
        <v>2183.2544514373417</v>
      </c>
      <c r="Q65" s="19">
        <f>P65*'Forecast inputs Tab10.1.5.1'!R10</f>
        <v>1764.8140865293121</v>
      </c>
    </row>
    <row r="66" spans="1:17" ht="12" customHeight="1" x14ac:dyDescent="0.35">
      <c r="A66" s="10">
        <f>D66+F66+E66+'Forecast inputs Tab10.1.5.1'!AA11</f>
        <v>0.36455795727454554</v>
      </c>
      <c r="C66" s="18">
        <v>7</v>
      </c>
      <c r="D66" s="17">
        <f>$G$54*'Forecast inputs Tab10.1.5.1'!T11</f>
        <v>8.9398422429647684E-2</v>
      </c>
      <c r="E66" s="17">
        <f>$G$55*'Forecast inputs Tab10.1.5.1'!U11</f>
        <v>4.1944919728649282E-3</v>
      </c>
      <c r="F66" s="17">
        <f>$F$56*'Forecast inputs Tab10.1.5.1'!Y11</f>
        <v>3.0965042872032961E-2</v>
      </c>
      <c r="G66" s="28">
        <f t="shared" si="15"/>
        <v>51.36438533792991</v>
      </c>
      <c r="H66" s="28">
        <f>G66*'Forecast inputs Tab10.1.5.1'!V11</f>
        <v>63.682151980931373</v>
      </c>
      <c r="I66" s="28">
        <f t="shared" si="16"/>
        <v>2.4099698421483327</v>
      </c>
      <c r="J66" s="28">
        <f>I66*'Forecast inputs Tab10.1.5.1'!W11</f>
        <v>2.944871487255952</v>
      </c>
      <c r="K66" s="28">
        <f t="shared" si="17"/>
        <v>66.627023468187332</v>
      </c>
      <c r="L66" s="28">
        <f t="shared" si="14"/>
        <v>17.791146094734156</v>
      </c>
      <c r="M66" s="28">
        <f>L66*'Forecast inputs Tab10.1.5.1'!Z11</f>
        <v>22.344434114759469</v>
      </c>
      <c r="N66" s="19">
        <f t="shared" si="18"/>
        <v>685.63456218612475</v>
      </c>
      <c r="O66" s="19">
        <f>N66*'Forecast inputs Tab10.1.5.1'!R11</f>
        <v>735.89157559436762</v>
      </c>
      <c r="P66" s="19">
        <f>N66*'Forecast inputs Tab10.1.5.1'!S11</f>
        <v>546.72984206552712</v>
      </c>
      <c r="Q66" s="19">
        <f>P66*'Forecast inputs Tab10.1.5.1'!R11</f>
        <v>586.80513948893019</v>
      </c>
    </row>
    <row r="67" spans="1:17" ht="12" customHeight="1" x14ac:dyDescent="0.35">
      <c r="A67" s="10">
        <f>D67+F67+E67+'Forecast inputs Tab10.1.5.1'!AA12</f>
        <v>0.37020987380181769</v>
      </c>
      <c r="C67" s="18">
        <v>8</v>
      </c>
      <c r="D67" s="17">
        <f>$G$54*'Forecast inputs Tab10.1.5.1'!T12</f>
        <v>9.5278818748522454E-2</v>
      </c>
      <c r="E67" s="17">
        <f>$G$55*'Forecast inputs Tab10.1.5.1'!U12</f>
        <v>1.3980351333187241E-3</v>
      </c>
      <c r="F67" s="17">
        <f>$F$56*'Forecast inputs Tab10.1.5.1'!Y12</f>
        <v>3.3533019919976502E-2</v>
      </c>
      <c r="G67" s="28">
        <f t="shared" si="15"/>
        <v>202.36962197851685</v>
      </c>
      <c r="H67" s="28">
        <f>G67*'Forecast inputs Tab10.1.5.1'!V12</f>
        <v>305.91859114218448</v>
      </c>
      <c r="I67" s="28">
        <f t="shared" si="16"/>
        <v>2.9693886338907092</v>
      </c>
      <c r="J67" s="28">
        <f>I67*'Forecast inputs Tab10.1.5.1'!W12</f>
        <v>4.4729964152938768</v>
      </c>
      <c r="K67" s="28">
        <f t="shared" si="17"/>
        <v>310.39158755747837</v>
      </c>
      <c r="L67" s="28">
        <f t="shared" si="14"/>
        <v>71.223223106016462</v>
      </c>
      <c r="M67" s="28">
        <f>L67*'Forecast inputs Tab10.1.5.1'!Z12</f>
        <v>109.05486252323922</v>
      </c>
      <c r="N67" s="19">
        <f t="shared" si="18"/>
        <v>2541.3339370517801</v>
      </c>
      <c r="O67" s="19">
        <f>N67*'Forecast inputs Tab10.1.5.1'!R12</f>
        <v>3453.7236471321098</v>
      </c>
      <c r="P67" s="19">
        <f>N67*'Forecast inputs Tab10.1.5.1'!S12</f>
        <v>2321.873626789682</v>
      </c>
      <c r="Q67" s="19">
        <f>P67*'Forecast inputs Tab10.1.5.1'!R12</f>
        <v>3155.4726962797135</v>
      </c>
    </row>
    <row r="68" spans="1:17" ht="12" customHeight="1" x14ac:dyDescent="0.35">
      <c r="A68" s="10">
        <f>D68+F68+E68+'Forecast inputs Tab10.1.5.1'!AA13</f>
        <v>0.37084326971774983</v>
      </c>
      <c r="C68" s="18">
        <v>9</v>
      </c>
      <c r="D68" s="17">
        <f>$G$54*'Forecast inputs Tab10.1.5.1'!T13</f>
        <v>9.5854916866636886E-2</v>
      </c>
      <c r="E68" s="17">
        <f>$G$55*'Forecast inputs Tab10.1.5.1'!U13</f>
        <v>4.455570264902396E-4</v>
      </c>
      <c r="F68" s="17">
        <f>$F$56*'Forecast inputs Tab10.1.5.1'!Y13</f>
        <v>3.4542795824622753E-2</v>
      </c>
      <c r="G68" s="28">
        <f t="shared" si="15"/>
        <v>99.714079905725043</v>
      </c>
      <c r="H68" s="28">
        <f>G68*'Forecast inputs Tab10.1.5.1'!V13</f>
        <v>180.06708533297794</v>
      </c>
      <c r="I68" s="28">
        <f t="shared" si="16"/>
        <v>0.46349535729938807</v>
      </c>
      <c r="J68" s="28">
        <f>I68*'Forecast inputs Tab10.1.5.1'!W13</f>
        <v>0.83745628960257767</v>
      </c>
      <c r="K68" s="28">
        <f t="shared" si="17"/>
        <v>180.90454162258052</v>
      </c>
      <c r="L68" s="28">
        <f t="shared" si="14"/>
        <v>35.933504671604716</v>
      </c>
      <c r="M68" s="28">
        <f>L68*'Forecast inputs Tab10.1.5.1'!Z13</f>
        <v>65.501388990634666</v>
      </c>
      <c r="N68" s="19">
        <f t="shared" si="18"/>
        <v>1245.0418135244893</v>
      </c>
      <c r="O68" s="19">
        <f>N68*'Forecast inputs Tab10.1.5.1'!R13</f>
        <v>2065.1882073474762</v>
      </c>
      <c r="P68" s="19">
        <f>N68*'Forecast inputs Tab10.1.5.1'!S13</f>
        <v>1200.7714583963646</v>
      </c>
      <c r="Q68" s="19">
        <f>P68*'Forecast inputs Tab10.1.5.1'!R13</f>
        <v>1991.7556411858018</v>
      </c>
    </row>
    <row r="69" spans="1:17" ht="12" customHeight="1" x14ac:dyDescent="0.35">
      <c r="A69" s="10">
        <f>D69+F69+E69+'Forecast inputs Tab10.1.5.1'!AA14</f>
        <v>0.36979568524600248</v>
      </c>
      <c r="C69" s="18">
        <v>10</v>
      </c>
      <c r="D69" s="17">
        <f>$G$54*'Forecast inputs Tab10.1.5.1'!T14</f>
        <v>9.4801994409659016E-2</v>
      </c>
      <c r="E69" s="17">
        <f>$G$55*'Forecast inputs Tab10.1.5.1'!U14</f>
        <v>1.475868231525628E-4</v>
      </c>
      <c r="F69" s="17">
        <f>$F$56*'Forecast inputs Tab10.1.5.1'!Y14</f>
        <v>3.4846104013190882E-2</v>
      </c>
      <c r="G69" s="28">
        <f t="shared" si="15"/>
        <v>18.59736865384118</v>
      </c>
      <c r="H69" s="28">
        <f>G69*'Forecast inputs Tab10.1.5.1'!V14</f>
        <v>39.219051194858736</v>
      </c>
      <c r="I69" s="28">
        <f t="shared" si="16"/>
        <v>2.8952202701105021E-2</v>
      </c>
      <c r="J69" s="28">
        <f>I69*'Forecast inputs Tab10.1.5.1'!W14</f>
        <v>6.1189561798200072E-2</v>
      </c>
      <c r="K69" s="28">
        <f t="shared" si="17"/>
        <v>39.280240756656937</v>
      </c>
      <c r="L69" s="28">
        <f t="shared" si="14"/>
        <v>6.8357827967528326</v>
      </c>
      <c r="M69" s="28">
        <f>L69*'Forecast inputs Tab10.1.5.1'!Z14</f>
        <v>14.532464078928717</v>
      </c>
      <c r="N69" s="19">
        <f t="shared" si="18"/>
        <v>234.67260800180719</v>
      </c>
      <c r="O69" s="19">
        <f>N69*'Forecast inputs Tab10.1.5.1'!R14</f>
        <v>461.45082947043363</v>
      </c>
      <c r="P69" s="19">
        <f>N69*'Forecast inputs Tab10.1.5.1'!S14</f>
        <v>231.15555021085677</v>
      </c>
      <c r="Q69" s="19">
        <f>P69*'Forecast inputs Tab10.1.5.1'!R14</f>
        <v>454.53502771262038</v>
      </c>
    </row>
    <row r="70" spans="1:17" ht="12" customHeight="1" x14ac:dyDescent="0.35">
      <c r="A70" s="10">
        <f>D70+F70+E70+'Forecast inputs Tab10.1.5.1'!AA15</f>
        <v>0.36819993619524477</v>
      </c>
      <c r="C70" s="18">
        <v>11</v>
      </c>
      <c r="D70" s="17">
        <f>$G$54*'Forecast inputs Tab10.1.5.1'!T15</f>
        <v>9.3247842384628007E-2</v>
      </c>
      <c r="E70" s="17">
        <f>$G$55*'Forecast inputs Tab10.1.5.1'!U15</f>
        <v>5.2926169195176012E-5</v>
      </c>
      <c r="F70" s="17">
        <f>$F$56*'Forecast inputs Tab10.1.5.1'!Y15</f>
        <v>3.4899167641421619E-2</v>
      </c>
      <c r="G70" s="28">
        <f t="shared" si="15"/>
        <v>26.991742269559801</v>
      </c>
      <c r="H70" s="28">
        <f>G70*'Forecast inputs Tab10.1.5.1'!V15</f>
        <v>65.129595311143618</v>
      </c>
      <c r="I70" s="28">
        <f t="shared" si="16"/>
        <v>1.5320134833133761E-2</v>
      </c>
      <c r="J70" s="28">
        <f>I70*'Forecast inputs Tab10.1.5.1'!W15</f>
        <v>3.7079879992667618E-2</v>
      </c>
      <c r="K70" s="28">
        <f t="shared" si="17"/>
        <v>65.166675191136292</v>
      </c>
      <c r="L70" s="28">
        <f t="shared" si="14"/>
        <v>10.101996081731336</v>
      </c>
      <c r="M70" s="28">
        <f>L70*'Forecast inputs Tab10.1.5.1'!Z15</f>
        <v>24.580075846107874</v>
      </c>
      <c r="N70" s="19">
        <f t="shared" si="18"/>
        <v>346.01525806092201</v>
      </c>
      <c r="O70" s="19">
        <f>N70*'Forecast inputs Tab10.1.5.1'!R15</f>
        <v>787.76947787472045</v>
      </c>
      <c r="P70" s="19">
        <f>N70*'Forecast inputs Tab10.1.5.1'!S15</f>
        <v>343.70665576111594</v>
      </c>
      <c r="Q70" s="19">
        <f>P70*'Forecast inputs Tab10.1.5.1'!R15</f>
        <v>782.51350610477505</v>
      </c>
    </row>
    <row r="71" spans="1:17" ht="12" customHeight="1" x14ac:dyDescent="0.35">
      <c r="A71" s="10">
        <f>D71+F71+E71+'Forecast inputs Tab10.1.5.1'!AA16</f>
        <v>0.36644441545263218</v>
      </c>
      <c r="C71" s="18">
        <v>12</v>
      </c>
      <c r="D71" s="17">
        <f>$G$54*'Forecast inputs Tab10.1.5.1'!T16</f>
        <v>9.1548744739811685E-2</v>
      </c>
      <c r="E71" s="17">
        <f>$G$55*'Forecast inputs Tab10.1.5.1'!U16</f>
        <v>2.0879751852974571E-5</v>
      </c>
      <c r="F71" s="17">
        <f>$F$56*'Forecast inputs Tab10.1.5.1'!Y16</f>
        <v>3.4874790960967537E-2</v>
      </c>
      <c r="G71" s="28">
        <f t="shared" si="15"/>
        <v>3.9692282263399092</v>
      </c>
      <c r="H71" s="28">
        <f>G71*'Forecast inputs Tab10.1.5.1'!V16</f>
        <v>10.770308105013397</v>
      </c>
      <c r="I71" s="28">
        <f t="shared" si="16"/>
        <v>9.0527183796283446E-4</v>
      </c>
      <c r="J71" s="28">
        <f>I71*'Forecast inputs Tab10.1.5.1'!W16</f>
        <v>2.4652557189071109E-3</v>
      </c>
      <c r="K71" s="28">
        <f t="shared" si="17"/>
        <v>10.772773360732304</v>
      </c>
      <c r="L71" s="28">
        <f t="shared" si="14"/>
        <v>1.5120469981690436</v>
      </c>
      <c r="M71" s="28">
        <f>L71*'Forecast inputs Tab10.1.5.1'!Z16</f>
        <v>4.1408616682457788</v>
      </c>
      <c r="N71" s="19">
        <f t="shared" si="18"/>
        <v>51.784391734263373</v>
      </c>
      <c r="O71" s="19">
        <f>N71*'Forecast inputs Tab10.1.5.1'!R16</f>
        <v>133.88077717017782</v>
      </c>
      <c r="P71" s="19">
        <f>N71*'Forecast inputs Tab10.1.5.1'!S16</f>
        <v>51.620146269540626</v>
      </c>
      <c r="Q71" s="19">
        <f>P71*'Forecast inputs Tab10.1.5.1'!R16</f>
        <v>133.45614515795685</v>
      </c>
    </row>
    <row r="72" spans="1:17" ht="12" customHeight="1" x14ac:dyDescent="0.35">
      <c r="A72" s="10">
        <f>D72+F72+E72+'Forecast inputs Tab10.1.5.1'!AA17</f>
        <v>0.36468670645821472</v>
      </c>
      <c r="C72" s="18">
        <v>13</v>
      </c>
      <c r="D72" s="17">
        <f>$G$54*'Forecast inputs Tab10.1.5.1'!T17</f>
        <v>8.9849393165381722E-2</v>
      </c>
      <c r="E72" s="17">
        <f>$G$55*'Forecast inputs Tab10.1.5.1'!U17</f>
        <v>9.0844409978696438E-6</v>
      </c>
      <c r="F72" s="17">
        <f>$F$56*'Forecast inputs Tab10.1.5.1'!Y17</f>
        <v>3.482822885183514E-2</v>
      </c>
      <c r="G72" s="28">
        <f t="shared" si="15"/>
        <v>12.512189870615924</v>
      </c>
      <c r="H72" s="28">
        <f>G72*'Forecast inputs Tab10.1.5.1'!V17</f>
        <v>37.625700312603428</v>
      </c>
      <c r="I72" s="28">
        <f t="shared" si="16"/>
        <v>1.2650753291625716E-3</v>
      </c>
      <c r="J72" s="28">
        <f>I72*'Forecast inputs Tab10.1.5.1'!W17</f>
        <v>3.8190456278505811E-3</v>
      </c>
      <c r="K72" s="28">
        <f t="shared" si="17"/>
        <v>37.629519358231278</v>
      </c>
      <c r="L72" s="28">
        <f t="shared" si="14"/>
        <v>4.8500874285183997</v>
      </c>
      <c r="M72" s="28">
        <f>L72*'Forecast inputs Tab10.1.5.1'!Z17</f>
        <v>14.734177600844617</v>
      </c>
      <c r="N72" s="19">
        <f t="shared" si="18"/>
        <v>166.19000529047347</v>
      </c>
      <c r="O72" s="19">
        <f>N72*'Forecast inputs Tab10.1.5.1'!R17</f>
        <v>480.08802538306685</v>
      </c>
      <c r="P72" s="19">
        <f>N72*'Forecast inputs Tab10.1.5.1'!S17</f>
        <v>165.92134355850035</v>
      </c>
      <c r="Q72" s="19">
        <f>P72*'Forecast inputs Tab10.1.5.1'!R17</f>
        <v>479.31191805836028</v>
      </c>
    </row>
    <row r="73" spans="1:17" ht="12" customHeight="1" x14ac:dyDescent="0.35">
      <c r="A73" s="10">
        <f>D73+F73+E73+'Forecast inputs Tab10.1.5.1'!AA18</f>
        <v>0.36299978327688665</v>
      </c>
      <c r="C73" s="18">
        <v>14</v>
      </c>
      <c r="D73" s="17">
        <f>$G$54*'Forecast inputs Tab10.1.5.1'!T18</f>
        <v>8.8219116880882895E-2</v>
      </c>
      <c r="E73" s="17">
        <f>$G$55*'Forecast inputs Tab10.1.5.1'!U18</f>
        <v>4.3827429349154449E-6</v>
      </c>
      <c r="F73" s="17">
        <f>$F$56*'Forecast inputs Tab10.1.5.1'!Y18</f>
        <v>3.4776283653068861E-2</v>
      </c>
      <c r="G73" s="28">
        <f t="shared" si="15"/>
        <v>8.8265128260324293</v>
      </c>
      <c r="H73" s="28">
        <f>G73*'Forecast inputs Tab10.1.5.1'!V18</f>
        <v>29.053001115582727</v>
      </c>
      <c r="I73" s="28">
        <f t="shared" si="16"/>
        <v>4.3850287892212048E-4</v>
      </c>
      <c r="J73" s="28">
        <f>I73*'Forecast inputs Tab10.1.5.1'!W18</f>
        <v>1.4491110453608198E-3</v>
      </c>
      <c r="K73" s="28">
        <f t="shared" si="17"/>
        <v>29.054450226628088</v>
      </c>
      <c r="L73" s="28">
        <f t="shared" si="14"/>
        <v>3.4794421499369035</v>
      </c>
      <c r="M73" s="28">
        <f>L73*'Forecast inputs Tab10.1.5.1'!Z18</f>
        <v>11.580801279742493</v>
      </c>
      <c r="N73" s="19">
        <f t="shared" si="18"/>
        <v>119.30785238026417</v>
      </c>
      <c r="O73" s="19">
        <f>N73*'Forecast inputs Tab10.1.5.1'!R18</f>
        <v>379.90125662776097</v>
      </c>
      <c r="P73" s="19">
        <f>N73*'Forecast inputs Tab10.1.5.1'!S18</f>
        <v>119.20256564817407</v>
      </c>
      <c r="Q73" s="19">
        <f>P73*'Forecast inputs Tab10.1.5.1'!R18</f>
        <v>379.56600156257241</v>
      </c>
    </row>
    <row r="74" spans="1:17" ht="12" customHeight="1" x14ac:dyDescent="0.35">
      <c r="A74" s="10">
        <f>D74+F74+E74+'Forecast inputs Tab10.1.5.1'!AA19</f>
        <v>0.3614203997524173</v>
      </c>
      <c r="C74" s="18">
        <v>15</v>
      </c>
      <c r="D74" s="17">
        <f>$G$54*'Forecast inputs Tab10.1.5.1'!T19</f>
        <v>8.6693289587983571E-2</v>
      </c>
      <c r="E74" s="17">
        <f>$G$55*'Forecast inputs Tab10.1.5.1'!U19</f>
        <v>2.2980837741525878E-6</v>
      </c>
      <c r="F74" s="17">
        <f>$F$56*'Forecast inputs Tab10.1.5.1'!Y19</f>
        <v>3.4724812080659584E-2</v>
      </c>
      <c r="G74" s="28">
        <f t="shared" si="15"/>
        <v>10.113645354107456</v>
      </c>
      <c r="H74" s="28">
        <f>G74*'Forecast inputs Tab10.1.5.1'!V19</f>
        <v>36.054689220500777</v>
      </c>
      <c r="I74" s="28">
        <f t="shared" si="16"/>
        <v>2.6809461719894855E-4</v>
      </c>
      <c r="J74" s="28">
        <f>I74*'Forecast inputs Tab10.1.5.1'!W19</f>
        <v>9.5976264389520394E-4</v>
      </c>
      <c r="K74" s="28">
        <f t="shared" si="17"/>
        <v>36.055648983144671</v>
      </c>
      <c r="L74" s="28">
        <f t="shared" si="14"/>
        <v>4.0509990570307739</v>
      </c>
      <c r="M74" s="28">
        <f>L74*'Forecast inputs Tab10.1.5.1'!Z19</f>
        <v>14.615437457899048</v>
      </c>
      <c r="N74" s="19">
        <f t="shared" si="18"/>
        <v>139.00887077230783</v>
      </c>
      <c r="O74" s="19">
        <f>N74*'Forecast inputs Tab10.1.5.1'!R19</f>
        <v>482.28849696710654</v>
      </c>
      <c r="P74" s="19">
        <f>N74*'Forecast inputs Tab10.1.5.1'!S19</f>
        <v>138.9375529408245</v>
      </c>
      <c r="Q74" s="19">
        <f>P74*'Forecast inputs Tab10.1.5.1'!R19</f>
        <v>482.04106117713178</v>
      </c>
    </row>
    <row r="75" spans="1:17" ht="12" customHeight="1" x14ac:dyDescent="0.35">
      <c r="A75" s="10">
        <f>D75+F75+E75+'Forecast inputs Tab10.1.5.1'!AA20</f>
        <v>0.35996416635501149</v>
      </c>
      <c r="C75" s="23" t="s">
        <v>1435</v>
      </c>
      <c r="D75" s="17">
        <f>$G$54*'Forecast inputs Tab10.1.5.1'!T20</f>
        <v>8.5287324250695684E-2</v>
      </c>
      <c r="E75" s="17">
        <f>$G$55*'Forecast inputs Tab10.1.5.1'!U20</f>
        <v>1.3161352180669188E-6</v>
      </c>
      <c r="F75" s="17">
        <f>$F$56*'Forecast inputs Tab10.1.5.1'!Y20</f>
        <v>3.4675525969097745E-2</v>
      </c>
      <c r="G75" s="28">
        <f t="shared" si="15"/>
        <v>16.019986080499717</v>
      </c>
      <c r="H75" s="28">
        <f>G75*'Forecast inputs Tab10.1.5.1'!V20</f>
        <v>66.297429978309964</v>
      </c>
      <c r="I75" s="28">
        <f t="shared" si="16"/>
        <v>2.4721689956541828E-4</v>
      </c>
      <c r="J75" s="28">
        <f>I75*'Forecast inputs Tab10.1.5.1'!W20</f>
        <v>1.2038861447713591E-3</v>
      </c>
      <c r="K75" s="28">
        <f t="shared" si="17"/>
        <v>66.298633864454729</v>
      </c>
      <c r="L75" s="30">
        <f t="shared" si="14"/>
        <v>6.5132943053307368</v>
      </c>
      <c r="M75" s="28">
        <f>L75*'Forecast inputs Tab10.1.5.1'!Z20</f>
        <v>25.239666762587138</v>
      </c>
      <c r="N75" s="19">
        <f>N49*EXP(-A49)+N50*EXP(-A50)</f>
        <v>223.66636199170205</v>
      </c>
      <c r="O75" s="19">
        <f>N75*'Forecast inputs Tab10.1.5.1'!R20</f>
        <v>921.77487789325937</v>
      </c>
      <c r="P75" s="19">
        <f>N75*'Forecast inputs Tab10.1.5.1'!S20</f>
        <v>223.59585058592913</v>
      </c>
      <c r="Q75" s="19">
        <f>P75*'Forecast inputs Tab10.1.5.1'!R20</f>
        <v>921.48428595145981</v>
      </c>
    </row>
    <row r="76" spans="1:17" ht="12" customHeight="1" x14ac:dyDescent="0.35">
      <c r="A76" t="s">
        <v>1445</v>
      </c>
      <c r="C76" s="31" t="s">
        <v>1444</v>
      </c>
      <c r="D76" s="133">
        <f>AVERAGE(D63:D73)</f>
        <v>7.805977224901825E-2</v>
      </c>
      <c r="E76" s="133">
        <f>AVERAGE(E63:E73)</f>
        <v>4.2274317364571438E-3</v>
      </c>
      <c r="F76" s="133">
        <f>AVERAGE(F63:F74)</f>
        <v>3.0345430707334437E-2</v>
      </c>
      <c r="G76" s="32">
        <f>SUM(G59:G75)</f>
        <v>766.15838349983107</v>
      </c>
      <c r="H76" s="32">
        <f t="shared" ref="H76" si="19">SUM(H59:H75)</f>
        <v>1117.4453002025682</v>
      </c>
      <c r="I76" s="32">
        <f>SUM(I59:I75)</f>
        <v>117.73228228654243</v>
      </c>
      <c r="J76" s="32">
        <f t="shared" ref="J76:Q76" si="20">SUM(J59:J75)</f>
        <v>84.037308111011896</v>
      </c>
      <c r="K76" s="32">
        <f t="shared" si="20"/>
        <v>1201.4826083135802</v>
      </c>
      <c r="L76" s="32">
        <f t="shared" si="20"/>
        <v>328.27153946183057</v>
      </c>
      <c r="M76" s="32">
        <f t="shared" si="20"/>
        <v>430.9533327904029</v>
      </c>
      <c r="N76" s="32">
        <f t="shared" si="20"/>
        <v>40807.64718360221</v>
      </c>
      <c r="O76" s="32">
        <f t="shared" si="20"/>
        <v>16644.879549071018</v>
      </c>
      <c r="P76" s="32">
        <f t="shared" si="20"/>
        <v>8238.055781305964</v>
      </c>
      <c r="Q76" s="32">
        <f t="shared" si="20"/>
        <v>11472.125522454091</v>
      </c>
    </row>
    <row r="78" spans="1:17" x14ac:dyDescent="0.35">
      <c r="C78" s="15" t="s">
        <v>1437</v>
      </c>
      <c r="D78" s="15" t="s">
        <v>1691</v>
      </c>
      <c r="G78" s="15">
        <f>G53+1</f>
        <v>2023</v>
      </c>
    </row>
    <row r="79" spans="1:17" x14ac:dyDescent="0.35">
      <c r="D79" s="24" t="s">
        <v>1599</v>
      </c>
      <c r="E79" s="24"/>
      <c r="F79" s="24"/>
      <c r="G79" s="18">
        <f>G54</f>
        <v>1.0293710555036677</v>
      </c>
      <c r="H79" s="24" t="s">
        <v>1598</v>
      </c>
      <c r="I79" s="25">
        <f>AVERAGE(D88:D99)</f>
        <v>7.8779232027265361E-2</v>
      </c>
      <c r="J79" s="15" t="s">
        <v>1516</v>
      </c>
      <c r="K79" s="25">
        <f>I79+I81+I80</f>
        <v>0.11300000000000002</v>
      </c>
    </row>
    <row r="80" spans="1:17" x14ac:dyDescent="0.35">
      <c r="D80" s="24" t="s">
        <v>1600</v>
      </c>
      <c r="E80" s="24"/>
      <c r="F80" s="24"/>
      <c r="G80" s="18">
        <f>G55</f>
        <v>1.0293710555036677</v>
      </c>
      <c r="H80" s="24" t="s">
        <v>1598</v>
      </c>
      <c r="I80" s="25">
        <f>AVERAGE(E88:E99)</f>
        <v>3.8753372654002278E-3</v>
      </c>
      <c r="K80" s="25"/>
    </row>
    <row r="81" spans="1:17" x14ac:dyDescent="0.35">
      <c r="D81" s="24" t="s">
        <v>1438</v>
      </c>
      <c r="E81" s="24"/>
      <c r="F81" s="134">
        <f>F56</f>
        <v>1.4698894063997658</v>
      </c>
      <c r="G81" s="18">
        <f>I81/$I$5</f>
        <v>1.0293710555036675</v>
      </c>
      <c r="H81" s="24" t="s">
        <v>1598</v>
      </c>
      <c r="I81" s="25">
        <f>AVERAGE(F88:F99)</f>
        <v>3.0345430707334437E-2</v>
      </c>
    </row>
    <row r="82" spans="1:17" x14ac:dyDescent="0.35">
      <c r="D82" s="24"/>
      <c r="E82" s="24"/>
      <c r="F82" s="24"/>
      <c r="G82" s="18"/>
      <c r="H82" s="24"/>
      <c r="I82" s="24"/>
      <c r="J82" s="24"/>
      <c r="K82" s="24"/>
      <c r="L82" s="25"/>
    </row>
    <row r="83" spans="1:17" ht="39.5" x14ac:dyDescent="0.35">
      <c r="A83" t="s">
        <v>1366</v>
      </c>
      <c r="C83" s="26" t="s">
        <v>1284</v>
      </c>
      <c r="D83" s="27" t="s">
        <v>1592</v>
      </c>
      <c r="E83" s="27" t="s">
        <v>1593</v>
      </c>
      <c r="F83" s="27" t="s">
        <v>1763</v>
      </c>
      <c r="G83" s="27" t="s">
        <v>1594</v>
      </c>
      <c r="H83" s="27" t="s">
        <v>1595</v>
      </c>
      <c r="I83" s="27" t="s">
        <v>1596</v>
      </c>
      <c r="J83" s="27" t="s">
        <v>1597</v>
      </c>
      <c r="K83" s="27" t="s">
        <v>1601</v>
      </c>
      <c r="L83" s="27" t="s">
        <v>1439</v>
      </c>
      <c r="M83" s="27" t="s">
        <v>1568</v>
      </c>
      <c r="N83" s="27" t="s">
        <v>1440</v>
      </c>
      <c r="O83" s="27" t="s">
        <v>1441</v>
      </c>
      <c r="P83" s="27" t="s">
        <v>1442</v>
      </c>
      <c r="Q83" s="27" t="s">
        <v>1443</v>
      </c>
    </row>
    <row r="84" spans="1:17" x14ac:dyDescent="0.35">
      <c r="A84" s="10">
        <f>D84+F84+E84+'Forecast inputs Tab10.1.5.1'!AA4</f>
        <v>0.24</v>
      </c>
      <c r="C84" s="18">
        <v>0</v>
      </c>
      <c r="D84" s="17">
        <f>$G$79*'Forecast inputs Tab10.1.5.1'!T4</f>
        <v>0</v>
      </c>
      <c r="E84" s="17">
        <f>$G$80*'Forecast inputs Tab10.1.5.1'!U4</f>
        <v>0</v>
      </c>
      <c r="F84" s="17">
        <f>$F81*'Forecast inputs Tab10.1.5.1'!Y4</f>
        <v>0</v>
      </c>
      <c r="G84" s="28">
        <f>N84*(D84/A84)*(1-EXP(-A84))</f>
        <v>0</v>
      </c>
      <c r="H84" s="28">
        <f>G84*'Forecast inputs Tab10.1.5.1'!V4</f>
        <v>0</v>
      </c>
      <c r="I84" s="28">
        <f>N84*(E84/A84)*(1-EXP(-A84))</f>
        <v>0</v>
      </c>
      <c r="J84" s="28">
        <f>I84*'Forecast inputs Tab10.1.5.1'!W4</f>
        <v>0</v>
      </c>
      <c r="K84" s="28">
        <f>H84+J84</f>
        <v>0</v>
      </c>
      <c r="L84" s="28">
        <f t="shared" ref="L84:L100" si="21">N84*(F84/A84)*(1-EXP(-A84))</f>
        <v>0</v>
      </c>
      <c r="M84" s="28">
        <f>L84*'Forecast inputs Tab10.1.5.1'!Z4</f>
        <v>0</v>
      </c>
      <c r="N84" s="19">
        <f>'Forecast inputs Tab10.1.5.1'!Q4</f>
        <v>9183.5696749051494</v>
      </c>
      <c r="O84" s="19">
        <f>N84*'Forecast inputs Tab10.1.5.1'!R4</f>
        <v>27.550709024715449</v>
      </c>
      <c r="P84" s="19">
        <f>N84*'Forecast inputs Tab10.1.5.1'!S4</f>
        <v>0</v>
      </c>
      <c r="Q84" s="19">
        <f>P84*'Forecast inputs Tab10.1.5.1'!R4</f>
        <v>0</v>
      </c>
    </row>
    <row r="85" spans="1:17" x14ac:dyDescent="0.35">
      <c r="A85" s="10">
        <f>D85+F85+E85+'Forecast inputs Tab10.1.5.1'!AA5</f>
        <v>0.24026906455218316</v>
      </c>
      <c r="C85" s="18">
        <v>1</v>
      </c>
      <c r="D85" s="17">
        <f>$G$79*'Forecast inputs Tab10.1.5.1'!T5</f>
        <v>1.0057538665433307E-5</v>
      </c>
      <c r="E85" s="17">
        <f>$G$80*'Forecast inputs Tab10.1.5.1'!U5</f>
        <v>1.7245535897418836E-5</v>
      </c>
      <c r="F85" s="17">
        <f>$F$81*'Forecast inputs Tab10.1.5.1'!Y5</f>
        <v>2.4176147762033118E-4</v>
      </c>
      <c r="G85" s="28">
        <f t="shared" ref="G85:G99" si="22">N85*(D85/A85)*(1-EXP(-A85))</f>
        <v>6.4586676779354923E-2</v>
      </c>
      <c r="H85" s="28">
        <f>G85*'Forecast inputs Tab10.1.5.1'!V5</f>
        <v>7.6693475816232183E-3</v>
      </c>
      <c r="I85" s="28">
        <f t="shared" ref="I85:I100" si="23">N85*(E85/A85)*(1-EXP(-A85))</f>
        <v>0.11074596777057145</v>
      </c>
      <c r="J85" s="28">
        <f>I85*'Forecast inputs Tab10.1.5.1'!W5</f>
        <v>1.3150805497301301E-2</v>
      </c>
      <c r="K85" s="28">
        <f t="shared" ref="K85:K100" si="24">H85+J85</f>
        <v>2.0820153078924521E-2</v>
      </c>
      <c r="L85" s="28">
        <f t="shared" si="21"/>
        <v>1.5525240252298711</v>
      </c>
      <c r="M85" s="28">
        <f>L85*'Forecast inputs Tab10.1.5.1'!Z5</f>
        <v>0.12428311902490922</v>
      </c>
      <c r="N85" s="19">
        <f>N59*EXP(-A59)</f>
        <v>7224.0517703263013</v>
      </c>
      <c r="O85" s="19">
        <f>N85*'Forecast inputs Tab10.1.5.1'!R5</f>
        <v>173.78901343873983</v>
      </c>
      <c r="P85" s="19">
        <f>N85*'Forecast inputs Tab10.1.5.1'!S5</f>
        <v>0</v>
      </c>
      <c r="Q85" s="19">
        <f>P85*'Forecast inputs Tab10.1.5.1'!R5</f>
        <v>0</v>
      </c>
    </row>
    <row r="86" spans="1:17" x14ac:dyDescent="0.35">
      <c r="A86" s="10">
        <f>D86+F86+E86+'Forecast inputs Tab10.1.5.1'!AA6</f>
        <v>0.24240079596433614</v>
      </c>
      <c r="C86" s="18">
        <v>2</v>
      </c>
      <c r="D86" s="17">
        <f>$G$79*'Forecast inputs Tab10.1.5.1'!T6</f>
        <v>3.3590134519003573E-4</v>
      </c>
      <c r="E86" s="17">
        <f>$G$80*'Forecast inputs Tab10.1.5.1'!U6</f>
        <v>5.7092206154271837E-4</v>
      </c>
      <c r="F86" s="17">
        <f>$F$81*'Forecast inputs Tab10.1.5.1'!Y6</f>
        <v>1.493972557603398E-3</v>
      </c>
      <c r="G86" s="28">
        <f t="shared" si="22"/>
        <v>1.6946153802135455</v>
      </c>
      <c r="H86" s="28">
        <f>G86*'Forecast inputs Tab10.1.5.1'!V6</f>
        <v>0.40345247876106688</v>
      </c>
      <c r="I86" s="28">
        <f t="shared" si="23"/>
        <v>2.8802900620899767</v>
      </c>
      <c r="J86" s="28">
        <f>I86*'Forecast inputs Tab10.1.5.1'!W6</f>
        <v>0.68623277561667462</v>
      </c>
      <c r="K86" s="28">
        <f t="shared" si="24"/>
        <v>1.0896852543777416</v>
      </c>
      <c r="L86" s="28">
        <f t="shared" si="21"/>
        <v>7.5370608364172353</v>
      </c>
      <c r="M86" s="28">
        <f>L86*'Forecast inputs Tab10.1.5.1'!Z6</f>
        <v>1.4525499014551659</v>
      </c>
      <c r="N86" s="19">
        <f t="shared" ref="N86:N99" si="25">N60*EXP(-A60)</f>
        <v>5681.1116009144589</v>
      </c>
      <c r="O86" s="19">
        <f>N86*'Forecast inputs Tab10.1.5.1'!R6</f>
        <v>549.49756604220977</v>
      </c>
      <c r="P86" s="19">
        <f>N86*'Forecast inputs Tab10.1.5.1'!S6</f>
        <v>0</v>
      </c>
      <c r="Q86" s="19">
        <f>P86*'Forecast inputs Tab10.1.5.1'!R6</f>
        <v>0</v>
      </c>
    </row>
    <row r="87" spans="1:17" x14ac:dyDescent="0.35">
      <c r="A87" s="10">
        <f>D87+F87+E87+'Forecast inputs Tab10.1.5.1'!AA7</f>
        <v>0.25221438067947427</v>
      </c>
      <c r="C87" s="18">
        <v>3</v>
      </c>
      <c r="D87" s="17">
        <f>$G$79*'Forecast inputs Tab10.1.5.1'!T7</f>
        <v>2.8244499782752357E-3</v>
      </c>
      <c r="E87" s="17">
        <f>$G$80*'Forecast inputs Tab10.1.5.1'!U7</f>
        <v>4.4535334138497461E-3</v>
      </c>
      <c r="F87" s="17">
        <f>$F$81*'Forecast inputs Tab10.1.5.1'!Y7</f>
        <v>4.9363972873493183E-3</v>
      </c>
      <c r="G87" s="28">
        <f t="shared" si="22"/>
        <v>11.129527144859798</v>
      </c>
      <c r="H87" s="28">
        <f>G87*'Forecast inputs Tab10.1.5.1'!V7</f>
        <v>4.2881016953055084</v>
      </c>
      <c r="I87" s="28">
        <f t="shared" si="23"/>
        <v>17.548804688071844</v>
      </c>
      <c r="J87" s="28">
        <f>I87*'Forecast inputs Tab10.1.5.1'!W7</f>
        <v>6.7880902445683207</v>
      </c>
      <c r="K87" s="28">
        <f t="shared" si="24"/>
        <v>11.07619193987383</v>
      </c>
      <c r="L87" s="28">
        <f t="shared" si="21"/>
        <v>19.451492513567455</v>
      </c>
      <c r="M87" s="28">
        <f>L87*'Forecast inputs Tab10.1.5.1'!Z7</f>
        <v>6.697440644808978</v>
      </c>
      <c r="N87" s="19">
        <f t="shared" si="25"/>
        <v>4458.2045691347157</v>
      </c>
      <c r="O87" s="19">
        <f>N87*'Forecast inputs Tab10.1.5.1'!R7</f>
        <v>936.80252611227786</v>
      </c>
      <c r="P87" s="19">
        <f>N87*'Forecast inputs Tab10.1.5.1'!S7</f>
        <v>0</v>
      </c>
      <c r="Q87" s="19">
        <f>P87*'Forecast inputs Tab10.1.5.1'!R7</f>
        <v>0</v>
      </c>
    </row>
    <row r="88" spans="1:17" x14ac:dyDescent="0.35">
      <c r="A88" s="10">
        <f>D88+F88+E88+'Forecast inputs Tab10.1.5.1'!AA8</f>
        <v>0.27680499091164307</v>
      </c>
      <c r="C88" s="18">
        <v>4</v>
      </c>
      <c r="D88" s="17">
        <f>$G$79*'Forecast inputs Tab10.1.5.1'!T8</f>
        <v>1.2365850060738188E-2</v>
      </c>
      <c r="E88" s="17">
        <f>$G$80*'Forecast inputs Tab10.1.5.1'!U8</f>
        <v>1.3267680138692554E-2</v>
      </c>
      <c r="F88" s="17">
        <f>$F$81*'Forecast inputs Tab10.1.5.1'!Y8</f>
        <v>1.1171460712212325E-2</v>
      </c>
      <c r="G88" s="28">
        <f t="shared" si="22"/>
        <v>37.422285093337699</v>
      </c>
      <c r="H88" s="28">
        <f>G88*'Forecast inputs Tab10.1.5.1'!V8</f>
        <v>21.421244205503818</v>
      </c>
      <c r="I88" s="28">
        <f t="shared" si="23"/>
        <v>40.151457945765173</v>
      </c>
      <c r="J88" s="28">
        <f>I88*'Forecast inputs Tab10.1.5.1'!W8</f>
        <v>22.572792650439101</v>
      </c>
      <c r="K88" s="28">
        <f t="shared" si="24"/>
        <v>43.994036855942923</v>
      </c>
      <c r="L88" s="28">
        <f t="shared" si="21"/>
        <v>33.807751640850363</v>
      </c>
      <c r="M88" s="28">
        <f>L88*'Forecast inputs Tab10.1.5.1'!Z8</f>
        <v>18.064969242778549</v>
      </c>
      <c r="N88" s="19">
        <f t="shared" si="25"/>
        <v>3464.400939947976</v>
      </c>
      <c r="O88" s="19">
        <f>N88*'Forecast inputs Tab10.1.5.1'!R8</f>
        <v>1281.3329384463386</v>
      </c>
      <c r="P88" s="19">
        <f>N88*'Forecast inputs Tab10.1.5.1'!S8</f>
        <v>327.79160057344171</v>
      </c>
      <c r="Q88" s="19">
        <f>P88*'Forecast inputs Tab10.1.5.1'!R8</f>
        <v>121.23601801329143</v>
      </c>
    </row>
    <row r="89" spans="1:17" x14ac:dyDescent="0.35">
      <c r="A89" s="10">
        <f>D89+F89+E89+'Forecast inputs Tab10.1.5.1'!AA9</f>
        <v>0.31324415404927303</v>
      </c>
      <c r="C89" s="18">
        <v>5</v>
      </c>
      <c r="D89" s="17">
        <f>$G$79*'Forecast inputs Tab10.1.5.1'!T9</f>
        <v>3.768027038668368E-2</v>
      </c>
      <c r="E89" s="17">
        <f>$G$80*'Forecast inputs Tab10.1.5.1'!U9</f>
        <v>1.6616958612391632E-2</v>
      </c>
      <c r="F89" s="17">
        <f>$F$81*'Forecast inputs Tab10.1.5.1'!Y9</f>
        <v>1.8946925050197731E-2</v>
      </c>
      <c r="G89" s="28">
        <f t="shared" si="22"/>
        <v>84.982582027795729</v>
      </c>
      <c r="H89" s="28">
        <f>G89*'Forecast inputs Tab10.1.5.1'!V9</f>
        <v>67.214264176648257</v>
      </c>
      <c r="I89" s="28">
        <f t="shared" si="23"/>
        <v>37.477227043177407</v>
      </c>
      <c r="J89" s="28">
        <f>I89*'Forecast inputs Tab10.1.5.1'!W9</f>
        <v>28.234054353316388</v>
      </c>
      <c r="K89" s="28">
        <f t="shared" si="24"/>
        <v>95.448318529964638</v>
      </c>
      <c r="L89" s="28">
        <f t="shared" si="21"/>
        <v>42.732140606452788</v>
      </c>
      <c r="M89" s="28">
        <f>L89*'Forecast inputs Tab10.1.5.1'!Z9</f>
        <v>32.251356676329934</v>
      </c>
      <c r="N89" s="19">
        <f t="shared" si="25"/>
        <v>2627.010992093803</v>
      </c>
      <c r="O89" s="19">
        <f>N89*'Forecast inputs Tab10.1.5.1'!R9</f>
        <v>1501.1581452341461</v>
      </c>
      <c r="P89" s="19">
        <f>N89*'Forecast inputs Tab10.1.5.1'!S9</f>
        <v>788.01319169174769</v>
      </c>
      <c r="Q89" s="19">
        <f>P89*'Forecast inputs Tab10.1.5.1'!R9</f>
        <v>450.29595415479884</v>
      </c>
    </row>
    <row r="90" spans="1:17" x14ac:dyDescent="0.35">
      <c r="A90" s="10">
        <f>D90+F90+E90+'Forecast inputs Tab10.1.5.1'!AA10</f>
        <v>0.34679282786357291</v>
      </c>
      <c r="C90" s="18">
        <v>6</v>
      </c>
      <c r="D90" s="17">
        <f>$G$79*'Forecast inputs Tab10.1.5.1'!T10</f>
        <v>7.0412124666608442E-2</v>
      </c>
      <c r="E90" s="17">
        <f>$G$80*'Forecast inputs Tab10.1.5.1'!U10</f>
        <v>1.0344166289137006E-2</v>
      </c>
      <c r="F90" s="17">
        <f>$F$81*'Forecast inputs Tab10.1.5.1'!Y10</f>
        <v>2.6036536907827441E-2</v>
      </c>
      <c r="G90" s="28">
        <f t="shared" si="22"/>
        <v>55.606163295270292</v>
      </c>
      <c r="H90" s="28">
        <f>G90*'Forecast inputs Tab10.1.5.1'!V10</f>
        <v>55.801466399480738</v>
      </c>
      <c r="I90" s="28">
        <f t="shared" si="23"/>
        <v>8.1690391044251438</v>
      </c>
      <c r="J90" s="28">
        <f>I90*'Forecast inputs Tab10.1.5.1'!W10</f>
        <v>7.9115578030404246</v>
      </c>
      <c r="K90" s="28">
        <f t="shared" si="24"/>
        <v>63.713024202521161</v>
      </c>
      <c r="L90" s="28">
        <f t="shared" si="21"/>
        <v>20.561684934165484</v>
      </c>
      <c r="M90" s="28">
        <f>L90*'Forecast inputs Tab10.1.5.1'!Z10</f>
        <v>20.50228222639068</v>
      </c>
      <c r="N90" s="19">
        <f t="shared" si="25"/>
        <v>934.55849955897224</v>
      </c>
      <c r="O90" s="19">
        <f>N90*'Forecast inputs Tab10.1.5.1'!R10</f>
        <v>755.44195209199916</v>
      </c>
      <c r="P90" s="19">
        <f>N90*'Forecast inputs Tab10.1.5.1'!S10</f>
        <v>541.94938029775255</v>
      </c>
      <c r="Q90" s="19">
        <f>P90*'Forecast inputs Tab10.1.5.1'!R10</f>
        <v>438.0799040192656</v>
      </c>
    </row>
    <row r="91" spans="1:17" x14ac:dyDescent="0.35">
      <c r="A91" s="10">
        <f>D91+F91+E91+'Forecast inputs Tab10.1.5.1'!AA11</f>
        <v>0.36455795727454554</v>
      </c>
      <c r="C91" s="18">
        <v>7</v>
      </c>
      <c r="D91" s="17">
        <f>$G$79*'Forecast inputs Tab10.1.5.1'!T11</f>
        <v>8.9398422429647684E-2</v>
      </c>
      <c r="E91" s="17">
        <f>$G$80*'Forecast inputs Tab10.1.5.1'!U11</f>
        <v>4.1944919728649282E-3</v>
      </c>
      <c r="F91" s="17">
        <f>$F$81*'Forecast inputs Tab10.1.5.1'!Y11</f>
        <v>3.0965042872032961E-2</v>
      </c>
      <c r="G91" s="28">
        <f t="shared" si="22"/>
        <v>199.39364108297409</v>
      </c>
      <c r="H91" s="28">
        <f>G91*'Forecast inputs Tab10.1.5.1'!V11</f>
        <v>247.21051506676093</v>
      </c>
      <c r="I91" s="28">
        <f t="shared" si="23"/>
        <v>9.3553667305596697</v>
      </c>
      <c r="J91" s="28">
        <f>I91*'Forecast inputs Tab10.1.5.1'!W11</f>
        <v>11.431824687519221</v>
      </c>
      <c r="K91" s="28">
        <f t="shared" si="24"/>
        <v>258.64233975428016</v>
      </c>
      <c r="L91" s="28">
        <f t="shared" si="21"/>
        <v>69.06422369369966</v>
      </c>
      <c r="M91" s="28">
        <f>L91*'Forecast inputs Tab10.1.5.1'!Z11</f>
        <v>86.739830463628209</v>
      </c>
      <c r="N91" s="19">
        <f t="shared" si="25"/>
        <v>2661.5946225617186</v>
      </c>
      <c r="O91" s="19">
        <f>N91*'Forecast inputs Tab10.1.5.1'!R11</f>
        <v>2856.6895083954923</v>
      </c>
      <c r="P91" s="19">
        <f>N91*'Forecast inputs Tab10.1.5.1'!S11</f>
        <v>2122.3743490932684</v>
      </c>
      <c r="Q91" s="19">
        <f>P91*'Forecast inputs Tab10.1.5.1'!R11</f>
        <v>2277.9443888818046</v>
      </c>
    </row>
    <row r="92" spans="1:17" x14ac:dyDescent="0.35">
      <c r="A92" s="10">
        <f>D92+F92+E92+'Forecast inputs Tab10.1.5.1'!AA12</f>
        <v>0.37020987380181769</v>
      </c>
      <c r="C92" s="18">
        <v>8</v>
      </c>
      <c r="D92" s="17">
        <f>$G$79*'Forecast inputs Tab10.1.5.1'!T12</f>
        <v>9.5278818748522454E-2</v>
      </c>
      <c r="E92" s="17">
        <f>$G$80*'Forecast inputs Tab10.1.5.1'!U12</f>
        <v>1.3980351333187241E-3</v>
      </c>
      <c r="F92" s="17">
        <f>$F$81*'Forecast inputs Tab10.1.5.1'!Y12</f>
        <v>3.3533019919976502E-2</v>
      </c>
      <c r="G92" s="28">
        <f t="shared" si="22"/>
        <v>37.918467525483756</v>
      </c>
      <c r="H92" s="28">
        <f>G92*'Forecast inputs Tab10.1.5.1'!V12</f>
        <v>57.320679113083955</v>
      </c>
      <c r="I92" s="28">
        <f t="shared" si="23"/>
        <v>0.55638126604139371</v>
      </c>
      <c r="J92" s="28">
        <f>I92*'Forecast inputs Tab10.1.5.1'!W12</f>
        <v>0.83811575895976886</v>
      </c>
      <c r="K92" s="28">
        <f t="shared" si="24"/>
        <v>58.158794872043721</v>
      </c>
      <c r="L92" s="28">
        <f t="shared" si="21"/>
        <v>13.345261240308432</v>
      </c>
      <c r="M92" s="28">
        <f>L92*'Forecast inputs Tab10.1.5.1'!Z12</f>
        <v>20.433863653323058</v>
      </c>
      <c r="N92" s="19">
        <f t="shared" si="25"/>
        <v>476.17566026652696</v>
      </c>
      <c r="O92" s="19">
        <f>N92*'Forecast inputs Tab10.1.5.1'!R12</f>
        <v>647.13224581541544</v>
      </c>
      <c r="P92" s="19">
        <f>N92*'Forecast inputs Tab10.1.5.1'!S12</f>
        <v>435.05487066160612</v>
      </c>
      <c r="Q92" s="19">
        <f>P92*'Forecast inputs Tab10.1.5.1'!R12</f>
        <v>591.24827032653593</v>
      </c>
    </row>
    <row r="93" spans="1:17" x14ac:dyDescent="0.35">
      <c r="A93" s="10">
        <f>D93+F93+E93+'Forecast inputs Tab10.1.5.1'!AA13</f>
        <v>0.37084326971774983</v>
      </c>
      <c r="C93" s="18">
        <v>9</v>
      </c>
      <c r="D93" s="17">
        <f>$G$79*'Forecast inputs Tab10.1.5.1'!T13</f>
        <v>9.5854916866636886E-2</v>
      </c>
      <c r="E93" s="17">
        <f>$G$80*'Forecast inputs Tab10.1.5.1'!U13</f>
        <v>4.455570264902396E-4</v>
      </c>
      <c r="F93" s="17">
        <f>$F$81*'Forecast inputs Tab10.1.5.1'!Y13</f>
        <v>3.4542795824622753E-2</v>
      </c>
      <c r="G93" s="28">
        <f t="shared" si="22"/>
        <v>140.55755045019407</v>
      </c>
      <c r="H93" s="28">
        <f>G93*'Forecast inputs Tab10.1.5.1'!V13</f>
        <v>253.82361703621652</v>
      </c>
      <c r="I93" s="28">
        <f t="shared" si="23"/>
        <v>0.65334576750478579</v>
      </c>
      <c r="J93" s="28">
        <f>I93*'Forecast inputs Tab10.1.5.1'!W13</f>
        <v>1.1804832856797822</v>
      </c>
      <c r="K93" s="28">
        <f t="shared" si="24"/>
        <v>255.00410032189629</v>
      </c>
      <c r="L93" s="28">
        <f t="shared" si="21"/>
        <v>50.652078427706371</v>
      </c>
      <c r="M93" s="28">
        <f>L93*'Forecast inputs Tab10.1.5.1'!Z13</f>
        <v>92.331141161944572</v>
      </c>
      <c r="N93" s="19">
        <f t="shared" si="25"/>
        <v>1755.0182249339691</v>
      </c>
      <c r="O93" s="19">
        <f>N93*'Forecast inputs Tab10.1.5.1'!R13</f>
        <v>2911.1013802447228</v>
      </c>
      <c r="P93" s="19">
        <f>N93*'Forecast inputs Tab10.1.5.1'!S13</f>
        <v>1692.6144733248432</v>
      </c>
      <c r="Q93" s="19">
        <f>P93*'Forecast inputs Tab10.1.5.1'!R13</f>
        <v>2807.5904053381173</v>
      </c>
    </row>
    <row r="94" spans="1:17" x14ac:dyDescent="0.35">
      <c r="A94" s="10">
        <f>D94+F94+E94+'Forecast inputs Tab10.1.5.1'!AA14</f>
        <v>0.36979568524600248</v>
      </c>
      <c r="C94" s="18">
        <v>10</v>
      </c>
      <c r="D94" s="17">
        <f>$G$79*'Forecast inputs Tab10.1.5.1'!T14</f>
        <v>9.4801994409659016E-2</v>
      </c>
      <c r="E94" s="17">
        <f>$G$80*'Forecast inputs Tab10.1.5.1'!U14</f>
        <v>1.475868231525628E-4</v>
      </c>
      <c r="F94" s="17">
        <f>$F$81*'Forecast inputs Tab10.1.5.1'!Y14</f>
        <v>3.4846104013190882E-2</v>
      </c>
      <c r="G94" s="28">
        <f t="shared" si="22"/>
        <v>68.095411968175867</v>
      </c>
      <c r="H94" s="28">
        <f>G94*'Forecast inputs Tab10.1.5.1'!V14</f>
        <v>143.60297404564707</v>
      </c>
      <c r="I94" s="28">
        <f t="shared" si="23"/>
        <v>0.10601027527142537</v>
      </c>
      <c r="J94" s="28">
        <f>I94*'Forecast inputs Tab10.1.5.1'!W14</f>
        <v>0.22404935323686112</v>
      </c>
      <c r="K94" s="28">
        <f t="shared" si="24"/>
        <v>143.82702339888394</v>
      </c>
      <c r="L94" s="28">
        <f t="shared" si="21"/>
        <v>25.029640178354494</v>
      </c>
      <c r="M94" s="28">
        <f>L94*'Forecast inputs Tab10.1.5.1'!Z14</f>
        <v>53.211513240770955</v>
      </c>
      <c r="N94" s="19">
        <f t="shared" si="25"/>
        <v>859.26822320794849</v>
      </c>
      <c r="O94" s="19">
        <f>N94*'Forecast inputs Tab10.1.5.1'!R14</f>
        <v>1689.6306633871816</v>
      </c>
      <c r="P94" s="19">
        <f>N94*'Forecast inputs Tab10.1.5.1'!S14</f>
        <v>846.39029925814361</v>
      </c>
      <c r="Q94" s="19">
        <f>P94*'Forecast inputs Tab10.1.5.1'!R14</f>
        <v>1664.3080288492433</v>
      </c>
    </row>
    <row r="95" spans="1:17" x14ac:dyDescent="0.35">
      <c r="A95" s="10">
        <f>D95+F95+E95+'Forecast inputs Tab10.1.5.1'!AA15</f>
        <v>0.36819993619524477</v>
      </c>
      <c r="C95" s="18">
        <v>11</v>
      </c>
      <c r="D95" s="17">
        <f>$G$79*'Forecast inputs Tab10.1.5.1'!T15</f>
        <v>9.3247842384628007E-2</v>
      </c>
      <c r="E95" s="17">
        <f>$G$80*'Forecast inputs Tab10.1.5.1'!U15</f>
        <v>5.2926169195176012E-5</v>
      </c>
      <c r="F95" s="17">
        <f>$F$81*'Forecast inputs Tab10.1.5.1'!Y15</f>
        <v>3.4899167641421619E-2</v>
      </c>
      <c r="G95" s="28">
        <f t="shared" si="22"/>
        <v>12.647300648623249</v>
      </c>
      <c r="H95" s="28">
        <f>G95*'Forecast inputs Tab10.1.5.1'!V15</f>
        <v>30.51724356275243</v>
      </c>
      <c r="I95" s="28">
        <f t="shared" si="23"/>
        <v>7.1784306947314429E-3</v>
      </c>
      <c r="J95" s="28">
        <f>I95*'Forecast inputs Tab10.1.5.1'!W15</f>
        <v>1.7374217106800548E-2</v>
      </c>
      <c r="K95" s="28">
        <f t="shared" si="24"/>
        <v>30.534617779859232</v>
      </c>
      <c r="L95" s="28">
        <f t="shared" si="21"/>
        <v>4.733409956309349</v>
      </c>
      <c r="M95" s="28">
        <f>L95*'Forecast inputs Tab10.1.5.1'!Z15</f>
        <v>11.517285771592348</v>
      </c>
      <c r="N95" s="19">
        <f t="shared" si="25"/>
        <v>162.12954888216666</v>
      </c>
      <c r="O95" s="19">
        <f>N95*'Forecast inputs Tab10.1.5.1'!R15</f>
        <v>369.11872264454001</v>
      </c>
      <c r="P95" s="19">
        <f>N95*'Forecast inputs Tab10.1.5.1'!S15</f>
        <v>161.04782592141217</v>
      </c>
      <c r="Q95" s="19">
        <f>P95*'Forecast inputs Tab10.1.5.1'!R15</f>
        <v>366.65597479701984</v>
      </c>
    </row>
    <row r="96" spans="1:17" x14ac:dyDescent="0.35">
      <c r="A96" s="10">
        <f>D96+F96+E96+'Forecast inputs Tab10.1.5.1'!AA16</f>
        <v>0.36644441545263218</v>
      </c>
      <c r="C96" s="18">
        <v>12</v>
      </c>
      <c r="D96" s="17">
        <f>$G$79*'Forecast inputs Tab10.1.5.1'!T16</f>
        <v>9.1548744739811685E-2</v>
      </c>
      <c r="E96" s="17">
        <f>$G$80*'Forecast inputs Tab10.1.5.1'!U16</f>
        <v>2.0879751852974571E-5</v>
      </c>
      <c r="F96" s="17">
        <f>$F$81*'Forecast inputs Tab10.1.5.1'!Y16</f>
        <v>3.4874790960967537E-2</v>
      </c>
      <c r="G96" s="28">
        <f t="shared" si="22"/>
        <v>18.352500361830511</v>
      </c>
      <c r="H96" s="28">
        <f>G96*'Forecast inputs Tab10.1.5.1'!V16</f>
        <v>49.79861880518569</v>
      </c>
      <c r="I96" s="28">
        <f t="shared" si="23"/>
        <v>4.1857007927931459E-3</v>
      </c>
      <c r="J96" s="28">
        <f>I96*'Forecast inputs Tab10.1.5.1'!W16</f>
        <v>1.1398590328721753E-2</v>
      </c>
      <c r="K96" s="28">
        <f t="shared" si="24"/>
        <v>49.810017395514414</v>
      </c>
      <c r="L96" s="28">
        <f t="shared" si="21"/>
        <v>6.9912440148574415</v>
      </c>
      <c r="M96" s="28">
        <f>L96*'Forecast inputs Tab10.1.5.1'!Z16</f>
        <v>19.14608103420829</v>
      </c>
      <c r="N96" s="19">
        <f t="shared" si="25"/>
        <v>239.43522867582649</v>
      </c>
      <c r="O96" s="19">
        <f>N96*'Forecast inputs Tab10.1.5.1'!R16</f>
        <v>619.02386845704802</v>
      </c>
      <c r="P96" s="19">
        <f>N96*'Forecast inputs Tab10.1.5.1'!S16</f>
        <v>238.67580775597358</v>
      </c>
      <c r="Q96" s="19">
        <f>P96*'Forecast inputs Tab10.1.5.1'!R16</f>
        <v>617.06049958190636</v>
      </c>
    </row>
    <row r="97" spans="1:17" x14ac:dyDescent="0.35">
      <c r="A97" s="10">
        <f>D97+F97+E97+'Forecast inputs Tab10.1.5.1'!AA17</f>
        <v>0.36468670645821472</v>
      </c>
      <c r="C97" s="18">
        <v>13</v>
      </c>
      <c r="D97" s="17">
        <f>$G$79*'Forecast inputs Tab10.1.5.1'!T17</f>
        <v>8.9849393165381722E-2</v>
      </c>
      <c r="E97" s="17">
        <f>$G$80*'Forecast inputs Tab10.1.5.1'!U17</f>
        <v>9.0844409978696438E-6</v>
      </c>
      <c r="F97" s="17">
        <f>$F$81*'Forecast inputs Tab10.1.5.1'!Y17</f>
        <v>3.482822885183514E-2</v>
      </c>
      <c r="G97" s="28">
        <f t="shared" si="22"/>
        <v>2.702604628773837</v>
      </c>
      <c r="H97" s="28">
        <f>G97*'Forecast inputs Tab10.1.5.1'!V17</f>
        <v>8.1270659154961802</v>
      </c>
      <c r="I97" s="28">
        <f t="shared" si="23"/>
        <v>2.7325340133877362E-4</v>
      </c>
      <c r="J97" s="28">
        <f>I97*'Forecast inputs Tab10.1.5.1'!W17</f>
        <v>8.2490519230103275E-4</v>
      </c>
      <c r="K97" s="28">
        <f t="shared" si="24"/>
        <v>8.1278908206884815</v>
      </c>
      <c r="L97" s="28">
        <f t="shared" si="21"/>
        <v>1.0476078823783368</v>
      </c>
      <c r="M97" s="28">
        <f>L97*'Forecast inputs Tab10.1.5.1'!Z17</f>
        <v>3.1825489380347971</v>
      </c>
      <c r="N97" s="19">
        <f t="shared" si="25"/>
        <v>35.896664148996997</v>
      </c>
      <c r="O97" s="19">
        <f>N97*'Forecast inputs Tab10.1.5.1'!R17</f>
        <v>103.69792442698105</v>
      </c>
      <c r="P97" s="19">
        <f>N97*'Forecast inputs Tab10.1.5.1'!S17</f>
        <v>35.838633824336561</v>
      </c>
      <c r="Q97" s="19">
        <f>P97*'Forecast inputs Tab10.1.5.1'!R17</f>
        <v>103.53028700540523</v>
      </c>
    </row>
    <row r="98" spans="1:17" x14ac:dyDescent="0.35">
      <c r="A98" s="10">
        <f>D98+F98+E98+'Forecast inputs Tab10.1.5.1'!AA18</f>
        <v>0.36299978327688665</v>
      </c>
      <c r="C98" s="18">
        <v>14</v>
      </c>
      <c r="D98" s="17">
        <f>$G$79*'Forecast inputs Tab10.1.5.1'!T18</f>
        <v>8.8219116880882895E-2</v>
      </c>
      <c r="E98" s="17">
        <f>$G$80*'Forecast inputs Tab10.1.5.1'!U18</f>
        <v>4.3827429349154449E-6</v>
      </c>
      <c r="F98" s="17">
        <f>$F$81*'Forecast inputs Tab10.1.5.1'!Y18</f>
        <v>3.4776283653068861E-2</v>
      </c>
      <c r="G98" s="28">
        <f t="shared" si="22"/>
        <v>8.5377533830954899</v>
      </c>
      <c r="H98" s="28">
        <f>G98*'Forecast inputs Tab10.1.5.1'!V18</f>
        <v>28.10253193447658</v>
      </c>
      <c r="I98" s="28">
        <f t="shared" si="23"/>
        <v>4.2415725347077078E-4</v>
      </c>
      <c r="J98" s="28">
        <f>I98*'Forecast inputs Tab10.1.5.1'!W18</f>
        <v>1.4017033650617532E-3</v>
      </c>
      <c r="K98" s="28">
        <f t="shared" si="24"/>
        <v>28.103933637841642</v>
      </c>
      <c r="L98" s="28">
        <f t="shared" si="21"/>
        <v>3.3656121701079713</v>
      </c>
      <c r="M98" s="28">
        <f>L98*'Forecast inputs Tab10.1.5.1'!Z18</f>
        <v>11.201935266378866</v>
      </c>
      <c r="N98" s="19">
        <f t="shared" si="25"/>
        <v>115.40469496460632</v>
      </c>
      <c r="O98" s="19">
        <f>N98*'Forecast inputs Tab10.1.5.1'!R18</f>
        <v>367.47278375324913</v>
      </c>
      <c r="P98" s="19">
        <f>N98*'Forecast inputs Tab10.1.5.1'!S18</f>
        <v>115.30285268886114</v>
      </c>
      <c r="Q98" s="19">
        <f>P98*'Forecast inputs Tab10.1.5.1'!R18</f>
        <v>367.14849656039854</v>
      </c>
    </row>
    <row r="99" spans="1:17" x14ac:dyDescent="0.35">
      <c r="A99" s="10">
        <f>D99+F99+E99+'Forecast inputs Tab10.1.5.1'!AA19</f>
        <v>0.3614203997524173</v>
      </c>
      <c r="C99" s="18">
        <v>15</v>
      </c>
      <c r="D99" s="17">
        <f>$G$79*'Forecast inputs Tab10.1.5.1'!T19</f>
        <v>8.6693289587983571E-2</v>
      </c>
      <c r="E99" s="17">
        <f>$G$80*'Forecast inputs Tab10.1.5.1'!U19</f>
        <v>2.2980837741525878E-6</v>
      </c>
      <c r="F99" s="17">
        <f>$F$81*'Forecast inputs Tab10.1.5.1'!Y19</f>
        <v>3.4724812080659584E-2</v>
      </c>
      <c r="G99" s="28">
        <f t="shared" si="22"/>
        <v>6.037893251663573</v>
      </c>
      <c r="H99" s="28">
        <f>G99*'Forecast inputs Tab10.1.5.1'!V19</f>
        <v>21.524816929325759</v>
      </c>
      <c r="I99" s="28">
        <f t="shared" si="23"/>
        <v>1.6005373169778462E-4</v>
      </c>
      <c r="J99" s="28">
        <f>I99*'Forecast inputs Tab10.1.5.1'!W19</f>
        <v>5.7298275625416713E-4</v>
      </c>
      <c r="K99" s="28">
        <f t="shared" si="24"/>
        <v>21.525389912082012</v>
      </c>
      <c r="L99" s="28">
        <f t="shared" si="21"/>
        <v>2.418465252888057</v>
      </c>
      <c r="M99" s="28">
        <f>L99*'Forecast inputs Tab10.1.5.1'!Z19</f>
        <v>8.7254840472847057</v>
      </c>
      <c r="N99" s="19">
        <f t="shared" si="25"/>
        <v>82.988941511244292</v>
      </c>
      <c r="O99" s="19">
        <f>N99*'Forecast inputs Tab10.1.5.1'!R19</f>
        <v>287.92847279443185</v>
      </c>
      <c r="P99" s="19">
        <f>N99*'Forecast inputs Tab10.1.5.1'!S19</f>
        <v>82.946364434595907</v>
      </c>
      <c r="Q99" s="19">
        <f>P99*'Forecast inputs Tab10.1.5.1'!R19</f>
        <v>287.78075247854179</v>
      </c>
    </row>
    <row r="100" spans="1:17" x14ac:dyDescent="0.35">
      <c r="A100" s="10">
        <f>D100+F100+E100+'Forecast inputs Tab10.1.5.1'!AA20</f>
        <v>0.35996416635501149</v>
      </c>
      <c r="C100" s="23" t="s">
        <v>1435</v>
      </c>
      <c r="D100" s="17">
        <f>$G$79*'Forecast inputs Tab10.1.5.1'!T20</f>
        <v>8.5287324250695684E-2</v>
      </c>
      <c r="E100" s="17">
        <f>$G$80*'Forecast inputs Tab10.1.5.1'!U20</f>
        <v>1.3161352180669188E-6</v>
      </c>
      <c r="F100" s="17">
        <f>$F$81*'Forecast inputs Tab10.1.5.1'!Y20</f>
        <v>3.4675525969097745E-2</v>
      </c>
      <c r="G100" s="28">
        <f>N100*(D100/A100)*(1-EXP(-A100))</f>
        <v>18.113676725036271</v>
      </c>
      <c r="H100" s="28">
        <f>G100*'Forecast inputs Tab10.1.5.1'!V20</f>
        <v>74.962001108703546</v>
      </c>
      <c r="I100" s="28">
        <f t="shared" si="23"/>
        <v>2.7952627281896256E-4</v>
      </c>
      <c r="J100" s="28">
        <f>I100*'Forecast inputs Tab10.1.5.1'!W20</f>
        <v>1.3612249305686281E-3</v>
      </c>
      <c r="K100" s="28">
        <f t="shared" si="24"/>
        <v>74.963362333634109</v>
      </c>
      <c r="L100" s="30">
        <f t="shared" si="21"/>
        <v>7.3645324577023894</v>
      </c>
      <c r="M100" s="28">
        <f>L100*'Forecast inputs Tab10.1.5.1'!Z20</f>
        <v>28.538299726842531</v>
      </c>
      <c r="N100" s="19">
        <f>N74*EXP(-A74)+N75*EXP(-A75)</f>
        <v>252.89785865133868</v>
      </c>
      <c r="O100" s="19">
        <f>N100*'Forecast inputs Tab10.1.5.1'!R20</f>
        <v>1042.2438613565548</v>
      </c>
      <c r="P100" s="19">
        <f>N100*'Forecast inputs Tab10.1.5.1'!S20</f>
        <v>252.81813193976848</v>
      </c>
      <c r="Q100" s="19">
        <f>P100*'Forecast inputs Tab10.1.5.1'!R20</f>
        <v>1041.9152912525478</v>
      </c>
    </row>
    <row r="101" spans="1:17" x14ac:dyDescent="0.35">
      <c r="A101" t="s">
        <v>1445</v>
      </c>
      <c r="C101" s="31" t="s">
        <v>1444</v>
      </c>
      <c r="D101" s="133">
        <f>AVERAGE(D88:D98)</f>
        <v>7.805977224901825E-2</v>
      </c>
      <c r="E101" s="133">
        <f>AVERAGE(E88:E98)</f>
        <v>4.2274317364571438E-3</v>
      </c>
      <c r="F101" s="133">
        <f>AVERAGE(F88:F99)</f>
        <v>3.0345430707334437E-2</v>
      </c>
      <c r="G101" s="32">
        <f>SUM(G84:G100)</f>
        <v>703.25655964410726</v>
      </c>
      <c r="H101" s="32">
        <f t="shared" ref="H101" si="26">SUM(H84:H100)</f>
        <v>1064.1262618209296</v>
      </c>
      <c r="I101" s="32">
        <f>SUM(I84:I100)</f>
        <v>117.02116997282425</v>
      </c>
      <c r="J101" s="32">
        <f t="shared" ref="J101:Q101" si="27">SUM(J84:J100)</f>
        <v>79.913285341553575</v>
      </c>
      <c r="K101" s="32">
        <f t="shared" si="27"/>
        <v>1144.0395471624834</v>
      </c>
      <c r="L101" s="32">
        <f t="shared" si="27"/>
        <v>309.65472983099568</v>
      </c>
      <c r="M101" s="32">
        <f t="shared" si="27"/>
        <v>414.12086511479657</v>
      </c>
      <c r="N101" s="32">
        <f t="shared" si="27"/>
        <v>40213.717714685721</v>
      </c>
      <c r="O101" s="32">
        <f t="shared" si="27"/>
        <v>16119.612281666045</v>
      </c>
      <c r="P101" s="32">
        <f t="shared" si="27"/>
        <v>7640.8177814657502</v>
      </c>
      <c r="Q101" s="32">
        <f t="shared" si="27"/>
        <v>11134.794271258877</v>
      </c>
    </row>
    <row r="103" spans="1:17" x14ac:dyDescent="0.35">
      <c r="C103" s="15" t="s">
        <v>1437</v>
      </c>
      <c r="D103" s="15" t="s">
        <v>1692</v>
      </c>
      <c r="G103" s="15">
        <f>G78+1</f>
        <v>2024</v>
      </c>
    </row>
    <row r="104" spans="1:17" x14ac:dyDescent="0.35">
      <c r="D104" s="24" t="s">
        <v>1599</v>
      </c>
      <c r="E104" s="24"/>
      <c r="F104" s="24"/>
      <c r="G104" s="18">
        <f>G79</f>
        <v>1.0293710555036677</v>
      </c>
      <c r="H104" s="24" t="s">
        <v>1598</v>
      </c>
      <c r="I104" s="25">
        <f>AVERAGE(D113:D124)</f>
        <v>7.8779232027265361E-2</v>
      </c>
      <c r="J104" s="15" t="s">
        <v>1516</v>
      </c>
      <c r="K104" s="25">
        <f>I104+I106+I105</f>
        <v>0.11300000000000002</v>
      </c>
    </row>
    <row r="105" spans="1:17" x14ac:dyDescent="0.35">
      <c r="D105" s="24" t="s">
        <v>1600</v>
      </c>
      <c r="E105" s="24"/>
      <c r="F105" s="24"/>
      <c r="G105" s="18">
        <f>G80</f>
        <v>1.0293710555036677</v>
      </c>
      <c r="H105" s="24" t="s">
        <v>1598</v>
      </c>
      <c r="I105" s="25">
        <f>AVERAGE(E113:E124)</f>
        <v>3.8753372654002278E-3</v>
      </c>
      <c r="K105" s="25"/>
    </row>
    <row r="106" spans="1:17" x14ac:dyDescent="0.35">
      <c r="D106" s="24" t="s">
        <v>1438</v>
      </c>
      <c r="E106" s="24"/>
      <c r="F106" s="134">
        <f>F81</f>
        <v>1.4698894063997658</v>
      </c>
      <c r="G106" s="18">
        <f>I106/$I$5</f>
        <v>1.0293710555036675</v>
      </c>
      <c r="H106" s="24" t="s">
        <v>1598</v>
      </c>
      <c r="I106" s="25">
        <f>AVERAGE(F113:F124)</f>
        <v>3.0345430707334437E-2</v>
      </c>
    </row>
    <row r="107" spans="1:17" x14ac:dyDescent="0.35">
      <c r="D107" s="24"/>
      <c r="E107" s="24"/>
      <c r="F107" s="24"/>
      <c r="G107" s="18"/>
      <c r="H107" s="24"/>
      <c r="I107" s="24"/>
      <c r="J107" s="24"/>
      <c r="K107" s="24"/>
      <c r="L107" s="25"/>
    </row>
    <row r="108" spans="1:17" ht="39.5" x14ac:dyDescent="0.35">
      <c r="A108" t="s">
        <v>1366</v>
      </c>
      <c r="C108" s="26" t="s">
        <v>1284</v>
      </c>
      <c r="D108" s="27" t="s">
        <v>1592</v>
      </c>
      <c r="E108" s="27" t="s">
        <v>1593</v>
      </c>
      <c r="F108" s="27" t="s">
        <v>1763</v>
      </c>
      <c r="G108" s="27" t="s">
        <v>1594</v>
      </c>
      <c r="H108" s="27" t="s">
        <v>1595</v>
      </c>
      <c r="I108" s="27" t="s">
        <v>1596</v>
      </c>
      <c r="J108" s="27" t="s">
        <v>1597</v>
      </c>
      <c r="K108" s="27" t="s">
        <v>1601</v>
      </c>
      <c r="L108" s="27" t="s">
        <v>1439</v>
      </c>
      <c r="M108" s="27" t="s">
        <v>1568</v>
      </c>
      <c r="N108" s="27" t="s">
        <v>1440</v>
      </c>
      <c r="O108" s="27" t="s">
        <v>1441</v>
      </c>
      <c r="P108" s="27" t="s">
        <v>1442</v>
      </c>
      <c r="Q108" s="27" t="s">
        <v>1443</v>
      </c>
    </row>
    <row r="109" spans="1:17" x14ac:dyDescent="0.35">
      <c r="A109" s="10">
        <f>D109+F109+E109+'Forecast inputs Tab10.1.5.1'!AA4</f>
        <v>0.24</v>
      </c>
      <c r="C109" s="18">
        <v>0</v>
      </c>
      <c r="D109" s="17">
        <f>$G$104*'Forecast inputs Tab10.1.5.1'!T4</f>
        <v>0</v>
      </c>
      <c r="E109" s="17">
        <f>$G$105*'Forecast inputs Tab10.1.5.1'!U4</f>
        <v>0</v>
      </c>
      <c r="F109" s="17">
        <f>$F$106*'Forecast inputs Tab10.1.5.1'!Y4</f>
        <v>0</v>
      </c>
      <c r="G109" s="28">
        <f>N109*(D109/A109)*(1-EXP(-A109))</f>
        <v>0</v>
      </c>
      <c r="H109" s="28">
        <f>G109*'Forecast inputs Tab10.1.5.1'!V4</f>
        <v>0</v>
      </c>
      <c r="I109" s="28">
        <f>N109*(E109/A109)*(1-EXP(-A109))</f>
        <v>0</v>
      </c>
      <c r="J109" s="28">
        <f>I109*'Forecast inputs Tab10.1.5.1'!W4</f>
        <v>0</v>
      </c>
      <c r="K109" s="28">
        <f>H109+J109</f>
        <v>0</v>
      </c>
      <c r="L109" s="28">
        <f t="shared" ref="L109:L125" si="28">N109*(F109/A109)*(1-EXP(-A109))</f>
        <v>0</v>
      </c>
      <c r="M109" s="28">
        <f>L109*'Forecast inputs Tab10.1.5.1'!Z4</f>
        <v>0</v>
      </c>
      <c r="N109" s="19">
        <f>'Forecast inputs Tab10.1.5.1'!Q4</f>
        <v>9183.5696749051494</v>
      </c>
      <c r="O109" s="19">
        <f>N109*'Forecast inputs Tab10.1.5.1'!R4</f>
        <v>27.550709024715449</v>
      </c>
      <c r="P109" s="19">
        <f>N109*'Forecast inputs Tab10.1.5.1'!S4</f>
        <v>0</v>
      </c>
      <c r="Q109" s="19">
        <f>P109*'Forecast inputs Tab10.1.5.1'!R4</f>
        <v>0</v>
      </c>
    </row>
    <row r="110" spans="1:17" x14ac:dyDescent="0.35">
      <c r="A110" s="10">
        <f>D110+F110+E110+'Forecast inputs Tab10.1.5.1'!AA5</f>
        <v>0.24026906455218316</v>
      </c>
      <c r="C110" s="18">
        <v>1</v>
      </c>
      <c r="D110" s="17">
        <f>$G$104*'Forecast inputs Tab10.1.5.1'!T5</f>
        <v>1.0057538665433307E-5</v>
      </c>
      <c r="E110" s="17">
        <f>$G$105*'Forecast inputs Tab10.1.5.1'!U5</f>
        <v>1.7245535897418836E-5</v>
      </c>
      <c r="F110" s="17">
        <f>$F$106*'Forecast inputs Tab10.1.5.1'!Y5</f>
        <v>2.4176147762033118E-4</v>
      </c>
      <c r="G110" s="28">
        <f t="shared" ref="G110:G124" si="29">N110*(D110/A110)*(1-EXP(-A110))</f>
        <v>6.4586676779354923E-2</v>
      </c>
      <c r="H110" s="28">
        <f>G110*'Forecast inputs Tab10.1.5.1'!V5</f>
        <v>7.6693475816232183E-3</v>
      </c>
      <c r="I110" s="28">
        <f t="shared" ref="I110:I125" si="30">N110*(E110/A110)*(1-EXP(-A110))</f>
        <v>0.11074596777057145</v>
      </c>
      <c r="J110" s="28">
        <f>I110*'Forecast inputs Tab10.1.5.1'!W5</f>
        <v>1.3150805497301301E-2</v>
      </c>
      <c r="K110" s="28">
        <f t="shared" ref="K110:K125" si="31">H110+J110</f>
        <v>2.0820153078924521E-2</v>
      </c>
      <c r="L110" s="28">
        <f t="shared" si="28"/>
        <v>1.5525240252298711</v>
      </c>
      <c r="M110" s="28">
        <f>L110*'Forecast inputs Tab10.1.5.1'!Z5</f>
        <v>0.12428311902490922</v>
      </c>
      <c r="N110" s="19">
        <f>N84*EXP(-A84)</f>
        <v>7224.0517703263013</v>
      </c>
      <c r="O110" s="19">
        <f>N110*'Forecast inputs Tab10.1.5.1'!R5</f>
        <v>173.78901343873983</v>
      </c>
      <c r="P110" s="19">
        <f>N110*'Forecast inputs Tab10.1.5.1'!S5</f>
        <v>0</v>
      </c>
      <c r="Q110" s="19">
        <f>P110*'Forecast inputs Tab10.1.5.1'!R5</f>
        <v>0</v>
      </c>
    </row>
    <row r="111" spans="1:17" x14ac:dyDescent="0.35">
      <c r="A111" s="10">
        <f>D111+F111+E111+'Forecast inputs Tab10.1.5.1'!AA6</f>
        <v>0.24240079596433614</v>
      </c>
      <c r="C111" s="18">
        <v>2</v>
      </c>
      <c r="D111" s="17">
        <f>$G$104*'Forecast inputs Tab10.1.5.1'!T6</f>
        <v>3.3590134519003573E-4</v>
      </c>
      <c r="E111" s="17">
        <f>$G$105*'Forecast inputs Tab10.1.5.1'!U6</f>
        <v>5.7092206154271837E-4</v>
      </c>
      <c r="F111" s="17">
        <f>$F$106*'Forecast inputs Tab10.1.5.1'!Y6</f>
        <v>1.493972557603398E-3</v>
      </c>
      <c r="G111" s="28">
        <f t="shared" si="29"/>
        <v>1.6946153802135455</v>
      </c>
      <c r="H111" s="28">
        <f>G111*'Forecast inputs Tab10.1.5.1'!V6</f>
        <v>0.40345247876106688</v>
      </c>
      <c r="I111" s="28">
        <f t="shared" si="30"/>
        <v>2.8802900620899767</v>
      </c>
      <c r="J111" s="28">
        <f>I111*'Forecast inputs Tab10.1.5.1'!W6</f>
        <v>0.68623277561667462</v>
      </c>
      <c r="K111" s="28">
        <f t="shared" si="31"/>
        <v>1.0896852543777416</v>
      </c>
      <c r="L111" s="28">
        <f t="shared" si="28"/>
        <v>7.5370608364172353</v>
      </c>
      <c r="M111" s="28">
        <f>L111*'Forecast inputs Tab10.1.5.1'!Z6</f>
        <v>1.4525499014551659</v>
      </c>
      <c r="N111" s="19">
        <f t="shared" ref="N111:N124" si="32">N85*EXP(-A85)</f>
        <v>5681.1116009144589</v>
      </c>
      <c r="O111" s="19">
        <f>N111*'Forecast inputs Tab10.1.5.1'!R6</f>
        <v>549.49756604220977</v>
      </c>
      <c r="P111" s="19">
        <f>N111*'Forecast inputs Tab10.1.5.1'!S6</f>
        <v>0</v>
      </c>
      <c r="Q111" s="19">
        <f>P111*'Forecast inputs Tab10.1.5.1'!R6</f>
        <v>0</v>
      </c>
    </row>
    <row r="112" spans="1:17" x14ac:dyDescent="0.35">
      <c r="A112" s="10">
        <f>D112+F112+E112+'Forecast inputs Tab10.1.5.1'!AA7</f>
        <v>0.25221438067947427</v>
      </c>
      <c r="C112" s="18">
        <v>3</v>
      </c>
      <c r="D112" s="17">
        <f>$G$104*'Forecast inputs Tab10.1.5.1'!T7</f>
        <v>2.8244499782752357E-3</v>
      </c>
      <c r="E112" s="17">
        <f>$G$105*'Forecast inputs Tab10.1.5.1'!U7</f>
        <v>4.4535334138497461E-3</v>
      </c>
      <c r="F112" s="17">
        <f>$F$106*'Forecast inputs Tab10.1.5.1'!Y7</f>
        <v>4.9363972873493183E-3</v>
      </c>
      <c r="G112" s="28">
        <f t="shared" si="29"/>
        <v>11.129527144859798</v>
      </c>
      <c r="H112" s="28">
        <f>G112*'Forecast inputs Tab10.1.5.1'!V7</f>
        <v>4.2881016953055084</v>
      </c>
      <c r="I112" s="28">
        <f t="shared" si="30"/>
        <v>17.548804688071844</v>
      </c>
      <c r="J112" s="28">
        <f>I112*'Forecast inputs Tab10.1.5.1'!W7</f>
        <v>6.7880902445683207</v>
      </c>
      <c r="K112" s="28">
        <f t="shared" si="31"/>
        <v>11.07619193987383</v>
      </c>
      <c r="L112" s="28">
        <f t="shared" si="28"/>
        <v>19.451492513567455</v>
      </c>
      <c r="M112" s="28">
        <f>L112*'Forecast inputs Tab10.1.5.1'!Z7</f>
        <v>6.697440644808978</v>
      </c>
      <c r="N112" s="19">
        <f t="shared" si="32"/>
        <v>4458.2045691347157</v>
      </c>
      <c r="O112" s="19">
        <f>N112*'Forecast inputs Tab10.1.5.1'!R7</f>
        <v>936.80252611227786</v>
      </c>
      <c r="P112" s="19">
        <f>N112*'Forecast inputs Tab10.1.5.1'!S7</f>
        <v>0</v>
      </c>
      <c r="Q112" s="19">
        <f>P112*'Forecast inputs Tab10.1.5.1'!R7</f>
        <v>0</v>
      </c>
    </row>
    <row r="113" spans="1:17" x14ac:dyDescent="0.35">
      <c r="A113" s="10">
        <f>D113+F113+E113+'Forecast inputs Tab10.1.5.1'!AA8</f>
        <v>0.27680499091164307</v>
      </c>
      <c r="C113" s="18">
        <v>4</v>
      </c>
      <c r="D113" s="17">
        <f>$G$104*'Forecast inputs Tab10.1.5.1'!T8</f>
        <v>1.2365850060738188E-2</v>
      </c>
      <c r="E113" s="17">
        <f>$G$105*'Forecast inputs Tab10.1.5.1'!U8</f>
        <v>1.3267680138692554E-2</v>
      </c>
      <c r="F113" s="17">
        <f>$F$106*'Forecast inputs Tab10.1.5.1'!Y8</f>
        <v>1.1171460712212325E-2</v>
      </c>
      <c r="G113" s="28">
        <f t="shared" si="29"/>
        <v>37.421986185415342</v>
      </c>
      <c r="H113" s="28">
        <f>G113*'Forecast inputs Tab10.1.5.1'!V8</f>
        <v>21.42107310479247</v>
      </c>
      <c r="I113" s="28">
        <f t="shared" si="30"/>
        <v>40.1511372387628</v>
      </c>
      <c r="J113" s="28">
        <f>I113*'Forecast inputs Tab10.1.5.1'!W8</f>
        <v>22.572612351813934</v>
      </c>
      <c r="K113" s="28">
        <f t="shared" si="31"/>
        <v>43.9936854566064</v>
      </c>
      <c r="L113" s="28">
        <f t="shared" si="28"/>
        <v>33.807481603764778</v>
      </c>
      <c r="M113" s="28">
        <f>L113*'Forecast inputs Tab10.1.5.1'!Z8</f>
        <v>18.064824950082087</v>
      </c>
      <c r="N113" s="19">
        <f t="shared" si="32"/>
        <v>3464.3732682842979</v>
      </c>
      <c r="O113" s="19">
        <f>N113*'Forecast inputs Tab10.1.5.1'!R8</f>
        <v>1281.3227038878256</v>
      </c>
      <c r="P113" s="19">
        <f>N113*'Forecast inputs Tab10.1.5.1'!S8</f>
        <v>327.78898236062952</v>
      </c>
      <c r="Q113" s="19">
        <f>P113*'Forecast inputs Tab10.1.5.1'!R8</f>
        <v>121.23504964895535</v>
      </c>
    </row>
    <row r="114" spans="1:17" x14ac:dyDescent="0.35">
      <c r="A114" s="10">
        <f>D114+F114+E114+'Forecast inputs Tab10.1.5.1'!AA9</f>
        <v>0.31324415404927303</v>
      </c>
      <c r="C114" s="18">
        <v>5</v>
      </c>
      <c r="D114" s="17">
        <f>$G$104*'Forecast inputs Tab10.1.5.1'!T9</f>
        <v>3.768027038668368E-2</v>
      </c>
      <c r="E114" s="17">
        <f>$G$105*'Forecast inputs Tab10.1.5.1'!U9</f>
        <v>1.6616958612391632E-2</v>
      </c>
      <c r="F114" s="17">
        <f>$F$106*'Forecast inputs Tab10.1.5.1'!Y9</f>
        <v>1.8946925050197731E-2</v>
      </c>
      <c r="G114" s="28">
        <f t="shared" si="29"/>
        <v>84.973068157655788</v>
      </c>
      <c r="H114" s="28">
        <f>G114*'Forecast inputs Tab10.1.5.1'!V9</f>
        <v>67.20673948434461</v>
      </c>
      <c r="I114" s="28">
        <f t="shared" si="30"/>
        <v>37.473031436703877</v>
      </c>
      <c r="J114" s="28">
        <f>I114*'Forecast inputs Tab10.1.5.1'!W9</f>
        <v>28.230893527647982</v>
      </c>
      <c r="K114" s="28">
        <f t="shared" si="31"/>
        <v>95.437633011992588</v>
      </c>
      <c r="L114" s="28">
        <f t="shared" si="28"/>
        <v>42.727356708072314</v>
      </c>
      <c r="M114" s="28">
        <f>L114*'Forecast inputs Tab10.1.5.1'!Z9</f>
        <v>32.247746110353539</v>
      </c>
      <c r="N114" s="19">
        <f t="shared" si="32"/>
        <v>2626.7168960468412</v>
      </c>
      <c r="O114" s="19">
        <f>N114*'Forecast inputs Tab10.1.5.1'!R9</f>
        <v>1500.9900893418387</v>
      </c>
      <c r="P114" s="19">
        <f>N114*'Forecast inputs Tab10.1.5.1'!S9</f>
        <v>787.92497296509305</v>
      </c>
      <c r="Q114" s="19">
        <f>P114*'Forecast inputs Tab10.1.5.1'!R9</f>
        <v>450.24554315138909</v>
      </c>
    </row>
    <row r="115" spans="1:17" x14ac:dyDescent="0.35">
      <c r="A115" s="10">
        <f>D115+F115+E115+'Forecast inputs Tab10.1.5.1'!AA10</f>
        <v>0.34679282786357291</v>
      </c>
      <c r="C115" s="18">
        <v>6</v>
      </c>
      <c r="D115" s="17">
        <f>$G$104*'Forecast inputs Tab10.1.5.1'!T10</f>
        <v>7.0412124666608442E-2</v>
      </c>
      <c r="E115" s="17">
        <f>$G$105*'Forecast inputs Tab10.1.5.1'!U10</f>
        <v>1.0344166289137006E-2</v>
      </c>
      <c r="F115" s="17">
        <f>$F$106*'Forecast inputs Tab10.1.5.1'!Y10</f>
        <v>2.6036536907827441E-2</v>
      </c>
      <c r="G115" s="28">
        <f t="shared" si="29"/>
        <v>114.27155084950294</v>
      </c>
      <c r="H115" s="28">
        <f>G115*'Forecast inputs Tab10.1.5.1'!V10</f>
        <v>114.67290183797778</v>
      </c>
      <c r="I115" s="28">
        <f t="shared" si="30"/>
        <v>16.787505414751308</v>
      </c>
      <c r="J115" s="28">
        <f>I115*'Forecast inputs Tab10.1.5.1'!W10</f>
        <v>16.25837724117558</v>
      </c>
      <c r="K115" s="28">
        <f t="shared" si="31"/>
        <v>130.93127907915334</v>
      </c>
      <c r="L115" s="28">
        <f t="shared" si="28"/>
        <v>42.254589891941009</v>
      </c>
      <c r="M115" s="28">
        <f>L115*'Forecast inputs Tab10.1.5.1'!Z10</f>
        <v>42.132516381743187</v>
      </c>
      <c r="N115" s="19">
        <f t="shared" si="32"/>
        <v>1920.5325952289143</v>
      </c>
      <c r="O115" s="19">
        <f>N115*'Forecast inputs Tab10.1.5.1'!R10</f>
        <v>1552.4452385599357</v>
      </c>
      <c r="P115" s="19">
        <f>N115*'Forecast inputs Tab10.1.5.1'!S10</f>
        <v>1113.7146046150385</v>
      </c>
      <c r="Q115" s="19">
        <f>P115*'Forecast inputs Tab10.1.5.1'!R10</f>
        <v>900.26117720912487</v>
      </c>
    </row>
    <row r="116" spans="1:17" x14ac:dyDescent="0.35">
      <c r="A116" s="10">
        <f>D116+F116+E116+'Forecast inputs Tab10.1.5.1'!AA11</f>
        <v>0.36455795727454554</v>
      </c>
      <c r="C116" s="18">
        <v>7</v>
      </c>
      <c r="D116" s="17">
        <f>$G$104*'Forecast inputs Tab10.1.5.1'!T11</f>
        <v>8.9398422429647684E-2</v>
      </c>
      <c r="E116" s="17">
        <f>$G$105*'Forecast inputs Tab10.1.5.1'!U11</f>
        <v>4.1944919728649282E-3</v>
      </c>
      <c r="F116" s="17">
        <f>$F$106*'Forecast inputs Tab10.1.5.1'!Y11</f>
        <v>3.0965042872032961E-2</v>
      </c>
      <c r="G116" s="28">
        <f t="shared" si="29"/>
        <v>49.495495199420461</v>
      </c>
      <c r="H116" s="28">
        <f>G116*'Forecast inputs Tab10.1.5.1'!V11</f>
        <v>61.365080627829123</v>
      </c>
      <c r="I116" s="28">
        <f t="shared" si="30"/>
        <v>2.3222832312317556</v>
      </c>
      <c r="J116" s="28">
        <f>I116*'Forecast inputs Tab10.1.5.1'!W11</f>
        <v>2.837722511452943</v>
      </c>
      <c r="K116" s="28">
        <f t="shared" si="31"/>
        <v>64.202803139282068</v>
      </c>
      <c r="L116" s="28">
        <f t="shared" si="28"/>
        <v>17.14381629081501</v>
      </c>
      <c r="M116" s="28">
        <f>L116*'Forecast inputs Tab10.1.5.1'!Z11</f>
        <v>21.531433194123295</v>
      </c>
      <c r="N116" s="19">
        <f t="shared" si="32"/>
        <v>660.68778898012545</v>
      </c>
      <c r="O116" s="19">
        <f>N116*'Forecast inputs Tab10.1.5.1'!R11</f>
        <v>709.11620391236863</v>
      </c>
      <c r="P116" s="19">
        <f>N116*'Forecast inputs Tab10.1.5.1'!S11</f>
        <v>526.83710892869021</v>
      </c>
      <c r="Q116" s="19">
        <f>P116*'Forecast inputs Tab10.1.5.1'!R11</f>
        <v>565.45426901316318</v>
      </c>
    </row>
    <row r="117" spans="1:17" x14ac:dyDescent="0.35">
      <c r="A117" s="10">
        <f>D117+F117+E117+'Forecast inputs Tab10.1.5.1'!AA12</f>
        <v>0.37020987380181769</v>
      </c>
      <c r="C117" s="18">
        <v>8</v>
      </c>
      <c r="D117" s="17">
        <f>$G$104*'Forecast inputs Tab10.1.5.1'!T12</f>
        <v>9.5278818748522454E-2</v>
      </c>
      <c r="E117" s="17">
        <f>$G$105*'Forecast inputs Tab10.1.5.1'!U12</f>
        <v>1.3980351333187241E-3</v>
      </c>
      <c r="F117" s="17">
        <f>$F$106*'Forecast inputs Tab10.1.5.1'!Y12</f>
        <v>3.3533019919976502E-2</v>
      </c>
      <c r="G117" s="28">
        <f t="shared" si="29"/>
        <v>147.19734801556237</v>
      </c>
      <c r="H117" s="28">
        <f>G117*'Forecast inputs Tab10.1.5.1'!V12</f>
        <v>222.51563690506379</v>
      </c>
      <c r="I117" s="28">
        <f t="shared" si="30"/>
        <v>2.1598406315285121</v>
      </c>
      <c r="J117" s="28">
        <f>I117*'Forecast inputs Tab10.1.5.1'!W12</f>
        <v>3.2535180111384094</v>
      </c>
      <c r="K117" s="28">
        <f t="shared" si="31"/>
        <v>225.76915491620218</v>
      </c>
      <c r="L117" s="28">
        <f t="shared" si="28"/>
        <v>51.805549942862939</v>
      </c>
      <c r="M117" s="28">
        <f>L117*'Forecast inputs Tab10.1.5.1'!Z12</f>
        <v>79.323103906013444</v>
      </c>
      <c r="N117" s="19">
        <f t="shared" si="32"/>
        <v>1848.487002637587</v>
      </c>
      <c r="O117" s="19">
        <f>N117*'Forecast inputs Tab10.1.5.1'!R12</f>
        <v>2512.1308063245333</v>
      </c>
      <c r="P117" s="19">
        <f>N117*'Forecast inputs Tab10.1.5.1'!S12</f>
        <v>1688.8584212851808</v>
      </c>
      <c r="Q117" s="19">
        <f>P117*'Forecast inputs Tab10.1.5.1'!R12</f>
        <v>2295.1923716949864</v>
      </c>
    </row>
    <row r="118" spans="1:17" x14ac:dyDescent="0.35">
      <c r="A118" s="10">
        <f>D118+F118+E118+'Forecast inputs Tab10.1.5.1'!AA13</f>
        <v>0.37084326971774983</v>
      </c>
      <c r="C118" s="18">
        <v>9</v>
      </c>
      <c r="D118" s="17">
        <f>$G$104*'Forecast inputs Tab10.1.5.1'!T13</f>
        <v>9.5854916866636886E-2</v>
      </c>
      <c r="E118" s="17">
        <f>$G$105*'Forecast inputs Tab10.1.5.1'!U13</f>
        <v>4.455570264902396E-4</v>
      </c>
      <c r="F118" s="17">
        <f>$F$106*'Forecast inputs Tab10.1.5.1'!Y13</f>
        <v>3.4542795824622753E-2</v>
      </c>
      <c r="G118" s="28">
        <f t="shared" si="29"/>
        <v>26.336595681208635</v>
      </c>
      <c r="H118" s="28">
        <f>G118*'Forecast inputs Tab10.1.5.1'!V13</f>
        <v>47.559522450510549</v>
      </c>
      <c r="I118" s="28">
        <f t="shared" si="30"/>
        <v>0.1224189185404143</v>
      </c>
      <c r="J118" s="28">
        <f>I118*'Forecast inputs Tab10.1.5.1'!W13</f>
        <v>0.22118990337975261</v>
      </c>
      <c r="K118" s="28">
        <f t="shared" si="31"/>
        <v>47.780712353890301</v>
      </c>
      <c r="L118" s="28">
        <f t="shared" si="28"/>
        <v>9.4907979378601262</v>
      </c>
      <c r="M118" s="28">
        <f>L118*'Forecast inputs Tab10.1.5.1'!Z13</f>
        <v>17.300301021028332</v>
      </c>
      <c r="N118" s="19">
        <f t="shared" si="32"/>
        <v>328.84185342726704</v>
      </c>
      <c r="O118" s="19">
        <f>N118*'Forecast inputs Tab10.1.5.1'!R13</f>
        <v>545.45984753541063</v>
      </c>
      <c r="P118" s="19">
        <f>N118*'Forecast inputs Tab10.1.5.1'!S13</f>
        <v>317.14911710782974</v>
      </c>
      <c r="Q118" s="19">
        <f>P118*'Forecast inputs Tab10.1.5.1'!R13</f>
        <v>526.06475502027047</v>
      </c>
    </row>
    <row r="119" spans="1:17" x14ac:dyDescent="0.35">
      <c r="A119" s="10">
        <f>D119+F119+E119+'Forecast inputs Tab10.1.5.1'!AA14</f>
        <v>0.36979568524600248</v>
      </c>
      <c r="C119" s="18">
        <v>10</v>
      </c>
      <c r="D119" s="17">
        <f>$G$104*'Forecast inputs Tab10.1.5.1'!T14</f>
        <v>9.4801994409659016E-2</v>
      </c>
      <c r="E119" s="17">
        <f>$G$105*'Forecast inputs Tab10.1.5.1'!U14</f>
        <v>1.475868231525628E-4</v>
      </c>
      <c r="F119" s="17">
        <f>$F$106*'Forecast inputs Tab10.1.5.1'!Y14</f>
        <v>3.4846104013190882E-2</v>
      </c>
      <c r="G119" s="28">
        <f t="shared" si="29"/>
        <v>95.987691128402986</v>
      </c>
      <c r="H119" s="28">
        <f>G119*'Forecast inputs Tab10.1.5.1'!V14</f>
        <v>202.42359241846717</v>
      </c>
      <c r="I119" s="28">
        <f t="shared" si="30"/>
        <v>0.14943270427596678</v>
      </c>
      <c r="J119" s="28">
        <f>I119*'Forecast inputs Tab10.1.5.1'!W14</f>
        <v>0.31582127920848785</v>
      </c>
      <c r="K119" s="28">
        <f t="shared" si="31"/>
        <v>202.73941369767564</v>
      </c>
      <c r="L119" s="28">
        <f t="shared" si="28"/>
        <v>35.281927240821645</v>
      </c>
      <c r="M119" s="28">
        <f>L119*'Forecast inputs Tab10.1.5.1'!Z14</f>
        <v>75.007260398352372</v>
      </c>
      <c r="N119" s="19">
        <f t="shared" si="32"/>
        <v>1211.2295149089121</v>
      </c>
      <c r="O119" s="19">
        <f>N119*'Forecast inputs Tab10.1.5.1'!R14</f>
        <v>2381.7132689362884</v>
      </c>
      <c r="P119" s="19">
        <f>N119*'Forecast inputs Tab10.1.5.1'!S14</f>
        <v>1193.0767179620836</v>
      </c>
      <c r="Q119" s="19">
        <f>P119*'Forecast inputs Tab10.1.5.1'!R14</f>
        <v>2346.0183351319229</v>
      </c>
    </row>
    <row r="120" spans="1:17" x14ac:dyDescent="0.35">
      <c r="A120" s="10">
        <f>D120+F120+E120+'Forecast inputs Tab10.1.5.1'!AA15</f>
        <v>0.36819993619524477</v>
      </c>
      <c r="C120" s="18">
        <v>11</v>
      </c>
      <c r="D120" s="17">
        <f>$G$104*'Forecast inputs Tab10.1.5.1'!T15</f>
        <v>9.3247842384628007E-2</v>
      </c>
      <c r="E120" s="17">
        <f>$G$105*'Forecast inputs Tab10.1.5.1'!U15</f>
        <v>5.2926169195176012E-5</v>
      </c>
      <c r="F120" s="17">
        <f>$F$106*'Forecast inputs Tab10.1.5.1'!Y15</f>
        <v>3.4899167641421619E-2</v>
      </c>
      <c r="G120" s="28">
        <f t="shared" si="29"/>
        <v>46.308871108789759</v>
      </c>
      <c r="H120" s="28">
        <f>G120*'Forecast inputs Tab10.1.5.1'!V15</f>
        <v>111.74076888074021</v>
      </c>
      <c r="I120" s="28">
        <f t="shared" si="30"/>
        <v>2.6284266583153099E-2</v>
      </c>
      <c r="J120" s="28">
        <f>I120*'Forecast inputs Tab10.1.5.1'!W15</f>
        <v>6.3616767163872337E-2</v>
      </c>
      <c r="K120" s="28">
        <f t="shared" si="31"/>
        <v>111.80438564790408</v>
      </c>
      <c r="L120" s="28">
        <f t="shared" si="28"/>
        <v>17.331672398857158</v>
      </c>
      <c r="M120" s="28">
        <f>L120*'Forecast inputs Tab10.1.5.1'!Z15</f>
        <v>42.171251964175262</v>
      </c>
      <c r="N120" s="19">
        <f t="shared" si="32"/>
        <v>593.64733951570838</v>
      </c>
      <c r="O120" s="19">
        <f>N120*'Forecast inputs Tab10.1.5.1'!R15</f>
        <v>1351.5509614020179</v>
      </c>
      <c r="P120" s="19">
        <f>N120*'Forecast inputs Tab10.1.5.1'!S15</f>
        <v>589.68654420003361</v>
      </c>
      <c r="Q120" s="19">
        <f>P120*'Forecast inputs Tab10.1.5.1'!R15</f>
        <v>1342.5334583147744</v>
      </c>
    </row>
    <row r="121" spans="1:17" x14ac:dyDescent="0.35">
      <c r="A121" s="10">
        <f>D121+F121+E121+'Forecast inputs Tab10.1.5.1'!AA16</f>
        <v>0.36644441545263218</v>
      </c>
      <c r="C121" s="18">
        <v>12</v>
      </c>
      <c r="D121" s="17">
        <f>$G$104*'Forecast inputs Tab10.1.5.1'!T16</f>
        <v>9.1548744739811685E-2</v>
      </c>
      <c r="E121" s="17">
        <f>$G$105*'Forecast inputs Tab10.1.5.1'!U16</f>
        <v>2.0879751852974571E-5</v>
      </c>
      <c r="F121" s="17">
        <f>$F$106*'Forecast inputs Tab10.1.5.1'!Y16</f>
        <v>3.4874790960967537E-2</v>
      </c>
      <c r="G121" s="28">
        <f t="shared" si="29"/>
        <v>8.5992814917991147</v>
      </c>
      <c r="H121" s="28">
        <f>G121*'Forecast inputs Tab10.1.5.1'!V16</f>
        <v>23.33373287376304</v>
      </c>
      <c r="I121" s="28">
        <f t="shared" si="30"/>
        <v>1.9612597002060415E-3</v>
      </c>
      <c r="J121" s="28">
        <f>I121*'Forecast inputs Tab10.1.5.1'!W16</f>
        <v>5.3409445532685276E-3</v>
      </c>
      <c r="K121" s="28">
        <f t="shared" si="31"/>
        <v>23.339073818316308</v>
      </c>
      <c r="L121" s="28">
        <f t="shared" si="28"/>
        <v>3.2758302180258609</v>
      </c>
      <c r="M121" s="28">
        <f>L121*'Forecast inputs Tab10.1.5.1'!Z16</f>
        <v>8.9711231184812608</v>
      </c>
      <c r="N121" s="19">
        <f t="shared" si="32"/>
        <v>112.19021331387447</v>
      </c>
      <c r="O121" s="19">
        <f>N121*'Forecast inputs Tab10.1.5.1'!R16</f>
        <v>290.05096799102535</v>
      </c>
      <c r="P121" s="19">
        <f>N121*'Forecast inputs Tab10.1.5.1'!S16</f>
        <v>111.83437764397532</v>
      </c>
      <c r="Q121" s="19">
        <f>P121*'Forecast inputs Tab10.1.5.1'!R16</f>
        <v>289.13100824185159</v>
      </c>
    </row>
    <row r="122" spans="1:17" x14ac:dyDescent="0.35">
      <c r="A122" s="10">
        <f>D122+F122+E122+'Forecast inputs Tab10.1.5.1'!AA17</f>
        <v>0.36468670645821472</v>
      </c>
      <c r="C122" s="18">
        <v>13</v>
      </c>
      <c r="D122" s="17">
        <f>$G$104*'Forecast inputs Tab10.1.5.1'!T17</f>
        <v>8.9849393165381722E-2</v>
      </c>
      <c r="E122" s="17">
        <f>$G$105*'Forecast inputs Tab10.1.5.1'!U17</f>
        <v>9.0844409978696438E-6</v>
      </c>
      <c r="F122" s="17">
        <f>$F$106*'Forecast inputs Tab10.1.5.1'!Y17</f>
        <v>3.482822885183514E-2</v>
      </c>
      <c r="G122" s="28">
        <f t="shared" si="29"/>
        <v>12.496019276067985</v>
      </c>
      <c r="H122" s="28">
        <f>G122*'Forecast inputs Tab10.1.5.1'!V17</f>
        <v>37.577073337579158</v>
      </c>
      <c r="I122" s="28">
        <f t="shared" si="30"/>
        <v>1.2634403619480371E-3</v>
      </c>
      <c r="J122" s="28">
        <f>I122*'Forecast inputs Tab10.1.5.1'!W17</f>
        <v>3.8141099420076832E-3</v>
      </c>
      <c r="K122" s="28">
        <f t="shared" si="31"/>
        <v>37.580887447521164</v>
      </c>
      <c r="L122" s="28">
        <f t="shared" si="28"/>
        <v>4.8438192374072013</v>
      </c>
      <c r="M122" s="28">
        <f>L122*'Forecast inputs Tab10.1.5.1'!Z17</f>
        <v>14.715135337704085</v>
      </c>
      <c r="N122" s="19">
        <f t="shared" si="32"/>
        <v>165.9752234480253</v>
      </c>
      <c r="O122" s="19">
        <f>N122*'Forecast inputs Tab10.1.5.1'!R17</f>
        <v>479.46756574442105</v>
      </c>
      <c r="P122" s="19">
        <f>N122*'Forecast inputs Tab10.1.5.1'!S17</f>
        <v>165.7069089310468</v>
      </c>
      <c r="Q122" s="19">
        <f>P122*'Forecast inputs Tab10.1.5.1'!R17</f>
        <v>478.6924614509187</v>
      </c>
    </row>
    <row r="123" spans="1:17" x14ac:dyDescent="0.35">
      <c r="A123" s="10">
        <f>D123+F123+E123+'Forecast inputs Tab10.1.5.1'!AA18</f>
        <v>0.36299978327688665</v>
      </c>
      <c r="C123" s="18">
        <v>14</v>
      </c>
      <c r="D123" s="17">
        <f>$G$104*'Forecast inputs Tab10.1.5.1'!T18</f>
        <v>8.8219116880882895E-2</v>
      </c>
      <c r="E123" s="17">
        <f>$G$105*'Forecast inputs Tab10.1.5.1'!U18</f>
        <v>4.3827429349154449E-6</v>
      </c>
      <c r="F123" s="17">
        <f>$F$106*'Forecast inputs Tab10.1.5.1'!Y18</f>
        <v>3.4776283653068861E-2</v>
      </c>
      <c r="G123" s="28">
        <f t="shared" si="29"/>
        <v>1.8441353632805375</v>
      </c>
      <c r="H123" s="28">
        <f>G123*'Forecast inputs Tab10.1.5.1'!V18</f>
        <v>6.070083148653679</v>
      </c>
      <c r="I123" s="28">
        <f t="shared" si="30"/>
        <v>9.1617004570093992E-5</v>
      </c>
      <c r="J123" s="28">
        <f>I123*'Forecast inputs Tab10.1.5.1'!W18</f>
        <v>3.0276474715910603E-4</v>
      </c>
      <c r="K123" s="28">
        <f t="shared" si="31"/>
        <v>6.0703859134008384</v>
      </c>
      <c r="L123" s="28">
        <f t="shared" si="28"/>
        <v>0.72696459401983227</v>
      </c>
      <c r="M123" s="28">
        <f>L123*'Forecast inputs Tab10.1.5.1'!Z18</f>
        <v>2.4195926065059088</v>
      </c>
      <c r="N123" s="19">
        <f t="shared" si="32"/>
        <v>24.92715232255539</v>
      </c>
      <c r="O123" s="19">
        <f>N123*'Forecast inputs Tab10.1.5.1'!R18</f>
        <v>79.373287697004102</v>
      </c>
      <c r="P123" s="19">
        <f>N123*'Forecast inputs Tab10.1.5.1'!S18</f>
        <v>24.905154622018557</v>
      </c>
      <c r="Q123" s="19">
        <f>P123*'Forecast inputs Tab10.1.5.1'!R18</f>
        <v>79.303242398977716</v>
      </c>
    </row>
    <row r="124" spans="1:17" x14ac:dyDescent="0.35">
      <c r="A124" s="10">
        <f>D124+F124+E124+'Forecast inputs Tab10.1.5.1'!AA19</f>
        <v>0.3614203997524173</v>
      </c>
      <c r="C124" s="18">
        <v>15</v>
      </c>
      <c r="D124" s="17">
        <f>$G$104*'Forecast inputs Tab10.1.5.1'!T19</f>
        <v>8.6693289587983571E-2</v>
      </c>
      <c r="E124" s="17">
        <f>$G$105*'Forecast inputs Tab10.1.5.1'!U19</f>
        <v>2.2980837741525878E-6</v>
      </c>
      <c r="F124" s="17">
        <f>$F$106*'Forecast inputs Tab10.1.5.1'!Y19</f>
        <v>3.4724812080659584E-2</v>
      </c>
      <c r="G124" s="28">
        <f t="shared" si="29"/>
        <v>5.840363522060632</v>
      </c>
      <c r="H124" s="28">
        <f>G124*'Forecast inputs Tab10.1.5.1'!V19</f>
        <v>20.820632358551663</v>
      </c>
      <c r="I124" s="28">
        <f t="shared" si="30"/>
        <v>1.5481757249018445E-4</v>
      </c>
      <c r="J124" s="28">
        <f>I124*'Forecast inputs Tab10.1.5.1'!W19</f>
        <v>5.5423762046051094E-4</v>
      </c>
      <c r="K124" s="28">
        <f t="shared" si="31"/>
        <v>20.821186596172122</v>
      </c>
      <c r="L124" s="28">
        <f t="shared" si="28"/>
        <v>2.339345141361497</v>
      </c>
      <c r="M124" s="28">
        <f>L124*'Forecast inputs Tab10.1.5.1'!Z19</f>
        <v>8.4400297617124913</v>
      </c>
      <c r="N124" s="19">
        <f t="shared" si="32"/>
        <v>80.273957576701605</v>
      </c>
      <c r="O124" s="19">
        <f>N124*'Forecast inputs Tab10.1.5.1'!R19</f>
        <v>278.50889033321465</v>
      </c>
      <c r="P124" s="19">
        <f>N124*'Forecast inputs Tab10.1.5.1'!S19</f>
        <v>80.232773409481581</v>
      </c>
      <c r="Q124" s="19">
        <f>P124*'Forecast inputs Tab10.1.5.1'!R19</f>
        <v>278.36600268872814</v>
      </c>
    </row>
    <row r="125" spans="1:17" x14ac:dyDescent="0.35">
      <c r="A125" s="10">
        <f>D125+F125+E125+'Forecast inputs Tab10.1.5.1'!AA20</f>
        <v>0.35996416635501149</v>
      </c>
      <c r="C125" s="23" t="s">
        <v>1435</v>
      </c>
      <c r="D125" s="17">
        <f>$G$104*'Forecast inputs Tab10.1.5.1'!T20</f>
        <v>8.5287324250695684E-2</v>
      </c>
      <c r="E125" s="17">
        <f>$G$105*'Forecast inputs Tab10.1.5.1'!U20</f>
        <v>1.3161352180669188E-6</v>
      </c>
      <c r="F125" s="17">
        <f>$F$106*'Forecast inputs Tab10.1.5.1'!Y20</f>
        <v>3.4675525969097745E-2</v>
      </c>
      <c r="G125" s="28">
        <f>N125*(D125/A125)*(1-EXP(-A125))</f>
        <v>16.779065677889701</v>
      </c>
      <c r="H125" s="28">
        <f>G125*'Forecast inputs Tab10.1.5.1'!V20</f>
        <v>69.438820127030766</v>
      </c>
      <c r="I125" s="28">
        <f t="shared" si="30"/>
        <v>2.589308488564569E-4</v>
      </c>
      <c r="J125" s="28">
        <f>I125*'Forecast inputs Tab10.1.5.1'!W20</f>
        <v>1.2609302274243898E-3</v>
      </c>
      <c r="K125" s="28">
        <f t="shared" si="31"/>
        <v>69.440081057258197</v>
      </c>
      <c r="L125" s="30">
        <f t="shared" si="28"/>
        <v>6.8219155983911053</v>
      </c>
      <c r="M125" s="28">
        <f>L125*'Forecast inputs Tab10.1.5.1'!Z20</f>
        <v>26.435605135325375</v>
      </c>
      <c r="N125" s="19">
        <f>N99*EXP(-A99)+N100*EXP(-A100)</f>
        <v>234.26440940305457</v>
      </c>
      <c r="O125" s="19">
        <f>N125*'Forecast inputs Tab10.1.5.1'!R20</f>
        <v>965.45160143593</v>
      </c>
      <c r="P125" s="19">
        <f>N125*'Forecast inputs Tab10.1.5.1'!S20</f>
        <v>234.19055693510865</v>
      </c>
      <c r="Q125" s="19">
        <f>P125*'Forecast inputs Tab10.1.5.1'!R20</f>
        <v>965.1472402927667</v>
      </c>
    </row>
    <row r="126" spans="1:17" x14ac:dyDescent="0.35">
      <c r="A126" t="s">
        <v>1445</v>
      </c>
      <c r="C126" s="31" t="s">
        <v>1444</v>
      </c>
      <c r="D126" s="133">
        <f>AVERAGE(D113:D123)</f>
        <v>7.805977224901825E-2</v>
      </c>
      <c r="E126" s="133">
        <f>AVERAGE(E113:E123)</f>
        <v>4.2274317364571438E-3</v>
      </c>
      <c r="F126" s="133">
        <f>AVERAGE(F113:F124)</f>
        <v>3.0345430707334437E-2</v>
      </c>
      <c r="G126" s="32">
        <f>SUM(G109:G125)</f>
        <v>660.44020085890895</v>
      </c>
      <c r="H126" s="32">
        <f t="shared" ref="H126" si="33">SUM(H109:H125)</f>
        <v>1010.8448810769522</v>
      </c>
      <c r="I126" s="32">
        <f>SUM(I109:I125)</f>
        <v>119.73550462579826</v>
      </c>
      <c r="J126" s="32">
        <f t="shared" ref="J126:Q126" si="34">SUM(J109:J125)</f>
        <v>81.252498405753599</v>
      </c>
      <c r="K126" s="32">
        <f t="shared" si="34"/>
        <v>1092.0973794827055</v>
      </c>
      <c r="L126" s="32">
        <f t="shared" si="34"/>
        <v>296.39214417941508</v>
      </c>
      <c r="M126" s="32">
        <f t="shared" si="34"/>
        <v>397.0341975508897</v>
      </c>
      <c r="N126" s="32">
        <f t="shared" si="34"/>
        <v>39819.084830374486</v>
      </c>
      <c r="O126" s="32">
        <f t="shared" si="34"/>
        <v>15615.221247719755</v>
      </c>
      <c r="P126" s="32">
        <f t="shared" si="34"/>
        <v>7161.9062409662101</v>
      </c>
      <c r="Q126" s="32">
        <f t="shared" si="34"/>
        <v>10637.644914257829</v>
      </c>
    </row>
    <row r="128" spans="1:17" x14ac:dyDescent="0.35">
      <c r="C128" s="15" t="s">
        <v>1437</v>
      </c>
      <c r="D128" s="15" t="s">
        <v>1693</v>
      </c>
      <c r="G128" s="15">
        <f>G103+1</f>
        <v>2025</v>
      </c>
    </row>
    <row r="129" spans="1:17" x14ac:dyDescent="0.35">
      <c r="D129" s="24" t="s">
        <v>1599</v>
      </c>
      <c r="E129" s="24"/>
      <c r="F129" s="24"/>
      <c r="G129" s="18">
        <f>G104</f>
        <v>1.0293710555036677</v>
      </c>
      <c r="H129" s="24" t="s">
        <v>1598</v>
      </c>
      <c r="I129" s="25">
        <f>AVERAGE(D138:D149)</f>
        <v>7.8779232027265361E-2</v>
      </c>
      <c r="J129" s="15" t="s">
        <v>1516</v>
      </c>
      <c r="K129" s="25">
        <f>I129+I131+I130</f>
        <v>0.11300000000000002</v>
      </c>
    </row>
    <row r="130" spans="1:17" x14ac:dyDescent="0.35">
      <c r="D130" s="24" t="s">
        <v>1600</v>
      </c>
      <c r="E130" s="24"/>
      <c r="F130" s="24"/>
      <c r="G130" s="18">
        <f>G105</f>
        <v>1.0293710555036677</v>
      </c>
      <c r="H130" s="24" t="s">
        <v>1598</v>
      </c>
      <c r="I130" s="25">
        <f>AVERAGE(E138:E149)</f>
        <v>3.8753372654002278E-3</v>
      </c>
      <c r="K130" s="25"/>
    </row>
    <row r="131" spans="1:17" x14ac:dyDescent="0.35">
      <c r="D131" s="24" t="s">
        <v>1438</v>
      </c>
      <c r="E131" s="24"/>
      <c r="F131" s="135">
        <f>F106</f>
        <v>1.4698894063997658</v>
      </c>
      <c r="G131" s="18">
        <f>I131/$I$5</f>
        <v>1.0293710555036675</v>
      </c>
      <c r="H131" s="24" t="s">
        <v>1598</v>
      </c>
      <c r="I131" s="25">
        <f>AVERAGE(F138:F149)</f>
        <v>3.0345430707334437E-2</v>
      </c>
    </row>
    <row r="132" spans="1:17" x14ac:dyDescent="0.35">
      <c r="D132" s="24"/>
      <c r="E132" s="24"/>
      <c r="F132" s="24"/>
      <c r="G132" s="18"/>
      <c r="H132" s="24"/>
      <c r="I132" s="24"/>
      <c r="J132" s="24"/>
      <c r="K132" s="24"/>
      <c r="L132" s="25"/>
    </row>
    <row r="133" spans="1:17" ht="39.5" x14ac:dyDescent="0.35">
      <c r="A133" t="s">
        <v>1366</v>
      </c>
      <c r="C133" s="26" t="s">
        <v>1284</v>
      </c>
      <c r="D133" s="27" t="s">
        <v>1592</v>
      </c>
      <c r="E133" s="27" t="s">
        <v>1593</v>
      </c>
      <c r="F133" s="27" t="s">
        <v>1763</v>
      </c>
      <c r="G133" s="27" t="s">
        <v>1594</v>
      </c>
      <c r="H133" s="27" t="s">
        <v>1595</v>
      </c>
      <c r="I133" s="27" t="s">
        <v>1596</v>
      </c>
      <c r="J133" s="27" t="s">
        <v>1597</v>
      </c>
      <c r="K133" s="27" t="s">
        <v>1601</v>
      </c>
      <c r="L133" s="27" t="s">
        <v>1439</v>
      </c>
      <c r="M133" s="27" t="s">
        <v>1568</v>
      </c>
      <c r="N133" s="27" t="s">
        <v>1440</v>
      </c>
      <c r="O133" s="27" t="s">
        <v>1441</v>
      </c>
      <c r="P133" s="27" t="s">
        <v>1442</v>
      </c>
      <c r="Q133" s="27" t="s">
        <v>1443</v>
      </c>
    </row>
    <row r="134" spans="1:17" x14ac:dyDescent="0.35">
      <c r="A134" s="10">
        <f>D134+F134+E134+'Forecast inputs Tab10.1.5.1'!AA4</f>
        <v>0.24</v>
      </c>
      <c r="C134" s="18">
        <v>0</v>
      </c>
      <c r="D134" s="17">
        <f>$G$129*'Forecast inputs Tab10.1.5.1'!T4</f>
        <v>0</v>
      </c>
      <c r="E134" s="17">
        <f>$G$130*'Forecast inputs Tab10.1.5.1'!U4</f>
        <v>0</v>
      </c>
      <c r="F134" s="17">
        <f>$F$131*'Forecast inputs Tab10.1.5.1'!Y4</f>
        <v>0</v>
      </c>
      <c r="G134" s="28">
        <f>N134*(D134/A134)*(1-EXP(-A134))</f>
        <v>0</v>
      </c>
      <c r="H134" s="28">
        <f>G134*'Forecast inputs Tab10.1.5.1'!V4</f>
        <v>0</v>
      </c>
      <c r="I134" s="28">
        <f>N134*(E134/A134)*(1-EXP(-A134))</f>
        <v>0</v>
      </c>
      <c r="J134" s="28">
        <f>I134*'Forecast inputs Tab10.1.5.1'!W4</f>
        <v>0</v>
      </c>
      <c r="K134" s="28">
        <f>H134+J134</f>
        <v>0</v>
      </c>
      <c r="L134" s="28">
        <f t="shared" ref="L134:L150" si="35">N134*(F134/A134)*(1-EXP(-A134))</f>
        <v>0</v>
      </c>
      <c r="M134" s="28">
        <f>L134*'Forecast inputs Tab10.1.5.1'!Z4</f>
        <v>0</v>
      </c>
      <c r="N134" s="19">
        <f>'Forecast inputs Tab10.1.5.1'!Q4</f>
        <v>9183.5696749051494</v>
      </c>
      <c r="O134" s="19">
        <f>N134*'Forecast inputs Tab10.1.5.1'!R4</f>
        <v>27.550709024715449</v>
      </c>
      <c r="P134" s="19">
        <f>N134*'Forecast inputs Tab10.1.5.1'!S4</f>
        <v>0</v>
      </c>
      <c r="Q134" s="19">
        <f>P134*'Forecast inputs Tab10.1.5.1'!R4</f>
        <v>0</v>
      </c>
    </row>
    <row r="135" spans="1:17" x14ac:dyDescent="0.35">
      <c r="A135" s="10">
        <f>D135+F135+E135+'Forecast inputs Tab10.1.5.1'!AA5</f>
        <v>0.24026906455218316</v>
      </c>
      <c r="C135" s="18">
        <v>1</v>
      </c>
      <c r="D135" s="17">
        <f>$G$129*'Forecast inputs Tab10.1.5.1'!T5</f>
        <v>1.0057538665433307E-5</v>
      </c>
      <c r="E135" s="17">
        <f>$G$130*'Forecast inputs Tab10.1.5.1'!U5</f>
        <v>1.7245535897418836E-5</v>
      </c>
      <c r="F135" s="17">
        <f>$F$131*'Forecast inputs Tab10.1.5.1'!Y5</f>
        <v>2.4176147762033118E-4</v>
      </c>
      <c r="G135" s="28">
        <f t="shared" ref="G135:G149" si="36">N135*(D135/A135)*(1-EXP(-A135))</f>
        <v>6.4586676779354923E-2</v>
      </c>
      <c r="H135" s="28">
        <f>G135*'Forecast inputs Tab10.1.5.1'!V5</f>
        <v>7.6693475816232183E-3</v>
      </c>
      <c r="I135" s="28">
        <f t="shared" ref="I135:I150" si="37">N135*(E135/A135)*(1-EXP(-A135))</f>
        <v>0.11074596777057145</v>
      </c>
      <c r="J135" s="28">
        <f>I135*'Forecast inputs Tab10.1.5.1'!W5</f>
        <v>1.3150805497301301E-2</v>
      </c>
      <c r="K135" s="28">
        <f t="shared" ref="K135:K150" si="38">H135+J135</f>
        <v>2.0820153078924521E-2</v>
      </c>
      <c r="L135" s="28">
        <f t="shared" si="35"/>
        <v>1.5525240252298711</v>
      </c>
      <c r="M135" s="28">
        <f>L135*'Forecast inputs Tab10.1.5.1'!Z5</f>
        <v>0.12428311902490922</v>
      </c>
      <c r="N135" s="19">
        <f>N109*EXP(-A109)</f>
        <v>7224.0517703263013</v>
      </c>
      <c r="O135" s="19">
        <f>N135*'Forecast inputs Tab10.1.5.1'!R5</f>
        <v>173.78901343873983</v>
      </c>
      <c r="P135" s="19">
        <f>N135*'Forecast inputs Tab10.1.5.1'!S5</f>
        <v>0</v>
      </c>
      <c r="Q135" s="19">
        <f>P135*'Forecast inputs Tab10.1.5.1'!R5</f>
        <v>0</v>
      </c>
    </row>
    <row r="136" spans="1:17" x14ac:dyDescent="0.35">
      <c r="A136" s="10">
        <f>D136+F136+E136+'Forecast inputs Tab10.1.5.1'!AA6</f>
        <v>0.24240079596433614</v>
      </c>
      <c r="C136" s="18">
        <v>2</v>
      </c>
      <c r="D136" s="17">
        <f>$G$129*'Forecast inputs Tab10.1.5.1'!T6</f>
        <v>3.3590134519003573E-4</v>
      </c>
      <c r="E136" s="17">
        <f>$G$130*'Forecast inputs Tab10.1.5.1'!U6</f>
        <v>5.7092206154271837E-4</v>
      </c>
      <c r="F136" s="17">
        <f>$F$131*'Forecast inputs Tab10.1.5.1'!Y6</f>
        <v>1.493972557603398E-3</v>
      </c>
      <c r="G136" s="28">
        <f t="shared" si="36"/>
        <v>1.6946153802135455</v>
      </c>
      <c r="H136" s="28">
        <f>G136*'Forecast inputs Tab10.1.5.1'!V6</f>
        <v>0.40345247876106688</v>
      </c>
      <c r="I136" s="28">
        <f t="shared" si="37"/>
        <v>2.8802900620899767</v>
      </c>
      <c r="J136" s="28">
        <f>I136*'Forecast inputs Tab10.1.5.1'!W6</f>
        <v>0.68623277561667462</v>
      </c>
      <c r="K136" s="28">
        <f t="shared" si="38"/>
        <v>1.0896852543777416</v>
      </c>
      <c r="L136" s="28">
        <f t="shared" si="35"/>
        <v>7.5370608364172353</v>
      </c>
      <c r="M136" s="28">
        <f>L136*'Forecast inputs Tab10.1.5.1'!Z6</f>
        <v>1.4525499014551659</v>
      </c>
      <c r="N136" s="19">
        <f t="shared" ref="N136:N149" si="39">N110*EXP(-A110)</f>
        <v>5681.1116009144589</v>
      </c>
      <c r="O136" s="19">
        <f>N136*'Forecast inputs Tab10.1.5.1'!R6</f>
        <v>549.49756604220977</v>
      </c>
      <c r="P136" s="19">
        <f>N136*'Forecast inputs Tab10.1.5.1'!S6</f>
        <v>0</v>
      </c>
      <c r="Q136" s="19">
        <f>P136*'Forecast inputs Tab10.1.5.1'!R6</f>
        <v>0</v>
      </c>
    </row>
    <row r="137" spans="1:17" x14ac:dyDescent="0.35">
      <c r="A137" s="10">
        <f>D137+F137+E137+'Forecast inputs Tab10.1.5.1'!AA7</f>
        <v>0.25221438067947427</v>
      </c>
      <c r="C137" s="18">
        <v>3</v>
      </c>
      <c r="D137" s="17">
        <f>$G$129*'Forecast inputs Tab10.1.5.1'!T7</f>
        <v>2.8244499782752357E-3</v>
      </c>
      <c r="E137" s="17">
        <f>$G$130*'Forecast inputs Tab10.1.5.1'!U7</f>
        <v>4.4535334138497461E-3</v>
      </c>
      <c r="F137" s="17">
        <f>$F$131*'Forecast inputs Tab10.1.5.1'!Y7</f>
        <v>4.9363972873493183E-3</v>
      </c>
      <c r="G137" s="28">
        <f t="shared" si="36"/>
        <v>11.129527144859798</v>
      </c>
      <c r="H137" s="28">
        <f>G137*'Forecast inputs Tab10.1.5.1'!V7</f>
        <v>4.2881016953055084</v>
      </c>
      <c r="I137" s="28">
        <f t="shared" si="37"/>
        <v>17.548804688071844</v>
      </c>
      <c r="J137" s="28">
        <f>I137*'Forecast inputs Tab10.1.5.1'!W7</f>
        <v>6.7880902445683207</v>
      </c>
      <c r="K137" s="28">
        <f t="shared" si="38"/>
        <v>11.07619193987383</v>
      </c>
      <c r="L137" s="28">
        <f t="shared" si="35"/>
        <v>19.451492513567455</v>
      </c>
      <c r="M137" s="28">
        <f>L137*'Forecast inputs Tab10.1.5.1'!Z7</f>
        <v>6.697440644808978</v>
      </c>
      <c r="N137" s="19">
        <f t="shared" si="39"/>
        <v>4458.2045691347157</v>
      </c>
      <c r="O137" s="19">
        <f>N137*'Forecast inputs Tab10.1.5.1'!R7</f>
        <v>936.80252611227786</v>
      </c>
      <c r="P137" s="19">
        <f>N137*'Forecast inputs Tab10.1.5.1'!S7</f>
        <v>0</v>
      </c>
      <c r="Q137" s="19">
        <f>P137*'Forecast inputs Tab10.1.5.1'!R7</f>
        <v>0</v>
      </c>
    </row>
    <row r="138" spans="1:17" x14ac:dyDescent="0.35">
      <c r="A138" s="10">
        <f>D138+F138+E138+'Forecast inputs Tab10.1.5.1'!AA8</f>
        <v>0.27680499091164307</v>
      </c>
      <c r="C138" s="18">
        <v>4</v>
      </c>
      <c r="D138" s="17">
        <f>$G$129*'Forecast inputs Tab10.1.5.1'!T8</f>
        <v>1.2365850060738188E-2</v>
      </c>
      <c r="E138" s="17">
        <f>$G$130*'Forecast inputs Tab10.1.5.1'!U8</f>
        <v>1.3267680138692554E-2</v>
      </c>
      <c r="F138" s="17">
        <f>$F$131*'Forecast inputs Tab10.1.5.1'!Y8</f>
        <v>1.1171460712212325E-2</v>
      </c>
      <c r="G138" s="28">
        <f t="shared" si="36"/>
        <v>37.421986185415342</v>
      </c>
      <c r="H138" s="28">
        <f>G138*'Forecast inputs Tab10.1.5.1'!V8</f>
        <v>21.42107310479247</v>
      </c>
      <c r="I138" s="28">
        <f t="shared" si="37"/>
        <v>40.1511372387628</v>
      </c>
      <c r="J138" s="28">
        <f>I138*'Forecast inputs Tab10.1.5.1'!W8</f>
        <v>22.572612351813934</v>
      </c>
      <c r="K138" s="28">
        <f t="shared" si="38"/>
        <v>43.9936854566064</v>
      </c>
      <c r="L138" s="28">
        <f t="shared" si="35"/>
        <v>33.807481603764778</v>
      </c>
      <c r="M138" s="28">
        <f>L138*'Forecast inputs Tab10.1.5.1'!Z8</f>
        <v>18.064824950082087</v>
      </c>
      <c r="N138" s="19">
        <f t="shared" si="39"/>
        <v>3464.3732682842979</v>
      </c>
      <c r="O138" s="19">
        <f>N138*'Forecast inputs Tab10.1.5.1'!R8</f>
        <v>1281.3227038878256</v>
      </c>
      <c r="P138" s="19">
        <f>N138*'Forecast inputs Tab10.1.5.1'!S8</f>
        <v>327.78898236062952</v>
      </c>
      <c r="Q138" s="19">
        <f>P138*'Forecast inputs Tab10.1.5.1'!R8</f>
        <v>121.23504964895535</v>
      </c>
    </row>
    <row r="139" spans="1:17" x14ac:dyDescent="0.35">
      <c r="A139" s="10">
        <f>D139+F139+E139+'Forecast inputs Tab10.1.5.1'!AA9</f>
        <v>0.31324415404927303</v>
      </c>
      <c r="C139" s="18">
        <v>5</v>
      </c>
      <c r="D139" s="17">
        <f>$G$129*'Forecast inputs Tab10.1.5.1'!T9</f>
        <v>3.768027038668368E-2</v>
      </c>
      <c r="E139" s="17">
        <f>$G$130*'Forecast inputs Tab10.1.5.1'!U9</f>
        <v>1.6616958612391632E-2</v>
      </c>
      <c r="F139" s="17">
        <f>$F$131*'Forecast inputs Tab10.1.5.1'!Y9</f>
        <v>1.8946925050197731E-2</v>
      </c>
      <c r="G139" s="28">
        <f t="shared" si="36"/>
        <v>84.972389441131767</v>
      </c>
      <c r="H139" s="28">
        <f>G139*'Forecast inputs Tab10.1.5.1'!V9</f>
        <v>67.206202675146088</v>
      </c>
      <c r="I139" s="28">
        <f t="shared" si="37"/>
        <v>37.472732123448594</v>
      </c>
      <c r="J139" s="28">
        <f>I139*'Forecast inputs Tab10.1.5.1'!W9</f>
        <v>28.230668035332112</v>
      </c>
      <c r="K139" s="28">
        <f t="shared" si="38"/>
        <v>95.436870710478203</v>
      </c>
      <c r="L139" s="28">
        <f t="shared" si="35"/>
        <v>42.727015426256159</v>
      </c>
      <c r="M139" s="28">
        <f>L139*'Forecast inputs Tab10.1.5.1'!Z9</f>
        <v>32.24748853370459</v>
      </c>
      <c r="N139" s="19">
        <f t="shared" si="39"/>
        <v>2626.6959153267153</v>
      </c>
      <c r="O139" s="19">
        <f>N139*'Forecast inputs Tab10.1.5.1'!R9</f>
        <v>1500.9781002869756</v>
      </c>
      <c r="P139" s="19">
        <f>N139*'Forecast inputs Tab10.1.5.1'!S9</f>
        <v>787.91867946868967</v>
      </c>
      <c r="Q139" s="19">
        <f>P139*'Forecast inputs Tab10.1.5.1'!R9</f>
        <v>450.2419468461523</v>
      </c>
    </row>
    <row r="140" spans="1:17" x14ac:dyDescent="0.35">
      <c r="A140" s="10">
        <f>D140+F140+E140+'Forecast inputs Tab10.1.5.1'!AA10</f>
        <v>0.34679282786357291</v>
      </c>
      <c r="C140" s="18">
        <v>6</v>
      </c>
      <c r="D140" s="17">
        <f>$G$129*'Forecast inputs Tab10.1.5.1'!T10</f>
        <v>7.0412124666608442E-2</v>
      </c>
      <c r="E140" s="17">
        <f>$G$130*'Forecast inputs Tab10.1.5.1'!U10</f>
        <v>1.0344166289137006E-2</v>
      </c>
      <c r="F140" s="17">
        <f>$F$131*'Forecast inputs Tab10.1.5.1'!Y10</f>
        <v>2.6036536907827441E-2</v>
      </c>
      <c r="G140" s="28">
        <f t="shared" si="36"/>
        <v>114.2587580551499</v>
      </c>
      <c r="H140" s="28">
        <f>G140*'Forecast inputs Tab10.1.5.1'!V10</f>
        <v>114.66006411205059</v>
      </c>
      <c r="I140" s="28">
        <f t="shared" si="37"/>
        <v>16.785626039676107</v>
      </c>
      <c r="J140" s="28">
        <f>I140*'Forecast inputs Tab10.1.5.1'!W10</f>
        <v>16.25655710243576</v>
      </c>
      <c r="K140" s="28">
        <f t="shared" si="38"/>
        <v>130.91662121448636</v>
      </c>
      <c r="L140" s="28">
        <f t="shared" si="35"/>
        <v>42.249859455756841</v>
      </c>
      <c r="M140" s="28">
        <f>L140*'Forecast inputs Tab10.1.5.1'!Z10</f>
        <v>42.127799611789158</v>
      </c>
      <c r="N140" s="19">
        <f t="shared" si="39"/>
        <v>1920.3175900210877</v>
      </c>
      <c r="O140" s="19">
        <f>N140*'Forecast inputs Tab10.1.5.1'!R10</f>
        <v>1552.271441035236</v>
      </c>
      <c r="P140" s="19">
        <f>N140*'Forecast inputs Tab10.1.5.1'!S10</f>
        <v>1113.5899233466137</v>
      </c>
      <c r="Q140" s="19">
        <f>P140*'Forecast inputs Tab10.1.5.1'!R10</f>
        <v>900.16039222792506</v>
      </c>
    </row>
    <row r="141" spans="1:17" x14ac:dyDescent="0.35">
      <c r="A141" s="10">
        <f>D141+F141+E141+'Forecast inputs Tab10.1.5.1'!AA11</f>
        <v>0.36455795727454554</v>
      </c>
      <c r="C141" s="18">
        <v>7</v>
      </c>
      <c r="D141" s="17">
        <f>$G$129*'Forecast inputs Tab10.1.5.1'!T11</f>
        <v>8.9398422429647684E-2</v>
      </c>
      <c r="E141" s="17">
        <f>$G$130*'Forecast inputs Tab10.1.5.1'!U11</f>
        <v>4.1944919728649282E-3</v>
      </c>
      <c r="F141" s="17">
        <f>$F$131*'Forecast inputs Tab10.1.5.1'!Y11</f>
        <v>3.0965042872032961E-2</v>
      </c>
      <c r="G141" s="28">
        <f t="shared" si="36"/>
        <v>101.71403062766211</v>
      </c>
      <c r="H141" s="28">
        <f>G141*'Forecast inputs Tab10.1.5.1'!V11</f>
        <v>126.10621765273397</v>
      </c>
      <c r="I141" s="28">
        <f t="shared" si="37"/>
        <v>4.7723290120830768</v>
      </c>
      <c r="J141" s="28">
        <f>I141*'Forecast inputs Tab10.1.5.1'!W11</f>
        <v>5.8315649389868209</v>
      </c>
      <c r="K141" s="28">
        <f t="shared" si="38"/>
        <v>131.9377825917208</v>
      </c>
      <c r="L141" s="28">
        <f t="shared" si="35"/>
        <v>35.230815415690365</v>
      </c>
      <c r="M141" s="28">
        <f>L141*'Forecast inputs Tab10.1.5.1'!Z11</f>
        <v>44.247438005028002</v>
      </c>
      <c r="N141" s="19">
        <f t="shared" si="39"/>
        <v>1357.7239248317228</v>
      </c>
      <c r="O141" s="19">
        <f>N141*'Forecast inputs Tab10.1.5.1'!R11</f>
        <v>1457.245088521888</v>
      </c>
      <c r="P141" s="19">
        <f>N141*'Forecast inputs Tab10.1.5.1'!S11</f>
        <v>1082.6586463567537</v>
      </c>
      <c r="Q141" s="19">
        <f>P141*'Forecast inputs Tab10.1.5.1'!R11</f>
        <v>1162.0175251347036</v>
      </c>
    </row>
    <row r="142" spans="1:17" x14ac:dyDescent="0.35">
      <c r="A142" s="10">
        <f>D142+F142+E142+'Forecast inputs Tab10.1.5.1'!AA12</f>
        <v>0.37020987380181769</v>
      </c>
      <c r="C142" s="18">
        <v>8</v>
      </c>
      <c r="D142" s="17">
        <f>$G$129*'Forecast inputs Tab10.1.5.1'!T12</f>
        <v>9.5278818748522454E-2</v>
      </c>
      <c r="E142" s="17">
        <f>$G$130*'Forecast inputs Tab10.1.5.1'!U12</f>
        <v>1.3980351333187241E-3</v>
      </c>
      <c r="F142" s="17">
        <f>$F$131*'Forecast inputs Tab10.1.5.1'!Y12</f>
        <v>3.3533019919976502E-2</v>
      </c>
      <c r="G142" s="28">
        <f t="shared" si="36"/>
        <v>36.538806315492856</v>
      </c>
      <c r="H142" s="28">
        <f>G142*'Forecast inputs Tab10.1.5.1'!V12</f>
        <v>55.235069576002623</v>
      </c>
      <c r="I142" s="28">
        <f t="shared" si="37"/>
        <v>0.53613736641103416</v>
      </c>
      <c r="J142" s="28">
        <f>I142*'Forecast inputs Tab10.1.5.1'!W12</f>
        <v>0.80762096638035463</v>
      </c>
      <c r="K142" s="28">
        <f t="shared" si="38"/>
        <v>56.042690542382978</v>
      </c>
      <c r="L142" s="28">
        <f t="shared" si="35"/>
        <v>12.859694695245011</v>
      </c>
      <c r="M142" s="28">
        <f>L142*'Forecast inputs Tab10.1.5.1'!Z12</f>
        <v>19.690378726518304</v>
      </c>
      <c r="N142" s="19">
        <f t="shared" si="39"/>
        <v>458.85003688340862</v>
      </c>
      <c r="O142" s="19">
        <f>N142*'Forecast inputs Tab10.1.5.1'!R12</f>
        <v>623.58637712528991</v>
      </c>
      <c r="P142" s="19">
        <f>N142*'Forecast inputs Tab10.1.5.1'!S12</f>
        <v>419.22542478893115</v>
      </c>
      <c r="Q142" s="19">
        <f>P142*'Forecast inputs Tab10.1.5.1'!R12</f>
        <v>569.73573679665321</v>
      </c>
    </row>
    <row r="143" spans="1:17" x14ac:dyDescent="0.35">
      <c r="A143" s="10">
        <f>D143+F143+E143+'Forecast inputs Tab10.1.5.1'!AA13</f>
        <v>0.37084326971774983</v>
      </c>
      <c r="C143" s="18">
        <v>9</v>
      </c>
      <c r="D143" s="17">
        <f>$G$129*'Forecast inputs Tab10.1.5.1'!T13</f>
        <v>9.5854916866636886E-2</v>
      </c>
      <c r="E143" s="17">
        <f>$G$130*'Forecast inputs Tab10.1.5.1'!U13</f>
        <v>4.455570264902396E-4</v>
      </c>
      <c r="F143" s="17">
        <f>$F$131*'Forecast inputs Tab10.1.5.1'!Y13</f>
        <v>3.4542795824622753E-2</v>
      </c>
      <c r="G143" s="28">
        <f t="shared" si="36"/>
        <v>102.23717605218712</v>
      </c>
      <c r="H143" s="28">
        <f>G143*'Forecast inputs Tab10.1.5.1'!V13</f>
        <v>184.62337838144049</v>
      </c>
      <c r="I143" s="28">
        <f t="shared" si="37"/>
        <v>0.47522332341020013</v>
      </c>
      <c r="J143" s="28">
        <f>I143*'Forecast inputs Tab10.1.5.1'!W13</f>
        <v>0.85864670462846393</v>
      </c>
      <c r="K143" s="28">
        <f t="shared" si="38"/>
        <v>185.48202508606894</v>
      </c>
      <c r="L143" s="28">
        <f t="shared" si="35"/>
        <v>36.842741233297119</v>
      </c>
      <c r="M143" s="28">
        <f>L143*'Forecast inputs Tab10.1.5.1'!Z13</f>
        <v>67.158790857115662</v>
      </c>
      <c r="N143" s="19">
        <f t="shared" si="39"/>
        <v>1276.5454908873833</v>
      </c>
      <c r="O143" s="19">
        <f>N143*'Forecast inputs Tab10.1.5.1'!R13</f>
        <v>2117.4443020996291</v>
      </c>
      <c r="P143" s="19">
        <f>N143*'Forecast inputs Tab10.1.5.1'!S13</f>
        <v>1231.1549492968061</v>
      </c>
      <c r="Q143" s="19">
        <f>P143*'Forecast inputs Tab10.1.5.1'!R13</f>
        <v>2042.1536490470912</v>
      </c>
    </row>
    <row r="144" spans="1:17" x14ac:dyDescent="0.35">
      <c r="A144" s="10">
        <f>D144+F144+E144+'Forecast inputs Tab10.1.5.1'!AA14</f>
        <v>0.36979568524600248</v>
      </c>
      <c r="C144" s="18">
        <v>10</v>
      </c>
      <c r="D144" s="17">
        <f>$G$129*'Forecast inputs Tab10.1.5.1'!T14</f>
        <v>9.4801994409659016E-2</v>
      </c>
      <c r="E144" s="17">
        <f>$G$130*'Forecast inputs Tab10.1.5.1'!U14</f>
        <v>1.475868231525628E-4</v>
      </c>
      <c r="F144" s="17">
        <f>$F$131*'Forecast inputs Tab10.1.5.1'!Y14</f>
        <v>3.4846104013190882E-2</v>
      </c>
      <c r="G144" s="28">
        <f t="shared" si="36"/>
        <v>17.985437306815243</v>
      </c>
      <c r="H144" s="28">
        <f>G144*'Forecast inputs Tab10.1.5.1'!V14</f>
        <v>37.928580092550817</v>
      </c>
      <c r="I144" s="28">
        <f t="shared" si="37"/>
        <v>2.7999553929764141E-2</v>
      </c>
      <c r="J144" s="28">
        <f>I144*'Forecast inputs Tab10.1.5.1'!W14</f>
        <v>5.9176168846108129E-2</v>
      </c>
      <c r="K144" s="28">
        <f t="shared" si="38"/>
        <v>37.987756261396925</v>
      </c>
      <c r="L144" s="28">
        <f t="shared" si="35"/>
        <v>6.610856902522646</v>
      </c>
      <c r="M144" s="28">
        <f>L144*'Forecast inputs Tab10.1.5.1'!Z14</f>
        <v>14.054285123348993</v>
      </c>
      <c r="N144" s="19">
        <f t="shared" si="39"/>
        <v>226.95089597912408</v>
      </c>
      <c r="O144" s="19">
        <f>N144*'Forecast inputs Tab10.1.5.1'!R14</f>
        <v>446.26716381751044</v>
      </c>
      <c r="P144" s="19">
        <f>N144*'Forecast inputs Tab10.1.5.1'!S14</f>
        <v>223.54956412508679</v>
      </c>
      <c r="Q144" s="19">
        <f>P144*'Forecast inputs Tab10.1.5.1'!R14</f>
        <v>439.57892091300567</v>
      </c>
    </row>
    <row r="145" spans="1:17" x14ac:dyDescent="0.35">
      <c r="A145" s="10">
        <f>D145+F145+E145+'Forecast inputs Tab10.1.5.1'!AA15</f>
        <v>0.36819993619524477</v>
      </c>
      <c r="C145" s="18">
        <v>11</v>
      </c>
      <c r="D145" s="17">
        <f>$G$129*'Forecast inputs Tab10.1.5.1'!T15</f>
        <v>9.3247842384628007E-2</v>
      </c>
      <c r="E145" s="17">
        <f>$G$130*'Forecast inputs Tab10.1.5.1'!U15</f>
        <v>5.2926169195176012E-5</v>
      </c>
      <c r="F145" s="17">
        <f>$F$131*'Forecast inputs Tab10.1.5.1'!Y15</f>
        <v>3.4899167641421619E-2</v>
      </c>
      <c r="G145" s="28">
        <f t="shared" si="36"/>
        <v>65.277255662583073</v>
      </c>
      <c r="H145" s="28">
        <f>G145*'Forecast inputs Tab10.1.5.1'!V15</f>
        <v>157.5104415960856</v>
      </c>
      <c r="I145" s="28">
        <f t="shared" si="37"/>
        <v>3.7050455961693894E-2</v>
      </c>
      <c r="J145" s="28">
        <f>I145*'Forecast inputs Tab10.1.5.1'!W15</f>
        <v>8.9674567208244821E-2</v>
      </c>
      <c r="K145" s="28">
        <f t="shared" si="38"/>
        <v>157.60011616329385</v>
      </c>
      <c r="L145" s="28">
        <f t="shared" si="35"/>
        <v>24.430826818958931</v>
      </c>
      <c r="M145" s="28">
        <f>L145*'Forecast inputs Tab10.1.5.1'!Z15</f>
        <v>59.444843507622693</v>
      </c>
      <c r="N145" s="19">
        <f t="shared" si="39"/>
        <v>836.80876314049908</v>
      </c>
      <c r="O145" s="19">
        <f>N145*'Forecast inputs Tab10.1.5.1'!R15</f>
        <v>1905.1541429543427</v>
      </c>
      <c r="P145" s="19">
        <f>N145*'Forecast inputs Tab10.1.5.1'!S15</f>
        <v>831.22560288938701</v>
      </c>
      <c r="Q145" s="19">
        <f>P145*'Forecast inputs Tab10.1.5.1'!R15</f>
        <v>1892.4430178422383</v>
      </c>
    </row>
    <row r="146" spans="1:17" x14ac:dyDescent="0.35">
      <c r="A146" s="10">
        <f>D146+F146+E146+'Forecast inputs Tab10.1.5.1'!AA16</f>
        <v>0.36644441545263218</v>
      </c>
      <c r="C146" s="18">
        <v>12</v>
      </c>
      <c r="D146" s="17">
        <f>$G$129*'Forecast inputs Tab10.1.5.1'!T16</f>
        <v>9.1548744739811685E-2</v>
      </c>
      <c r="E146" s="17">
        <f>$G$130*'Forecast inputs Tab10.1.5.1'!U16</f>
        <v>2.0879751852974571E-5</v>
      </c>
      <c r="F146" s="17">
        <f>$F$131*'Forecast inputs Tab10.1.5.1'!Y16</f>
        <v>3.4874790960967537E-2</v>
      </c>
      <c r="G146" s="28">
        <f t="shared" si="36"/>
        <v>31.486799380805103</v>
      </c>
      <c r="H146" s="28">
        <f>G146*'Forecast inputs Tab10.1.5.1'!V16</f>
        <v>85.437901585398748</v>
      </c>
      <c r="I146" s="28">
        <f t="shared" si="37"/>
        <v>7.1812733160251116E-3</v>
      </c>
      <c r="J146" s="28">
        <f>I146*'Forecast inputs Tab10.1.5.1'!W16</f>
        <v>1.9556197783866944E-2</v>
      </c>
      <c r="K146" s="28">
        <f t="shared" si="38"/>
        <v>85.457457783182619</v>
      </c>
      <c r="L146" s="28">
        <f t="shared" si="35"/>
        <v>11.994654318378357</v>
      </c>
      <c r="M146" s="28">
        <f>L146*'Forecast inputs Tab10.1.5.1'!Z16</f>
        <v>32.8483204232246</v>
      </c>
      <c r="N146" s="19">
        <f t="shared" si="39"/>
        <v>410.79138326528192</v>
      </c>
      <c r="O146" s="19">
        <f>N146*'Forecast inputs Tab10.1.5.1'!R16</f>
        <v>1062.0395027248967</v>
      </c>
      <c r="P146" s="19">
        <f>N146*'Forecast inputs Tab10.1.5.1'!S16</f>
        <v>409.48846902048905</v>
      </c>
      <c r="Q146" s="19">
        <f>P146*'Forecast inputs Tab10.1.5.1'!R16</f>
        <v>1058.6710133821214</v>
      </c>
    </row>
    <row r="147" spans="1:17" x14ac:dyDescent="0.35">
      <c r="A147" s="10">
        <f>D147+F147+E147+'Forecast inputs Tab10.1.5.1'!AA17</f>
        <v>0.36468670645821472</v>
      </c>
      <c r="C147" s="18">
        <v>13</v>
      </c>
      <c r="D147" s="17">
        <f>$G$129*'Forecast inputs Tab10.1.5.1'!T17</f>
        <v>8.9849393165381722E-2</v>
      </c>
      <c r="E147" s="17">
        <f>$G$130*'Forecast inputs Tab10.1.5.1'!U17</f>
        <v>9.0844409978696438E-6</v>
      </c>
      <c r="F147" s="17">
        <f>$F$131*'Forecast inputs Tab10.1.5.1'!Y17</f>
        <v>3.482822885183514E-2</v>
      </c>
      <c r="G147" s="28">
        <f t="shared" si="36"/>
        <v>5.8551578892947358</v>
      </c>
      <c r="H147" s="28">
        <f>G147*'Forecast inputs Tab10.1.5.1'!V17</f>
        <v>17.607182939490887</v>
      </c>
      <c r="I147" s="28">
        <f t="shared" si="37"/>
        <v>5.9199995130298784E-4</v>
      </c>
      <c r="J147" s="28">
        <f>I147*'Forecast inputs Tab10.1.5.1'!W17</f>
        <v>1.7871464043236378E-3</v>
      </c>
      <c r="K147" s="28">
        <f t="shared" si="38"/>
        <v>17.608970085895212</v>
      </c>
      <c r="L147" s="28">
        <f t="shared" si="35"/>
        <v>2.2696288950625401</v>
      </c>
      <c r="M147" s="28">
        <f>L147*'Forecast inputs Tab10.1.5.1'!Z17</f>
        <v>6.8949510128883924</v>
      </c>
      <c r="N147" s="19">
        <f t="shared" si="39"/>
        <v>77.769657482871082</v>
      </c>
      <c r="O147" s="19">
        <f>N147*'Forecast inputs Tab10.1.5.1'!R17</f>
        <v>224.66020883994318</v>
      </c>
      <c r="P147" s="19">
        <f>N147*'Forecast inputs Tab10.1.5.1'!S17</f>
        <v>77.643935536850421</v>
      </c>
      <c r="Q147" s="19">
        <f>P147*'Forecast inputs Tab10.1.5.1'!R17</f>
        <v>224.29702453949815</v>
      </c>
    </row>
    <row r="148" spans="1:17" x14ac:dyDescent="0.35">
      <c r="A148" s="10">
        <f>D148+F148+E148+'Forecast inputs Tab10.1.5.1'!AA18</f>
        <v>0.36299978327688665</v>
      </c>
      <c r="C148" s="18">
        <v>14</v>
      </c>
      <c r="D148" s="17">
        <f>$G$129*'Forecast inputs Tab10.1.5.1'!T18</f>
        <v>8.8219116880882895E-2</v>
      </c>
      <c r="E148" s="17">
        <f>$G$130*'Forecast inputs Tab10.1.5.1'!U18</f>
        <v>4.3827429349154449E-6</v>
      </c>
      <c r="F148" s="17">
        <f>$F$131*'Forecast inputs Tab10.1.5.1'!Y18</f>
        <v>3.4776283653068861E-2</v>
      </c>
      <c r="G148" s="28">
        <f t="shared" si="36"/>
        <v>8.5267192995548822</v>
      </c>
      <c r="H148" s="28">
        <f>G148*'Forecast inputs Tab10.1.5.1'!V18</f>
        <v>28.06621258075976</v>
      </c>
      <c r="I148" s="28">
        <f t="shared" si="37"/>
        <v>4.2360907804813347E-4</v>
      </c>
      <c r="J148" s="28">
        <f>I148*'Forecast inputs Tab10.1.5.1'!W18</f>
        <v>1.3998918215168358E-3</v>
      </c>
      <c r="K148" s="28">
        <f t="shared" si="38"/>
        <v>28.067612472581278</v>
      </c>
      <c r="L148" s="28">
        <f t="shared" si="35"/>
        <v>3.3612624958805815</v>
      </c>
      <c r="M148" s="28">
        <f>L148*'Forecast inputs Tab10.1.5.1'!Z18</f>
        <v>11.187458028164134</v>
      </c>
      <c r="N148" s="19">
        <f t="shared" si="39"/>
        <v>115.25554740926241</v>
      </c>
      <c r="O148" s="19">
        <f>N148*'Forecast inputs Tab10.1.5.1'!R18</f>
        <v>366.99786661604747</v>
      </c>
      <c r="P148" s="19">
        <f>N148*'Forecast inputs Tab10.1.5.1'!S18</f>
        <v>115.153836753175</v>
      </c>
      <c r="Q148" s="19">
        <f>P148*'Forecast inputs Tab10.1.5.1'!R18</f>
        <v>366.67399852782739</v>
      </c>
    </row>
    <row r="149" spans="1:17" x14ac:dyDescent="0.35">
      <c r="A149" s="10">
        <f>D149+F149+E149+'Forecast inputs Tab10.1.5.1'!AA19</f>
        <v>0.3614203997524173</v>
      </c>
      <c r="C149" s="18">
        <v>15</v>
      </c>
      <c r="D149" s="17">
        <f>$G$129*'Forecast inputs Tab10.1.5.1'!T19</f>
        <v>8.6693289587983571E-2</v>
      </c>
      <c r="E149" s="17">
        <f>$G$130*'Forecast inputs Tab10.1.5.1'!U19</f>
        <v>2.2980837741525878E-6</v>
      </c>
      <c r="F149" s="17">
        <f>$F$131*'Forecast inputs Tab10.1.5.1'!Y19</f>
        <v>3.4724812080659584E-2</v>
      </c>
      <c r="G149" s="28">
        <f t="shared" si="36"/>
        <v>1.2615052721914892</v>
      </c>
      <c r="H149" s="28">
        <f>G149*'Forecast inputs Tab10.1.5.1'!V19</f>
        <v>4.4972093588802071</v>
      </c>
      <c r="I149" s="28">
        <f t="shared" si="37"/>
        <v>3.344024446193166E-5</v>
      </c>
      <c r="J149" s="28">
        <f>I149*'Forecast inputs Tab10.1.5.1'!W19</f>
        <v>1.1971406875904764E-4</v>
      </c>
      <c r="K149" s="28">
        <f t="shared" si="38"/>
        <v>4.4973290729489666</v>
      </c>
      <c r="L149" s="28">
        <f t="shared" si="35"/>
        <v>0.50529324384620666</v>
      </c>
      <c r="M149" s="28">
        <f>L149*'Forecast inputs Tab10.1.5.1'!Z19</f>
        <v>1.8230272827429752</v>
      </c>
      <c r="N149" s="19">
        <f t="shared" si="39"/>
        <v>17.338992739095069</v>
      </c>
      <c r="O149" s="19">
        <f>N149*'Forecast inputs Tab10.1.5.1'!R19</f>
        <v>60.157288528435558</v>
      </c>
      <c r="P149" s="19">
        <f>N149*'Forecast inputs Tab10.1.5.1'!S19</f>
        <v>17.330097052399772</v>
      </c>
      <c r="Q149" s="19">
        <f>P149*'Forecast inputs Tab10.1.5.1'!R19</f>
        <v>60.126425121359958</v>
      </c>
    </row>
    <row r="150" spans="1:17" x14ac:dyDescent="0.35">
      <c r="A150" s="10">
        <f>D150+F150+E150+'Forecast inputs Tab10.1.5.1'!AA20</f>
        <v>0.35996416635501149</v>
      </c>
      <c r="C150" s="23" t="s">
        <v>1435</v>
      </c>
      <c r="D150" s="17">
        <f>$G$129*'Forecast inputs Tab10.1.5.1'!T20</f>
        <v>8.5287324250695684E-2</v>
      </c>
      <c r="E150" s="17">
        <f>$G$130*'Forecast inputs Tab10.1.5.1'!U20</f>
        <v>1.3161352180669188E-6</v>
      </c>
      <c r="F150" s="17">
        <f>$F$131*'Forecast inputs Tab10.1.5.1'!Y20</f>
        <v>3.4675525969097745E-2</v>
      </c>
      <c r="G150" s="28">
        <f>N150*(D150/A150)*(1-EXP(-A150))</f>
        <v>15.712428695839614</v>
      </c>
      <c r="H150" s="28">
        <f>G150*'Forecast inputs Tab10.1.5.1'!V20</f>
        <v>65.02462836216904</v>
      </c>
      <c r="I150" s="28">
        <f t="shared" si="37"/>
        <v>2.4247074169161898E-4</v>
      </c>
      <c r="J150" s="28">
        <f>I150*'Forecast inputs Tab10.1.5.1'!W20</f>
        <v>1.1807735108243726E-3</v>
      </c>
      <c r="K150" s="28">
        <f t="shared" si="38"/>
        <v>65.025809135679864</v>
      </c>
      <c r="L150" s="30">
        <f t="shared" si="35"/>
        <v>6.3882497670893796</v>
      </c>
      <c r="M150" s="28">
        <f>L150*'Forecast inputs Tab10.1.5.1'!Z20</f>
        <v>24.755106672448058</v>
      </c>
      <c r="N150" s="19">
        <f>N124*EXP(-A124)+N125*EXP(-A125)</f>
        <v>219.37233570572781</v>
      </c>
      <c r="O150" s="19">
        <f>N150*'Forecast inputs Tab10.1.5.1'!R20</f>
        <v>904.07831628167833</v>
      </c>
      <c r="P150" s="19">
        <f>N150*'Forecast inputs Tab10.1.5.1'!S20</f>
        <v>219.30317800297556</v>
      </c>
      <c r="Q150" s="19">
        <f>P150*'Forecast inputs Tab10.1.5.1'!R20</f>
        <v>903.79330322722444</v>
      </c>
    </row>
    <row r="151" spans="1:17" x14ac:dyDescent="0.35">
      <c r="A151" t="s">
        <v>1445</v>
      </c>
      <c r="C151" s="31" t="s">
        <v>1444</v>
      </c>
      <c r="D151" s="133">
        <f>AVERAGE(D138:D148)</f>
        <v>7.805977224901825E-2</v>
      </c>
      <c r="E151" s="133">
        <f>AVERAGE(E138:E148)</f>
        <v>4.2274317364571438E-3</v>
      </c>
      <c r="F151" s="133">
        <f>AVERAGE(F138:F149)</f>
        <v>3.0345430707334437E-2</v>
      </c>
      <c r="G151" s="32">
        <f>SUM(G134:G150)</f>
        <v>636.13717938597608</v>
      </c>
      <c r="H151" s="32">
        <f t="shared" ref="H151" si="40">SUM(H134:H150)</f>
        <v>970.02338553914956</v>
      </c>
      <c r="I151" s="32">
        <f>SUM(I134:I150)</f>
        <v>120.8065486249472</v>
      </c>
      <c r="J151" s="32">
        <f t="shared" ref="J151:Q151" si="41">SUM(J134:J150)</f>
        <v>82.218038384903409</v>
      </c>
      <c r="K151" s="32">
        <f t="shared" si="41"/>
        <v>1052.2414239240527</v>
      </c>
      <c r="L151" s="32">
        <f t="shared" si="41"/>
        <v>287.81945764696354</v>
      </c>
      <c r="M151" s="32">
        <f t="shared" si="41"/>
        <v>382.81898639996678</v>
      </c>
      <c r="N151" s="32">
        <f t="shared" si="41"/>
        <v>39555.731417237104</v>
      </c>
      <c r="O151" s="32">
        <f t="shared" si="41"/>
        <v>15189.842317337641</v>
      </c>
      <c r="P151" s="32">
        <f t="shared" si="41"/>
        <v>6856.0312889987872</v>
      </c>
      <c r="Q151" s="32">
        <f t="shared" si="41"/>
        <v>10191.128003254757</v>
      </c>
    </row>
    <row r="153" spans="1:17" x14ac:dyDescent="0.35">
      <c r="C153" s="15" t="s">
        <v>1437</v>
      </c>
      <c r="D153" s="15" t="s">
        <v>1694</v>
      </c>
      <c r="G153" s="15">
        <f>G128+1</f>
        <v>2026</v>
      </c>
    </row>
    <row r="154" spans="1:17" x14ac:dyDescent="0.35">
      <c r="D154" s="24" t="s">
        <v>1599</v>
      </c>
      <c r="E154" s="24"/>
      <c r="F154" s="24"/>
      <c r="G154" s="18">
        <f>G129</f>
        <v>1.0293710555036677</v>
      </c>
      <c r="H154" s="24" t="s">
        <v>1598</v>
      </c>
      <c r="I154" s="25">
        <f>AVERAGE(D163:D174)</f>
        <v>7.8779232027265361E-2</v>
      </c>
      <c r="J154" s="15" t="s">
        <v>1516</v>
      </c>
      <c r="K154" s="25">
        <f>I154+I156+I155</f>
        <v>0.11300000000000002</v>
      </c>
    </row>
    <row r="155" spans="1:17" x14ac:dyDescent="0.35">
      <c r="D155" s="24" t="s">
        <v>1600</v>
      </c>
      <c r="E155" s="24"/>
      <c r="F155" s="24"/>
      <c r="G155" s="18">
        <f>G130</f>
        <v>1.0293710555036677</v>
      </c>
      <c r="H155" s="24" t="s">
        <v>1598</v>
      </c>
      <c r="I155" s="25">
        <f>AVERAGE(E163:E174)</f>
        <v>3.8753372654002278E-3</v>
      </c>
      <c r="K155" s="25"/>
    </row>
    <row r="156" spans="1:17" x14ac:dyDescent="0.35">
      <c r="D156" s="24" t="s">
        <v>1438</v>
      </c>
      <c r="E156" s="24"/>
      <c r="F156" s="135">
        <f>F131</f>
        <v>1.4698894063997658</v>
      </c>
      <c r="G156" s="18">
        <f>I156/$I$5</f>
        <v>1.0293710555036675</v>
      </c>
      <c r="H156" s="24" t="s">
        <v>1598</v>
      </c>
      <c r="I156" s="25">
        <f>AVERAGE(F163:F174)</f>
        <v>3.0345430707334437E-2</v>
      </c>
    </row>
    <row r="157" spans="1:17" x14ac:dyDescent="0.35">
      <c r="D157" s="24"/>
      <c r="E157" s="24"/>
      <c r="F157" s="24"/>
      <c r="G157" s="18"/>
      <c r="H157" s="24"/>
      <c r="I157" s="24"/>
      <c r="J157" s="24"/>
      <c r="K157" s="24"/>
      <c r="L157" s="25"/>
    </row>
    <row r="158" spans="1:17" ht="39.5" x14ac:dyDescent="0.35">
      <c r="A158" t="s">
        <v>1366</v>
      </c>
      <c r="C158" s="26" t="s">
        <v>1284</v>
      </c>
      <c r="D158" s="27" t="s">
        <v>1592</v>
      </c>
      <c r="E158" s="27" t="s">
        <v>1593</v>
      </c>
      <c r="F158" s="27" t="s">
        <v>1763</v>
      </c>
      <c r="G158" s="27" t="s">
        <v>1594</v>
      </c>
      <c r="H158" s="27" t="s">
        <v>1595</v>
      </c>
      <c r="I158" s="27" t="s">
        <v>1596</v>
      </c>
      <c r="J158" s="27" t="s">
        <v>1597</v>
      </c>
      <c r="K158" s="27" t="s">
        <v>1601</v>
      </c>
      <c r="L158" s="27" t="s">
        <v>1439</v>
      </c>
      <c r="M158" s="27" t="s">
        <v>1568</v>
      </c>
      <c r="N158" s="27" t="s">
        <v>1440</v>
      </c>
      <c r="O158" s="27" t="s">
        <v>1441</v>
      </c>
      <c r="P158" s="27" t="s">
        <v>1442</v>
      </c>
      <c r="Q158" s="27" t="s">
        <v>1443</v>
      </c>
    </row>
    <row r="159" spans="1:17" x14ac:dyDescent="0.35">
      <c r="A159" s="10">
        <f>D159+F159+E159+'Forecast inputs Tab10.1.5.1'!AA4</f>
        <v>0.24</v>
      </c>
      <c r="C159" s="18">
        <v>0</v>
      </c>
      <c r="D159" s="17">
        <f>$G$154*'Forecast inputs Tab10.1.5.1'!T4</f>
        <v>0</v>
      </c>
      <c r="E159" s="17">
        <f>$G$155*'Forecast inputs Tab10.1.5.1'!U4</f>
        <v>0</v>
      </c>
      <c r="F159" s="17">
        <f>$F$156*'Forecast inputs Tab10.1.5.1'!Y4</f>
        <v>0</v>
      </c>
      <c r="G159" s="28">
        <f>N159*(D159/A159)*(1-EXP(-A159))</f>
        <v>0</v>
      </c>
      <c r="H159" s="28">
        <f>G159*'Forecast inputs Tab10.1.5.1'!V4</f>
        <v>0</v>
      </c>
      <c r="I159" s="28">
        <f>N159*(E159/A159)*(1-EXP(-A159))</f>
        <v>0</v>
      </c>
      <c r="J159" s="28">
        <f>I159*'Forecast inputs Tab10.1.5.1'!W4</f>
        <v>0</v>
      </c>
      <c r="K159" s="28">
        <f>H159+J159</f>
        <v>0</v>
      </c>
      <c r="L159" s="28">
        <f t="shared" ref="L159:L175" si="42">N159*(F159/A159)*(1-EXP(-A159))</f>
        <v>0</v>
      </c>
      <c r="M159" s="28">
        <f>L159*'Forecast inputs Tab10.1.5.1'!Z4</f>
        <v>0</v>
      </c>
      <c r="N159" s="19">
        <f>'Forecast inputs Tab10.1.5.1'!Q4</f>
        <v>9183.5696749051494</v>
      </c>
      <c r="O159" s="19">
        <f>N159*'Forecast inputs Tab10.1.5.1'!R4</f>
        <v>27.550709024715449</v>
      </c>
      <c r="P159" s="19">
        <f>N159*'Forecast inputs Tab10.1.5.1'!S4</f>
        <v>0</v>
      </c>
      <c r="Q159" s="19">
        <f>P159*'Forecast inputs Tab10.1.5.1'!R4</f>
        <v>0</v>
      </c>
    </row>
    <row r="160" spans="1:17" x14ac:dyDescent="0.35">
      <c r="A160" s="10">
        <f>D160+F160+E160+'Forecast inputs Tab10.1.5.1'!AA5</f>
        <v>0.24026906455218316</v>
      </c>
      <c r="C160" s="18">
        <v>1</v>
      </c>
      <c r="D160" s="17">
        <f>$G$154*'Forecast inputs Tab10.1.5.1'!T5</f>
        <v>1.0057538665433307E-5</v>
      </c>
      <c r="E160" s="17">
        <f>$G$155*'Forecast inputs Tab10.1.5.1'!U5</f>
        <v>1.7245535897418836E-5</v>
      </c>
      <c r="F160" s="17">
        <f>$F$156*'Forecast inputs Tab10.1.5.1'!Y5</f>
        <v>2.4176147762033118E-4</v>
      </c>
      <c r="G160" s="28">
        <f t="shared" ref="G160:G174" si="43">N160*(D160/A160)*(1-EXP(-A160))</f>
        <v>6.4586676779354923E-2</v>
      </c>
      <c r="H160" s="28">
        <f>G160*'Forecast inputs Tab10.1.5.1'!V5</f>
        <v>7.6693475816232183E-3</v>
      </c>
      <c r="I160" s="28">
        <f t="shared" ref="I160:I175" si="44">N160*(E160/A160)*(1-EXP(-A160))</f>
        <v>0.11074596777057145</v>
      </c>
      <c r="J160" s="28">
        <f>I160*'Forecast inputs Tab10.1.5.1'!W5</f>
        <v>1.3150805497301301E-2</v>
      </c>
      <c r="K160" s="28">
        <f t="shared" ref="K160:K175" si="45">H160+J160</f>
        <v>2.0820153078924521E-2</v>
      </c>
      <c r="L160" s="28">
        <f t="shared" si="42"/>
        <v>1.5525240252298711</v>
      </c>
      <c r="M160" s="28">
        <f>L160*'Forecast inputs Tab10.1.5.1'!Z5</f>
        <v>0.12428311902490922</v>
      </c>
      <c r="N160" s="19">
        <f>N134*EXP(-A134)</f>
        <v>7224.0517703263013</v>
      </c>
      <c r="O160" s="19">
        <f>N160*'Forecast inputs Tab10.1.5.1'!R5</f>
        <v>173.78901343873983</v>
      </c>
      <c r="P160" s="19">
        <f>N160*'Forecast inputs Tab10.1.5.1'!S5</f>
        <v>0</v>
      </c>
      <c r="Q160" s="19">
        <f>P160*'Forecast inputs Tab10.1.5.1'!R5</f>
        <v>0</v>
      </c>
    </row>
    <row r="161" spans="1:17" x14ac:dyDescent="0.35">
      <c r="A161" s="10">
        <f>D161+F161+E161+'Forecast inputs Tab10.1.5.1'!AA6</f>
        <v>0.24240079596433614</v>
      </c>
      <c r="C161" s="18">
        <v>2</v>
      </c>
      <c r="D161" s="17">
        <f>$G$154*'Forecast inputs Tab10.1.5.1'!T6</f>
        <v>3.3590134519003573E-4</v>
      </c>
      <c r="E161" s="17">
        <f>$G$155*'Forecast inputs Tab10.1.5.1'!U6</f>
        <v>5.7092206154271837E-4</v>
      </c>
      <c r="F161" s="17">
        <f>$F$156*'Forecast inputs Tab10.1.5.1'!Y6</f>
        <v>1.493972557603398E-3</v>
      </c>
      <c r="G161" s="28">
        <f t="shared" si="43"/>
        <v>1.6946153802135455</v>
      </c>
      <c r="H161" s="28">
        <f>G161*'Forecast inputs Tab10.1.5.1'!V6</f>
        <v>0.40345247876106688</v>
      </c>
      <c r="I161" s="28">
        <f t="shared" si="44"/>
        <v>2.8802900620899767</v>
      </c>
      <c r="J161" s="28">
        <f>I161*'Forecast inputs Tab10.1.5.1'!W6</f>
        <v>0.68623277561667462</v>
      </c>
      <c r="K161" s="28">
        <f t="shared" si="45"/>
        <v>1.0896852543777416</v>
      </c>
      <c r="L161" s="28">
        <f t="shared" si="42"/>
        <v>7.5370608364172353</v>
      </c>
      <c r="M161" s="28">
        <f>L161*'Forecast inputs Tab10.1.5.1'!Z6</f>
        <v>1.4525499014551659</v>
      </c>
      <c r="N161" s="19">
        <f t="shared" ref="N161:N174" si="46">N135*EXP(-A135)</f>
        <v>5681.1116009144589</v>
      </c>
      <c r="O161" s="19">
        <f>N161*'Forecast inputs Tab10.1.5.1'!R6</f>
        <v>549.49756604220977</v>
      </c>
      <c r="P161" s="19">
        <f>N161*'Forecast inputs Tab10.1.5.1'!S6</f>
        <v>0</v>
      </c>
      <c r="Q161" s="19">
        <f>P161*'Forecast inputs Tab10.1.5.1'!R6</f>
        <v>0</v>
      </c>
    </row>
    <row r="162" spans="1:17" x14ac:dyDescent="0.35">
      <c r="A162" s="10">
        <f>D162+F162+E162+'Forecast inputs Tab10.1.5.1'!AA7</f>
        <v>0.25221438067947427</v>
      </c>
      <c r="C162" s="18">
        <v>3</v>
      </c>
      <c r="D162" s="17">
        <f>$G$154*'Forecast inputs Tab10.1.5.1'!T7</f>
        <v>2.8244499782752357E-3</v>
      </c>
      <c r="E162" s="17">
        <f>$G$155*'Forecast inputs Tab10.1.5.1'!U7</f>
        <v>4.4535334138497461E-3</v>
      </c>
      <c r="F162" s="17">
        <f>$F$156*'Forecast inputs Tab10.1.5.1'!Y7</f>
        <v>4.9363972873493183E-3</v>
      </c>
      <c r="G162" s="28">
        <f t="shared" si="43"/>
        <v>11.129527144859798</v>
      </c>
      <c r="H162" s="28">
        <f>G162*'Forecast inputs Tab10.1.5.1'!V7</f>
        <v>4.2881016953055084</v>
      </c>
      <c r="I162" s="28">
        <f t="shared" si="44"/>
        <v>17.548804688071844</v>
      </c>
      <c r="J162" s="28">
        <f>I162*'Forecast inputs Tab10.1.5.1'!W7</f>
        <v>6.7880902445683207</v>
      </c>
      <c r="K162" s="28">
        <f t="shared" si="45"/>
        <v>11.07619193987383</v>
      </c>
      <c r="L162" s="28">
        <f t="shared" si="42"/>
        <v>19.451492513567455</v>
      </c>
      <c r="M162" s="28">
        <f>L162*'Forecast inputs Tab10.1.5.1'!Z7</f>
        <v>6.697440644808978</v>
      </c>
      <c r="N162" s="19">
        <f t="shared" si="46"/>
        <v>4458.2045691347157</v>
      </c>
      <c r="O162" s="19">
        <f>N162*'Forecast inputs Tab10.1.5.1'!R7</f>
        <v>936.80252611227786</v>
      </c>
      <c r="P162" s="19">
        <f>N162*'Forecast inputs Tab10.1.5.1'!S7</f>
        <v>0</v>
      </c>
      <c r="Q162" s="19">
        <f>P162*'Forecast inputs Tab10.1.5.1'!R7</f>
        <v>0</v>
      </c>
    </row>
    <row r="163" spans="1:17" x14ac:dyDescent="0.35">
      <c r="A163" s="10">
        <f>D163+F163+E163+'Forecast inputs Tab10.1.5.1'!AA8</f>
        <v>0.27680499091164307</v>
      </c>
      <c r="C163" s="18">
        <v>4</v>
      </c>
      <c r="D163" s="17">
        <f>$G$154*'Forecast inputs Tab10.1.5.1'!T8</f>
        <v>1.2365850060738188E-2</v>
      </c>
      <c r="E163" s="17">
        <f>$G$155*'Forecast inputs Tab10.1.5.1'!U8</f>
        <v>1.3267680138692554E-2</v>
      </c>
      <c r="F163" s="17">
        <f>$F$156*'Forecast inputs Tab10.1.5.1'!Y8</f>
        <v>1.1171460712212325E-2</v>
      </c>
      <c r="G163" s="28">
        <f t="shared" si="43"/>
        <v>37.421986185415342</v>
      </c>
      <c r="H163" s="28">
        <f>G163*'Forecast inputs Tab10.1.5.1'!V8</f>
        <v>21.42107310479247</v>
      </c>
      <c r="I163" s="28">
        <f t="shared" si="44"/>
        <v>40.1511372387628</v>
      </c>
      <c r="J163" s="28">
        <f>I163*'Forecast inputs Tab10.1.5.1'!W8</f>
        <v>22.572612351813934</v>
      </c>
      <c r="K163" s="28">
        <f t="shared" si="45"/>
        <v>43.9936854566064</v>
      </c>
      <c r="L163" s="28">
        <f t="shared" si="42"/>
        <v>33.807481603764778</v>
      </c>
      <c r="M163" s="28">
        <f>L163*'Forecast inputs Tab10.1.5.1'!Z8</f>
        <v>18.064824950082087</v>
      </c>
      <c r="N163" s="19">
        <f t="shared" si="46"/>
        <v>3464.3732682842979</v>
      </c>
      <c r="O163" s="19">
        <f>N163*'Forecast inputs Tab10.1.5.1'!R8</f>
        <v>1281.3227038878256</v>
      </c>
      <c r="P163" s="19">
        <f>N163*'Forecast inputs Tab10.1.5.1'!S8</f>
        <v>327.78898236062952</v>
      </c>
      <c r="Q163" s="19">
        <f>P163*'Forecast inputs Tab10.1.5.1'!R8</f>
        <v>121.23504964895535</v>
      </c>
    </row>
    <row r="164" spans="1:17" x14ac:dyDescent="0.35">
      <c r="A164" s="10">
        <f>D164+F164+E164+'Forecast inputs Tab10.1.5.1'!AA9</f>
        <v>0.31324415404927303</v>
      </c>
      <c r="C164" s="18">
        <v>5</v>
      </c>
      <c r="D164" s="17">
        <f>$G$154*'Forecast inputs Tab10.1.5.1'!T9</f>
        <v>3.768027038668368E-2</v>
      </c>
      <c r="E164" s="17">
        <f>$G$155*'Forecast inputs Tab10.1.5.1'!U9</f>
        <v>1.6616958612391632E-2</v>
      </c>
      <c r="F164" s="17">
        <f>$F$156*'Forecast inputs Tab10.1.5.1'!Y9</f>
        <v>1.8946925050197731E-2</v>
      </c>
      <c r="G164" s="28">
        <f t="shared" si="43"/>
        <v>84.972389441131767</v>
      </c>
      <c r="H164" s="28">
        <f>G164*'Forecast inputs Tab10.1.5.1'!V9</f>
        <v>67.206202675146088</v>
      </c>
      <c r="I164" s="28">
        <f t="shared" si="44"/>
        <v>37.472732123448594</v>
      </c>
      <c r="J164" s="28">
        <f>I164*'Forecast inputs Tab10.1.5.1'!W9</f>
        <v>28.230668035332112</v>
      </c>
      <c r="K164" s="28">
        <f t="shared" si="45"/>
        <v>95.436870710478203</v>
      </c>
      <c r="L164" s="28">
        <f t="shared" si="42"/>
        <v>42.727015426256159</v>
      </c>
      <c r="M164" s="28">
        <f>L164*'Forecast inputs Tab10.1.5.1'!Z9</f>
        <v>32.24748853370459</v>
      </c>
      <c r="N164" s="19">
        <f t="shared" si="46"/>
        <v>2626.6959153267153</v>
      </c>
      <c r="O164" s="19">
        <f>N164*'Forecast inputs Tab10.1.5.1'!R9</f>
        <v>1500.9781002869756</v>
      </c>
      <c r="P164" s="19">
        <f>N164*'Forecast inputs Tab10.1.5.1'!S9</f>
        <v>787.91867946868967</v>
      </c>
      <c r="Q164" s="19">
        <f>P164*'Forecast inputs Tab10.1.5.1'!R9</f>
        <v>450.2419468461523</v>
      </c>
    </row>
    <row r="165" spans="1:17" x14ac:dyDescent="0.35">
      <c r="A165" s="10">
        <f>D165+F165+E165+'Forecast inputs Tab10.1.5.1'!AA10</f>
        <v>0.34679282786357291</v>
      </c>
      <c r="C165" s="18">
        <v>6</v>
      </c>
      <c r="D165" s="17">
        <f>$G$154*'Forecast inputs Tab10.1.5.1'!T10</f>
        <v>7.0412124666608442E-2</v>
      </c>
      <c r="E165" s="17">
        <f>$G$155*'Forecast inputs Tab10.1.5.1'!U10</f>
        <v>1.0344166289137006E-2</v>
      </c>
      <c r="F165" s="17">
        <f>$F$156*'Forecast inputs Tab10.1.5.1'!Y10</f>
        <v>2.6036536907827441E-2</v>
      </c>
      <c r="G165" s="28">
        <f t="shared" si="43"/>
        <v>114.25784542119673</v>
      </c>
      <c r="H165" s="28">
        <f>G165*'Forecast inputs Tab10.1.5.1'!V10</f>
        <v>114.65914827269296</v>
      </c>
      <c r="I165" s="28">
        <f t="shared" si="44"/>
        <v>16.785491965645285</v>
      </c>
      <c r="J165" s="28">
        <f>I165*'Forecast inputs Tab10.1.5.1'!W10</f>
        <v>16.256427254306601</v>
      </c>
      <c r="K165" s="28">
        <f t="shared" si="45"/>
        <v>130.91557552699956</v>
      </c>
      <c r="L165" s="28">
        <f t="shared" si="42"/>
        <v>42.24952198791707</v>
      </c>
      <c r="M165" s="28">
        <f>L165*'Forecast inputs Tab10.1.5.1'!Z10</f>
        <v>42.127463118893978</v>
      </c>
      <c r="N165" s="19">
        <f t="shared" si="46"/>
        <v>1920.3022516167207</v>
      </c>
      <c r="O165" s="19">
        <f>N165*'Forecast inputs Tab10.1.5.1'!R10</f>
        <v>1552.2590423741117</v>
      </c>
      <c r="P165" s="19">
        <f>N165*'Forecast inputs Tab10.1.5.1'!S10</f>
        <v>1113.5810286238698</v>
      </c>
      <c r="Q165" s="19">
        <f>P165*'Forecast inputs Tab10.1.5.1'!R10</f>
        <v>900.1532022588475</v>
      </c>
    </row>
    <row r="166" spans="1:17" x14ac:dyDescent="0.35">
      <c r="A166" s="10">
        <f>D166+F166+E166+'Forecast inputs Tab10.1.5.1'!AA11</f>
        <v>0.36455795727454554</v>
      </c>
      <c r="C166" s="18">
        <v>7</v>
      </c>
      <c r="D166" s="17">
        <f>$G$154*'Forecast inputs Tab10.1.5.1'!T11</f>
        <v>8.9398422429647684E-2</v>
      </c>
      <c r="E166" s="17">
        <f>$G$155*'Forecast inputs Tab10.1.5.1'!U11</f>
        <v>4.1944919728649282E-3</v>
      </c>
      <c r="F166" s="17">
        <f>$F$156*'Forecast inputs Tab10.1.5.1'!Y11</f>
        <v>3.0965042872032961E-2</v>
      </c>
      <c r="G166" s="28">
        <f t="shared" si="43"/>
        <v>101.70264365805362</v>
      </c>
      <c r="H166" s="28">
        <f>G166*'Forecast inputs Tab10.1.5.1'!V11</f>
        <v>126.0920999576727</v>
      </c>
      <c r="I166" s="28">
        <f t="shared" si="44"/>
        <v>4.7717947459146153</v>
      </c>
      <c r="J166" s="28">
        <f>I166*'Forecast inputs Tab10.1.5.1'!W11</f>
        <v>5.8309120904828307</v>
      </c>
      <c r="K166" s="28">
        <f t="shared" si="45"/>
        <v>131.92301204815553</v>
      </c>
      <c r="L166" s="28">
        <f t="shared" si="42"/>
        <v>35.226871296851051</v>
      </c>
      <c r="M166" s="28">
        <f>L166*'Forecast inputs Tab10.1.5.1'!Z11</f>
        <v>44.24248446785414</v>
      </c>
      <c r="N166" s="19">
        <f t="shared" si="46"/>
        <v>1357.5719265186742</v>
      </c>
      <c r="O166" s="19">
        <f>N166*'Forecast inputs Tab10.1.5.1'!R11</f>
        <v>1457.0819487324929</v>
      </c>
      <c r="P166" s="19">
        <f>N166*'Forecast inputs Tab10.1.5.1'!S11</f>
        <v>1082.5374418284664</v>
      </c>
      <c r="Q166" s="19">
        <f>P166*'Forecast inputs Tab10.1.5.1'!R11</f>
        <v>1161.8874363144928</v>
      </c>
    </row>
    <row r="167" spans="1:17" x14ac:dyDescent="0.35">
      <c r="A167" s="10">
        <f>D167+F167+E167+'Forecast inputs Tab10.1.5.1'!AA12</f>
        <v>0.37020987380181769</v>
      </c>
      <c r="C167" s="18">
        <v>8</v>
      </c>
      <c r="D167" s="17">
        <f>$G$154*'Forecast inputs Tab10.1.5.1'!T12</f>
        <v>9.5278818748522454E-2</v>
      </c>
      <c r="E167" s="17">
        <f>$G$155*'Forecast inputs Tab10.1.5.1'!U12</f>
        <v>1.3980351333187241E-3</v>
      </c>
      <c r="F167" s="17">
        <f>$F$156*'Forecast inputs Tab10.1.5.1'!Y12</f>
        <v>3.3533019919976502E-2</v>
      </c>
      <c r="G167" s="28">
        <f t="shared" si="43"/>
        <v>75.087828694272176</v>
      </c>
      <c r="H167" s="28">
        <f>G167*'Forecast inputs Tab10.1.5.1'!V12</f>
        <v>113.50894734841165</v>
      </c>
      <c r="I167" s="28">
        <f t="shared" si="44"/>
        <v>1.1017708235476862</v>
      </c>
      <c r="J167" s="28">
        <f>I167*'Forecast inputs Tab10.1.5.1'!W12</f>
        <v>1.6596739436383154</v>
      </c>
      <c r="K167" s="28">
        <f t="shared" si="45"/>
        <v>115.16862129204996</v>
      </c>
      <c r="L167" s="28">
        <f t="shared" si="42"/>
        <v>26.426877331451578</v>
      </c>
      <c r="M167" s="28">
        <f>L167*'Forecast inputs Tab10.1.5.1'!Z12</f>
        <v>40.464041763598708</v>
      </c>
      <c r="N167" s="19">
        <f t="shared" si="46"/>
        <v>942.94413091576439</v>
      </c>
      <c r="O167" s="19">
        <f>N167*'Forecast inputs Tab10.1.5.1'!R12</f>
        <v>1281.4799327971421</v>
      </c>
      <c r="P167" s="19">
        <f>N167*'Forecast inputs Tab10.1.5.1'!S12</f>
        <v>861.51492221811907</v>
      </c>
      <c r="Q167" s="19">
        <f>P167*'Forecast inputs Tab10.1.5.1'!R12</f>
        <v>1170.8160095928681</v>
      </c>
    </row>
    <row r="168" spans="1:17" x14ac:dyDescent="0.35">
      <c r="A168" s="10">
        <f>D168+F168+E168+'Forecast inputs Tab10.1.5.1'!AA13</f>
        <v>0.37084326971774983</v>
      </c>
      <c r="C168" s="18">
        <v>9</v>
      </c>
      <c r="D168" s="17">
        <f>$G$154*'Forecast inputs Tab10.1.5.1'!T13</f>
        <v>9.5854916866636886E-2</v>
      </c>
      <c r="E168" s="17">
        <f>$G$155*'Forecast inputs Tab10.1.5.1'!U13</f>
        <v>4.455570264902396E-4</v>
      </c>
      <c r="F168" s="17">
        <f>$F$156*'Forecast inputs Tab10.1.5.1'!Y13</f>
        <v>3.4542795824622753E-2</v>
      </c>
      <c r="G168" s="28">
        <f t="shared" si="43"/>
        <v>25.378340196855063</v>
      </c>
      <c r="H168" s="28">
        <f>G168*'Forecast inputs Tab10.1.5.1'!V13</f>
        <v>45.829072024301666</v>
      </c>
      <c r="I168" s="28">
        <f t="shared" si="44"/>
        <v>0.11796471339180864</v>
      </c>
      <c r="J168" s="28">
        <f>I168*'Forecast inputs Tab10.1.5.1'!W13</f>
        <v>0.21314192175893451</v>
      </c>
      <c r="K168" s="28">
        <f t="shared" si="45"/>
        <v>46.042213946060599</v>
      </c>
      <c r="L168" s="28">
        <f t="shared" si="42"/>
        <v>9.1454758132798748</v>
      </c>
      <c r="M168" s="28">
        <f>L168*'Forecast inputs Tab10.1.5.1'!Z13</f>
        <v>16.670830586237223</v>
      </c>
      <c r="N168" s="19">
        <f t="shared" si="46"/>
        <v>316.87696193764646</v>
      </c>
      <c r="O168" s="19">
        <f>N168*'Forecast inputs Tab10.1.5.1'!R13</f>
        <v>525.61332307483235</v>
      </c>
      <c r="P168" s="19">
        <f>N168*'Forecast inputs Tab10.1.5.1'!S13</f>
        <v>305.60966514125261</v>
      </c>
      <c r="Q168" s="19">
        <f>P168*'Forecast inputs Tab10.1.5.1'!R13</f>
        <v>506.92391985974996</v>
      </c>
    </row>
    <row r="169" spans="1:17" x14ac:dyDescent="0.35">
      <c r="A169" s="10">
        <f>D169+F169+E169+'Forecast inputs Tab10.1.5.1'!AA14</f>
        <v>0.36979568524600248</v>
      </c>
      <c r="C169" s="18">
        <v>10</v>
      </c>
      <c r="D169" s="17">
        <f>$G$154*'Forecast inputs Tab10.1.5.1'!T14</f>
        <v>9.4801994409659016E-2</v>
      </c>
      <c r="E169" s="17">
        <f>$G$155*'Forecast inputs Tab10.1.5.1'!U14</f>
        <v>1.475868231525628E-4</v>
      </c>
      <c r="F169" s="17">
        <f>$F$156*'Forecast inputs Tab10.1.5.1'!Y14</f>
        <v>3.4846104013190882E-2</v>
      </c>
      <c r="G169" s="28">
        <f t="shared" si="43"/>
        <v>69.818451198855144</v>
      </c>
      <c r="H169" s="28">
        <f>G169*'Forecast inputs Tab10.1.5.1'!V14</f>
        <v>147.23660442941662</v>
      </c>
      <c r="I169" s="28">
        <f t="shared" si="44"/>
        <v>0.10869268599291626</v>
      </c>
      <c r="J169" s="28">
        <f>I169*'Forecast inputs Tab10.1.5.1'!W14</f>
        <v>0.22971854318780591</v>
      </c>
      <c r="K169" s="28">
        <f t="shared" si="45"/>
        <v>147.46632297260442</v>
      </c>
      <c r="L169" s="28">
        <f t="shared" si="42"/>
        <v>25.662972890655968</v>
      </c>
      <c r="M169" s="28">
        <f>L169*'Forecast inputs Tab10.1.5.1'!Z14</f>
        <v>54.557940587161148</v>
      </c>
      <c r="N169" s="19">
        <f t="shared" si="46"/>
        <v>881.01055232338581</v>
      </c>
      <c r="O169" s="19">
        <f>N169*'Forecast inputs Tab10.1.5.1'!R14</f>
        <v>1732.3839096666129</v>
      </c>
      <c r="P169" s="19">
        <f>N169*'Forecast inputs Tab10.1.5.1'!S14</f>
        <v>867.80677428835145</v>
      </c>
      <c r="Q169" s="19">
        <f>P169*'Forecast inputs Tab10.1.5.1'!R14</f>
        <v>1706.4205286896429</v>
      </c>
    </row>
    <row r="170" spans="1:17" x14ac:dyDescent="0.35">
      <c r="A170" s="10">
        <f>D170+F170+E170+'Forecast inputs Tab10.1.5.1'!AA15</f>
        <v>0.36819993619524477</v>
      </c>
      <c r="C170" s="18">
        <v>11</v>
      </c>
      <c r="D170" s="17">
        <f>$G$154*'Forecast inputs Tab10.1.5.1'!T15</f>
        <v>9.3247842384628007E-2</v>
      </c>
      <c r="E170" s="17">
        <f>$G$155*'Forecast inputs Tab10.1.5.1'!U15</f>
        <v>5.2926169195176012E-5</v>
      </c>
      <c r="F170" s="17">
        <f>$F$156*'Forecast inputs Tab10.1.5.1'!Y15</f>
        <v>3.4899167641421619E-2</v>
      </c>
      <c r="G170" s="28">
        <f t="shared" si="43"/>
        <v>12.231151468262967</v>
      </c>
      <c r="H170" s="28">
        <f>G170*'Forecast inputs Tab10.1.5.1'!V15</f>
        <v>29.51309838993431</v>
      </c>
      <c r="I170" s="28">
        <f t="shared" si="44"/>
        <v>6.9422302490489279E-3</v>
      </c>
      <c r="J170" s="28">
        <f>I170*'Forecast inputs Tab10.1.5.1'!W15</f>
        <v>1.6802532570370735E-2</v>
      </c>
      <c r="K170" s="28">
        <f t="shared" si="45"/>
        <v>29.52990092250468</v>
      </c>
      <c r="L170" s="28">
        <f t="shared" si="42"/>
        <v>4.5776609369451444</v>
      </c>
      <c r="M170" s="28">
        <f>L170*'Forecast inputs Tab10.1.5.1'!Z15</f>
        <v>11.138318815165558</v>
      </c>
      <c r="N170" s="19">
        <f t="shared" si="46"/>
        <v>156.79480744175973</v>
      </c>
      <c r="O170" s="19">
        <f>N170*'Forecast inputs Tab10.1.5.1'!R15</f>
        <v>356.97317015457992</v>
      </c>
      <c r="P170" s="19">
        <f>N170*'Forecast inputs Tab10.1.5.1'!S15</f>
        <v>155.7486776985622</v>
      </c>
      <c r="Q170" s="19">
        <f>P170*'Forecast inputs Tab10.1.5.1'!R15</f>
        <v>354.59145702953958</v>
      </c>
    </row>
    <row r="171" spans="1:17" x14ac:dyDescent="0.35">
      <c r="A171" s="10">
        <f>D171+F171+E171+'Forecast inputs Tab10.1.5.1'!AA16</f>
        <v>0.36644441545263218</v>
      </c>
      <c r="C171" s="18">
        <v>12</v>
      </c>
      <c r="D171" s="17">
        <f>$G$154*'Forecast inputs Tab10.1.5.1'!T16</f>
        <v>9.1548744739811685E-2</v>
      </c>
      <c r="E171" s="17">
        <f>$G$155*'Forecast inputs Tab10.1.5.1'!U16</f>
        <v>2.0879751852974571E-5</v>
      </c>
      <c r="F171" s="17">
        <f>$F$156*'Forecast inputs Tab10.1.5.1'!Y16</f>
        <v>3.4874790960967537E-2</v>
      </c>
      <c r="G171" s="28">
        <f t="shared" si="43"/>
        <v>44.3839766326576</v>
      </c>
      <c r="H171" s="28">
        <f>G171*'Forecast inputs Tab10.1.5.1'!V16</f>
        <v>120.43376596166048</v>
      </c>
      <c r="I171" s="28">
        <f t="shared" si="44"/>
        <v>1.0122764883035127E-2</v>
      </c>
      <c r="J171" s="28">
        <f>I171*'Forecast inputs Tab10.1.5.1'!W16</f>
        <v>2.7566530817099099E-2</v>
      </c>
      <c r="K171" s="28">
        <f t="shared" si="45"/>
        <v>120.46133249247758</v>
      </c>
      <c r="L171" s="28">
        <f t="shared" si="42"/>
        <v>16.907734906465365</v>
      </c>
      <c r="M171" s="28">
        <f>L171*'Forecast inputs Tab10.1.5.1'!Z16</f>
        <v>46.303184660147913</v>
      </c>
      <c r="N171" s="19">
        <f t="shared" si="46"/>
        <v>579.05393734169888</v>
      </c>
      <c r="O171" s="19">
        <f>N171*'Forecast inputs Tab10.1.5.1'!R16</f>
        <v>1497.0570969063613</v>
      </c>
      <c r="P171" s="19">
        <f>N171*'Forecast inputs Tab10.1.5.1'!S16</f>
        <v>577.21734179904433</v>
      </c>
      <c r="Q171" s="19">
        <f>P171*'Forecast inputs Tab10.1.5.1'!R16</f>
        <v>1492.3088546201593</v>
      </c>
    </row>
    <row r="172" spans="1:17" x14ac:dyDescent="0.35">
      <c r="A172" s="10">
        <f>D172+F172+E172+'Forecast inputs Tab10.1.5.1'!AA17</f>
        <v>0.36468670645821472</v>
      </c>
      <c r="C172" s="18">
        <v>13</v>
      </c>
      <c r="D172" s="17">
        <f>$G$154*'Forecast inputs Tab10.1.5.1'!T17</f>
        <v>8.9849393165381722E-2</v>
      </c>
      <c r="E172" s="17">
        <f>$G$155*'Forecast inputs Tab10.1.5.1'!U17</f>
        <v>9.0844409978696438E-6</v>
      </c>
      <c r="F172" s="17">
        <f>$F$156*'Forecast inputs Tab10.1.5.1'!Y17</f>
        <v>3.482822885183514E-2</v>
      </c>
      <c r="G172" s="28">
        <f t="shared" si="43"/>
        <v>21.439021618141069</v>
      </c>
      <c r="H172" s="28">
        <f>G172*'Forecast inputs Tab10.1.5.1'!V17</f>
        <v>64.469785924044146</v>
      </c>
      <c r="I172" s="28">
        <f t="shared" si="44"/>
        <v>2.1676443221332123E-3</v>
      </c>
      <c r="J172" s="28">
        <f>I172*'Forecast inputs Tab10.1.5.1'!W17</f>
        <v>6.5437467479963424E-3</v>
      </c>
      <c r="K172" s="28">
        <f t="shared" si="45"/>
        <v>64.47632967079214</v>
      </c>
      <c r="L172" s="28">
        <f t="shared" si="42"/>
        <v>8.3103861358492654</v>
      </c>
      <c r="M172" s="28">
        <f>L172*'Forecast inputs Tab10.1.5.1'!Z17</f>
        <v>25.246288249819202</v>
      </c>
      <c r="N172" s="19">
        <f t="shared" si="46"/>
        <v>284.75839585113727</v>
      </c>
      <c r="O172" s="19">
        <f>N172*'Forecast inputs Tab10.1.5.1'!R17</f>
        <v>822.6072063508069</v>
      </c>
      <c r="P172" s="19">
        <f>N172*'Forecast inputs Tab10.1.5.1'!S17</f>
        <v>284.29805719425156</v>
      </c>
      <c r="Q172" s="19">
        <f>P172*'Forecast inputs Tab10.1.5.1'!R17</f>
        <v>821.27738464218203</v>
      </c>
    </row>
    <row r="173" spans="1:17" x14ac:dyDescent="0.35">
      <c r="A173" s="10">
        <f>D173+F173+E173+'Forecast inputs Tab10.1.5.1'!AA18</f>
        <v>0.36299978327688665</v>
      </c>
      <c r="C173" s="18">
        <v>14</v>
      </c>
      <c r="D173" s="17">
        <f>$G$154*'Forecast inputs Tab10.1.5.1'!T18</f>
        <v>8.8219116880882895E-2</v>
      </c>
      <c r="E173" s="17">
        <f>$G$155*'Forecast inputs Tab10.1.5.1'!U18</f>
        <v>4.3827429349154449E-6</v>
      </c>
      <c r="F173" s="17">
        <f>$F$156*'Forecast inputs Tab10.1.5.1'!Y18</f>
        <v>3.4776283653068861E-2</v>
      </c>
      <c r="G173" s="28">
        <f t="shared" si="43"/>
        <v>3.9952953555542212</v>
      </c>
      <c r="H173" s="28">
        <f>G173*'Forecast inputs Tab10.1.5.1'!V18</f>
        <v>13.150756443660642</v>
      </c>
      <c r="I173" s="28">
        <f t="shared" si="44"/>
        <v>1.9848705259766948E-4</v>
      </c>
      <c r="J173" s="28">
        <f>I173*'Forecast inputs Tab10.1.5.1'!W18</f>
        <v>6.559358994116907E-4</v>
      </c>
      <c r="K173" s="28">
        <f t="shared" si="45"/>
        <v>13.151412379560053</v>
      </c>
      <c r="L173" s="28">
        <f t="shared" si="42"/>
        <v>1.5749593679354874</v>
      </c>
      <c r="M173" s="28">
        <f>L173*'Forecast inputs Tab10.1.5.1'!Z18</f>
        <v>5.2420160122680795</v>
      </c>
      <c r="N173" s="19">
        <f t="shared" si="46"/>
        <v>54.004352329286107</v>
      </c>
      <c r="O173" s="19">
        <f>N173*'Forecast inputs Tab10.1.5.1'!R18</f>
        <v>171.96119873043614</v>
      </c>
      <c r="P173" s="19">
        <f>N173*'Forecast inputs Tab10.1.5.1'!S18</f>
        <v>53.956694596270601</v>
      </c>
      <c r="Q173" s="19">
        <f>P173*'Forecast inputs Tab10.1.5.1'!R18</f>
        <v>171.80944650039083</v>
      </c>
    </row>
    <row r="174" spans="1:17" x14ac:dyDescent="0.35">
      <c r="A174" s="10">
        <f>D174+F174+E174+'Forecast inputs Tab10.1.5.1'!AA19</f>
        <v>0.3614203997524173</v>
      </c>
      <c r="C174" s="18">
        <v>15</v>
      </c>
      <c r="D174" s="17">
        <f>$G$154*'Forecast inputs Tab10.1.5.1'!T19</f>
        <v>8.6693289587983571E-2</v>
      </c>
      <c r="E174" s="17">
        <f>$G$155*'Forecast inputs Tab10.1.5.1'!U19</f>
        <v>2.2980837741525878E-6</v>
      </c>
      <c r="F174" s="17">
        <f>$F$156*'Forecast inputs Tab10.1.5.1'!Y19</f>
        <v>3.4724812080659584E-2</v>
      </c>
      <c r="G174" s="28">
        <f t="shared" si="43"/>
        <v>5.8328155107608994</v>
      </c>
      <c r="H174" s="28">
        <f>G174*'Forecast inputs Tab10.1.5.1'!V19</f>
        <v>20.793724038938286</v>
      </c>
      <c r="I174" s="28">
        <f t="shared" si="44"/>
        <v>1.546174882347885E-4</v>
      </c>
      <c r="J174" s="28">
        <f>I174*'Forecast inputs Tab10.1.5.1'!W19</f>
        <v>5.5352133083124875E-4</v>
      </c>
      <c r="K174" s="28">
        <f t="shared" si="45"/>
        <v>20.794277560269119</v>
      </c>
      <c r="L174" s="28">
        <f t="shared" si="42"/>
        <v>2.3363218015480975</v>
      </c>
      <c r="M174" s="28">
        <f>L174*'Forecast inputs Tab10.1.5.1'!Z19</f>
        <v>8.4291219749333202</v>
      </c>
      <c r="N174" s="19">
        <f t="shared" si="46"/>
        <v>80.170212538130869</v>
      </c>
      <c r="O174" s="19">
        <f>N174*'Forecast inputs Tab10.1.5.1'!R19</f>
        <v>278.14894899679427</v>
      </c>
      <c r="P174" s="19">
        <f>N174*'Forecast inputs Tab10.1.5.1'!S19</f>
        <v>80.12908159680309</v>
      </c>
      <c r="Q174" s="19">
        <f>P174*'Forecast inputs Tab10.1.5.1'!R19</f>
        <v>278.00624601847636</v>
      </c>
    </row>
    <row r="175" spans="1:17" x14ac:dyDescent="0.35">
      <c r="A175" s="10">
        <f>D175+F175+E175+'Forecast inputs Tab10.1.5.1'!AA20</f>
        <v>0.35996416635501149</v>
      </c>
      <c r="C175" s="23" t="s">
        <v>1435</v>
      </c>
      <c r="D175" s="17">
        <f>$G$154*'Forecast inputs Tab10.1.5.1'!T20</f>
        <v>8.5287324250695684E-2</v>
      </c>
      <c r="E175" s="17">
        <f>$G$155*'Forecast inputs Tab10.1.5.1'!U20</f>
        <v>1.3161352180669188E-6</v>
      </c>
      <c r="F175" s="17">
        <f>$F$156*'Forecast inputs Tab10.1.5.1'!Y20</f>
        <v>3.4675525969097745E-2</v>
      </c>
      <c r="G175" s="28">
        <f>N175*(D175/A175)*(1-EXP(-A175))</f>
        <v>11.82779416071334</v>
      </c>
      <c r="H175" s="28">
        <f>G175*'Forecast inputs Tab10.1.5.1'!V20</f>
        <v>48.94837930741172</v>
      </c>
      <c r="I175" s="28">
        <f t="shared" si="44"/>
        <v>1.8252391646387129E-4</v>
      </c>
      <c r="J175" s="28">
        <f>I175*'Forecast inputs Tab10.1.5.1'!W20</f>
        <v>8.8884705902604676E-4</v>
      </c>
      <c r="K175" s="28">
        <f t="shared" si="45"/>
        <v>48.949268154470744</v>
      </c>
      <c r="L175" s="30">
        <f t="shared" si="42"/>
        <v>4.8088621278749129</v>
      </c>
      <c r="M175" s="28">
        <f>L175*'Forecast inputs Tab10.1.5.1'!Z20</f>
        <v>18.634821631728077</v>
      </c>
      <c r="N175" s="19">
        <f>N149*EXP(-A149)+N150*EXP(-A150)</f>
        <v>165.13620405286449</v>
      </c>
      <c r="O175" s="19">
        <f>N175*'Forecast inputs Tab10.1.5.1'!R20</f>
        <v>680.56011181615588</v>
      </c>
      <c r="P175" s="19">
        <f>N175*'Forecast inputs Tab10.1.5.1'!S20</f>
        <v>165.08414443250814</v>
      </c>
      <c r="Q175" s="19">
        <f>P175*'Forecast inputs Tab10.1.5.1'!R20</f>
        <v>680.34556346042712</v>
      </c>
    </row>
    <row r="176" spans="1:17" x14ac:dyDescent="0.35">
      <c r="A176" t="s">
        <v>1445</v>
      </c>
      <c r="C176" s="31" t="s">
        <v>1444</v>
      </c>
      <c r="D176" s="133">
        <f>AVERAGE(D163:D173)</f>
        <v>7.805977224901825E-2</v>
      </c>
      <c r="E176" s="133">
        <f>AVERAGE(E163:E173)</f>
        <v>4.2274317364571438E-3</v>
      </c>
      <c r="F176" s="133">
        <f>AVERAGE(F163:F174)</f>
        <v>3.0345430707334437E-2</v>
      </c>
      <c r="G176" s="32">
        <f>SUM(G159:G175)</f>
        <v>621.23826874372264</v>
      </c>
      <c r="H176" s="32">
        <f t="shared" ref="H176" si="47">SUM(H159:H175)</f>
        <v>937.96188139973185</v>
      </c>
      <c r="I176" s="32">
        <f>SUM(I159:I175)</f>
        <v>121.06919328254762</v>
      </c>
      <c r="J176" s="32">
        <f t="shared" ref="J176:Q176" si="48">SUM(J159:J175)</f>
        <v>82.533639080627552</v>
      </c>
      <c r="K176" s="32">
        <f t="shared" si="48"/>
        <v>1020.4955204803595</v>
      </c>
      <c r="L176" s="32">
        <f t="shared" si="48"/>
        <v>282.30321900200931</v>
      </c>
      <c r="M176" s="32">
        <f t="shared" si="48"/>
        <v>371.64309901688313</v>
      </c>
      <c r="N176" s="32">
        <f t="shared" si="48"/>
        <v>39376.630531758703</v>
      </c>
      <c r="O176" s="32">
        <f t="shared" si="48"/>
        <v>14826.066508393071</v>
      </c>
      <c r="P176" s="32">
        <f t="shared" si="48"/>
        <v>6663.1914912468183</v>
      </c>
      <c r="Q176" s="32">
        <f t="shared" si="48"/>
        <v>9816.0170454818835</v>
      </c>
    </row>
    <row r="178" spans="1:17" x14ac:dyDescent="0.35">
      <c r="C178" s="15" t="s">
        <v>1437</v>
      </c>
      <c r="D178" s="15" t="s">
        <v>1695</v>
      </c>
      <c r="G178" s="15">
        <f>G153+1</f>
        <v>2027</v>
      </c>
    </row>
    <row r="179" spans="1:17" x14ac:dyDescent="0.35">
      <c r="D179" s="24" t="s">
        <v>1599</v>
      </c>
      <c r="E179" s="24"/>
      <c r="F179" s="24"/>
      <c r="G179" s="18">
        <f>G154</f>
        <v>1.0293710555036677</v>
      </c>
      <c r="H179" s="24" t="s">
        <v>1598</v>
      </c>
      <c r="I179" s="25">
        <f>AVERAGE(D188:D199)</f>
        <v>7.8779232027265361E-2</v>
      </c>
      <c r="J179" s="15" t="s">
        <v>1516</v>
      </c>
      <c r="K179" s="25">
        <f>I179+I181+I180</f>
        <v>0.11300000000000002</v>
      </c>
    </row>
    <row r="180" spans="1:17" x14ac:dyDescent="0.35">
      <c r="D180" s="24" t="s">
        <v>1600</v>
      </c>
      <c r="E180" s="24"/>
      <c r="F180" s="24"/>
      <c r="G180" s="18">
        <f>G155</f>
        <v>1.0293710555036677</v>
      </c>
      <c r="H180" s="24" t="s">
        <v>1598</v>
      </c>
      <c r="I180" s="25">
        <f>AVERAGE(E188:E199)</f>
        <v>3.8753372654002278E-3</v>
      </c>
      <c r="K180" s="25"/>
    </row>
    <row r="181" spans="1:17" x14ac:dyDescent="0.35">
      <c r="D181" s="24" t="s">
        <v>1438</v>
      </c>
      <c r="E181" s="24"/>
      <c r="F181" s="18">
        <f>F156</f>
        <v>1.4698894063997658</v>
      </c>
      <c r="G181" s="18">
        <f>I181/$I$5</f>
        <v>1.0293710555036675</v>
      </c>
      <c r="H181" s="24" t="s">
        <v>1598</v>
      </c>
      <c r="I181" s="25">
        <f>AVERAGE(F188:F199)</f>
        <v>3.0345430707334437E-2</v>
      </c>
    </row>
    <row r="182" spans="1:17" x14ac:dyDescent="0.35">
      <c r="D182" s="24"/>
      <c r="E182" s="24"/>
      <c r="F182" s="24"/>
      <c r="G182" s="18"/>
      <c r="H182" s="24"/>
      <c r="I182" s="24"/>
      <c r="J182" s="24"/>
      <c r="K182" s="24"/>
      <c r="L182" s="25"/>
    </row>
    <row r="183" spans="1:17" ht="39.5" x14ac:dyDescent="0.35">
      <c r="A183" t="s">
        <v>1366</v>
      </c>
      <c r="C183" s="26" t="s">
        <v>1284</v>
      </c>
      <c r="D183" s="27" t="s">
        <v>1592</v>
      </c>
      <c r="E183" s="27" t="s">
        <v>1593</v>
      </c>
      <c r="F183" s="27" t="s">
        <v>1763</v>
      </c>
      <c r="G183" s="27" t="s">
        <v>1594</v>
      </c>
      <c r="H183" s="27" t="s">
        <v>1595</v>
      </c>
      <c r="I183" s="27" t="s">
        <v>1596</v>
      </c>
      <c r="J183" s="27" t="s">
        <v>1597</v>
      </c>
      <c r="K183" s="27" t="s">
        <v>1601</v>
      </c>
      <c r="L183" s="27" t="s">
        <v>1439</v>
      </c>
      <c r="M183" s="27" t="s">
        <v>1568</v>
      </c>
      <c r="N183" s="27" t="s">
        <v>1440</v>
      </c>
      <c r="O183" s="27" t="s">
        <v>1441</v>
      </c>
      <c r="P183" s="27" t="s">
        <v>1442</v>
      </c>
      <c r="Q183" s="27" t="s">
        <v>1443</v>
      </c>
    </row>
    <row r="184" spans="1:17" x14ac:dyDescent="0.35">
      <c r="A184" s="10">
        <f>D184+F184+E184+'Forecast inputs Tab10.1.5.1'!AA4</f>
        <v>0.24</v>
      </c>
      <c r="C184" s="18">
        <v>0</v>
      </c>
      <c r="D184" s="17">
        <f>$G$179*'Forecast inputs Tab10.1.5.1'!T4</f>
        <v>0</v>
      </c>
      <c r="E184" s="17">
        <f>$G$180*'Forecast inputs Tab10.1.5.1'!U4</f>
        <v>0</v>
      </c>
      <c r="F184" s="17">
        <f>$F$181*'Forecast inputs Tab10.1.5.1'!Y4</f>
        <v>0</v>
      </c>
      <c r="G184" s="28">
        <f>N184*(D184/A184)*(1-EXP(-A184))</f>
        <v>0</v>
      </c>
      <c r="H184" s="28">
        <f>G184*'Forecast inputs Tab10.1.5.1'!V4</f>
        <v>0</v>
      </c>
      <c r="I184" s="28">
        <f>N184*(E184/A184)*(1-EXP(-A184))</f>
        <v>0</v>
      </c>
      <c r="J184" s="28">
        <f>I184*'Forecast inputs Tab10.1.5.1'!W4</f>
        <v>0</v>
      </c>
      <c r="K184" s="28">
        <f>H184+J184</f>
        <v>0</v>
      </c>
      <c r="L184" s="28">
        <f t="shared" ref="L184:L200" si="49">N184*(F184/A184)*(1-EXP(-A184))</f>
        <v>0</v>
      </c>
      <c r="M184" s="28">
        <f>L184*'Forecast inputs Tab10.1.5.1'!Z4</f>
        <v>0</v>
      </c>
      <c r="N184" s="19">
        <f>'Forecast inputs Tab10.1.5.1'!Q4</f>
        <v>9183.5696749051494</v>
      </c>
      <c r="O184" s="19">
        <f>N184*'Forecast inputs Tab10.1.5.1'!R4</f>
        <v>27.550709024715449</v>
      </c>
      <c r="P184" s="19">
        <f>N184*'Forecast inputs Tab10.1.5.1'!S4</f>
        <v>0</v>
      </c>
      <c r="Q184" s="19">
        <f>P184*'Forecast inputs Tab10.1.5.1'!R4</f>
        <v>0</v>
      </c>
    </row>
    <row r="185" spans="1:17" x14ac:dyDescent="0.35">
      <c r="A185" s="10">
        <f>D185+F185+E185+'Forecast inputs Tab10.1.5.1'!AA5</f>
        <v>0.24026906455218316</v>
      </c>
      <c r="C185" s="18">
        <v>1</v>
      </c>
      <c r="D185" s="17">
        <f>$G$179*'Forecast inputs Tab10.1.5.1'!T5</f>
        <v>1.0057538665433307E-5</v>
      </c>
      <c r="E185" s="17">
        <f>$G$180*'Forecast inputs Tab10.1.5.1'!U5</f>
        <v>1.7245535897418836E-5</v>
      </c>
      <c r="F185" s="17">
        <f>$F$181*'Forecast inputs Tab10.1.5.1'!Y5</f>
        <v>2.4176147762033118E-4</v>
      </c>
      <c r="G185" s="28">
        <f t="shared" ref="G185:G199" si="50">N185*(D185/A185)*(1-EXP(-A185))</f>
        <v>6.4586676779354923E-2</v>
      </c>
      <c r="H185" s="28">
        <f>G185*'Forecast inputs Tab10.1.5.1'!V5</f>
        <v>7.6693475816232183E-3</v>
      </c>
      <c r="I185" s="28">
        <f t="shared" ref="I185:I200" si="51">N185*(E185/A185)*(1-EXP(-A185))</f>
        <v>0.11074596777057145</v>
      </c>
      <c r="J185" s="28">
        <f>I185*'Forecast inputs Tab10.1.5.1'!W5</f>
        <v>1.3150805497301301E-2</v>
      </c>
      <c r="K185" s="28">
        <f t="shared" ref="K185:K200" si="52">H185+J185</f>
        <v>2.0820153078924521E-2</v>
      </c>
      <c r="L185" s="28">
        <f t="shared" si="49"/>
        <v>1.5525240252298711</v>
      </c>
      <c r="M185" s="28">
        <f>L185*'Forecast inputs Tab10.1.5.1'!Z5</f>
        <v>0.12428311902490922</v>
      </c>
      <c r="N185" s="19">
        <f>N159*EXP(-A159)</f>
        <v>7224.0517703263013</v>
      </c>
      <c r="O185" s="19">
        <f>N185*'Forecast inputs Tab10.1.5.1'!R5</f>
        <v>173.78901343873983</v>
      </c>
      <c r="P185" s="19">
        <f>N185*'Forecast inputs Tab10.1.5.1'!S5</f>
        <v>0</v>
      </c>
      <c r="Q185" s="19">
        <f>P185*'Forecast inputs Tab10.1.5.1'!R5</f>
        <v>0</v>
      </c>
    </row>
    <row r="186" spans="1:17" x14ac:dyDescent="0.35">
      <c r="A186" s="10">
        <f>D186+F186+E186+'Forecast inputs Tab10.1.5.1'!AA6</f>
        <v>0.24240079596433614</v>
      </c>
      <c r="C186" s="18">
        <v>2</v>
      </c>
      <c r="D186" s="17">
        <f>$G$179*'Forecast inputs Tab10.1.5.1'!T6</f>
        <v>3.3590134519003573E-4</v>
      </c>
      <c r="E186" s="17">
        <f>$G$180*'Forecast inputs Tab10.1.5.1'!U6</f>
        <v>5.7092206154271837E-4</v>
      </c>
      <c r="F186" s="17">
        <f>$F$181*'Forecast inputs Tab10.1.5.1'!Y6</f>
        <v>1.493972557603398E-3</v>
      </c>
      <c r="G186" s="28">
        <f t="shared" si="50"/>
        <v>1.6946153802135455</v>
      </c>
      <c r="H186" s="28">
        <f>G186*'Forecast inputs Tab10.1.5.1'!V6</f>
        <v>0.40345247876106688</v>
      </c>
      <c r="I186" s="28">
        <f t="shared" si="51"/>
        <v>2.8802900620899767</v>
      </c>
      <c r="J186" s="28">
        <f>I186*'Forecast inputs Tab10.1.5.1'!W6</f>
        <v>0.68623277561667462</v>
      </c>
      <c r="K186" s="28">
        <f t="shared" si="52"/>
        <v>1.0896852543777416</v>
      </c>
      <c r="L186" s="28">
        <f t="shared" si="49"/>
        <v>7.5370608364172353</v>
      </c>
      <c r="M186" s="28">
        <f>L186*'Forecast inputs Tab10.1.5.1'!Z6</f>
        <v>1.4525499014551659</v>
      </c>
      <c r="N186" s="19">
        <f t="shared" ref="N186:N199" si="53">N160*EXP(-A160)</f>
        <v>5681.1116009144589</v>
      </c>
      <c r="O186" s="19">
        <f>N186*'Forecast inputs Tab10.1.5.1'!R6</f>
        <v>549.49756604220977</v>
      </c>
      <c r="P186" s="19">
        <f>N186*'Forecast inputs Tab10.1.5.1'!S6</f>
        <v>0</v>
      </c>
      <c r="Q186" s="19">
        <f>P186*'Forecast inputs Tab10.1.5.1'!R6</f>
        <v>0</v>
      </c>
    </row>
    <row r="187" spans="1:17" x14ac:dyDescent="0.35">
      <c r="A187" s="10">
        <f>D187+F187+E187+'Forecast inputs Tab10.1.5.1'!AA7</f>
        <v>0.25221438067947427</v>
      </c>
      <c r="C187" s="18">
        <v>3</v>
      </c>
      <c r="D187" s="17">
        <f>$G$179*'Forecast inputs Tab10.1.5.1'!T7</f>
        <v>2.8244499782752357E-3</v>
      </c>
      <c r="E187" s="17">
        <f>$G$180*'Forecast inputs Tab10.1.5.1'!U7</f>
        <v>4.4535334138497461E-3</v>
      </c>
      <c r="F187" s="17">
        <f>$F$181*'Forecast inputs Tab10.1.5.1'!Y7</f>
        <v>4.9363972873493183E-3</v>
      </c>
      <c r="G187" s="28">
        <f t="shared" si="50"/>
        <v>11.129527144859798</v>
      </c>
      <c r="H187" s="28">
        <f>G187*'Forecast inputs Tab10.1.5.1'!V7</f>
        <v>4.2881016953055084</v>
      </c>
      <c r="I187" s="28">
        <f t="shared" si="51"/>
        <v>17.548804688071844</v>
      </c>
      <c r="J187" s="28">
        <f>I187*'Forecast inputs Tab10.1.5.1'!W7</f>
        <v>6.7880902445683207</v>
      </c>
      <c r="K187" s="28">
        <f t="shared" si="52"/>
        <v>11.07619193987383</v>
      </c>
      <c r="L187" s="28">
        <f t="shared" si="49"/>
        <v>19.451492513567455</v>
      </c>
      <c r="M187" s="28">
        <f>L187*'Forecast inputs Tab10.1.5.1'!Z7</f>
        <v>6.697440644808978</v>
      </c>
      <c r="N187" s="19">
        <f t="shared" si="53"/>
        <v>4458.2045691347157</v>
      </c>
      <c r="O187" s="19">
        <f>N187*'Forecast inputs Tab10.1.5.1'!R7</f>
        <v>936.80252611227786</v>
      </c>
      <c r="P187" s="19">
        <f>N187*'Forecast inputs Tab10.1.5.1'!S7</f>
        <v>0</v>
      </c>
      <c r="Q187" s="19">
        <f>P187*'Forecast inputs Tab10.1.5.1'!R7</f>
        <v>0</v>
      </c>
    </row>
    <row r="188" spans="1:17" x14ac:dyDescent="0.35">
      <c r="A188" s="10">
        <f>D188+F188+E188+'Forecast inputs Tab10.1.5.1'!AA8</f>
        <v>0.27680499091164307</v>
      </c>
      <c r="C188" s="18">
        <v>4</v>
      </c>
      <c r="D188" s="17">
        <f>$G$179*'Forecast inputs Tab10.1.5.1'!T8</f>
        <v>1.2365850060738188E-2</v>
      </c>
      <c r="E188" s="17">
        <f>$G$180*'Forecast inputs Tab10.1.5.1'!U8</f>
        <v>1.3267680138692554E-2</v>
      </c>
      <c r="F188" s="17">
        <f>$F$181*'Forecast inputs Tab10.1.5.1'!Y8</f>
        <v>1.1171460712212325E-2</v>
      </c>
      <c r="G188" s="28">
        <f t="shared" si="50"/>
        <v>37.421986185415342</v>
      </c>
      <c r="H188" s="28">
        <f>G188*'Forecast inputs Tab10.1.5.1'!V8</f>
        <v>21.42107310479247</v>
      </c>
      <c r="I188" s="28">
        <f t="shared" si="51"/>
        <v>40.1511372387628</v>
      </c>
      <c r="J188" s="28">
        <f>I188*'Forecast inputs Tab10.1.5.1'!W8</f>
        <v>22.572612351813934</v>
      </c>
      <c r="K188" s="28">
        <f t="shared" si="52"/>
        <v>43.9936854566064</v>
      </c>
      <c r="L188" s="28">
        <f t="shared" si="49"/>
        <v>33.807481603764778</v>
      </c>
      <c r="M188" s="28">
        <f>L188*'Forecast inputs Tab10.1.5.1'!Z8</f>
        <v>18.064824950082087</v>
      </c>
      <c r="N188" s="19">
        <f t="shared" si="53"/>
        <v>3464.3732682842979</v>
      </c>
      <c r="O188" s="19">
        <f>N188*'Forecast inputs Tab10.1.5.1'!R8</f>
        <v>1281.3227038878256</v>
      </c>
      <c r="P188" s="19">
        <f>N188*'Forecast inputs Tab10.1.5.1'!S8</f>
        <v>327.78898236062952</v>
      </c>
      <c r="Q188" s="19">
        <f>P188*'Forecast inputs Tab10.1.5.1'!R8</f>
        <v>121.23504964895535</v>
      </c>
    </row>
    <row r="189" spans="1:17" x14ac:dyDescent="0.35">
      <c r="A189" s="10">
        <f>D189+F189+E189+'Forecast inputs Tab10.1.5.1'!AA9</f>
        <v>0.31324415404927303</v>
      </c>
      <c r="C189" s="18">
        <v>5</v>
      </c>
      <c r="D189" s="17">
        <f>$G$179*'Forecast inputs Tab10.1.5.1'!T9</f>
        <v>3.768027038668368E-2</v>
      </c>
      <c r="E189" s="17">
        <f>$G$180*'Forecast inputs Tab10.1.5.1'!U9</f>
        <v>1.6616958612391632E-2</v>
      </c>
      <c r="F189" s="17">
        <f>$F$181*'Forecast inputs Tab10.1.5.1'!Y9</f>
        <v>1.8946925050197731E-2</v>
      </c>
      <c r="G189" s="28">
        <f t="shared" si="50"/>
        <v>84.972389441131767</v>
      </c>
      <c r="H189" s="28">
        <f>G189*'Forecast inputs Tab10.1.5.1'!V9</f>
        <v>67.206202675146088</v>
      </c>
      <c r="I189" s="28">
        <f t="shared" si="51"/>
        <v>37.472732123448594</v>
      </c>
      <c r="J189" s="28">
        <f>I189*'Forecast inputs Tab10.1.5.1'!W9</f>
        <v>28.230668035332112</v>
      </c>
      <c r="K189" s="28">
        <f t="shared" si="52"/>
        <v>95.436870710478203</v>
      </c>
      <c r="L189" s="28">
        <f t="shared" si="49"/>
        <v>42.727015426256159</v>
      </c>
      <c r="M189" s="28">
        <f>L189*'Forecast inputs Tab10.1.5.1'!Z9</f>
        <v>32.24748853370459</v>
      </c>
      <c r="N189" s="19">
        <f t="shared" si="53"/>
        <v>2626.6959153267153</v>
      </c>
      <c r="O189" s="19">
        <f>N189*'Forecast inputs Tab10.1.5.1'!R9</f>
        <v>1500.9781002869756</v>
      </c>
      <c r="P189" s="19">
        <f>N189*'Forecast inputs Tab10.1.5.1'!S9</f>
        <v>787.91867946868967</v>
      </c>
      <c r="Q189" s="19">
        <f>P189*'Forecast inputs Tab10.1.5.1'!R9</f>
        <v>450.2419468461523</v>
      </c>
    </row>
    <row r="190" spans="1:17" x14ac:dyDescent="0.35">
      <c r="A190" s="10">
        <f>D190+F190+E190+'Forecast inputs Tab10.1.5.1'!AA10</f>
        <v>0.34679282786357291</v>
      </c>
      <c r="C190" s="18">
        <v>6</v>
      </c>
      <c r="D190" s="17">
        <f>$G$179*'Forecast inputs Tab10.1.5.1'!T10</f>
        <v>7.0412124666608442E-2</v>
      </c>
      <c r="E190" s="17">
        <f>$G$180*'Forecast inputs Tab10.1.5.1'!U10</f>
        <v>1.0344166289137006E-2</v>
      </c>
      <c r="F190" s="17">
        <f>$F$181*'Forecast inputs Tab10.1.5.1'!Y10</f>
        <v>2.6036536907827441E-2</v>
      </c>
      <c r="G190" s="28">
        <f t="shared" si="50"/>
        <v>114.25784542119673</v>
      </c>
      <c r="H190" s="28">
        <f>G190*'Forecast inputs Tab10.1.5.1'!V10</f>
        <v>114.65914827269296</v>
      </c>
      <c r="I190" s="28">
        <f t="shared" si="51"/>
        <v>16.785491965645285</v>
      </c>
      <c r="J190" s="28">
        <f>I190*'Forecast inputs Tab10.1.5.1'!W10</f>
        <v>16.256427254306601</v>
      </c>
      <c r="K190" s="28">
        <f t="shared" si="52"/>
        <v>130.91557552699956</v>
      </c>
      <c r="L190" s="28">
        <f t="shared" si="49"/>
        <v>42.24952198791707</v>
      </c>
      <c r="M190" s="28">
        <f>L190*'Forecast inputs Tab10.1.5.1'!Z10</f>
        <v>42.127463118893978</v>
      </c>
      <c r="N190" s="19">
        <f t="shared" si="53"/>
        <v>1920.3022516167207</v>
      </c>
      <c r="O190" s="19">
        <f>N190*'Forecast inputs Tab10.1.5.1'!R10</f>
        <v>1552.2590423741117</v>
      </c>
      <c r="P190" s="19">
        <f>N190*'Forecast inputs Tab10.1.5.1'!S10</f>
        <v>1113.5810286238698</v>
      </c>
      <c r="Q190" s="19">
        <f>P190*'Forecast inputs Tab10.1.5.1'!R10</f>
        <v>900.1532022588475</v>
      </c>
    </row>
    <row r="191" spans="1:17" x14ac:dyDescent="0.35">
      <c r="A191" s="10">
        <f>D191+F191+E191+'Forecast inputs Tab10.1.5.1'!AA11</f>
        <v>0.36455795727454554</v>
      </c>
      <c r="C191" s="18">
        <v>7</v>
      </c>
      <c r="D191" s="17">
        <f>$G$179*'Forecast inputs Tab10.1.5.1'!T11</f>
        <v>8.9398422429647684E-2</v>
      </c>
      <c r="E191" s="17">
        <f>$G$180*'Forecast inputs Tab10.1.5.1'!U11</f>
        <v>4.1944919728649282E-3</v>
      </c>
      <c r="F191" s="17">
        <f>$F$181*'Forecast inputs Tab10.1.5.1'!Y11</f>
        <v>3.0965042872032961E-2</v>
      </c>
      <c r="G191" s="28">
        <f t="shared" si="50"/>
        <v>101.70183131519859</v>
      </c>
      <c r="H191" s="28">
        <f>G191*'Forecast inputs Tab10.1.5.1'!V11</f>
        <v>126.09109280571684</v>
      </c>
      <c r="I191" s="28">
        <f t="shared" si="51"/>
        <v>4.7717566315330409</v>
      </c>
      <c r="J191" s="28">
        <f>I191*'Forecast inputs Tab10.1.5.1'!W11</f>
        <v>5.8308655164744803</v>
      </c>
      <c r="K191" s="28">
        <f t="shared" si="52"/>
        <v>131.92195832219133</v>
      </c>
      <c r="L191" s="28">
        <f t="shared" si="49"/>
        <v>35.226589924645047</v>
      </c>
      <c r="M191" s="28">
        <f>L191*'Forecast inputs Tab10.1.5.1'!Z11</f>
        <v>44.242131084059451</v>
      </c>
      <c r="N191" s="19">
        <f t="shared" si="53"/>
        <v>1357.5610830064998</v>
      </c>
      <c r="O191" s="19">
        <f>N191*'Forecast inputs Tab10.1.5.1'!R11</f>
        <v>1457.0703103908761</v>
      </c>
      <c r="P191" s="19">
        <f>N191*'Forecast inputs Tab10.1.5.1'!S11</f>
        <v>1082.528795135278</v>
      </c>
      <c r="Q191" s="19">
        <f>P191*'Forecast inputs Tab10.1.5.1'!R11</f>
        <v>1161.8781558186938</v>
      </c>
    </row>
    <row r="192" spans="1:17" x14ac:dyDescent="0.35">
      <c r="A192" s="10">
        <f>D192+F192+E192+'Forecast inputs Tab10.1.5.1'!AA12</f>
        <v>0.37020987380181769</v>
      </c>
      <c r="C192" s="18">
        <v>8</v>
      </c>
      <c r="D192" s="17">
        <f>$G$179*'Forecast inputs Tab10.1.5.1'!T12</f>
        <v>9.5278818748522454E-2</v>
      </c>
      <c r="E192" s="17">
        <f>$G$180*'Forecast inputs Tab10.1.5.1'!U12</f>
        <v>1.3980351333187241E-3</v>
      </c>
      <c r="F192" s="17">
        <f>$F$181*'Forecast inputs Tab10.1.5.1'!Y12</f>
        <v>3.3533019919976502E-2</v>
      </c>
      <c r="G192" s="28">
        <f t="shared" si="50"/>
        <v>75.079422549927756</v>
      </c>
      <c r="H192" s="28">
        <f>G192*'Forecast inputs Tab10.1.5.1'!V12</f>
        <v>113.49623992814946</v>
      </c>
      <c r="I192" s="28">
        <f t="shared" si="51"/>
        <v>1.1016474793954014</v>
      </c>
      <c r="J192" s="28">
        <f>I192*'Forecast inputs Tab10.1.5.1'!W12</f>
        <v>1.6594881417716549</v>
      </c>
      <c r="K192" s="28">
        <f t="shared" si="52"/>
        <v>115.15572806992112</v>
      </c>
      <c r="L192" s="28">
        <f t="shared" si="49"/>
        <v>26.423918820741079</v>
      </c>
      <c r="M192" s="28">
        <f>L192*'Forecast inputs Tab10.1.5.1'!Z12</f>
        <v>40.459511780754113</v>
      </c>
      <c r="N192" s="19">
        <f t="shared" si="53"/>
        <v>942.838567542698</v>
      </c>
      <c r="O192" s="19">
        <f>N192*'Forecast inputs Tab10.1.5.1'!R12</f>
        <v>1281.3364700618774</v>
      </c>
      <c r="P192" s="19">
        <f>N192*'Forecast inputs Tab10.1.5.1'!S12</f>
        <v>861.41847491211797</v>
      </c>
      <c r="Q192" s="19">
        <f>P192*'Forecast inputs Tab10.1.5.1'!R12</f>
        <v>1170.6849357750664</v>
      </c>
    </row>
    <row r="193" spans="1:17" x14ac:dyDescent="0.35">
      <c r="A193" s="10">
        <f>D193+F193+E193+'Forecast inputs Tab10.1.5.1'!AA13</f>
        <v>0.37084326971774983</v>
      </c>
      <c r="C193" s="18">
        <v>9</v>
      </c>
      <c r="D193" s="17">
        <f>$G$179*'Forecast inputs Tab10.1.5.1'!T13</f>
        <v>9.5854916866636886E-2</v>
      </c>
      <c r="E193" s="17">
        <f>$G$180*'Forecast inputs Tab10.1.5.1'!U13</f>
        <v>4.455570264902396E-4</v>
      </c>
      <c r="F193" s="17">
        <f>$F$181*'Forecast inputs Tab10.1.5.1'!Y13</f>
        <v>3.4542795824622753E-2</v>
      </c>
      <c r="G193" s="28">
        <f t="shared" si="50"/>
        <v>52.152893140310859</v>
      </c>
      <c r="H193" s="28">
        <f>G193*'Forecast inputs Tab10.1.5.1'!V13</f>
        <v>94.179472631516035</v>
      </c>
      <c r="I193" s="28">
        <f t="shared" si="51"/>
        <v>0.24241936407696144</v>
      </c>
      <c r="J193" s="28">
        <f>I193*'Forecast inputs Tab10.1.5.1'!W13</f>
        <v>0.43801004253980813</v>
      </c>
      <c r="K193" s="28">
        <f t="shared" si="52"/>
        <v>94.617482674055836</v>
      </c>
      <c r="L193" s="28">
        <f t="shared" si="49"/>
        <v>18.794098396804891</v>
      </c>
      <c r="M193" s="28">
        <f>L193*'Forecast inputs Tab10.1.5.1'!Z13</f>
        <v>34.258822262615801</v>
      </c>
      <c r="N193" s="19">
        <f t="shared" si="53"/>
        <v>651.18720162039472</v>
      </c>
      <c r="O193" s="19">
        <f>N193*'Forecast inputs Tab10.1.5.1'!R13</f>
        <v>1080.1437469437974</v>
      </c>
      <c r="P193" s="19">
        <f>N193*'Forecast inputs Tab10.1.5.1'!S13</f>
        <v>628.03272732284722</v>
      </c>
      <c r="Q193" s="19">
        <f>P193*'Forecast inputs Tab10.1.5.1'!R13</f>
        <v>1041.7367257922265</v>
      </c>
    </row>
    <row r="194" spans="1:17" x14ac:dyDescent="0.35">
      <c r="A194" s="10">
        <f>D194+F194+E194+'Forecast inputs Tab10.1.5.1'!AA14</f>
        <v>0.36979568524600248</v>
      </c>
      <c r="C194" s="18">
        <v>10</v>
      </c>
      <c r="D194" s="17">
        <f>$G$179*'Forecast inputs Tab10.1.5.1'!T14</f>
        <v>9.4801994409659016E-2</v>
      </c>
      <c r="E194" s="17">
        <f>$G$180*'Forecast inputs Tab10.1.5.1'!U14</f>
        <v>1.475868231525628E-4</v>
      </c>
      <c r="F194" s="17">
        <f>$F$181*'Forecast inputs Tab10.1.5.1'!Y14</f>
        <v>3.4846104013190882E-2</v>
      </c>
      <c r="G194" s="28">
        <f t="shared" si="50"/>
        <v>17.331038228575601</v>
      </c>
      <c r="H194" s="28">
        <f>G194*'Forecast inputs Tab10.1.5.1'!V14</f>
        <v>36.54855093740214</v>
      </c>
      <c r="I194" s="28">
        <f t="shared" si="51"/>
        <v>2.6980791807376624E-2</v>
      </c>
      <c r="J194" s="28">
        <f>I194*'Forecast inputs Tab10.1.5.1'!W14</f>
        <v>5.7023047424257997E-2</v>
      </c>
      <c r="K194" s="28">
        <f t="shared" si="52"/>
        <v>36.6055739848264</v>
      </c>
      <c r="L194" s="28">
        <f t="shared" si="49"/>
        <v>6.3703212630725181</v>
      </c>
      <c r="M194" s="28">
        <f>L194*'Forecast inputs Tab10.1.5.1'!Z14</f>
        <v>13.542920786016388</v>
      </c>
      <c r="N194" s="19">
        <f t="shared" si="53"/>
        <v>218.69330098152446</v>
      </c>
      <c r="O194" s="19">
        <f>N194*'Forecast inputs Tab10.1.5.1'!R14</f>
        <v>430.02975931803047</v>
      </c>
      <c r="P194" s="19">
        <f>N194*'Forecast inputs Tab10.1.5.1'!S14</f>
        <v>215.41572638687978</v>
      </c>
      <c r="Q194" s="19">
        <f>P194*'Forecast inputs Tab10.1.5.1'!R14</f>
        <v>423.58486773810495</v>
      </c>
    </row>
    <row r="195" spans="1:17" x14ac:dyDescent="0.35">
      <c r="A195" s="10">
        <f>D195+F195+E195+'Forecast inputs Tab10.1.5.1'!AA15</f>
        <v>0.36819993619524477</v>
      </c>
      <c r="C195" s="18">
        <v>11</v>
      </c>
      <c r="D195" s="17">
        <f>$G$179*'Forecast inputs Tab10.1.5.1'!T15</f>
        <v>9.3247842384628007E-2</v>
      </c>
      <c r="E195" s="17">
        <f>$G$180*'Forecast inputs Tab10.1.5.1'!U15</f>
        <v>5.2926169195176012E-5</v>
      </c>
      <c r="F195" s="17">
        <f>$F$181*'Forecast inputs Tab10.1.5.1'!Y15</f>
        <v>3.4899167641421619E-2</v>
      </c>
      <c r="G195" s="28">
        <f t="shared" si="50"/>
        <v>47.480638770408511</v>
      </c>
      <c r="H195" s="28">
        <f>G195*'Forecast inputs Tab10.1.5.1'!V15</f>
        <v>114.56818005108106</v>
      </c>
      <c r="I195" s="28">
        <f t="shared" si="51"/>
        <v>2.694934549468932E-2</v>
      </c>
      <c r="J195" s="28">
        <f>I195*'Forecast inputs Tab10.1.5.1'!W15</f>
        <v>6.5226481862471541E-2</v>
      </c>
      <c r="K195" s="28">
        <f t="shared" si="52"/>
        <v>114.63340653294352</v>
      </c>
      <c r="L195" s="28">
        <f t="shared" si="49"/>
        <v>17.770221056004111</v>
      </c>
      <c r="M195" s="28">
        <f>L195*'Forecast inputs Tab10.1.5.1'!Z15</f>
        <v>43.238324171258654</v>
      </c>
      <c r="N195" s="19">
        <f t="shared" si="53"/>
        <v>608.66858141159389</v>
      </c>
      <c r="O195" s="19">
        <f>N195*'Forecast inputs Tab10.1.5.1'!R15</f>
        <v>1385.7496726139616</v>
      </c>
      <c r="P195" s="19">
        <f>N195*'Forecast inputs Tab10.1.5.1'!S15</f>
        <v>604.6075648693145</v>
      </c>
      <c r="Q195" s="19">
        <f>P195*'Forecast inputs Tab10.1.5.1'!R15</f>
        <v>1376.5039968623196</v>
      </c>
    </row>
    <row r="196" spans="1:17" x14ac:dyDescent="0.35">
      <c r="A196" s="10">
        <f>D196+F196+E196+'Forecast inputs Tab10.1.5.1'!AA16</f>
        <v>0.36644441545263218</v>
      </c>
      <c r="C196" s="18">
        <v>12</v>
      </c>
      <c r="D196" s="17">
        <f>$G$179*'Forecast inputs Tab10.1.5.1'!T16</f>
        <v>9.1548744739811685E-2</v>
      </c>
      <c r="E196" s="17">
        <f>$G$180*'Forecast inputs Tab10.1.5.1'!U16</f>
        <v>2.0879751852974571E-5</v>
      </c>
      <c r="F196" s="17">
        <f>$F$181*'Forecast inputs Tab10.1.5.1'!Y16</f>
        <v>3.4874790960967537E-2</v>
      </c>
      <c r="G196" s="28">
        <f t="shared" si="50"/>
        <v>8.3163291018842678</v>
      </c>
      <c r="H196" s="28">
        <f>G196*'Forecast inputs Tab10.1.5.1'!V16</f>
        <v>22.565955299722425</v>
      </c>
      <c r="I196" s="28">
        <f t="shared" si="51"/>
        <v>1.8967260388825684E-3</v>
      </c>
      <c r="J196" s="28">
        <f>I196*'Forecast inputs Tab10.1.5.1'!W16</f>
        <v>5.1652051002466408E-3</v>
      </c>
      <c r="K196" s="28">
        <f t="shared" si="52"/>
        <v>22.571120504822673</v>
      </c>
      <c r="L196" s="28">
        <f t="shared" si="49"/>
        <v>3.1680416789450487</v>
      </c>
      <c r="M196" s="28">
        <f>L196*'Forecast inputs Tab10.1.5.1'!Z16</f>
        <v>8.67593558112533</v>
      </c>
      <c r="N196" s="19">
        <f t="shared" si="53"/>
        <v>108.49868524696666</v>
      </c>
      <c r="O196" s="19">
        <f>N196*'Forecast inputs Tab10.1.5.1'!R16</f>
        <v>280.50707590324527</v>
      </c>
      <c r="P196" s="19">
        <f>N196*'Forecast inputs Tab10.1.5.1'!S16</f>
        <v>108.15455806146949</v>
      </c>
      <c r="Q196" s="19">
        <f>P196*'Forecast inputs Tab10.1.5.1'!R16</f>
        <v>279.61738668422015</v>
      </c>
    </row>
    <row r="197" spans="1:17" x14ac:dyDescent="0.35">
      <c r="A197" s="10">
        <f>D197+F197+E197+'Forecast inputs Tab10.1.5.1'!AA17</f>
        <v>0.36468670645821472</v>
      </c>
      <c r="C197" s="18">
        <v>13</v>
      </c>
      <c r="D197" s="17">
        <f>$G$179*'Forecast inputs Tab10.1.5.1'!T17</f>
        <v>8.9849393165381722E-2</v>
      </c>
      <c r="E197" s="17">
        <f>$G$180*'Forecast inputs Tab10.1.5.1'!U17</f>
        <v>9.0844409978696438E-6</v>
      </c>
      <c r="F197" s="17">
        <f>$F$181*'Forecast inputs Tab10.1.5.1'!Y17</f>
        <v>3.482822885183514E-2</v>
      </c>
      <c r="G197" s="28">
        <f t="shared" si="50"/>
        <v>30.220570310067618</v>
      </c>
      <c r="H197" s="28">
        <f>G197*'Forecast inputs Tab10.1.5.1'!V17</f>
        <v>90.876987443493121</v>
      </c>
      <c r="I197" s="28">
        <f t="shared" si="51"/>
        <v>3.0555241191050964E-3</v>
      </c>
      <c r="J197" s="28">
        <f>I197*'Forecast inputs Tab10.1.5.1'!W17</f>
        <v>9.2241037026505306E-3</v>
      </c>
      <c r="K197" s="28">
        <f t="shared" si="52"/>
        <v>90.886211547195771</v>
      </c>
      <c r="L197" s="28">
        <f t="shared" si="49"/>
        <v>11.71436892016251</v>
      </c>
      <c r="M197" s="28">
        <f>L197*'Forecast inputs Tab10.1.5.1'!Z17</f>
        <v>35.587315629940093</v>
      </c>
      <c r="N197" s="19">
        <f t="shared" si="53"/>
        <v>401.39710087887539</v>
      </c>
      <c r="O197" s="19">
        <f>N197*'Forecast inputs Tab10.1.5.1'!R17</f>
        <v>1159.5519310478865</v>
      </c>
      <c r="P197" s="19">
        <f>N197*'Forecast inputs Tab10.1.5.1'!S17</f>
        <v>400.74820481474319</v>
      </c>
      <c r="Q197" s="19">
        <f>P197*'Forecast inputs Tab10.1.5.1'!R17</f>
        <v>1157.6774065867821</v>
      </c>
    </row>
    <row r="198" spans="1:17" x14ac:dyDescent="0.35">
      <c r="A198" s="10">
        <f>D198+F198+E198+'Forecast inputs Tab10.1.5.1'!AA18</f>
        <v>0.36299978327688665</v>
      </c>
      <c r="C198" s="18">
        <v>14</v>
      </c>
      <c r="D198" s="17">
        <f>$G$179*'Forecast inputs Tab10.1.5.1'!T18</f>
        <v>8.8219116880882895E-2</v>
      </c>
      <c r="E198" s="17">
        <f>$G$180*'Forecast inputs Tab10.1.5.1'!U18</f>
        <v>4.3827429349154449E-6</v>
      </c>
      <c r="F198" s="17">
        <f>$F$181*'Forecast inputs Tab10.1.5.1'!Y18</f>
        <v>3.4776283653068861E-2</v>
      </c>
      <c r="G198" s="28">
        <f t="shared" si="50"/>
        <v>14.62902027888831</v>
      </c>
      <c r="H198" s="28">
        <f>G198*'Forecast inputs Tab10.1.5.1'!V18</f>
        <v>48.152305543464792</v>
      </c>
      <c r="I198" s="28">
        <f t="shared" si="51"/>
        <v>7.2677258103369554E-4</v>
      </c>
      <c r="J198" s="28">
        <f>I198*'Forecast inputs Tab10.1.5.1'!W18</f>
        <v>2.4017497381775836E-3</v>
      </c>
      <c r="K198" s="28">
        <f t="shared" si="52"/>
        <v>48.154707293202968</v>
      </c>
      <c r="L198" s="28">
        <f t="shared" si="49"/>
        <v>5.7668108316255564</v>
      </c>
      <c r="M198" s="28">
        <f>L198*'Forecast inputs Tab10.1.5.1'!Z18</f>
        <v>19.193964831440919</v>
      </c>
      <c r="N198" s="19">
        <f t="shared" si="53"/>
        <v>197.74026575408558</v>
      </c>
      <c r="O198" s="19">
        <f>N198*'Forecast inputs Tab10.1.5.1'!R18</f>
        <v>629.6465316168169</v>
      </c>
      <c r="P198" s="19">
        <f>N198*'Forecast inputs Tab10.1.5.1'!S18</f>
        <v>197.565764026257</v>
      </c>
      <c r="Q198" s="19">
        <f>P198*'Forecast inputs Tab10.1.5.1'!R18</f>
        <v>629.09088147004786</v>
      </c>
    </row>
    <row r="199" spans="1:17" x14ac:dyDescent="0.35">
      <c r="A199" s="10">
        <f>D199+F199+E199+'Forecast inputs Tab10.1.5.1'!AA19</f>
        <v>0.3614203997524173</v>
      </c>
      <c r="C199" s="18">
        <v>15</v>
      </c>
      <c r="D199" s="17">
        <f>$G$179*'Forecast inputs Tab10.1.5.1'!T19</f>
        <v>8.6693289587983571E-2</v>
      </c>
      <c r="E199" s="17">
        <f>$G$180*'Forecast inputs Tab10.1.5.1'!U19</f>
        <v>2.2980837741525878E-6</v>
      </c>
      <c r="F199" s="17">
        <f>$F$181*'Forecast inputs Tab10.1.5.1'!Y19</f>
        <v>3.4724812080659584E-2</v>
      </c>
      <c r="G199" s="28">
        <f t="shared" si="50"/>
        <v>2.7330348169388161</v>
      </c>
      <c r="H199" s="28">
        <f>G199*'Forecast inputs Tab10.1.5.1'!V19</f>
        <v>9.743145770235822</v>
      </c>
      <c r="I199" s="28">
        <f t="shared" si="51"/>
        <v>7.2447856078029679E-5</v>
      </c>
      <c r="J199" s="28">
        <f>I199*'Forecast inputs Tab10.1.5.1'!W19</f>
        <v>2.5935897788798159E-4</v>
      </c>
      <c r="K199" s="28">
        <f t="shared" si="52"/>
        <v>9.7434051292137092</v>
      </c>
      <c r="L199" s="28">
        <f t="shared" si="49"/>
        <v>1.0947112617267067</v>
      </c>
      <c r="M199" s="28">
        <f>L199*'Forecast inputs Tab10.1.5.1'!Z19</f>
        <v>3.9495649727333162</v>
      </c>
      <c r="N199" s="19">
        <f t="shared" si="53"/>
        <v>37.564702971295169</v>
      </c>
      <c r="O199" s="19">
        <f>N199*'Forecast inputs Tab10.1.5.1'!R19</f>
        <v>130.32998566484915</v>
      </c>
      <c r="P199" s="19">
        <f>N199*'Forecast inputs Tab10.1.5.1'!S19</f>
        <v>37.54543058140132</v>
      </c>
      <c r="Q199" s="19">
        <f>P199*'Forecast inputs Tab10.1.5.1'!R19</f>
        <v>130.26312049356025</v>
      </c>
    </row>
    <row r="200" spans="1:17" x14ac:dyDescent="0.35">
      <c r="A200" s="10">
        <f>D200+F200+E200+'Forecast inputs Tab10.1.5.1'!AA20</f>
        <v>0.35996416635501149</v>
      </c>
      <c r="C200" s="23" t="s">
        <v>1435</v>
      </c>
      <c r="D200" s="17">
        <f>$G$179*'Forecast inputs Tab10.1.5.1'!T20</f>
        <v>8.5287324250695684E-2</v>
      </c>
      <c r="E200" s="17">
        <f>$G$180*'Forecast inputs Tab10.1.5.1'!U20</f>
        <v>1.3161352180669188E-6</v>
      </c>
      <c r="F200" s="17">
        <f>$F$181*'Forecast inputs Tab10.1.5.1'!Y20</f>
        <v>3.4675525969097745E-2</v>
      </c>
      <c r="G200" s="28">
        <f>N200*(D200/A200)*(1-EXP(-A200))</f>
        <v>12.252743134997305</v>
      </c>
      <c r="H200" s="28">
        <f>G200*'Forecast inputs Tab10.1.5.1'!V20</f>
        <v>50.70699661989736</v>
      </c>
      <c r="I200" s="28">
        <f t="shared" si="51"/>
        <v>1.8908163551356906E-4</v>
      </c>
      <c r="J200" s="28">
        <f>I200*'Forecast inputs Tab10.1.5.1'!W20</f>
        <v>9.2078155508643945E-4</v>
      </c>
      <c r="K200" s="28">
        <f t="shared" si="52"/>
        <v>50.707917401452448</v>
      </c>
      <c r="L200" s="30">
        <f t="shared" si="49"/>
        <v>4.9816349205822048</v>
      </c>
      <c r="M200" s="28">
        <f>L200*'Forecast inputs Tab10.1.5.1'!Z20</f>
        <v>19.304333480748102</v>
      </c>
      <c r="N200" s="19">
        <f>N174*EXP(-A174)+N175*EXP(-A175)</f>
        <v>171.06921739211418</v>
      </c>
      <c r="O200" s="19">
        <f>N200*'Forecast inputs Tab10.1.5.1'!R20</f>
        <v>705.01127468940388</v>
      </c>
      <c r="P200" s="19">
        <f>N200*'Forecast inputs Tab10.1.5.1'!S20</f>
        <v>171.01528737378072</v>
      </c>
      <c r="Q200" s="19">
        <f>P200*'Forecast inputs Tab10.1.5.1'!R20</f>
        <v>704.78901804061047</v>
      </c>
    </row>
    <row r="201" spans="1:17" x14ac:dyDescent="0.35">
      <c r="A201" t="s">
        <v>1445</v>
      </c>
      <c r="C201" s="31" t="s">
        <v>1444</v>
      </c>
      <c r="D201" s="133">
        <f>AVERAGE(D188:D198)</f>
        <v>7.805977224901825E-2</v>
      </c>
      <c r="E201" s="133">
        <f>AVERAGE(E188:E198)</f>
        <v>4.2274317364571438E-3</v>
      </c>
      <c r="F201" s="133">
        <f>AVERAGE(F188:F199)</f>
        <v>3.0345430707334437E-2</v>
      </c>
      <c r="G201" s="32">
        <f>SUM(G184:G200)</f>
        <v>611.43847189679434</v>
      </c>
      <c r="H201" s="32">
        <f t="shared" ref="H201" si="54">SUM(H184:H200)</f>
        <v>914.91457460495883</v>
      </c>
      <c r="I201" s="32">
        <f>SUM(I184:I200)</f>
        <v>121.12489621032714</v>
      </c>
      <c r="J201" s="32">
        <f t="shared" ref="J201:Q201" si="55">SUM(J184:J200)</f>
        <v>82.615765896281644</v>
      </c>
      <c r="K201" s="32">
        <f t="shared" si="55"/>
        <v>997.53034050124029</v>
      </c>
      <c r="L201" s="32">
        <f t="shared" si="55"/>
        <v>278.6358134674623</v>
      </c>
      <c r="M201" s="32">
        <f t="shared" si="55"/>
        <v>363.16687484866179</v>
      </c>
      <c r="N201" s="32">
        <f t="shared" si="55"/>
        <v>39253.527757314398</v>
      </c>
      <c r="O201" s="32">
        <f t="shared" si="55"/>
        <v>14561.576419417603</v>
      </c>
      <c r="P201" s="32">
        <f t="shared" si="55"/>
        <v>6536.3212239372788</v>
      </c>
      <c r="Q201" s="32">
        <f t="shared" si="55"/>
        <v>9547.4566940155873</v>
      </c>
    </row>
    <row r="203" spans="1:17" x14ac:dyDescent="0.35">
      <c r="C203" s="15" t="s">
        <v>1437</v>
      </c>
      <c r="D203" s="15" t="s">
        <v>1696</v>
      </c>
      <c r="G203" s="15">
        <f>G178+1</f>
        <v>2028</v>
      </c>
    </row>
    <row r="204" spans="1:17" x14ac:dyDescent="0.35">
      <c r="D204" s="24" t="s">
        <v>1599</v>
      </c>
      <c r="E204" s="24"/>
      <c r="F204" s="24"/>
      <c r="G204" s="18">
        <f>G179</f>
        <v>1.0293710555036677</v>
      </c>
      <c r="H204" s="24" t="s">
        <v>1598</v>
      </c>
      <c r="I204" s="25">
        <f>AVERAGE(D213:D224)</f>
        <v>7.8779232027265361E-2</v>
      </c>
      <c r="J204" s="15" t="s">
        <v>1516</v>
      </c>
      <c r="K204" s="25">
        <f>I204+I206+I205</f>
        <v>0.11300000000000002</v>
      </c>
    </row>
    <row r="205" spans="1:17" x14ac:dyDescent="0.35">
      <c r="D205" s="24" t="s">
        <v>1600</v>
      </c>
      <c r="E205" s="24"/>
      <c r="F205" s="24"/>
      <c r="G205" s="18">
        <f>G180</f>
        <v>1.0293710555036677</v>
      </c>
      <c r="H205" s="24" t="s">
        <v>1598</v>
      </c>
      <c r="I205" s="25">
        <f>AVERAGE(E213:E224)</f>
        <v>3.8753372654002278E-3</v>
      </c>
      <c r="K205" s="25"/>
    </row>
    <row r="206" spans="1:17" x14ac:dyDescent="0.35">
      <c r="D206" s="24" t="s">
        <v>1438</v>
      </c>
      <c r="E206" s="24"/>
      <c r="F206" s="135">
        <f>F181</f>
        <v>1.4698894063997658</v>
      </c>
      <c r="G206" s="18">
        <f>G181</f>
        <v>1.0293710555036675</v>
      </c>
      <c r="H206" s="24" t="s">
        <v>1598</v>
      </c>
      <c r="I206" s="25">
        <f>AVERAGE(F213:F224)</f>
        <v>3.0345430707334437E-2</v>
      </c>
    </row>
    <row r="207" spans="1:17" x14ac:dyDescent="0.35">
      <c r="D207" s="24"/>
      <c r="E207" s="24"/>
      <c r="F207" s="24"/>
      <c r="G207" s="18"/>
      <c r="H207" s="24"/>
      <c r="I207" s="24"/>
      <c r="J207" s="24"/>
      <c r="K207" s="24"/>
      <c r="L207" s="25"/>
    </row>
    <row r="208" spans="1:17" ht="39.5" x14ac:dyDescent="0.35">
      <c r="A208" t="s">
        <v>1366</v>
      </c>
      <c r="C208" s="26" t="s">
        <v>1284</v>
      </c>
      <c r="D208" s="27" t="s">
        <v>1592</v>
      </c>
      <c r="E208" s="27" t="s">
        <v>1593</v>
      </c>
      <c r="F208" s="27" t="s">
        <v>1763</v>
      </c>
      <c r="G208" s="27" t="s">
        <v>1594</v>
      </c>
      <c r="H208" s="27" t="s">
        <v>1595</v>
      </c>
      <c r="I208" s="27" t="s">
        <v>1596</v>
      </c>
      <c r="J208" s="27" t="s">
        <v>1597</v>
      </c>
      <c r="K208" s="27" t="s">
        <v>1601</v>
      </c>
      <c r="L208" s="27" t="s">
        <v>1439</v>
      </c>
      <c r="M208" s="27" t="s">
        <v>1568</v>
      </c>
      <c r="N208" s="27" t="s">
        <v>1440</v>
      </c>
      <c r="O208" s="27" t="s">
        <v>1441</v>
      </c>
      <c r="P208" s="27" t="s">
        <v>1442</v>
      </c>
      <c r="Q208" s="27" t="s">
        <v>1443</v>
      </c>
    </row>
    <row r="209" spans="1:17" x14ac:dyDescent="0.35">
      <c r="A209" s="10">
        <f>D209+F209+E209+'Forecast inputs Tab10.1.5.1'!AA4</f>
        <v>0.24</v>
      </c>
      <c r="C209" s="18">
        <v>0</v>
      </c>
      <c r="D209" s="17">
        <f>$G$204*'Forecast inputs Tab10.1.5.1'!T4</f>
        <v>0</v>
      </c>
      <c r="E209" s="17">
        <f>$G$205*'Forecast inputs Tab10.1.5.1'!U4</f>
        <v>0</v>
      </c>
      <c r="F209" s="17">
        <f>$F$206*'Forecast inputs Tab10.1.5.1'!Y4</f>
        <v>0</v>
      </c>
      <c r="G209" s="28">
        <f>N209*(D209/A209)*(1-EXP(-A209))</f>
        <v>0</v>
      </c>
      <c r="H209" s="28">
        <f>G209*'Forecast inputs Tab10.1.5.1'!V4</f>
        <v>0</v>
      </c>
      <c r="I209" s="28">
        <f>N209*(E209/A209)*(1-EXP(-A209))</f>
        <v>0</v>
      </c>
      <c r="J209" s="28">
        <f>I209*'Forecast inputs Tab10.1.5.1'!W4</f>
        <v>0</v>
      </c>
      <c r="K209" s="28">
        <f>H209+J209</f>
        <v>0</v>
      </c>
      <c r="L209" s="28">
        <f t="shared" ref="L209:L225" si="56">N209*(F209/A209)*(1-EXP(-A209))</f>
        <v>0</v>
      </c>
      <c r="M209" s="28">
        <f>L209*'Forecast inputs Tab10.1.5.1'!Z4</f>
        <v>0</v>
      </c>
      <c r="N209" s="19">
        <f>'Forecast inputs Tab10.1.5.1'!Q4</f>
        <v>9183.5696749051494</v>
      </c>
      <c r="O209" s="19">
        <f>N209*'Forecast inputs Tab10.1.5.1'!R4</f>
        <v>27.550709024715449</v>
      </c>
      <c r="P209" s="19">
        <f>N209*'Forecast inputs Tab10.1.5.1'!S4</f>
        <v>0</v>
      </c>
      <c r="Q209" s="19">
        <f>P209*'Forecast inputs Tab10.1.5.1'!R4</f>
        <v>0</v>
      </c>
    </row>
    <row r="210" spans="1:17" x14ac:dyDescent="0.35">
      <c r="A210" s="10">
        <f>D210+F210+E210+'Forecast inputs Tab10.1.5.1'!AA5</f>
        <v>0.24026906455218316</v>
      </c>
      <c r="C210" s="18">
        <v>1</v>
      </c>
      <c r="D210" s="17">
        <f>$G$204*'Forecast inputs Tab10.1.5.1'!T5</f>
        <v>1.0057538665433307E-5</v>
      </c>
      <c r="E210" s="17">
        <f>$G$205*'Forecast inputs Tab10.1.5.1'!U5</f>
        <v>1.7245535897418836E-5</v>
      </c>
      <c r="F210" s="17">
        <f>$F$206*'Forecast inputs Tab10.1.5.1'!Y5</f>
        <v>2.4176147762033118E-4</v>
      </c>
      <c r="G210" s="28">
        <f t="shared" ref="G210:G224" si="57">N210*(D210/A210)*(1-EXP(-A210))</f>
        <v>6.4586676779354923E-2</v>
      </c>
      <c r="H210" s="28">
        <f>G210*'Forecast inputs Tab10.1.5.1'!V5</f>
        <v>7.6693475816232183E-3</v>
      </c>
      <c r="I210" s="28">
        <f t="shared" ref="I210:I225" si="58">N210*(E210/A210)*(1-EXP(-A210))</f>
        <v>0.11074596777057145</v>
      </c>
      <c r="J210" s="28">
        <f>I210*'Forecast inputs Tab10.1.5.1'!W5</f>
        <v>1.3150805497301301E-2</v>
      </c>
      <c r="K210" s="28">
        <f t="shared" ref="K210:K225" si="59">H210+J210</f>
        <v>2.0820153078924521E-2</v>
      </c>
      <c r="L210" s="28">
        <f t="shared" si="56"/>
        <v>1.5525240252298711</v>
      </c>
      <c r="M210" s="28">
        <f>L210*'Forecast inputs Tab10.1.5.1'!Z5</f>
        <v>0.12428311902490922</v>
      </c>
      <c r="N210" s="19">
        <f>N184*EXP(-A184)</f>
        <v>7224.0517703263013</v>
      </c>
      <c r="O210" s="19">
        <f>N210*'Forecast inputs Tab10.1.5.1'!R5</f>
        <v>173.78901343873983</v>
      </c>
      <c r="P210" s="19">
        <f>N210*'Forecast inputs Tab10.1.5.1'!S5</f>
        <v>0</v>
      </c>
      <c r="Q210" s="19">
        <f>P210*'Forecast inputs Tab10.1.5.1'!R5</f>
        <v>0</v>
      </c>
    </row>
    <row r="211" spans="1:17" x14ac:dyDescent="0.35">
      <c r="A211" s="10">
        <f>D211+F211+E211+'Forecast inputs Tab10.1.5.1'!AA6</f>
        <v>0.24240079596433614</v>
      </c>
      <c r="C211" s="18">
        <v>2</v>
      </c>
      <c r="D211" s="17">
        <f>$G$204*'Forecast inputs Tab10.1.5.1'!T6</f>
        <v>3.3590134519003573E-4</v>
      </c>
      <c r="E211" s="17">
        <f>$G$205*'Forecast inputs Tab10.1.5.1'!U6</f>
        <v>5.7092206154271837E-4</v>
      </c>
      <c r="F211" s="17">
        <f>$F$206*'Forecast inputs Tab10.1.5.1'!Y6</f>
        <v>1.493972557603398E-3</v>
      </c>
      <c r="G211" s="28">
        <f t="shared" si="57"/>
        <v>1.6946153802135455</v>
      </c>
      <c r="H211" s="28">
        <f>G211*'Forecast inputs Tab10.1.5.1'!V6</f>
        <v>0.40345247876106688</v>
      </c>
      <c r="I211" s="28">
        <f t="shared" si="58"/>
        <v>2.8802900620899767</v>
      </c>
      <c r="J211" s="28">
        <f>I211*'Forecast inputs Tab10.1.5.1'!W6</f>
        <v>0.68623277561667462</v>
      </c>
      <c r="K211" s="28">
        <f t="shared" si="59"/>
        <v>1.0896852543777416</v>
      </c>
      <c r="L211" s="28">
        <f t="shared" si="56"/>
        <v>7.5370608364172353</v>
      </c>
      <c r="M211" s="28">
        <f>L211*'Forecast inputs Tab10.1.5.1'!Z6</f>
        <v>1.4525499014551659</v>
      </c>
      <c r="N211" s="19">
        <f t="shared" ref="N211:N224" si="60">N185*EXP(-A185)</f>
        <v>5681.1116009144589</v>
      </c>
      <c r="O211" s="19">
        <f>N211*'Forecast inputs Tab10.1.5.1'!R6</f>
        <v>549.49756604220977</v>
      </c>
      <c r="P211" s="19">
        <f>N211*'Forecast inputs Tab10.1.5.1'!S6</f>
        <v>0</v>
      </c>
      <c r="Q211" s="19">
        <f>P211*'Forecast inputs Tab10.1.5.1'!R6</f>
        <v>0</v>
      </c>
    </row>
    <row r="212" spans="1:17" x14ac:dyDescent="0.35">
      <c r="A212" s="10">
        <f>D212+F212+E212+'Forecast inputs Tab10.1.5.1'!AA7</f>
        <v>0.25221438067947427</v>
      </c>
      <c r="C212" s="18">
        <v>3</v>
      </c>
      <c r="D212" s="17">
        <f>$G$204*'Forecast inputs Tab10.1.5.1'!T7</f>
        <v>2.8244499782752357E-3</v>
      </c>
      <c r="E212" s="17">
        <f>$G$205*'Forecast inputs Tab10.1.5.1'!U7</f>
        <v>4.4535334138497461E-3</v>
      </c>
      <c r="F212" s="17">
        <f>$F$206*'Forecast inputs Tab10.1.5.1'!Y7</f>
        <v>4.9363972873493183E-3</v>
      </c>
      <c r="G212" s="28">
        <f t="shared" si="57"/>
        <v>11.129527144859798</v>
      </c>
      <c r="H212" s="28">
        <f>G212*'Forecast inputs Tab10.1.5.1'!V7</f>
        <v>4.2881016953055084</v>
      </c>
      <c r="I212" s="28">
        <f t="shared" si="58"/>
        <v>17.548804688071844</v>
      </c>
      <c r="J212" s="28">
        <f>I212*'Forecast inputs Tab10.1.5.1'!W7</f>
        <v>6.7880902445683207</v>
      </c>
      <c r="K212" s="28">
        <f t="shared" si="59"/>
        <v>11.07619193987383</v>
      </c>
      <c r="L212" s="28">
        <f t="shared" si="56"/>
        <v>19.451492513567455</v>
      </c>
      <c r="M212" s="28">
        <f>L212*'Forecast inputs Tab10.1.5.1'!Z7</f>
        <v>6.697440644808978</v>
      </c>
      <c r="N212" s="19">
        <f t="shared" si="60"/>
        <v>4458.2045691347157</v>
      </c>
      <c r="O212" s="19">
        <f>N212*'Forecast inputs Tab10.1.5.1'!R7</f>
        <v>936.80252611227786</v>
      </c>
      <c r="P212" s="19">
        <f>N212*'Forecast inputs Tab10.1.5.1'!S7</f>
        <v>0</v>
      </c>
      <c r="Q212" s="19">
        <f>P212*'Forecast inputs Tab10.1.5.1'!R7</f>
        <v>0</v>
      </c>
    </row>
    <row r="213" spans="1:17" x14ac:dyDescent="0.35">
      <c r="A213" s="10">
        <f>D213+F213+E213+'Forecast inputs Tab10.1.5.1'!AA8</f>
        <v>0.27680499091164307</v>
      </c>
      <c r="C213" s="18">
        <v>4</v>
      </c>
      <c r="D213" s="17">
        <f>$G$204*'Forecast inputs Tab10.1.5.1'!T8</f>
        <v>1.2365850060738188E-2</v>
      </c>
      <c r="E213" s="17">
        <f>$G$205*'Forecast inputs Tab10.1.5.1'!U8</f>
        <v>1.3267680138692554E-2</v>
      </c>
      <c r="F213" s="17">
        <f>$F$206*'Forecast inputs Tab10.1.5.1'!Y8</f>
        <v>1.1171460712212325E-2</v>
      </c>
      <c r="G213" s="28">
        <f t="shared" si="57"/>
        <v>37.421986185415342</v>
      </c>
      <c r="H213" s="28">
        <f>G213*'Forecast inputs Tab10.1.5.1'!V8</f>
        <v>21.42107310479247</v>
      </c>
      <c r="I213" s="28">
        <f t="shared" si="58"/>
        <v>40.1511372387628</v>
      </c>
      <c r="J213" s="28">
        <f>I213*'Forecast inputs Tab10.1.5.1'!W8</f>
        <v>22.572612351813934</v>
      </c>
      <c r="K213" s="28">
        <f t="shared" si="59"/>
        <v>43.9936854566064</v>
      </c>
      <c r="L213" s="28">
        <f t="shared" si="56"/>
        <v>33.807481603764778</v>
      </c>
      <c r="M213" s="28">
        <f>L213*'Forecast inputs Tab10.1.5.1'!Z8</f>
        <v>18.064824950082087</v>
      </c>
      <c r="N213" s="19">
        <f t="shared" si="60"/>
        <v>3464.3732682842979</v>
      </c>
      <c r="O213" s="19">
        <f>N213*'Forecast inputs Tab10.1.5.1'!R8</f>
        <v>1281.3227038878256</v>
      </c>
      <c r="P213" s="19">
        <f>N213*'Forecast inputs Tab10.1.5.1'!S8</f>
        <v>327.78898236062952</v>
      </c>
      <c r="Q213" s="19">
        <f>P213*'Forecast inputs Tab10.1.5.1'!R8</f>
        <v>121.23504964895535</v>
      </c>
    </row>
    <row r="214" spans="1:17" x14ac:dyDescent="0.35">
      <c r="A214" s="10">
        <f>D214+F214+E214+'Forecast inputs Tab10.1.5.1'!AA9</f>
        <v>0.31324415404927303</v>
      </c>
      <c r="C214" s="18">
        <v>5</v>
      </c>
      <c r="D214" s="17">
        <f>$G$204*'Forecast inputs Tab10.1.5.1'!T9</f>
        <v>3.768027038668368E-2</v>
      </c>
      <c r="E214" s="17">
        <f>$G$205*'Forecast inputs Tab10.1.5.1'!U9</f>
        <v>1.6616958612391632E-2</v>
      </c>
      <c r="F214" s="17">
        <f>$F$206*'Forecast inputs Tab10.1.5.1'!Y9</f>
        <v>1.8946925050197731E-2</v>
      </c>
      <c r="G214" s="28">
        <f t="shared" si="57"/>
        <v>84.972389441131767</v>
      </c>
      <c r="H214" s="28">
        <f>G214*'Forecast inputs Tab10.1.5.1'!V9</f>
        <v>67.206202675146088</v>
      </c>
      <c r="I214" s="28">
        <f t="shared" si="58"/>
        <v>37.472732123448594</v>
      </c>
      <c r="J214" s="28">
        <f>I214*'Forecast inputs Tab10.1.5.1'!W9</f>
        <v>28.230668035332112</v>
      </c>
      <c r="K214" s="28">
        <f t="shared" si="59"/>
        <v>95.436870710478203</v>
      </c>
      <c r="L214" s="28">
        <f t="shared" si="56"/>
        <v>42.727015426256159</v>
      </c>
      <c r="M214" s="28">
        <f>L214*'Forecast inputs Tab10.1.5.1'!Z9</f>
        <v>32.24748853370459</v>
      </c>
      <c r="N214" s="19">
        <f t="shared" si="60"/>
        <v>2626.6959153267153</v>
      </c>
      <c r="O214" s="19">
        <f>N214*'Forecast inputs Tab10.1.5.1'!R9</f>
        <v>1500.9781002869756</v>
      </c>
      <c r="P214" s="19">
        <f>N214*'Forecast inputs Tab10.1.5.1'!S9</f>
        <v>787.91867946868967</v>
      </c>
      <c r="Q214" s="19">
        <f>P214*'Forecast inputs Tab10.1.5.1'!R9</f>
        <v>450.2419468461523</v>
      </c>
    </row>
    <row r="215" spans="1:17" x14ac:dyDescent="0.35">
      <c r="A215" s="10">
        <f>D215+F215+E215+'Forecast inputs Tab10.1.5.1'!AA10</f>
        <v>0.34679282786357291</v>
      </c>
      <c r="C215" s="18">
        <v>6</v>
      </c>
      <c r="D215" s="17">
        <f>$G$204*'Forecast inputs Tab10.1.5.1'!T10</f>
        <v>7.0412124666608442E-2</v>
      </c>
      <c r="E215" s="17">
        <f>$G$205*'Forecast inputs Tab10.1.5.1'!U10</f>
        <v>1.0344166289137006E-2</v>
      </c>
      <c r="F215" s="17">
        <f>$F$206*'Forecast inputs Tab10.1.5.1'!Y10</f>
        <v>2.6036536907827441E-2</v>
      </c>
      <c r="G215" s="28">
        <f t="shared" si="57"/>
        <v>114.25784542119673</v>
      </c>
      <c r="H215" s="28">
        <f>G215*'Forecast inputs Tab10.1.5.1'!V10</f>
        <v>114.65914827269296</v>
      </c>
      <c r="I215" s="28">
        <f t="shared" si="58"/>
        <v>16.785491965645285</v>
      </c>
      <c r="J215" s="28">
        <f>I215*'Forecast inputs Tab10.1.5.1'!W10</f>
        <v>16.256427254306601</v>
      </c>
      <c r="K215" s="28">
        <f t="shared" si="59"/>
        <v>130.91557552699956</v>
      </c>
      <c r="L215" s="28">
        <f t="shared" si="56"/>
        <v>42.24952198791707</v>
      </c>
      <c r="M215" s="28">
        <f>L215*'Forecast inputs Tab10.1.5.1'!Z10</f>
        <v>42.127463118893978</v>
      </c>
      <c r="N215" s="19">
        <f t="shared" si="60"/>
        <v>1920.3022516167207</v>
      </c>
      <c r="O215" s="19">
        <f>N215*'Forecast inputs Tab10.1.5.1'!R10</f>
        <v>1552.2590423741117</v>
      </c>
      <c r="P215" s="19">
        <f>N215*'Forecast inputs Tab10.1.5.1'!S10</f>
        <v>1113.5810286238698</v>
      </c>
      <c r="Q215" s="19">
        <f>P215*'Forecast inputs Tab10.1.5.1'!R10</f>
        <v>900.1532022588475</v>
      </c>
    </row>
    <row r="216" spans="1:17" x14ac:dyDescent="0.35">
      <c r="A216" s="10">
        <f>D216+F216+E216+'Forecast inputs Tab10.1.5.1'!AA11</f>
        <v>0.36455795727454554</v>
      </c>
      <c r="C216" s="18">
        <v>7</v>
      </c>
      <c r="D216" s="17">
        <f>$G$204*'Forecast inputs Tab10.1.5.1'!T11</f>
        <v>8.9398422429647684E-2</v>
      </c>
      <c r="E216" s="17">
        <f>$G$205*'Forecast inputs Tab10.1.5.1'!U11</f>
        <v>4.1944919728649282E-3</v>
      </c>
      <c r="F216" s="17">
        <f>$F$206*'Forecast inputs Tab10.1.5.1'!Y11</f>
        <v>3.0965042872032961E-2</v>
      </c>
      <c r="G216" s="28">
        <f t="shared" si="57"/>
        <v>101.70183131519859</v>
      </c>
      <c r="H216" s="28">
        <f>G216*'Forecast inputs Tab10.1.5.1'!V11</f>
        <v>126.09109280571684</v>
      </c>
      <c r="I216" s="28">
        <f t="shared" si="58"/>
        <v>4.7717566315330409</v>
      </c>
      <c r="J216" s="28">
        <f>I216*'Forecast inputs Tab10.1.5.1'!W11</f>
        <v>5.8308655164744803</v>
      </c>
      <c r="K216" s="28">
        <f t="shared" si="59"/>
        <v>131.92195832219133</v>
      </c>
      <c r="L216" s="28">
        <f t="shared" si="56"/>
        <v>35.226589924645047</v>
      </c>
      <c r="M216" s="28">
        <f>L216*'Forecast inputs Tab10.1.5.1'!Z11</f>
        <v>44.242131084059451</v>
      </c>
      <c r="N216" s="19">
        <f t="shared" si="60"/>
        <v>1357.5610830064998</v>
      </c>
      <c r="O216" s="19">
        <f>N216*'Forecast inputs Tab10.1.5.1'!R11</f>
        <v>1457.0703103908761</v>
      </c>
      <c r="P216" s="19">
        <f>N216*'Forecast inputs Tab10.1.5.1'!S11</f>
        <v>1082.528795135278</v>
      </c>
      <c r="Q216" s="19">
        <f>P216*'Forecast inputs Tab10.1.5.1'!R11</f>
        <v>1161.8781558186938</v>
      </c>
    </row>
    <row r="217" spans="1:17" x14ac:dyDescent="0.35">
      <c r="A217" s="10">
        <f>D217+F217+E217+'Forecast inputs Tab10.1.5.1'!AA12</f>
        <v>0.37020987380181769</v>
      </c>
      <c r="C217" s="18">
        <v>8</v>
      </c>
      <c r="D217" s="17">
        <f>$G$204*'Forecast inputs Tab10.1.5.1'!T12</f>
        <v>9.5278818748522454E-2</v>
      </c>
      <c r="E217" s="17">
        <f>$G$205*'Forecast inputs Tab10.1.5.1'!U12</f>
        <v>1.3980351333187241E-3</v>
      </c>
      <c r="F217" s="17">
        <f>$F$206*'Forecast inputs Tab10.1.5.1'!Y12</f>
        <v>3.3533019919976502E-2</v>
      </c>
      <c r="G217" s="28">
        <f t="shared" si="57"/>
        <v>75.078822858215972</v>
      </c>
      <c r="H217" s="28">
        <f>G217*'Forecast inputs Tab10.1.5.1'!V12</f>
        <v>113.49533338475726</v>
      </c>
      <c r="I217" s="28">
        <f t="shared" si="58"/>
        <v>1.1016386800621052</v>
      </c>
      <c r="J217" s="28">
        <f>I217*'Forecast inputs Tab10.1.5.1'!W12</f>
        <v>1.6594748867245244</v>
      </c>
      <c r="K217" s="28">
        <f t="shared" si="59"/>
        <v>115.15480827148178</v>
      </c>
      <c r="L217" s="28">
        <f t="shared" si="56"/>
        <v>26.42370776151111</v>
      </c>
      <c r="M217" s="28">
        <f>L217*'Forecast inputs Tab10.1.5.1'!Z12</f>
        <v>40.459188613192964</v>
      </c>
      <c r="N217" s="19">
        <f t="shared" si="60"/>
        <v>942.8310366846373</v>
      </c>
      <c r="O217" s="19">
        <f>N217*'Forecast inputs Tab10.1.5.1'!R12</f>
        <v>1281.3262354751557</v>
      </c>
      <c r="P217" s="19">
        <f>N217*'Forecast inputs Tab10.1.5.1'!S12</f>
        <v>861.41159439143416</v>
      </c>
      <c r="Q217" s="19">
        <f>P217*'Forecast inputs Tab10.1.5.1'!R12</f>
        <v>1170.6755850098468</v>
      </c>
    </row>
    <row r="218" spans="1:17" x14ac:dyDescent="0.35">
      <c r="A218" s="10">
        <f>D218+F218+E218+'Forecast inputs Tab10.1.5.1'!AA13</f>
        <v>0.37084326971774983</v>
      </c>
      <c r="C218" s="18">
        <v>9</v>
      </c>
      <c r="D218" s="17">
        <f>$G$204*'Forecast inputs Tab10.1.5.1'!T13</f>
        <v>9.5854916866636886E-2</v>
      </c>
      <c r="E218" s="17">
        <f>$G$205*'Forecast inputs Tab10.1.5.1'!U13</f>
        <v>4.455570264902396E-4</v>
      </c>
      <c r="F218" s="17">
        <f>$F$206*'Forecast inputs Tab10.1.5.1'!Y13</f>
        <v>3.4542795824622753E-2</v>
      </c>
      <c r="G218" s="28">
        <f t="shared" si="57"/>
        <v>52.147054580915281</v>
      </c>
      <c r="H218" s="28">
        <f>G218*'Forecast inputs Tab10.1.5.1'!V13</f>
        <v>94.168929161888684</v>
      </c>
      <c r="I218" s="28">
        <f t="shared" si="58"/>
        <v>0.24239222502923899</v>
      </c>
      <c r="J218" s="28">
        <f>I218*'Forecast inputs Tab10.1.5.1'!W13</f>
        <v>0.4379610069543356</v>
      </c>
      <c r="K218" s="28">
        <f t="shared" si="59"/>
        <v>94.606890168843023</v>
      </c>
      <c r="L218" s="28">
        <f t="shared" si="56"/>
        <v>18.791994381990587</v>
      </c>
      <c r="M218" s="28">
        <f>L218*'Forecast inputs Tab10.1.5.1'!Z13</f>
        <v>34.25498695921155</v>
      </c>
      <c r="N218" s="19">
        <f t="shared" si="60"/>
        <v>651.11430067616391</v>
      </c>
      <c r="O218" s="19">
        <f>N218*'Forecast inputs Tab10.1.5.1'!R13</f>
        <v>1080.0228239605733</v>
      </c>
      <c r="P218" s="19">
        <f>N218*'Forecast inputs Tab10.1.5.1'!S13</f>
        <v>627.9624185411086</v>
      </c>
      <c r="Q218" s="19">
        <f>P218*'Forecast inputs Tab10.1.5.1'!R13</f>
        <v>1041.620102506693</v>
      </c>
    </row>
    <row r="219" spans="1:17" x14ac:dyDescent="0.35">
      <c r="A219" s="10">
        <f>D219+F219+E219+'Forecast inputs Tab10.1.5.1'!AA14</f>
        <v>0.36979568524600248</v>
      </c>
      <c r="C219" s="18">
        <v>10</v>
      </c>
      <c r="D219" s="17">
        <f>$G$204*'Forecast inputs Tab10.1.5.1'!T14</f>
        <v>9.4801994409659016E-2</v>
      </c>
      <c r="E219" s="17">
        <f>$G$205*'Forecast inputs Tab10.1.5.1'!U14</f>
        <v>1.475868231525628E-4</v>
      </c>
      <c r="F219" s="17">
        <f>$F$206*'Forecast inputs Tab10.1.5.1'!Y14</f>
        <v>3.4846104013190882E-2</v>
      </c>
      <c r="G219" s="28">
        <f t="shared" si="57"/>
        <v>35.615559478454557</v>
      </c>
      <c r="H219" s="28">
        <f>G219*'Forecast inputs Tab10.1.5.1'!V14</f>
        <v>75.107854047434969</v>
      </c>
      <c r="I219" s="28">
        <f t="shared" si="58"/>
        <v>5.5445956711757755E-2</v>
      </c>
      <c r="J219" s="28">
        <f>I219*'Forecast inputs Tab10.1.5.1'!W14</f>
        <v>0.11718327029207132</v>
      </c>
      <c r="K219" s="28">
        <f t="shared" si="59"/>
        <v>75.225037317727043</v>
      </c>
      <c r="L219" s="28">
        <f t="shared" si="56"/>
        <v>13.091111614290751</v>
      </c>
      <c r="M219" s="28">
        <f>L219*'Forecast inputs Tab10.1.5.1'!Z14</f>
        <v>27.83091782528528</v>
      </c>
      <c r="N219" s="19">
        <f t="shared" si="60"/>
        <v>449.41821522294339</v>
      </c>
      <c r="O219" s="19">
        <f>N219*'Forecast inputs Tab10.1.5.1'!R14</f>
        <v>883.71800168578704</v>
      </c>
      <c r="P219" s="19">
        <f>N219*'Forecast inputs Tab10.1.5.1'!S14</f>
        <v>442.68274725033405</v>
      </c>
      <c r="Q219" s="19">
        <f>P219*'Forecast inputs Tab10.1.5.1'!R14</f>
        <v>870.47364688316691</v>
      </c>
    </row>
    <row r="220" spans="1:17" x14ac:dyDescent="0.35">
      <c r="A220" s="10">
        <f>D220+F220+E220+'Forecast inputs Tab10.1.5.1'!AA15</f>
        <v>0.36819993619524477</v>
      </c>
      <c r="C220" s="18">
        <v>11</v>
      </c>
      <c r="D220" s="17">
        <f>$G$204*'Forecast inputs Tab10.1.5.1'!T15</f>
        <v>9.3247842384628007E-2</v>
      </c>
      <c r="E220" s="17">
        <f>$G$205*'Forecast inputs Tab10.1.5.1'!U15</f>
        <v>5.2926169195176012E-5</v>
      </c>
      <c r="F220" s="17">
        <f>$F$206*'Forecast inputs Tab10.1.5.1'!Y15</f>
        <v>3.4899167641421619E-2</v>
      </c>
      <c r="G220" s="28">
        <f t="shared" si="57"/>
        <v>11.786121741707042</v>
      </c>
      <c r="H220" s="28">
        <f>G220*'Forecast inputs Tab10.1.5.1'!V15</f>
        <v>28.43926604141252</v>
      </c>
      <c r="I220" s="28">
        <f t="shared" si="58"/>
        <v>6.689637609881712E-3</v>
      </c>
      <c r="J220" s="28">
        <f>I220*'Forecast inputs Tab10.1.5.1'!W15</f>
        <v>1.6191173411370718E-2</v>
      </c>
      <c r="K220" s="28">
        <f t="shared" si="59"/>
        <v>28.455457214823891</v>
      </c>
      <c r="L220" s="28">
        <f t="shared" si="56"/>
        <v>4.4111030130799636</v>
      </c>
      <c r="M220" s="28">
        <f>L220*'Forecast inputs Tab10.1.5.1'!Z15</f>
        <v>10.733051740396039</v>
      </c>
      <c r="N220" s="19">
        <f t="shared" si="60"/>
        <v>151.08983759797567</v>
      </c>
      <c r="O220" s="19">
        <f>N220*'Forecast inputs Tab10.1.5.1'!R15</f>
        <v>343.98472236093522</v>
      </c>
      <c r="P220" s="19">
        <f>N220*'Forecast inputs Tab10.1.5.1'!S15</f>
        <v>150.08177122393562</v>
      </c>
      <c r="Q220" s="19">
        <f>P220*'Forecast inputs Tab10.1.5.1'!R15</f>
        <v>341.68966772782198</v>
      </c>
    </row>
    <row r="221" spans="1:17" x14ac:dyDescent="0.35">
      <c r="A221" s="10">
        <f>D221+F221+E221+'Forecast inputs Tab10.1.5.1'!AA16</f>
        <v>0.36644441545263218</v>
      </c>
      <c r="C221" s="18">
        <v>12</v>
      </c>
      <c r="D221" s="17">
        <f>$G$204*'Forecast inputs Tab10.1.5.1'!T16</f>
        <v>9.1548744739811685E-2</v>
      </c>
      <c r="E221" s="17">
        <f>$G$205*'Forecast inputs Tab10.1.5.1'!U16</f>
        <v>2.0879751852974571E-5</v>
      </c>
      <c r="F221" s="17">
        <f>$F$206*'Forecast inputs Tab10.1.5.1'!Y16</f>
        <v>3.4874790960967537E-2</v>
      </c>
      <c r="G221" s="28">
        <f t="shared" si="57"/>
        <v>32.283519585787644</v>
      </c>
      <c r="H221" s="28">
        <f>G221*'Forecast inputs Tab10.1.5.1'!V16</f>
        <v>87.599763184640679</v>
      </c>
      <c r="I221" s="28">
        <f t="shared" si="58"/>
        <v>7.3629832916623002E-3</v>
      </c>
      <c r="J221" s="28">
        <f>I221*'Forecast inputs Tab10.1.5.1'!W16</f>
        <v>2.0051034293561219E-2</v>
      </c>
      <c r="K221" s="28">
        <f t="shared" si="59"/>
        <v>87.619814218934238</v>
      </c>
      <c r="L221" s="28">
        <f t="shared" si="56"/>
        <v>12.298158759450853</v>
      </c>
      <c r="M221" s="28">
        <f>L221*'Forecast inputs Tab10.1.5.1'!Z16</f>
        <v>33.679491615456918</v>
      </c>
      <c r="N221" s="19">
        <f t="shared" si="60"/>
        <v>421.18576445093186</v>
      </c>
      <c r="O221" s="19">
        <f>N221*'Forecast inputs Tab10.1.5.1'!R16</f>
        <v>1088.9126161232166</v>
      </c>
      <c r="P221" s="19">
        <f>N221*'Forecast inputs Tab10.1.5.1'!S16</f>
        <v>419.849882164782</v>
      </c>
      <c r="Q221" s="19">
        <f>P221*'Forecast inputs Tab10.1.5.1'!R16</f>
        <v>1085.4588928547191</v>
      </c>
    </row>
    <row r="222" spans="1:17" x14ac:dyDescent="0.35">
      <c r="A222" s="10">
        <f>D222+F222+E222+'Forecast inputs Tab10.1.5.1'!AA17</f>
        <v>0.36468670645821472</v>
      </c>
      <c r="C222" s="18">
        <v>13</v>
      </c>
      <c r="D222" s="17">
        <f>$G$204*'Forecast inputs Tab10.1.5.1'!T17</f>
        <v>8.9849393165381722E-2</v>
      </c>
      <c r="E222" s="17">
        <f>$G$205*'Forecast inputs Tab10.1.5.1'!U17</f>
        <v>9.0844409978696438E-6</v>
      </c>
      <c r="F222" s="17">
        <f>$F$206*'Forecast inputs Tab10.1.5.1'!Y17</f>
        <v>3.482822885183514E-2</v>
      </c>
      <c r="G222" s="28">
        <f t="shared" si="57"/>
        <v>5.6624986630925589</v>
      </c>
      <c r="H222" s="28">
        <f>G222*'Forecast inputs Tab10.1.5.1'!V17</f>
        <v>17.027832851097099</v>
      </c>
      <c r="I222" s="28">
        <f t="shared" si="58"/>
        <v>5.72520672573666E-4</v>
      </c>
      <c r="J222" s="28">
        <f>I222*'Forecast inputs Tab10.1.5.1'!W17</f>
        <v>1.7283417999257764E-3</v>
      </c>
      <c r="K222" s="28">
        <f t="shared" si="59"/>
        <v>17.029561192897024</v>
      </c>
      <c r="L222" s="28">
        <f t="shared" si="56"/>
        <v>2.1949485952386318</v>
      </c>
      <c r="M222" s="28">
        <f>L222*'Forecast inputs Tab10.1.5.1'!Z17</f>
        <v>6.6680782364473448</v>
      </c>
      <c r="N222" s="19">
        <f t="shared" si="60"/>
        <v>75.210709916307167</v>
      </c>
      <c r="O222" s="19">
        <f>N222*'Forecast inputs Tab10.1.5.1'!R17</f>
        <v>217.267946699129</v>
      </c>
      <c r="P222" s="19">
        <f>N222*'Forecast inputs Tab10.1.5.1'!S17</f>
        <v>75.089124749054037</v>
      </c>
      <c r="Q222" s="19">
        <f>P222*'Forecast inputs Tab10.1.5.1'!R17</f>
        <v>216.91671268381984</v>
      </c>
    </row>
    <row r="223" spans="1:17" x14ac:dyDescent="0.35">
      <c r="A223" s="10">
        <f>D223+F223+E223+'Forecast inputs Tab10.1.5.1'!AA18</f>
        <v>0.36299978327688665</v>
      </c>
      <c r="C223" s="18">
        <v>14</v>
      </c>
      <c r="D223" s="17">
        <f>$G$204*'Forecast inputs Tab10.1.5.1'!T18</f>
        <v>8.8219116880882895E-2</v>
      </c>
      <c r="E223" s="17">
        <f>$G$205*'Forecast inputs Tab10.1.5.1'!U18</f>
        <v>4.3827429349154449E-6</v>
      </c>
      <c r="F223" s="17">
        <f>$F$206*'Forecast inputs Tab10.1.5.1'!Y18</f>
        <v>3.4776283653068861E-2</v>
      </c>
      <c r="G223" s="28">
        <f t="shared" si="57"/>
        <v>20.621152577758465</v>
      </c>
      <c r="H223" s="28">
        <f>G223*'Forecast inputs Tab10.1.5.1'!V18</f>
        <v>67.875771627414068</v>
      </c>
      <c r="I223" s="28">
        <f t="shared" si="58"/>
        <v>1.0244628824840243E-3</v>
      </c>
      <c r="J223" s="28">
        <f>I223*'Forecast inputs Tab10.1.5.1'!W18</f>
        <v>3.3855204832838643E-3</v>
      </c>
      <c r="K223" s="28">
        <f t="shared" si="59"/>
        <v>67.879157147897345</v>
      </c>
      <c r="L223" s="28">
        <f t="shared" si="56"/>
        <v>8.1289302891757025</v>
      </c>
      <c r="M223" s="28">
        <f>L223*'Forecast inputs Tab10.1.5.1'!Z18</f>
        <v>27.05592512797795</v>
      </c>
      <c r="N223" s="19">
        <f t="shared" si="60"/>
        <v>278.73583556146207</v>
      </c>
      <c r="O223" s="19">
        <f>N223*'Forecast inputs Tab10.1.5.1'!R18</f>
        <v>887.55343495316322</v>
      </c>
      <c r="P223" s="19">
        <f>N223*'Forecast inputs Tab10.1.5.1'!S18</f>
        <v>278.48985690492628</v>
      </c>
      <c r="Q223" s="19">
        <f>P223*'Forecast inputs Tab10.1.5.1'!R18</f>
        <v>886.77018725523533</v>
      </c>
    </row>
    <row r="224" spans="1:17" x14ac:dyDescent="0.35">
      <c r="A224" s="10">
        <f>D224+F224+E224+'Forecast inputs Tab10.1.5.1'!AA19</f>
        <v>0.3614203997524173</v>
      </c>
      <c r="C224" s="18">
        <v>15</v>
      </c>
      <c r="D224" s="17">
        <f>$G$204*'Forecast inputs Tab10.1.5.1'!T19</f>
        <v>8.6693289587983571E-2</v>
      </c>
      <c r="E224" s="17">
        <f>$G$205*'Forecast inputs Tab10.1.5.1'!U19</f>
        <v>2.2980837741525878E-6</v>
      </c>
      <c r="F224" s="17">
        <f>$F$206*'Forecast inputs Tab10.1.5.1'!Y19</f>
        <v>3.4724812080659584E-2</v>
      </c>
      <c r="G224" s="28">
        <f t="shared" si="57"/>
        <v>10.007175490623908</v>
      </c>
      <c r="H224" s="28">
        <f>G224*'Forecast inputs Tab10.1.5.1'!V19</f>
        <v>35.675128962567719</v>
      </c>
      <c r="I224" s="28">
        <f t="shared" si="58"/>
        <v>2.6527229188552898E-4</v>
      </c>
      <c r="J224" s="28">
        <f>I224*'Forecast inputs Tab10.1.5.1'!W19</f>
        <v>9.4965888861268065E-4</v>
      </c>
      <c r="K224" s="28">
        <f t="shared" si="59"/>
        <v>35.676078621456334</v>
      </c>
      <c r="L224" s="28">
        <f t="shared" si="56"/>
        <v>4.0083527804932171</v>
      </c>
      <c r="M224" s="28">
        <f>L224*'Forecast inputs Tab10.1.5.1'!Z19</f>
        <v>14.461575662630258</v>
      </c>
      <c r="N224" s="19">
        <f t="shared" si="60"/>
        <v>137.5454760243282</v>
      </c>
      <c r="O224" s="19">
        <f>N224*'Forecast inputs Tab10.1.5.1'!R19</f>
        <v>477.21127815688618</v>
      </c>
      <c r="P224" s="19">
        <f>N224*'Forecast inputs Tab10.1.5.1'!S19</f>
        <v>137.47490898047053</v>
      </c>
      <c r="Q224" s="19">
        <f>P224*'Forecast inputs Tab10.1.5.1'!R19</f>
        <v>476.96644720956289</v>
      </c>
    </row>
    <row r="225" spans="1:17" x14ac:dyDescent="0.35">
      <c r="A225" s="10">
        <f>D225+F225+E225+'Forecast inputs Tab10.1.5.1'!AA20</f>
        <v>0.35996416635501149</v>
      </c>
      <c r="C225" s="23" t="s">
        <v>1435</v>
      </c>
      <c r="D225" s="17">
        <f>$G$204*'Forecast inputs Tab10.1.5.1'!T20</f>
        <v>8.5287324250695684E-2</v>
      </c>
      <c r="E225" s="17">
        <f>$G$205*'Forecast inputs Tab10.1.5.1'!U20</f>
        <v>1.3161352180669188E-6</v>
      </c>
      <c r="F225" s="17">
        <f>$F$206*'Forecast inputs Tab10.1.5.1'!Y20</f>
        <v>3.4675525969097745E-2</v>
      </c>
      <c r="G225" s="28">
        <f>N225*(D225/A225)*(1-EXP(-A225))</f>
        <v>10.423225316268587</v>
      </c>
      <c r="H225" s="28">
        <f>G225*'Forecast inputs Tab10.1.5.1'!V20</f>
        <v>43.135683581811747</v>
      </c>
      <c r="I225" s="28">
        <f t="shared" si="58"/>
        <v>1.6084891916955509E-4</v>
      </c>
      <c r="J225" s="28">
        <f>I225*'Forecast inputs Tab10.1.5.1'!W20</f>
        <v>7.8329509645206849E-4</v>
      </c>
      <c r="K225" s="28">
        <f t="shared" si="59"/>
        <v>43.136466876908202</v>
      </c>
      <c r="L225" s="30">
        <f t="shared" si="56"/>
        <v>4.2378023148390689</v>
      </c>
      <c r="M225" s="28">
        <f>L225*'Forecast inputs Tab10.1.5.1'!Z20</f>
        <v>16.421907750232876</v>
      </c>
      <c r="N225" s="19">
        <f>N199*EXP(-A199)+N200*EXP(-A200)</f>
        <v>145.52602449183158</v>
      </c>
      <c r="O225" s="19">
        <f>N225*'Forecast inputs Tab10.1.5.1'!R20</f>
        <v>599.74254627178209</v>
      </c>
      <c r="P225" s="19">
        <f>N225*'Forecast inputs Tab10.1.5.1'!S20</f>
        <v>145.48014703188593</v>
      </c>
      <c r="Q225" s="19">
        <f>P225*'Forecast inputs Tab10.1.5.1'!R20</f>
        <v>599.55347586502592</v>
      </c>
    </row>
    <row r="226" spans="1:17" x14ac:dyDescent="0.35">
      <c r="A226" t="s">
        <v>1445</v>
      </c>
      <c r="C226" s="31" t="s">
        <v>1444</v>
      </c>
      <c r="D226" s="133">
        <f>AVERAGE(D213:D223)</f>
        <v>7.805977224901825E-2</v>
      </c>
      <c r="E226" s="133">
        <f>AVERAGE(E213:E223)</f>
        <v>4.2274317364571438E-3</v>
      </c>
      <c r="F226" s="133">
        <f>AVERAGE(F213:F224)</f>
        <v>3.0345430707334437E-2</v>
      </c>
      <c r="G226" s="32">
        <f>SUM(G209:G225)</f>
        <v>604.86791185761922</v>
      </c>
      <c r="H226" s="32">
        <f t="shared" ref="H226" si="61">SUM(H209:H225)</f>
        <v>896.60230322302141</v>
      </c>
      <c r="I226" s="32">
        <f>SUM(I209:I225)</f>
        <v>121.13651126479286</v>
      </c>
      <c r="J226" s="32">
        <f t="shared" ref="J226:Q226" si="62">SUM(J209:J225)</f>
        <v>82.635755171553569</v>
      </c>
      <c r="K226" s="32">
        <f t="shared" si="62"/>
        <v>979.23805839457498</v>
      </c>
      <c r="L226" s="32">
        <f t="shared" si="62"/>
        <v>276.13779582786754</v>
      </c>
      <c r="M226" s="32">
        <f t="shared" si="62"/>
        <v>356.52130488286036</v>
      </c>
      <c r="N226" s="32">
        <f t="shared" si="62"/>
        <v>39168.527334141429</v>
      </c>
      <c r="O226" s="32">
        <f t="shared" si="62"/>
        <v>14339.00957724436</v>
      </c>
      <c r="P226" s="32">
        <f t="shared" si="62"/>
        <v>6450.339936826399</v>
      </c>
      <c r="Q226" s="32">
        <f t="shared" si="62"/>
        <v>9323.633072568542</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98A306F85D0EA4987AE162F181BCD5E" ma:contentTypeVersion="1" ma:contentTypeDescription="Create a new document." ma:contentTypeScope="" ma:versionID="f48fb33969d1b41104ab10077e7b78ee">
  <xsd:schema xmlns:xsd="http://www.w3.org/2001/XMLSchema" xmlns:xs="http://www.w3.org/2001/XMLSchema" xmlns:p="http://schemas.microsoft.com/office/2006/metadata/properties" xmlns:ns2="4d5313c0-c1e6-4122-afa9-da1ccdba405d" targetNamespace="http://schemas.microsoft.com/office/2006/metadata/properties" ma:root="true" ma:fieldsID="8fda66a02b6b5d1f39f2000ab0f58af4" ns2:_="">
    <xsd:import namespace="4d5313c0-c1e6-4122-afa9-da1ccdba405d"/>
    <xsd:element name="properties">
      <xsd:complexType>
        <xsd:sequence>
          <xsd:element name="documentManagement">
            <xsd:complexType>
              <xsd:all>
                <xsd:element ref="ns2:TaxKeywordTaxHTField" minOccurs="0"/>
                <xsd:element ref="ns2:TaxCatchAll" minOccurs="0"/>
                <xsd:element ref="ns2:TaxCatchAllLabel"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5313c0-c1e6-4122-afa9-da1ccdba405d" elementFormDefault="qualified">
    <xsd:import namespace="http://schemas.microsoft.com/office/2006/documentManagement/types"/>
    <xsd:import namespace="http://schemas.microsoft.com/office/infopath/2007/PartnerControls"/>
    <xsd:element name="TaxKeywordTaxHTField" ma:index="8" nillable="true" ma:taxonomy="true" ma:internalName="TaxKeywordTaxHTField" ma:taxonomyFieldName="TaxKeyword" ma:displayName="Enterprise Keywords" ma:readOnly="false" ma:fieldId="{23f27201-bee3-471e-b2e7-b64fd8b7ca38}" ma:taxonomyMulti="true" ma:sspId="d535ea34-4ec8-4f57-b85b-d8a79460f026" ma:termSetId="00000000-0000-0000-0000-000000000000" ma:anchorId="00000000-0000-0000-0000-000000000000" ma:open="true" ma:isKeyword="true">
      <xsd:complexType>
        <xsd:sequence>
          <xsd:element ref="pc:Terms" minOccurs="0" maxOccurs="1"/>
        </xsd:sequence>
      </xsd:complexType>
    </xsd:element>
    <xsd:element name="TaxCatchAll" ma:index="9" nillable="true" ma:displayName="Taxonomy Catch All Column" ma:hidden="true" ma:list="{b2cc2698-5fc4-4ff6-b1d3-64e75efa1efc}" ma:internalName="TaxCatchAll" ma:readOnly="false" ma:showField="CatchAllData" ma:web="4d5313c0-c1e6-4122-afa9-da1ccdba405d">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b2cc2698-5fc4-4ff6-b1d3-64e75efa1efc}" ma:internalName="TaxCatchAllLabel" ma:readOnly="false" ma:showField="CatchAllDataLabel" ma:web="4d5313c0-c1e6-4122-afa9-da1ccdba405d">
      <xsd:complexType>
        <xsd:complexContent>
          <xsd:extension base="dms:MultiChoiceLookup">
            <xsd:sequence>
              <xsd:element name="Value" type="dms:Lookup" maxOccurs="unbounded" minOccurs="0" nillable="true"/>
            </xsd:sequence>
          </xsd:extension>
        </xsd:complexContent>
      </xsd:complexType>
    </xsd:element>
    <xsd:element name="SharedWithUsers" ma:index="1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d5313c0-c1e6-4122-afa9-da1ccdba405d"/>
    <TaxCatchAllLabel xmlns="4d5313c0-c1e6-4122-afa9-da1ccdba405d"/>
    <TaxKeywordTaxHTField xmlns="4d5313c0-c1e6-4122-afa9-da1ccdba405d">
      <Terms xmlns="http://schemas.microsoft.com/office/infopath/2007/PartnerControls"/>
    </TaxKeywordTaxHTFiel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D3A977-A426-4DC9-83DE-4E032EC20B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5313c0-c1e6-4122-afa9-da1ccdba40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9BD63FD-9EF2-4707-B679-3D9AB1832170}">
  <ds:schemaRefs>
    <ds:schemaRef ds:uri="http://schemas.microsoft.com/office/2006/metadata/properties"/>
    <ds:schemaRef ds:uri="http://schemas.microsoft.com/office/infopath/2007/PartnerControls"/>
    <ds:schemaRef ds:uri="4d5313c0-c1e6-4122-afa9-da1ccdba405d"/>
  </ds:schemaRefs>
</ds:datastoreItem>
</file>

<file path=customXml/itemProps3.xml><?xml version="1.0" encoding="utf-8"?>
<ds:datastoreItem xmlns:ds="http://schemas.openxmlformats.org/officeDocument/2006/customXml" ds:itemID="{183161D4-BE87-4D60-A6F3-E50C261C527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Sheet1</vt:lpstr>
      <vt:lpstr>Reportnew</vt:lpstr>
      <vt:lpstr>fleet wts at age</vt:lpstr>
      <vt:lpstr>Forecast inputs Tab10.1.5.1</vt:lpstr>
      <vt:lpstr>Man. opt. Tab 10.1.5.3 </vt:lpstr>
      <vt:lpstr>Detailed fcast_1</vt:lpstr>
      <vt:lpstr>Detailed fcast_2</vt:lpstr>
      <vt:lpstr>Detailed fcast_3</vt:lpstr>
      <vt:lpstr>Detailed fcast_4</vt:lpstr>
      <vt:lpstr>Detailed fcast_5</vt:lpstr>
      <vt:lpstr>Detailed fcast_6</vt:lpstr>
      <vt:lpstr>Detailed fcast_7</vt:lpstr>
      <vt:lpstr>Detailed fcast_8</vt:lpstr>
      <vt:lpstr>Detailed fcast_9</vt:lpstr>
      <vt:lpstr>Detailed fcast_10</vt:lpstr>
      <vt:lpstr>Detailed fcast_11</vt:lpstr>
      <vt:lpstr>Detailed fcast_12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Readdy</dc:creator>
  <cp:lastModifiedBy>Rui Catarino</cp:lastModifiedBy>
  <cp:lastPrinted>2018-06-16T10:09:53Z</cp:lastPrinted>
  <dcterms:created xsi:type="dcterms:W3CDTF">2016-05-11T15:52:38Z</dcterms:created>
  <dcterms:modified xsi:type="dcterms:W3CDTF">2020-10-16T13:49:21Z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0x010100A98A306F85D0EA4987AE162F181BCD5E</vt:lpwstr>
  </property>
  <property fmtid="{D5CDD505-2E9C-101B-9397-08002B2CF9AE}" pid="3" name="TaxKeyword">
    <vt:lpwstr/>
  </property>
  <property fmtid="{D5CDD505-2E9C-101B-9397-08002B2CF9AE}" pid="4" name="MSIP_Label_a0c2ddd0-afbf-49e4-8b02-da81def1ba6b_Enabled">
    <vt:lpwstr>True</vt:lpwstr>
  </property>
  <property fmtid="{D5CDD505-2E9C-101B-9397-08002B2CF9AE}" pid="5" name="MSIP_Label_a0c2ddd0-afbf-49e4-8b02-da81def1ba6b_SiteId">
    <vt:lpwstr>eeea3199-afa0-41eb-bbf2-f6e42c3da7cf</vt:lpwstr>
  </property>
  <property fmtid="{D5CDD505-2E9C-101B-9397-08002B2CF9AE}" pid="6" name="MSIP_Label_a0c2ddd0-afbf-49e4-8b02-da81def1ba6b_Owner">
    <vt:lpwstr>gwladys.lambert@cefas.co.uk</vt:lpwstr>
  </property>
  <property fmtid="{D5CDD505-2E9C-101B-9397-08002B2CF9AE}" pid="7" name="MSIP_Label_a0c2ddd0-afbf-49e4-8b02-da81def1ba6b_SetDate">
    <vt:lpwstr>2019-10-09T16:43:03.8831547Z</vt:lpwstr>
  </property>
  <property fmtid="{D5CDD505-2E9C-101B-9397-08002B2CF9AE}" pid="8" name="MSIP_Label_a0c2ddd0-afbf-49e4-8b02-da81def1ba6b_Name">
    <vt:lpwstr>Official</vt:lpwstr>
  </property>
  <property fmtid="{D5CDD505-2E9C-101B-9397-08002B2CF9AE}" pid="9" name="MSIP_Label_a0c2ddd0-afbf-49e4-8b02-da81def1ba6b_Application">
    <vt:lpwstr>Microsoft Azure Information Protection</vt:lpwstr>
  </property>
  <property fmtid="{D5CDD505-2E9C-101B-9397-08002B2CF9AE}" pid="10" name="MSIP_Label_a0c2ddd0-afbf-49e4-8b02-da81def1ba6b_ActionId">
    <vt:lpwstr>b20d683a-f598-40f3-8de7-c28de50f9bf8</vt:lpwstr>
  </property>
  <property fmtid="{D5CDD505-2E9C-101B-9397-08002B2CF9AE}" pid="11" name="MSIP_Label_a0c2ddd0-afbf-49e4-8b02-da81def1ba6b_Extended_MSFT_Method">
    <vt:lpwstr>Automatic</vt:lpwstr>
  </property>
  <property fmtid="{D5CDD505-2E9C-101B-9397-08002B2CF9AE}" pid="12" name="Sensitivity">
    <vt:lpwstr>Official</vt:lpwstr>
  </property>
</Properties>
</file>